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600" yWindow="165" windowWidth="19395" windowHeight="8415"/>
  </bookViews>
  <sheets>
    <sheet name="集計情報" sheetId="13" r:id="rId1"/>
    <sheet name="ログ" sheetId="37" r:id="rId2"/>
    <sheet name="グラフ_発生件数_2018" sheetId="20" r:id="rId3"/>
    <sheet name="グラフ_1G" sheetId="24" r:id="rId4"/>
    <sheet name="グラフ_2G" sheetId="25" r:id="rId5"/>
    <sheet name="グラフ_企管G" sheetId="26" r:id="rId6"/>
    <sheet name="グラフ_ASTRA" sheetId="31" r:id="rId7"/>
    <sheet name="グラフ_本社ｻｰﾊﾞ" sheetId="27" r:id="rId8"/>
    <sheet name="グラフ_証憑別" sheetId="30" r:id="rId9"/>
  </sheets>
  <calcPr calcId="144525"/>
</workbook>
</file>

<file path=xl/calcChain.xml><?xml version="1.0" encoding="utf-8"?>
<calcChain xmlns="http://schemas.openxmlformats.org/spreadsheetml/2006/main">
  <c r="D12" i="37" l="1"/>
  <c r="BZ46" i="13" l="1"/>
  <c r="BY46" i="13"/>
  <c r="BX46" i="13"/>
  <c r="BW46" i="13"/>
  <c r="BV46" i="13"/>
  <c r="BU46" i="13"/>
  <c r="BT46" i="13"/>
  <c r="BS46" i="13"/>
  <c r="BJ46" i="13" s="1"/>
  <c r="BR46" i="13"/>
  <c r="BQ46" i="13"/>
  <c r="BP46" i="13"/>
  <c r="BN46" i="13"/>
  <c r="BF46" i="13"/>
  <c r="BE46" i="13"/>
  <c r="BD46" i="13"/>
  <c r="BC46" i="13"/>
  <c r="BB46" i="13"/>
  <c r="BA46" i="13"/>
  <c r="AZ46" i="13"/>
  <c r="AY46" i="13"/>
  <c r="AX46" i="13"/>
  <c r="AV46" i="13" s="1"/>
  <c r="AW46" i="13"/>
  <c r="AT46" i="13" s="1"/>
  <c r="AR46" i="13"/>
  <c r="AQ46" i="13"/>
  <c r="AP46" i="13"/>
  <c r="AO46" i="13"/>
  <c r="AN46" i="13"/>
  <c r="AM46" i="13"/>
  <c r="AL46" i="13"/>
  <c r="AK46" i="13"/>
  <c r="AH46" i="13" s="1"/>
  <c r="AJ46" i="13"/>
  <c r="AI46" i="13"/>
  <c r="AF46" i="13" s="1"/>
  <c r="AC46" i="13"/>
  <c r="W46" i="13"/>
  <c r="V46" i="13"/>
  <c r="U46" i="13"/>
  <c r="T46" i="13"/>
  <c r="R46" i="13"/>
  <c r="P46" i="13"/>
  <c r="O46" i="13"/>
  <c r="N46" i="13"/>
  <c r="M46" i="13"/>
  <c r="L46" i="13"/>
  <c r="K46" i="13"/>
  <c r="J46" i="13"/>
  <c r="I46" i="13"/>
  <c r="H46" i="13"/>
  <c r="G46" i="13"/>
  <c r="F46" i="13"/>
  <c r="BL46" i="13" s="1"/>
  <c r="D46" i="13"/>
  <c r="BH46" i="13" s="1"/>
  <c r="BZ45" i="13"/>
  <c r="BY45" i="13"/>
  <c r="BX45" i="13"/>
  <c r="BW45" i="13"/>
  <c r="BV45" i="13"/>
  <c r="BU45" i="13"/>
  <c r="BT45" i="13"/>
  <c r="BS45" i="13"/>
  <c r="BR45" i="13"/>
  <c r="BQ45" i="13"/>
  <c r="BP45" i="13"/>
  <c r="BN45" i="13"/>
  <c r="BF45" i="13"/>
  <c r="BE45" i="13"/>
  <c r="BD45" i="13"/>
  <c r="BC45" i="13"/>
  <c r="BB45" i="13"/>
  <c r="BA45" i="13"/>
  <c r="AZ45" i="13"/>
  <c r="AY45" i="13"/>
  <c r="AX45" i="13"/>
  <c r="AV45" i="13" s="1"/>
  <c r="AW45" i="13"/>
  <c r="AT45" i="13" s="1"/>
  <c r="AR45" i="13"/>
  <c r="AQ45" i="13"/>
  <c r="AP45" i="13"/>
  <c r="AO45" i="13"/>
  <c r="AN45" i="13"/>
  <c r="AM45" i="13"/>
  <c r="AL45" i="13"/>
  <c r="AK45" i="13"/>
  <c r="AH45" i="13" s="1"/>
  <c r="AJ45" i="13"/>
  <c r="AI45" i="13"/>
  <c r="AF45" i="13" s="1"/>
  <c r="Z45" i="13"/>
  <c r="W45" i="13"/>
  <c r="V45" i="13"/>
  <c r="U45" i="13"/>
  <c r="T45" i="13"/>
  <c r="R45" i="13"/>
  <c r="P45" i="13"/>
  <c r="O45" i="13"/>
  <c r="N45" i="13"/>
  <c r="M45" i="13"/>
  <c r="L45" i="13"/>
  <c r="K45" i="13"/>
  <c r="J45" i="13"/>
  <c r="I45" i="13"/>
  <c r="H45" i="13"/>
  <c r="G45" i="13"/>
  <c r="F45" i="13"/>
  <c r="BL45" i="13" s="1"/>
  <c r="D45" i="13"/>
  <c r="BH45" i="13" s="1"/>
  <c r="BZ44" i="13"/>
  <c r="BY44" i="13"/>
  <c r="BX44" i="13"/>
  <c r="BW44" i="13"/>
  <c r="BV44" i="13"/>
  <c r="BU44" i="13"/>
  <c r="BT44" i="13"/>
  <c r="BS44" i="13"/>
  <c r="BR44" i="13"/>
  <c r="BQ44" i="13"/>
  <c r="BP44" i="13"/>
  <c r="BN44" i="13"/>
  <c r="BF44" i="13"/>
  <c r="BE44" i="13"/>
  <c r="BD44" i="13"/>
  <c r="BC44" i="13"/>
  <c r="BB44" i="13"/>
  <c r="BA44" i="13"/>
  <c r="AZ44" i="13"/>
  <c r="AY44" i="13"/>
  <c r="AX44" i="13"/>
  <c r="AV44" i="13" s="1"/>
  <c r="AW44" i="13"/>
  <c r="AT44" i="13" s="1"/>
  <c r="AR44" i="13"/>
  <c r="AQ44" i="13"/>
  <c r="AP44" i="13"/>
  <c r="AO44" i="13"/>
  <c r="AN44" i="13"/>
  <c r="AM44" i="13"/>
  <c r="AL44" i="13"/>
  <c r="AK44" i="13"/>
  <c r="AH44" i="13" s="1"/>
  <c r="AJ44" i="13"/>
  <c r="AI44" i="13"/>
  <c r="AF44" i="13" s="1"/>
  <c r="W44" i="13"/>
  <c r="V44" i="13"/>
  <c r="U44" i="13"/>
  <c r="T44" i="13"/>
  <c r="R44" i="13"/>
  <c r="P44" i="13"/>
  <c r="O44" i="13"/>
  <c r="N44" i="13"/>
  <c r="M44" i="13"/>
  <c r="L44" i="13"/>
  <c r="K44" i="13"/>
  <c r="J44" i="13"/>
  <c r="I44" i="13"/>
  <c r="H44" i="13"/>
  <c r="G44" i="13"/>
  <c r="F44" i="13"/>
  <c r="BL44" i="13" s="1"/>
  <c r="D44" i="13"/>
  <c r="BH44" i="13" s="1"/>
  <c r="BZ43" i="13"/>
  <c r="BY43" i="13"/>
  <c r="BX43" i="13"/>
  <c r="BW43" i="13"/>
  <c r="BV43" i="13"/>
  <c r="BU43" i="13"/>
  <c r="BT43" i="13"/>
  <c r="BS43" i="13"/>
  <c r="BR43" i="13"/>
  <c r="BQ43" i="13"/>
  <c r="BP43" i="13"/>
  <c r="BN43" i="13"/>
  <c r="BF43" i="13"/>
  <c r="BE43" i="13"/>
  <c r="BD43" i="13"/>
  <c r="BC43" i="13"/>
  <c r="BB43" i="13"/>
  <c r="BA43" i="13"/>
  <c r="AZ43" i="13"/>
  <c r="AY43" i="13"/>
  <c r="AX43" i="13"/>
  <c r="AW43" i="13"/>
  <c r="AT43" i="13" s="1"/>
  <c r="AV43" i="13"/>
  <c r="AR43" i="13"/>
  <c r="AQ43" i="13"/>
  <c r="AP43" i="13"/>
  <c r="AO43" i="13"/>
  <c r="AN43" i="13"/>
  <c r="AM43" i="13"/>
  <c r="AL43" i="13"/>
  <c r="AK43" i="13"/>
  <c r="AH43" i="13" s="1"/>
  <c r="AJ43" i="13"/>
  <c r="AI43" i="13"/>
  <c r="AF43" i="13" s="1"/>
  <c r="W43" i="13"/>
  <c r="V43" i="13"/>
  <c r="U43" i="13"/>
  <c r="T43" i="13"/>
  <c r="R43" i="13"/>
  <c r="P43" i="13"/>
  <c r="O43" i="13"/>
  <c r="N43" i="13"/>
  <c r="M43" i="13"/>
  <c r="L43" i="13"/>
  <c r="K43" i="13"/>
  <c r="J43" i="13"/>
  <c r="I43" i="13"/>
  <c r="H43" i="13"/>
  <c r="G43" i="13"/>
  <c r="F43" i="13"/>
  <c r="BL43" i="13" s="1"/>
  <c r="D43" i="13"/>
  <c r="BH43" i="13" s="1"/>
  <c r="BZ42" i="13"/>
  <c r="BY42" i="13"/>
  <c r="BX42" i="13"/>
  <c r="BW42" i="13"/>
  <c r="BV42" i="13"/>
  <c r="BU42" i="13"/>
  <c r="BT42" i="13"/>
  <c r="BS42" i="13"/>
  <c r="BR42" i="13"/>
  <c r="BQ42" i="13"/>
  <c r="BP42" i="13"/>
  <c r="BN42" i="13"/>
  <c r="BF42" i="13"/>
  <c r="BE42" i="13"/>
  <c r="BD42" i="13"/>
  <c r="BC42" i="13"/>
  <c r="BB42" i="13"/>
  <c r="BA42" i="13"/>
  <c r="AZ42" i="13"/>
  <c r="AY42" i="13"/>
  <c r="AX42" i="13"/>
  <c r="AV42" i="13" s="1"/>
  <c r="AW42" i="13"/>
  <c r="AT42" i="13" s="1"/>
  <c r="AR42" i="13"/>
  <c r="AQ42" i="13"/>
  <c r="AP42" i="13"/>
  <c r="AO42" i="13"/>
  <c r="AN42" i="13"/>
  <c r="AM42" i="13"/>
  <c r="AL42" i="13"/>
  <c r="AK42" i="13"/>
  <c r="AH42" i="13" s="1"/>
  <c r="AJ42" i="13"/>
  <c r="AI42" i="13"/>
  <c r="AF42" i="13" s="1"/>
  <c r="W42" i="13"/>
  <c r="V42" i="13"/>
  <c r="U42" i="13"/>
  <c r="T42" i="13"/>
  <c r="R42" i="13"/>
  <c r="P42" i="13"/>
  <c r="O42" i="13"/>
  <c r="N42" i="13"/>
  <c r="M42" i="13"/>
  <c r="L42" i="13"/>
  <c r="K42" i="13"/>
  <c r="J42" i="13"/>
  <c r="I42" i="13"/>
  <c r="H42" i="13"/>
  <c r="G42" i="13"/>
  <c r="F42" i="13"/>
  <c r="BL42" i="13" s="1"/>
  <c r="D42" i="13"/>
  <c r="BH42" i="13" s="1"/>
  <c r="BZ41" i="13"/>
  <c r="BY41" i="13"/>
  <c r="BX41" i="13"/>
  <c r="BW41" i="13"/>
  <c r="BV41" i="13"/>
  <c r="BU41" i="13"/>
  <c r="BT41" i="13"/>
  <c r="BS41" i="13"/>
  <c r="BR41" i="13"/>
  <c r="BQ41" i="13"/>
  <c r="BP41" i="13"/>
  <c r="BN41" i="13"/>
  <c r="BF41" i="13"/>
  <c r="BE41" i="13"/>
  <c r="BD41" i="13"/>
  <c r="BC41" i="13"/>
  <c r="BB41" i="13"/>
  <c r="BA41" i="13"/>
  <c r="AZ41" i="13"/>
  <c r="AY41" i="13"/>
  <c r="AX41" i="13"/>
  <c r="AV41" i="13" s="1"/>
  <c r="AW41" i="13"/>
  <c r="AT41" i="13" s="1"/>
  <c r="AR41" i="13"/>
  <c r="AQ41" i="13"/>
  <c r="AP41" i="13"/>
  <c r="AO41" i="13"/>
  <c r="AN41" i="13"/>
  <c r="AM41" i="13"/>
  <c r="AL41" i="13"/>
  <c r="AK41" i="13"/>
  <c r="AH41" i="13" s="1"/>
  <c r="AJ41" i="13"/>
  <c r="AI41" i="13"/>
  <c r="AF41" i="13" s="1"/>
  <c r="W41" i="13"/>
  <c r="V41" i="13"/>
  <c r="U41" i="13"/>
  <c r="T41" i="13"/>
  <c r="R41" i="13"/>
  <c r="P41" i="13"/>
  <c r="O41" i="13"/>
  <c r="N41" i="13"/>
  <c r="M41" i="13"/>
  <c r="L41" i="13"/>
  <c r="K41" i="13"/>
  <c r="J41" i="13"/>
  <c r="I41" i="13"/>
  <c r="H41" i="13"/>
  <c r="G41" i="13"/>
  <c r="F41" i="13"/>
  <c r="BL41" i="13" s="1"/>
  <c r="D41" i="13"/>
  <c r="BH41" i="13" s="1"/>
  <c r="BZ40" i="13"/>
  <c r="BY40" i="13"/>
  <c r="BX40" i="13"/>
  <c r="BW40" i="13"/>
  <c r="BV40" i="13"/>
  <c r="BU40" i="13"/>
  <c r="BT40" i="13"/>
  <c r="BS40" i="13"/>
  <c r="BR40" i="13"/>
  <c r="BQ40" i="13"/>
  <c r="BP40" i="13"/>
  <c r="BN40" i="13"/>
  <c r="BF40" i="13"/>
  <c r="BE40" i="13"/>
  <c r="BD40" i="13"/>
  <c r="BC40" i="13"/>
  <c r="BB40" i="13"/>
  <c r="BA40" i="13"/>
  <c r="AZ40" i="13"/>
  <c r="AY40" i="13"/>
  <c r="AX40" i="13"/>
  <c r="AV40" i="13" s="1"/>
  <c r="AW40" i="13"/>
  <c r="AT40" i="13" s="1"/>
  <c r="AR40" i="13"/>
  <c r="AQ40" i="13"/>
  <c r="AP40" i="13"/>
  <c r="AO40" i="13"/>
  <c r="AN40" i="13"/>
  <c r="AM40" i="13"/>
  <c r="AL40" i="13"/>
  <c r="AK40" i="13"/>
  <c r="AH40" i="13" s="1"/>
  <c r="AJ40" i="13"/>
  <c r="AI40" i="13"/>
  <c r="AF40" i="13" s="1"/>
  <c r="X40" i="13"/>
  <c r="W40" i="13"/>
  <c r="V40" i="13"/>
  <c r="U40" i="13"/>
  <c r="T40" i="13"/>
  <c r="R40" i="13"/>
  <c r="P40" i="13"/>
  <c r="O40" i="13"/>
  <c r="N40" i="13"/>
  <c r="M40" i="13"/>
  <c r="L40" i="13"/>
  <c r="K40" i="13"/>
  <c r="J40" i="13"/>
  <c r="I40" i="13"/>
  <c r="H40" i="13"/>
  <c r="G40" i="13"/>
  <c r="F40" i="13"/>
  <c r="BL40" i="13" s="1"/>
  <c r="D40" i="13"/>
  <c r="BH40" i="13" s="1"/>
  <c r="BZ39" i="13"/>
  <c r="BY39" i="13"/>
  <c r="BX39" i="13"/>
  <c r="BW39" i="13"/>
  <c r="BV39" i="13"/>
  <c r="BU39" i="13"/>
  <c r="BT39" i="13"/>
  <c r="BS39" i="13"/>
  <c r="BR39" i="13"/>
  <c r="BQ39" i="13"/>
  <c r="BP39" i="13"/>
  <c r="BN39" i="13"/>
  <c r="BF39" i="13"/>
  <c r="BE39" i="13"/>
  <c r="BD39" i="13"/>
  <c r="BC39" i="13"/>
  <c r="BB39" i="13"/>
  <c r="BA39" i="13"/>
  <c r="AZ39" i="13"/>
  <c r="AY39" i="13"/>
  <c r="AX39" i="13"/>
  <c r="AV39" i="13" s="1"/>
  <c r="AW39" i="13"/>
  <c r="AT39" i="13" s="1"/>
  <c r="AR39" i="13"/>
  <c r="AQ39" i="13"/>
  <c r="AP39" i="13"/>
  <c r="AO39" i="13"/>
  <c r="AN39" i="13"/>
  <c r="AM39" i="13"/>
  <c r="AL39" i="13"/>
  <c r="AK39" i="13"/>
  <c r="AH39" i="13" s="1"/>
  <c r="AJ39" i="13"/>
  <c r="AI39" i="13"/>
  <c r="AF39" i="13" s="1"/>
  <c r="X39" i="13"/>
  <c r="W39" i="13"/>
  <c r="V39" i="13"/>
  <c r="U39" i="13"/>
  <c r="T39" i="13"/>
  <c r="R39" i="13"/>
  <c r="P39" i="13"/>
  <c r="O39" i="13"/>
  <c r="N39" i="13"/>
  <c r="M39" i="13"/>
  <c r="L39" i="13"/>
  <c r="K39" i="13"/>
  <c r="J39" i="13"/>
  <c r="I39" i="13"/>
  <c r="H39" i="13"/>
  <c r="G39" i="13"/>
  <c r="F39" i="13"/>
  <c r="BL39" i="13" s="1"/>
  <c r="D39" i="13"/>
  <c r="BH39" i="13" s="1"/>
  <c r="BZ38" i="13"/>
  <c r="BY38" i="13"/>
  <c r="BX38" i="13"/>
  <c r="BW38" i="13"/>
  <c r="BV38" i="13"/>
  <c r="BU38" i="13"/>
  <c r="BT38" i="13"/>
  <c r="BS38" i="13"/>
  <c r="BR38" i="13"/>
  <c r="BQ38" i="13"/>
  <c r="BP38" i="13"/>
  <c r="BN38" i="13"/>
  <c r="BL38" i="13"/>
  <c r="BF38" i="13"/>
  <c r="BE38" i="13"/>
  <c r="BD38" i="13"/>
  <c r="BC38" i="13"/>
  <c r="BB38" i="13"/>
  <c r="BA38" i="13"/>
  <c r="AZ38" i="13"/>
  <c r="AY38" i="13"/>
  <c r="AX38" i="13"/>
  <c r="AV38" i="13" s="1"/>
  <c r="AW38" i="13"/>
  <c r="AT38" i="13" s="1"/>
  <c r="AR38" i="13"/>
  <c r="AQ38" i="13"/>
  <c r="AP38" i="13"/>
  <c r="AO38" i="13"/>
  <c r="AN38" i="13"/>
  <c r="AM38" i="13"/>
  <c r="AL38" i="13"/>
  <c r="AK38" i="13"/>
  <c r="AH38" i="13" s="1"/>
  <c r="AJ38" i="13"/>
  <c r="AI38" i="13"/>
  <c r="AF38" i="13" s="1"/>
  <c r="Z38" i="13"/>
  <c r="W38" i="13"/>
  <c r="V38" i="13"/>
  <c r="U38" i="13"/>
  <c r="T38" i="13"/>
  <c r="R38" i="13"/>
  <c r="P38" i="13"/>
  <c r="O38" i="13"/>
  <c r="N38" i="13"/>
  <c r="M38" i="13"/>
  <c r="L38" i="13"/>
  <c r="K38" i="13"/>
  <c r="J38" i="13"/>
  <c r="I38" i="13"/>
  <c r="H38" i="13"/>
  <c r="G38" i="13"/>
  <c r="F38" i="13"/>
  <c r="D38" i="13"/>
  <c r="BH38" i="13" s="1"/>
  <c r="BZ37" i="13"/>
  <c r="BY37" i="13"/>
  <c r="BX37" i="13"/>
  <c r="BW37" i="13"/>
  <c r="BV37" i="13"/>
  <c r="BU37" i="13"/>
  <c r="BT37" i="13"/>
  <c r="BS37" i="13"/>
  <c r="BR37" i="13"/>
  <c r="BQ37" i="13"/>
  <c r="BP37" i="13"/>
  <c r="BN37" i="13"/>
  <c r="BF37" i="13"/>
  <c r="BE37" i="13"/>
  <c r="BD37" i="13"/>
  <c r="BC37" i="13"/>
  <c r="BB37" i="13"/>
  <c r="BA37" i="13"/>
  <c r="AZ37" i="13"/>
  <c r="AY37" i="13"/>
  <c r="AX37" i="13"/>
  <c r="AV37" i="13" s="1"/>
  <c r="AW37" i="13"/>
  <c r="AT37" i="13" s="1"/>
  <c r="AR37" i="13"/>
  <c r="AQ37" i="13"/>
  <c r="AP37" i="13"/>
  <c r="AO37" i="13"/>
  <c r="AN37" i="13"/>
  <c r="AM37" i="13"/>
  <c r="AL37" i="13"/>
  <c r="AK37" i="13"/>
  <c r="AH37" i="13" s="1"/>
  <c r="AJ37" i="13"/>
  <c r="AI37" i="13"/>
  <c r="AF37" i="13" s="1"/>
  <c r="W37" i="13"/>
  <c r="V37" i="13"/>
  <c r="U37" i="13"/>
  <c r="T37" i="13"/>
  <c r="R37" i="13"/>
  <c r="P37" i="13"/>
  <c r="O37" i="13"/>
  <c r="N37" i="13"/>
  <c r="M37" i="13"/>
  <c r="L37" i="13"/>
  <c r="K37" i="13"/>
  <c r="J37" i="13"/>
  <c r="I37" i="13"/>
  <c r="H37" i="13"/>
  <c r="G37" i="13"/>
  <c r="F37" i="13"/>
  <c r="BL37" i="13" s="1"/>
  <c r="D37" i="13"/>
  <c r="BH37" i="13" s="1"/>
  <c r="BZ36" i="13"/>
  <c r="BY36" i="13"/>
  <c r="BX36" i="13"/>
  <c r="BW36" i="13"/>
  <c r="BV36" i="13"/>
  <c r="BU36" i="13"/>
  <c r="BT36" i="13"/>
  <c r="BS36" i="13"/>
  <c r="BR36" i="13"/>
  <c r="BQ36" i="13"/>
  <c r="BP36" i="13"/>
  <c r="BN36" i="13"/>
  <c r="BF36" i="13"/>
  <c r="BE36" i="13"/>
  <c r="BD36" i="13"/>
  <c r="BC36" i="13"/>
  <c r="BB36" i="13"/>
  <c r="BA36" i="13"/>
  <c r="AZ36" i="13"/>
  <c r="AY36" i="13"/>
  <c r="AX36" i="13"/>
  <c r="AV36" i="13" s="1"/>
  <c r="AW36" i="13"/>
  <c r="AT36" i="13" s="1"/>
  <c r="AR36" i="13"/>
  <c r="AQ36" i="13"/>
  <c r="AP36" i="13"/>
  <c r="AO36" i="13"/>
  <c r="AN36" i="13"/>
  <c r="AM36" i="13"/>
  <c r="AL36" i="13"/>
  <c r="AK36" i="13"/>
  <c r="AH36" i="13" s="1"/>
  <c r="AJ36" i="13"/>
  <c r="AI36" i="13"/>
  <c r="AF36" i="13" s="1"/>
  <c r="X36" i="13"/>
  <c r="W36" i="13"/>
  <c r="V36" i="13"/>
  <c r="U36" i="13"/>
  <c r="T36" i="13"/>
  <c r="R36" i="13"/>
  <c r="P36" i="13"/>
  <c r="O36" i="13"/>
  <c r="N36" i="13"/>
  <c r="M36" i="13"/>
  <c r="L36" i="13"/>
  <c r="K36" i="13"/>
  <c r="J36" i="13"/>
  <c r="I36" i="13"/>
  <c r="H36" i="13"/>
  <c r="G36" i="13"/>
  <c r="F36" i="13"/>
  <c r="BL36" i="13" s="1"/>
  <c r="D36" i="13"/>
  <c r="BH36" i="13" s="1"/>
  <c r="BZ35" i="13"/>
  <c r="BY35" i="13"/>
  <c r="BX35" i="13"/>
  <c r="BW35" i="13"/>
  <c r="BV35" i="13"/>
  <c r="BU35" i="13"/>
  <c r="BT35" i="13"/>
  <c r="BS35" i="13"/>
  <c r="BR35" i="13"/>
  <c r="BQ35" i="13"/>
  <c r="BP35" i="13"/>
  <c r="BN35" i="13"/>
  <c r="BF35" i="13"/>
  <c r="BE35" i="13"/>
  <c r="BD35" i="13"/>
  <c r="BC35" i="13"/>
  <c r="BB35" i="13"/>
  <c r="BA35" i="13"/>
  <c r="AZ35" i="13"/>
  <c r="AY35" i="13"/>
  <c r="AX35" i="13"/>
  <c r="AV35" i="13" s="1"/>
  <c r="AW35" i="13"/>
  <c r="AT35" i="13" s="1"/>
  <c r="AR35" i="13"/>
  <c r="AQ35" i="13"/>
  <c r="AP35" i="13"/>
  <c r="AO35" i="13"/>
  <c r="AN35" i="13"/>
  <c r="AM35" i="13"/>
  <c r="AL35" i="13"/>
  <c r="AK35" i="13"/>
  <c r="AH35" i="13" s="1"/>
  <c r="AJ35" i="13"/>
  <c r="AI35" i="13"/>
  <c r="AF35" i="13" s="1"/>
  <c r="W35" i="13"/>
  <c r="V35" i="13"/>
  <c r="U35" i="13"/>
  <c r="T35" i="13"/>
  <c r="R35" i="13"/>
  <c r="P35" i="13"/>
  <c r="O35" i="13"/>
  <c r="N35" i="13"/>
  <c r="M35" i="13"/>
  <c r="L35" i="13"/>
  <c r="K35" i="13"/>
  <c r="J35" i="13"/>
  <c r="I35" i="13"/>
  <c r="H35" i="13"/>
  <c r="G35" i="13"/>
  <c r="F35" i="13"/>
  <c r="BL35" i="13" s="1"/>
  <c r="D35" i="13"/>
  <c r="BH35" i="13" s="1"/>
  <c r="X37" i="13"/>
  <c r="X38" i="13"/>
  <c r="X41" i="13"/>
  <c r="X42" i="13"/>
  <c r="X43" i="13"/>
  <c r="AA38" i="13"/>
  <c r="AA42" i="13"/>
  <c r="AA43" i="13"/>
  <c r="AA39" i="13"/>
  <c r="AD43" i="13"/>
  <c r="AD39" i="13"/>
  <c r="Z37" i="13"/>
  <c r="Z41" i="13"/>
  <c r="Y45" i="13"/>
  <c r="Z36" i="13"/>
  <c r="Z39" i="13"/>
  <c r="Z40" i="13"/>
  <c r="Z43" i="13"/>
  <c r="AB46" i="13"/>
  <c r="Y37" i="13"/>
  <c r="Y44" i="13"/>
  <c r="Y46" i="13"/>
  <c r="AO6" i="13"/>
  <c r="AP6" i="13"/>
  <c r="EH6" i="13" s="1"/>
  <c r="AG36" i="13" s="1"/>
  <c r="AQ6" i="13"/>
  <c r="EI6" i="13" s="1"/>
  <c r="AU36" i="13" s="1"/>
  <c r="AR6" i="13"/>
  <c r="EJ6" i="13" s="1"/>
  <c r="AS6" i="13"/>
  <c r="EK6" i="13" s="1"/>
  <c r="EW6" i="13" s="1"/>
  <c r="Z42" i="13"/>
  <c r="Z44" i="13"/>
  <c r="Z46" i="13"/>
  <c r="AC37" i="13"/>
  <c r="AC39" i="13"/>
  <c r="AC43" i="13"/>
  <c r="AC44" i="13"/>
  <c r="AC45" i="13"/>
  <c r="BM29" i="13"/>
  <c r="BJ44" i="13" l="1"/>
  <c r="BJ40" i="13"/>
  <c r="BJ37" i="13"/>
  <c r="BO36" i="13"/>
  <c r="BM36" i="13" s="1"/>
  <c r="BJ45" i="13"/>
  <c r="BJ43" i="13"/>
  <c r="BJ42" i="13"/>
  <c r="BJ41" i="13"/>
  <c r="BJ39" i="13"/>
  <c r="BJ38" i="13"/>
  <c r="BJ36" i="13"/>
  <c r="AS36" i="13"/>
  <c r="AE36" i="13"/>
  <c r="BJ35" i="13"/>
  <c r="AS12" i="13"/>
  <c r="EK12" i="13" s="1"/>
  <c r="EW12" i="13" s="1"/>
  <c r="AO12" i="13"/>
  <c r="EG12" i="13" s="1"/>
  <c r="AV11" i="13"/>
  <c r="EN11" i="13" s="1"/>
  <c r="EZ11" i="13" s="1"/>
  <c r="AR11" i="13"/>
  <c r="AB42" i="13"/>
  <c r="Y38" i="13"/>
  <c r="AD44" i="13"/>
  <c r="AD40" i="13"/>
  <c r="AD36" i="13"/>
  <c r="AS8" i="13"/>
  <c r="EK8" i="13" s="1"/>
  <c r="EW8" i="13" s="1"/>
  <c r="X46" i="13"/>
  <c r="AB45" i="13"/>
  <c r="AC41" i="13"/>
  <c r="AR7" i="13"/>
  <c r="AA45" i="13"/>
  <c r="AA41" i="13"/>
  <c r="AA37" i="13"/>
  <c r="AU15" i="13"/>
  <c r="EM15" i="13" s="1"/>
  <c r="EY15" i="13" s="1"/>
  <c r="AT15" i="13"/>
  <c r="EL15" i="13" s="1"/>
  <c r="EX15" i="13" s="1"/>
  <c r="AQ15" i="13"/>
  <c r="EI15" i="13" s="1"/>
  <c r="AU45" i="13" s="1"/>
  <c r="AS45" i="13" s="1"/>
  <c r="AP15" i="13"/>
  <c r="EH15" i="13" s="1"/>
  <c r="AG45" i="13" s="1"/>
  <c r="AE45" i="13" s="1"/>
  <c r="AO15" i="13"/>
  <c r="EG15" i="13" s="1"/>
  <c r="AX13" i="13"/>
  <c r="EP13" i="13" s="1"/>
  <c r="FB13" i="13" s="1"/>
  <c r="AW13" i="13"/>
  <c r="EO13" i="13" s="1"/>
  <c r="FA13" i="13" s="1"/>
  <c r="AU13" i="13"/>
  <c r="EM13" i="13" s="1"/>
  <c r="EY13" i="13" s="1"/>
  <c r="AV13" i="13"/>
  <c r="EN13" i="13" s="1"/>
  <c r="EZ13" i="13" s="1"/>
  <c r="AT13" i="13"/>
  <c r="EL13" i="13" s="1"/>
  <c r="EX13" i="13" s="1"/>
  <c r="AS13" i="13"/>
  <c r="EK13" i="13" s="1"/>
  <c r="EW13" i="13" s="1"/>
  <c r="AR13" i="13"/>
  <c r="AQ9" i="13"/>
  <c r="EI9" i="13" s="1"/>
  <c r="AU39" i="13" s="1"/>
  <c r="AS39" i="13" s="1"/>
  <c r="AP9" i="13"/>
  <c r="EH9" i="13" s="1"/>
  <c r="AG39" i="13" s="1"/>
  <c r="AE39" i="13" s="1"/>
  <c r="AO9" i="13"/>
  <c r="EG9" i="13" s="1"/>
  <c r="Y41" i="13"/>
  <c r="AM10" i="13"/>
  <c r="AB44" i="13"/>
  <c r="AC40" i="13"/>
  <c r="AB36" i="13"/>
  <c r="AX10" i="13"/>
  <c r="EP10" i="13" s="1"/>
  <c r="FB10" i="13" s="1"/>
  <c r="AW10" i="13"/>
  <c r="EO10" i="13" s="1"/>
  <c r="FA10" i="13" s="1"/>
  <c r="AV10" i="13"/>
  <c r="EN10" i="13" s="1"/>
  <c r="EZ10" i="13" s="1"/>
  <c r="AU10" i="13"/>
  <c r="EM10" i="13" s="1"/>
  <c r="EY10" i="13" s="1"/>
  <c r="AT10" i="13"/>
  <c r="EL10" i="13" s="1"/>
  <c r="EX10" i="13" s="1"/>
  <c r="AS10" i="13"/>
  <c r="EK10" i="13" s="1"/>
  <c r="EW10" i="13" s="1"/>
  <c r="AD46" i="13"/>
  <c r="AD42" i="13"/>
  <c r="AD38" i="13"/>
  <c r="AV16" i="13"/>
  <c r="EN16" i="13" s="1"/>
  <c r="EZ16" i="13" s="1"/>
  <c r="AR16" i="13"/>
  <c r="AA46" i="13"/>
  <c r="AA44" i="13"/>
  <c r="AA40" i="13"/>
  <c r="AM6" i="13"/>
  <c r="AN6" i="13" s="1"/>
  <c r="S36" i="13" s="1"/>
  <c r="Q36" i="13" s="1"/>
  <c r="AX14" i="13"/>
  <c r="EP14" i="13" s="1"/>
  <c r="FB14" i="13" s="1"/>
  <c r="AX6" i="13"/>
  <c r="EP6" i="13" s="1"/>
  <c r="FB6" i="13" s="1"/>
  <c r="AW14" i="13"/>
  <c r="EO14" i="13" s="1"/>
  <c r="FA14" i="13" s="1"/>
  <c r="AW6" i="13"/>
  <c r="EO6" i="13" s="1"/>
  <c r="FA6" i="13" s="1"/>
  <c r="AV14" i="13"/>
  <c r="EN14" i="13" s="1"/>
  <c r="EZ14" i="13" s="1"/>
  <c r="AV6" i="13"/>
  <c r="EN6" i="13" s="1"/>
  <c r="EZ6" i="13" s="1"/>
  <c r="AU6" i="13"/>
  <c r="EM6" i="13" s="1"/>
  <c r="EY6" i="13" s="1"/>
  <c r="AT14" i="13"/>
  <c r="EL14" i="13" s="1"/>
  <c r="EX14" i="13" s="1"/>
  <c r="AT6" i="13"/>
  <c r="EL6" i="13" s="1"/>
  <c r="EX6" i="13" s="1"/>
  <c r="AS14" i="13"/>
  <c r="EK14" i="13" s="1"/>
  <c r="EW14" i="13" s="1"/>
  <c r="AR14" i="13"/>
  <c r="AM13" i="13"/>
  <c r="EE13" i="13" s="1"/>
  <c r="Y35" i="13"/>
  <c r="AD45" i="13"/>
  <c r="AD41" i="13"/>
  <c r="AD37" i="13"/>
  <c r="AX9" i="13"/>
  <c r="EP9" i="13" s="1"/>
  <c r="FB9" i="13" s="1"/>
  <c r="AW9" i="13"/>
  <c r="EO9" i="13" s="1"/>
  <c r="FA9" i="13" s="1"/>
  <c r="AR10" i="13"/>
  <c r="AQ10" i="13"/>
  <c r="EI10" i="13" s="1"/>
  <c r="AU40" i="13" s="1"/>
  <c r="AS40" i="13" s="1"/>
  <c r="AP14" i="13"/>
  <c r="EH14" i="13" s="1"/>
  <c r="AG44" i="13" s="1"/>
  <c r="AE44" i="13" s="1"/>
  <c r="AP10" i="13"/>
  <c r="EH10" i="13" s="1"/>
  <c r="AG40" i="13" s="1"/>
  <c r="AE40" i="13" s="1"/>
  <c r="AO14" i="13"/>
  <c r="EG14" i="13" s="1"/>
  <c r="AO10" i="13"/>
  <c r="AV9" i="13"/>
  <c r="EN9" i="13" s="1"/>
  <c r="EZ9" i="13" s="1"/>
  <c r="AV5" i="13"/>
  <c r="EN5" i="13" s="1"/>
  <c r="EZ5" i="13" s="1"/>
  <c r="AU9" i="13"/>
  <c r="EM9" i="13" s="1"/>
  <c r="EY9" i="13" s="1"/>
  <c r="AT9" i="13"/>
  <c r="EL9" i="13" s="1"/>
  <c r="EX9" i="13" s="1"/>
  <c r="AS9" i="13"/>
  <c r="EK9" i="13" s="1"/>
  <c r="EW9" i="13" s="1"/>
  <c r="AR9" i="13"/>
  <c r="AQ13" i="13"/>
  <c r="EI13" i="13" s="1"/>
  <c r="AU43" i="13" s="1"/>
  <c r="AS43" i="13" s="1"/>
  <c r="AP13" i="13"/>
  <c r="EH13" i="13" s="1"/>
  <c r="AG43" i="13" s="1"/>
  <c r="AE43" i="13" s="1"/>
  <c r="AO13" i="13"/>
  <c r="EG13" i="13" s="1"/>
  <c r="AM9" i="13"/>
  <c r="X35" i="13"/>
  <c r="EG6" i="13"/>
  <c r="Y40" i="13"/>
  <c r="Y36" i="13"/>
  <c r="AB39" i="13"/>
  <c r="AC42" i="13"/>
  <c r="AC38" i="13"/>
  <c r="AB40" i="13"/>
  <c r="Y43" i="13"/>
  <c r="Y39" i="13"/>
  <c r="AB43" i="13"/>
  <c r="AB38" i="13"/>
  <c r="AC36" i="13"/>
  <c r="AW12" i="13"/>
  <c r="EO12" i="13" s="1"/>
  <c r="FA12" i="13" s="1"/>
  <c r="AW8" i="13"/>
  <c r="EO8" i="13" s="1"/>
  <c r="FA8" i="13" s="1"/>
  <c r="Y42" i="13"/>
  <c r="AB41" i="13"/>
  <c r="AB37" i="13"/>
  <c r="AA36" i="13"/>
  <c r="AU5" i="13"/>
  <c r="EM5" i="13" s="1"/>
  <c r="EY5" i="13" s="1"/>
  <c r="AR5" i="13"/>
  <c r="AO5" i="13"/>
  <c r="EG5" i="13" s="1"/>
  <c r="AW5" i="13"/>
  <c r="EO5" i="13" s="1"/>
  <c r="FA5" i="13" s="1"/>
  <c r="AQ5" i="13"/>
  <c r="EI5" i="13" s="1"/>
  <c r="AU35" i="13" s="1"/>
  <c r="AS35" i="13" s="1"/>
  <c r="AS5" i="13"/>
  <c r="EK5" i="13" s="1"/>
  <c r="EW5" i="13" s="1"/>
  <c r="AP5" i="13"/>
  <c r="EH5" i="13" s="1"/>
  <c r="AG35" i="13" s="1"/>
  <c r="AE35" i="13" s="1"/>
  <c r="AX5" i="13"/>
  <c r="EP5" i="13" s="1"/>
  <c r="FB5" i="13" s="1"/>
  <c r="AT5" i="13"/>
  <c r="EL5" i="13" s="1"/>
  <c r="EX5" i="13" s="1"/>
  <c r="AM5" i="13"/>
  <c r="AB35" i="13"/>
  <c r="AC35" i="13"/>
  <c r="Z35" i="13"/>
  <c r="BY29" i="13"/>
  <c r="AX15" i="13"/>
  <c r="EP15" i="13" s="1"/>
  <c r="FB15" i="13" s="1"/>
  <c r="AW15" i="13"/>
  <c r="EO15" i="13" s="1"/>
  <c r="FA15" i="13" s="1"/>
  <c r="AV15" i="13"/>
  <c r="EN15" i="13" s="1"/>
  <c r="EZ15" i="13" s="1"/>
  <c r="AS15" i="13"/>
  <c r="EK15" i="13" s="1"/>
  <c r="EW15" i="13" s="1"/>
  <c r="AR15" i="13"/>
  <c r="AR8" i="13"/>
  <c r="BO38" i="13" s="1"/>
  <c r="BM38" i="13" s="1"/>
  <c r="AQ12" i="13"/>
  <c r="EI12" i="13" s="1"/>
  <c r="AU42" i="13" s="1"/>
  <c r="AS42" i="13" s="1"/>
  <c r="AQ8" i="13"/>
  <c r="EI8" i="13" s="1"/>
  <c r="AU38" i="13" s="1"/>
  <c r="AS38" i="13" s="1"/>
  <c r="AP12" i="13"/>
  <c r="EH12" i="13" s="1"/>
  <c r="AG42" i="13" s="1"/>
  <c r="AE42" i="13" s="1"/>
  <c r="AP8" i="13"/>
  <c r="EH8" i="13" s="1"/>
  <c r="AG38" i="13" s="1"/>
  <c r="AE38" i="13" s="1"/>
  <c r="AO8" i="13"/>
  <c r="EG8" i="13" s="1"/>
  <c r="AM12" i="13"/>
  <c r="AM8" i="13"/>
  <c r="AX12" i="13"/>
  <c r="EP12" i="13" s="1"/>
  <c r="FB12" i="13" s="1"/>
  <c r="AX8" i="13"/>
  <c r="EP8" i="13" s="1"/>
  <c r="FB8" i="13" s="1"/>
  <c r="AU12" i="13"/>
  <c r="EM12" i="13" s="1"/>
  <c r="EY12" i="13" s="1"/>
  <c r="AU8" i="13"/>
  <c r="EM8" i="13" s="1"/>
  <c r="EY8" i="13" s="1"/>
  <c r="AV12" i="13"/>
  <c r="EN12" i="13" s="1"/>
  <c r="EZ12" i="13" s="1"/>
  <c r="AV8" i="13"/>
  <c r="EN8" i="13" s="1"/>
  <c r="EZ8" i="13" s="1"/>
  <c r="AT12" i="13"/>
  <c r="EL12" i="13" s="1"/>
  <c r="EX12" i="13" s="1"/>
  <c r="AT8" i="13"/>
  <c r="EL8" i="13" s="1"/>
  <c r="EX8" i="13" s="1"/>
  <c r="AR12" i="13"/>
  <c r="AM16" i="13"/>
  <c r="AX11" i="13"/>
  <c r="EP11" i="13" s="1"/>
  <c r="FB11" i="13" s="1"/>
  <c r="AW7" i="13"/>
  <c r="AU11" i="13"/>
  <c r="EM11" i="13" s="1"/>
  <c r="EY11" i="13" s="1"/>
  <c r="AT11" i="13"/>
  <c r="EL11" i="13" s="1"/>
  <c r="EX11" i="13" s="1"/>
  <c r="AS11" i="13"/>
  <c r="EK11" i="13" s="1"/>
  <c r="EW11" i="13" s="1"/>
  <c r="AS7" i="13"/>
  <c r="AQ7" i="13"/>
  <c r="AP11" i="13"/>
  <c r="EH11" i="13" s="1"/>
  <c r="AG41" i="13" s="1"/>
  <c r="AE41" i="13" s="1"/>
  <c r="AM7" i="13"/>
  <c r="AM15" i="13"/>
  <c r="AV7" i="13"/>
  <c r="EN7" i="13" s="1"/>
  <c r="EZ7" i="13" s="1"/>
  <c r="AX7" i="13"/>
  <c r="AW11" i="13"/>
  <c r="EO11" i="13" s="1"/>
  <c r="FA11" i="13" s="1"/>
  <c r="AU7" i="13"/>
  <c r="AT7" i="13"/>
  <c r="EL7" i="13" s="1"/>
  <c r="EX7" i="13" s="1"/>
  <c r="AQ11" i="13"/>
  <c r="EI11" i="13" s="1"/>
  <c r="AU41" i="13" s="1"/>
  <c r="AS41" i="13" s="1"/>
  <c r="AP7" i="13"/>
  <c r="EH7" i="13" s="1"/>
  <c r="AG37" i="13" s="1"/>
  <c r="AE37" i="13" s="1"/>
  <c r="AO11" i="13"/>
  <c r="EG11" i="13" s="1"/>
  <c r="AO7" i="13"/>
  <c r="EG7" i="13" s="1"/>
  <c r="AM11" i="13"/>
  <c r="AX16" i="13"/>
  <c r="EP16" i="13" s="1"/>
  <c r="FB16" i="13" s="1"/>
  <c r="AW16" i="13"/>
  <c r="EO16" i="13" s="1"/>
  <c r="FA16" i="13" s="1"/>
  <c r="AU16" i="13"/>
  <c r="EM16" i="13" s="1"/>
  <c r="EY16" i="13" s="1"/>
  <c r="AT16" i="13"/>
  <c r="EL16" i="13" s="1"/>
  <c r="EX16" i="13" s="1"/>
  <c r="AS16" i="13"/>
  <c r="EK16" i="13" s="1"/>
  <c r="EW16" i="13" s="1"/>
  <c r="AQ16" i="13"/>
  <c r="EI16" i="13" s="1"/>
  <c r="AU46" i="13" s="1"/>
  <c r="AS46" i="13" s="1"/>
  <c r="AP16" i="13"/>
  <c r="EH16" i="13" s="1"/>
  <c r="AG46" i="13" s="1"/>
  <c r="AE46" i="13" s="1"/>
  <c r="X45" i="13"/>
  <c r="AO16" i="13"/>
  <c r="EG16" i="13" s="1"/>
  <c r="X44" i="13"/>
  <c r="AU14" i="13"/>
  <c r="EM14" i="13" s="1"/>
  <c r="EY14" i="13" s="1"/>
  <c r="AQ14" i="13"/>
  <c r="EI14" i="13" s="1"/>
  <c r="AU44" i="13" s="1"/>
  <c r="AS44" i="13" s="1"/>
  <c r="AM14" i="13"/>
  <c r="AN10" i="13" l="1"/>
  <c r="S40" i="13" s="1"/>
  <c r="Q40" i="13" s="1"/>
  <c r="AD35" i="13"/>
  <c r="EG10" i="13"/>
  <c r="AA35" i="13"/>
  <c r="EJ16" i="13"/>
  <c r="BO46" i="13"/>
  <c r="BM46" i="13" s="1"/>
  <c r="E46" i="13"/>
  <c r="BK46" i="13"/>
  <c r="EJ15" i="13"/>
  <c r="BO45" i="13"/>
  <c r="BM45" i="13" s="1"/>
  <c r="E45" i="13"/>
  <c r="BK45" i="13"/>
  <c r="EJ14" i="13"/>
  <c r="BO44" i="13"/>
  <c r="BM44" i="13" s="1"/>
  <c r="E44" i="13"/>
  <c r="BK44" i="13"/>
  <c r="EJ13" i="13"/>
  <c r="BO43" i="13"/>
  <c r="BM43" i="13" s="1"/>
  <c r="EF13" i="13"/>
  <c r="AN13" i="13"/>
  <c r="S43" i="13" s="1"/>
  <c r="Q43" i="13" s="1"/>
  <c r="E43" i="13"/>
  <c r="BK43" i="13"/>
  <c r="EJ12" i="13"/>
  <c r="BO42" i="13"/>
  <c r="BM42" i="13" s="1"/>
  <c r="E42" i="13"/>
  <c r="BK42" i="13"/>
  <c r="EJ11" i="13"/>
  <c r="BO41" i="13"/>
  <c r="BM41" i="13" s="1"/>
  <c r="BK41" i="13"/>
  <c r="E41" i="13"/>
  <c r="EJ10" i="13"/>
  <c r="BO40" i="13"/>
  <c r="BM40" i="13" s="1"/>
  <c r="EE10" i="13"/>
  <c r="E40" i="13"/>
  <c r="BK40" i="13"/>
  <c r="EJ9" i="13"/>
  <c r="BO39" i="13"/>
  <c r="BM39" i="13" s="1"/>
  <c r="AN9" i="13"/>
  <c r="S39" i="13" s="1"/>
  <c r="Q39" i="13" s="1"/>
  <c r="EE9" i="13"/>
  <c r="EF9" i="13" s="1"/>
  <c r="BK39" i="13"/>
  <c r="E39" i="13"/>
  <c r="E38" i="13"/>
  <c r="BK38" i="13"/>
  <c r="EJ7" i="13"/>
  <c r="BO37" i="13"/>
  <c r="BM37" i="13" s="1"/>
  <c r="BK37" i="13"/>
  <c r="E37" i="13"/>
  <c r="EE6" i="13"/>
  <c r="EF6" i="13" s="1"/>
  <c r="BK36" i="13"/>
  <c r="E36" i="13"/>
  <c r="EJ5" i="13"/>
  <c r="BO35" i="13"/>
  <c r="BM35" i="13" s="1"/>
  <c r="AN5" i="13"/>
  <c r="BK35" i="13"/>
  <c r="E35" i="13"/>
  <c r="EE5" i="13"/>
  <c r="EF5" i="13" s="1"/>
  <c r="AN11" i="13"/>
  <c r="S41" i="13" s="1"/>
  <c r="Q41" i="13" s="1"/>
  <c r="EE11" i="13"/>
  <c r="EF11" i="13" s="1"/>
  <c r="AN15" i="13"/>
  <c r="S45" i="13" s="1"/>
  <c r="Q45" i="13" s="1"/>
  <c r="EE15" i="13"/>
  <c r="EF15" i="13" s="1"/>
  <c r="EO7" i="13"/>
  <c r="EJ8" i="13"/>
  <c r="EM7" i="13"/>
  <c r="EI7" i="13"/>
  <c r="AU37" i="13" s="1"/>
  <c r="AS37" i="13" s="1"/>
  <c r="AN8" i="13"/>
  <c r="S38" i="13" s="1"/>
  <c r="Q38" i="13" s="1"/>
  <c r="EE8" i="13"/>
  <c r="EF8" i="13" s="1"/>
  <c r="EE14" i="13"/>
  <c r="EF14" i="13" s="1"/>
  <c r="AN14" i="13"/>
  <c r="S44" i="13" s="1"/>
  <c r="Q44" i="13" s="1"/>
  <c r="AN7" i="13"/>
  <c r="S37" i="13" s="1"/>
  <c r="Q37" i="13" s="1"/>
  <c r="EE7" i="13"/>
  <c r="AN16" i="13"/>
  <c r="S46" i="13" s="1"/>
  <c r="Q46" i="13" s="1"/>
  <c r="EE16" i="13"/>
  <c r="EF16" i="13" s="1"/>
  <c r="AN12" i="13"/>
  <c r="S42" i="13" s="1"/>
  <c r="Q42" i="13" s="1"/>
  <c r="EE12" i="13"/>
  <c r="EF12" i="13" s="1"/>
  <c r="EP7" i="13"/>
  <c r="EK7" i="13"/>
  <c r="AL29" i="13"/>
  <c r="AK29" i="13"/>
  <c r="AI29" i="13"/>
  <c r="AH29" i="13"/>
  <c r="AF29" i="13"/>
  <c r="AC29" i="13"/>
  <c r="EF10" i="13" l="1"/>
  <c r="BI46" i="13"/>
  <c r="BG46" i="13" s="1"/>
  <c r="C46" i="13"/>
  <c r="BI45" i="13"/>
  <c r="BG45" i="13" s="1"/>
  <c r="C45" i="13"/>
  <c r="BI44" i="13"/>
  <c r="BG44" i="13" s="1"/>
  <c r="C44" i="13"/>
  <c r="BI43" i="13"/>
  <c r="BG43" i="13" s="1"/>
  <c r="C43" i="13"/>
  <c r="BI42" i="13"/>
  <c r="BG42" i="13" s="1"/>
  <c r="C42" i="13"/>
  <c r="BI41" i="13"/>
  <c r="BG41" i="13" s="1"/>
  <c r="C41" i="13"/>
  <c r="BI40" i="13"/>
  <c r="BG40" i="13" s="1"/>
  <c r="C40" i="13"/>
  <c r="BI39" i="13"/>
  <c r="BG39" i="13" s="1"/>
  <c r="C39" i="13"/>
  <c r="BI38" i="13"/>
  <c r="BG38" i="13" s="1"/>
  <c r="C38" i="13"/>
  <c r="BI37" i="13"/>
  <c r="BG37" i="13" s="1"/>
  <c r="C37" i="13"/>
  <c r="BI36" i="13"/>
  <c r="BG36" i="13" s="1"/>
  <c r="C36" i="13"/>
  <c r="S35" i="13"/>
  <c r="Q35" i="13" s="1"/>
  <c r="BI35" i="13"/>
  <c r="BG35" i="13" s="1"/>
  <c r="C35" i="13"/>
  <c r="AD29" i="13"/>
  <c r="AB29" i="13"/>
  <c r="AA29" i="13"/>
  <c r="AE29" i="13"/>
  <c r="EW7" i="13"/>
  <c r="EF7" i="13"/>
  <c r="EY7" i="13"/>
  <c r="FA7" i="13"/>
  <c r="AG29" i="13"/>
  <c r="FB7" i="13"/>
  <c r="ED29" i="13" l="1"/>
  <c r="EC29" i="13"/>
  <c r="EA29" i="13"/>
  <c r="DZ29" i="13"/>
  <c r="DY29" i="13"/>
  <c r="DU29" i="13"/>
  <c r="DR29" i="13"/>
  <c r="DQ29" i="13"/>
  <c r="DO29" i="13"/>
  <c r="DN29" i="13"/>
  <c r="DM29" i="13"/>
  <c r="DL29" i="13"/>
  <c r="DK29" i="13"/>
  <c r="DJ29" i="13"/>
  <c r="DI29" i="13"/>
  <c r="DG29" i="13"/>
  <c r="DF29" i="13"/>
  <c r="DE29" i="13"/>
  <c r="DC29" i="13"/>
  <c r="DB29" i="13"/>
  <c r="DA29" i="13"/>
  <c r="CZ29" i="13"/>
  <c r="CW29" i="13"/>
  <c r="BY50" i="13" l="1"/>
  <c r="BY54" i="13"/>
  <c r="BE57" i="13"/>
  <c r="O58" i="13"/>
  <c r="BY58" i="13"/>
  <c r="CX29" i="13"/>
  <c r="DV29" i="13"/>
  <c r="BY49" i="13"/>
  <c r="BY53" i="13"/>
  <c r="BY57" i="13"/>
  <c r="CY29" i="13"/>
  <c r="DW29" i="13"/>
  <c r="BY52" i="13"/>
  <c r="BY56" i="13"/>
  <c r="CU29" i="13"/>
  <c r="DX29" i="13"/>
  <c r="O47" i="13"/>
  <c r="DS29" i="13"/>
  <c r="BY48" i="13"/>
  <c r="BE49" i="13"/>
  <c r="BE53" i="13"/>
  <c r="O49" i="13"/>
  <c r="O53" i="13"/>
  <c r="BE47" i="13"/>
  <c r="BE51" i="13"/>
  <c r="O52" i="13"/>
  <c r="BE55" i="13"/>
  <c r="O56" i="13"/>
  <c r="O50" i="13"/>
  <c r="O54" i="13"/>
  <c r="BE48" i="13"/>
  <c r="BE52" i="13"/>
  <c r="BE56" i="13"/>
  <c r="BE50" i="13"/>
  <c r="O51" i="13"/>
  <c r="BE54" i="13"/>
  <c r="O55" i="13"/>
  <c r="AQ57" i="13"/>
  <c r="AQ53" i="13"/>
  <c r="AQ49" i="13"/>
  <c r="AQ56" i="13"/>
  <c r="AQ52" i="13"/>
  <c r="AQ48" i="13"/>
  <c r="O57" i="13"/>
  <c r="AQ55" i="13"/>
  <c r="AQ51" i="13"/>
  <c r="AQ47" i="13"/>
  <c r="BY55" i="13"/>
  <c r="BY51" i="13"/>
  <c r="BY47" i="13"/>
  <c r="AQ58" i="13"/>
  <c r="AQ54" i="13"/>
  <c r="AQ50" i="13"/>
  <c r="BE58" i="13"/>
  <c r="O48" i="13"/>
  <c r="CT29" i="13"/>
  <c r="CS29" i="13"/>
  <c r="CQ29" i="13"/>
  <c r="CP29" i="13"/>
  <c r="CO29" i="13"/>
  <c r="CK29" i="13"/>
  <c r="BX49" i="13" l="1"/>
  <c r="AP51" i="13"/>
  <c r="BD52" i="13"/>
  <c r="BX53" i="13"/>
  <c r="AP55" i="13"/>
  <c r="BD56" i="13"/>
  <c r="BX57" i="13"/>
  <c r="AP50" i="13"/>
  <c r="BD51" i="13"/>
  <c r="BX52" i="13"/>
  <c r="AP54" i="13"/>
  <c r="BD55" i="13"/>
  <c r="BX56" i="13"/>
  <c r="AP58" i="13"/>
  <c r="AP49" i="13"/>
  <c r="BD50" i="13"/>
  <c r="BX51" i="13"/>
  <c r="AP53" i="13"/>
  <c r="BD54" i="13"/>
  <c r="BX55" i="13"/>
  <c r="AP57" i="13"/>
  <c r="BD58" i="13"/>
  <c r="BD49" i="13"/>
  <c r="BX50" i="13"/>
  <c r="AP52" i="13"/>
  <c r="BD53" i="13"/>
  <c r="BX54" i="13"/>
  <c r="AP56" i="13"/>
  <c r="BD57" i="13"/>
  <c r="BX58" i="13"/>
  <c r="AP47" i="13"/>
  <c r="CL29" i="13"/>
  <c r="BD47" i="13"/>
  <c r="CM29" i="13"/>
  <c r="BX47" i="13"/>
  <c r="CN29" i="13"/>
  <c r="CI29" i="13"/>
  <c r="AP48" i="13"/>
  <c r="BD48" i="13"/>
  <c r="BX48" i="13"/>
  <c r="AQ59" i="13"/>
  <c r="N48" i="13"/>
  <c r="N50" i="13"/>
  <c r="N54" i="13"/>
  <c r="N58" i="13"/>
  <c r="N53" i="13"/>
  <c r="N52" i="13"/>
  <c r="N56" i="13"/>
  <c r="N49" i="13"/>
  <c r="N57" i="13"/>
  <c r="N51" i="13"/>
  <c r="N55" i="13"/>
  <c r="N47" i="13"/>
  <c r="DH29" i="13"/>
  <c r="O59" i="13"/>
  <c r="BE59" i="13"/>
  <c r="BD59" i="13" l="1"/>
  <c r="AP59" i="13"/>
  <c r="AB53" i="13"/>
  <c r="AB56" i="13"/>
  <c r="AB50" i="13"/>
  <c r="CV29" i="13"/>
  <c r="AC49" i="13"/>
  <c r="AC58" i="13"/>
  <c r="AC54" i="13"/>
  <c r="AC50" i="13"/>
  <c r="AB54" i="13"/>
  <c r="AB51" i="13"/>
  <c r="AB58" i="13"/>
  <c r="AB49" i="13"/>
  <c r="AC57" i="13"/>
  <c r="AC53" i="13"/>
  <c r="AB57" i="13"/>
  <c r="AB52" i="13"/>
  <c r="AB55" i="13"/>
  <c r="AC55" i="13"/>
  <c r="AC51" i="13"/>
  <c r="AC56" i="13"/>
  <c r="AC52" i="13"/>
  <c r="AK47" i="13"/>
  <c r="AB47" i="13"/>
  <c r="CJ29" i="13"/>
  <c r="DT29" i="13"/>
  <c r="AB48" i="13"/>
  <c r="AC48" i="13"/>
  <c r="AC47" i="13"/>
  <c r="N59" i="13"/>
  <c r="BA58" i="13"/>
  <c r="BA57" i="13"/>
  <c r="BA56" i="13"/>
  <c r="BA55" i="13"/>
  <c r="BA54" i="13"/>
  <c r="BA53" i="13"/>
  <c r="BA52" i="13"/>
  <c r="BA51" i="13"/>
  <c r="BA50" i="13"/>
  <c r="BA49" i="13"/>
  <c r="BA48" i="13"/>
  <c r="BA47" i="13"/>
  <c r="CH29" i="13"/>
  <c r="CG29" i="13"/>
  <c r="CE29" i="13"/>
  <c r="CD29" i="13"/>
  <c r="CC29" i="13"/>
  <c r="CB29" i="13"/>
  <c r="BV29" i="13"/>
  <c r="BU29" i="13"/>
  <c r="BS29" i="13"/>
  <c r="BR29" i="13"/>
  <c r="BQ29" i="13"/>
  <c r="BP29" i="13"/>
  <c r="BJ29" i="13"/>
  <c r="BI29" i="13"/>
  <c r="BG29" i="13"/>
  <c r="BF29" i="13"/>
  <c r="BE29" i="13"/>
  <c r="BD29" i="13"/>
  <c r="AB59" i="13" l="1"/>
  <c r="N29" i="13"/>
  <c r="AW58" i="13"/>
  <c r="AT58" i="13" s="1"/>
  <c r="AW54" i="13"/>
  <c r="AT54" i="13" s="1"/>
  <c r="AW50" i="13"/>
  <c r="AT50" i="13" s="1"/>
  <c r="AI58" i="13"/>
  <c r="AF58" i="13" s="1"/>
  <c r="AI54" i="13"/>
  <c r="AF54" i="13" s="1"/>
  <c r="AI50" i="13"/>
  <c r="AF50" i="13" s="1"/>
  <c r="AY57" i="13"/>
  <c r="AY53" i="13"/>
  <c r="AY49" i="13"/>
  <c r="BB29" i="13"/>
  <c r="BW29" i="13"/>
  <c r="BC49" i="13"/>
  <c r="BF50" i="13"/>
  <c r="BC53" i="13"/>
  <c r="BF54" i="13"/>
  <c r="BC57" i="13"/>
  <c r="BF58" i="13"/>
  <c r="AW57" i="13"/>
  <c r="AT57" i="13" s="1"/>
  <c r="AW53" i="13"/>
  <c r="AT53" i="13" s="1"/>
  <c r="AW49" i="13"/>
  <c r="AT49" i="13" s="1"/>
  <c r="AI57" i="13"/>
  <c r="AF57" i="13" s="1"/>
  <c r="AI53" i="13"/>
  <c r="AF53" i="13" s="1"/>
  <c r="AI49" i="13"/>
  <c r="AF49" i="13" s="1"/>
  <c r="AY56" i="13"/>
  <c r="AY52" i="13"/>
  <c r="BC29" i="13"/>
  <c r="BK29" i="13"/>
  <c r="BC50" i="13"/>
  <c r="BF51" i="13"/>
  <c r="BC54" i="13"/>
  <c r="BF55" i="13"/>
  <c r="BC58" i="13"/>
  <c r="AW56" i="13"/>
  <c r="AT56" i="13" s="1"/>
  <c r="AW52" i="13"/>
  <c r="AT52" i="13" s="1"/>
  <c r="AI56" i="13"/>
  <c r="AF56" i="13" s="1"/>
  <c r="AI52" i="13"/>
  <c r="AF52" i="13" s="1"/>
  <c r="R29" i="13"/>
  <c r="AY55" i="13"/>
  <c r="AY51" i="13"/>
  <c r="BZ29" i="13"/>
  <c r="BC51" i="13"/>
  <c r="BF52" i="13"/>
  <c r="BC55" i="13"/>
  <c r="BF56" i="13"/>
  <c r="AW55" i="13"/>
  <c r="AT55" i="13" s="1"/>
  <c r="AW51" i="13"/>
  <c r="AT51" i="13" s="1"/>
  <c r="AI55" i="13"/>
  <c r="AF55" i="13" s="1"/>
  <c r="AI51" i="13"/>
  <c r="AF51" i="13" s="1"/>
  <c r="AY58" i="13"/>
  <c r="AY54" i="13"/>
  <c r="AY50" i="13"/>
  <c r="AY29" i="13"/>
  <c r="BN29" i="13"/>
  <c r="BF49" i="13"/>
  <c r="BC52" i="13"/>
  <c r="BF53" i="13"/>
  <c r="BC56" i="13"/>
  <c r="BF57" i="13"/>
  <c r="BC47" i="13"/>
  <c r="BO29" i="13"/>
  <c r="M29" i="13"/>
  <c r="AY47" i="13"/>
  <c r="S29" i="13"/>
  <c r="T29" i="13"/>
  <c r="U29" i="13"/>
  <c r="V29" i="13"/>
  <c r="W29" i="13"/>
  <c r="Y29" i="13"/>
  <c r="Z29" i="13"/>
  <c r="K29" i="13"/>
  <c r="J29" i="13"/>
  <c r="I29" i="13"/>
  <c r="H29" i="13"/>
  <c r="AW47" i="13"/>
  <c r="AT47" i="13" s="1"/>
  <c r="G29" i="13"/>
  <c r="AI47" i="13"/>
  <c r="AF47" i="13" s="1"/>
  <c r="F29" i="13"/>
  <c r="E29" i="13"/>
  <c r="D29" i="13"/>
  <c r="C29" i="13"/>
  <c r="BA29" i="13"/>
  <c r="O29" i="13"/>
  <c r="P29" i="13"/>
  <c r="Q29" i="13"/>
  <c r="BF47" i="13"/>
  <c r="CA29" i="13"/>
  <c r="AO19" i="13"/>
  <c r="AP19" i="13"/>
  <c r="AO22" i="13"/>
  <c r="AO26" i="13"/>
  <c r="AO25" i="13"/>
  <c r="AO21" i="13"/>
  <c r="AC59" i="13"/>
  <c r="BF48" i="13"/>
  <c r="AM22" i="13"/>
  <c r="AM26" i="13"/>
  <c r="AY48" i="13"/>
  <c r="BC48" i="13"/>
  <c r="AW48" i="13"/>
  <c r="AT48" i="13" s="1"/>
  <c r="AI48" i="13"/>
  <c r="AF48" i="13" s="1"/>
  <c r="AP28" i="13"/>
  <c r="AT28" i="13"/>
  <c r="AX28" i="13"/>
  <c r="AO18" i="13"/>
  <c r="AR17" i="13"/>
  <c r="AU19" i="13"/>
  <c r="AP20" i="13"/>
  <c r="AT20" i="13"/>
  <c r="AX20" i="13"/>
  <c r="AS21" i="13"/>
  <c r="AW21" i="13"/>
  <c r="AR22" i="13"/>
  <c r="AV22" i="13"/>
  <c r="AU23" i="13"/>
  <c r="AP24" i="13"/>
  <c r="AT24" i="13"/>
  <c r="AX24" i="13"/>
  <c r="AS25" i="13"/>
  <c r="AW25" i="13"/>
  <c r="AR26" i="13"/>
  <c r="AV26" i="13"/>
  <c r="AU27" i="13"/>
  <c r="AO17" i="13"/>
  <c r="AS17" i="13"/>
  <c r="AR18" i="13"/>
  <c r="AV18" i="13"/>
  <c r="AV19" i="13"/>
  <c r="AX21" i="13"/>
  <c r="AS22" i="13"/>
  <c r="AW22" i="13"/>
  <c r="AR23" i="13"/>
  <c r="AV23" i="13"/>
  <c r="AU24" i="13"/>
  <c r="AP25" i="13"/>
  <c r="AT25" i="13"/>
  <c r="AX25" i="13"/>
  <c r="AS26" i="13"/>
  <c r="AW26" i="13"/>
  <c r="AR27" i="13"/>
  <c r="AV27" i="13"/>
  <c r="AU28" i="13"/>
  <c r="AM17" i="13"/>
  <c r="AW17" i="13"/>
  <c r="BA59" i="13"/>
  <c r="AR19" i="13"/>
  <c r="AU20" i="13"/>
  <c r="AP21" i="13"/>
  <c r="AT21" i="13"/>
  <c r="X29" i="13"/>
  <c r="BH29" i="13"/>
  <c r="AV17" i="13"/>
  <c r="AZ48" i="13"/>
  <c r="AQ18" i="13"/>
  <c r="AU18" i="13"/>
  <c r="AZ49" i="13"/>
  <c r="AQ19" i="13"/>
  <c r="AM21" i="13"/>
  <c r="AZ53" i="13"/>
  <c r="AQ23" i="13"/>
  <c r="AM25" i="13"/>
  <c r="AZ57" i="13"/>
  <c r="AQ27" i="13"/>
  <c r="AO20" i="13"/>
  <c r="AT17" i="13"/>
  <c r="AM18" i="13"/>
  <c r="AS19" i="13"/>
  <c r="AZ51" i="13"/>
  <c r="AQ21" i="13"/>
  <c r="AP22" i="13"/>
  <c r="AT22" i="13"/>
  <c r="AX22" i="13"/>
  <c r="AM23" i="13"/>
  <c r="AS23" i="13"/>
  <c r="AW23" i="13"/>
  <c r="AR24" i="13"/>
  <c r="AV24" i="13"/>
  <c r="AZ55" i="13"/>
  <c r="AQ25" i="13"/>
  <c r="AU25" i="13"/>
  <c r="AP26" i="13"/>
  <c r="AT26" i="13"/>
  <c r="AX26" i="13"/>
  <c r="AM27" i="13"/>
  <c r="AS27" i="13"/>
  <c r="AW27" i="13"/>
  <c r="AR28" i="13"/>
  <c r="AV28" i="13"/>
  <c r="AZ50" i="13"/>
  <c r="AQ20" i="13"/>
  <c r="AZ54" i="13"/>
  <c r="AQ24" i="13"/>
  <c r="AZ58" i="13"/>
  <c r="AQ28" i="13"/>
  <c r="AO28" i="13"/>
  <c r="AO24" i="13"/>
  <c r="AP17" i="13"/>
  <c r="AX17" i="13"/>
  <c r="CR29" i="13"/>
  <c r="EB29" i="13"/>
  <c r="DP29" i="13"/>
  <c r="DD29" i="13"/>
  <c r="CF29" i="13"/>
  <c r="AS18" i="13"/>
  <c r="AW18" i="13"/>
  <c r="AM19" i="13"/>
  <c r="AW19" i="13"/>
  <c r="AR20" i="13"/>
  <c r="AV20" i="13"/>
  <c r="AU21" i="13"/>
  <c r="AO27" i="13"/>
  <c r="AO23" i="13"/>
  <c r="AZ47" i="13"/>
  <c r="AQ17" i="13"/>
  <c r="AU17" i="13"/>
  <c r="BT29" i="13"/>
  <c r="AP18" i="13"/>
  <c r="AT18" i="13"/>
  <c r="AX18" i="13"/>
  <c r="AT19" i="13"/>
  <c r="AX19" i="13"/>
  <c r="AM20" i="13"/>
  <c r="AS20" i="13"/>
  <c r="AW20" i="13"/>
  <c r="AR21" i="13"/>
  <c r="AV21" i="13"/>
  <c r="AZ52" i="13"/>
  <c r="AQ22" i="13"/>
  <c r="AU22" i="13"/>
  <c r="AP23" i="13"/>
  <c r="AT23" i="13"/>
  <c r="AX23" i="13"/>
  <c r="AM24" i="13"/>
  <c r="AS24" i="13"/>
  <c r="AW24" i="13"/>
  <c r="AR25" i="13"/>
  <c r="AV25" i="13"/>
  <c r="AZ56" i="13"/>
  <c r="AQ26" i="13"/>
  <c r="AU26" i="13"/>
  <c r="AP27" i="13"/>
  <c r="AT27" i="13"/>
  <c r="AX27" i="13"/>
  <c r="AM28" i="13"/>
  <c r="AS28" i="13"/>
  <c r="AW28" i="13"/>
  <c r="AJ29" i="13"/>
  <c r="L29" i="13"/>
  <c r="AO29" i="13" l="1"/>
  <c r="AY59" i="13"/>
  <c r="BC59" i="13"/>
  <c r="BF59" i="13"/>
  <c r="AQ29" i="13"/>
  <c r="AX29" i="13"/>
  <c r="AM29" i="13"/>
  <c r="AP29" i="13"/>
  <c r="AT29" i="13"/>
  <c r="AR29" i="13"/>
  <c r="AS29" i="13"/>
  <c r="AU29" i="13"/>
  <c r="AW29" i="13"/>
  <c r="BK49" i="13"/>
  <c r="BK48" i="13"/>
  <c r="BK47" i="13"/>
  <c r="BK50" i="13"/>
  <c r="AW59" i="13"/>
  <c r="AT59" i="13"/>
  <c r="BK54" i="13"/>
  <c r="AI59" i="13"/>
  <c r="BK52" i="13"/>
  <c r="BK58" i="13"/>
  <c r="BK57" i="13"/>
  <c r="BK56" i="13"/>
  <c r="BK51" i="13"/>
  <c r="BK53" i="13"/>
  <c r="BK55" i="13"/>
  <c r="AF59" i="13"/>
  <c r="AZ59" i="13"/>
  <c r="AZ29" i="13" l="1"/>
  <c r="BP47" i="13"/>
  <c r="BP48" i="13"/>
  <c r="BP49" i="13"/>
  <c r="BP50" i="13"/>
  <c r="BP51" i="13"/>
  <c r="BP52" i="13"/>
  <c r="BP53" i="13"/>
  <c r="BP54" i="13"/>
  <c r="BP55" i="13"/>
  <c r="BP56" i="13"/>
  <c r="BP57" i="13"/>
  <c r="BP58" i="13"/>
  <c r="AV29" i="13" l="1"/>
  <c r="BR54" i="13"/>
  <c r="BR58" i="13"/>
  <c r="BR53" i="13"/>
  <c r="BR49" i="13"/>
  <c r="BR56" i="13"/>
  <c r="BR52" i="13"/>
  <c r="BR48" i="13"/>
  <c r="BR50" i="13"/>
  <c r="BR57" i="13"/>
  <c r="BR55" i="13"/>
  <c r="BR51" i="13"/>
  <c r="BR47" i="13"/>
  <c r="EN18" i="13" l="1"/>
  <c r="EZ18" i="13" s="1"/>
  <c r="EN24" i="13"/>
  <c r="EZ24" i="13" s="1"/>
  <c r="EN19" i="13"/>
  <c r="EZ19" i="13" s="1"/>
  <c r="EN23" i="13"/>
  <c r="EZ23" i="13" s="1"/>
  <c r="EN20" i="13"/>
  <c r="EZ20" i="13" s="1"/>
  <c r="EN26" i="13"/>
  <c r="EZ26" i="13" s="1"/>
  <c r="EN28" i="13"/>
  <c r="EZ28" i="13" s="1"/>
  <c r="EN17" i="13"/>
  <c r="EN25" i="13"/>
  <c r="EZ25" i="13" s="1"/>
  <c r="EN22" i="13"/>
  <c r="EZ22" i="13" s="1"/>
  <c r="EN27" i="13"/>
  <c r="EZ27" i="13" s="1"/>
  <c r="EN21" i="13"/>
  <c r="EZ21" i="13" s="1"/>
  <c r="AN58" i="13"/>
  <c r="AN57" i="13"/>
  <c r="AN56" i="13"/>
  <c r="AN55" i="13"/>
  <c r="AN54" i="13"/>
  <c r="AN53" i="13"/>
  <c r="AN52" i="13"/>
  <c r="AN51" i="13"/>
  <c r="AN50" i="13"/>
  <c r="AN49" i="13"/>
  <c r="AN48" i="13"/>
  <c r="AN47" i="13"/>
  <c r="BB58" i="13"/>
  <c r="AX58" i="13"/>
  <c r="AV58" i="13" s="1"/>
  <c r="BB57" i="13"/>
  <c r="AX57" i="13"/>
  <c r="AV57" i="13" s="1"/>
  <c r="BB56" i="13"/>
  <c r="AX56" i="13"/>
  <c r="AV56" i="13" s="1"/>
  <c r="BB55" i="13"/>
  <c r="AX55" i="13"/>
  <c r="AV55" i="13" s="1"/>
  <c r="BB54" i="13"/>
  <c r="AX54" i="13"/>
  <c r="AV54" i="13" s="1"/>
  <c r="BB53" i="13"/>
  <c r="AX53" i="13"/>
  <c r="AV53" i="13" s="1"/>
  <c r="BB52" i="13"/>
  <c r="AX52" i="13"/>
  <c r="AV52" i="13" s="1"/>
  <c r="BB51" i="13"/>
  <c r="AX51" i="13"/>
  <c r="AV51" i="13" s="1"/>
  <c r="BB50" i="13"/>
  <c r="AX50" i="13"/>
  <c r="AV50" i="13" s="1"/>
  <c r="BB49" i="13"/>
  <c r="AX49" i="13"/>
  <c r="AV49" i="13" s="1"/>
  <c r="BB48" i="13"/>
  <c r="BB47" i="13"/>
  <c r="AX47" i="13"/>
  <c r="AN59" i="13" l="1"/>
  <c r="AX48" i="13"/>
  <c r="AV48" i="13" s="1"/>
  <c r="BB59" i="13"/>
  <c r="AV47" i="13"/>
  <c r="EZ17" i="13"/>
  <c r="EZ29" i="13"/>
  <c r="EN29" i="13"/>
  <c r="EI17" i="13"/>
  <c r="EI21" i="13"/>
  <c r="EH17" i="13"/>
  <c r="EH21" i="13"/>
  <c r="EH25" i="13"/>
  <c r="EI25" i="13"/>
  <c r="EI20" i="13"/>
  <c r="EI24" i="13"/>
  <c r="EI28" i="13"/>
  <c r="EH20" i="13"/>
  <c r="EH24" i="13"/>
  <c r="EH28" i="13"/>
  <c r="EI23" i="13"/>
  <c r="EI27" i="13"/>
  <c r="EH19" i="13"/>
  <c r="EH23" i="13"/>
  <c r="EH27" i="13"/>
  <c r="EI19" i="13"/>
  <c r="EI18" i="13"/>
  <c r="EI22" i="13"/>
  <c r="EI26" i="13"/>
  <c r="EH18" i="13"/>
  <c r="EH22" i="13"/>
  <c r="EH26" i="13"/>
  <c r="BN47" i="13"/>
  <c r="BN48" i="13"/>
  <c r="BN49" i="13"/>
  <c r="BN50" i="13"/>
  <c r="BN51" i="13"/>
  <c r="BN52" i="13"/>
  <c r="BN53" i="13"/>
  <c r="BN54" i="13"/>
  <c r="BN55" i="13"/>
  <c r="BN56" i="13"/>
  <c r="BN57" i="13"/>
  <c r="BN58" i="13"/>
  <c r="AU56" i="13" l="1"/>
  <c r="AG57" i="13"/>
  <c r="AU53" i="13"/>
  <c r="AU58" i="13"/>
  <c r="AG55" i="13"/>
  <c r="AG56" i="13"/>
  <c r="AU52" i="13"/>
  <c r="AG53" i="13"/>
  <c r="AG58" i="13"/>
  <c r="AU54" i="13"/>
  <c r="AG51" i="13"/>
  <c r="AG52" i="13"/>
  <c r="AG49" i="13"/>
  <c r="AG54" i="13"/>
  <c r="AU50" i="13"/>
  <c r="AU49" i="13"/>
  <c r="AU57" i="13"/>
  <c r="AG50" i="13"/>
  <c r="AU55" i="13"/>
  <c r="AU51" i="13"/>
  <c r="AU47" i="13"/>
  <c r="EI29" i="13"/>
  <c r="AG47" i="13"/>
  <c r="EH29" i="13"/>
  <c r="AX59" i="13"/>
  <c r="AV59" i="13"/>
  <c r="AU48" i="13"/>
  <c r="AG48" i="13"/>
  <c r="BQ58" i="13"/>
  <c r="BQ54" i="13"/>
  <c r="BQ50" i="13"/>
  <c r="BQ57" i="13"/>
  <c r="BQ53" i="13"/>
  <c r="BQ49" i="13"/>
  <c r="BQ56" i="13"/>
  <c r="BQ52" i="13"/>
  <c r="BQ48" i="13"/>
  <c r="BQ55" i="13"/>
  <c r="BQ51" i="13"/>
  <c r="BQ47" i="13"/>
  <c r="AG59" i="13" l="1"/>
  <c r="AU59" i="13"/>
  <c r="BV47" i="13"/>
  <c r="BV48" i="13"/>
  <c r="BV49" i="13"/>
  <c r="BV50" i="13"/>
  <c r="BV51" i="13"/>
  <c r="BV52" i="13"/>
  <c r="BV53" i="13"/>
  <c r="BV54" i="13"/>
  <c r="BV55" i="13"/>
  <c r="BV56" i="13"/>
  <c r="BV57" i="13"/>
  <c r="BV58" i="13"/>
  <c r="BU47" i="13"/>
  <c r="BU48" i="13"/>
  <c r="BU49" i="13"/>
  <c r="BU50" i="13"/>
  <c r="BU51" i="13"/>
  <c r="BU52" i="13"/>
  <c r="BU53" i="13"/>
  <c r="BU54" i="13"/>
  <c r="BU55" i="13"/>
  <c r="BU56" i="13"/>
  <c r="BU57" i="13"/>
  <c r="BU58" i="13"/>
  <c r="BZ47" i="13"/>
  <c r="BZ48" i="13"/>
  <c r="BZ49" i="13"/>
  <c r="BZ50" i="13"/>
  <c r="BZ51" i="13"/>
  <c r="BZ52" i="13"/>
  <c r="BZ53" i="13"/>
  <c r="BZ54" i="13"/>
  <c r="BZ55" i="13"/>
  <c r="BZ56" i="13"/>
  <c r="BZ57" i="13"/>
  <c r="BZ58" i="13"/>
  <c r="BW47" i="13"/>
  <c r="BW48" i="13"/>
  <c r="BW49" i="13"/>
  <c r="BW50" i="13"/>
  <c r="BW51" i="13"/>
  <c r="BW52" i="13"/>
  <c r="BW53" i="13"/>
  <c r="BW54" i="13"/>
  <c r="BW55" i="13"/>
  <c r="BW56" i="13"/>
  <c r="BW57" i="13"/>
  <c r="BW58" i="13"/>
  <c r="BT47" i="13"/>
  <c r="BT48" i="13"/>
  <c r="BT49" i="13"/>
  <c r="BT52" i="13"/>
  <c r="BT53" i="13"/>
  <c r="BT56" i="13"/>
  <c r="BT57" i="13"/>
  <c r="L47" i="13" l="1"/>
  <c r="Z47" i="13"/>
  <c r="BT58" i="13"/>
  <c r="BT54" i="13"/>
  <c r="BT50" i="13"/>
  <c r="BT55" i="13"/>
  <c r="BT51" i="13"/>
  <c r="AN17" i="13" l="1"/>
  <c r="BO47" i="13"/>
  <c r="BM47" i="13" s="1"/>
  <c r="BO48" i="13"/>
  <c r="BM48" i="13" s="1"/>
  <c r="BO49" i="13"/>
  <c r="BM49" i="13" s="1"/>
  <c r="BO50" i="13"/>
  <c r="BM50" i="13" s="1"/>
  <c r="BO51" i="13"/>
  <c r="BM51" i="13" s="1"/>
  <c r="BO52" i="13"/>
  <c r="BM52" i="13" s="1"/>
  <c r="BO53" i="13"/>
  <c r="BM53" i="13" s="1"/>
  <c r="BO54" i="13"/>
  <c r="BM54" i="13" s="1"/>
  <c r="BO55" i="13"/>
  <c r="BM55" i="13" s="1"/>
  <c r="BO56" i="13"/>
  <c r="BM56" i="13" s="1"/>
  <c r="BO57" i="13"/>
  <c r="BM57" i="13" s="1"/>
  <c r="BO58" i="13"/>
  <c r="BM58" i="13" s="1"/>
  <c r="EJ22" i="13" l="1"/>
  <c r="EJ21" i="13"/>
  <c r="EJ17" i="13"/>
  <c r="EJ26" i="13"/>
  <c r="EJ20" i="13"/>
  <c r="EJ24" i="13"/>
  <c r="EJ19" i="13"/>
  <c r="EJ27" i="13"/>
  <c r="EJ23" i="13"/>
  <c r="EJ25" i="13"/>
  <c r="EJ28" i="13"/>
  <c r="EJ18" i="13"/>
  <c r="BS56" i="13"/>
  <c r="BS52" i="13"/>
  <c r="BS48" i="13"/>
  <c r="BS55" i="13"/>
  <c r="BS51" i="13"/>
  <c r="BS47" i="13"/>
  <c r="BS58" i="13"/>
  <c r="BS54" i="13"/>
  <c r="BS50" i="13"/>
  <c r="BS57" i="13"/>
  <c r="BS53" i="13"/>
  <c r="BS49" i="13"/>
  <c r="EJ29" i="13" l="1"/>
  <c r="BX29" i="13"/>
  <c r="BL29" i="13"/>
  <c r="EG17" i="13"/>
  <c r="L56" i="13" l="1"/>
  <c r="Z56" i="13"/>
  <c r="L49" i="13"/>
  <c r="Z49" i="13"/>
  <c r="L53" i="13"/>
  <c r="Z53" i="13"/>
  <c r="L57" i="13"/>
  <c r="Z57" i="13"/>
  <c r="L48" i="13"/>
  <c r="Z48" i="13"/>
  <c r="L50" i="13"/>
  <c r="Z50" i="13"/>
  <c r="L54" i="13"/>
  <c r="Z54" i="13"/>
  <c r="L58" i="13"/>
  <c r="Z58" i="13"/>
  <c r="L52" i="13"/>
  <c r="Z52" i="13"/>
  <c r="L51" i="13"/>
  <c r="Z51" i="13"/>
  <c r="L55" i="13"/>
  <c r="Z55" i="13"/>
  <c r="EK25" i="13"/>
  <c r="EW25" i="13" s="1"/>
  <c r="EK21" i="13"/>
  <c r="EW21" i="13" s="1"/>
  <c r="EK28" i="13"/>
  <c r="EW28" i="13" s="1"/>
  <c r="EK24" i="13"/>
  <c r="EW24" i="13" s="1"/>
  <c r="EK20" i="13"/>
  <c r="EW20" i="13" s="1"/>
  <c r="EK27" i="13"/>
  <c r="EW27" i="13" s="1"/>
  <c r="EK23" i="13"/>
  <c r="EW23" i="13" s="1"/>
  <c r="EK19" i="13"/>
  <c r="EW19" i="13" s="1"/>
  <c r="EK26" i="13"/>
  <c r="EW26" i="13" s="1"/>
  <c r="EK22" i="13"/>
  <c r="EW22" i="13" s="1"/>
  <c r="EK18" i="13"/>
  <c r="EW18" i="13" s="1"/>
  <c r="EL26" i="13"/>
  <c r="EX26" i="13" s="1"/>
  <c r="EM27" i="13"/>
  <c r="EY27" i="13" s="1"/>
  <c r="EM23" i="13"/>
  <c r="EY23" i="13" s="1"/>
  <c r="EM18" i="13"/>
  <c r="EY18" i="13" s="1"/>
  <c r="EO24" i="13"/>
  <c r="FA24" i="13" s="1"/>
  <c r="EO19" i="13"/>
  <c r="FA19" i="13" s="1"/>
  <c r="EM26" i="13"/>
  <c r="EY26" i="13" s="1"/>
  <c r="EM22" i="13"/>
  <c r="EY22" i="13" s="1"/>
  <c r="EO28" i="13"/>
  <c r="FA28" i="13" s="1"/>
  <c r="EO23" i="13"/>
  <c r="FA23" i="13" s="1"/>
  <c r="EO18" i="13"/>
  <c r="FA18" i="13" s="1"/>
  <c r="EO27" i="13"/>
  <c r="FA27" i="13" s="1"/>
  <c r="EO22" i="13"/>
  <c r="FA22" i="13" s="1"/>
  <c r="EE17" i="13"/>
  <c r="EL24" i="13"/>
  <c r="EX24" i="13" s="1"/>
  <c r="EP25" i="13"/>
  <c r="FB25" i="13" s="1"/>
  <c r="EP21" i="13"/>
  <c r="FB21" i="13" s="1"/>
  <c r="EP26" i="13"/>
  <c r="FB26" i="13" s="1"/>
  <c r="EP22" i="13"/>
  <c r="FB22" i="13" s="1"/>
  <c r="EP18" i="13"/>
  <c r="FB18" i="13" s="1"/>
  <c r="EL28" i="13"/>
  <c r="EX28" i="13" s="1"/>
  <c r="EL20" i="13"/>
  <c r="EX20" i="13" s="1"/>
  <c r="EM25" i="13"/>
  <c r="EY25" i="13" s="1"/>
  <c r="EM20" i="13"/>
  <c r="EY20" i="13" s="1"/>
  <c r="EP28" i="13"/>
  <c r="FB28" i="13" s="1"/>
  <c r="EP24" i="13"/>
  <c r="FB24" i="13" s="1"/>
  <c r="EP20" i="13"/>
  <c r="FB20" i="13" s="1"/>
  <c r="EL27" i="13"/>
  <c r="EX27" i="13" s="1"/>
  <c r="EM28" i="13"/>
  <c r="EY28" i="13" s="1"/>
  <c r="EM24" i="13"/>
  <c r="EY24" i="13" s="1"/>
  <c r="EM19" i="13"/>
  <c r="EY19" i="13" s="1"/>
  <c r="EO26" i="13"/>
  <c r="FA26" i="13" s="1"/>
  <c r="EO20" i="13"/>
  <c r="FA20" i="13" s="1"/>
  <c r="EP27" i="13"/>
  <c r="FB27" i="13" s="1"/>
  <c r="EP23" i="13"/>
  <c r="FB23" i="13" s="1"/>
  <c r="EP19" i="13"/>
  <c r="FB19" i="13" s="1"/>
  <c r="EG28" i="13"/>
  <c r="EG24" i="13"/>
  <c r="EG20" i="13"/>
  <c r="EG25" i="13"/>
  <c r="EG21" i="13"/>
  <c r="EG27" i="13"/>
  <c r="EG23" i="13"/>
  <c r="EG19" i="13"/>
  <c r="EG26" i="13"/>
  <c r="EK17" i="13"/>
  <c r="EL17" i="13"/>
  <c r="EM17" i="13"/>
  <c r="EO17" i="13"/>
  <c r="EL23" i="13"/>
  <c r="EX23" i="13" s="1"/>
  <c r="EL22" i="13"/>
  <c r="EX22" i="13" s="1"/>
  <c r="EL19" i="13"/>
  <c r="EX19" i="13" s="1"/>
  <c r="EL18" i="13"/>
  <c r="EX18" i="13" s="1"/>
  <c r="EG22" i="13"/>
  <c r="EG18" i="13"/>
  <c r="EL25" i="13"/>
  <c r="EX25" i="13" s="1"/>
  <c r="EL21" i="13"/>
  <c r="EX21" i="13" s="1"/>
  <c r="EM21" i="13"/>
  <c r="EY21" i="13" s="1"/>
  <c r="EO25" i="13"/>
  <c r="FA25" i="13" s="1"/>
  <c r="EO21" i="13"/>
  <c r="FA21" i="13" s="1"/>
  <c r="EG29" i="13" l="1"/>
  <c r="EX17" i="13"/>
  <c r="EX29" i="13" s="1"/>
  <c r="EL29" i="13"/>
  <c r="EW17" i="13"/>
  <c r="EW29" i="13" s="1"/>
  <c r="EK29" i="13"/>
  <c r="EF17" i="13"/>
  <c r="FA17" i="13"/>
  <c r="FA29" i="13" s="1"/>
  <c r="EO29" i="13"/>
  <c r="EY17" i="13"/>
  <c r="EY29" i="13" s="1"/>
  <c r="EM29" i="13"/>
  <c r="Z59" i="13"/>
  <c r="L59" i="13"/>
  <c r="EE22" i="13"/>
  <c r="EF22" i="13" s="1"/>
  <c r="AN22" i="13"/>
  <c r="EE27" i="13"/>
  <c r="EF27" i="13" s="1"/>
  <c r="AN27" i="13"/>
  <c r="EE21" i="13"/>
  <c r="EF21" i="13" s="1"/>
  <c r="AN21" i="13"/>
  <c r="EE23" i="13"/>
  <c r="EF23" i="13" s="1"/>
  <c r="AN23" i="13"/>
  <c r="EE24" i="13"/>
  <c r="EF24" i="13" s="1"/>
  <c r="AN24" i="13"/>
  <c r="EE25" i="13"/>
  <c r="EF25" i="13" s="1"/>
  <c r="AN25" i="13"/>
  <c r="EE26" i="13"/>
  <c r="EF26" i="13" s="1"/>
  <c r="AN26" i="13"/>
  <c r="EE19" i="13"/>
  <c r="EF19" i="13" s="1"/>
  <c r="AN19" i="13"/>
  <c r="EE20" i="13"/>
  <c r="EF20" i="13" s="1"/>
  <c r="AN20" i="13"/>
  <c r="EE28" i="13"/>
  <c r="EF28" i="13" s="1"/>
  <c r="AN28" i="13"/>
  <c r="EE18" i="13"/>
  <c r="EF18" i="13" s="1"/>
  <c r="AN18" i="13"/>
  <c r="EP17" i="13"/>
  <c r="EP29" i="13" s="1"/>
  <c r="X47" i="13"/>
  <c r="X49" i="13"/>
  <c r="X50" i="13"/>
  <c r="X53" i="13"/>
  <c r="X54" i="13"/>
  <c r="X57" i="13"/>
  <c r="X58" i="13"/>
  <c r="J47" i="13"/>
  <c r="AD58" i="13"/>
  <c r="AA58" i="13"/>
  <c r="M58" i="13"/>
  <c r="M57" i="13"/>
  <c r="AM56" i="13"/>
  <c r="M56" i="13"/>
  <c r="M55" i="13"/>
  <c r="AD54" i="13"/>
  <c r="AA54" i="13"/>
  <c r="M54" i="13"/>
  <c r="AD53" i="13"/>
  <c r="AA53" i="13"/>
  <c r="M53" i="13"/>
  <c r="M52" i="13"/>
  <c r="AD51" i="13"/>
  <c r="M51" i="13"/>
  <c r="AD50" i="13"/>
  <c r="AA50" i="13"/>
  <c r="M50" i="13"/>
  <c r="AD49" i="13"/>
  <c r="AA49" i="13"/>
  <c r="M49" i="13"/>
  <c r="M48" i="13"/>
  <c r="AM47" i="13"/>
  <c r="AR47" i="13"/>
  <c r="AD47" i="13"/>
  <c r="AO47" i="13"/>
  <c r="AA47" i="13"/>
  <c r="M47" i="13"/>
  <c r="X48" i="13"/>
  <c r="X52" i="13"/>
  <c r="S47" i="13"/>
  <c r="J55" i="13"/>
  <c r="J52" i="13"/>
  <c r="X51" i="13"/>
  <c r="J50" i="13"/>
  <c r="X55" i="13"/>
  <c r="J49" i="13"/>
  <c r="J53" i="13"/>
  <c r="J54" i="13"/>
  <c r="J57" i="13"/>
  <c r="J58" i="13"/>
  <c r="V58" i="13"/>
  <c r="V56" i="13"/>
  <c r="V54" i="13"/>
  <c r="V52" i="13"/>
  <c r="V50" i="13"/>
  <c r="V48" i="13"/>
  <c r="V47" i="13"/>
  <c r="AD48" i="13"/>
  <c r="AD52" i="13"/>
  <c r="AD55" i="13"/>
  <c r="AD56" i="13"/>
  <c r="AD57" i="13"/>
  <c r="AA48" i="13"/>
  <c r="AA51" i="13"/>
  <c r="AA52" i="13"/>
  <c r="AA55" i="13"/>
  <c r="AA56" i="13"/>
  <c r="AA57" i="13"/>
  <c r="Y47" i="13"/>
  <c r="Y48" i="13"/>
  <c r="Y49" i="13"/>
  <c r="Y50" i="13"/>
  <c r="Y51" i="13"/>
  <c r="Y52" i="13"/>
  <c r="Y53" i="13"/>
  <c r="Y54" i="13"/>
  <c r="Y55" i="13"/>
  <c r="Y56" i="13"/>
  <c r="Y57" i="13"/>
  <c r="Y58" i="13"/>
  <c r="X56" i="13"/>
  <c r="W48" i="13"/>
  <c r="W49" i="13"/>
  <c r="W50" i="13"/>
  <c r="W51" i="13"/>
  <c r="W52" i="13"/>
  <c r="W53" i="13"/>
  <c r="W54" i="13"/>
  <c r="W55" i="13"/>
  <c r="W56" i="13"/>
  <c r="W57" i="13"/>
  <c r="W58" i="13"/>
  <c r="V49" i="13"/>
  <c r="V51" i="13"/>
  <c r="V53" i="13"/>
  <c r="V55" i="13"/>
  <c r="V57" i="13"/>
  <c r="U48" i="13"/>
  <c r="U49" i="13"/>
  <c r="U50" i="13"/>
  <c r="U51" i="13"/>
  <c r="U52" i="13"/>
  <c r="U53" i="13"/>
  <c r="U54" i="13"/>
  <c r="U55" i="13"/>
  <c r="U56" i="13"/>
  <c r="U57" i="13"/>
  <c r="U58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R48" i="13"/>
  <c r="R49" i="13"/>
  <c r="R50" i="13"/>
  <c r="R51" i="13"/>
  <c r="R52" i="13"/>
  <c r="R53" i="13"/>
  <c r="R54" i="13"/>
  <c r="R55" i="13"/>
  <c r="R56" i="13"/>
  <c r="R57" i="13"/>
  <c r="R58" i="13"/>
  <c r="AM58" i="13"/>
  <c r="K58" i="13"/>
  <c r="AR58" i="13"/>
  <c r="P58" i="13"/>
  <c r="AO58" i="13"/>
  <c r="H58" i="13"/>
  <c r="AM57" i="13"/>
  <c r="K57" i="13"/>
  <c r="P57" i="13"/>
  <c r="AO57" i="13"/>
  <c r="AL57" i="13"/>
  <c r="F57" i="13"/>
  <c r="BL57" i="13" s="1"/>
  <c r="I57" i="13"/>
  <c r="BJ57" i="13" s="1"/>
  <c r="G57" i="13"/>
  <c r="K56" i="13"/>
  <c r="AR56" i="13"/>
  <c r="P56" i="13"/>
  <c r="AO56" i="13"/>
  <c r="AL56" i="13"/>
  <c r="J56" i="13"/>
  <c r="AJ56" i="13"/>
  <c r="G56" i="13"/>
  <c r="AM55" i="13"/>
  <c r="K55" i="13"/>
  <c r="AR55" i="13"/>
  <c r="P55" i="13"/>
  <c r="AO55" i="13"/>
  <c r="H55" i="13"/>
  <c r="D55" i="13"/>
  <c r="BH55" i="13" s="1"/>
  <c r="AM54" i="13"/>
  <c r="K54" i="13"/>
  <c r="AR54" i="13"/>
  <c r="P54" i="13"/>
  <c r="AO54" i="13"/>
  <c r="H54" i="13"/>
  <c r="D54" i="13"/>
  <c r="BH54" i="13" s="1"/>
  <c r="AM53" i="13"/>
  <c r="K53" i="13"/>
  <c r="AR53" i="13"/>
  <c r="P53" i="13"/>
  <c r="AO53" i="13"/>
  <c r="AL53" i="13"/>
  <c r="AJ53" i="13"/>
  <c r="F53" i="13"/>
  <c r="BL53" i="13" s="1"/>
  <c r="I53" i="13"/>
  <c r="BJ53" i="13" s="1"/>
  <c r="D53" i="13"/>
  <c r="BH53" i="13" s="1"/>
  <c r="AM52" i="13"/>
  <c r="K52" i="13"/>
  <c r="AR52" i="13"/>
  <c r="P52" i="13"/>
  <c r="AO52" i="13"/>
  <c r="AL52" i="13"/>
  <c r="AJ52" i="13"/>
  <c r="AK52" i="13"/>
  <c r="AH52" i="13" s="1"/>
  <c r="G52" i="13"/>
  <c r="AM51" i="13"/>
  <c r="K51" i="13"/>
  <c r="AR51" i="13"/>
  <c r="P51" i="13"/>
  <c r="AO51" i="13"/>
  <c r="J51" i="13"/>
  <c r="H51" i="13"/>
  <c r="AK51" i="13"/>
  <c r="AH51" i="13" s="1"/>
  <c r="D51" i="13"/>
  <c r="BH51" i="13" s="1"/>
  <c r="AM50" i="13"/>
  <c r="K50" i="13"/>
  <c r="AR50" i="13"/>
  <c r="P50" i="13"/>
  <c r="AO50" i="13"/>
  <c r="AJ50" i="13"/>
  <c r="F50" i="13"/>
  <c r="BL50" i="13" s="1"/>
  <c r="AM49" i="13"/>
  <c r="K49" i="13"/>
  <c r="AR49" i="13"/>
  <c r="P49" i="13"/>
  <c r="AO49" i="13"/>
  <c r="AL49" i="13"/>
  <c r="AJ49" i="13"/>
  <c r="H49" i="13"/>
  <c r="D49" i="13"/>
  <c r="BH49" i="13" s="1"/>
  <c r="AM48" i="13"/>
  <c r="K48" i="13"/>
  <c r="AR48" i="13"/>
  <c r="P48" i="13"/>
  <c r="AO48" i="13"/>
  <c r="J48" i="13"/>
  <c r="AK48" i="13"/>
  <c r="AH48" i="13" s="1"/>
  <c r="I48" i="13"/>
  <c r="BJ48" i="13" s="1"/>
  <c r="D48" i="13"/>
  <c r="BH48" i="13" s="1"/>
  <c r="P47" i="13"/>
  <c r="AL47" i="13"/>
  <c r="F47" i="13"/>
  <c r="BL47" i="13" s="1"/>
  <c r="W47" i="13"/>
  <c r="R47" i="13"/>
  <c r="D47" i="13"/>
  <c r="AN29" i="13" l="1"/>
  <c r="EF29" i="13"/>
  <c r="S58" i="13"/>
  <c r="Q58" i="13" s="1"/>
  <c r="S49" i="13"/>
  <c r="Q49" i="13" s="1"/>
  <c r="S55" i="13"/>
  <c r="Q55" i="13" s="1"/>
  <c r="S53" i="13"/>
  <c r="Q53" i="13" s="1"/>
  <c r="S57" i="13"/>
  <c r="Q57" i="13" s="1"/>
  <c r="S50" i="13"/>
  <c r="Q50" i="13" s="1"/>
  <c r="S56" i="13"/>
  <c r="Q56" i="13" s="1"/>
  <c r="S54" i="13"/>
  <c r="Q54" i="13" s="1"/>
  <c r="S51" i="13"/>
  <c r="Q51" i="13" s="1"/>
  <c r="S52" i="13"/>
  <c r="Q52" i="13" s="1"/>
  <c r="EE29" i="13"/>
  <c r="T59" i="13"/>
  <c r="AD59" i="13"/>
  <c r="Y59" i="13"/>
  <c r="AM59" i="13"/>
  <c r="P59" i="13"/>
  <c r="AO59" i="13"/>
  <c r="W59" i="13"/>
  <c r="M59" i="13"/>
  <c r="X59" i="13"/>
  <c r="AH47" i="13"/>
  <c r="AA59" i="13"/>
  <c r="J59" i="13"/>
  <c r="V59" i="13"/>
  <c r="R59" i="13"/>
  <c r="BH47" i="13"/>
  <c r="FB17" i="13"/>
  <c r="FB29" i="13" s="1"/>
  <c r="S48" i="13"/>
  <c r="U47" i="13"/>
  <c r="U59" i="13" s="1"/>
  <c r="Q47" i="13"/>
  <c r="E50" i="13"/>
  <c r="BI50" i="13" s="1"/>
  <c r="E54" i="13"/>
  <c r="BI54" i="13" s="1"/>
  <c r="F49" i="13"/>
  <c r="BL49" i="13" s="1"/>
  <c r="H50" i="13"/>
  <c r="D52" i="13"/>
  <c r="BH52" i="13" s="1"/>
  <c r="AJ55" i="13"/>
  <c r="D57" i="13"/>
  <c r="BH57" i="13" s="1"/>
  <c r="E51" i="13"/>
  <c r="BI51" i="13" s="1"/>
  <c r="E53" i="13"/>
  <c r="BI53" i="13" s="1"/>
  <c r="E48" i="13"/>
  <c r="BI48" i="13" s="1"/>
  <c r="H57" i="13"/>
  <c r="G47" i="13"/>
  <c r="F55" i="13"/>
  <c r="BL55" i="13" s="1"/>
  <c r="F58" i="13"/>
  <c r="BL58" i="13" s="1"/>
  <c r="H48" i="13"/>
  <c r="F48" i="13"/>
  <c r="BL48" i="13" s="1"/>
  <c r="I55" i="13"/>
  <c r="BJ55" i="13" s="1"/>
  <c r="E55" i="13"/>
  <c r="BI55" i="13" s="1"/>
  <c r="F56" i="13"/>
  <c r="BL56" i="13" s="1"/>
  <c r="H56" i="13"/>
  <c r="AK56" i="13"/>
  <c r="AH56" i="13" s="1"/>
  <c r="G54" i="13"/>
  <c r="I47" i="13"/>
  <c r="BJ47" i="13" s="1"/>
  <c r="E47" i="13"/>
  <c r="BI47" i="13" s="1"/>
  <c r="G50" i="13"/>
  <c r="D50" i="13"/>
  <c r="H52" i="13"/>
  <c r="F52" i="13"/>
  <c r="BL52" i="13" s="1"/>
  <c r="AJ57" i="13"/>
  <c r="D58" i="13"/>
  <c r="BH58" i="13" s="1"/>
  <c r="G58" i="13"/>
  <c r="K47" i="13"/>
  <c r="K59" i="13" s="1"/>
  <c r="I51" i="13"/>
  <c r="BJ51" i="13" s="1"/>
  <c r="I52" i="13"/>
  <c r="BJ52" i="13" s="1"/>
  <c r="E52" i="13"/>
  <c r="BI52" i="13" s="1"/>
  <c r="I56" i="13"/>
  <c r="BJ56" i="13" s="1"/>
  <c r="E56" i="13"/>
  <c r="BI56" i="13" s="1"/>
  <c r="AK57" i="13"/>
  <c r="AH57" i="13" s="1"/>
  <c r="AL58" i="13"/>
  <c r="H47" i="13"/>
  <c r="G49" i="13"/>
  <c r="I50" i="13"/>
  <c r="BJ50" i="13" s="1"/>
  <c r="AK50" i="13"/>
  <c r="AH50" i="13" s="1"/>
  <c r="G53" i="13"/>
  <c r="I54" i="13"/>
  <c r="BJ54" i="13" s="1"/>
  <c r="AJ54" i="13"/>
  <c r="AK55" i="13"/>
  <c r="AH55" i="13" s="1"/>
  <c r="D56" i="13"/>
  <c r="BH56" i="13" s="1"/>
  <c r="E57" i="13"/>
  <c r="BI57" i="13" s="1"/>
  <c r="AK54" i="13"/>
  <c r="AH54" i="13" s="1"/>
  <c r="AE54" i="13" s="1"/>
  <c r="AL55" i="13"/>
  <c r="AS56" i="13"/>
  <c r="AR57" i="13"/>
  <c r="AR59" i="13" s="1"/>
  <c r="AK58" i="13"/>
  <c r="AH58" i="13" s="1"/>
  <c r="AE58" i="13" s="1"/>
  <c r="G48" i="13"/>
  <c r="AJ48" i="13"/>
  <c r="AK49" i="13"/>
  <c r="AH49" i="13" s="1"/>
  <c r="AL50" i="13"/>
  <c r="F51" i="13"/>
  <c r="BL51" i="13" s="1"/>
  <c r="H53" i="13"/>
  <c r="AK53" i="13"/>
  <c r="AH53" i="13" s="1"/>
  <c r="AL54" i="13"/>
  <c r="I49" i="13"/>
  <c r="BJ49" i="13" s="1"/>
  <c r="E49" i="13"/>
  <c r="BI49" i="13" s="1"/>
  <c r="AL51" i="13"/>
  <c r="AL48" i="13"/>
  <c r="I58" i="13"/>
  <c r="BJ58" i="13" s="1"/>
  <c r="E58" i="13"/>
  <c r="BI58" i="13" s="1"/>
  <c r="AJ47" i="13"/>
  <c r="G51" i="13"/>
  <c r="AJ51" i="13"/>
  <c r="F54" i="13"/>
  <c r="BL54" i="13" s="1"/>
  <c r="G55" i="13"/>
  <c r="AJ58" i="13"/>
  <c r="AL59" i="13" l="1"/>
  <c r="I59" i="13"/>
  <c r="AH59" i="13"/>
  <c r="AK59" i="13"/>
  <c r="AJ59" i="13"/>
  <c r="F59" i="13"/>
  <c r="H59" i="13"/>
  <c r="D59" i="13"/>
  <c r="G59" i="13"/>
  <c r="BG48" i="13"/>
  <c r="E59" i="13"/>
  <c r="Q48" i="13"/>
  <c r="Q59" i="13" s="1"/>
  <c r="S59" i="13"/>
  <c r="BG56" i="13"/>
  <c r="BG51" i="13"/>
  <c r="BG49" i="13"/>
  <c r="BG55" i="13"/>
  <c r="BG54" i="13"/>
  <c r="BG58" i="13"/>
  <c r="BG52" i="13"/>
  <c r="C57" i="13"/>
  <c r="BG57" i="13"/>
  <c r="C47" i="13"/>
  <c r="C53" i="13"/>
  <c r="BG53" i="13"/>
  <c r="C50" i="13"/>
  <c r="BH50" i="13"/>
  <c r="BG50" i="13" s="1"/>
  <c r="C49" i="13"/>
  <c r="AE57" i="13"/>
  <c r="AE53" i="13"/>
  <c r="C52" i="13"/>
  <c r="AE55" i="13"/>
  <c r="AE51" i="13"/>
  <c r="AS50" i="13"/>
  <c r="C48" i="13"/>
  <c r="AE47" i="13"/>
  <c r="C51" i="13"/>
  <c r="C54" i="13"/>
  <c r="C56" i="13"/>
  <c r="C58" i="13"/>
  <c r="AS53" i="13"/>
  <c r="AS47" i="13"/>
  <c r="AS54" i="13"/>
  <c r="AS57" i="13"/>
  <c r="AS51" i="13"/>
  <c r="AS48" i="13"/>
  <c r="AS52" i="13"/>
  <c r="AE52" i="13"/>
  <c r="AE50" i="13"/>
  <c r="AE56" i="13"/>
  <c r="C55" i="13"/>
  <c r="AE48" i="13"/>
  <c r="AS58" i="13"/>
  <c r="AS49" i="13"/>
  <c r="AE49" i="13"/>
  <c r="AS55" i="13"/>
  <c r="BG47" i="13" l="1"/>
  <c r="BI59" i="13"/>
  <c r="BH59" i="13"/>
  <c r="AS59" i="13"/>
  <c r="C59" i="13"/>
  <c r="AE59" i="13"/>
  <c r="BG59" i="13"/>
</calcChain>
</file>

<file path=xl/sharedStrings.xml><?xml version="1.0" encoding="utf-8"?>
<sst xmlns="http://schemas.openxmlformats.org/spreadsheetml/2006/main" count="11980" uniqueCount="343">
  <si>
    <t>進捗状況</t>
    <rPh sb="0" eb="2">
      <t>シンチョク</t>
    </rPh>
    <rPh sb="2" eb="4">
      <t>ジョウキョウ</t>
    </rPh>
    <phoneticPr fontId="2"/>
  </si>
  <si>
    <t>トラブル</t>
  </si>
  <si>
    <t>データ移行</t>
  </si>
  <si>
    <t>マスタメンテ</t>
  </si>
  <si>
    <t>本番化</t>
  </si>
  <si>
    <t>COMMON</t>
  </si>
  <si>
    <t>S開発</t>
  </si>
  <si>
    <t>TMSP</t>
  </si>
  <si>
    <t>JINJI</t>
  </si>
  <si>
    <t>CSJIN</t>
  </si>
  <si>
    <t>FA</t>
  </si>
  <si>
    <t>iFAS</t>
  </si>
  <si>
    <t>PRISM</t>
  </si>
  <si>
    <t>*1805*</t>
    <phoneticPr fontId="2"/>
  </si>
  <si>
    <t>明細情報</t>
    <rPh sb="0" eb="2">
      <t>メイサイ</t>
    </rPh>
    <rPh sb="2" eb="4">
      <t>ジョウホウ</t>
    </rPh>
    <phoneticPr fontId="2"/>
  </si>
  <si>
    <t>*1806*</t>
  </si>
  <si>
    <t>*1807*</t>
  </si>
  <si>
    <t>*1808*</t>
  </si>
  <si>
    <t>*1809*</t>
  </si>
  <si>
    <t>*1810*</t>
  </si>
  <si>
    <t>*1811*</t>
  </si>
  <si>
    <t>*1812*</t>
  </si>
  <si>
    <t>*1901*</t>
    <phoneticPr fontId="2"/>
  </si>
  <si>
    <t>*1902*</t>
  </si>
  <si>
    <t>*1903*</t>
  </si>
  <si>
    <t>ASTRA</t>
    <phoneticPr fontId="2"/>
  </si>
  <si>
    <t>年月</t>
    <rPh sb="0" eb="2">
      <t>ネンゲツ</t>
    </rPh>
    <phoneticPr fontId="2"/>
  </si>
  <si>
    <t>集計</t>
  </si>
  <si>
    <t>発生明細数_PRISM</t>
    <rPh sb="0" eb="2">
      <t>ハッセイ</t>
    </rPh>
    <rPh sb="2" eb="4">
      <t>メイサイ</t>
    </rPh>
    <rPh sb="4" eb="5">
      <t>ケンスウ</t>
    </rPh>
    <phoneticPr fontId="4"/>
  </si>
  <si>
    <t>完了明細数_PRISM</t>
    <rPh sb="0" eb="2">
      <t>カンリョウ</t>
    </rPh>
    <rPh sb="2" eb="4">
      <t>メイサイ</t>
    </rPh>
    <rPh sb="4" eb="5">
      <t>スウ</t>
    </rPh>
    <phoneticPr fontId="4"/>
  </si>
  <si>
    <t>進捗中案件_PRISM</t>
    <rPh sb="0" eb="3">
      <t>シンチョクチュウ</t>
    </rPh>
    <rPh sb="3" eb="5">
      <t>アンケン</t>
    </rPh>
    <phoneticPr fontId="4"/>
  </si>
  <si>
    <t>資料未確認_PRISM</t>
    <rPh sb="0" eb="2">
      <t>シリョウ</t>
    </rPh>
    <rPh sb="2" eb="5">
      <t>ミカクニン</t>
    </rPh>
    <phoneticPr fontId="4"/>
  </si>
  <si>
    <t>S開発_PRISM</t>
    <rPh sb="1" eb="3">
      <t>カイハツ</t>
    </rPh>
    <phoneticPr fontId="4"/>
  </si>
  <si>
    <t>本番化_PRISM</t>
    <rPh sb="0" eb="3">
      <t>ホンバンカ</t>
    </rPh>
    <phoneticPr fontId="4"/>
  </si>
  <si>
    <t>トラブル_PRISM</t>
    <phoneticPr fontId="2"/>
  </si>
  <si>
    <t>マスタメンテ_PRISM</t>
    <phoneticPr fontId="2"/>
  </si>
  <si>
    <t>データ移行_PRISM</t>
    <rPh sb="3" eb="5">
      <t>イコウ</t>
    </rPh>
    <phoneticPr fontId="4"/>
  </si>
  <si>
    <t>発生明細数_ASTRA</t>
    <rPh sb="0" eb="2">
      <t>ハッセイメイサイ2</t>
    </rPh>
    <phoneticPr fontId="2"/>
  </si>
  <si>
    <t>完了明細数_ASTRA</t>
    <rPh sb="0" eb="2">
      <t>カンリョウメイサイ3</t>
    </rPh>
    <phoneticPr fontId="2"/>
  </si>
  <si>
    <t>進捗中案件_ASTRA</t>
    <rPh sb="0" eb="3">
      <t>シンチョクチュウアンケン4</t>
    </rPh>
    <phoneticPr fontId="2"/>
  </si>
  <si>
    <t>資料未確認_ASTRA</t>
    <rPh sb="0" eb="2">
      <t>シリョウミカクニン6</t>
    </rPh>
    <phoneticPr fontId="2"/>
  </si>
  <si>
    <t>S開発_ASTRA</t>
    <phoneticPr fontId="2"/>
  </si>
  <si>
    <t>本番化_ASTRA</t>
    <rPh sb="0" eb="3">
      <t>ホンバンカ8</t>
    </rPh>
    <phoneticPr fontId="2"/>
  </si>
  <si>
    <t>トラブル_ASTRA</t>
  </si>
  <si>
    <t>マスタメンテ_ASTRA</t>
  </si>
  <si>
    <t>データ移行_ASTRA</t>
    <phoneticPr fontId="2"/>
  </si>
  <si>
    <t>発生明細数_COMMON</t>
    <rPh sb="0" eb="2">
      <t>ハッセイメイサイ2</t>
    </rPh>
    <phoneticPr fontId="2"/>
  </si>
  <si>
    <t>完了明細数_COMMON</t>
    <rPh sb="0" eb="2">
      <t>カンリョウメイサイ3</t>
    </rPh>
    <phoneticPr fontId="2"/>
  </si>
  <si>
    <t>進捗中案件_COMMON</t>
    <rPh sb="0" eb="3">
      <t>シンチョクチュウアンケン4</t>
    </rPh>
    <phoneticPr fontId="2"/>
  </si>
  <si>
    <t>資料未確認_COMMON</t>
    <rPh sb="0" eb="2">
      <t>シリョウミカクニン6</t>
    </rPh>
    <phoneticPr fontId="2"/>
  </si>
  <si>
    <t>S開発_COMMON</t>
    <phoneticPr fontId="2"/>
  </si>
  <si>
    <t>本番化_COMMON</t>
    <rPh sb="0" eb="3">
      <t>ホンバンカ8</t>
    </rPh>
    <phoneticPr fontId="2"/>
  </si>
  <si>
    <t>トラブル_COMMON</t>
  </si>
  <si>
    <t>マスタメンテ_COMMON</t>
  </si>
  <si>
    <t>データ移行_COMMON</t>
    <phoneticPr fontId="2"/>
  </si>
  <si>
    <t>本社ｻｰﾊﾞ</t>
    <rPh sb="0" eb="2">
      <t>ホンシャ</t>
    </rPh>
    <phoneticPr fontId="2"/>
  </si>
  <si>
    <t>発生明細数_本社ｻｰﾊﾞ</t>
    <rPh sb="0" eb="2">
      <t>ハッセイメイサイ2</t>
    </rPh>
    <phoneticPr fontId="2"/>
  </si>
  <si>
    <t>完了明細数_本社ｻｰﾊﾞ</t>
    <rPh sb="0" eb="2">
      <t>カンリョウメイサイ3</t>
    </rPh>
    <phoneticPr fontId="2"/>
  </si>
  <si>
    <t>進捗中案件_本社ｻｰﾊﾞ</t>
    <rPh sb="0" eb="3">
      <t>シンチョクチュウアンケン4</t>
    </rPh>
    <phoneticPr fontId="2"/>
  </si>
  <si>
    <t>資料未確認_本社ｻｰﾊﾞ</t>
    <rPh sb="0" eb="2">
      <t>シリョウミカクニン6</t>
    </rPh>
    <phoneticPr fontId="2"/>
  </si>
  <si>
    <t>S開発_本社ｻｰﾊﾞ</t>
  </si>
  <si>
    <t>本番化_本社ｻｰﾊﾞ</t>
    <rPh sb="0" eb="3">
      <t>ホンバンカ8</t>
    </rPh>
    <phoneticPr fontId="2"/>
  </si>
  <si>
    <t>トラブル_本社ｻｰﾊﾞ</t>
  </si>
  <si>
    <t>マスタメンテ_本社ｻｰﾊﾞ</t>
  </si>
  <si>
    <t>データ移行_本社ｻｰﾊﾞ</t>
  </si>
  <si>
    <t>発生明細数_iFAS</t>
    <rPh sb="0" eb="2">
      <t>ハッセイメイサイ2</t>
    </rPh>
    <phoneticPr fontId="2"/>
  </si>
  <si>
    <t>完了明細数_iFAS</t>
    <rPh sb="0" eb="2">
      <t>カンリョウメイサイ3</t>
    </rPh>
    <phoneticPr fontId="2"/>
  </si>
  <si>
    <t>進捗中案件_iFAS</t>
    <rPh sb="0" eb="3">
      <t>シンチョクチュウアンケン4</t>
    </rPh>
    <phoneticPr fontId="2"/>
  </si>
  <si>
    <t>資料未確認_iFAS</t>
    <rPh sb="0" eb="2">
      <t>シリョウミカクニン6</t>
    </rPh>
    <phoneticPr fontId="2"/>
  </si>
  <si>
    <t>S開発_iFAS</t>
  </si>
  <si>
    <t>本番化_iFAS</t>
    <rPh sb="0" eb="3">
      <t>ホンバンカ8</t>
    </rPh>
    <phoneticPr fontId="2"/>
  </si>
  <si>
    <t>トラブル_iFAS</t>
  </si>
  <si>
    <t>マスタメンテ_iFAS</t>
  </si>
  <si>
    <t>データ移行_iFAS</t>
  </si>
  <si>
    <t>iFAS</t>
    <phoneticPr fontId="2"/>
  </si>
  <si>
    <t>発生明細数_JINJI</t>
    <rPh sb="0" eb="2">
      <t>ハッセイメイサイ2</t>
    </rPh>
    <phoneticPr fontId="2"/>
  </si>
  <si>
    <t>完了明細数_JINJI</t>
    <rPh sb="0" eb="2">
      <t>カンリョウメイサイ3</t>
    </rPh>
    <phoneticPr fontId="2"/>
  </si>
  <si>
    <t>進捗中案件_JINJI</t>
    <rPh sb="0" eb="3">
      <t>シンチョクチュウアンケン4</t>
    </rPh>
    <phoneticPr fontId="2"/>
  </si>
  <si>
    <t>資料未確認_JINJI</t>
    <rPh sb="0" eb="2">
      <t>シリョウミカクニン6</t>
    </rPh>
    <phoneticPr fontId="2"/>
  </si>
  <si>
    <t>S開発_JINJI</t>
  </si>
  <si>
    <t>本番化_JINJI</t>
    <rPh sb="0" eb="3">
      <t>ホンバンカ8</t>
    </rPh>
    <phoneticPr fontId="2"/>
  </si>
  <si>
    <t>トラブル_JINJI</t>
  </si>
  <si>
    <t>マスタメンテ_JINJI</t>
  </si>
  <si>
    <t>データ移行_JINJI</t>
  </si>
  <si>
    <t>発生明細数_CSJIN</t>
    <rPh sb="0" eb="2">
      <t>ハッセイメイサイ2</t>
    </rPh>
    <phoneticPr fontId="2"/>
  </si>
  <si>
    <t>完了明細数_CSJIN</t>
    <rPh sb="0" eb="2">
      <t>カンリョウメイサイ3</t>
    </rPh>
    <phoneticPr fontId="2"/>
  </si>
  <si>
    <t>進捗中案件_CSJIN</t>
    <rPh sb="0" eb="3">
      <t>シンチョクチュウアンケン4</t>
    </rPh>
    <phoneticPr fontId="2"/>
  </si>
  <si>
    <t>資料未確認_CSJIN</t>
    <rPh sb="0" eb="2">
      <t>シリョウミカクニン6</t>
    </rPh>
    <phoneticPr fontId="2"/>
  </si>
  <si>
    <t>S開発_CSJIN</t>
  </si>
  <si>
    <t>本番化_CSJIN</t>
    <rPh sb="0" eb="3">
      <t>ホンバンカ8</t>
    </rPh>
    <phoneticPr fontId="2"/>
  </si>
  <si>
    <t>トラブル_CSJIN</t>
  </si>
  <si>
    <t>マスタメンテ_CSJIN</t>
  </si>
  <si>
    <t>データ移行_CSJIN</t>
  </si>
  <si>
    <t>発生明細数_TMSP</t>
    <rPh sb="0" eb="2">
      <t>ハッセイメイサイ2</t>
    </rPh>
    <phoneticPr fontId="2"/>
  </si>
  <si>
    <t>完了明細数_TMSP</t>
    <rPh sb="0" eb="2">
      <t>カンリョウメイサイ3</t>
    </rPh>
    <phoneticPr fontId="2"/>
  </si>
  <si>
    <t>進捗中案件_TMSP</t>
    <rPh sb="0" eb="3">
      <t>シンチョクチュウアンケン4</t>
    </rPh>
    <phoneticPr fontId="2"/>
  </si>
  <si>
    <t>資料未確認_TMSP</t>
    <rPh sb="0" eb="2">
      <t>シリョウミカクニン6</t>
    </rPh>
    <phoneticPr fontId="2"/>
  </si>
  <si>
    <t>S開発_TMSP</t>
  </si>
  <si>
    <t>本番化_TMSP</t>
    <rPh sb="0" eb="3">
      <t>ホンバンカ8</t>
    </rPh>
    <phoneticPr fontId="2"/>
  </si>
  <si>
    <t>トラブル_TMSP</t>
  </si>
  <si>
    <t>マスタメンテ_TMSP</t>
  </si>
  <si>
    <t>データ移行_TMSP</t>
  </si>
  <si>
    <t>発生明細数_FA</t>
    <rPh sb="0" eb="2">
      <t>ハッセイメイサイ2</t>
    </rPh>
    <phoneticPr fontId="2"/>
  </si>
  <si>
    <t>完了明細数_FA</t>
    <rPh sb="0" eb="2">
      <t>カンリョウメイサイ3</t>
    </rPh>
    <phoneticPr fontId="2"/>
  </si>
  <si>
    <t>進捗中案件_FA</t>
    <rPh sb="0" eb="3">
      <t>シンチョクチュウアンケン4</t>
    </rPh>
    <phoneticPr fontId="2"/>
  </si>
  <si>
    <t>資料未確認_FA</t>
    <rPh sb="0" eb="2">
      <t>シリョウミカクニン6</t>
    </rPh>
    <phoneticPr fontId="2"/>
  </si>
  <si>
    <t>S開発_FA</t>
  </si>
  <si>
    <t>本番化_FA</t>
    <rPh sb="0" eb="3">
      <t>ホンバンカ8</t>
    </rPh>
    <phoneticPr fontId="2"/>
  </si>
  <si>
    <t>トラブル_FA</t>
  </si>
  <si>
    <t>マスタメンテ_FA</t>
  </si>
  <si>
    <t>データ移行_FA</t>
  </si>
  <si>
    <t>PRISM</t>
    <phoneticPr fontId="2"/>
  </si>
  <si>
    <t>全件</t>
    <rPh sb="0" eb="2">
      <t>ゼンケン</t>
    </rPh>
    <phoneticPr fontId="2"/>
  </si>
  <si>
    <t>PRISM*</t>
  </si>
  <si>
    <t>COMMON*</t>
  </si>
  <si>
    <t>ASTRA*</t>
  </si>
  <si>
    <t>iFAS*</t>
  </si>
  <si>
    <t>TMSP*</t>
  </si>
  <si>
    <t>JINJI*</t>
  </si>
  <si>
    <t>CSJIN*</t>
  </si>
  <si>
    <t>1G</t>
    <phoneticPr fontId="2"/>
  </si>
  <si>
    <t>2G</t>
    <phoneticPr fontId="2"/>
  </si>
  <si>
    <t>AP</t>
    <phoneticPr fontId="2"/>
  </si>
  <si>
    <t>*1804*</t>
    <phoneticPr fontId="2"/>
  </si>
  <si>
    <t>*1805*</t>
  </si>
  <si>
    <t>全件_1</t>
    <rPh sb="0" eb="2">
      <t>ゼンケン</t>
    </rPh>
    <phoneticPr fontId="2"/>
  </si>
  <si>
    <t>1G_1</t>
    <phoneticPr fontId="2"/>
  </si>
  <si>
    <t>2G_1</t>
    <phoneticPr fontId="2"/>
  </si>
  <si>
    <t>AP_1</t>
    <phoneticPr fontId="2"/>
  </si>
  <si>
    <t>PRISM_2</t>
    <phoneticPr fontId="2"/>
  </si>
  <si>
    <t>COMMON_2</t>
    <phoneticPr fontId="2"/>
  </si>
  <si>
    <t>ASTRA_2</t>
    <phoneticPr fontId="2"/>
  </si>
  <si>
    <t>iFAS_2</t>
    <phoneticPr fontId="2"/>
  </si>
  <si>
    <t>TMSP_2</t>
    <phoneticPr fontId="2"/>
  </si>
  <si>
    <t>JINJI_2</t>
    <phoneticPr fontId="2"/>
  </si>
  <si>
    <t>CSJIN_2</t>
    <phoneticPr fontId="2"/>
  </si>
  <si>
    <t>1G_2</t>
    <phoneticPr fontId="2"/>
  </si>
  <si>
    <t>2G_2</t>
    <phoneticPr fontId="2"/>
  </si>
  <si>
    <t>AP_2</t>
    <phoneticPr fontId="2"/>
  </si>
  <si>
    <t>全件_3</t>
    <rPh sb="0" eb="2">
      <t>ゼンケン22</t>
    </rPh>
    <phoneticPr fontId="2"/>
  </si>
  <si>
    <t>全件_2</t>
    <rPh sb="0" eb="2">
      <t>ゼンケン</t>
    </rPh>
    <phoneticPr fontId="2"/>
  </si>
  <si>
    <t>1G_3</t>
    <phoneticPr fontId="2"/>
  </si>
  <si>
    <t>2G_3</t>
    <phoneticPr fontId="2"/>
  </si>
  <si>
    <t>AP_3</t>
    <phoneticPr fontId="2"/>
  </si>
  <si>
    <t>PRISM_3</t>
    <phoneticPr fontId="2"/>
  </si>
  <si>
    <t>COMMON_3</t>
    <phoneticPr fontId="2"/>
  </si>
  <si>
    <t>ASTRA_3</t>
    <phoneticPr fontId="2"/>
  </si>
  <si>
    <t>iFAS_3</t>
    <phoneticPr fontId="2"/>
  </si>
  <si>
    <t>TMSP_3</t>
    <phoneticPr fontId="2"/>
  </si>
  <si>
    <t>JINJI_3</t>
    <phoneticPr fontId="2"/>
  </si>
  <si>
    <t>CSZIM_3</t>
    <phoneticPr fontId="2"/>
  </si>
  <si>
    <t>*1804*</t>
    <phoneticPr fontId="2"/>
  </si>
  <si>
    <t>*1901*</t>
  </si>
  <si>
    <t>企画管理G</t>
    <rPh sb="0" eb="2">
      <t>キカク</t>
    </rPh>
    <rPh sb="2" eb="4">
      <t>カンリ</t>
    </rPh>
    <phoneticPr fontId="2"/>
  </si>
  <si>
    <t>開発2G</t>
    <rPh sb="0" eb="2">
      <t>カイハツ</t>
    </rPh>
    <phoneticPr fontId="2"/>
  </si>
  <si>
    <t>ASTRA</t>
  </si>
  <si>
    <t>発生明細数_1G</t>
    <rPh sb="0" eb="2">
      <t>ハッセイ</t>
    </rPh>
    <rPh sb="2" eb="4">
      <t>メイサイ</t>
    </rPh>
    <rPh sb="4" eb="5">
      <t>ケンスウ</t>
    </rPh>
    <phoneticPr fontId="4"/>
  </si>
  <si>
    <t>発生明細数_2G</t>
    <rPh sb="0" eb="2">
      <t>ハッセイ</t>
    </rPh>
    <rPh sb="2" eb="4">
      <t>メイサイ</t>
    </rPh>
    <rPh sb="4" eb="5">
      <t>ケンスウ</t>
    </rPh>
    <phoneticPr fontId="4"/>
  </si>
  <si>
    <t>発生明細数_企管G</t>
    <rPh sb="0" eb="2">
      <t>ハッセイ</t>
    </rPh>
    <rPh sb="2" eb="4">
      <t>メイサイ</t>
    </rPh>
    <rPh sb="4" eb="5">
      <t>ケンスウ</t>
    </rPh>
    <rPh sb="6" eb="7">
      <t>キ</t>
    </rPh>
    <rPh sb="7" eb="8">
      <t>カン</t>
    </rPh>
    <phoneticPr fontId="4"/>
  </si>
  <si>
    <t>資料品質不良(警告)件数_PRISM</t>
    <rPh sb="0" eb="2">
      <t>シリョウヒンシツ2</t>
    </rPh>
    <rPh sb="7" eb="9">
      <t>ケイコク</t>
    </rPh>
    <phoneticPr fontId="2"/>
  </si>
  <si>
    <t>資料品質不良(要注意)件数_PRISM</t>
    <rPh sb="0" eb="2">
      <t>シリョウヒンシツ2ケイコク22</t>
    </rPh>
    <rPh sb="7" eb="10">
      <t>ヨウチュウイ</t>
    </rPh>
    <phoneticPr fontId="2"/>
  </si>
  <si>
    <t>資料品質不良(要注意)件数_ASTRA</t>
    <rPh sb="0" eb="2">
      <t>シリョウヒンシツ2ケイコク2</t>
    </rPh>
    <phoneticPr fontId="2"/>
  </si>
  <si>
    <t>資料品質不良(要注意)件数_COMMON</t>
    <rPh sb="0" eb="2">
      <t>シリョウヒンシツ2ケイコク2</t>
    </rPh>
    <phoneticPr fontId="2"/>
  </si>
  <si>
    <t>資料品質不良(要注意)件数_本社ｻｰﾊﾞ</t>
    <rPh sb="0" eb="2">
      <t>シリョウヒンシツ2ケイコク2</t>
    </rPh>
    <phoneticPr fontId="2"/>
  </si>
  <si>
    <t>資料品質不良(要注意)件数_iFAS</t>
    <rPh sb="0" eb="2">
      <t>シリョウヒンシツ2ケイコク2</t>
    </rPh>
    <phoneticPr fontId="2"/>
  </si>
  <si>
    <t>資料品質不良(要注意)件数_JINJI</t>
    <rPh sb="0" eb="2">
      <t>シリョウヒンシツ2ケイコク2</t>
    </rPh>
    <phoneticPr fontId="2"/>
  </si>
  <si>
    <t>資料品質不良(要注意)件数_CSJIN</t>
    <rPh sb="0" eb="2">
      <t>シリョウヒンシツ2ケイコク2</t>
    </rPh>
    <phoneticPr fontId="2"/>
  </si>
  <si>
    <t>資料品質不良(要注意)件数_TMSP</t>
    <rPh sb="0" eb="2">
      <t>シリョウヒンシツ2ケイコク2</t>
    </rPh>
    <phoneticPr fontId="2"/>
  </si>
  <si>
    <t>資料品質不良(要注意)件数_FA</t>
    <rPh sb="0" eb="2">
      <t>シリョウヒンシツ2ケイコク2</t>
    </rPh>
    <phoneticPr fontId="2"/>
  </si>
  <si>
    <t>資料品質不良(警告)件数_ASTRA</t>
    <rPh sb="0" eb="2">
      <t>シリョウヒンシツ2</t>
    </rPh>
    <phoneticPr fontId="2"/>
  </si>
  <si>
    <t>資料品質不良(警告)件数_COMMON</t>
    <rPh sb="0" eb="2">
      <t>シリョウヒンシツ2</t>
    </rPh>
    <phoneticPr fontId="2"/>
  </si>
  <si>
    <t>資料品質不良(警告)件数_本社ｻｰﾊﾞ</t>
    <rPh sb="0" eb="2">
      <t>シリョウヒンシツ2</t>
    </rPh>
    <phoneticPr fontId="2"/>
  </si>
  <si>
    <t>資料品質不良(警告)件数_iFAS</t>
    <rPh sb="0" eb="2">
      <t>シリョウヒンシツ2</t>
    </rPh>
    <phoneticPr fontId="2"/>
  </si>
  <si>
    <t>資料品質不良(警告)件数_JINJI</t>
    <rPh sb="0" eb="2">
      <t>シリョウヒンシツ2</t>
    </rPh>
    <phoneticPr fontId="2"/>
  </si>
  <si>
    <t>資料品質不良(警告)件数_CSJIN</t>
    <rPh sb="0" eb="2">
      <t>シリョウヒンシツ2</t>
    </rPh>
    <phoneticPr fontId="2"/>
  </si>
  <si>
    <t>資料品質不良(警告)件数_TMSP</t>
    <rPh sb="0" eb="2">
      <t>シリョウヒンシツ2</t>
    </rPh>
    <phoneticPr fontId="2"/>
  </si>
  <si>
    <t>資料品質不良(警告)件数_FA</t>
    <rPh sb="0" eb="2">
      <t>シリョウヒンシツ2</t>
    </rPh>
    <phoneticPr fontId="2"/>
  </si>
  <si>
    <t>グループ別発生明細件数</t>
    <rPh sb="4" eb="5">
      <t>ベツ</t>
    </rPh>
    <rPh sb="5" eb="7">
      <t>ハッセイ</t>
    </rPh>
    <rPh sb="7" eb="9">
      <t>メイサイ</t>
    </rPh>
    <rPh sb="9" eb="11">
      <t>ケンスウ</t>
    </rPh>
    <phoneticPr fontId="2"/>
  </si>
  <si>
    <t>案件別発生明細数</t>
    <rPh sb="0" eb="2">
      <t>アンケン</t>
    </rPh>
    <rPh sb="2" eb="3">
      <t>ベツ</t>
    </rPh>
    <rPh sb="3" eb="5">
      <t>ハッセイ</t>
    </rPh>
    <rPh sb="5" eb="7">
      <t>メイサイ</t>
    </rPh>
    <rPh sb="7" eb="8">
      <t>スウ</t>
    </rPh>
    <phoneticPr fontId="2"/>
  </si>
  <si>
    <t>グループ別完了件数</t>
    <rPh sb="4" eb="5">
      <t>ベツ</t>
    </rPh>
    <rPh sb="5" eb="7">
      <t>カンリョウ</t>
    </rPh>
    <rPh sb="7" eb="8">
      <t>ケン</t>
    </rPh>
    <rPh sb="8" eb="9">
      <t>スウ</t>
    </rPh>
    <phoneticPr fontId="2"/>
  </si>
  <si>
    <t>案件別完了件数</t>
    <rPh sb="0" eb="2">
      <t>アンケン</t>
    </rPh>
    <rPh sb="2" eb="3">
      <t>ベツ</t>
    </rPh>
    <rPh sb="3" eb="5">
      <t>カンリョウ</t>
    </rPh>
    <rPh sb="5" eb="6">
      <t>ケン</t>
    </rPh>
    <rPh sb="6" eb="7">
      <t>スウ</t>
    </rPh>
    <phoneticPr fontId="2"/>
  </si>
  <si>
    <t>グループ別警告件数</t>
    <rPh sb="4" eb="5">
      <t>ベツ</t>
    </rPh>
    <rPh sb="7" eb="8">
      <t>ケン</t>
    </rPh>
    <rPh sb="8" eb="9">
      <t>スウ</t>
    </rPh>
    <phoneticPr fontId="2"/>
  </si>
  <si>
    <t>案件別警告件数</t>
    <rPh sb="0" eb="2">
      <t>アンケン</t>
    </rPh>
    <rPh sb="2" eb="3">
      <t>ベツ</t>
    </rPh>
    <rPh sb="5" eb="6">
      <t>ケン</t>
    </rPh>
    <rPh sb="6" eb="7">
      <t>スウ</t>
    </rPh>
    <phoneticPr fontId="2"/>
  </si>
  <si>
    <t>グループ別要注意件数</t>
    <rPh sb="4" eb="5">
      <t>ベツ</t>
    </rPh>
    <rPh sb="8" eb="9">
      <t>ケン</t>
    </rPh>
    <rPh sb="9" eb="10">
      <t>スウ</t>
    </rPh>
    <phoneticPr fontId="2"/>
  </si>
  <si>
    <t>案件別要注意件数</t>
    <rPh sb="0" eb="2">
      <t>アンケン</t>
    </rPh>
    <rPh sb="2" eb="3">
      <t>ベツ</t>
    </rPh>
    <rPh sb="6" eb="7">
      <t>ケン</t>
    </rPh>
    <rPh sb="7" eb="8">
      <t>スウ</t>
    </rPh>
    <phoneticPr fontId="2"/>
  </si>
  <si>
    <t>臨時処理_PRISM</t>
    <rPh sb="0" eb="4">
      <t>リンジショリ</t>
    </rPh>
    <phoneticPr fontId="2"/>
  </si>
  <si>
    <t>臨時処理_ASTRA</t>
    <rPh sb="0" eb="4">
      <t>リンジショリ</t>
    </rPh>
    <phoneticPr fontId="2"/>
  </si>
  <si>
    <t>臨時処理</t>
    <rPh sb="0" eb="4">
      <t>リンジショリ</t>
    </rPh>
    <phoneticPr fontId="2"/>
  </si>
  <si>
    <t>臨時処理_COMMON</t>
    <rPh sb="0" eb="4">
      <t>リンジショリ2</t>
    </rPh>
    <phoneticPr fontId="2"/>
  </si>
  <si>
    <t>臨時処理_本社ｻｰﾊﾞ</t>
    <rPh sb="0" eb="4">
      <t>リンジショリ22</t>
    </rPh>
    <rPh sb="5" eb="7">
      <t>ホンシャ</t>
    </rPh>
    <phoneticPr fontId="2"/>
  </si>
  <si>
    <t>臨時処理_iFAS</t>
    <rPh sb="0" eb="4">
      <t>リンジショリ22ホンシャ2</t>
    </rPh>
    <phoneticPr fontId="2"/>
  </si>
  <si>
    <t>臨時処理_JINJI</t>
    <rPh sb="0" eb="4">
      <t>リンジショリ22ホンシャ22</t>
    </rPh>
    <phoneticPr fontId="2"/>
  </si>
  <si>
    <t>臨時処理_CSJIN</t>
    <rPh sb="0" eb="4">
      <t>リンジショリ</t>
    </rPh>
    <phoneticPr fontId="2"/>
  </si>
  <si>
    <t>臨時処理</t>
    <rPh sb="0" eb="4">
      <t>リンジショリ</t>
    </rPh>
    <phoneticPr fontId="2"/>
  </si>
  <si>
    <t>臨時処理_TMSP</t>
    <rPh sb="0" eb="4">
      <t>リンジショリ</t>
    </rPh>
    <phoneticPr fontId="2"/>
  </si>
  <si>
    <t>臨時処理_FA</t>
    <rPh sb="0" eb="4">
      <t>リンジショリ</t>
    </rPh>
    <phoneticPr fontId="2"/>
  </si>
  <si>
    <t>完了明細数_1G</t>
  </si>
  <si>
    <t>完了明細数_2G</t>
  </si>
  <si>
    <t>完了明細数_企管G</t>
  </si>
  <si>
    <t>月別警告件数</t>
  </si>
  <si>
    <t>月別要注意件数</t>
  </si>
  <si>
    <t>全件_4</t>
    <rPh sb="0" eb="2">
      <t>ゼンケン22</t>
    </rPh>
    <phoneticPr fontId="2"/>
  </si>
  <si>
    <t>1G_4</t>
    <phoneticPr fontId="2"/>
  </si>
  <si>
    <t>2G_4</t>
    <phoneticPr fontId="2"/>
  </si>
  <si>
    <t>AP_4</t>
    <phoneticPr fontId="2"/>
  </si>
  <si>
    <t>月別企画管理G確認済件数</t>
    <rPh sb="2" eb="4">
      <t>キカク</t>
    </rPh>
    <rPh sb="4" eb="6">
      <t>カンリ</t>
    </rPh>
    <rPh sb="7" eb="9">
      <t>カクニン</t>
    </rPh>
    <rPh sb="9" eb="10">
      <t>スミ</t>
    </rPh>
    <phoneticPr fontId="2"/>
  </si>
  <si>
    <t>グループ別企画管理G確認済要注意件数</t>
    <rPh sb="4" eb="5">
      <t>ベツ</t>
    </rPh>
    <rPh sb="5" eb="7">
      <t>キカク</t>
    </rPh>
    <rPh sb="7" eb="9">
      <t>カンリ</t>
    </rPh>
    <rPh sb="10" eb="12">
      <t>カクニン</t>
    </rPh>
    <rPh sb="12" eb="13">
      <t>スミ</t>
    </rPh>
    <rPh sb="16" eb="17">
      <t>ケン</t>
    </rPh>
    <rPh sb="17" eb="18">
      <t>スウ</t>
    </rPh>
    <phoneticPr fontId="2"/>
  </si>
  <si>
    <t>FA</t>
    <phoneticPr fontId="2"/>
  </si>
  <si>
    <t>FA*</t>
    <phoneticPr fontId="2"/>
  </si>
  <si>
    <t>FA_2</t>
    <phoneticPr fontId="2"/>
  </si>
  <si>
    <t>全件_5</t>
    <rPh sb="0" eb="2">
      <t>ゼンケン222</t>
    </rPh>
    <phoneticPr fontId="2"/>
  </si>
  <si>
    <t>1G_5</t>
    <phoneticPr fontId="2"/>
  </si>
  <si>
    <t>2G_5</t>
    <phoneticPr fontId="2"/>
  </si>
  <si>
    <t>AP_5</t>
    <phoneticPr fontId="2"/>
  </si>
  <si>
    <t>案件別企画管理G未確認済件数</t>
    <rPh sb="0" eb="2">
      <t>アンケン</t>
    </rPh>
    <rPh sb="2" eb="3">
      <t>ベツ</t>
    </rPh>
    <rPh sb="8" eb="9">
      <t>ミ</t>
    </rPh>
    <rPh sb="12" eb="13">
      <t>ケン</t>
    </rPh>
    <rPh sb="13" eb="14">
      <t>スウ</t>
    </rPh>
    <phoneticPr fontId="2"/>
  </si>
  <si>
    <t>PRISM_5</t>
    <phoneticPr fontId="2"/>
  </si>
  <si>
    <t>COMMON_5</t>
    <phoneticPr fontId="2"/>
  </si>
  <si>
    <t>ASTRA_5</t>
    <phoneticPr fontId="2"/>
  </si>
  <si>
    <t>iFAS_5</t>
    <phoneticPr fontId="2"/>
  </si>
  <si>
    <t>TMSP_5</t>
    <phoneticPr fontId="2"/>
  </si>
  <si>
    <t>FA_5</t>
    <phoneticPr fontId="2"/>
  </si>
  <si>
    <t>JINJI_5</t>
    <phoneticPr fontId="2"/>
  </si>
  <si>
    <t>CSZIM_5</t>
    <phoneticPr fontId="2"/>
  </si>
  <si>
    <t>CSJIN_5</t>
    <phoneticPr fontId="2"/>
  </si>
  <si>
    <t>発生明細数_2G</t>
    <rPh sb="0" eb="2">
      <t>ハッセイメイサイ22</t>
    </rPh>
    <phoneticPr fontId="2"/>
  </si>
  <si>
    <t>完了明細数_2G</t>
    <rPh sb="0" eb="2">
      <t>カンリョウメイサイ33</t>
    </rPh>
    <phoneticPr fontId="2"/>
  </si>
  <si>
    <t>進捗中案件_2G</t>
    <rPh sb="0" eb="3">
      <t>シンチョクチュウアンケン44</t>
    </rPh>
    <phoneticPr fontId="2"/>
  </si>
  <si>
    <t>資料品質不良(警告)件数_2G</t>
    <rPh sb="0" eb="2">
      <t>シリョウヒンシツ25</t>
    </rPh>
    <phoneticPr fontId="2"/>
  </si>
  <si>
    <t>資料品質不良(要注意)件数_2G</t>
    <rPh sb="0" eb="2">
      <t>シリョウヒンシツ2ケイコク26</t>
    </rPh>
    <phoneticPr fontId="2"/>
  </si>
  <si>
    <t>資料未確認_2G</t>
    <rPh sb="0" eb="2">
      <t>シリョウミカクニン67</t>
    </rPh>
    <phoneticPr fontId="2"/>
  </si>
  <si>
    <t>S開発_2G</t>
    <phoneticPr fontId="2"/>
  </si>
  <si>
    <t>本番化_2G</t>
    <rPh sb="0" eb="3">
      <t>ホンバンカ89</t>
    </rPh>
    <phoneticPr fontId="2"/>
  </si>
  <si>
    <t>トラブル_2G</t>
    <phoneticPr fontId="2"/>
  </si>
  <si>
    <t>臨時処理_2G</t>
    <rPh sb="0" eb="4">
      <t>リンジショリ11</t>
    </rPh>
    <phoneticPr fontId="2"/>
  </si>
  <si>
    <t>マスタメンテ_2G</t>
    <phoneticPr fontId="2"/>
  </si>
  <si>
    <t>データ移行_2G</t>
    <phoneticPr fontId="2"/>
  </si>
  <si>
    <t>WEBAP</t>
  </si>
  <si>
    <t>発生明細数_証憑別</t>
    <rPh sb="0" eb="2">
      <t>ハッセイメイサイ222</t>
    </rPh>
    <rPh sb="6" eb="9">
      <t>ショウヒョウベツ</t>
    </rPh>
    <phoneticPr fontId="2"/>
  </si>
  <si>
    <t>完了明細数_証憑別</t>
    <rPh sb="0" eb="2">
      <t>カンリョウメイサイ333</t>
    </rPh>
    <phoneticPr fontId="2"/>
  </si>
  <si>
    <t>進捗中案件_証憑別</t>
    <rPh sb="0" eb="3">
      <t>シンチョクチュウアンケン444</t>
    </rPh>
    <phoneticPr fontId="2"/>
  </si>
  <si>
    <t>資料品質不良(警告)件数_証憑別</t>
    <rPh sb="0" eb="2">
      <t>シリョウヒンシツ255</t>
    </rPh>
    <phoneticPr fontId="2"/>
  </si>
  <si>
    <t>資料品質不良(要注意)件数_証憑別</t>
    <rPh sb="0" eb="2">
      <t>シリョウヒンシツ2ケイコク266</t>
    </rPh>
    <phoneticPr fontId="2"/>
  </si>
  <si>
    <t>資料未確認_証憑別</t>
    <rPh sb="0" eb="2">
      <t>シリョウミカクニン677</t>
    </rPh>
    <phoneticPr fontId="2"/>
  </si>
  <si>
    <t>S開発_証憑別</t>
    <phoneticPr fontId="2"/>
  </si>
  <si>
    <t>本番化_証憑別</t>
    <rPh sb="0" eb="3">
      <t>ホンバンカ899</t>
    </rPh>
    <phoneticPr fontId="2"/>
  </si>
  <si>
    <t>トラブル_証憑別</t>
    <phoneticPr fontId="2"/>
  </si>
  <si>
    <t>臨時処理_証憑別</t>
    <rPh sb="0" eb="4">
      <t>リンジショリ1111</t>
    </rPh>
    <phoneticPr fontId="2"/>
  </si>
  <si>
    <t>マスタメンテ_証憑別</t>
    <phoneticPr fontId="2"/>
  </si>
  <si>
    <t>データ移行_証憑別</t>
    <phoneticPr fontId="2"/>
  </si>
  <si>
    <t>証憑別</t>
    <rPh sb="0" eb="3">
      <t>ショウヒョウベツ</t>
    </rPh>
    <phoneticPr fontId="2"/>
  </si>
  <si>
    <t>発生明細数_CSZIM</t>
    <phoneticPr fontId="2"/>
  </si>
  <si>
    <t>完了明細数_CSZIM</t>
    <phoneticPr fontId="2"/>
  </si>
  <si>
    <t>進捗中案件_CSZIM</t>
    <phoneticPr fontId="2"/>
  </si>
  <si>
    <t>資料品質不良(警告)件数_CSZIM</t>
    <phoneticPr fontId="2"/>
  </si>
  <si>
    <t>資料品質不良(要注意)件数_CSZIM</t>
    <phoneticPr fontId="2"/>
  </si>
  <si>
    <t>資料未確認_CSZIM</t>
    <phoneticPr fontId="2"/>
  </si>
  <si>
    <t>S開発_CSZIM</t>
    <phoneticPr fontId="2"/>
  </si>
  <si>
    <t>本番化_CSZIM</t>
    <phoneticPr fontId="2"/>
  </si>
  <si>
    <t>トラブル_CSZIM</t>
    <phoneticPr fontId="2"/>
  </si>
  <si>
    <t>臨時処理_CSZIM</t>
    <phoneticPr fontId="2"/>
  </si>
  <si>
    <t>マスタメンテ_CSZIM</t>
    <phoneticPr fontId="2"/>
  </si>
  <si>
    <t>データ移行_CSZIM</t>
    <phoneticPr fontId="2"/>
  </si>
  <si>
    <t>CSZIM</t>
    <phoneticPr fontId="2"/>
  </si>
  <si>
    <t>CSZIM</t>
  </si>
  <si>
    <t>2G</t>
    <phoneticPr fontId="2"/>
  </si>
  <si>
    <t>TMSP</t>
    <phoneticPr fontId="2"/>
  </si>
  <si>
    <t>WEBAP</t>
    <phoneticPr fontId="2"/>
  </si>
  <si>
    <t>発生明細数_WEBAP</t>
    <phoneticPr fontId="2"/>
  </si>
  <si>
    <t>完了明細数_WEBAP</t>
    <phoneticPr fontId="2"/>
  </si>
  <si>
    <t>進捗中案件_WEBAP</t>
    <phoneticPr fontId="2"/>
  </si>
  <si>
    <t>資料品質不良(警告)件数_WEBAP</t>
    <phoneticPr fontId="2"/>
  </si>
  <si>
    <t>資料品質不良(要注意)件数_WEBAP</t>
    <phoneticPr fontId="2"/>
  </si>
  <si>
    <t>資料未確認_WEBAP</t>
    <phoneticPr fontId="2"/>
  </si>
  <si>
    <t>S開発_WEBAP</t>
    <phoneticPr fontId="2"/>
  </si>
  <si>
    <t>本番化_WEBAP</t>
    <phoneticPr fontId="2"/>
  </si>
  <si>
    <t>トラブル_WEBAP</t>
    <phoneticPr fontId="2"/>
  </si>
  <si>
    <t>臨時処理_WEBAP</t>
    <phoneticPr fontId="2"/>
  </si>
  <si>
    <t>マスタメンテ_WEBAP</t>
    <phoneticPr fontId="2"/>
  </si>
  <si>
    <t>データ移行_WEBAP</t>
    <phoneticPr fontId="2"/>
  </si>
  <si>
    <t>WEBAP*</t>
    <phoneticPr fontId="2"/>
  </si>
  <si>
    <t>CSZIM*</t>
    <phoneticPr fontId="2"/>
  </si>
  <si>
    <t>PRISM*1</t>
    <phoneticPr fontId="2"/>
  </si>
  <si>
    <t>COMMON*1</t>
    <phoneticPr fontId="2"/>
  </si>
  <si>
    <t>ASTRA*2</t>
    <phoneticPr fontId="2"/>
  </si>
  <si>
    <t>iFAS*1</t>
    <phoneticPr fontId="2"/>
  </si>
  <si>
    <t>TMSP*1</t>
    <phoneticPr fontId="2"/>
  </si>
  <si>
    <t>FA*1</t>
    <phoneticPr fontId="2"/>
  </si>
  <si>
    <t>JINJI*1</t>
    <phoneticPr fontId="2"/>
  </si>
  <si>
    <t>CSZIM*1</t>
    <phoneticPr fontId="2"/>
  </si>
  <si>
    <t>WEBAP*1</t>
    <phoneticPr fontId="2"/>
  </si>
  <si>
    <t>CSJIN*1</t>
    <phoneticPr fontId="2"/>
  </si>
  <si>
    <t>CSZIM_2</t>
    <phoneticPr fontId="2"/>
  </si>
  <si>
    <t>WEBAP_2</t>
    <phoneticPr fontId="2"/>
  </si>
  <si>
    <t>WEBAP_3</t>
    <phoneticPr fontId="2"/>
  </si>
  <si>
    <t>CSJIN_3</t>
    <phoneticPr fontId="2"/>
  </si>
  <si>
    <t>WEBAP_5</t>
    <phoneticPr fontId="2"/>
  </si>
  <si>
    <t>ASTRA</t>
    <phoneticPr fontId="2"/>
  </si>
  <si>
    <t>本社ｻｰﾊﾞ</t>
    <rPh sb="0" eb="2">
      <t>ホンシャ</t>
    </rPh>
    <phoneticPr fontId="2"/>
  </si>
  <si>
    <t>発生明細数_ASTRA</t>
    <rPh sb="0" eb="5">
      <t>ハッセイメイサイスウ</t>
    </rPh>
    <phoneticPr fontId="2"/>
  </si>
  <si>
    <t>完了明細数_ASTRA</t>
    <rPh sb="0" eb="2">
      <t>カンリョウ</t>
    </rPh>
    <rPh sb="2" eb="5">
      <t>メイサイスウ</t>
    </rPh>
    <phoneticPr fontId="2"/>
  </si>
  <si>
    <t>*1704*</t>
  </si>
  <si>
    <t>*1704*</t>
    <phoneticPr fontId="2"/>
  </si>
  <si>
    <t>*1705*</t>
  </si>
  <si>
    <t>*1706*</t>
  </si>
  <si>
    <t>*1707*</t>
  </si>
  <si>
    <t>*1708*</t>
  </si>
  <si>
    <t>*1709*</t>
  </si>
  <si>
    <t>*1710*</t>
  </si>
  <si>
    <t>*1711*</t>
  </si>
  <si>
    <t>*1712*</t>
  </si>
  <si>
    <t>*1801*</t>
  </si>
  <si>
    <t>*1802*</t>
  </si>
  <si>
    <t>*1803*</t>
  </si>
  <si>
    <t>管理台帳</t>
    <rPh sb="0" eb="2">
      <t>カンリ</t>
    </rPh>
    <rPh sb="2" eb="4">
      <t>ダイチョウ</t>
    </rPh>
    <phoneticPr fontId="2"/>
  </si>
  <si>
    <t>案件</t>
    <rPh sb="0" eb="2">
      <t>アンケン</t>
    </rPh>
    <phoneticPr fontId="2"/>
  </si>
  <si>
    <t>件数</t>
    <rPh sb="0" eb="2">
      <t>ケンスウ</t>
    </rPh>
    <phoneticPr fontId="2"/>
  </si>
  <si>
    <t>管理台帳_PRISM_2017</t>
  </si>
  <si>
    <t>*1804*</t>
  </si>
  <si>
    <t>管理台帳_ASTRA_2017</t>
  </si>
  <si>
    <t>管理台帳_COMMON_2017</t>
  </si>
  <si>
    <t>管理台帳_本社ｻｰﾊﾞ_2017</t>
  </si>
  <si>
    <t>CSZIM*</t>
  </si>
  <si>
    <t>FA*</t>
  </si>
  <si>
    <t>WEBAP*</t>
  </si>
  <si>
    <t>項目</t>
    <rPh sb="0" eb="2">
      <t>コウモク</t>
    </rPh>
    <phoneticPr fontId="2"/>
  </si>
  <si>
    <t>時間</t>
    <rPh sb="0" eb="2">
      <t>ジカン</t>
    </rPh>
    <phoneticPr fontId="2"/>
  </si>
  <si>
    <t>資料品質不良(要注意)件数</t>
  </si>
  <si>
    <t>資料未確認件数</t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</si>
  <si>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</si>
  <si>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</si>
  <si>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実行時間</t>
    <rPh sb="0" eb="2">
      <t>ジッコウ</t>
    </rPh>
    <rPh sb="2" eb="4">
      <t>ジカン</t>
    </rPh>
    <phoneticPr fontId="2"/>
  </si>
  <si>
    <t>ログ</t>
    <phoneticPr fontId="2"/>
  </si>
  <si>
    <t>ログ取得</t>
    <rPh sb="2" eb="4">
      <t>シュトク</t>
    </rPh>
    <phoneticPr fontId="2"/>
  </si>
  <si>
    <t>発生明細数</t>
  </si>
  <si>
    <t>完了明細数</t>
  </si>
  <si>
    <t>進捗中案件明細数</t>
  </si>
  <si>
    <t>資料品質不良(警告)件数</t>
  </si>
  <si>
    <t>Ｓ開発件数</t>
  </si>
  <si>
    <t>本番化計画書及びテスト計画書件数</t>
  </si>
  <si>
    <t>トラブル報告書件数</t>
  </si>
  <si>
    <t>臨時処理実施報告書件数</t>
  </si>
  <si>
    <t>各種マスタ登録依頼票件数</t>
  </si>
  <si>
    <t>データ移行計画書件数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</si>
</sst>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[$-F400]h:mm:ss\ AM/PM"/>
  </numFmts>
  <fonts count="14" x14ac:knownFonts="1">
    <font>
      <sz val="11"/>
      <color theme="1"/>
      <name val="ＭＳ ゴシック"/>
      <family val="2"/>
      <charset val="128"/>
      <scheme val="minor"/>
    </font>
    <font>
      <sz val="11"/>
      <color theme="1"/>
      <name val="ＭＳ ゴシック"/>
      <family val="2"/>
      <charset val="128"/>
      <scheme val="minor"/>
    </font>
    <font>
      <sz val="6"/>
      <name val="ＭＳ ゴシック"/>
      <family val="2"/>
      <charset val="128"/>
      <scheme val="minor"/>
    </font>
    <font>
      <sz val="11"/>
      <name val="ＭＳ ゴシック"/>
      <family val="3"/>
      <charset val="128"/>
    </font>
    <font>
      <sz val="6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theme="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9"/>
      <color theme="3" tint="-0.499984740745262"/>
      <name val="ＭＳ 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4FFF4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A7FFA7"/>
        <bgColor indexed="64"/>
      </patternFill>
    </fill>
    <fill>
      <patternFill patternType="solid">
        <fgColor rgb="FF028C23"/>
        <bgColor indexed="64"/>
      </patternFill>
    </fill>
    <fill>
      <patternFill patternType="solid">
        <fgColor rgb="FFDDFFE5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0070C0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ck">
        <color indexed="64"/>
      </right>
      <top style="thin">
        <color auto="1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n">
        <color indexed="64"/>
      </right>
      <top style="double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n">
        <color auto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 style="thick">
        <color auto="1"/>
      </right>
      <top/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/>
      <right/>
      <top style="thin">
        <color indexed="64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1354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8" xfId="0" applyFont="1" applyBorder="1">
      <alignment vertical="center"/>
    </xf>
    <xf numFmtId="0" fontId="5" fillId="0" borderId="7" xfId="0" applyFont="1" applyBorder="1" applyAlignment="1">
      <alignment vertical="center" wrapText="1"/>
    </xf>
    <xf numFmtId="0" fontId="5" fillId="0" borderId="20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10" xfId="0" applyFont="1" applyBorder="1" applyAlignment="1">
      <alignment vertical="center" wrapText="1"/>
    </xf>
    <xf numFmtId="0" fontId="5" fillId="0" borderId="18" xfId="0" applyFont="1" applyBorder="1" applyAlignment="1">
      <alignment vertical="center" wrapText="1"/>
    </xf>
    <xf numFmtId="0" fontId="5" fillId="0" borderId="21" xfId="0" applyFont="1" applyBorder="1" applyAlignment="1">
      <alignment vertical="center" wrapText="1"/>
    </xf>
    <xf numFmtId="0" fontId="5" fillId="0" borderId="22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5" fillId="0" borderId="25" xfId="0" applyFont="1" applyBorder="1" applyAlignment="1">
      <alignment vertical="center" wrapText="1"/>
    </xf>
    <xf numFmtId="0" fontId="5" fillId="0" borderId="26" xfId="0" applyFont="1" applyBorder="1" applyAlignment="1">
      <alignment vertical="center" wrapText="1"/>
    </xf>
    <xf numFmtId="0" fontId="5" fillId="0" borderId="27" xfId="0" applyFont="1" applyBorder="1" applyAlignment="1">
      <alignment vertical="center" wrapText="1"/>
    </xf>
    <xf numFmtId="0" fontId="5" fillId="0" borderId="28" xfId="0" applyFont="1" applyBorder="1" applyAlignment="1">
      <alignment vertical="center" wrapText="1"/>
    </xf>
    <xf numFmtId="0" fontId="5" fillId="0" borderId="29" xfId="0" applyFont="1" applyBorder="1" applyAlignment="1">
      <alignment vertical="center" wrapText="1"/>
    </xf>
    <xf numFmtId="0" fontId="5" fillId="0" borderId="30" xfId="0" applyFont="1" applyBorder="1" applyAlignment="1">
      <alignment vertical="center" wrapText="1"/>
    </xf>
    <xf numFmtId="0" fontId="5" fillId="0" borderId="19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24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0" fontId="5" fillId="0" borderId="21" xfId="0" applyNumberFormat="1" applyFont="1" applyBorder="1" applyAlignment="1">
      <alignment vertical="center" wrapText="1"/>
    </xf>
    <xf numFmtId="0" fontId="5" fillId="0" borderId="22" xfId="0" applyNumberFormat="1" applyFont="1" applyBorder="1" applyAlignment="1">
      <alignment vertical="center" wrapText="1"/>
    </xf>
    <xf numFmtId="0" fontId="5" fillId="0" borderId="23" xfId="0" applyNumberFormat="1" applyFont="1" applyBorder="1" applyAlignment="1">
      <alignment vertical="center" wrapText="1"/>
    </xf>
    <xf numFmtId="0" fontId="7" fillId="0" borderId="38" xfId="0" applyFont="1" applyFill="1" applyBorder="1">
      <alignment vertical="center"/>
    </xf>
    <xf numFmtId="0" fontId="5" fillId="0" borderId="25" xfId="0" applyNumberFormat="1" applyFont="1" applyBorder="1" applyAlignment="1">
      <alignment vertical="center" wrapText="1"/>
    </xf>
    <xf numFmtId="0" fontId="5" fillId="0" borderId="26" xfId="0" applyNumberFormat="1" applyFont="1" applyBorder="1" applyAlignment="1">
      <alignment vertical="center" wrapText="1"/>
    </xf>
    <xf numFmtId="0" fontId="5" fillId="0" borderId="27" xfId="0" applyNumberFormat="1" applyFont="1" applyBorder="1" applyAlignment="1">
      <alignment vertical="center" wrapText="1"/>
    </xf>
    <xf numFmtId="0" fontId="5" fillId="0" borderId="28" xfId="0" applyNumberFormat="1" applyFont="1" applyBorder="1" applyAlignment="1">
      <alignment vertical="center" wrapText="1"/>
    </xf>
    <xf numFmtId="0" fontId="5" fillId="0" borderId="29" xfId="0" applyNumberFormat="1" applyFont="1" applyBorder="1" applyAlignment="1">
      <alignment vertical="center" wrapText="1"/>
    </xf>
    <xf numFmtId="0" fontId="5" fillId="0" borderId="30" xfId="0" applyNumberFormat="1" applyFont="1" applyBorder="1" applyAlignment="1">
      <alignment vertical="center" wrapText="1"/>
    </xf>
    <xf numFmtId="0" fontId="5" fillId="0" borderId="41" xfId="0" applyNumberFormat="1" applyFont="1" applyBorder="1" applyAlignment="1">
      <alignment vertical="center" wrapText="1"/>
    </xf>
    <xf numFmtId="0" fontId="5" fillId="0" borderId="42" xfId="0" applyNumberFormat="1" applyFont="1" applyBorder="1" applyAlignment="1">
      <alignment vertical="center" wrapText="1"/>
    </xf>
    <xf numFmtId="0" fontId="5" fillId="0" borderId="43" xfId="0" applyNumberFormat="1" applyFont="1" applyBorder="1" applyAlignment="1">
      <alignment vertical="center" wrapText="1"/>
    </xf>
    <xf numFmtId="0" fontId="5" fillId="0" borderId="44" xfId="0" applyNumberFormat="1" applyFont="1" applyBorder="1" applyAlignment="1">
      <alignment vertical="center" wrapText="1"/>
    </xf>
    <xf numFmtId="0" fontId="5" fillId="0" borderId="45" xfId="0" applyNumberFormat="1" applyFont="1" applyBorder="1" applyAlignment="1">
      <alignment vertical="center" wrapText="1"/>
    </xf>
    <xf numFmtId="0" fontId="5" fillId="0" borderId="46" xfId="0" applyNumberFormat="1" applyFont="1" applyBorder="1" applyAlignment="1">
      <alignment vertical="center" wrapText="1"/>
    </xf>
    <xf numFmtId="0" fontId="5" fillId="0" borderId="47" xfId="0" applyNumberFormat="1" applyFont="1" applyBorder="1" applyAlignment="1">
      <alignment vertical="center" wrapText="1"/>
    </xf>
    <xf numFmtId="0" fontId="5" fillId="0" borderId="48" xfId="0" applyNumberFormat="1" applyFont="1" applyBorder="1" applyAlignment="1">
      <alignment vertical="center" wrapText="1"/>
    </xf>
    <xf numFmtId="0" fontId="5" fillId="0" borderId="49" xfId="0" applyNumberFormat="1" applyFont="1" applyBorder="1" applyAlignment="1">
      <alignment vertical="center" wrapText="1"/>
    </xf>
    <xf numFmtId="0" fontId="7" fillId="0" borderId="50" xfId="2" applyFont="1" applyFill="1" applyBorder="1" applyAlignment="1">
      <alignment vertical="center" wrapText="1"/>
    </xf>
    <xf numFmtId="0" fontId="7" fillId="0" borderId="51" xfId="2" applyFont="1" applyFill="1" applyBorder="1" applyAlignment="1">
      <alignment vertical="center" wrapText="1"/>
    </xf>
    <xf numFmtId="0" fontId="7" fillId="0" borderId="52" xfId="2" applyFont="1" applyFill="1" applyBorder="1" applyAlignment="1">
      <alignment vertical="center" wrapText="1"/>
    </xf>
    <xf numFmtId="0" fontId="5" fillId="0" borderId="0" xfId="0" applyFont="1" applyFill="1">
      <alignment vertical="center"/>
    </xf>
    <xf numFmtId="0" fontId="8" fillId="0" borderId="5" xfId="0" applyFont="1" applyFill="1" applyBorder="1">
      <alignment vertical="center"/>
    </xf>
    <xf numFmtId="0" fontId="5" fillId="0" borderId="41" xfId="0" applyFont="1" applyFill="1" applyBorder="1" applyAlignment="1">
      <alignment horizontal="center" vertical="center" shrinkToFit="1"/>
    </xf>
    <xf numFmtId="0" fontId="5" fillId="0" borderId="41" xfId="0" applyFont="1" applyFill="1" applyBorder="1" applyAlignment="1">
      <alignment horizontal="center" vertical="center"/>
    </xf>
    <xf numFmtId="0" fontId="5" fillId="10" borderId="41" xfId="0" applyFont="1" applyFill="1" applyBorder="1" applyAlignment="1">
      <alignment horizontal="center" vertical="center" shrinkToFit="1"/>
    </xf>
    <xf numFmtId="0" fontId="5" fillId="10" borderId="41" xfId="0" applyFont="1" applyFill="1" applyBorder="1" applyAlignment="1">
      <alignment horizontal="center" vertical="center"/>
    </xf>
    <xf numFmtId="0" fontId="5" fillId="10" borderId="0" xfId="0" applyFont="1" applyFill="1">
      <alignment vertical="center"/>
    </xf>
    <xf numFmtId="0" fontId="7" fillId="11" borderId="41" xfId="0" applyFont="1" applyFill="1" applyBorder="1" applyAlignment="1">
      <alignment horizontal="center" vertical="center" shrinkToFit="1"/>
    </xf>
    <xf numFmtId="0" fontId="7" fillId="11" borderId="41" xfId="0" applyFont="1" applyFill="1" applyBorder="1" applyAlignment="1">
      <alignment horizontal="center" vertical="center"/>
    </xf>
    <xf numFmtId="0" fontId="7" fillId="11" borderId="0" xfId="0" applyFont="1" applyFill="1">
      <alignment vertical="center"/>
    </xf>
    <xf numFmtId="0" fontId="5" fillId="0" borderId="0" xfId="0" applyFont="1" applyFill="1" applyBorder="1">
      <alignment vertical="center"/>
    </xf>
    <xf numFmtId="0" fontId="7" fillId="10" borderId="0" xfId="0" applyFont="1" applyFill="1">
      <alignment vertical="center"/>
    </xf>
    <xf numFmtId="0" fontId="7" fillId="10" borderId="0" xfId="0" applyNumberFormat="1" applyFont="1" applyFill="1">
      <alignment vertical="center"/>
    </xf>
    <xf numFmtId="0" fontId="7" fillId="11" borderId="0" xfId="0" applyNumberFormat="1" applyFont="1" applyFill="1">
      <alignment vertical="center"/>
    </xf>
    <xf numFmtId="0" fontId="5" fillId="0" borderId="53" xfId="0" applyFont="1" applyFill="1" applyBorder="1">
      <alignment vertical="center"/>
    </xf>
    <xf numFmtId="0" fontId="7" fillId="10" borderId="54" xfId="0" applyFont="1" applyFill="1" applyBorder="1">
      <alignment vertical="center"/>
    </xf>
    <xf numFmtId="0" fontId="7" fillId="10" borderId="54" xfId="0" applyNumberFormat="1" applyFont="1" applyFill="1" applyBorder="1">
      <alignment vertical="center"/>
    </xf>
    <xf numFmtId="0" fontId="7" fillId="11" borderId="54" xfId="0" applyNumberFormat="1" applyFont="1" applyFill="1" applyBorder="1">
      <alignment vertical="center"/>
    </xf>
    <xf numFmtId="0" fontId="10" fillId="9" borderId="0" xfId="0" applyFont="1" applyFill="1">
      <alignment vertical="center"/>
    </xf>
    <xf numFmtId="0" fontId="5" fillId="0" borderId="3" xfId="0" applyNumberFormat="1" applyFont="1" applyBorder="1" applyAlignment="1">
      <alignment vertical="center" wrapText="1"/>
    </xf>
    <xf numFmtId="0" fontId="5" fillId="0" borderId="1" xfId="0" applyNumberFormat="1" applyFont="1" applyBorder="1" applyAlignment="1">
      <alignment vertical="center" wrapText="1"/>
    </xf>
    <xf numFmtId="0" fontId="5" fillId="0" borderId="11" xfId="0" applyNumberFormat="1" applyFont="1" applyBorder="1" applyAlignment="1">
      <alignment vertical="center" wrapText="1"/>
    </xf>
    <xf numFmtId="0" fontId="5" fillId="0" borderId="7" xfId="0" applyNumberFormat="1" applyFont="1" applyBorder="1" applyAlignment="1">
      <alignment vertical="center" wrapText="1"/>
    </xf>
    <xf numFmtId="0" fontId="5" fillId="0" borderId="19" xfId="0" applyNumberFormat="1" applyFont="1" applyBorder="1" applyAlignment="1">
      <alignment vertical="center" wrapText="1"/>
    </xf>
    <xf numFmtId="0" fontId="5" fillId="0" borderId="54" xfId="0" applyFont="1" applyFill="1" applyBorder="1">
      <alignment vertical="center"/>
    </xf>
    <xf numFmtId="0" fontId="10" fillId="9" borderId="54" xfId="0" applyFont="1" applyFill="1" applyBorder="1">
      <alignment vertical="center"/>
    </xf>
    <xf numFmtId="0" fontId="11" fillId="0" borderId="3" xfId="0" applyFont="1" applyBorder="1" applyAlignment="1">
      <alignment vertical="center" wrapText="1"/>
    </xf>
    <xf numFmtId="0" fontId="11" fillId="0" borderId="1" xfId="0" applyFont="1" applyBorder="1" applyAlignment="1">
      <alignment vertical="center" wrapText="1"/>
    </xf>
    <xf numFmtId="0" fontId="11" fillId="0" borderId="7" xfId="0" applyFont="1" applyBorder="1" applyAlignment="1">
      <alignment vertical="center" wrapText="1"/>
    </xf>
    <xf numFmtId="0" fontId="12" fillId="0" borderId="3" xfId="0" applyFont="1" applyBorder="1" applyAlignment="1">
      <alignment vertical="center" wrapText="1"/>
    </xf>
    <xf numFmtId="0" fontId="12" fillId="0" borderId="41" xfId="0" applyFont="1" applyBorder="1" applyAlignment="1">
      <alignment vertical="center" wrapText="1"/>
    </xf>
    <xf numFmtId="0" fontId="12" fillId="0" borderId="43" xfId="0" applyFont="1" applyBorder="1" applyAlignment="1">
      <alignment vertical="center" wrapText="1"/>
    </xf>
    <xf numFmtId="0" fontId="5" fillId="0" borderId="42" xfId="0" applyFont="1" applyBorder="1" applyAlignment="1">
      <alignment vertical="center" wrapText="1"/>
    </xf>
    <xf numFmtId="0" fontId="5" fillId="0" borderId="41" xfId="0" applyFont="1" applyBorder="1" applyAlignment="1">
      <alignment vertical="center" wrapText="1"/>
    </xf>
    <xf numFmtId="0" fontId="5" fillId="0" borderId="43" xfId="0" applyFont="1" applyBorder="1" applyAlignment="1">
      <alignment vertical="center" wrapText="1"/>
    </xf>
    <xf numFmtId="0" fontId="6" fillId="3" borderId="40" xfId="0" applyFont="1" applyFill="1" applyBorder="1" applyAlignment="1">
      <alignment vertical="center" wrapText="1"/>
    </xf>
    <xf numFmtId="0" fontId="6" fillId="3" borderId="9" xfId="0" applyFont="1" applyFill="1" applyBorder="1" applyAlignment="1">
      <alignment vertical="center" wrapText="1"/>
    </xf>
    <xf numFmtId="0" fontId="6" fillId="3" borderId="5" xfId="0" applyFont="1" applyFill="1" applyBorder="1" applyAlignment="1">
      <alignment vertical="center" wrapText="1"/>
    </xf>
    <xf numFmtId="0" fontId="6" fillId="4" borderId="6" xfId="0" applyFont="1" applyFill="1" applyBorder="1" applyAlignment="1">
      <alignment vertical="center" wrapText="1"/>
    </xf>
    <xf numFmtId="0" fontId="6" fillId="4" borderId="9" xfId="0" applyFont="1" applyFill="1" applyBorder="1" applyAlignment="1">
      <alignment vertical="center" wrapText="1"/>
    </xf>
    <xf numFmtId="0" fontId="6" fillId="4" borderId="39" xfId="0" applyFont="1" applyFill="1" applyBorder="1" applyAlignment="1">
      <alignment vertical="center" wrapText="1"/>
    </xf>
    <xf numFmtId="0" fontId="6" fillId="5" borderId="40" xfId="0" applyFont="1" applyFill="1" applyBorder="1" applyAlignment="1">
      <alignment vertical="center" wrapText="1"/>
    </xf>
    <xf numFmtId="0" fontId="6" fillId="5" borderId="9" xfId="0" applyFont="1" applyFill="1" applyBorder="1" applyAlignment="1">
      <alignment vertical="center" wrapText="1"/>
    </xf>
    <xf numFmtId="0" fontId="6" fillId="5" borderId="39" xfId="0" applyFont="1" applyFill="1" applyBorder="1" applyAlignment="1">
      <alignment vertical="center" wrapText="1"/>
    </xf>
    <xf numFmtId="0" fontId="6" fillId="6" borderId="40" xfId="0" applyFont="1" applyFill="1" applyBorder="1" applyAlignment="1">
      <alignment vertical="center" wrapText="1"/>
    </xf>
    <xf numFmtId="0" fontId="6" fillId="6" borderId="9" xfId="0" applyFont="1" applyFill="1" applyBorder="1" applyAlignment="1">
      <alignment vertical="center" wrapText="1"/>
    </xf>
    <xf numFmtId="0" fontId="6" fillId="6" borderId="39" xfId="0" applyFont="1" applyFill="1" applyBorder="1" applyAlignment="1">
      <alignment vertical="center" wrapText="1"/>
    </xf>
    <xf numFmtId="0" fontId="6" fillId="7" borderId="40" xfId="0" applyFont="1" applyFill="1" applyBorder="1" applyAlignment="1">
      <alignment vertical="center" wrapText="1"/>
    </xf>
    <xf numFmtId="0" fontId="6" fillId="7" borderId="9" xfId="0" applyFont="1" applyFill="1" applyBorder="1" applyAlignment="1">
      <alignment vertical="center" wrapText="1"/>
    </xf>
    <xf numFmtId="0" fontId="6" fillId="7" borderId="39" xfId="0" applyFont="1" applyFill="1" applyBorder="1" applyAlignment="1">
      <alignment vertical="center" wrapText="1"/>
    </xf>
    <xf numFmtId="0" fontId="6" fillId="8" borderId="40" xfId="0" applyFont="1" applyFill="1" applyBorder="1" applyAlignment="1">
      <alignment vertical="center" wrapText="1"/>
    </xf>
    <xf numFmtId="0" fontId="6" fillId="8" borderId="9" xfId="0" applyFont="1" applyFill="1" applyBorder="1" applyAlignment="1">
      <alignment vertical="center" wrapText="1"/>
    </xf>
    <xf numFmtId="0" fontId="6" fillId="8" borderId="39" xfId="0" applyFont="1" applyFill="1" applyBorder="1" applyAlignment="1">
      <alignment vertical="center" wrapText="1"/>
    </xf>
    <xf numFmtId="0" fontId="6" fillId="9" borderId="40" xfId="0" applyFont="1" applyFill="1" applyBorder="1" applyAlignment="1">
      <alignment vertical="center" wrapText="1"/>
    </xf>
    <xf numFmtId="0" fontId="6" fillId="9" borderId="9" xfId="0" applyFont="1" applyFill="1" applyBorder="1" applyAlignment="1">
      <alignment vertical="center" wrapText="1"/>
    </xf>
    <xf numFmtId="0" fontId="6" fillId="9" borderId="39" xfId="0" applyFont="1" applyFill="1" applyBorder="1" applyAlignment="1">
      <alignment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8" fillId="11" borderId="9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6" fillId="0" borderId="6" xfId="0" applyFont="1" applyFill="1" applyBorder="1" applyAlignment="1">
      <alignment horizontal="center" vertical="center" shrinkToFit="1"/>
    </xf>
    <xf numFmtId="0" fontId="8" fillId="10" borderId="6" xfId="0" applyFont="1" applyFill="1" applyBorder="1" applyAlignment="1">
      <alignment horizontal="center" vertical="center" shrinkToFit="1"/>
    </xf>
    <xf numFmtId="0" fontId="8" fillId="10" borderId="9" xfId="0" applyFont="1" applyFill="1" applyBorder="1" applyAlignment="1">
      <alignment horizontal="center" vertical="center" shrinkToFit="1"/>
    </xf>
    <xf numFmtId="0" fontId="8" fillId="10" borderId="5" xfId="0" applyFont="1" applyFill="1" applyBorder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shrinkToFit="1"/>
    </xf>
    <xf numFmtId="0" fontId="9" fillId="9" borderId="0" xfId="0" applyFont="1" applyFill="1" applyBorder="1" applyAlignment="1">
      <alignment horizontal="center" vertical="center" shrinkToFit="1"/>
    </xf>
    <xf numFmtId="0" fontId="8" fillId="10" borderId="0" xfId="0" applyFont="1" applyFill="1" applyBorder="1" applyAlignment="1">
      <alignment horizontal="center" vertical="center" shrinkToFit="1"/>
    </xf>
    <xf numFmtId="0" fontId="8" fillId="11" borderId="0" xfId="0" applyFont="1" applyFill="1" applyBorder="1" applyAlignment="1">
      <alignment horizontal="center" vertical="center" shrinkToFit="1"/>
    </xf>
    <xf numFmtId="0" fontId="8" fillId="2" borderId="6" xfId="0" applyFont="1" applyFill="1" applyBorder="1" applyAlignment="1">
      <alignment horizontal="center" vertical="center" shrinkToFit="1"/>
    </xf>
    <xf numFmtId="0" fontId="8" fillId="2" borderId="9" xfId="0" applyFont="1" applyFill="1" applyBorder="1" applyAlignment="1">
      <alignment horizontal="center" vertical="center" shrinkToFit="1"/>
    </xf>
    <xf numFmtId="0" fontId="8" fillId="2" borderId="5" xfId="0" applyFont="1" applyFill="1" applyBorder="1" applyAlignment="1">
      <alignment horizontal="center" vertical="center" shrinkToFit="1"/>
    </xf>
    <xf numFmtId="0" fontId="7" fillId="2" borderId="41" xfId="0" applyFont="1" applyFill="1" applyBorder="1" applyAlignment="1">
      <alignment horizontal="center" vertical="center" shrinkToFit="1"/>
    </xf>
    <xf numFmtId="0" fontId="7" fillId="2" borderId="41" xfId="0" applyFont="1" applyFill="1" applyBorder="1" applyAlignment="1">
      <alignment horizontal="center" vertical="center"/>
    </xf>
    <xf numFmtId="0" fontId="7" fillId="2" borderId="0" xfId="0" applyNumberFormat="1" applyFont="1" applyFill="1">
      <alignment vertical="center"/>
    </xf>
    <xf numFmtId="0" fontId="7" fillId="2" borderId="54" xfId="0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shrinkToFit="1"/>
    </xf>
    <xf numFmtId="0" fontId="8" fillId="6" borderId="9" xfId="0" applyFont="1" applyFill="1" applyBorder="1" applyAlignment="1">
      <alignment horizontal="center" vertical="center" shrinkToFit="1"/>
    </xf>
    <xf numFmtId="0" fontId="7" fillId="6" borderId="42" xfId="0" applyFont="1" applyFill="1" applyBorder="1" applyAlignment="1">
      <alignment horizontal="center" vertical="center" shrinkToFit="1"/>
    </xf>
    <xf numFmtId="0" fontId="7" fillId="6" borderId="42" xfId="0" applyFont="1" applyFill="1" applyBorder="1" applyAlignment="1">
      <alignment horizontal="center" vertical="center"/>
    </xf>
    <xf numFmtId="0" fontId="7" fillId="6" borderId="0" xfId="0" applyFont="1" applyFill="1">
      <alignment vertical="center"/>
    </xf>
    <xf numFmtId="0" fontId="7" fillId="6" borderId="0" xfId="0" applyNumberFormat="1" applyFont="1" applyFill="1">
      <alignment vertical="center"/>
    </xf>
    <xf numFmtId="0" fontId="7" fillId="6" borderId="54" xfId="0" applyNumberFormat="1" applyFont="1" applyFill="1" applyBorder="1">
      <alignment vertical="center"/>
    </xf>
    <xf numFmtId="0" fontId="7" fillId="0" borderId="57" xfId="2" applyFont="1" applyFill="1" applyBorder="1" applyAlignment="1">
      <alignment vertical="center" wrapText="1"/>
    </xf>
    <xf numFmtId="0" fontId="5" fillId="0" borderId="12" xfId="0" applyNumberFormat="1" applyFont="1" applyBorder="1" applyAlignment="1">
      <alignment vertical="center" wrapText="1"/>
    </xf>
    <xf numFmtId="0" fontId="5" fillId="0" borderId="13" xfId="0" applyNumberFormat="1" applyFont="1" applyBorder="1" applyAlignment="1">
      <alignment vertical="center" wrapText="1"/>
    </xf>
    <xf numFmtId="0" fontId="5" fillId="0" borderId="14" xfId="0" applyNumberFormat="1" applyFont="1" applyBorder="1" applyAlignment="1">
      <alignment vertical="center" wrapText="1"/>
    </xf>
    <xf numFmtId="0" fontId="5" fillId="0" borderId="4" xfId="0" applyNumberFormat="1" applyFont="1" applyBorder="1" applyAlignment="1">
      <alignment vertical="center" wrapText="1"/>
    </xf>
    <xf numFmtId="0" fontId="5" fillId="0" borderId="6" xfId="0" applyNumberFormat="1" applyFont="1" applyBorder="1" applyAlignment="1">
      <alignment vertical="center" wrapText="1"/>
    </xf>
    <xf numFmtId="0" fontId="5" fillId="0" borderId="16" xfId="0" applyNumberFormat="1" applyFont="1" applyBorder="1" applyAlignment="1">
      <alignment vertical="center" wrapText="1"/>
    </xf>
    <xf numFmtId="0" fontId="5" fillId="0" borderId="5" xfId="0" applyNumberFormat="1" applyFont="1" applyBorder="1" applyAlignment="1">
      <alignment vertical="center" wrapText="1"/>
    </xf>
    <xf numFmtId="0" fontId="5" fillId="0" borderId="15" xfId="0" applyNumberFormat="1" applyFont="1" applyBorder="1" applyAlignment="1">
      <alignment vertical="center" wrapText="1"/>
    </xf>
    <xf numFmtId="0" fontId="7" fillId="0" borderId="59" xfId="2" applyFont="1" applyFill="1" applyBorder="1" applyAlignment="1">
      <alignment vertical="center" wrapText="1"/>
    </xf>
    <xf numFmtId="0" fontId="5" fillId="0" borderId="2" xfId="0" applyNumberFormat="1" applyFont="1" applyBorder="1" applyAlignment="1">
      <alignment vertical="center" wrapText="1"/>
    </xf>
    <xf numFmtId="0" fontId="11" fillId="0" borderId="51" xfId="2" applyFont="1" applyFill="1" applyBorder="1" applyAlignment="1">
      <alignment vertical="center" wrapText="1"/>
    </xf>
    <xf numFmtId="0" fontId="12" fillId="0" borderId="51" xfId="2" applyFont="1" applyFill="1" applyBorder="1" applyAlignment="1">
      <alignment vertical="center" wrapText="1"/>
    </xf>
    <xf numFmtId="0" fontId="5" fillId="4" borderId="56" xfId="0" applyFont="1" applyFill="1" applyBorder="1" applyAlignment="1">
      <alignment horizontal="center" vertical="center" wrapText="1"/>
    </xf>
    <xf numFmtId="0" fontId="5" fillId="4" borderId="60" xfId="0" applyFont="1" applyFill="1" applyBorder="1" applyAlignment="1">
      <alignment horizontal="center" vertical="center" wrapText="1"/>
    </xf>
    <xf numFmtId="0" fontId="5" fillId="4" borderId="61" xfId="0" applyFont="1" applyFill="1" applyBorder="1" applyAlignment="1">
      <alignment horizontal="center" vertical="center" wrapText="1"/>
    </xf>
    <xf numFmtId="0" fontId="7" fillId="0" borderId="51" xfId="2" applyNumberFormat="1" applyFont="1" applyFill="1" applyBorder="1" applyAlignment="1">
      <alignment vertical="center" wrapText="1"/>
    </xf>
    <xf numFmtId="0" fontId="7" fillId="0" borderId="52" xfId="2" applyNumberFormat="1" applyFont="1" applyFill="1" applyBorder="1" applyAlignment="1">
      <alignment vertical="center" wrapText="1"/>
    </xf>
    <xf numFmtId="0" fontId="8" fillId="2" borderId="9" xfId="0" applyFont="1" applyFill="1" applyBorder="1" applyAlignment="1">
      <alignment horizontal="center" vertical="center" shrinkToFit="1"/>
    </xf>
    <xf numFmtId="0" fontId="8" fillId="2" borderId="6" xfId="0" applyFont="1" applyFill="1" applyBorder="1" applyAlignment="1">
      <alignment vertical="center" wrapText="1" shrinkToFit="1"/>
    </xf>
    <xf numFmtId="0" fontId="8" fillId="2" borderId="9" xfId="0" applyFont="1" applyFill="1" applyBorder="1" applyAlignment="1">
      <alignment vertical="center" shrinkToFit="1"/>
    </xf>
    <xf numFmtId="0" fontId="8" fillId="2" borderId="5" xfId="0" applyFont="1" applyFill="1" applyBorder="1" applyAlignment="1">
      <alignment vertical="center" shrinkToFit="1"/>
    </xf>
    <xf numFmtId="0" fontId="5" fillId="0" borderId="62" xfId="2" applyNumberFormat="1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0" fillId="0" borderId="0" xfId="0">
      <alignment vertical="center"/>
    </xf>
    <xf numFmtId="0" fontId="5" fillId="0" borderId="20" xfId="0" applyFont="1" applyBorder="1">
      <alignment vertical="center"/>
    </xf>
    <xf numFmtId="0" fontId="5" fillId="0" borderId="31" xfId="0" applyFont="1" applyBorder="1">
      <alignment vertical="center"/>
    </xf>
    <xf numFmtId="0" fontId="5" fillId="0" borderId="32" xfId="0" applyFont="1" applyBorder="1" applyAlignment="1">
      <alignment vertical="center" wrapText="1"/>
    </xf>
    <xf numFmtId="0" fontId="5" fillId="0" borderId="33" xfId="0" applyFont="1" applyBorder="1" applyAlignment="1">
      <alignment vertical="center" wrapText="1"/>
    </xf>
    <xf numFmtId="0" fontId="5" fillId="0" borderId="35" xfId="0" applyFont="1" applyBorder="1" applyAlignment="1">
      <alignment vertical="center" wrapText="1"/>
    </xf>
    <xf numFmtId="0" fontId="5" fillId="0" borderId="36" xfId="0" applyFont="1" applyBorder="1" applyAlignment="1">
      <alignment vertical="center" wrapText="1"/>
    </xf>
    <xf numFmtId="0" fontId="5" fillId="0" borderId="37" xfId="0" applyFont="1" applyBorder="1" applyAlignment="1">
      <alignment vertical="center" wrapText="1"/>
    </xf>
    <xf numFmtId="0" fontId="5" fillId="0" borderId="0" xfId="0" applyFont="1" applyFill="1">
      <alignment vertical="center"/>
    </xf>
    <xf numFmtId="0" fontId="5" fillId="0" borderId="0" xfId="0" applyFont="1" applyFill="1" applyBorder="1">
      <alignment vertical="center"/>
    </xf>
    <xf numFmtId="0" fontId="7" fillId="10" borderId="0" xfId="0" applyFont="1" applyFill="1">
      <alignment vertical="center"/>
    </xf>
    <xf numFmtId="0" fontId="7" fillId="10" borderId="0" xfId="0" applyNumberFormat="1" applyFont="1" applyFill="1">
      <alignment vertical="center"/>
    </xf>
    <xf numFmtId="0" fontId="7" fillId="11" borderId="0" xfId="0" applyNumberFormat="1" applyFont="1" applyFill="1">
      <alignment vertical="center"/>
    </xf>
    <xf numFmtId="0" fontId="5" fillId="0" borderId="31" xfId="0" applyFont="1" applyFill="1" applyBorder="1">
      <alignment vertical="center"/>
    </xf>
    <xf numFmtId="0" fontId="7" fillId="10" borderId="31" xfId="0" applyFont="1" applyFill="1" applyBorder="1">
      <alignment vertical="center"/>
    </xf>
    <xf numFmtId="0" fontId="7" fillId="11" borderId="31" xfId="0" applyFont="1" applyFill="1" applyBorder="1">
      <alignment vertical="center"/>
    </xf>
    <xf numFmtId="0" fontId="10" fillId="9" borderId="0" xfId="0" applyFont="1" applyFill="1">
      <alignment vertical="center"/>
    </xf>
    <xf numFmtId="0" fontId="5" fillId="0" borderId="36" xfId="0" applyNumberFormat="1" applyFont="1" applyBorder="1" applyAlignment="1">
      <alignment vertical="center" wrapText="1"/>
    </xf>
    <xf numFmtId="0" fontId="5" fillId="0" borderId="37" xfId="0" applyNumberFormat="1" applyFont="1" applyBorder="1" applyAlignment="1">
      <alignment vertical="center" wrapText="1"/>
    </xf>
    <xf numFmtId="0" fontId="5" fillId="0" borderId="33" xfId="0" applyNumberFormat="1" applyFont="1" applyBorder="1" applyAlignment="1">
      <alignment vertical="center" wrapText="1"/>
    </xf>
    <xf numFmtId="0" fontId="5" fillId="0" borderId="34" xfId="0" applyNumberFormat="1" applyFont="1" applyBorder="1" applyAlignment="1">
      <alignment vertical="center" wrapText="1"/>
    </xf>
    <xf numFmtId="0" fontId="10" fillId="9" borderId="31" xfId="0" applyFont="1" applyFill="1" applyBorder="1">
      <alignment vertical="center"/>
    </xf>
    <xf numFmtId="22" fontId="0" fillId="0" borderId="0" xfId="0" applyNumberFormat="1">
      <alignment vertical="center"/>
    </xf>
    <xf numFmtId="0" fontId="11" fillId="0" borderId="33" xfId="0" applyFont="1" applyBorder="1" applyAlignment="1">
      <alignment vertical="center" wrapText="1"/>
    </xf>
    <xf numFmtId="0" fontId="12" fillId="0" borderId="33" xfId="0" applyFont="1" applyBorder="1" applyAlignment="1">
      <alignment vertical="center" wrapText="1"/>
    </xf>
    <xf numFmtId="0" fontId="7" fillId="2" borderId="0" xfId="0" applyNumberFormat="1" applyFont="1" applyFill="1">
      <alignment vertical="center"/>
    </xf>
    <xf numFmtId="0" fontId="7" fillId="2" borderId="31" xfId="0" applyFont="1" applyFill="1" applyBorder="1">
      <alignment vertical="center"/>
    </xf>
    <xf numFmtId="0" fontId="7" fillId="6" borderId="0" xfId="0" applyNumberFormat="1" applyFont="1" applyFill="1">
      <alignment vertical="center"/>
    </xf>
    <xf numFmtId="0" fontId="7" fillId="6" borderId="31" xfId="0" applyFont="1" applyFill="1" applyBorder="1">
      <alignment vertical="center"/>
    </xf>
    <xf numFmtId="0" fontId="5" fillId="0" borderId="58" xfId="0" applyFont="1" applyBorder="1" applyAlignment="1">
      <alignment vertical="center" wrapText="1"/>
    </xf>
    <xf numFmtId="0" fontId="5" fillId="0" borderId="46" xfId="2" applyNumberFormat="1" applyFont="1" applyFill="1" applyBorder="1" applyAlignment="1">
      <alignment vertical="center" wrapText="1"/>
    </xf>
    <xf numFmtId="0" fontId="5" fillId="0" borderId="41" xfId="2" applyNumberFormat="1" applyFont="1" applyFill="1" applyBorder="1" applyAlignment="1">
      <alignment vertical="center" wrapText="1"/>
    </xf>
    <xf numFmtId="0" fontId="11" fillId="0" borderId="41" xfId="2" applyNumberFormat="1" applyFont="1" applyFill="1" applyBorder="1" applyAlignment="1">
      <alignment vertical="center" wrapText="1"/>
    </xf>
    <xf numFmtId="0" fontId="12" fillId="0" borderId="41" xfId="2" applyNumberFormat="1" applyFont="1" applyFill="1" applyBorder="1" applyAlignment="1">
      <alignment vertical="center" wrapText="1"/>
    </xf>
    <xf numFmtId="0" fontId="5" fillId="0" borderId="47" xfId="2" applyNumberFormat="1" applyFont="1" applyFill="1" applyBorder="1" applyAlignment="1">
      <alignment vertical="center" wrapText="1"/>
    </xf>
    <xf numFmtId="0" fontId="5" fillId="0" borderId="6" xfId="2" applyNumberFormat="1" applyFont="1" applyFill="1" applyBorder="1" applyAlignment="1">
      <alignment vertical="center" wrapText="1"/>
    </xf>
    <xf numFmtId="0" fontId="5" fillId="3" borderId="55" xfId="0" applyFont="1" applyFill="1" applyBorder="1" applyAlignment="1">
      <alignment horizontal="center" vertical="center" wrapText="1"/>
    </xf>
    <xf numFmtId="0" fontId="5" fillId="3" borderId="56" xfId="0" applyFont="1" applyFill="1" applyBorder="1" applyAlignment="1">
      <alignment horizontal="center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8" fillId="11" borderId="9" xfId="0" applyFont="1" applyFill="1" applyBorder="1" applyAlignment="1">
      <alignment horizontal="center" vertical="center" shrinkToFit="1"/>
    </xf>
    <xf numFmtId="0" fontId="8" fillId="11" borderId="5" xfId="0" applyFont="1" applyFill="1" applyBorder="1" applyAlignment="1">
      <alignment horizontal="center" vertical="center" shrinkToFit="1"/>
    </xf>
    <xf numFmtId="0" fontId="9" fillId="9" borderId="6" xfId="0" applyFont="1" applyFill="1" applyBorder="1" applyAlignment="1">
      <alignment horizontal="center" vertical="center" shrinkToFit="1"/>
    </xf>
    <xf numFmtId="0" fontId="9" fillId="9" borderId="9" xfId="0" applyFont="1" applyFill="1" applyBorder="1" applyAlignment="1">
      <alignment horizontal="center" vertical="center" shrinkToFit="1"/>
    </xf>
    <xf numFmtId="0" fontId="9" fillId="9" borderId="5" xfId="0" applyFont="1" applyFill="1" applyBorder="1" applyAlignment="1">
      <alignment horizontal="center" vertical="center" shrinkToFit="1"/>
    </xf>
    <xf numFmtId="0" fontId="6" fillId="0" borderId="6" xfId="0" applyFont="1" applyFill="1" applyBorder="1" applyAlignment="1">
      <alignment horizontal="center" vertical="center" shrinkToFit="1"/>
    </xf>
    <xf numFmtId="0" fontId="6" fillId="0" borderId="9" xfId="0" applyFont="1" applyFill="1" applyBorder="1" applyAlignment="1">
      <alignment horizontal="center" vertical="center" shrinkToFit="1"/>
    </xf>
    <xf numFmtId="0" fontId="6" fillId="0" borderId="5" xfId="0" applyFont="1" applyFill="1" applyBorder="1" applyAlignment="1">
      <alignment horizontal="center" vertical="center" shrinkToFit="1"/>
    </xf>
    <xf numFmtId="0" fontId="8" fillId="10" borderId="6" xfId="0" applyFont="1" applyFill="1" applyBorder="1" applyAlignment="1">
      <alignment horizontal="center" vertical="center" shrinkToFit="1"/>
    </xf>
    <xf numFmtId="0" fontId="8" fillId="10" borderId="9" xfId="0" applyFont="1" applyFill="1" applyBorder="1" applyAlignment="1">
      <alignment horizontal="center" vertical="center" shrinkToFit="1"/>
    </xf>
    <xf numFmtId="0" fontId="8" fillId="10" borderId="5" xfId="0" applyFont="1" applyFill="1" applyBorder="1" applyAlignment="1">
      <alignment horizontal="center" vertical="center" shrinkToFit="1"/>
    </xf>
    <xf numFmtId="0" fontId="8" fillId="6" borderId="4" xfId="0" applyFont="1" applyFill="1" applyBorder="1" applyAlignment="1">
      <alignment horizontal="center" vertical="center" shrinkToFit="1"/>
    </xf>
    <xf numFmtId="0" fontId="8" fillId="6" borderId="20" xfId="0" applyFont="1" applyFill="1" applyBorder="1" applyAlignment="1">
      <alignment horizontal="center" vertical="center" shrinkToFit="1"/>
    </xf>
    <xf numFmtId="180" fontId="13" fillId="0" borderId="0" xfId="0" applyNumberFormat="1" applyFont="1">
      <alignment vertical="center"/>
    </xf>
  </cellXfs>
  <cellStyles count="11354">
    <cellStyle name="標準" xfId="0" builtinId="0"/>
    <cellStyle name="標準 10" xfId="37"/>
    <cellStyle name="標準 10 10" xfId="711"/>
    <cellStyle name="標準 10 10 2" xfId="4377"/>
    <cellStyle name="標準 10 10 2 2" xfId="9981"/>
    <cellStyle name="標準 10 10 3" xfId="6315"/>
    <cellStyle name="標準 10 11" xfId="2117"/>
    <cellStyle name="標準 10 11 2" xfId="3836"/>
    <cellStyle name="標準 10 11 2 2" xfId="9440"/>
    <cellStyle name="標準 10 11 3" xfId="7721"/>
    <cellStyle name="標準 10 12" xfId="2277"/>
    <cellStyle name="標準 10 12 2" xfId="7881"/>
    <cellStyle name="標準 10 13" xfId="2439"/>
    <cellStyle name="標準 10 13 2" xfId="8043"/>
    <cellStyle name="標準 10 14" xfId="170"/>
    <cellStyle name="標準 10 15" xfId="5774"/>
    <cellStyle name="標準 10 2" xfId="53"/>
    <cellStyle name="標準 10 2 10" xfId="2498"/>
    <cellStyle name="標準 10 2 10 2" xfId="8102"/>
    <cellStyle name="標準 10 2 11" xfId="193"/>
    <cellStyle name="標準 10 2 12" xfId="5797"/>
    <cellStyle name="標準 10 2 2" xfId="394"/>
    <cellStyle name="標準 10 2 2 2" xfId="1802"/>
    <cellStyle name="標準 10 2 2 2 2" xfId="5468"/>
    <cellStyle name="標準 10 2 2 2 2 2" xfId="11072"/>
    <cellStyle name="標準 10 2 2 2 3" xfId="3530"/>
    <cellStyle name="標準 10 2 2 2 3 2" xfId="9134"/>
    <cellStyle name="標準 10 2 2 2 4" xfId="7406"/>
    <cellStyle name="標準 10 2 2 3" xfId="1112"/>
    <cellStyle name="標準 10 2 2 3 2" xfId="4778"/>
    <cellStyle name="標準 10 2 2 3 2 2" xfId="10382"/>
    <cellStyle name="標準 10 2 2 3 3" xfId="6716"/>
    <cellStyle name="標準 10 2 2 4" xfId="4060"/>
    <cellStyle name="標準 10 2 2 4 2" xfId="9664"/>
    <cellStyle name="標準 10 2 2 5" xfId="2840"/>
    <cellStyle name="標準 10 2 2 5 2" xfId="8444"/>
    <cellStyle name="標準 10 2 2 6" xfId="5998"/>
    <cellStyle name="標準 10 2 3" xfId="582"/>
    <cellStyle name="標準 10 2 3 2" xfId="1990"/>
    <cellStyle name="標準 10 2 3 2 2" xfId="5656"/>
    <cellStyle name="標準 10 2 3 2 2 2" xfId="11260"/>
    <cellStyle name="標準 10 2 3 2 3" xfId="3718"/>
    <cellStyle name="標準 10 2 3 2 3 2" xfId="9322"/>
    <cellStyle name="標準 10 2 3 2 4" xfId="7594"/>
    <cellStyle name="標準 10 2 3 3" xfId="1300"/>
    <cellStyle name="標準 10 2 3 3 2" xfId="4966"/>
    <cellStyle name="標準 10 2 3 3 2 2" xfId="10570"/>
    <cellStyle name="標準 10 2 3 3 3" xfId="6904"/>
    <cellStyle name="標準 10 2 3 4" xfId="4248"/>
    <cellStyle name="標準 10 2 3 4 2" xfId="9852"/>
    <cellStyle name="標準 10 2 3 5" xfId="3028"/>
    <cellStyle name="標準 10 2 3 5 2" xfId="8632"/>
    <cellStyle name="標準 10 2 3 6" xfId="6186"/>
    <cellStyle name="標準 10 2 4" xfId="911"/>
    <cellStyle name="標準 10 2 4 2" xfId="4577"/>
    <cellStyle name="標準 10 2 4 2 2" xfId="10181"/>
    <cellStyle name="標準 10 2 4 3" xfId="2639"/>
    <cellStyle name="標準 10 2 4 3 2" xfId="8243"/>
    <cellStyle name="標準 10 2 4 4" xfId="6515"/>
    <cellStyle name="標準 10 2 5" xfId="1477"/>
    <cellStyle name="標準 10 2 5 2" xfId="5143"/>
    <cellStyle name="標準 10 2 5 2 2" xfId="10747"/>
    <cellStyle name="標準 10 2 5 3" xfId="3205"/>
    <cellStyle name="標準 10 2 5 3 2" xfId="8809"/>
    <cellStyle name="標準 10 2 5 4" xfId="7081"/>
    <cellStyle name="標準 10 2 6" xfId="1601"/>
    <cellStyle name="標準 10 2 6 2" xfId="5267"/>
    <cellStyle name="標準 10 2 6 2 2" xfId="10871"/>
    <cellStyle name="標準 10 2 6 3" xfId="3329"/>
    <cellStyle name="標準 10 2 6 3 2" xfId="8933"/>
    <cellStyle name="標準 10 2 6 4" xfId="7205"/>
    <cellStyle name="標準 10 2 7" xfId="770"/>
    <cellStyle name="標準 10 2 7 2" xfId="4436"/>
    <cellStyle name="標準 10 2 7 2 2" xfId="10040"/>
    <cellStyle name="標準 10 2 7 3" xfId="6374"/>
    <cellStyle name="標準 10 2 8" xfId="2167"/>
    <cellStyle name="標準 10 2 8 2" xfId="3859"/>
    <cellStyle name="標準 10 2 8 2 2" xfId="9463"/>
    <cellStyle name="標準 10 2 8 3" xfId="7771"/>
    <cellStyle name="標準 10 2 9" xfId="2327"/>
    <cellStyle name="標準 10 2 9 2" xfId="7931"/>
    <cellStyle name="標準 10 3" xfId="134"/>
    <cellStyle name="標準 10 3 10" xfId="2580"/>
    <cellStyle name="標準 10 3 10 2" xfId="8184"/>
    <cellStyle name="標準 10 3 11" xfId="275"/>
    <cellStyle name="標準 10 3 12" xfId="5879"/>
    <cellStyle name="標準 10 3 2" xfId="476"/>
    <cellStyle name="標準 10 3 2 2" xfId="1884"/>
    <cellStyle name="標準 10 3 2 2 2" xfId="5550"/>
    <cellStyle name="標準 10 3 2 2 2 2" xfId="11154"/>
    <cellStyle name="標準 10 3 2 2 3" xfId="3612"/>
    <cellStyle name="標準 10 3 2 2 3 2" xfId="9216"/>
    <cellStyle name="標準 10 3 2 2 4" xfId="7488"/>
    <cellStyle name="標準 10 3 2 3" xfId="1194"/>
    <cellStyle name="標準 10 3 2 3 2" xfId="4860"/>
    <cellStyle name="標準 10 3 2 3 2 2" xfId="10464"/>
    <cellStyle name="標準 10 3 2 3 3" xfId="6798"/>
    <cellStyle name="標準 10 3 2 4" xfId="4142"/>
    <cellStyle name="標準 10 3 2 4 2" xfId="9746"/>
    <cellStyle name="標準 10 3 2 5" xfId="2922"/>
    <cellStyle name="標準 10 3 2 5 2" xfId="8526"/>
    <cellStyle name="標準 10 3 2 6" xfId="6080"/>
    <cellStyle name="標準 10 3 3" xfId="664"/>
    <cellStyle name="標準 10 3 3 2" xfId="2072"/>
    <cellStyle name="標準 10 3 3 2 2" xfId="5738"/>
    <cellStyle name="標準 10 3 3 2 2 2" xfId="11342"/>
    <cellStyle name="標準 10 3 3 2 3" xfId="3800"/>
    <cellStyle name="標準 10 3 3 2 3 2" xfId="9404"/>
    <cellStyle name="標準 10 3 3 2 4" xfId="7676"/>
    <cellStyle name="標準 10 3 3 3" xfId="1382"/>
    <cellStyle name="標準 10 3 3 3 2" xfId="5048"/>
    <cellStyle name="標準 10 3 3 3 2 2" xfId="10652"/>
    <cellStyle name="標準 10 3 3 3 3" xfId="6986"/>
    <cellStyle name="標準 10 3 3 4" xfId="4330"/>
    <cellStyle name="標準 10 3 3 4 2" xfId="9934"/>
    <cellStyle name="標準 10 3 3 5" xfId="3110"/>
    <cellStyle name="標準 10 3 3 5 2" xfId="8714"/>
    <cellStyle name="標準 10 3 3 6" xfId="6268"/>
    <cellStyle name="標準 10 3 4" xfId="993"/>
    <cellStyle name="標準 10 3 4 2" xfId="4659"/>
    <cellStyle name="標準 10 3 4 2 2" xfId="10263"/>
    <cellStyle name="標準 10 3 4 3" xfId="2721"/>
    <cellStyle name="標準 10 3 4 3 2" xfId="8325"/>
    <cellStyle name="標準 10 3 4 4" xfId="6597"/>
    <cellStyle name="標準 10 3 5" xfId="1542"/>
    <cellStyle name="標準 10 3 5 2" xfId="5208"/>
    <cellStyle name="標準 10 3 5 2 2" xfId="10812"/>
    <cellStyle name="標準 10 3 5 3" xfId="3270"/>
    <cellStyle name="標準 10 3 5 3 2" xfId="8874"/>
    <cellStyle name="標準 10 3 5 4" xfId="7146"/>
    <cellStyle name="標準 10 3 6" xfId="1683"/>
    <cellStyle name="標準 10 3 6 2" xfId="5349"/>
    <cellStyle name="標準 10 3 6 2 2" xfId="10953"/>
    <cellStyle name="標準 10 3 6 3" xfId="3411"/>
    <cellStyle name="標準 10 3 6 3 2" xfId="9015"/>
    <cellStyle name="標準 10 3 6 4" xfId="7287"/>
    <cellStyle name="標準 10 3 7" xfId="852"/>
    <cellStyle name="標準 10 3 7 2" xfId="4518"/>
    <cellStyle name="標準 10 3 7 2 2" xfId="10122"/>
    <cellStyle name="標準 10 3 7 3" xfId="6456"/>
    <cellStyle name="標準 10 3 8" xfId="2232"/>
    <cellStyle name="標準 10 3 8 2" xfId="3941"/>
    <cellStyle name="標準 10 3 8 2 2" xfId="9545"/>
    <cellStyle name="標準 10 3 8 3" xfId="7836"/>
    <cellStyle name="標準 10 3 9" xfId="2392"/>
    <cellStyle name="標準 10 3 9 2" xfId="7996"/>
    <cellStyle name="標準 10 4" xfId="319"/>
    <cellStyle name="標準 10 4 2" xfId="559"/>
    <cellStyle name="標準 10 4 2 2" xfId="1967"/>
    <cellStyle name="標準 10 4 2 2 2" xfId="5633"/>
    <cellStyle name="標準 10 4 2 2 2 2" xfId="11237"/>
    <cellStyle name="標準 10 4 2 2 3" xfId="3695"/>
    <cellStyle name="標準 10 4 2 2 3 2" xfId="9299"/>
    <cellStyle name="標準 10 4 2 2 4" xfId="7571"/>
    <cellStyle name="標準 10 4 2 3" xfId="1277"/>
    <cellStyle name="標準 10 4 2 3 2" xfId="4943"/>
    <cellStyle name="標準 10 4 2 3 2 2" xfId="10547"/>
    <cellStyle name="標準 10 4 2 3 3" xfId="6881"/>
    <cellStyle name="標準 10 4 2 4" xfId="4225"/>
    <cellStyle name="標準 10 4 2 4 2" xfId="9829"/>
    <cellStyle name="標準 10 4 2 5" xfId="3005"/>
    <cellStyle name="標準 10 4 2 5 2" xfId="8609"/>
    <cellStyle name="標準 10 4 2 6" xfId="6163"/>
    <cellStyle name="標準 10 4 3" xfId="1037"/>
    <cellStyle name="標準 10 4 3 2" xfId="4703"/>
    <cellStyle name="標準 10 4 3 2 2" xfId="10307"/>
    <cellStyle name="標準 10 4 3 3" xfId="2765"/>
    <cellStyle name="標準 10 4 3 3 2" xfId="8369"/>
    <cellStyle name="標準 10 4 3 4" xfId="6641"/>
    <cellStyle name="標準 10 4 4" xfId="1727"/>
    <cellStyle name="標準 10 4 4 2" xfId="5393"/>
    <cellStyle name="標準 10 4 4 2 2" xfId="10997"/>
    <cellStyle name="標準 10 4 4 3" xfId="3455"/>
    <cellStyle name="標準 10 4 4 3 2" xfId="9059"/>
    <cellStyle name="標準 10 4 4 4" xfId="7331"/>
    <cellStyle name="標準 10 4 5" xfId="747"/>
    <cellStyle name="標準 10 4 5 2" xfId="4413"/>
    <cellStyle name="標準 10 4 5 2 2" xfId="10017"/>
    <cellStyle name="標準 10 4 5 3" xfId="6351"/>
    <cellStyle name="標準 10 4 6" xfId="3985"/>
    <cellStyle name="標準 10 4 6 2" xfId="9589"/>
    <cellStyle name="標準 10 4 7" xfId="2475"/>
    <cellStyle name="標準 10 4 7 2" xfId="8079"/>
    <cellStyle name="標準 10 4 8" xfId="5923"/>
    <cellStyle name="標準 10 5" xfId="371"/>
    <cellStyle name="標準 10 5 2" xfId="1779"/>
    <cellStyle name="標準 10 5 2 2" xfId="5445"/>
    <cellStyle name="標準 10 5 2 2 2" xfId="11049"/>
    <cellStyle name="標準 10 5 2 3" xfId="3507"/>
    <cellStyle name="標準 10 5 2 3 2" xfId="9111"/>
    <cellStyle name="標準 10 5 2 4" xfId="7383"/>
    <cellStyle name="標準 10 5 3" xfId="1089"/>
    <cellStyle name="標準 10 5 3 2" xfId="4755"/>
    <cellStyle name="標準 10 5 3 2 2" xfId="10359"/>
    <cellStyle name="標準 10 5 3 3" xfId="6693"/>
    <cellStyle name="標準 10 5 4" xfId="4037"/>
    <cellStyle name="標準 10 5 4 2" xfId="9641"/>
    <cellStyle name="標準 10 5 5" xfId="2817"/>
    <cellStyle name="標準 10 5 5 2" xfId="8421"/>
    <cellStyle name="標準 10 5 6" xfId="5975"/>
    <cellStyle name="標準 10 6" xfId="523"/>
    <cellStyle name="標準 10 6 2" xfId="1931"/>
    <cellStyle name="標準 10 6 2 2" xfId="5597"/>
    <cellStyle name="標準 10 6 2 2 2" xfId="11201"/>
    <cellStyle name="標準 10 6 2 3" xfId="3659"/>
    <cellStyle name="標準 10 6 2 3 2" xfId="9263"/>
    <cellStyle name="標準 10 6 2 4" xfId="7535"/>
    <cellStyle name="標準 10 6 3" xfId="1241"/>
    <cellStyle name="標準 10 6 3 2" xfId="4907"/>
    <cellStyle name="標準 10 6 3 2 2" xfId="10511"/>
    <cellStyle name="標準 10 6 3 3" xfId="6845"/>
    <cellStyle name="標準 10 6 4" xfId="4189"/>
    <cellStyle name="標準 10 6 4 2" xfId="9793"/>
    <cellStyle name="標準 10 6 5" xfId="2969"/>
    <cellStyle name="標準 10 6 5 2" xfId="8573"/>
    <cellStyle name="標準 10 6 6" xfId="6127"/>
    <cellStyle name="標準 10 7" xfId="888"/>
    <cellStyle name="標準 10 7 2" xfId="4554"/>
    <cellStyle name="標準 10 7 2 2" xfId="10158"/>
    <cellStyle name="標準 10 7 3" xfId="2616"/>
    <cellStyle name="標準 10 7 3 2" xfId="8220"/>
    <cellStyle name="標準 10 7 4" xfId="6492"/>
    <cellStyle name="標準 10 8" xfId="1427"/>
    <cellStyle name="標準 10 8 2" xfId="5093"/>
    <cellStyle name="標準 10 8 2 2" xfId="10697"/>
    <cellStyle name="標準 10 8 3" xfId="3155"/>
    <cellStyle name="標準 10 8 3 2" xfId="8759"/>
    <cellStyle name="標準 10 8 4" xfId="7031"/>
    <cellStyle name="標準 10 9" xfId="1578"/>
    <cellStyle name="標準 10 9 2" xfId="5244"/>
    <cellStyle name="標準 10 9 2 2" xfId="10848"/>
    <cellStyle name="標準 10 9 3" xfId="3306"/>
    <cellStyle name="標準 10 9 3 2" xfId="8910"/>
    <cellStyle name="標準 10 9 4" xfId="7182"/>
    <cellStyle name="標準 11" xfId="1394"/>
    <cellStyle name="標準 11 2" xfId="5060"/>
    <cellStyle name="標準 11 2 2" xfId="10664"/>
    <cellStyle name="標準 11 3" xfId="3122"/>
    <cellStyle name="標準 11 3 2" xfId="8726"/>
    <cellStyle name="標準 11 4" xfId="6998"/>
    <cellStyle name="標準 12" xfId="2084"/>
    <cellStyle name="標準 12 2" xfId="7688"/>
    <cellStyle name="標準 13" xfId="2244"/>
    <cellStyle name="標準 13 2" xfId="7848"/>
    <cellStyle name="標準 2" xfId="2"/>
    <cellStyle name="標準 2 10" xfId="1554"/>
    <cellStyle name="標準 2 10 2" xfId="5220"/>
    <cellStyle name="標準 2 10 2 2" xfId="10824"/>
    <cellStyle name="標準 2 10 3" xfId="3282"/>
    <cellStyle name="標準 2 10 3 2" xfId="8886"/>
    <cellStyle name="標準 2 10 4" xfId="7158"/>
    <cellStyle name="標準 2 11" xfId="676"/>
    <cellStyle name="標準 2 11 2" xfId="4342"/>
    <cellStyle name="標準 2 11 2 2" xfId="9946"/>
    <cellStyle name="標準 2 11 3" xfId="6280"/>
    <cellStyle name="標準 2 12" xfId="3812"/>
    <cellStyle name="標準 2 12 2" xfId="9416"/>
    <cellStyle name="標準 2 13" xfId="2404"/>
    <cellStyle name="標準 2 13 2" xfId="8008"/>
    <cellStyle name="標準 2 14" xfId="146"/>
    <cellStyle name="標準 2 15" xfId="5750"/>
    <cellStyle name="標準 2 2" xfId="3"/>
    <cellStyle name="標準 2 2 2" xfId="16"/>
    <cellStyle name="標準 2 2 2 2" xfId="24"/>
    <cellStyle name="標準 2 2 3" xfId="332"/>
    <cellStyle name="標準 2 2 3 2" xfId="1490"/>
    <cellStyle name="標準 2 2 3 2 2" xfId="5156"/>
    <cellStyle name="標準 2 2 3 2 2 2" xfId="10760"/>
    <cellStyle name="標準 2 2 3 2 3" xfId="3218"/>
    <cellStyle name="標準 2 2 3 2 3 2" xfId="8822"/>
    <cellStyle name="標準 2 2 3 2 4" xfId="7094"/>
    <cellStyle name="標準 2 2 3 3" xfId="1740"/>
    <cellStyle name="標準 2 2 3 3 2" xfId="5406"/>
    <cellStyle name="標準 2 2 3 3 2 2" xfId="11010"/>
    <cellStyle name="標準 2 2 3 3 3" xfId="3468"/>
    <cellStyle name="標準 2 2 3 3 3 2" xfId="9072"/>
    <cellStyle name="標準 2 2 3 3 4" xfId="7344"/>
    <cellStyle name="標準 2 2 3 4" xfId="1050"/>
    <cellStyle name="標準 2 2 3 4 2" xfId="4716"/>
    <cellStyle name="標準 2 2 3 4 2 2" xfId="10320"/>
    <cellStyle name="標準 2 2 3 4 3" xfId="6654"/>
    <cellStyle name="標準 2 2 3 5" xfId="2180"/>
    <cellStyle name="標準 2 2 3 5 2" xfId="3998"/>
    <cellStyle name="標準 2 2 3 5 2 2" xfId="9602"/>
    <cellStyle name="標準 2 2 3 5 3" xfId="7784"/>
    <cellStyle name="標準 2 2 3 6" xfId="2340"/>
    <cellStyle name="標準 2 2 3 6 2" xfId="7944"/>
    <cellStyle name="標準 2 2 3 7" xfId="2778"/>
    <cellStyle name="標準 2 2 3 7 2" xfId="8382"/>
    <cellStyle name="標準 2 2 3 8" xfId="5936"/>
    <cellStyle name="標準 2 2 4" xfId="339"/>
    <cellStyle name="標準 2 2 4 2" xfId="1497"/>
    <cellStyle name="標準 2 2 4 2 2" xfId="5163"/>
    <cellStyle name="標準 2 2 4 2 2 2" xfId="10767"/>
    <cellStyle name="標準 2 2 4 2 3" xfId="3225"/>
    <cellStyle name="標準 2 2 4 2 3 2" xfId="8829"/>
    <cellStyle name="標準 2 2 4 2 4" xfId="7101"/>
    <cellStyle name="標準 2 2 4 3" xfId="1747"/>
    <cellStyle name="標準 2 2 4 3 2" xfId="5413"/>
    <cellStyle name="標準 2 2 4 3 2 2" xfId="11017"/>
    <cellStyle name="標準 2 2 4 3 3" xfId="3475"/>
    <cellStyle name="標準 2 2 4 3 3 2" xfId="9079"/>
    <cellStyle name="標準 2 2 4 3 4" xfId="7351"/>
    <cellStyle name="標準 2 2 4 4" xfId="1057"/>
    <cellStyle name="標準 2 2 4 4 2" xfId="4723"/>
    <cellStyle name="標準 2 2 4 4 2 2" xfId="10327"/>
    <cellStyle name="標準 2 2 4 4 3" xfId="6661"/>
    <cellStyle name="標準 2 2 4 5" xfId="2187"/>
    <cellStyle name="標準 2 2 4 5 2" xfId="4005"/>
    <cellStyle name="標準 2 2 4 5 2 2" xfId="9609"/>
    <cellStyle name="標準 2 2 4 5 3" xfId="7791"/>
    <cellStyle name="標準 2 2 4 6" xfId="2347"/>
    <cellStyle name="標準 2 2 4 6 2" xfId="7951"/>
    <cellStyle name="標準 2 2 4 7" xfId="2785"/>
    <cellStyle name="標準 2 2 4 7 2" xfId="8389"/>
    <cellStyle name="標準 2 2 4 8" xfId="5943"/>
    <cellStyle name="標準 2 2 5" xfId="292"/>
    <cellStyle name="標準 2 2 5 2" xfId="1450"/>
    <cellStyle name="標準 2 2 5 2 2" xfId="5116"/>
    <cellStyle name="標準 2 2 5 2 2 2" xfId="10720"/>
    <cellStyle name="標準 2 2 5 2 3" xfId="3178"/>
    <cellStyle name="標準 2 2 5 2 3 2" xfId="8782"/>
    <cellStyle name="標準 2 2 5 2 4" xfId="7054"/>
    <cellStyle name="標準 2 2 5 3" xfId="1700"/>
    <cellStyle name="標準 2 2 5 3 2" xfId="5366"/>
    <cellStyle name="標準 2 2 5 3 2 2" xfId="10970"/>
    <cellStyle name="標準 2 2 5 3 3" xfId="3428"/>
    <cellStyle name="標準 2 2 5 3 3 2" xfId="9032"/>
    <cellStyle name="標準 2 2 5 3 4" xfId="7304"/>
    <cellStyle name="標準 2 2 5 4" xfId="1010"/>
    <cellStyle name="標準 2 2 5 4 2" xfId="4676"/>
    <cellStyle name="標準 2 2 5 4 2 2" xfId="10280"/>
    <cellStyle name="標準 2 2 5 4 3" xfId="6614"/>
    <cellStyle name="標準 2 2 5 5" xfId="2140"/>
    <cellStyle name="標準 2 2 5 5 2" xfId="3958"/>
    <cellStyle name="標準 2 2 5 5 2 2" xfId="9562"/>
    <cellStyle name="標準 2 2 5 5 3" xfId="7744"/>
    <cellStyle name="標準 2 2 5 6" xfId="2300"/>
    <cellStyle name="標準 2 2 5 6 2" xfId="7904"/>
    <cellStyle name="標準 2 2 5 7" xfId="2738"/>
    <cellStyle name="標準 2 2 5 7 2" xfId="8342"/>
    <cellStyle name="標準 2 2 5 8" xfId="5896"/>
    <cellStyle name="標準 2 3" xfId="1"/>
    <cellStyle name="標準 2 3 10" xfId="875"/>
    <cellStyle name="標準 2 3 10 2" xfId="4541"/>
    <cellStyle name="標準 2 3 10 2 2" xfId="10145"/>
    <cellStyle name="標準 2 3 10 3" xfId="2603"/>
    <cellStyle name="標準 2 3 10 3 2" xfId="8207"/>
    <cellStyle name="標準 2 3 10 4" xfId="6479"/>
    <cellStyle name="標準 2 3 11" xfId="1396"/>
    <cellStyle name="標準 2 3 11 2" xfId="5062"/>
    <cellStyle name="標準 2 3 11 2 2" xfId="10666"/>
    <cellStyle name="標準 2 3 11 3" xfId="3124"/>
    <cellStyle name="標準 2 3 11 3 2" xfId="8728"/>
    <cellStyle name="標準 2 3 11 4" xfId="7000"/>
    <cellStyle name="標準 2 3 12" xfId="1565"/>
    <cellStyle name="標準 2 3 12 2" xfId="5231"/>
    <cellStyle name="標準 2 3 12 2 2" xfId="10835"/>
    <cellStyle name="標準 2 3 12 3" xfId="3293"/>
    <cellStyle name="標準 2 3 12 3 2" xfId="8897"/>
    <cellStyle name="標準 2 3 12 4" xfId="7169"/>
    <cellStyle name="標準 2 3 13" xfId="698"/>
    <cellStyle name="標準 2 3 13 2" xfId="4364"/>
    <cellStyle name="標準 2 3 13 2 2" xfId="9968"/>
    <cellStyle name="標準 2 3 13 3" xfId="6302"/>
    <cellStyle name="標準 2 3 14" xfId="2086"/>
    <cellStyle name="標準 2 3 14 2" xfId="3823"/>
    <cellStyle name="標準 2 3 14 2 2" xfId="9427"/>
    <cellStyle name="標準 2 3 14 3" xfId="7690"/>
    <cellStyle name="標準 2 3 15" xfId="2246"/>
    <cellStyle name="標準 2 3 15 2" xfId="7850"/>
    <cellStyle name="標準 2 3 16" xfId="2426"/>
    <cellStyle name="標準 2 3 16 2" xfId="8030"/>
    <cellStyle name="標準 2 3 17" xfId="157"/>
    <cellStyle name="標準 2 3 18" xfId="5761"/>
    <cellStyle name="標準 2 3 2" xfId="28"/>
    <cellStyle name="標準 2 3 2 10" xfId="701"/>
    <cellStyle name="標準 2 3 2 10 2" xfId="4367"/>
    <cellStyle name="標準 2 3 2 10 2 2" xfId="9971"/>
    <cellStyle name="標準 2 3 2 10 3" xfId="6305"/>
    <cellStyle name="標準 2 3 2 11" xfId="2108"/>
    <cellStyle name="標準 2 3 2 11 2" xfId="3826"/>
    <cellStyle name="標準 2 3 2 11 2 2" xfId="9430"/>
    <cellStyle name="標準 2 3 2 11 3" xfId="7712"/>
    <cellStyle name="標準 2 3 2 12" xfId="2268"/>
    <cellStyle name="標準 2 3 2 12 2" xfId="7872"/>
    <cellStyle name="標準 2 3 2 13" xfId="2429"/>
    <cellStyle name="標準 2 3 2 13 2" xfId="8033"/>
    <cellStyle name="標準 2 3 2 14" xfId="160"/>
    <cellStyle name="標準 2 3 2 15" xfId="5764"/>
    <cellStyle name="標準 2 3 2 2" xfId="55"/>
    <cellStyle name="標準 2 3 2 2 10" xfId="2501"/>
    <cellStyle name="標準 2 3 2 2 10 2" xfId="8105"/>
    <cellStyle name="標準 2 3 2 2 11" xfId="196"/>
    <cellStyle name="標準 2 3 2 2 12" xfId="5800"/>
    <cellStyle name="標準 2 3 2 2 2" xfId="397"/>
    <cellStyle name="標準 2 3 2 2 2 2" xfId="1805"/>
    <cellStyle name="標準 2 3 2 2 2 2 2" xfId="5471"/>
    <cellStyle name="標準 2 3 2 2 2 2 2 2" xfId="11075"/>
    <cellStyle name="標準 2 3 2 2 2 2 3" xfId="3533"/>
    <cellStyle name="標準 2 3 2 2 2 2 3 2" xfId="9137"/>
    <cellStyle name="標準 2 3 2 2 2 2 4" xfId="7409"/>
    <cellStyle name="標準 2 3 2 2 2 3" xfId="1115"/>
    <cellStyle name="標準 2 3 2 2 2 3 2" xfId="4781"/>
    <cellStyle name="標準 2 3 2 2 2 3 2 2" xfId="10385"/>
    <cellStyle name="標準 2 3 2 2 2 3 3" xfId="6719"/>
    <cellStyle name="標準 2 3 2 2 2 4" xfId="4063"/>
    <cellStyle name="標準 2 3 2 2 2 4 2" xfId="9667"/>
    <cellStyle name="標準 2 3 2 2 2 5" xfId="2843"/>
    <cellStyle name="標準 2 3 2 2 2 5 2" xfId="8447"/>
    <cellStyle name="標準 2 3 2 2 2 6" xfId="6001"/>
    <cellStyle name="標準 2 3 2 2 3" xfId="585"/>
    <cellStyle name="標準 2 3 2 2 3 2" xfId="1993"/>
    <cellStyle name="標準 2 3 2 2 3 2 2" xfId="5659"/>
    <cellStyle name="標準 2 3 2 2 3 2 2 2" xfId="11263"/>
    <cellStyle name="標準 2 3 2 2 3 2 3" xfId="3721"/>
    <cellStyle name="標準 2 3 2 2 3 2 3 2" xfId="9325"/>
    <cellStyle name="標準 2 3 2 2 3 2 4" xfId="7597"/>
    <cellStyle name="標準 2 3 2 2 3 3" xfId="1303"/>
    <cellStyle name="標準 2 3 2 2 3 3 2" xfId="4969"/>
    <cellStyle name="標準 2 3 2 2 3 3 2 2" xfId="10573"/>
    <cellStyle name="標準 2 3 2 2 3 3 3" xfId="6907"/>
    <cellStyle name="標準 2 3 2 2 3 4" xfId="4251"/>
    <cellStyle name="標準 2 3 2 2 3 4 2" xfId="9855"/>
    <cellStyle name="標準 2 3 2 2 3 5" xfId="3031"/>
    <cellStyle name="標準 2 3 2 2 3 5 2" xfId="8635"/>
    <cellStyle name="標準 2 3 2 2 3 6" xfId="6189"/>
    <cellStyle name="標準 2 3 2 2 4" xfId="914"/>
    <cellStyle name="標準 2 3 2 2 4 2" xfId="4580"/>
    <cellStyle name="標準 2 3 2 2 4 2 2" xfId="10184"/>
    <cellStyle name="標準 2 3 2 2 4 3" xfId="2642"/>
    <cellStyle name="標準 2 3 2 2 4 3 2" xfId="8246"/>
    <cellStyle name="標準 2 3 2 2 4 4" xfId="6518"/>
    <cellStyle name="標準 2 3 2 2 5" xfId="1467"/>
    <cellStyle name="標準 2 3 2 2 5 2" xfId="5133"/>
    <cellStyle name="標準 2 3 2 2 5 2 2" xfId="10737"/>
    <cellStyle name="標準 2 3 2 2 5 3" xfId="3195"/>
    <cellStyle name="標準 2 3 2 2 5 3 2" xfId="8799"/>
    <cellStyle name="標準 2 3 2 2 5 4" xfId="7071"/>
    <cellStyle name="標準 2 3 2 2 6" xfId="1604"/>
    <cellStyle name="標準 2 3 2 2 6 2" xfId="5270"/>
    <cellStyle name="標準 2 3 2 2 6 2 2" xfId="10874"/>
    <cellStyle name="標準 2 3 2 2 6 3" xfId="3332"/>
    <cellStyle name="標準 2 3 2 2 6 3 2" xfId="8936"/>
    <cellStyle name="標準 2 3 2 2 6 4" xfId="7208"/>
    <cellStyle name="標準 2 3 2 2 7" xfId="773"/>
    <cellStyle name="標準 2 3 2 2 7 2" xfId="4439"/>
    <cellStyle name="標準 2 3 2 2 7 2 2" xfId="10043"/>
    <cellStyle name="標準 2 3 2 2 7 3" xfId="6377"/>
    <cellStyle name="標準 2 3 2 2 8" xfId="2157"/>
    <cellStyle name="標準 2 3 2 2 8 2" xfId="3862"/>
    <cellStyle name="標準 2 3 2 2 8 2 2" xfId="9466"/>
    <cellStyle name="標準 2 3 2 2 8 3" xfId="7761"/>
    <cellStyle name="標準 2 3 2 2 9" xfId="2317"/>
    <cellStyle name="標準 2 3 2 2 9 2" xfId="7921"/>
    <cellStyle name="標準 2 3 2 3" xfId="124"/>
    <cellStyle name="標準 2 3 2 3 10" xfId="2570"/>
    <cellStyle name="標準 2 3 2 3 10 2" xfId="8174"/>
    <cellStyle name="標準 2 3 2 3 11" xfId="265"/>
    <cellStyle name="標準 2 3 2 3 12" xfId="5869"/>
    <cellStyle name="標準 2 3 2 3 2" xfId="466"/>
    <cellStyle name="標準 2 3 2 3 2 2" xfId="1874"/>
    <cellStyle name="標準 2 3 2 3 2 2 2" xfId="5540"/>
    <cellStyle name="標準 2 3 2 3 2 2 2 2" xfId="11144"/>
    <cellStyle name="標準 2 3 2 3 2 2 3" xfId="3602"/>
    <cellStyle name="標準 2 3 2 3 2 2 3 2" xfId="9206"/>
    <cellStyle name="標準 2 3 2 3 2 2 4" xfId="7478"/>
    <cellStyle name="標準 2 3 2 3 2 3" xfId="1184"/>
    <cellStyle name="標準 2 3 2 3 2 3 2" xfId="4850"/>
    <cellStyle name="標準 2 3 2 3 2 3 2 2" xfId="10454"/>
    <cellStyle name="標準 2 3 2 3 2 3 3" xfId="6788"/>
    <cellStyle name="標準 2 3 2 3 2 4" xfId="4132"/>
    <cellStyle name="標準 2 3 2 3 2 4 2" xfId="9736"/>
    <cellStyle name="標準 2 3 2 3 2 5" xfId="2912"/>
    <cellStyle name="標準 2 3 2 3 2 5 2" xfId="8516"/>
    <cellStyle name="標準 2 3 2 3 2 6" xfId="6070"/>
    <cellStyle name="標準 2 3 2 3 3" xfId="654"/>
    <cellStyle name="標準 2 3 2 3 3 2" xfId="2062"/>
    <cellStyle name="標準 2 3 2 3 3 2 2" xfId="5728"/>
    <cellStyle name="標準 2 3 2 3 3 2 2 2" xfId="11332"/>
    <cellStyle name="標準 2 3 2 3 3 2 3" xfId="3790"/>
    <cellStyle name="標準 2 3 2 3 3 2 3 2" xfId="9394"/>
    <cellStyle name="標準 2 3 2 3 3 2 4" xfId="7666"/>
    <cellStyle name="標準 2 3 2 3 3 3" xfId="1372"/>
    <cellStyle name="標準 2 3 2 3 3 3 2" xfId="5038"/>
    <cellStyle name="標準 2 3 2 3 3 3 2 2" xfId="10642"/>
    <cellStyle name="標準 2 3 2 3 3 3 3" xfId="6976"/>
    <cellStyle name="標準 2 3 2 3 3 4" xfId="4320"/>
    <cellStyle name="標準 2 3 2 3 3 4 2" xfId="9924"/>
    <cellStyle name="標準 2 3 2 3 3 5" xfId="3100"/>
    <cellStyle name="標準 2 3 2 3 3 5 2" xfId="8704"/>
    <cellStyle name="標準 2 3 2 3 3 6" xfId="6258"/>
    <cellStyle name="標準 2 3 2 3 4" xfId="983"/>
    <cellStyle name="標準 2 3 2 3 4 2" xfId="4649"/>
    <cellStyle name="標準 2 3 2 3 4 2 2" xfId="10253"/>
    <cellStyle name="標準 2 3 2 3 4 3" xfId="2711"/>
    <cellStyle name="標準 2 3 2 3 4 3 2" xfId="8315"/>
    <cellStyle name="標準 2 3 2 3 4 4" xfId="6587"/>
    <cellStyle name="標準 2 3 2 3 5" xfId="1532"/>
    <cellStyle name="標準 2 3 2 3 5 2" xfId="5198"/>
    <cellStyle name="標準 2 3 2 3 5 2 2" xfId="10802"/>
    <cellStyle name="標準 2 3 2 3 5 3" xfId="3260"/>
    <cellStyle name="標準 2 3 2 3 5 3 2" xfId="8864"/>
    <cellStyle name="標準 2 3 2 3 5 4" xfId="7136"/>
    <cellStyle name="標準 2 3 2 3 6" xfId="1673"/>
    <cellStyle name="標準 2 3 2 3 6 2" xfId="5339"/>
    <cellStyle name="標準 2 3 2 3 6 2 2" xfId="10943"/>
    <cellStyle name="標準 2 3 2 3 6 3" xfId="3401"/>
    <cellStyle name="標準 2 3 2 3 6 3 2" xfId="9005"/>
    <cellStyle name="標準 2 3 2 3 6 4" xfId="7277"/>
    <cellStyle name="標準 2 3 2 3 7" xfId="842"/>
    <cellStyle name="標準 2 3 2 3 7 2" xfId="4508"/>
    <cellStyle name="標準 2 3 2 3 7 2 2" xfId="10112"/>
    <cellStyle name="標準 2 3 2 3 7 3" xfId="6446"/>
    <cellStyle name="標準 2 3 2 3 8" xfId="2222"/>
    <cellStyle name="標準 2 3 2 3 8 2" xfId="3931"/>
    <cellStyle name="標準 2 3 2 3 8 2 2" xfId="9535"/>
    <cellStyle name="標準 2 3 2 3 8 3" xfId="7826"/>
    <cellStyle name="標準 2 3 2 3 9" xfId="2382"/>
    <cellStyle name="標準 2 3 2 3 9 2" xfId="7986"/>
    <cellStyle name="標準 2 3 2 4" xfId="309"/>
    <cellStyle name="標準 2 3 2 4 2" xfId="549"/>
    <cellStyle name="標準 2 3 2 4 2 2" xfId="1957"/>
    <cellStyle name="標準 2 3 2 4 2 2 2" xfId="5623"/>
    <cellStyle name="標準 2 3 2 4 2 2 2 2" xfId="11227"/>
    <cellStyle name="標準 2 3 2 4 2 2 3" xfId="3685"/>
    <cellStyle name="標準 2 3 2 4 2 2 3 2" xfId="9289"/>
    <cellStyle name="標準 2 3 2 4 2 2 4" xfId="7561"/>
    <cellStyle name="標準 2 3 2 4 2 3" xfId="1267"/>
    <cellStyle name="標準 2 3 2 4 2 3 2" xfId="4933"/>
    <cellStyle name="標準 2 3 2 4 2 3 2 2" xfId="10537"/>
    <cellStyle name="標準 2 3 2 4 2 3 3" xfId="6871"/>
    <cellStyle name="標準 2 3 2 4 2 4" xfId="4215"/>
    <cellStyle name="標準 2 3 2 4 2 4 2" xfId="9819"/>
    <cellStyle name="標準 2 3 2 4 2 5" xfId="2995"/>
    <cellStyle name="標準 2 3 2 4 2 5 2" xfId="8599"/>
    <cellStyle name="標準 2 3 2 4 2 6" xfId="6153"/>
    <cellStyle name="標準 2 3 2 4 3" xfId="1027"/>
    <cellStyle name="標準 2 3 2 4 3 2" xfId="4693"/>
    <cellStyle name="標準 2 3 2 4 3 2 2" xfId="10297"/>
    <cellStyle name="標準 2 3 2 4 3 3" xfId="2755"/>
    <cellStyle name="標準 2 3 2 4 3 3 2" xfId="8359"/>
    <cellStyle name="標準 2 3 2 4 3 4" xfId="6631"/>
    <cellStyle name="標準 2 3 2 4 4" xfId="1717"/>
    <cellStyle name="標準 2 3 2 4 4 2" xfId="5383"/>
    <cellStyle name="標準 2 3 2 4 4 2 2" xfId="10987"/>
    <cellStyle name="標準 2 3 2 4 4 3" xfId="3445"/>
    <cellStyle name="標準 2 3 2 4 4 3 2" xfId="9049"/>
    <cellStyle name="標準 2 3 2 4 4 4" xfId="7321"/>
    <cellStyle name="標準 2 3 2 4 5" xfId="737"/>
    <cellStyle name="標準 2 3 2 4 5 2" xfId="4403"/>
    <cellStyle name="標準 2 3 2 4 5 2 2" xfId="10007"/>
    <cellStyle name="標準 2 3 2 4 5 3" xfId="6341"/>
    <cellStyle name="標準 2 3 2 4 6" xfId="3975"/>
    <cellStyle name="標準 2 3 2 4 6 2" xfId="9579"/>
    <cellStyle name="標準 2 3 2 4 7" xfId="2465"/>
    <cellStyle name="標準 2 3 2 4 7 2" xfId="8069"/>
    <cellStyle name="標準 2 3 2 4 8" xfId="5913"/>
    <cellStyle name="標準 2 3 2 5" xfId="361"/>
    <cellStyle name="標準 2 3 2 5 2" xfId="1769"/>
    <cellStyle name="標準 2 3 2 5 2 2" xfId="5435"/>
    <cellStyle name="標準 2 3 2 5 2 2 2" xfId="11039"/>
    <cellStyle name="標準 2 3 2 5 2 3" xfId="3497"/>
    <cellStyle name="標準 2 3 2 5 2 3 2" xfId="9101"/>
    <cellStyle name="標準 2 3 2 5 2 4" xfId="7373"/>
    <cellStyle name="標準 2 3 2 5 3" xfId="1079"/>
    <cellStyle name="標準 2 3 2 5 3 2" xfId="4745"/>
    <cellStyle name="標準 2 3 2 5 3 2 2" xfId="10349"/>
    <cellStyle name="標準 2 3 2 5 3 3" xfId="6683"/>
    <cellStyle name="標準 2 3 2 5 4" xfId="4027"/>
    <cellStyle name="標準 2 3 2 5 4 2" xfId="9631"/>
    <cellStyle name="標準 2 3 2 5 5" xfId="2807"/>
    <cellStyle name="標準 2 3 2 5 5 2" xfId="8411"/>
    <cellStyle name="標準 2 3 2 5 6" xfId="5965"/>
    <cellStyle name="標準 2 3 2 6" xfId="513"/>
    <cellStyle name="標準 2 3 2 6 2" xfId="1921"/>
    <cellStyle name="標準 2 3 2 6 2 2" xfId="5587"/>
    <cellStyle name="標準 2 3 2 6 2 2 2" xfId="11191"/>
    <cellStyle name="標準 2 3 2 6 2 3" xfId="3649"/>
    <cellStyle name="標準 2 3 2 6 2 3 2" xfId="9253"/>
    <cellStyle name="標準 2 3 2 6 2 4" xfId="7525"/>
    <cellStyle name="標準 2 3 2 6 3" xfId="1231"/>
    <cellStyle name="標準 2 3 2 6 3 2" xfId="4897"/>
    <cellStyle name="標準 2 3 2 6 3 2 2" xfId="10501"/>
    <cellStyle name="標準 2 3 2 6 3 3" xfId="6835"/>
    <cellStyle name="標準 2 3 2 6 4" xfId="4179"/>
    <cellStyle name="標準 2 3 2 6 4 2" xfId="9783"/>
    <cellStyle name="標準 2 3 2 6 5" xfId="2959"/>
    <cellStyle name="標準 2 3 2 6 5 2" xfId="8563"/>
    <cellStyle name="標準 2 3 2 6 6" xfId="6117"/>
    <cellStyle name="標準 2 3 2 7" xfId="878"/>
    <cellStyle name="標準 2 3 2 7 2" xfId="4544"/>
    <cellStyle name="標準 2 3 2 7 2 2" xfId="10148"/>
    <cellStyle name="標準 2 3 2 7 3" xfId="2606"/>
    <cellStyle name="標準 2 3 2 7 3 2" xfId="8210"/>
    <cellStyle name="標準 2 3 2 7 4" xfId="6482"/>
    <cellStyle name="標準 2 3 2 8" xfId="1418"/>
    <cellStyle name="標準 2 3 2 8 2" xfId="5084"/>
    <cellStyle name="標準 2 3 2 8 2 2" xfId="10688"/>
    <cellStyle name="標準 2 3 2 8 3" xfId="3146"/>
    <cellStyle name="標準 2 3 2 8 3 2" xfId="8750"/>
    <cellStyle name="標準 2 3 2 8 4" xfId="7022"/>
    <cellStyle name="標準 2 3 2 9" xfId="1568"/>
    <cellStyle name="標準 2 3 2 9 2" xfId="5234"/>
    <cellStyle name="標準 2 3 2 9 2 2" xfId="10838"/>
    <cellStyle name="標準 2 3 2 9 3" xfId="3296"/>
    <cellStyle name="標準 2 3 2 9 3 2" xfId="8900"/>
    <cellStyle name="標準 2 3 2 9 4" xfId="7172"/>
    <cellStyle name="標準 2 3 3" xfId="39"/>
    <cellStyle name="標準 2 3 3 10" xfId="713"/>
    <cellStyle name="標準 2 3 3 10 2" xfId="4379"/>
    <cellStyle name="標準 2 3 3 10 2 2" xfId="9983"/>
    <cellStyle name="標準 2 3 3 10 3" xfId="6317"/>
    <cellStyle name="標準 2 3 3 11" xfId="2119"/>
    <cellStyle name="標準 2 3 3 11 2" xfId="3838"/>
    <cellStyle name="標準 2 3 3 11 2 2" xfId="9442"/>
    <cellStyle name="標準 2 3 3 11 3" xfId="7723"/>
    <cellStyle name="標準 2 3 3 12" xfId="2279"/>
    <cellStyle name="標準 2 3 3 12 2" xfId="7883"/>
    <cellStyle name="標準 2 3 3 13" xfId="2441"/>
    <cellStyle name="標準 2 3 3 13 2" xfId="8045"/>
    <cellStyle name="標準 2 3 3 14" xfId="172"/>
    <cellStyle name="標準 2 3 3 15" xfId="5776"/>
    <cellStyle name="標準 2 3 3 2" xfId="56"/>
    <cellStyle name="標準 2 3 3 2 10" xfId="2502"/>
    <cellStyle name="標準 2 3 3 2 10 2" xfId="8106"/>
    <cellStyle name="標準 2 3 3 2 11" xfId="197"/>
    <cellStyle name="標準 2 3 3 2 12" xfId="5801"/>
    <cellStyle name="標準 2 3 3 2 2" xfId="398"/>
    <cellStyle name="標準 2 3 3 2 2 2" xfId="1806"/>
    <cellStyle name="標準 2 3 3 2 2 2 2" xfId="5472"/>
    <cellStyle name="標準 2 3 3 2 2 2 2 2" xfId="11076"/>
    <cellStyle name="標準 2 3 3 2 2 2 3" xfId="3534"/>
    <cellStyle name="標準 2 3 3 2 2 2 3 2" xfId="9138"/>
    <cellStyle name="標準 2 3 3 2 2 2 4" xfId="7410"/>
    <cellStyle name="標準 2 3 3 2 2 3" xfId="1116"/>
    <cellStyle name="標準 2 3 3 2 2 3 2" xfId="4782"/>
    <cellStyle name="標準 2 3 3 2 2 3 2 2" xfId="10386"/>
    <cellStyle name="標準 2 3 3 2 2 3 3" xfId="6720"/>
    <cellStyle name="標準 2 3 3 2 2 4" xfId="4064"/>
    <cellStyle name="標準 2 3 3 2 2 4 2" xfId="9668"/>
    <cellStyle name="標準 2 3 3 2 2 5" xfId="2844"/>
    <cellStyle name="標準 2 3 3 2 2 5 2" xfId="8448"/>
    <cellStyle name="標準 2 3 3 2 2 6" xfId="6002"/>
    <cellStyle name="標準 2 3 3 2 3" xfId="586"/>
    <cellStyle name="標準 2 3 3 2 3 2" xfId="1994"/>
    <cellStyle name="標準 2 3 3 2 3 2 2" xfId="5660"/>
    <cellStyle name="標準 2 3 3 2 3 2 2 2" xfId="11264"/>
    <cellStyle name="標準 2 3 3 2 3 2 3" xfId="3722"/>
    <cellStyle name="標準 2 3 3 2 3 2 3 2" xfId="9326"/>
    <cellStyle name="標準 2 3 3 2 3 2 4" xfId="7598"/>
    <cellStyle name="標準 2 3 3 2 3 3" xfId="1304"/>
    <cellStyle name="標準 2 3 3 2 3 3 2" xfId="4970"/>
    <cellStyle name="標準 2 3 3 2 3 3 2 2" xfId="10574"/>
    <cellStyle name="標準 2 3 3 2 3 3 3" xfId="6908"/>
    <cellStyle name="標準 2 3 3 2 3 4" xfId="4252"/>
    <cellStyle name="標準 2 3 3 2 3 4 2" xfId="9856"/>
    <cellStyle name="標準 2 3 3 2 3 5" xfId="3032"/>
    <cellStyle name="標準 2 3 3 2 3 5 2" xfId="8636"/>
    <cellStyle name="標準 2 3 3 2 3 6" xfId="6190"/>
    <cellStyle name="標準 2 3 3 2 4" xfId="915"/>
    <cellStyle name="標準 2 3 3 2 4 2" xfId="4581"/>
    <cellStyle name="標準 2 3 3 2 4 2 2" xfId="10185"/>
    <cellStyle name="標準 2 3 3 2 4 3" xfId="2643"/>
    <cellStyle name="標準 2 3 3 2 4 3 2" xfId="8247"/>
    <cellStyle name="標準 2 3 3 2 4 4" xfId="6519"/>
    <cellStyle name="標準 2 3 3 2 5" xfId="1479"/>
    <cellStyle name="標準 2 3 3 2 5 2" xfId="5145"/>
    <cellStyle name="標準 2 3 3 2 5 2 2" xfId="10749"/>
    <cellStyle name="標準 2 3 3 2 5 3" xfId="3207"/>
    <cellStyle name="標準 2 3 3 2 5 3 2" xfId="8811"/>
    <cellStyle name="標準 2 3 3 2 5 4" xfId="7083"/>
    <cellStyle name="標準 2 3 3 2 6" xfId="1605"/>
    <cellStyle name="標準 2 3 3 2 6 2" xfId="5271"/>
    <cellStyle name="標準 2 3 3 2 6 2 2" xfId="10875"/>
    <cellStyle name="標準 2 3 3 2 6 3" xfId="3333"/>
    <cellStyle name="標準 2 3 3 2 6 3 2" xfId="8937"/>
    <cellStyle name="標準 2 3 3 2 6 4" xfId="7209"/>
    <cellStyle name="標準 2 3 3 2 7" xfId="774"/>
    <cellStyle name="標準 2 3 3 2 7 2" xfId="4440"/>
    <cellStyle name="標準 2 3 3 2 7 2 2" xfId="10044"/>
    <cellStyle name="標準 2 3 3 2 7 3" xfId="6378"/>
    <cellStyle name="標準 2 3 3 2 8" xfId="2169"/>
    <cellStyle name="標準 2 3 3 2 8 2" xfId="3863"/>
    <cellStyle name="標準 2 3 3 2 8 2 2" xfId="9467"/>
    <cellStyle name="標準 2 3 3 2 8 3" xfId="7773"/>
    <cellStyle name="標準 2 3 3 2 9" xfId="2329"/>
    <cellStyle name="標準 2 3 3 2 9 2" xfId="7933"/>
    <cellStyle name="標準 2 3 3 3" xfId="136"/>
    <cellStyle name="標準 2 3 3 3 10" xfId="2582"/>
    <cellStyle name="標準 2 3 3 3 10 2" xfId="8186"/>
    <cellStyle name="標準 2 3 3 3 11" xfId="277"/>
    <cellStyle name="標準 2 3 3 3 12" xfId="5881"/>
    <cellStyle name="標準 2 3 3 3 2" xfId="478"/>
    <cellStyle name="標準 2 3 3 3 2 2" xfId="1886"/>
    <cellStyle name="標準 2 3 3 3 2 2 2" xfId="5552"/>
    <cellStyle name="標準 2 3 3 3 2 2 2 2" xfId="11156"/>
    <cellStyle name="標準 2 3 3 3 2 2 3" xfId="3614"/>
    <cellStyle name="標準 2 3 3 3 2 2 3 2" xfId="9218"/>
    <cellStyle name="標準 2 3 3 3 2 2 4" xfId="7490"/>
    <cellStyle name="標準 2 3 3 3 2 3" xfId="1196"/>
    <cellStyle name="標準 2 3 3 3 2 3 2" xfId="4862"/>
    <cellStyle name="標準 2 3 3 3 2 3 2 2" xfId="10466"/>
    <cellStyle name="標準 2 3 3 3 2 3 3" xfId="6800"/>
    <cellStyle name="標準 2 3 3 3 2 4" xfId="4144"/>
    <cellStyle name="標準 2 3 3 3 2 4 2" xfId="9748"/>
    <cellStyle name="標準 2 3 3 3 2 5" xfId="2924"/>
    <cellStyle name="標準 2 3 3 3 2 5 2" xfId="8528"/>
    <cellStyle name="標準 2 3 3 3 2 6" xfId="6082"/>
    <cellStyle name="標準 2 3 3 3 3" xfId="666"/>
    <cellStyle name="標準 2 3 3 3 3 2" xfId="2074"/>
    <cellStyle name="標準 2 3 3 3 3 2 2" xfId="5740"/>
    <cellStyle name="標準 2 3 3 3 3 2 2 2" xfId="11344"/>
    <cellStyle name="標準 2 3 3 3 3 2 3" xfId="3802"/>
    <cellStyle name="標準 2 3 3 3 3 2 3 2" xfId="9406"/>
    <cellStyle name="標準 2 3 3 3 3 2 4" xfId="7678"/>
    <cellStyle name="標準 2 3 3 3 3 3" xfId="1384"/>
    <cellStyle name="標準 2 3 3 3 3 3 2" xfId="5050"/>
    <cellStyle name="標準 2 3 3 3 3 3 2 2" xfId="10654"/>
    <cellStyle name="標準 2 3 3 3 3 3 3" xfId="6988"/>
    <cellStyle name="標準 2 3 3 3 3 4" xfId="4332"/>
    <cellStyle name="標準 2 3 3 3 3 4 2" xfId="9936"/>
    <cellStyle name="標準 2 3 3 3 3 5" xfId="3112"/>
    <cellStyle name="標準 2 3 3 3 3 5 2" xfId="8716"/>
    <cellStyle name="標準 2 3 3 3 3 6" xfId="6270"/>
    <cellStyle name="標準 2 3 3 3 4" xfId="995"/>
    <cellStyle name="標準 2 3 3 3 4 2" xfId="4661"/>
    <cellStyle name="標準 2 3 3 3 4 2 2" xfId="10265"/>
    <cellStyle name="標準 2 3 3 3 4 3" xfId="2723"/>
    <cellStyle name="標準 2 3 3 3 4 3 2" xfId="8327"/>
    <cellStyle name="標準 2 3 3 3 4 4" xfId="6599"/>
    <cellStyle name="標準 2 3 3 3 5" xfId="1544"/>
    <cellStyle name="標準 2 3 3 3 5 2" xfId="5210"/>
    <cellStyle name="標準 2 3 3 3 5 2 2" xfId="10814"/>
    <cellStyle name="標準 2 3 3 3 5 3" xfId="3272"/>
    <cellStyle name="標準 2 3 3 3 5 3 2" xfId="8876"/>
    <cellStyle name="標準 2 3 3 3 5 4" xfId="7148"/>
    <cellStyle name="標準 2 3 3 3 6" xfId="1685"/>
    <cellStyle name="標準 2 3 3 3 6 2" xfId="5351"/>
    <cellStyle name="標準 2 3 3 3 6 2 2" xfId="10955"/>
    <cellStyle name="標準 2 3 3 3 6 3" xfId="3413"/>
    <cellStyle name="標準 2 3 3 3 6 3 2" xfId="9017"/>
    <cellStyle name="標準 2 3 3 3 6 4" xfId="7289"/>
    <cellStyle name="標準 2 3 3 3 7" xfId="854"/>
    <cellStyle name="標準 2 3 3 3 7 2" xfId="4520"/>
    <cellStyle name="標準 2 3 3 3 7 2 2" xfId="10124"/>
    <cellStyle name="標準 2 3 3 3 7 3" xfId="6458"/>
    <cellStyle name="標準 2 3 3 3 8" xfId="2234"/>
    <cellStyle name="標準 2 3 3 3 8 2" xfId="3943"/>
    <cellStyle name="標準 2 3 3 3 8 2 2" xfId="9547"/>
    <cellStyle name="標準 2 3 3 3 8 3" xfId="7838"/>
    <cellStyle name="標準 2 3 3 3 9" xfId="2394"/>
    <cellStyle name="標準 2 3 3 3 9 2" xfId="7998"/>
    <cellStyle name="標準 2 3 3 4" xfId="321"/>
    <cellStyle name="標準 2 3 3 4 2" xfId="561"/>
    <cellStyle name="標準 2 3 3 4 2 2" xfId="1969"/>
    <cellStyle name="標準 2 3 3 4 2 2 2" xfId="5635"/>
    <cellStyle name="標準 2 3 3 4 2 2 2 2" xfId="11239"/>
    <cellStyle name="標準 2 3 3 4 2 2 3" xfId="3697"/>
    <cellStyle name="標準 2 3 3 4 2 2 3 2" xfId="9301"/>
    <cellStyle name="標準 2 3 3 4 2 2 4" xfId="7573"/>
    <cellStyle name="標準 2 3 3 4 2 3" xfId="1279"/>
    <cellStyle name="標準 2 3 3 4 2 3 2" xfId="4945"/>
    <cellStyle name="標準 2 3 3 4 2 3 2 2" xfId="10549"/>
    <cellStyle name="標準 2 3 3 4 2 3 3" xfId="6883"/>
    <cellStyle name="標準 2 3 3 4 2 4" xfId="4227"/>
    <cellStyle name="標準 2 3 3 4 2 4 2" xfId="9831"/>
    <cellStyle name="標準 2 3 3 4 2 5" xfId="3007"/>
    <cellStyle name="標準 2 3 3 4 2 5 2" xfId="8611"/>
    <cellStyle name="標準 2 3 3 4 2 6" xfId="6165"/>
    <cellStyle name="標準 2 3 3 4 3" xfId="1039"/>
    <cellStyle name="標準 2 3 3 4 3 2" xfId="4705"/>
    <cellStyle name="標準 2 3 3 4 3 2 2" xfId="10309"/>
    <cellStyle name="標準 2 3 3 4 3 3" xfId="2767"/>
    <cellStyle name="標準 2 3 3 4 3 3 2" xfId="8371"/>
    <cellStyle name="標準 2 3 3 4 3 4" xfId="6643"/>
    <cellStyle name="標準 2 3 3 4 4" xfId="1729"/>
    <cellStyle name="標準 2 3 3 4 4 2" xfId="5395"/>
    <cellStyle name="標準 2 3 3 4 4 2 2" xfId="10999"/>
    <cellStyle name="標準 2 3 3 4 4 3" xfId="3457"/>
    <cellStyle name="標準 2 3 3 4 4 3 2" xfId="9061"/>
    <cellStyle name="標準 2 3 3 4 4 4" xfId="7333"/>
    <cellStyle name="標準 2 3 3 4 5" xfId="749"/>
    <cellStyle name="標準 2 3 3 4 5 2" xfId="4415"/>
    <cellStyle name="標準 2 3 3 4 5 2 2" xfId="10019"/>
    <cellStyle name="標準 2 3 3 4 5 3" xfId="6353"/>
    <cellStyle name="標準 2 3 3 4 6" xfId="3987"/>
    <cellStyle name="標準 2 3 3 4 6 2" xfId="9591"/>
    <cellStyle name="標準 2 3 3 4 7" xfId="2477"/>
    <cellStyle name="標準 2 3 3 4 7 2" xfId="8081"/>
    <cellStyle name="標準 2 3 3 4 8" xfId="5925"/>
    <cellStyle name="標準 2 3 3 5" xfId="373"/>
    <cellStyle name="標準 2 3 3 5 2" xfId="1781"/>
    <cellStyle name="標準 2 3 3 5 2 2" xfId="5447"/>
    <cellStyle name="標準 2 3 3 5 2 2 2" xfId="11051"/>
    <cellStyle name="標準 2 3 3 5 2 3" xfId="3509"/>
    <cellStyle name="標準 2 3 3 5 2 3 2" xfId="9113"/>
    <cellStyle name="標準 2 3 3 5 2 4" xfId="7385"/>
    <cellStyle name="標準 2 3 3 5 3" xfId="1091"/>
    <cellStyle name="標準 2 3 3 5 3 2" xfId="4757"/>
    <cellStyle name="標準 2 3 3 5 3 2 2" xfId="10361"/>
    <cellStyle name="標準 2 3 3 5 3 3" xfId="6695"/>
    <cellStyle name="標準 2 3 3 5 4" xfId="4039"/>
    <cellStyle name="標準 2 3 3 5 4 2" xfId="9643"/>
    <cellStyle name="標準 2 3 3 5 5" xfId="2819"/>
    <cellStyle name="標準 2 3 3 5 5 2" xfId="8423"/>
    <cellStyle name="標準 2 3 3 5 6" xfId="5977"/>
    <cellStyle name="標準 2 3 3 6" xfId="525"/>
    <cellStyle name="標準 2 3 3 6 2" xfId="1933"/>
    <cellStyle name="標準 2 3 3 6 2 2" xfId="5599"/>
    <cellStyle name="標準 2 3 3 6 2 2 2" xfId="11203"/>
    <cellStyle name="標準 2 3 3 6 2 3" xfId="3661"/>
    <cellStyle name="標準 2 3 3 6 2 3 2" xfId="9265"/>
    <cellStyle name="標準 2 3 3 6 2 4" xfId="7537"/>
    <cellStyle name="標準 2 3 3 6 3" xfId="1243"/>
    <cellStyle name="標準 2 3 3 6 3 2" xfId="4909"/>
    <cellStyle name="標準 2 3 3 6 3 2 2" xfId="10513"/>
    <cellStyle name="標準 2 3 3 6 3 3" xfId="6847"/>
    <cellStyle name="標準 2 3 3 6 4" xfId="4191"/>
    <cellStyle name="標準 2 3 3 6 4 2" xfId="9795"/>
    <cellStyle name="標準 2 3 3 6 5" xfId="2971"/>
    <cellStyle name="標準 2 3 3 6 5 2" xfId="8575"/>
    <cellStyle name="標準 2 3 3 6 6" xfId="6129"/>
    <cellStyle name="標準 2 3 3 7" xfId="890"/>
    <cellStyle name="標準 2 3 3 7 2" xfId="4556"/>
    <cellStyle name="標準 2 3 3 7 2 2" xfId="10160"/>
    <cellStyle name="標準 2 3 3 7 3" xfId="2618"/>
    <cellStyle name="標準 2 3 3 7 3 2" xfId="8222"/>
    <cellStyle name="標準 2 3 3 7 4" xfId="6494"/>
    <cellStyle name="標準 2 3 3 8" xfId="1429"/>
    <cellStyle name="標準 2 3 3 8 2" xfId="5095"/>
    <cellStyle name="標準 2 3 3 8 2 2" xfId="10699"/>
    <cellStyle name="標準 2 3 3 8 3" xfId="3157"/>
    <cellStyle name="標準 2 3 3 8 3 2" xfId="8761"/>
    <cellStyle name="標準 2 3 3 8 4" xfId="7033"/>
    <cellStyle name="標準 2 3 3 9" xfId="1580"/>
    <cellStyle name="標準 2 3 3 9 2" xfId="5246"/>
    <cellStyle name="標準 2 3 3 9 2 2" xfId="10850"/>
    <cellStyle name="標準 2 3 3 9 3" xfId="3308"/>
    <cellStyle name="標準 2 3 3 9 3 2" xfId="8912"/>
    <cellStyle name="標準 2 3 3 9 4" xfId="7184"/>
    <cellStyle name="標準 2 3 4" xfId="25"/>
    <cellStyle name="標準 2 3 4 10" xfId="2265"/>
    <cellStyle name="標準 2 3 4 10 2" xfId="7869"/>
    <cellStyle name="標準 2 3 4 11" xfId="2500"/>
    <cellStyle name="標準 2 3 4 11 2" xfId="8104"/>
    <cellStyle name="標準 2 3 4 12" xfId="195"/>
    <cellStyle name="標準 2 3 4 13" xfId="5799"/>
    <cellStyle name="標準 2 3 4 2" xfId="306"/>
    <cellStyle name="標準 2 3 4 2 2" xfId="1464"/>
    <cellStyle name="標準 2 3 4 2 2 2" xfId="5130"/>
    <cellStyle name="標準 2 3 4 2 2 2 2" xfId="10734"/>
    <cellStyle name="標準 2 3 4 2 2 3" xfId="3192"/>
    <cellStyle name="標準 2 3 4 2 2 3 2" xfId="8796"/>
    <cellStyle name="標準 2 3 4 2 2 4" xfId="7068"/>
    <cellStyle name="標準 2 3 4 2 3" xfId="1714"/>
    <cellStyle name="標準 2 3 4 2 3 2" xfId="5380"/>
    <cellStyle name="標準 2 3 4 2 3 2 2" xfId="10984"/>
    <cellStyle name="標準 2 3 4 2 3 3" xfId="3442"/>
    <cellStyle name="標準 2 3 4 2 3 3 2" xfId="9046"/>
    <cellStyle name="標準 2 3 4 2 3 4" xfId="7318"/>
    <cellStyle name="標準 2 3 4 2 4" xfId="1024"/>
    <cellStyle name="標準 2 3 4 2 4 2" xfId="4690"/>
    <cellStyle name="標準 2 3 4 2 4 2 2" xfId="10294"/>
    <cellStyle name="標準 2 3 4 2 4 3" xfId="6628"/>
    <cellStyle name="標準 2 3 4 2 5" xfId="2154"/>
    <cellStyle name="標準 2 3 4 2 5 2" xfId="3972"/>
    <cellStyle name="標準 2 3 4 2 5 2 2" xfId="9576"/>
    <cellStyle name="標準 2 3 4 2 5 3" xfId="7758"/>
    <cellStyle name="標準 2 3 4 2 6" xfId="2314"/>
    <cellStyle name="標準 2 3 4 2 6 2" xfId="7918"/>
    <cellStyle name="標準 2 3 4 2 7" xfId="2752"/>
    <cellStyle name="標準 2 3 4 2 7 2" xfId="8356"/>
    <cellStyle name="標準 2 3 4 2 8" xfId="5910"/>
    <cellStyle name="標準 2 3 4 3" xfId="396"/>
    <cellStyle name="標準 2 3 4 3 2" xfId="1804"/>
    <cellStyle name="標準 2 3 4 3 2 2" xfId="5470"/>
    <cellStyle name="標準 2 3 4 3 2 2 2" xfId="11074"/>
    <cellStyle name="標準 2 3 4 3 2 3" xfId="3532"/>
    <cellStyle name="標準 2 3 4 3 2 3 2" xfId="9136"/>
    <cellStyle name="標準 2 3 4 3 2 4" xfId="7408"/>
    <cellStyle name="標準 2 3 4 3 3" xfId="1114"/>
    <cellStyle name="標準 2 3 4 3 3 2" xfId="4780"/>
    <cellStyle name="標準 2 3 4 3 3 2 2" xfId="10384"/>
    <cellStyle name="標準 2 3 4 3 3 3" xfId="6718"/>
    <cellStyle name="標準 2 3 4 3 4" xfId="4062"/>
    <cellStyle name="標準 2 3 4 3 4 2" xfId="9666"/>
    <cellStyle name="標準 2 3 4 3 5" xfId="2842"/>
    <cellStyle name="標準 2 3 4 3 5 2" xfId="8446"/>
    <cellStyle name="標準 2 3 4 3 6" xfId="6000"/>
    <cellStyle name="標準 2 3 4 4" xfId="584"/>
    <cellStyle name="標準 2 3 4 4 2" xfId="1992"/>
    <cellStyle name="標準 2 3 4 4 2 2" xfId="5658"/>
    <cellStyle name="標準 2 3 4 4 2 2 2" xfId="11262"/>
    <cellStyle name="標準 2 3 4 4 2 3" xfId="3720"/>
    <cellStyle name="標準 2 3 4 4 2 3 2" xfId="9324"/>
    <cellStyle name="標準 2 3 4 4 2 4" xfId="7596"/>
    <cellStyle name="標準 2 3 4 4 3" xfId="1302"/>
    <cellStyle name="標準 2 3 4 4 3 2" xfId="4968"/>
    <cellStyle name="標準 2 3 4 4 3 2 2" xfId="10572"/>
    <cellStyle name="標準 2 3 4 4 3 3" xfId="6906"/>
    <cellStyle name="標準 2 3 4 4 4" xfId="4250"/>
    <cellStyle name="標準 2 3 4 4 4 2" xfId="9854"/>
    <cellStyle name="標準 2 3 4 4 5" xfId="3030"/>
    <cellStyle name="標準 2 3 4 4 5 2" xfId="8634"/>
    <cellStyle name="標準 2 3 4 4 6" xfId="6188"/>
    <cellStyle name="標準 2 3 4 5" xfId="913"/>
    <cellStyle name="標準 2 3 4 5 2" xfId="4579"/>
    <cellStyle name="標準 2 3 4 5 2 2" xfId="10183"/>
    <cellStyle name="標準 2 3 4 5 3" xfId="2641"/>
    <cellStyle name="標準 2 3 4 5 3 2" xfId="8245"/>
    <cellStyle name="標準 2 3 4 5 4" xfId="6517"/>
    <cellStyle name="標準 2 3 4 6" xfId="1415"/>
    <cellStyle name="標準 2 3 4 6 2" xfId="5081"/>
    <cellStyle name="標準 2 3 4 6 2 2" xfId="10685"/>
    <cellStyle name="標準 2 3 4 6 3" xfId="3143"/>
    <cellStyle name="標準 2 3 4 6 3 2" xfId="8747"/>
    <cellStyle name="標準 2 3 4 6 4" xfId="7019"/>
    <cellStyle name="標準 2 3 4 7" xfId="1603"/>
    <cellStyle name="標準 2 3 4 7 2" xfId="5269"/>
    <cellStyle name="標準 2 3 4 7 2 2" xfId="10873"/>
    <cellStyle name="標準 2 3 4 7 3" xfId="3331"/>
    <cellStyle name="標準 2 3 4 7 3 2" xfId="8935"/>
    <cellStyle name="標準 2 3 4 7 4" xfId="7207"/>
    <cellStyle name="標準 2 3 4 8" xfId="772"/>
    <cellStyle name="標準 2 3 4 8 2" xfId="4438"/>
    <cellStyle name="標準 2 3 4 8 2 2" xfId="10042"/>
    <cellStyle name="標準 2 3 4 8 3" xfId="6376"/>
    <cellStyle name="標準 2 3 4 9" xfId="2105"/>
    <cellStyle name="標準 2 3 4 9 2" xfId="3861"/>
    <cellStyle name="標準 2 3 4 9 2 2" xfId="9465"/>
    <cellStyle name="標準 2 3 4 9 3" xfId="7709"/>
    <cellStyle name="標準 2 3 5" xfId="121"/>
    <cellStyle name="標準 2 3 5 10" xfId="2341"/>
    <cellStyle name="標準 2 3 5 10 2" xfId="7945"/>
    <cellStyle name="標準 2 3 5 11" xfId="2567"/>
    <cellStyle name="標準 2 3 5 11 2" xfId="8171"/>
    <cellStyle name="標準 2 3 5 12" xfId="262"/>
    <cellStyle name="標準 2 3 5 13" xfId="5866"/>
    <cellStyle name="標準 2 3 5 2" xfId="333"/>
    <cellStyle name="標準 2 3 5 2 2" xfId="1741"/>
    <cellStyle name="標準 2 3 5 2 2 2" xfId="5407"/>
    <cellStyle name="標準 2 3 5 2 2 2 2" xfId="11011"/>
    <cellStyle name="標準 2 3 5 2 2 3" xfId="3469"/>
    <cellStyle name="標準 2 3 5 2 2 3 2" xfId="9073"/>
    <cellStyle name="標準 2 3 5 2 2 4" xfId="7345"/>
    <cellStyle name="標準 2 3 5 2 3" xfId="1051"/>
    <cellStyle name="標準 2 3 5 2 3 2" xfId="4717"/>
    <cellStyle name="標準 2 3 5 2 3 2 2" xfId="10321"/>
    <cellStyle name="標準 2 3 5 2 3 3" xfId="6655"/>
    <cellStyle name="標準 2 3 5 2 4" xfId="3999"/>
    <cellStyle name="標準 2 3 5 2 4 2" xfId="9603"/>
    <cellStyle name="標準 2 3 5 2 5" xfId="2779"/>
    <cellStyle name="標準 2 3 5 2 5 2" xfId="8383"/>
    <cellStyle name="標準 2 3 5 2 6" xfId="5937"/>
    <cellStyle name="標準 2 3 5 3" xfId="463"/>
    <cellStyle name="標準 2 3 5 3 2" xfId="1871"/>
    <cellStyle name="標準 2 3 5 3 2 2" xfId="5537"/>
    <cellStyle name="標準 2 3 5 3 2 2 2" xfId="11141"/>
    <cellStyle name="標準 2 3 5 3 2 3" xfId="3599"/>
    <cellStyle name="標準 2 3 5 3 2 3 2" xfId="9203"/>
    <cellStyle name="標準 2 3 5 3 2 4" xfId="7475"/>
    <cellStyle name="標準 2 3 5 3 3" xfId="1181"/>
    <cellStyle name="標準 2 3 5 3 3 2" xfId="4847"/>
    <cellStyle name="標準 2 3 5 3 3 2 2" xfId="10451"/>
    <cellStyle name="標準 2 3 5 3 3 3" xfId="6785"/>
    <cellStyle name="標準 2 3 5 3 4" xfId="4129"/>
    <cellStyle name="標準 2 3 5 3 4 2" xfId="9733"/>
    <cellStyle name="標準 2 3 5 3 5" xfId="2909"/>
    <cellStyle name="標準 2 3 5 3 5 2" xfId="8513"/>
    <cellStyle name="標準 2 3 5 3 6" xfId="6067"/>
    <cellStyle name="標準 2 3 5 4" xfId="651"/>
    <cellStyle name="標準 2 3 5 4 2" xfId="2059"/>
    <cellStyle name="標準 2 3 5 4 2 2" xfId="5725"/>
    <cellStyle name="標準 2 3 5 4 2 2 2" xfId="11329"/>
    <cellStyle name="標準 2 3 5 4 2 3" xfId="3787"/>
    <cellStyle name="標準 2 3 5 4 2 3 2" xfId="9391"/>
    <cellStyle name="標準 2 3 5 4 2 4" xfId="7663"/>
    <cellStyle name="標準 2 3 5 4 3" xfId="1369"/>
    <cellStyle name="標準 2 3 5 4 3 2" xfId="5035"/>
    <cellStyle name="標準 2 3 5 4 3 2 2" xfId="10639"/>
    <cellStyle name="標準 2 3 5 4 3 3" xfId="6973"/>
    <cellStyle name="標準 2 3 5 4 4" xfId="4317"/>
    <cellStyle name="標準 2 3 5 4 4 2" xfId="9921"/>
    <cellStyle name="標準 2 3 5 4 5" xfId="3097"/>
    <cellStyle name="標準 2 3 5 4 5 2" xfId="8701"/>
    <cellStyle name="標準 2 3 5 4 6" xfId="6255"/>
    <cellStyle name="標準 2 3 5 5" xfId="980"/>
    <cellStyle name="標準 2 3 5 5 2" xfId="4646"/>
    <cellStyle name="標準 2 3 5 5 2 2" xfId="10250"/>
    <cellStyle name="標準 2 3 5 5 3" xfId="2708"/>
    <cellStyle name="標準 2 3 5 5 3 2" xfId="8312"/>
    <cellStyle name="標準 2 3 5 5 4" xfId="6584"/>
    <cellStyle name="標準 2 3 5 6" xfId="1491"/>
    <cellStyle name="標準 2 3 5 6 2" xfId="5157"/>
    <cellStyle name="標準 2 3 5 6 2 2" xfId="10761"/>
    <cellStyle name="標準 2 3 5 6 3" xfId="3219"/>
    <cellStyle name="標準 2 3 5 6 3 2" xfId="8823"/>
    <cellStyle name="標準 2 3 5 6 4" xfId="7095"/>
    <cellStyle name="標準 2 3 5 7" xfId="1670"/>
    <cellStyle name="標準 2 3 5 7 2" xfId="5336"/>
    <cellStyle name="標準 2 3 5 7 2 2" xfId="10940"/>
    <cellStyle name="標準 2 3 5 7 3" xfId="3398"/>
    <cellStyle name="標準 2 3 5 7 3 2" xfId="9002"/>
    <cellStyle name="標準 2 3 5 7 4" xfId="7274"/>
    <cellStyle name="標準 2 3 5 8" xfId="839"/>
    <cellStyle name="標準 2 3 5 8 2" xfId="4505"/>
    <cellStyle name="標準 2 3 5 8 2 2" xfId="10109"/>
    <cellStyle name="標準 2 3 5 8 3" xfId="6443"/>
    <cellStyle name="標準 2 3 5 9" xfId="2181"/>
    <cellStyle name="標準 2 3 5 9 2" xfId="3928"/>
    <cellStyle name="標準 2 3 5 9 2 2" xfId="9532"/>
    <cellStyle name="標準 2 3 5 9 3" xfId="7785"/>
    <cellStyle name="標準 2 3 6" xfId="340"/>
    <cellStyle name="標準 2 3 6 10" xfId="5944"/>
    <cellStyle name="標準 2 3 6 2" xfId="546"/>
    <cellStyle name="標準 2 3 6 2 2" xfId="1954"/>
    <cellStyle name="標準 2 3 6 2 2 2" xfId="5620"/>
    <cellStyle name="標準 2 3 6 2 2 2 2" xfId="11224"/>
    <cellStyle name="標準 2 3 6 2 2 3" xfId="3682"/>
    <cellStyle name="標準 2 3 6 2 2 3 2" xfId="9286"/>
    <cellStyle name="標準 2 3 6 2 2 4" xfId="7558"/>
    <cellStyle name="標準 2 3 6 2 3" xfId="1264"/>
    <cellStyle name="標準 2 3 6 2 3 2" xfId="4930"/>
    <cellStyle name="標準 2 3 6 2 3 2 2" xfId="10534"/>
    <cellStyle name="標準 2 3 6 2 3 3" xfId="6868"/>
    <cellStyle name="標準 2 3 6 2 4" xfId="4212"/>
    <cellStyle name="標準 2 3 6 2 4 2" xfId="9816"/>
    <cellStyle name="標準 2 3 6 2 5" xfId="2992"/>
    <cellStyle name="標準 2 3 6 2 5 2" xfId="8596"/>
    <cellStyle name="標準 2 3 6 2 6" xfId="6150"/>
    <cellStyle name="標準 2 3 6 3" xfId="1058"/>
    <cellStyle name="標準 2 3 6 3 2" xfId="4724"/>
    <cellStyle name="標準 2 3 6 3 2 2" xfId="10328"/>
    <cellStyle name="標準 2 3 6 3 3" xfId="2786"/>
    <cellStyle name="標準 2 3 6 3 3 2" xfId="8390"/>
    <cellStyle name="標準 2 3 6 3 4" xfId="6662"/>
    <cellStyle name="標準 2 3 6 4" xfId="1498"/>
    <cellStyle name="標準 2 3 6 4 2" xfId="5164"/>
    <cellStyle name="標準 2 3 6 4 2 2" xfId="10768"/>
    <cellStyle name="標準 2 3 6 4 3" xfId="3226"/>
    <cellStyle name="標準 2 3 6 4 3 2" xfId="8830"/>
    <cellStyle name="標準 2 3 6 4 4" xfId="7102"/>
    <cellStyle name="標準 2 3 6 5" xfId="1748"/>
    <cellStyle name="標準 2 3 6 5 2" xfId="5414"/>
    <cellStyle name="標準 2 3 6 5 2 2" xfId="11018"/>
    <cellStyle name="標準 2 3 6 5 3" xfId="3476"/>
    <cellStyle name="標準 2 3 6 5 3 2" xfId="9080"/>
    <cellStyle name="標準 2 3 6 5 4" xfId="7352"/>
    <cellStyle name="標準 2 3 6 6" xfId="734"/>
    <cellStyle name="標準 2 3 6 6 2" xfId="4400"/>
    <cellStyle name="標準 2 3 6 6 2 2" xfId="10004"/>
    <cellStyle name="標準 2 3 6 6 3" xfId="6338"/>
    <cellStyle name="標準 2 3 6 7" xfId="2188"/>
    <cellStyle name="標準 2 3 6 7 2" xfId="4006"/>
    <cellStyle name="標準 2 3 6 7 2 2" xfId="9610"/>
    <cellStyle name="標準 2 3 6 7 3" xfId="7792"/>
    <cellStyle name="標準 2 3 6 8" xfId="2348"/>
    <cellStyle name="標準 2 3 6 8 2" xfId="7952"/>
    <cellStyle name="標準 2 3 6 9" xfId="2462"/>
    <cellStyle name="標準 2 3 6 9 2" xfId="8066"/>
    <cellStyle name="標準 2 3 7" xfId="293"/>
    <cellStyle name="標準 2 3 7 2" xfId="1451"/>
    <cellStyle name="標準 2 3 7 2 2" xfId="5117"/>
    <cellStyle name="標準 2 3 7 2 2 2" xfId="10721"/>
    <cellStyle name="標準 2 3 7 2 3" xfId="3179"/>
    <cellStyle name="標準 2 3 7 2 3 2" xfId="8783"/>
    <cellStyle name="標準 2 3 7 2 4" xfId="7055"/>
    <cellStyle name="標準 2 3 7 3" xfId="1701"/>
    <cellStyle name="標準 2 3 7 3 2" xfId="5367"/>
    <cellStyle name="標準 2 3 7 3 2 2" xfId="10971"/>
    <cellStyle name="標準 2 3 7 3 3" xfId="3429"/>
    <cellStyle name="標準 2 3 7 3 3 2" xfId="9033"/>
    <cellStyle name="標準 2 3 7 3 4" xfId="7305"/>
    <cellStyle name="標準 2 3 7 4" xfId="1011"/>
    <cellStyle name="標準 2 3 7 4 2" xfId="4677"/>
    <cellStyle name="標準 2 3 7 4 2 2" xfId="10281"/>
    <cellStyle name="標準 2 3 7 4 3" xfId="6615"/>
    <cellStyle name="標準 2 3 7 5" xfId="2141"/>
    <cellStyle name="標準 2 3 7 5 2" xfId="3959"/>
    <cellStyle name="標準 2 3 7 5 2 2" xfId="9563"/>
    <cellStyle name="標準 2 3 7 5 3" xfId="7745"/>
    <cellStyle name="標準 2 3 7 6" xfId="2301"/>
    <cellStyle name="標準 2 3 7 6 2" xfId="7905"/>
    <cellStyle name="標準 2 3 7 7" xfId="2739"/>
    <cellStyle name="標準 2 3 7 7 2" xfId="8343"/>
    <cellStyle name="標準 2 3 7 8" xfId="5897"/>
    <cellStyle name="標準 2 3 8" xfId="358"/>
    <cellStyle name="標準 2 3 8 2" xfId="1766"/>
    <cellStyle name="標準 2 3 8 2 2" xfId="5432"/>
    <cellStyle name="標準 2 3 8 2 2 2" xfId="11036"/>
    <cellStyle name="標準 2 3 8 2 3" xfId="3494"/>
    <cellStyle name="標準 2 3 8 2 3 2" xfId="9098"/>
    <cellStyle name="標準 2 3 8 2 4" xfId="7370"/>
    <cellStyle name="標準 2 3 8 3" xfId="1076"/>
    <cellStyle name="標準 2 3 8 3 2" xfId="4742"/>
    <cellStyle name="標準 2 3 8 3 2 2" xfId="10346"/>
    <cellStyle name="標準 2 3 8 3 3" xfId="6680"/>
    <cellStyle name="標準 2 3 8 4" xfId="4024"/>
    <cellStyle name="標準 2 3 8 4 2" xfId="9628"/>
    <cellStyle name="標準 2 3 8 5" xfId="2804"/>
    <cellStyle name="標準 2 3 8 5 2" xfId="8408"/>
    <cellStyle name="標準 2 3 8 6" xfId="5962"/>
    <cellStyle name="標準 2 3 9" xfId="510"/>
    <cellStyle name="標準 2 3 9 2" xfId="1918"/>
    <cellStyle name="標準 2 3 9 2 2" xfId="5584"/>
    <cellStyle name="標準 2 3 9 2 2 2" xfId="11188"/>
    <cellStyle name="標準 2 3 9 2 3" xfId="3646"/>
    <cellStyle name="標準 2 3 9 2 3 2" xfId="9250"/>
    <cellStyle name="標準 2 3 9 2 4" xfId="7522"/>
    <cellStyle name="標準 2 3 9 3" xfId="1228"/>
    <cellStyle name="標準 2 3 9 3 2" xfId="4894"/>
    <cellStyle name="標準 2 3 9 3 2 2" xfId="10498"/>
    <cellStyle name="標準 2 3 9 3 3" xfId="6832"/>
    <cellStyle name="標準 2 3 9 4" xfId="4176"/>
    <cellStyle name="標準 2 3 9 4 2" xfId="9780"/>
    <cellStyle name="標準 2 3 9 5" xfId="2956"/>
    <cellStyle name="標準 2 3 9 5 2" xfId="8560"/>
    <cellStyle name="標準 2 3 9 6" xfId="6114"/>
    <cellStyle name="標準 2 4" xfId="17"/>
    <cellStyle name="標準 2 4 10" xfId="687"/>
    <cellStyle name="標準 2 4 10 2" xfId="4353"/>
    <cellStyle name="標準 2 4 10 2 2" xfId="9957"/>
    <cellStyle name="標準 2 4 10 3" xfId="6291"/>
    <cellStyle name="標準 2 4 11" xfId="2097"/>
    <cellStyle name="標準 2 4 11 2" xfId="3848"/>
    <cellStyle name="標準 2 4 11 2 2" xfId="9452"/>
    <cellStyle name="標準 2 4 11 3" xfId="7701"/>
    <cellStyle name="標準 2 4 12" xfId="2257"/>
    <cellStyle name="標準 2 4 12 2" xfId="7861"/>
    <cellStyle name="標準 2 4 13" xfId="2415"/>
    <cellStyle name="標準 2 4 13 2" xfId="8019"/>
    <cellStyle name="標準 2 4 14" xfId="182"/>
    <cellStyle name="標準 2 4 15" xfId="5786"/>
    <cellStyle name="標準 2 4 2" xfId="57"/>
    <cellStyle name="標準 2 4 2 10" xfId="2503"/>
    <cellStyle name="標準 2 4 2 10 2" xfId="8107"/>
    <cellStyle name="標準 2 4 2 11" xfId="198"/>
    <cellStyle name="標準 2 4 2 12" xfId="5802"/>
    <cellStyle name="標準 2 4 2 2" xfId="399"/>
    <cellStyle name="標準 2 4 2 2 2" xfId="1807"/>
    <cellStyle name="標準 2 4 2 2 2 2" xfId="5473"/>
    <cellStyle name="標準 2 4 2 2 2 2 2" xfId="11077"/>
    <cellStyle name="標準 2 4 2 2 2 3" xfId="3535"/>
    <cellStyle name="標準 2 4 2 2 2 3 2" xfId="9139"/>
    <cellStyle name="標準 2 4 2 2 2 4" xfId="7411"/>
    <cellStyle name="標準 2 4 2 2 3" xfId="1117"/>
    <cellStyle name="標準 2 4 2 2 3 2" xfId="4783"/>
    <cellStyle name="標準 2 4 2 2 3 2 2" xfId="10387"/>
    <cellStyle name="標準 2 4 2 2 3 3" xfId="6721"/>
    <cellStyle name="標準 2 4 2 2 4" xfId="4065"/>
    <cellStyle name="標準 2 4 2 2 4 2" xfId="9669"/>
    <cellStyle name="標準 2 4 2 2 5" xfId="2845"/>
    <cellStyle name="標準 2 4 2 2 5 2" xfId="8449"/>
    <cellStyle name="標準 2 4 2 2 6" xfId="6003"/>
    <cellStyle name="標準 2 4 2 3" xfId="587"/>
    <cellStyle name="標準 2 4 2 3 2" xfId="1995"/>
    <cellStyle name="標準 2 4 2 3 2 2" xfId="5661"/>
    <cellStyle name="標準 2 4 2 3 2 2 2" xfId="11265"/>
    <cellStyle name="標準 2 4 2 3 2 3" xfId="3723"/>
    <cellStyle name="標準 2 4 2 3 2 3 2" xfId="9327"/>
    <cellStyle name="標準 2 4 2 3 2 4" xfId="7599"/>
    <cellStyle name="標準 2 4 2 3 3" xfId="1305"/>
    <cellStyle name="標準 2 4 2 3 3 2" xfId="4971"/>
    <cellStyle name="標準 2 4 2 3 3 2 2" xfId="10575"/>
    <cellStyle name="標準 2 4 2 3 3 3" xfId="6909"/>
    <cellStyle name="標準 2 4 2 3 4" xfId="4253"/>
    <cellStyle name="標準 2 4 2 3 4 2" xfId="9857"/>
    <cellStyle name="標準 2 4 2 3 5" xfId="3033"/>
    <cellStyle name="標準 2 4 2 3 5 2" xfId="8637"/>
    <cellStyle name="標準 2 4 2 3 6" xfId="6191"/>
    <cellStyle name="標準 2 4 2 4" xfId="916"/>
    <cellStyle name="標準 2 4 2 4 2" xfId="4582"/>
    <cellStyle name="標準 2 4 2 4 2 2" xfId="10186"/>
    <cellStyle name="標準 2 4 2 4 3" xfId="2644"/>
    <cellStyle name="標準 2 4 2 4 3 2" xfId="8248"/>
    <cellStyle name="標準 2 4 2 4 4" xfId="6520"/>
    <cellStyle name="標準 2 4 2 5" xfId="1453"/>
    <cellStyle name="標準 2 4 2 5 2" xfId="5119"/>
    <cellStyle name="標準 2 4 2 5 2 2" xfId="10723"/>
    <cellStyle name="標準 2 4 2 5 3" xfId="3181"/>
    <cellStyle name="標準 2 4 2 5 3 2" xfId="8785"/>
    <cellStyle name="標準 2 4 2 5 4" xfId="7057"/>
    <cellStyle name="標準 2 4 2 6" xfId="1606"/>
    <cellStyle name="標準 2 4 2 6 2" xfId="5272"/>
    <cellStyle name="標準 2 4 2 6 2 2" xfId="10876"/>
    <cellStyle name="標準 2 4 2 6 3" xfId="3334"/>
    <cellStyle name="標準 2 4 2 6 3 2" xfId="8938"/>
    <cellStyle name="標準 2 4 2 6 4" xfId="7210"/>
    <cellStyle name="標準 2 4 2 7" xfId="775"/>
    <cellStyle name="標準 2 4 2 7 2" xfId="4441"/>
    <cellStyle name="標準 2 4 2 7 2 2" xfId="10045"/>
    <cellStyle name="標準 2 4 2 7 3" xfId="6379"/>
    <cellStyle name="標準 2 4 2 8" xfId="2143"/>
    <cellStyle name="標準 2 4 2 8 2" xfId="3864"/>
    <cellStyle name="標準 2 4 2 8 2 2" xfId="9468"/>
    <cellStyle name="標準 2 4 2 8 3" xfId="7747"/>
    <cellStyle name="標準 2 4 2 9" xfId="2303"/>
    <cellStyle name="標準 2 4 2 9 2" xfId="7907"/>
    <cellStyle name="標準 2 4 3" xfId="110"/>
    <cellStyle name="標準 2 4 3 10" xfId="2556"/>
    <cellStyle name="標準 2 4 3 10 2" xfId="8160"/>
    <cellStyle name="標準 2 4 3 11" xfId="251"/>
    <cellStyle name="標準 2 4 3 12" xfId="5855"/>
    <cellStyle name="標準 2 4 3 2" xfId="452"/>
    <cellStyle name="標準 2 4 3 2 2" xfId="1860"/>
    <cellStyle name="標準 2 4 3 2 2 2" xfId="5526"/>
    <cellStyle name="標準 2 4 3 2 2 2 2" xfId="11130"/>
    <cellStyle name="標準 2 4 3 2 2 3" xfId="3588"/>
    <cellStyle name="標準 2 4 3 2 2 3 2" xfId="9192"/>
    <cellStyle name="標準 2 4 3 2 2 4" xfId="7464"/>
    <cellStyle name="標準 2 4 3 2 3" xfId="1170"/>
    <cellStyle name="標準 2 4 3 2 3 2" xfId="4836"/>
    <cellStyle name="標準 2 4 3 2 3 2 2" xfId="10440"/>
    <cellStyle name="標準 2 4 3 2 3 3" xfId="6774"/>
    <cellStyle name="標準 2 4 3 2 4" xfId="4118"/>
    <cellStyle name="標準 2 4 3 2 4 2" xfId="9722"/>
    <cellStyle name="標準 2 4 3 2 5" xfId="2898"/>
    <cellStyle name="標準 2 4 3 2 5 2" xfId="8502"/>
    <cellStyle name="標準 2 4 3 2 6" xfId="6056"/>
    <cellStyle name="標準 2 4 3 3" xfId="640"/>
    <cellStyle name="標準 2 4 3 3 2" xfId="2048"/>
    <cellStyle name="標準 2 4 3 3 2 2" xfId="5714"/>
    <cellStyle name="標準 2 4 3 3 2 2 2" xfId="11318"/>
    <cellStyle name="標準 2 4 3 3 2 3" xfId="3776"/>
    <cellStyle name="標準 2 4 3 3 2 3 2" xfId="9380"/>
    <cellStyle name="標準 2 4 3 3 2 4" xfId="7652"/>
    <cellStyle name="標準 2 4 3 3 3" xfId="1358"/>
    <cellStyle name="標準 2 4 3 3 3 2" xfId="5024"/>
    <cellStyle name="標準 2 4 3 3 3 2 2" xfId="10628"/>
    <cellStyle name="標準 2 4 3 3 3 3" xfId="6962"/>
    <cellStyle name="標準 2 4 3 3 4" xfId="4306"/>
    <cellStyle name="標準 2 4 3 3 4 2" xfId="9910"/>
    <cellStyle name="標準 2 4 3 3 5" xfId="3086"/>
    <cellStyle name="標準 2 4 3 3 5 2" xfId="8690"/>
    <cellStyle name="標準 2 4 3 3 6" xfId="6244"/>
    <cellStyle name="標準 2 4 3 4" xfId="969"/>
    <cellStyle name="標準 2 4 3 4 2" xfId="4635"/>
    <cellStyle name="標準 2 4 3 4 2 2" xfId="10239"/>
    <cellStyle name="標準 2 4 3 4 3" xfId="2697"/>
    <cellStyle name="標準 2 4 3 4 3 2" xfId="8301"/>
    <cellStyle name="標準 2 4 3 4 4" xfId="6573"/>
    <cellStyle name="標準 2 4 3 5" xfId="1519"/>
    <cellStyle name="標準 2 4 3 5 2" xfId="5185"/>
    <cellStyle name="標準 2 4 3 5 2 2" xfId="10789"/>
    <cellStyle name="標準 2 4 3 5 3" xfId="3247"/>
    <cellStyle name="標準 2 4 3 5 3 2" xfId="8851"/>
    <cellStyle name="標準 2 4 3 5 4" xfId="7123"/>
    <cellStyle name="標準 2 4 3 6" xfId="1659"/>
    <cellStyle name="標準 2 4 3 6 2" xfId="5325"/>
    <cellStyle name="標準 2 4 3 6 2 2" xfId="10929"/>
    <cellStyle name="標準 2 4 3 6 3" xfId="3387"/>
    <cellStyle name="標準 2 4 3 6 3 2" xfId="8991"/>
    <cellStyle name="標準 2 4 3 6 4" xfId="7263"/>
    <cellStyle name="標準 2 4 3 7" xfId="828"/>
    <cellStyle name="標準 2 4 3 7 2" xfId="4494"/>
    <cellStyle name="標準 2 4 3 7 2 2" xfId="10098"/>
    <cellStyle name="標準 2 4 3 7 3" xfId="6432"/>
    <cellStyle name="標準 2 4 3 8" xfId="2209"/>
    <cellStyle name="標準 2 4 3 8 2" xfId="3917"/>
    <cellStyle name="標準 2 4 3 8 2 2" xfId="9521"/>
    <cellStyle name="標準 2 4 3 8 3" xfId="7813"/>
    <cellStyle name="標準 2 4 3 9" xfId="2369"/>
    <cellStyle name="標準 2 4 3 9 2" xfId="7973"/>
    <cellStyle name="標準 2 4 4" xfId="295"/>
    <cellStyle name="標準 2 4 4 2" xfId="571"/>
    <cellStyle name="標準 2 4 4 2 2" xfId="1979"/>
    <cellStyle name="標準 2 4 4 2 2 2" xfId="5645"/>
    <cellStyle name="標準 2 4 4 2 2 2 2" xfId="11249"/>
    <cellStyle name="標準 2 4 4 2 2 3" xfId="3707"/>
    <cellStyle name="標準 2 4 4 2 2 3 2" xfId="9311"/>
    <cellStyle name="標準 2 4 4 2 2 4" xfId="7583"/>
    <cellStyle name="標準 2 4 4 2 3" xfId="1289"/>
    <cellStyle name="標準 2 4 4 2 3 2" xfId="4955"/>
    <cellStyle name="標準 2 4 4 2 3 2 2" xfId="10559"/>
    <cellStyle name="標準 2 4 4 2 3 3" xfId="6893"/>
    <cellStyle name="標準 2 4 4 2 4" xfId="4237"/>
    <cellStyle name="標準 2 4 4 2 4 2" xfId="9841"/>
    <cellStyle name="標準 2 4 4 2 5" xfId="3017"/>
    <cellStyle name="標準 2 4 4 2 5 2" xfId="8621"/>
    <cellStyle name="標準 2 4 4 2 6" xfId="6175"/>
    <cellStyle name="標準 2 4 4 3" xfId="1013"/>
    <cellStyle name="標準 2 4 4 3 2" xfId="4679"/>
    <cellStyle name="標準 2 4 4 3 2 2" xfId="10283"/>
    <cellStyle name="標準 2 4 4 3 3" xfId="2741"/>
    <cellStyle name="標準 2 4 4 3 3 2" xfId="8345"/>
    <cellStyle name="標準 2 4 4 3 4" xfId="6617"/>
    <cellStyle name="標準 2 4 4 4" xfId="1703"/>
    <cellStyle name="標準 2 4 4 4 2" xfId="5369"/>
    <cellStyle name="標準 2 4 4 4 2 2" xfId="10973"/>
    <cellStyle name="標準 2 4 4 4 3" xfId="3431"/>
    <cellStyle name="標準 2 4 4 4 3 2" xfId="9035"/>
    <cellStyle name="標準 2 4 4 4 4" xfId="7307"/>
    <cellStyle name="標準 2 4 4 5" xfId="759"/>
    <cellStyle name="標準 2 4 4 5 2" xfId="4425"/>
    <cellStyle name="標準 2 4 4 5 2 2" xfId="10029"/>
    <cellStyle name="標準 2 4 4 5 3" xfId="6363"/>
    <cellStyle name="標準 2 4 4 6" xfId="3961"/>
    <cellStyle name="標準 2 4 4 6 2" xfId="9565"/>
    <cellStyle name="標準 2 4 4 7" xfId="2487"/>
    <cellStyle name="標準 2 4 4 7 2" xfId="8091"/>
    <cellStyle name="標準 2 4 4 8" xfId="5899"/>
    <cellStyle name="標準 2 4 5" xfId="383"/>
    <cellStyle name="標準 2 4 5 2" xfId="1791"/>
    <cellStyle name="標準 2 4 5 2 2" xfId="5457"/>
    <cellStyle name="標準 2 4 5 2 2 2" xfId="11061"/>
    <cellStyle name="標準 2 4 5 2 3" xfId="3519"/>
    <cellStyle name="標準 2 4 5 2 3 2" xfId="9123"/>
    <cellStyle name="標準 2 4 5 2 4" xfId="7395"/>
    <cellStyle name="標準 2 4 5 3" xfId="1101"/>
    <cellStyle name="標準 2 4 5 3 2" xfId="4767"/>
    <cellStyle name="標準 2 4 5 3 2 2" xfId="10371"/>
    <cellStyle name="標準 2 4 5 3 3" xfId="6705"/>
    <cellStyle name="標準 2 4 5 4" xfId="4049"/>
    <cellStyle name="標準 2 4 5 4 2" xfId="9653"/>
    <cellStyle name="標準 2 4 5 5" xfId="2829"/>
    <cellStyle name="標準 2 4 5 5 2" xfId="8433"/>
    <cellStyle name="標準 2 4 5 6" xfId="5987"/>
    <cellStyle name="標準 2 4 6" xfId="499"/>
    <cellStyle name="標準 2 4 6 2" xfId="1907"/>
    <cellStyle name="標準 2 4 6 2 2" xfId="5573"/>
    <cellStyle name="標準 2 4 6 2 2 2" xfId="11177"/>
    <cellStyle name="標準 2 4 6 2 3" xfId="3635"/>
    <cellStyle name="標準 2 4 6 2 3 2" xfId="9239"/>
    <cellStyle name="標準 2 4 6 2 4" xfId="7511"/>
    <cellStyle name="標準 2 4 6 3" xfId="1217"/>
    <cellStyle name="標準 2 4 6 3 2" xfId="4883"/>
    <cellStyle name="標準 2 4 6 3 2 2" xfId="10487"/>
    <cellStyle name="標準 2 4 6 3 3" xfId="6821"/>
    <cellStyle name="標準 2 4 6 4" xfId="4165"/>
    <cellStyle name="標準 2 4 6 4 2" xfId="9769"/>
    <cellStyle name="標準 2 4 6 5" xfId="2945"/>
    <cellStyle name="標準 2 4 6 5 2" xfId="8549"/>
    <cellStyle name="標準 2 4 6 6" xfId="6103"/>
    <cellStyle name="標準 2 4 7" xfId="900"/>
    <cellStyle name="標準 2 4 7 2" xfId="4566"/>
    <cellStyle name="標準 2 4 7 2 2" xfId="10170"/>
    <cellStyle name="標準 2 4 7 3" xfId="2628"/>
    <cellStyle name="標準 2 4 7 3 2" xfId="8232"/>
    <cellStyle name="標準 2 4 7 4" xfId="6504"/>
    <cellStyle name="標準 2 4 8" xfId="1407"/>
    <cellStyle name="標準 2 4 8 2" xfId="5073"/>
    <cellStyle name="標準 2 4 8 2 2" xfId="10677"/>
    <cellStyle name="標準 2 4 8 3" xfId="3135"/>
    <cellStyle name="標準 2 4 8 3 2" xfId="8739"/>
    <cellStyle name="標準 2 4 8 4" xfId="7011"/>
    <cellStyle name="標準 2 4 9" xfId="1590"/>
    <cellStyle name="標準 2 4 9 2" xfId="5256"/>
    <cellStyle name="標準 2 4 9 2 2" xfId="10860"/>
    <cellStyle name="標準 2 4 9 3" xfId="3318"/>
    <cellStyle name="標準 2 4 9 3 2" xfId="8922"/>
    <cellStyle name="標準 2 4 9 4" xfId="7194"/>
    <cellStyle name="標準 2 5" xfId="54"/>
    <cellStyle name="標準 2 5 10" xfId="2499"/>
    <cellStyle name="標準 2 5 10 2" xfId="8103"/>
    <cellStyle name="標準 2 5 11" xfId="194"/>
    <cellStyle name="標準 2 5 12" xfId="5798"/>
    <cellStyle name="標準 2 5 2" xfId="395"/>
    <cellStyle name="標準 2 5 2 2" xfId="1803"/>
    <cellStyle name="標準 2 5 2 2 2" xfId="5469"/>
    <cellStyle name="標準 2 5 2 2 2 2" xfId="11073"/>
    <cellStyle name="標準 2 5 2 2 3" xfId="3531"/>
    <cellStyle name="標準 2 5 2 2 3 2" xfId="9135"/>
    <cellStyle name="標準 2 5 2 2 4" xfId="7407"/>
    <cellStyle name="標準 2 5 2 3" xfId="1113"/>
    <cellStyle name="標準 2 5 2 3 2" xfId="4779"/>
    <cellStyle name="標準 2 5 2 3 2 2" xfId="10383"/>
    <cellStyle name="標準 2 5 2 3 3" xfId="6717"/>
    <cellStyle name="標準 2 5 2 4" xfId="4061"/>
    <cellStyle name="標準 2 5 2 4 2" xfId="9665"/>
    <cellStyle name="標準 2 5 2 5" xfId="2841"/>
    <cellStyle name="標準 2 5 2 5 2" xfId="8445"/>
    <cellStyle name="標準 2 5 2 6" xfId="5999"/>
    <cellStyle name="標準 2 5 3" xfId="583"/>
    <cellStyle name="標準 2 5 3 2" xfId="1991"/>
    <cellStyle name="標準 2 5 3 2 2" xfId="5657"/>
    <cellStyle name="標準 2 5 3 2 2 2" xfId="11261"/>
    <cellStyle name="標準 2 5 3 2 3" xfId="3719"/>
    <cellStyle name="標準 2 5 3 2 3 2" xfId="9323"/>
    <cellStyle name="標準 2 5 3 2 4" xfId="7595"/>
    <cellStyle name="標準 2 5 3 3" xfId="1301"/>
    <cellStyle name="標準 2 5 3 3 2" xfId="4967"/>
    <cellStyle name="標準 2 5 3 3 2 2" xfId="10571"/>
    <cellStyle name="標準 2 5 3 3 3" xfId="6905"/>
    <cellStyle name="標準 2 5 3 4" xfId="4249"/>
    <cellStyle name="標準 2 5 3 4 2" xfId="9853"/>
    <cellStyle name="標準 2 5 3 5" xfId="3029"/>
    <cellStyle name="標準 2 5 3 5 2" xfId="8633"/>
    <cellStyle name="標準 2 5 3 6" xfId="6187"/>
    <cellStyle name="標準 2 5 4" xfId="912"/>
    <cellStyle name="標準 2 5 4 2" xfId="4578"/>
    <cellStyle name="標準 2 5 4 2 2" xfId="10182"/>
    <cellStyle name="標準 2 5 4 3" xfId="2640"/>
    <cellStyle name="標準 2 5 4 3 2" xfId="8244"/>
    <cellStyle name="標準 2 5 4 4" xfId="6516"/>
    <cellStyle name="標準 2 5 5" xfId="1506"/>
    <cellStyle name="標準 2 5 5 2" xfId="5172"/>
    <cellStyle name="標準 2 5 5 2 2" xfId="10776"/>
    <cellStyle name="標準 2 5 5 3" xfId="3234"/>
    <cellStyle name="標準 2 5 5 3 2" xfId="8838"/>
    <cellStyle name="標準 2 5 5 4" xfId="7110"/>
    <cellStyle name="標準 2 5 6" xfId="1602"/>
    <cellStyle name="標準 2 5 6 2" xfId="5268"/>
    <cellStyle name="標準 2 5 6 2 2" xfId="10872"/>
    <cellStyle name="標準 2 5 6 3" xfId="3330"/>
    <cellStyle name="標準 2 5 6 3 2" xfId="8934"/>
    <cellStyle name="標準 2 5 6 4" xfId="7206"/>
    <cellStyle name="標準 2 5 7" xfId="771"/>
    <cellStyle name="標準 2 5 7 2" xfId="4437"/>
    <cellStyle name="標準 2 5 7 2 2" xfId="10041"/>
    <cellStyle name="標準 2 5 7 3" xfId="6375"/>
    <cellStyle name="標準 2 5 8" xfId="2196"/>
    <cellStyle name="標準 2 5 8 2" xfId="3860"/>
    <cellStyle name="標準 2 5 8 2 2" xfId="9464"/>
    <cellStyle name="標準 2 5 8 3" xfId="7800"/>
    <cellStyle name="標準 2 5 9" xfId="2356"/>
    <cellStyle name="標準 2 5 9 2" xfId="7960"/>
    <cellStyle name="標準 2 6" xfId="99"/>
    <cellStyle name="標準 2 6 10" xfId="2545"/>
    <cellStyle name="標準 2 6 10 2" xfId="8149"/>
    <cellStyle name="標準 2 6 11" xfId="240"/>
    <cellStyle name="標準 2 6 12" xfId="5844"/>
    <cellStyle name="標準 2 6 2" xfId="441"/>
    <cellStyle name="標準 2 6 2 2" xfId="1849"/>
    <cellStyle name="標準 2 6 2 2 2" xfId="5515"/>
    <cellStyle name="標準 2 6 2 2 2 2" xfId="11119"/>
    <cellStyle name="標準 2 6 2 2 3" xfId="3577"/>
    <cellStyle name="標準 2 6 2 2 3 2" xfId="9181"/>
    <cellStyle name="標準 2 6 2 2 4" xfId="7453"/>
    <cellStyle name="標準 2 6 2 3" xfId="1159"/>
    <cellStyle name="標準 2 6 2 3 2" xfId="4825"/>
    <cellStyle name="標準 2 6 2 3 2 2" xfId="10429"/>
    <cellStyle name="標準 2 6 2 3 3" xfId="6763"/>
    <cellStyle name="標準 2 6 2 4" xfId="4107"/>
    <cellStyle name="標準 2 6 2 4 2" xfId="9711"/>
    <cellStyle name="標準 2 6 2 5" xfId="2887"/>
    <cellStyle name="標準 2 6 2 5 2" xfId="8491"/>
    <cellStyle name="標準 2 6 2 6" xfId="6045"/>
    <cellStyle name="標準 2 6 3" xfId="629"/>
    <cellStyle name="標準 2 6 3 2" xfId="2037"/>
    <cellStyle name="標準 2 6 3 2 2" xfId="5703"/>
    <cellStyle name="標準 2 6 3 2 2 2" xfId="11307"/>
    <cellStyle name="標準 2 6 3 2 3" xfId="3765"/>
    <cellStyle name="標準 2 6 3 2 3 2" xfId="9369"/>
    <cellStyle name="標準 2 6 3 2 4" xfId="7641"/>
    <cellStyle name="標準 2 6 3 3" xfId="1347"/>
    <cellStyle name="標準 2 6 3 3 2" xfId="5013"/>
    <cellStyle name="標準 2 6 3 3 2 2" xfId="10617"/>
    <cellStyle name="標準 2 6 3 3 3" xfId="6951"/>
    <cellStyle name="標準 2 6 3 4" xfId="4295"/>
    <cellStyle name="標準 2 6 3 4 2" xfId="9899"/>
    <cellStyle name="標準 2 6 3 5" xfId="3075"/>
    <cellStyle name="標準 2 6 3 5 2" xfId="8679"/>
    <cellStyle name="標準 2 6 3 6" xfId="6233"/>
    <cellStyle name="標準 2 6 4" xfId="958"/>
    <cellStyle name="標準 2 6 4 2" xfId="4624"/>
    <cellStyle name="標準 2 6 4 2 2" xfId="10228"/>
    <cellStyle name="標準 2 6 4 3" xfId="2686"/>
    <cellStyle name="標準 2 6 4 3 2" xfId="8290"/>
    <cellStyle name="標準 2 6 4 4" xfId="6562"/>
    <cellStyle name="標準 2 6 5" xfId="1515"/>
    <cellStyle name="標準 2 6 5 2" xfId="5181"/>
    <cellStyle name="標準 2 6 5 2 2" xfId="10785"/>
    <cellStyle name="標準 2 6 5 3" xfId="3243"/>
    <cellStyle name="標準 2 6 5 3 2" xfId="8847"/>
    <cellStyle name="標準 2 6 5 4" xfId="7119"/>
    <cellStyle name="標準 2 6 6" xfId="1648"/>
    <cellStyle name="標準 2 6 6 2" xfId="5314"/>
    <cellStyle name="標準 2 6 6 2 2" xfId="10918"/>
    <cellStyle name="標準 2 6 6 3" xfId="3376"/>
    <cellStyle name="標準 2 6 6 3 2" xfId="8980"/>
    <cellStyle name="標準 2 6 6 4" xfId="7252"/>
    <cellStyle name="標準 2 6 7" xfId="817"/>
    <cellStyle name="標準 2 6 7 2" xfId="4483"/>
    <cellStyle name="標準 2 6 7 2 2" xfId="10087"/>
    <cellStyle name="標準 2 6 7 3" xfId="6421"/>
    <cellStyle name="標準 2 6 8" xfId="2205"/>
    <cellStyle name="標準 2 6 8 2" xfId="3906"/>
    <cellStyle name="標準 2 6 8 2 2" xfId="9510"/>
    <cellStyle name="標準 2 6 8 3" xfId="7809"/>
    <cellStyle name="標準 2 6 9" xfId="2365"/>
    <cellStyle name="標準 2 6 9 2" xfId="7969"/>
    <cellStyle name="標準 2 7" xfId="347"/>
    <cellStyle name="標準 2 7 2" xfId="535"/>
    <cellStyle name="標準 2 7 2 2" xfId="1943"/>
    <cellStyle name="標準 2 7 2 2 2" xfId="5609"/>
    <cellStyle name="標準 2 7 2 2 2 2" xfId="11213"/>
    <cellStyle name="標準 2 7 2 2 3" xfId="3671"/>
    <cellStyle name="標準 2 7 2 2 3 2" xfId="9275"/>
    <cellStyle name="標準 2 7 2 2 4" xfId="7547"/>
    <cellStyle name="標準 2 7 2 3" xfId="1253"/>
    <cellStyle name="標準 2 7 2 3 2" xfId="4919"/>
    <cellStyle name="標準 2 7 2 3 2 2" xfId="10523"/>
    <cellStyle name="標準 2 7 2 3 3" xfId="6857"/>
    <cellStyle name="標準 2 7 2 4" xfId="4201"/>
    <cellStyle name="標準 2 7 2 4 2" xfId="9805"/>
    <cellStyle name="標準 2 7 2 5" xfId="2981"/>
    <cellStyle name="標準 2 7 2 5 2" xfId="8585"/>
    <cellStyle name="標準 2 7 2 6" xfId="6139"/>
    <cellStyle name="標準 2 7 3" xfId="1065"/>
    <cellStyle name="標準 2 7 3 2" xfId="4731"/>
    <cellStyle name="標準 2 7 3 2 2" xfId="10335"/>
    <cellStyle name="標準 2 7 3 3" xfId="2793"/>
    <cellStyle name="標準 2 7 3 3 2" xfId="8397"/>
    <cellStyle name="標準 2 7 3 4" xfId="6669"/>
    <cellStyle name="標準 2 7 4" xfId="1755"/>
    <cellStyle name="標準 2 7 4 2" xfId="5421"/>
    <cellStyle name="標準 2 7 4 2 2" xfId="11025"/>
    <cellStyle name="標準 2 7 4 3" xfId="3483"/>
    <cellStyle name="標準 2 7 4 3 2" xfId="9087"/>
    <cellStyle name="標準 2 7 4 4" xfId="7359"/>
    <cellStyle name="標準 2 7 5" xfId="723"/>
    <cellStyle name="標準 2 7 5 2" xfId="4389"/>
    <cellStyle name="標準 2 7 5 2 2" xfId="9993"/>
    <cellStyle name="標準 2 7 5 3" xfId="6327"/>
    <cellStyle name="標準 2 7 6" xfId="4013"/>
    <cellStyle name="標準 2 7 6 2" xfId="9617"/>
    <cellStyle name="標準 2 7 7" xfId="2451"/>
    <cellStyle name="標準 2 7 7 2" xfId="8055"/>
    <cellStyle name="標準 2 7 8" xfId="5951"/>
    <cellStyle name="標準 2 8" xfId="488"/>
    <cellStyle name="標準 2 8 2" xfId="1896"/>
    <cellStyle name="標準 2 8 2 2" xfId="5562"/>
    <cellStyle name="標準 2 8 2 2 2" xfId="11166"/>
    <cellStyle name="標準 2 8 2 3" xfId="3624"/>
    <cellStyle name="標準 2 8 2 3 2" xfId="9228"/>
    <cellStyle name="標準 2 8 2 4" xfId="7500"/>
    <cellStyle name="標準 2 8 3" xfId="1206"/>
    <cellStyle name="標準 2 8 3 2" xfId="4872"/>
    <cellStyle name="標準 2 8 3 2 2" xfId="10476"/>
    <cellStyle name="標準 2 8 3 3" xfId="6810"/>
    <cellStyle name="標準 2 8 4" xfId="4154"/>
    <cellStyle name="標準 2 8 4 2" xfId="9758"/>
    <cellStyle name="標準 2 8 5" xfId="2934"/>
    <cellStyle name="標準 2 8 5 2" xfId="8538"/>
    <cellStyle name="標準 2 8 6" xfId="6092"/>
    <cellStyle name="標準 2 9" xfId="864"/>
    <cellStyle name="標準 2 9 2" xfId="4530"/>
    <cellStyle name="標準 2 9 2 2" xfId="10134"/>
    <cellStyle name="標準 2 9 3" xfId="2592"/>
    <cellStyle name="標準 2 9 3 2" xfId="8196"/>
    <cellStyle name="標準 2 9 4" xfId="6468"/>
    <cellStyle name="標準 3" xfId="4"/>
    <cellStyle name="標準 3 10" xfId="287"/>
    <cellStyle name="標準 3 10 10" xfId="5891"/>
    <cellStyle name="標準 3 10 2" xfId="536"/>
    <cellStyle name="標準 3 10 2 2" xfId="1944"/>
    <cellStyle name="標準 3 10 2 2 2" xfId="5610"/>
    <cellStyle name="標準 3 10 2 2 2 2" xfId="11214"/>
    <cellStyle name="標準 3 10 2 2 3" xfId="3672"/>
    <cellStyle name="標準 3 10 2 2 3 2" xfId="9276"/>
    <cellStyle name="標準 3 10 2 2 4" xfId="7548"/>
    <cellStyle name="標準 3 10 2 3" xfId="1254"/>
    <cellStyle name="標準 3 10 2 3 2" xfId="4920"/>
    <cellStyle name="標準 3 10 2 3 2 2" xfId="10524"/>
    <cellStyle name="標準 3 10 2 3 3" xfId="6858"/>
    <cellStyle name="標準 3 10 2 4" xfId="4202"/>
    <cellStyle name="標準 3 10 2 4 2" xfId="9806"/>
    <cellStyle name="標準 3 10 2 5" xfId="2982"/>
    <cellStyle name="標準 3 10 2 5 2" xfId="8586"/>
    <cellStyle name="標準 3 10 2 6" xfId="6140"/>
    <cellStyle name="標準 3 10 3" xfId="1005"/>
    <cellStyle name="標準 3 10 3 2" xfId="4671"/>
    <cellStyle name="標準 3 10 3 2 2" xfId="10275"/>
    <cellStyle name="標準 3 10 3 3" xfId="2733"/>
    <cellStyle name="標準 3 10 3 3 2" xfId="8337"/>
    <cellStyle name="標準 3 10 3 4" xfId="6609"/>
    <cellStyle name="標準 3 10 4" xfId="1445"/>
    <cellStyle name="標準 3 10 4 2" xfId="5111"/>
    <cellStyle name="標準 3 10 4 2 2" xfId="10715"/>
    <cellStyle name="標準 3 10 4 3" xfId="3173"/>
    <cellStyle name="標準 3 10 4 3 2" xfId="8777"/>
    <cellStyle name="標準 3 10 4 4" xfId="7049"/>
    <cellStyle name="標準 3 10 5" xfId="1695"/>
    <cellStyle name="標準 3 10 5 2" xfId="5361"/>
    <cellStyle name="標準 3 10 5 2 2" xfId="10965"/>
    <cellStyle name="標準 3 10 5 3" xfId="3423"/>
    <cellStyle name="標準 3 10 5 3 2" xfId="9027"/>
    <cellStyle name="標準 3 10 5 4" xfId="7299"/>
    <cellStyle name="標準 3 10 6" xfId="724"/>
    <cellStyle name="標準 3 10 6 2" xfId="4390"/>
    <cellStyle name="標準 3 10 6 2 2" xfId="9994"/>
    <cellStyle name="標準 3 10 6 3" xfId="6328"/>
    <cellStyle name="標準 3 10 7" xfId="2135"/>
    <cellStyle name="標準 3 10 7 2" xfId="3953"/>
    <cellStyle name="標準 3 10 7 2 2" xfId="9557"/>
    <cellStyle name="標準 3 10 7 3" xfId="7739"/>
    <cellStyle name="標準 3 10 8" xfId="2295"/>
    <cellStyle name="標準 3 10 8 2" xfId="7899"/>
    <cellStyle name="標準 3 10 9" xfId="2452"/>
    <cellStyle name="標準 3 10 9 2" xfId="8056"/>
    <cellStyle name="標準 3 11" xfId="348"/>
    <cellStyle name="標準 3 11 2" xfId="1756"/>
    <cellStyle name="標準 3 11 2 2" xfId="5422"/>
    <cellStyle name="標準 3 11 2 2 2" xfId="11026"/>
    <cellStyle name="標準 3 11 2 3" xfId="3484"/>
    <cellStyle name="標準 3 11 2 3 2" xfId="9088"/>
    <cellStyle name="標準 3 11 2 4" xfId="7360"/>
    <cellStyle name="標準 3 11 3" xfId="1066"/>
    <cellStyle name="標準 3 11 3 2" xfId="4732"/>
    <cellStyle name="標準 3 11 3 2 2" xfId="10336"/>
    <cellStyle name="標準 3 11 3 3" xfId="6670"/>
    <cellStyle name="標準 3 11 4" xfId="4014"/>
    <cellStyle name="標準 3 11 4 2" xfId="9618"/>
    <cellStyle name="標準 3 11 5" xfId="2794"/>
    <cellStyle name="標準 3 11 5 2" xfId="8398"/>
    <cellStyle name="標準 3 11 6" xfId="5952"/>
    <cellStyle name="標準 3 12" xfId="489"/>
    <cellStyle name="標準 3 12 2" xfId="1897"/>
    <cellStyle name="標準 3 12 2 2" xfId="5563"/>
    <cellStyle name="標準 3 12 2 2 2" xfId="11167"/>
    <cellStyle name="標準 3 12 2 3" xfId="3625"/>
    <cellStyle name="標準 3 12 2 3 2" xfId="9229"/>
    <cellStyle name="標準 3 12 2 4" xfId="7501"/>
    <cellStyle name="標準 3 12 3" xfId="1207"/>
    <cellStyle name="標準 3 12 3 2" xfId="4873"/>
    <cellStyle name="標準 3 12 3 2 2" xfId="10477"/>
    <cellStyle name="標準 3 12 3 3" xfId="6811"/>
    <cellStyle name="標準 3 12 4" xfId="4155"/>
    <cellStyle name="標準 3 12 4 2" xfId="9759"/>
    <cellStyle name="標準 3 12 5" xfId="2935"/>
    <cellStyle name="標準 3 12 5 2" xfId="8539"/>
    <cellStyle name="標準 3 12 6" xfId="6093"/>
    <cellStyle name="標準 3 13" xfId="865"/>
    <cellStyle name="標準 3 13 2" xfId="4531"/>
    <cellStyle name="標準 3 13 2 2" xfId="10135"/>
    <cellStyle name="標準 3 13 3" xfId="2593"/>
    <cellStyle name="標準 3 13 3 2" xfId="8197"/>
    <cellStyle name="標準 3 13 4" xfId="6469"/>
    <cellStyle name="標準 3 14" xfId="1395"/>
    <cellStyle name="標準 3 14 2" xfId="5061"/>
    <cellStyle name="標準 3 14 2 2" xfId="10665"/>
    <cellStyle name="標準 3 14 3" xfId="3123"/>
    <cellStyle name="標準 3 14 3 2" xfId="8727"/>
    <cellStyle name="標準 3 14 4" xfId="6999"/>
    <cellStyle name="標準 3 15" xfId="1555"/>
    <cellStyle name="標準 3 15 2" xfId="5221"/>
    <cellStyle name="標準 3 15 2 2" xfId="10825"/>
    <cellStyle name="標準 3 15 3" xfId="3283"/>
    <cellStyle name="標準 3 15 3 2" xfId="8887"/>
    <cellStyle name="標準 3 15 4" xfId="7159"/>
    <cellStyle name="標準 3 16" xfId="677"/>
    <cellStyle name="標準 3 16 2" xfId="4343"/>
    <cellStyle name="標準 3 16 2 2" xfId="9947"/>
    <cellStyle name="標準 3 16 3" xfId="6281"/>
    <cellStyle name="標準 3 17" xfId="2085"/>
    <cellStyle name="標準 3 17 2" xfId="3813"/>
    <cellStyle name="標準 3 17 2 2" xfId="9417"/>
    <cellStyle name="標準 3 17 3" xfId="7689"/>
    <cellStyle name="標準 3 18" xfId="2245"/>
    <cellStyle name="標準 3 18 2" xfId="7849"/>
    <cellStyle name="標準 3 19" xfId="2405"/>
    <cellStyle name="標準 3 19 2" xfId="8009"/>
    <cellStyle name="標準 3 2" xfId="5"/>
    <cellStyle name="標準 3 2 10" xfId="872"/>
    <cellStyle name="標準 3 2 10 2" xfId="4538"/>
    <cellStyle name="標準 3 2 10 2 2" xfId="10142"/>
    <cellStyle name="標準 3 2 10 3" xfId="2600"/>
    <cellStyle name="標準 3 2 10 3 2" xfId="8204"/>
    <cellStyle name="標準 3 2 10 4" xfId="6476"/>
    <cellStyle name="標準 3 2 11" xfId="1397"/>
    <cellStyle name="標準 3 2 11 2" xfId="5063"/>
    <cellStyle name="標準 3 2 11 2 2" xfId="10667"/>
    <cellStyle name="標準 3 2 11 3" xfId="3125"/>
    <cellStyle name="標準 3 2 11 3 2" xfId="8729"/>
    <cellStyle name="標準 3 2 11 4" xfId="7001"/>
    <cellStyle name="標準 3 2 12" xfId="1562"/>
    <cellStyle name="標準 3 2 12 2" xfId="5228"/>
    <cellStyle name="標準 3 2 12 2 2" xfId="10832"/>
    <cellStyle name="標準 3 2 12 3" xfId="3290"/>
    <cellStyle name="標準 3 2 12 3 2" xfId="8894"/>
    <cellStyle name="標準 3 2 12 4" xfId="7166"/>
    <cellStyle name="標準 3 2 13" xfId="682"/>
    <cellStyle name="標準 3 2 13 2" xfId="4348"/>
    <cellStyle name="標準 3 2 13 2 2" xfId="9952"/>
    <cellStyle name="標準 3 2 13 3" xfId="6286"/>
    <cellStyle name="標準 3 2 14" xfId="2087"/>
    <cellStyle name="標準 3 2 14 2" xfId="3820"/>
    <cellStyle name="標準 3 2 14 2 2" xfId="9424"/>
    <cellStyle name="標準 3 2 14 3" xfId="7691"/>
    <cellStyle name="標準 3 2 15" xfId="2247"/>
    <cellStyle name="標準 3 2 15 2" xfId="7851"/>
    <cellStyle name="標準 3 2 16" xfId="2410"/>
    <cellStyle name="標準 3 2 16 2" xfId="8014"/>
    <cellStyle name="標準 3 2 17" xfId="154"/>
    <cellStyle name="標準 3 2 18" xfId="5758"/>
    <cellStyle name="標準 3 2 2" xfId="29"/>
    <cellStyle name="標準 3 2 2 10" xfId="702"/>
    <cellStyle name="標準 3 2 2 10 2" xfId="4368"/>
    <cellStyle name="標準 3 2 2 10 2 2" xfId="9972"/>
    <cellStyle name="標準 3 2 2 10 3" xfId="6306"/>
    <cellStyle name="標準 3 2 2 11" xfId="2109"/>
    <cellStyle name="標準 3 2 2 11 2" xfId="3827"/>
    <cellStyle name="標準 3 2 2 11 2 2" xfId="9431"/>
    <cellStyle name="標準 3 2 2 11 3" xfId="7713"/>
    <cellStyle name="標準 3 2 2 12" xfId="2269"/>
    <cellStyle name="標準 3 2 2 12 2" xfId="7873"/>
    <cellStyle name="標準 3 2 2 13" xfId="2430"/>
    <cellStyle name="標準 3 2 2 13 2" xfId="8034"/>
    <cellStyle name="標準 3 2 2 14" xfId="161"/>
    <cellStyle name="標準 3 2 2 15" xfId="5765"/>
    <cellStyle name="標準 3 2 2 2" xfId="60"/>
    <cellStyle name="標準 3 2 2 2 10" xfId="2506"/>
    <cellStyle name="標準 3 2 2 2 10 2" xfId="8110"/>
    <cellStyle name="標準 3 2 2 2 11" xfId="201"/>
    <cellStyle name="標準 3 2 2 2 12" xfId="5805"/>
    <cellStyle name="標準 3 2 2 2 2" xfId="402"/>
    <cellStyle name="標準 3 2 2 2 2 2" xfId="1810"/>
    <cellStyle name="標準 3 2 2 2 2 2 2" xfId="5476"/>
    <cellStyle name="標準 3 2 2 2 2 2 2 2" xfId="11080"/>
    <cellStyle name="標準 3 2 2 2 2 2 3" xfId="3538"/>
    <cellStyle name="標準 3 2 2 2 2 2 3 2" xfId="9142"/>
    <cellStyle name="標準 3 2 2 2 2 2 4" xfId="7414"/>
    <cellStyle name="標準 3 2 2 2 2 3" xfId="1120"/>
    <cellStyle name="標準 3 2 2 2 2 3 2" xfId="4786"/>
    <cellStyle name="標準 3 2 2 2 2 3 2 2" xfId="10390"/>
    <cellStyle name="標準 3 2 2 2 2 3 3" xfId="6724"/>
    <cellStyle name="標準 3 2 2 2 2 4" xfId="4068"/>
    <cellStyle name="標準 3 2 2 2 2 4 2" xfId="9672"/>
    <cellStyle name="標準 3 2 2 2 2 5" xfId="2848"/>
    <cellStyle name="標準 3 2 2 2 2 5 2" xfId="8452"/>
    <cellStyle name="標準 3 2 2 2 2 6" xfId="6006"/>
    <cellStyle name="標準 3 2 2 2 3" xfId="590"/>
    <cellStyle name="標準 3 2 2 2 3 2" xfId="1998"/>
    <cellStyle name="標準 3 2 2 2 3 2 2" xfId="5664"/>
    <cellStyle name="標準 3 2 2 2 3 2 2 2" xfId="11268"/>
    <cellStyle name="標準 3 2 2 2 3 2 3" xfId="3726"/>
    <cellStyle name="標準 3 2 2 2 3 2 3 2" xfId="9330"/>
    <cellStyle name="標準 3 2 2 2 3 2 4" xfId="7602"/>
    <cellStyle name="標準 3 2 2 2 3 3" xfId="1308"/>
    <cellStyle name="標準 3 2 2 2 3 3 2" xfId="4974"/>
    <cellStyle name="標準 3 2 2 2 3 3 2 2" xfId="10578"/>
    <cellStyle name="標準 3 2 2 2 3 3 3" xfId="6912"/>
    <cellStyle name="標準 3 2 2 2 3 4" xfId="4256"/>
    <cellStyle name="標準 3 2 2 2 3 4 2" xfId="9860"/>
    <cellStyle name="標準 3 2 2 2 3 5" xfId="3036"/>
    <cellStyle name="標準 3 2 2 2 3 5 2" xfId="8640"/>
    <cellStyle name="標準 3 2 2 2 3 6" xfId="6194"/>
    <cellStyle name="標準 3 2 2 2 4" xfId="919"/>
    <cellStyle name="標準 3 2 2 2 4 2" xfId="4585"/>
    <cellStyle name="標準 3 2 2 2 4 2 2" xfId="10189"/>
    <cellStyle name="標準 3 2 2 2 4 3" xfId="2647"/>
    <cellStyle name="標準 3 2 2 2 4 3 2" xfId="8251"/>
    <cellStyle name="標準 3 2 2 2 4 4" xfId="6523"/>
    <cellStyle name="標準 3 2 2 2 5" xfId="1468"/>
    <cellStyle name="標準 3 2 2 2 5 2" xfId="5134"/>
    <cellStyle name="標準 3 2 2 2 5 2 2" xfId="10738"/>
    <cellStyle name="標準 3 2 2 2 5 3" xfId="3196"/>
    <cellStyle name="標準 3 2 2 2 5 3 2" xfId="8800"/>
    <cellStyle name="標準 3 2 2 2 5 4" xfId="7072"/>
    <cellStyle name="標準 3 2 2 2 6" xfId="1609"/>
    <cellStyle name="標準 3 2 2 2 6 2" xfId="5275"/>
    <cellStyle name="標準 3 2 2 2 6 2 2" xfId="10879"/>
    <cellStyle name="標準 3 2 2 2 6 3" xfId="3337"/>
    <cellStyle name="標準 3 2 2 2 6 3 2" xfId="8941"/>
    <cellStyle name="標準 3 2 2 2 6 4" xfId="7213"/>
    <cellStyle name="標準 3 2 2 2 7" xfId="778"/>
    <cellStyle name="標準 3 2 2 2 7 2" xfId="4444"/>
    <cellStyle name="標準 3 2 2 2 7 2 2" xfId="10048"/>
    <cellStyle name="標準 3 2 2 2 7 3" xfId="6382"/>
    <cellStyle name="標準 3 2 2 2 8" xfId="2158"/>
    <cellStyle name="標準 3 2 2 2 8 2" xfId="3867"/>
    <cellStyle name="標準 3 2 2 2 8 2 2" xfId="9471"/>
    <cellStyle name="標準 3 2 2 2 8 3" xfId="7762"/>
    <cellStyle name="標準 3 2 2 2 9" xfId="2318"/>
    <cellStyle name="標準 3 2 2 2 9 2" xfId="7922"/>
    <cellStyle name="標準 3 2 2 3" xfId="125"/>
    <cellStyle name="標準 3 2 2 3 10" xfId="2571"/>
    <cellStyle name="標準 3 2 2 3 10 2" xfId="8175"/>
    <cellStyle name="標準 3 2 2 3 11" xfId="266"/>
    <cellStyle name="標準 3 2 2 3 12" xfId="5870"/>
    <cellStyle name="標準 3 2 2 3 2" xfId="467"/>
    <cellStyle name="標準 3 2 2 3 2 2" xfId="1875"/>
    <cellStyle name="標準 3 2 2 3 2 2 2" xfId="5541"/>
    <cellStyle name="標準 3 2 2 3 2 2 2 2" xfId="11145"/>
    <cellStyle name="標準 3 2 2 3 2 2 3" xfId="3603"/>
    <cellStyle name="標準 3 2 2 3 2 2 3 2" xfId="9207"/>
    <cellStyle name="標準 3 2 2 3 2 2 4" xfId="7479"/>
    <cellStyle name="標準 3 2 2 3 2 3" xfId="1185"/>
    <cellStyle name="標準 3 2 2 3 2 3 2" xfId="4851"/>
    <cellStyle name="標準 3 2 2 3 2 3 2 2" xfId="10455"/>
    <cellStyle name="標準 3 2 2 3 2 3 3" xfId="6789"/>
    <cellStyle name="標準 3 2 2 3 2 4" xfId="4133"/>
    <cellStyle name="標準 3 2 2 3 2 4 2" xfId="9737"/>
    <cellStyle name="標準 3 2 2 3 2 5" xfId="2913"/>
    <cellStyle name="標準 3 2 2 3 2 5 2" xfId="8517"/>
    <cellStyle name="標準 3 2 2 3 2 6" xfId="6071"/>
    <cellStyle name="標準 3 2 2 3 3" xfId="655"/>
    <cellStyle name="標準 3 2 2 3 3 2" xfId="2063"/>
    <cellStyle name="標準 3 2 2 3 3 2 2" xfId="5729"/>
    <cellStyle name="標準 3 2 2 3 3 2 2 2" xfId="11333"/>
    <cellStyle name="標準 3 2 2 3 3 2 3" xfId="3791"/>
    <cellStyle name="標準 3 2 2 3 3 2 3 2" xfId="9395"/>
    <cellStyle name="標準 3 2 2 3 3 2 4" xfId="7667"/>
    <cellStyle name="標準 3 2 2 3 3 3" xfId="1373"/>
    <cellStyle name="標準 3 2 2 3 3 3 2" xfId="5039"/>
    <cellStyle name="標準 3 2 2 3 3 3 2 2" xfId="10643"/>
    <cellStyle name="標準 3 2 2 3 3 3 3" xfId="6977"/>
    <cellStyle name="標準 3 2 2 3 3 4" xfId="4321"/>
    <cellStyle name="標準 3 2 2 3 3 4 2" xfId="9925"/>
    <cellStyle name="標準 3 2 2 3 3 5" xfId="3101"/>
    <cellStyle name="標準 3 2 2 3 3 5 2" xfId="8705"/>
    <cellStyle name="標準 3 2 2 3 3 6" xfId="6259"/>
    <cellStyle name="標準 3 2 2 3 4" xfId="984"/>
    <cellStyle name="標準 3 2 2 3 4 2" xfId="4650"/>
    <cellStyle name="標準 3 2 2 3 4 2 2" xfId="10254"/>
    <cellStyle name="標準 3 2 2 3 4 3" xfId="2712"/>
    <cellStyle name="標準 3 2 2 3 4 3 2" xfId="8316"/>
    <cellStyle name="標準 3 2 2 3 4 4" xfId="6588"/>
    <cellStyle name="標準 3 2 2 3 5" xfId="1533"/>
    <cellStyle name="標準 3 2 2 3 5 2" xfId="5199"/>
    <cellStyle name="標準 3 2 2 3 5 2 2" xfId="10803"/>
    <cellStyle name="標準 3 2 2 3 5 3" xfId="3261"/>
    <cellStyle name="標準 3 2 2 3 5 3 2" xfId="8865"/>
    <cellStyle name="標準 3 2 2 3 5 4" xfId="7137"/>
    <cellStyle name="標準 3 2 2 3 6" xfId="1674"/>
    <cellStyle name="標準 3 2 2 3 6 2" xfId="5340"/>
    <cellStyle name="標準 3 2 2 3 6 2 2" xfId="10944"/>
    <cellStyle name="標準 3 2 2 3 6 3" xfId="3402"/>
    <cellStyle name="標準 3 2 2 3 6 3 2" xfId="9006"/>
    <cellStyle name="標準 3 2 2 3 6 4" xfId="7278"/>
    <cellStyle name="標準 3 2 2 3 7" xfId="843"/>
    <cellStyle name="標準 3 2 2 3 7 2" xfId="4509"/>
    <cellStyle name="標準 3 2 2 3 7 2 2" xfId="10113"/>
    <cellStyle name="標準 3 2 2 3 7 3" xfId="6447"/>
    <cellStyle name="標準 3 2 2 3 8" xfId="2223"/>
    <cellStyle name="標準 3 2 2 3 8 2" xfId="3932"/>
    <cellStyle name="標準 3 2 2 3 8 2 2" xfId="9536"/>
    <cellStyle name="標準 3 2 2 3 8 3" xfId="7827"/>
    <cellStyle name="標準 3 2 2 3 9" xfId="2383"/>
    <cellStyle name="標準 3 2 2 3 9 2" xfId="7987"/>
    <cellStyle name="標準 3 2 2 4" xfId="310"/>
    <cellStyle name="標準 3 2 2 4 2" xfId="550"/>
    <cellStyle name="標準 3 2 2 4 2 2" xfId="1958"/>
    <cellStyle name="標準 3 2 2 4 2 2 2" xfId="5624"/>
    <cellStyle name="標準 3 2 2 4 2 2 2 2" xfId="11228"/>
    <cellStyle name="標準 3 2 2 4 2 2 3" xfId="3686"/>
    <cellStyle name="標準 3 2 2 4 2 2 3 2" xfId="9290"/>
    <cellStyle name="標準 3 2 2 4 2 2 4" xfId="7562"/>
    <cellStyle name="標準 3 2 2 4 2 3" xfId="1268"/>
    <cellStyle name="標準 3 2 2 4 2 3 2" xfId="4934"/>
    <cellStyle name="標準 3 2 2 4 2 3 2 2" xfId="10538"/>
    <cellStyle name="標準 3 2 2 4 2 3 3" xfId="6872"/>
    <cellStyle name="標準 3 2 2 4 2 4" xfId="4216"/>
    <cellStyle name="標準 3 2 2 4 2 4 2" xfId="9820"/>
    <cellStyle name="標準 3 2 2 4 2 5" xfId="2996"/>
    <cellStyle name="標準 3 2 2 4 2 5 2" xfId="8600"/>
    <cellStyle name="標準 3 2 2 4 2 6" xfId="6154"/>
    <cellStyle name="標準 3 2 2 4 3" xfId="1028"/>
    <cellStyle name="標準 3 2 2 4 3 2" xfId="4694"/>
    <cellStyle name="標準 3 2 2 4 3 2 2" xfId="10298"/>
    <cellStyle name="標準 3 2 2 4 3 3" xfId="2756"/>
    <cellStyle name="標準 3 2 2 4 3 3 2" xfId="8360"/>
    <cellStyle name="標準 3 2 2 4 3 4" xfId="6632"/>
    <cellStyle name="標準 3 2 2 4 4" xfId="1718"/>
    <cellStyle name="標準 3 2 2 4 4 2" xfId="5384"/>
    <cellStyle name="標準 3 2 2 4 4 2 2" xfId="10988"/>
    <cellStyle name="標準 3 2 2 4 4 3" xfId="3446"/>
    <cellStyle name="標準 3 2 2 4 4 3 2" xfId="9050"/>
    <cellStyle name="標準 3 2 2 4 4 4" xfId="7322"/>
    <cellStyle name="標準 3 2 2 4 5" xfId="738"/>
    <cellStyle name="標準 3 2 2 4 5 2" xfId="4404"/>
    <cellStyle name="標準 3 2 2 4 5 2 2" xfId="10008"/>
    <cellStyle name="標準 3 2 2 4 5 3" xfId="6342"/>
    <cellStyle name="標準 3 2 2 4 6" xfId="3976"/>
    <cellStyle name="標準 3 2 2 4 6 2" xfId="9580"/>
    <cellStyle name="標準 3 2 2 4 7" xfId="2466"/>
    <cellStyle name="標準 3 2 2 4 7 2" xfId="8070"/>
    <cellStyle name="標準 3 2 2 4 8" xfId="5914"/>
    <cellStyle name="標準 3 2 2 5" xfId="362"/>
    <cellStyle name="標準 3 2 2 5 2" xfId="1770"/>
    <cellStyle name="標準 3 2 2 5 2 2" xfId="5436"/>
    <cellStyle name="標準 3 2 2 5 2 2 2" xfId="11040"/>
    <cellStyle name="標準 3 2 2 5 2 3" xfId="3498"/>
    <cellStyle name="標準 3 2 2 5 2 3 2" xfId="9102"/>
    <cellStyle name="標準 3 2 2 5 2 4" xfId="7374"/>
    <cellStyle name="標準 3 2 2 5 3" xfId="1080"/>
    <cellStyle name="標準 3 2 2 5 3 2" xfId="4746"/>
    <cellStyle name="標準 3 2 2 5 3 2 2" xfId="10350"/>
    <cellStyle name="標準 3 2 2 5 3 3" xfId="6684"/>
    <cellStyle name="標準 3 2 2 5 4" xfId="4028"/>
    <cellStyle name="標準 3 2 2 5 4 2" xfId="9632"/>
    <cellStyle name="標準 3 2 2 5 5" xfId="2808"/>
    <cellStyle name="標準 3 2 2 5 5 2" xfId="8412"/>
    <cellStyle name="標準 3 2 2 5 6" xfId="5966"/>
    <cellStyle name="標準 3 2 2 6" xfId="514"/>
    <cellStyle name="標準 3 2 2 6 2" xfId="1922"/>
    <cellStyle name="標準 3 2 2 6 2 2" xfId="5588"/>
    <cellStyle name="標準 3 2 2 6 2 2 2" xfId="11192"/>
    <cellStyle name="標準 3 2 2 6 2 3" xfId="3650"/>
    <cellStyle name="標準 3 2 2 6 2 3 2" xfId="9254"/>
    <cellStyle name="標準 3 2 2 6 2 4" xfId="7526"/>
    <cellStyle name="標準 3 2 2 6 3" xfId="1232"/>
    <cellStyle name="標準 3 2 2 6 3 2" xfId="4898"/>
    <cellStyle name="標準 3 2 2 6 3 2 2" xfId="10502"/>
    <cellStyle name="標準 3 2 2 6 3 3" xfId="6836"/>
    <cellStyle name="標準 3 2 2 6 4" xfId="4180"/>
    <cellStyle name="標準 3 2 2 6 4 2" xfId="9784"/>
    <cellStyle name="標準 3 2 2 6 5" xfId="2960"/>
    <cellStyle name="標準 3 2 2 6 5 2" xfId="8564"/>
    <cellStyle name="標準 3 2 2 6 6" xfId="6118"/>
    <cellStyle name="標準 3 2 2 7" xfId="879"/>
    <cellStyle name="標準 3 2 2 7 2" xfId="4545"/>
    <cellStyle name="標準 3 2 2 7 2 2" xfId="10149"/>
    <cellStyle name="標準 3 2 2 7 3" xfId="2607"/>
    <cellStyle name="標準 3 2 2 7 3 2" xfId="8211"/>
    <cellStyle name="標準 3 2 2 7 4" xfId="6483"/>
    <cellStyle name="標準 3 2 2 8" xfId="1419"/>
    <cellStyle name="標準 3 2 2 8 2" xfId="5085"/>
    <cellStyle name="標準 3 2 2 8 2 2" xfId="10689"/>
    <cellStyle name="標準 3 2 2 8 3" xfId="3147"/>
    <cellStyle name="標準 3 2 2 8 3 2" xfId="8751"/>
    <cellStyle name="標準 3 2 2 8 4" xfId="7023"/>
    <cellStyle name="標準 3 2 2 9" xfId="1569"/>
    <cellStyle name="標準 3 2 2 9 2" xfId="5235"/>
    <cellStyle name="標準 3 2 2 9 2 2" xfId="10839"/>
    <cellStyle name="標準 3 2 2 9 3" xfId="3297"/>
    <cellStyle name="標準 3 2 2 9 3 2" xfId="8901"/>
    <cellStyle name="標準 3 2 2 9 4" xfId="7173"/>
    <cellStyle name="標準 3 2 3" xfId="40"/>
    <cellStyle name="標準 3 2 3 10" xfId="714"/>
    <cellStyle name="標準 3 2 3 10 2" xfId="4380"/>
    <cellStyle name="標準 3 2 3 10 2 2" xfId="9984"/>
    <cellStyle name="標準 3 2 3 10 3" xfId="6318"/>
    <cellStyle name="標準 3 2 3 11" xfId="2120"/>
    <cellStyle name="標準 3 2 3 11 2" xfId="3839"/>
    <cellStyle name="標準 3 2 3 11 2 2" xfId="9443"/>
    <cellStyle name="標準 3 2 3 11 3" xfId="7724"/>
    <cellStyle name="標準 3 2 3 12" xfId="2280"/>
    <cellStyle name="標準 3 2 3 12 2" xfId="7884"/>
    <cellStyle name="標準 3 2 3 13" xfId="2442"/>
    <cellStyle name="標準 3 2 3 13 2" xfId="8046"/>
    <cellStyle name="標準 3 2 3 14" xfId="173"/>
    <cellStyle name="標準 3 2 3 15" xfId="5777"/>
    <cellStyle name="標準 3 2 3 2" xfId="61"/>
    <cellStyle name="標準 3 2 3 2 10" xfId="2507"/>
    <cellStyle name="標準 3 2 3 2 10 2" xfId="8111"/>
    <cellStyle name="標準 3 2 3 2 11" xfId="202"/>
    <cellStyle name="標準 3 2 3 2 12" xfId="5806"/>
    <cellStyle name="標準 3 2 3 2 2" xfId="403"/>
    <cellStyle name="標準 3 2 3 2 2 2" xfId="1811"/>
    <cellStyle name="標準 3 2 3 2 2 2 2" xfId="5477"/>
    <cellStyle name="標準 3 2 3 2 2 2 2 2" xfId="11081"/>
    <cellStyle name="標準 3 2 3 2 2 2 3" xfId="3539"/>
    <cellStyle name="標準 3 2 3 2 2 2 3 2" xfId="9143"/>
    <cellStyle name="標準 3 2 3 2 2 2 4" xfId="7415"/>
    <cellStyle name="標準 3 2 3 2 2 3" xfId="1121"/>
    <cellStyle name="標準 3 2 3 2 2 3 2" xfId="4787"/>
    <cellStyle name="標準 3 2 3 2 2 3 2 2" xfId="10391"/>
    <cellStyle name="標準 3 2 3 2 2 3 3" xfId="6725"/>
    <cellStyle name="標準 3 2 3 2 2 4" xfId="4069"/>
    <cellStyle name="標準 3 2 3 2 2 4 2" xfId="9673"/>
    <cellStyle name="標準 3 2 3 2 2 5" xfId="2849"/>
    <cellStyle name="標準 3 2 3 2 2 5 2" xfId="8453"/>
    <cellStyle name="標準 3 2 3 2 2 6" xfId="6007"/>
    <cellStyle name="標準 3 2 3 2 3" xfId="591"/>
    <cellStyle name="標準 3 2 3 2 3 2" xfId="1999"/>
    <cellStyle name="標準 3 2 3 2 3 2 2" xfId="5665"/>
    <cellStyle name="標準 3 2 3 2 3 2 2 2" xfId="11269"/>
    <cellStyle name="標準 3 2 3 2 3 2 3" xfId="3727"/>
    <cellStyle name="標準 3 2 3 2 3 2 3 2" xfId="9331"/>
    <cellStyle name="標準 3 2 3 2 3 2 4" xfId="7603"/>
    <cellStyle name="標準 3 2 3 2 3 3" xfId="1309"/>
    <cellStyle name="標準 3 2 3 2 3 3 2" xfId="4975"/>
    <cellStyle name="標準 3 2 3 2 3 3 2 2" xfId="10579"/>
    <cellStyle name="標準 3 2 3 2 3 3 3" xfId="6913"/>
    <cellStyle name="標準 3 2 3 2 3 4" xfId="4257"/>
    <cellStyle name="標準 3 2 3 2 3 4 2" xfId="9861"/>
    <cellStyle name="標準 3 2 3 2 3 5" xfId="3037"/>
    <cellStyle name="標準 3 2 3 2 3 5 2" xfId="8641"/>
    <cellStyle name="標準 3 2 3 2 3 6" xfId="6195"/>
    <cellStyle name="標準 3 2 3 2 4" xfId="920"/>
    <cellStyle name="標準 3 2 3 2 4 2" xfId="4586"/>
    <cellStyle name="標準 3 2 3 2 4 2 2" xfId="10190"/>
    <cellStyle name="標準 3 2 3 2 4 3" xfId="2648"/>
    <cellStyle name="標準 3 2 3 2 4 3 2" xfId="8252"/>
    <cellStyle name="標準 3 2 3 2 4 4" xfId="6524"/>
    <cellStyle name="標準 3 2 3 2 5" xfId="1480"/>
    <cellStyle name="標準 3 2 3 2 5 2" xfId="5146"/>
    <cellStyle name="標準 3 2 3 2 5 2 2" xfId="10750"/>
    <cellStyle name="標準 3 2 3 2 5 3" xfId="3208"/>
    <cellStyle name="標準 3 2 3 2 5 3 2" xfId="8812"/>
    <cellStyle name="標準 3 2 3 2 5 4" xfId="7084"/>
    <cellStyle name="標準 3 2 3 2 6" xfId="1610"/>
    <cellStyle name="標準 3 2 3 2 6 2" xfId="5276"/>
    <cellStyle name="標準 3 2 3 2 6 2 2" xfId="10880"/>
    <cellStyle name="標準 3 2 3 2 6 3" xfId="3338"/>
    <cellStyle name="標準 3 2 3 2 6 3 2" xfId="8942"/>
    <cellStyle name="標準 3 2 3 2 6 4" xfId="7214"/>
    <cellStyle name="標準 3 2 3 2 7" xfId="779"/>
    <cellStyle name="標準 3 2 3 2 7 2" xfId="4445"/>
    <cellStyle name="標準 3 2 3 2 7 2 2" xfId="10049"/>
    <cellStyle name="標準 3 2 3 2 7 3" xfId="6383"/>
    <cellStyle name="標準 3 2 3 2 8" xfId="2170"/>
    <cellStyle name="標準 3 2 3 2 8 2" xfId="3868"/>
    <cellStyle name="標準 3 2 3 2 8 2 2" xfId="9472"/>
    <cellStyle name="標準 3 2 3 2 8 3" xfId="7774"/>
    <cellStyle name="標準 3 2 3 2 9" xfId="2330"/>
    <cellStyle name="標準 3 2 3 2 9 2" xfId="7934"/>
    <cellStyle name="標準 3 2 3 3" xfId="137"/>
    <cellStyle name="標準 3 2 3 3 10" xfId="2583"/>
    <cellStyle name="標準 3 2 3 3 10 2" xfId="8187"/>
    <cellStyle name="標準 3 2 3 3 11" xfId="278"/>
    <cellStyle name="標準 3 2 3 3 12" xfId="5882"/>
    <cellStyle name="標準 3 2 3 3 2" xfId="479"/>
    <cellStyle name="標準 3 2 3 3 2 2" xfId="1887"/>
    <cellStyle name="標準 3 2 3 3 2 2 2" xfId="5553"/>
    <cellStyle name="標準 3 2 3 3 2 2 2 2" xfId="11157"/>
    <cellStyle name="標準 3 2 3 3 2 2 3" xfId="3615"/>
    <cellStyle name="標準 3 2 3 3 2 2 3 2" xfId="9219"/>
    <cellStyle name="標準 3 2 3 3 2 2 4" xfId="7491"/>
    <cellStyle name="標準 3 2 3 3 2 3" xfId="1197"/>
    <cellStyle name="標準 3 2 3 3 2 3 2" xfId="4863"/>
    <cellStyle name="標準 3 2 3 3 2 3 2 2" xfId="10467"/>
    <cellStyle name="標準 3 2 3 3 2 3 3" xfId="6801"/>
    <cellStyle name="標準 3 2 3 3 2 4" xfId="4145"/>
    <cellStyle name="標準 3 2 3 3 2 4 2" xfId="9749"/>
    <cellStyle name="標準 3 2 3 3 2 5" xfId="2925"/>
    <cellStyle name="標準 3 2 3 3 2 5 2" xfId="8529"/>
    <cellStyle name="標準 3 2 3 3 2 6" xfId="6083"/>
    <cellStyle name="標準 3 2 3 3 3" xfId="667"/>
    <cellStyle name="標準 3 2 3 3 3 2" xfId="2075"/>
    <cellStyle name="標準 3 2 3 3 3 2 2" xfId="5741"/>
    <cellStyle name="標準 3 2 3 3 3 2 2 2" xfId="11345"/>
    <cellStyle name="標準 3 2 3 3 3 2 3" xfId="3803"/>
    <cellStyle name="標準 3 2 3 3 3 2 3 2" xfId="9407"/>
    <cellStyle name="標準 3 2 3 3 3 2 4" xfId="7679"/>
    <cellStyle name="標準 3 2 3 3 3 3" xfId="1385"/>
    <cellStyle name="標準 3 2 3 3 3 3 2" xfId="5051"/>
    <cellStyle name="標準 3 2 3 3 3 3 2 2" xfId="10655"/>
    <cellStyle name="標準 3 2 3 3 3 3 3" xfId="6989"/>
    <cellStyle name="標準 3 2 3 3 3 4" xfId="4333"/>
    <cellStyle name="標準 3 2 3 3 3 4 2" xfId="9937"/>
    <cellStyle name="標準 3 2 3 3 3 5" xfId="3113"/>
    <cellStyle name="標準 3 2 3 3 3 5 2" xfId="8717"/>
    <cellStyle name="標準 3 2 3 3 3 6" xfId="6271"/>
    <cellStyle name="標準 3 2 3 3 4" xfId="996"/>
    <cellStyle name="標準 3 2 3 3 4 2" xfId="4662"/>
    <cellStyle name="標準 3 2 3 3 4 2 2" xfId="10266"/>
    <cellStyle name="標準 3 2 3 3 4 3" xfId="2724"/>
    <cellStyle name="標準 3 2 3 3 4 3 2" xfId="8328"/>
    <cellStyle name="標準 3 2 3 3 4 4" xfId="6600"/>
    <cellStyle name="標準 3 2 3 3 5" xfId="1545"/>
    <cellStyle name="標準 3 2 3 3 5 2" xfId="5211"/>
    <cellStyle name="標準 3 2 3 3 5 2 2" xfId="10815"/>
    <cellStyle name="標準 3 2 3 3 5 3" xfId="3273"/>
    <cellStyle name="標準 3 2 3 3 5 3 2" xfId="8877"/>
    <cellStyle name="標準 3 2 3 3 5 4" xfId="7149"/>
    <cellStyle name="標準 3 2 3 3 6" xfId="1686"/>
    <cellStyle name="標準 3 2 3 3 6 2" xfId="5352"/>
    <cellStyle name="標準 3 2 3 3 6 2 2" xfId="10956"/>
    <cellStyle name="標準 3 2 3 3 6 3" xfId="3414"/>
    <cellStyle name="標準 3 2 3 3 6 3 2" xfId="9018"/>
    <cellStyle name="標準 3 2 3 3 6 4" xfId="7290"/>
    <cellStyle name="標準 3 2 3 3 7" xfId="855"/>
    <cellStyle name="標準 3 2 3 3 7 2" xfId="4521"/>
    <cellStyle name="標準 3 2 3 3 7 2 2" xfId="10125"/>
    <cellStyle name="標準 3 2 3 3 7 3" xfId="6459"/>
    <cellStyle name="標準 3 2 3 3 8" xfId="2235"/>
    <cellStyle name="標準 3 2 3 3 8 2" xfId="3944"/>
    <cellStyle name="標準 3 2 3 3 8 2 2" xfId="9548"/>
    <cellStyle name="標準 3 2 3 3 8 3" xfId="7839"/>
    <cellStyle name="標準 3 2 3 3 9" xfId="2395"/>
    <cellStyle name="標準 3 2 3 3 9 2" xfId="7999"/>
    <cellStyle name="標準 3 2 3 4" xfId="322"/>
    <cellStyle name="標準 3 2 3 4 2" xfId="562"/>
    <cellStyle name="標準 3 2 3 4 2 2" xfId="1970"/>
    <cellStyle name="標準 3 2 3 4 2 2 2" xfId="5636"/>
    <cellStyle name="標準 3 2 3 4 2 2 2 2" xfId="11240"/>
    <cellStyle name="標準 3 2 3 4 2 2 3" xfId="3698"/>
    <cellStyle name="標準 3 2 3 4 2 2 3 2" xfId="9302"/>
    <cellStyle name="標準 3 2 3 4 2 2 4" xfId="7574"/>
    <cellStyle name="標準 3 2 3 4 2 3" xfId="1280"/>
    <cellStyle name="標準 3 2 3 4 2 3 2" xfId="4946"/>
    <cellStyle name="標準 3 2 3 4 2 3 2 2" xfId="10550"/>
    <cellStyle name="標準 3 2 3 4 2 3 3" xfId="6884"/>
    <cellStyle name="標準 3 2 3 4 2 4" xfId="4228"/>
    <cellStyle name="標準 3 2 3 4 2 4 2" xfId="9832"/>
    <cellStyle name="標準 3 2 3 4 2 5" xfId="3008"/>
    <cellStyle name="標準 3 2 3 4 2 5 2" xfId="8612"/>
    <cellStyle name="標準 3 2 3 4 2 6" xfId="6166"/>
    <cellStyle name="標準 3 2 3 4 3" xfId="1040"/>
    <cellStyle name="標準 3 2 3 4 3 2" xfId="4706"/>
    <cellStyle name="標準 3 2 3 4 3 2 2" xfId="10310"/>
    <cellStyle name="標準 3 2 3 4 3 3" xfId="2768"/>
    <cellStyle name="標準 3 2 3 4 3 3 2" xfId="8372"/>
    <cellStyle name="標準 3 2 3 4 3 4" xfId="6644"/>
    <cellStyle name="標準 3 2 3 4 4" xfId="1730"/>
    <cellStyle name="標準 3 2 3 4 4 2" xfId="5396"/>
    <cellStyle name="標準 3 2 3 4 4 2 2" xfId="11000"/>
    <cellStyle name="標準 3 2 3 4 4 3" xfId="3458"/>
    <cellStyle name="標準 3 2 3 4 4 3 2" xfId="9062"/>
    <cellStyle name="標準 3 2 3 4 4 4" xfId="7334"/>
    <cellStyle name="標準 3 2 3 4 5" xfId="750"/>
    <cellStyle name="標準 3 2 3 4 5 2" xfId="4416"/>
    <cellStyle name="標準 3 2 3 4 5 2 2" xfId="10020"/>
    <cellStyle name="標準 3 2 3 4 5 3" xfId="6354"/>
    <cellStyle name="標準 3 2 3 4 6" xfId="3988"/>
    <cellStyle name="標準 3 2 3 4 6 2" xfId="9592"/>
    <cellStyle name="標準 3 2 3 4 7" xfId="2478"/>
    <cellStyle name="標準 3 2 3 4 7 2" xfId="8082"/>
    <cellStyle name="標準 3 2 3 4 8" xfId="5926"/>
    <cellStyle name="標準 3 2 3 5" xfId="374"/>
    <cellStyle name="標準 3 2 3 5 2" xfId="1782"/>
    <cellStyle name="標準 3 2 3 5 2 2" xfId="5448"/>
    <cellStyle name="標準 3 2 3 5 2 2 2" xfId="11052"/>
    <cellStyle name="標準 3 2 3 5 2 3" xfId="3510"/>
    <cellStyle name="標準 3 2 3 5 2 3 2" xfId="9114"/>
    <cellStyle name="標準 3 2 3 5 2 4" xfId="7386"/>
    <cellStyle name="標準 3 2 3 5 3" xfId="1092"/>
    <cellStyle name="標準 3 2 3 5 3 2" xfId="4758"/>
    <cellStyle name="標準 3 2 3 5 3 2 2" xfId="10362"/>
    <cellStyle name="標準 3 2 3 5 3 3" xfId="6696"/>
    <cellStyle name="標準 3 2 3 5 4" xfId="4040"/>
    <cellStyle name="標準 3 2 3 5 4 2" xfId="9644"/>
    <cellStyle name="標準 3 2 3 5 5" xfId="2820"/>
    <cellStyle name="標準 3 2 3 5 5 2" xfId="8424"/>
    <cellStyle name="標準 3 2 3 5 6" xfId="5978"/>
    <cellStyle name="標準 3 2 3 6" xfId="526"/>
    <cellStyle name="標準 3 2 3 6 2" xfId="1934"/>
    <cellStyle name="標準 3 2 3 6 2 2" xfId="5600"/>
    <cellStyle name="標準 3 2 3 6 2 2 2" xfId="11204"/>
    <cellStyle name="標準 3 2 3 6 2 3" xfId="3662"/>
    <cellStyle name="標準 3 2 3 6 2 3 2" xfId="9266"/>
    <cellStyle name="標準 3 2 3 6 2 4" xfId="7538"/>
    <cellStyle name="標準 3 2 3 6 3" xfId="1244"/>
    <cellStyle name="標準 3 2 3 6 3 2" xfId="4910"/>
    <cellStyle name="標準 3 2 3 6 3 2 2" xfId="10514"/>
    <cellStyle name="標準 3 2 3 6 3 3" xfId="6848"/>
    <cellStyle name="標準 3 2 3 6 4" xfId="4192"/>
    <cellStyle name="標準 3 2 3 6 4 2" xfId="9796"/>
    <cellStyle name="標準 3 2 3 6 5" xfId="2972"/>
    <cellStyle name="標準 3 2 3 6 5 2" xfId="8576"/>
    <cellStyle name="標準 3 2 3 6 6" xfId="6130"/>
    <cellStyle name="標準 3 2 3 7" xfId="891"/>
    <cellStyle name="標準 3 2 3 7 2" xfId="4557"/>
    <cellStyle name="標準 3 2 3 7 2 2" xfId="10161"/>
    <cellStyle name="標準 3 2 3 7 3" xfId="2619"/>
    <cellStyle name="標準 3 2 3 7 3 2" xfId="8223"/>
    <cellStyle name="標準 3 2 3 7 4" xfId="6495"/>
    <cellStyle name="標準 3 2 3 8" xfId="1430"/>
    <cellStyle name="標準 3 2 3 8 2" xfId="5096"/>
    <cellStyle name="標準 3 2 3 8 2 2" xfId="10700"/>
    <cellStyle name="標準 3 2 3 8 3" xfId="3158"/>
    <cellStyle name="標準 3 2 3 8 3 2" xfId="8762"/>
    <cellStyle name="標準 3 2 3 8 4" xfId="7034"/>
    <cellStyle name="標準 3 2 3 9" xfId="1581"/>
    <cellStyle name="標準 3 2 3 9 2" xfId="5247"/>
    <cellStyle name="標準 3 2 3 9 2 2" xfId="10851"/>
    <cellStyle name="標準 3 2 3 9 3" xfId="3309"/>
    <cellStyle name="標準 3 2 3 9 3 2" xfId="8913"/>
    <cellStyle name="標準 3 2 3 9 4" xfId="7185"/>
    <cellStyle name="標準 3 2 4" xfId="23"/>
    <cellStyle name="標準 3 2 4 10" xfId="695"/>
    <cellStyle name="標準 3 2 4 10 2" xfId="4361"/>
    <cellStyle name="標準 3 2 4 10 2 2" xfId="9965"/>
    <cellStyle name="標準 3 2 4 10 3" xfId="6299"/>
    <cellStyle name="標準 3 2 4 11" xfId="2104"/>
    <cellStyle name="標準 3 2 4 11 2" xfId="3849"/>
    <cellStyle name="標準 3 2 4 11 2 2" xfId="9453"/>
    <cellStyle name="標準 3 2 4 11 3" xfId="7708"/>
    <cellStyle name="標準 3 2 4 12" xfId="2264"/>
    <cellStyle name="標準 3 2 4 12 2" xfId="7868"/>
    <cellStyle name="標準 3 2 4 13" xfId="2423"/>
    <cellStyle name="標準 3 2 4 13 2" xfId="8027"/>
    <cellStyle name="標準 3 2 4 14" xfId="183"/>
    <cellStyle name="標準 3 2 4 15" xfId="5787"/>
    <cellStyle name="標準 3 2 4 2" xfId="62"/>
    <cellStyle name="標準 3 2 4 2 10" xfId="2508"/>
    <cellStyle name="標準 3 2 4 2 10 2" xfId="8112"/>
    <cellStyle name="標準 3 2 4 2 11" xfId="203"/>
    <cellStyle name="標準 3 2 4 2 12" xfId="5807"/>
    <cellStyle name="標準 3 2 4 2 2" xfId="404"/>
    <cellStyle name="標準 3 2 4 2 2 2" xfId="1812"/>
    <cellStyle name="標準 3 2 4 2 2 2 2" xfId="5478"/>
    <cellStyle name="標準 3 2 4 2 2 2 2 2" xfId="11082"/>
    <cellStyle name="標準 3 2 4 2 2 2 3" xfId="3540"/>
    <cellStyle name="標準 3 2 4 2 2 2 3 2" xfId="9144"/>
    <cellStyle name="標準 3 2 4 2 2 2 4" xfId="7416"/>
    <cellStyle name="標準 3 2 4 2 2 3" xfId="1122"/>
    <cellStyle name="標準 3 2 4 2 2 3 2" xfId="4788"/>
    <cellStyle name="標準 3 2 4 2 2 3 2 2" xfId="10392"/>
    <cellStyle name="標準 3 2 4 2 2 3 3" xfId="6726"/>
    <cellStyle name="標準 3 2 4 2 2 4" xfId="4070"/>
    <cellStyle name="標準 3 2 4 2 2 4 2" xfId="9674"/>
    <cellStyle name="標準 3 2 4 2 2 5" xfId="2850"/>
    <cellStyle name="標準 3 2 4 2 2 5 2" xfId="8454"/>
    <cellStyle name="標準 3 2 4 2 2 6" xfId="6008"/>
    <cellStyle name="標準 3 2 4 2 3" xfId="592"/>
    <cellStyle name="標準 3 2 4 2 3 2" xfId="2000"/>
    <cellStyle name="標準 3 2 4 2 3 2 2" xfId="5666"/>
    <cellStyle name="標準 3 2 4 2 3 2 2 2" xfId="11270"/>
    <cellStyle name="標準 3 2 4 2 3 2 3" xfId="3728"/>
    <cellStyle name="標準 3 2 4 2 3 2 3 2" xfId="9332"/>
    <cellStyle name="標準 3 2 4 2 3 2 4" xfId="7604"/>
    <cellStyle name="標準 3 2 4 2 3 3" xfId="1310"/>
    <cellStyle name="標準 3 2 4 2 3 3 2" xfId="4976"/>
    <cellStyle name="標準 3 2 4 2 3 3 2 2" xfId="10580"/>
    <cellStyle name="標準 3 2 4 2 3 3 3" xfId="6914"/>
    <cellStyle name="標準 3 2 4 2 3 4" xfId="4258"/>
    <cellStyle name="標準 3 2 4 2 3 4 2" xfId="9862"/>
    <cellStyle name="標準 3 2 4 2 3 5" xfId="3038"/>
    <cellStyle name="標準 3 2 4 2 3 5 2" xfId="8642"/>
    <cellStyle name="標準 3 2 4 2 3 6" xfId="6196"/>
    <cellStyle name="標準 3 2 4 2 4" xfId="921"/>
    <cellStyle name="標準 3 2 4 2 4 2" xfId="4587"/>
    <cellStyle name="標準 3 2 4 2 4 2 2" xfId="10191"/>
    <cellStyle name="標準 3 2 4 2 4 3" xfId="2649"/>
    <cellStyle name="標準 3 2 4 2 4 3 2" xfId="8253"/>
    <cellStyle name="標準 3 2 4 2 4 4" xfId="6525"/>
    <cellStyle name="標準 3 2 4 2 5" xfId="1461"/>
    <cellStyle name="標準 3 2 4 2 5 2" xfId="5127"/>
    <cellStyle name="標準 3 2 4 2 5 2 2" xfId="10731"/>
    <cellStyle name="標準 3 2 4 2 5 3" xfId="3189"/>
    <cellStyle name="標準 3 2 4 2 5 3 2" xfId="8793"/>
    <cellStyle name="標準 3 2 4 2 5 4" xfId="7065"/>
    <cellStyle name="標準 3 2 4 2 6" xfId="1611"/>
    <cellStyle name="標準 3 2 4 2 6 2" xfId="5277"/>
    <cellStyle name="標準 3 2 4 2 6 2 2" xfId="10881"/>
    <cellStyle name="標準 3 2 4 2 6 3" xfId="3339"/>
    <cellStyle name="標準 3 2 4 2 6 3 2" xfId="8943"/>
    <cellStyle name="標準 3 2 4 2 6 4" xfId="7215"/>
    <cellStyle name="標準 3 2 4 2 7" xfId="780"/>
    <cellStyle name="標準 3 2 4 2 7 2" xfId="4446"/>
    <cellStyle name="標準 3 2 4 2 7 2 2" xfId="10050"/>
    <cellStyle name="標準 3 2 4 2 7 3" xfId="6384"/>
    <cellStyle name="標準 3 2 4 2 8" xfId="2151"/>
    <cellStyle name="標準 3 2 4 2 8 2" xfId="3869"/>
    <cellStyle name="標準 3 2 4 2 8 2 2" xfId="9473"/>
    <cellStyle name="標準 3 2 4 2 8 3" xfId="7755"/>
    <cellStyle name="標準 3 2 4 2 9" xfId="2311"/>
    <cellStyle name="標準 3 2 4 2 9 2" xfId="7915"/>
    <cellStyle name="標準 3 2 4 3" xfId="118"/>
    <cellStyle name="標準 3 2 4 3 10" xfId="2564"/>
    <cellStyle name="標準 3 2 4 3 10 2" xfId="8168"/>
    <cellStyle name="標準 3 2 4 3 11" xfId="259"/>
    <cellStyle name="標準 3 2 4 3 12" xfId="5863"/>
    <cellStyle name="標準 3 2 4 3 2" xfId="460"/>
    <cellStyle name="標準 3 2 4 3 2 2" xfId="1868"/>
    <cellStyle name="標準 3 2 4 3 2 2 2" xfId="5534"/>
    <cellStyle name="標準 3 2 4 3 2 2 2 2" xfId="11138"/>
    <cellStyle name="標準 3 2 4 3 2 2 3" xfId="3596"/>
    <cellStyle name="標準 3 2 4 3 2 2 3 2" xfId="9200"/>
    <cellStyle name="標準 3 2 4 3 2 2 4" xfId="7472"/>
    <cellStyle name="標準 3 2 4 3 2 3" xfId="1178"/>
    <cellStyle name="標準 3 2 4 3 2 3 2" xfId="4844"/>
    <cellStyle name="標準 3 2 4 3 2 3 2 2" xfId="10448"/>
    <cellStyle name="標準 3 2 4 3 2 3 3" xfId="6782"/>
    <cellStyle name="標準 3 2 4 3 2 4" xfId="4126"/>
    <cellStyle name="標準 3 2 4 3 2 4 2" xfId="9730"/>
    <cellStyle name="標準 3 2 4 3 2 5" xfId="2906"/>
    <cellStyle name="標準 3 2 4 3 2 5 2" xfId="8510"/>
    <cellStyle name="標準 3 2 4 3 2 6" xfId="6064"/>
    <cellStyle name="標準 3 2 4 3 3" xfId="648"/>
    <cellStyle name="標準 3 2 4 3 3 2" xfId="2056"/>
    <cellStyle name="標準 3 2 4 3 3 2 2" xfId="5722"/>
    <cellStyle name="標準 3 2 4 3 3 2 2 2" xfId="11326"/>
    <cellStyle name="標準 3 2 4 3 3 2 3" xfId="3784"/>
    <cellStyle name="標準 3 2 4 3 3 2 3 2" xfId="9388"/>
    <cellStyle name="標準 3 2 4 3 3 2 4" xfId="7660"/>
    <cellStyle name="標準 3 2 4 3 3 3" xfId="1366"/>
    <cellStyle name="標準 3 2 4 3 3 3 2" xfId="5032"/>
    <cellStyle name="標準 3 2 4 3 3 3 2 2" xfId="10636"/>
    <cellStyle name="標準 3 2 4 3 3 3 3" xfId="6970"/>
    <cellStyle name="標準 3 2 4 3 3 4" xfId="4314"/>
    <cellStyle name="標準 3 2 4 3 3 4 2" xfId="9918"/>
    <cellStyle name="標準 3 2 4 3 3 5" xfId="3094"/>
    <cellStyle name="標準 3 2 4 3 3 5 2" xfId="8698"/>
    <cellStyle name="標準 3 2 4 3 3 6" xfId="6252"/>
    <cellStyle name="標準 3 2 4 3 4" xfId="977"/>
    <cellStyle name="標準 3 2 4 3 4 2" xfId="4643"/>
    <cellStyle name="標準 3 2 4 3 4 2 2" xfId="10247"/>
    <cellStyle name="標準 3 2 4 3 4 3" xfId="2705"/>
    <cellStyle name="標準 3 2 4 3 4 3 2" xfId="8309"/>
    <cellStyle name="標準 3 2 4 3 4 4" xfId="6581"/>
    <cellStyle name="標準 3 2 4 3 5" xfId="1527"/>
    <cellStyle name="標準 3 2 4 3 5 2" xfId="5193"/>
    <cellStyle name="標準 3 2 4 3 5 2 2" xfId="10797"/>
    <cellStyle name="標準 3 2 4 3 5 3" xfId="3255"/>
    <cellStyle name="標準 3 2 4 3 5 3 2" xfId="8859"/>
    <cellStyle name="標準 3 2 4 3 5 4" xfId="7131"/>
    <cellStyle name="標準 3 2 4 3 6" xfId="1667"/>
    <cellStyle name="標準 3 2 4 3 6 2" xfId="5333"/>
    <cellStyle name="標準 3 2 4 3 6 2 2" xfId="10937"/>
    <cellStyle name="標準 3 2 4 3 6 3" xfId="3395"/>
    <cellStyle name="標準 3 2 4 3 6 3 2" xfId="8999"/>
    <cellStyle name="標準 3 2 4 3 6 4" xfId="7271"/>
    <cellStyle name="標準 3 2 4 3 7" xfId="836"/>
    <cellStyle name="標準 3 2 4 3 7 2" xfId="4502"/>
    <cellStyle name="標準 3 2 4 3 7 2 2" xfId="10106"/>
    <cellStyle name="標準 3 2 4 3 7 3" xfId="6440"/>
    <cellStyle name="標準 3 2 4 3 8" xfId="2217"/>
    <cellStyle name="標準 3 2 4 3 8 2" xfId="3925"/>
    <cellStyle name="標準 3 2 4 3 8 2 2" xfId="9529"/>
    <cellStyle name="標準 3 2 4 3 8 3" xfId="7821"/>
    <cellStyle name="標準 3 2 4 3 9" xfId="2377"/>
    <cellStyle name="標準 3 2 4 3 9 2" xfId="7981"/>
    <cellStyle name="標準 3 2 4 4" xfId="303"/>
    <cellStyle name="標準 3 2 4 4 2" xfId="572"/>
    <cellStyle name="標準 3 2 4 4 2 2" xfId="1980"/>
    <cellStyle name="標準 3 2 4 4 2 2 2" xfId="5646"/>
    <cellStyle name="標準 3 2 4 4 2 2 2 2" xfId="11250"/>
    <cellStyle name="標準 3 2 4 4 2 2 3" xfId="3708"/>
    <cellStyle name="標準 3 2 4 4 2 2 3 2" xfId="9312"/>
    <cellStyle name="標準 3 2 4 4 2 2 4" xfId="7584"/>
    <cellStyle name="標準 3 2 4 4 2 3" xfId="1290"/>
    <cellStyle name="標準 3 2 4 4 2 3 2" xfId="4956"/>
    <cellStyle name="標準 3 2 4 4 2 3 2 2" xfId="10560"/>
    <cellStyle name="標準 3 2 4 4 2 3 3" xfId="6894"/>
    <cellStyle name="標準 3 2 4 4 2 4" xfId="4238"/>
    <cellStyle name="標準 3 2 4 4 2 4 2" xfId="9842"/>
    <cellStyle name="標準 3 2 4 4 2 5" xfId="3018"/>
    <cellStyle name="標準 3 2 4 4 2 5 2" xfId="8622"/>
    <cellStyle name="標準 3 2 4 4 2 6" xfId="6176"/>
    <cellStyle name="標準 3 2 4 4 3" xfId="1021"/>
    <cellStyle name="標準 3 2 4 4 3 2" xfId="4687"/>
    <cellStyle name="標準 3 2 4 4 3 2 2" xfId="10291"/>
    <cellStyle name="標準 3 2 4 4 3 3" xfId="2749"/>
    <cellStyle name="標準 3 2 4 4 3 3 2" xfId="8353"/>
    <cellStyle name="標準 3 2 4 4 3 4" xfId="6625"/>
    <cellStyle name="標準 3 2 4 4 4" xfId="1711"/>
    <cellStyle name="標準 3 2 4 4 4 2" xfId="5377"/>
    <cellStyle name="標準 3 2 4 4 4 2 2" xfId="10981"/>
    <cellStyle name="標準 3 2 4 4 4 3" xfId="3439"/>
    <cellStyle name="標準 3 2 4 4 4 3 2" xfId="9043"/>
    <cellStyle name="標準 3 2 4 4 4 4" xfId="7315"/>
    <cellStyle name="標準 3 2 4 4 5" xfId="760"/>
    <cellStyle name="標準 3 2 4 4 5 2" xfId="4426"/>
    <cellStyle name="標準 3 2 4 4 5 2 2" xfId="10030"/>
    <cellStyle name="標準 3 2 4 4 5 3" xfId="6364"/>
    <cellStyle name="標準 3 2 4 4 6" xfId="3969"/>
    <cellStyle name="標準 3 2 4 4 6 2" xfId="9573"/>
    <cellStyle name="標準 3 2 4 4 7" xfId="2488"/>
    <cellStyle name="標準 3 2 4 4 7 2" xfId="8092"/>
    <cellStyle name="標準 3 2 4 4 8" xfId="5907"/>
    <cellStyle name="標準 3 2 4 5" xfId="384"/>
    <cellStyle name="標準 3 2 4 5 2" xfId="1792"/>
    <cellStyle name="標準 3 2 4 5 2 2" xfId="5458"/>
    <cellStyle name="標準 3 2 4 5 2 2 2" xfId="11062"/>
    <cellStyle name="標準 3 2 4 5 2 3" xfId="3520"/>
    <cellStyle name="標準 3 2 4 5 2 3 2" xfId="9124"/>
    <cellStyle name="標準 3 2 4 5 2 4" xfId="7396"/>
    <cellStyle name="標準 3 2 4 5 3" xfId="1102"/>
    <cellStyle name="標準 3 2 4 5 3 2" xfId="4768"/>
    <cellStyle name="標準 3 2 4 5 3 2 2" xfId="10372"/>
    <cellStyle name="標準 3 2 4 5 3 3" xfId="6706"/>
    <cellStyle name="標準 3 2 4 5 4" xfId="4050"/>
    <cellStyle name="標準 3 2 4 5 4 2" xfId="9654"/>
    <cellStyle name="標準 3 2 4 5 5" xfId="2830"/>
    <cellStyle name="標準 3 2 4 5 5 2" xfId="8434"/>
    <cellStyle name="標準 3 2 4 5 6" xfId="5988"/>
    <cellStyle name="標準 3 2 4 6" xfId="507"/>
    <cellStyle name="標準 3 2 4 6 2" xfId="1915"/>
    <cellStyle name="標準 3 2 4 6 2 2" xfId="5581"/>
    <cellStyle name="標準 3 2 4 6 2 2 2" xfId="11185"/>
    <cellStyle name="標準 3 2 4 6 2 3" xfId="3643"/>
    <cellStyle name="標準 3 2 4 6 2 3 2" xfId="9247"/>
    <cellStyle name="標準 3 2 4 6 2 4" xfId="7519"/>
    <cellStyle name="標準 3 2 4 6 3" xfId="1225"/>
    <cellStyle name="標準 3 2 4 6 3 2" xfId="4891"/>
    <cellStyle name="標準 3 2 4 6 3 2 2" xfId="10495"/>
    <cellStyle name="標準 3 2 4 6 3 3" xfId="6829"/>
    <cellStyle name="標準 3 2 4 6 4" xfId="4173"/>
    <cellStyle name="標準 3 2 4 6 4 2" xfId="9777"/>
    <cellStyle name="標準 3 2 4 6 5" xfId="2953"/>
    <cellStyle name="標準 3 2 4 6 5 2" xfId="8557"/>
    <cellStyle name="標準 3 2 4 6 6" xfId="6111"/>
    <cellStyle name="標準 3 2 4 7" xfId="901"/>
    <cellStyle name="標準 3 2 4 7 2" xfId="4567"/>
    <cellStyle name="標準 3 2 4 7 2 2" xfId="10171"/>
    <cellStyle name="標準 3 2 4 7 3" xfId="2629"/>
    <cellStyle name="標準 3 2 4 7 3 2" xfId="8233"/>
    <cellStyle name="標準 3 2 4 7 4" xfId="6505"/>
    <cellStyle name="標準 3 2 4 8" xfId="1414"/>
    <cellStyle name="標準 3 2 4 8 2" xfId="5080"/>
    <cellStyle name="標準 3 2 4 8 2 2" xfId="10684"/>
    <cellStyle name="標準 3 2 4 8 3" xfId="3142"/>
    <cellStyle name="標準 3 2 4 8 3 2" xfId="8746"/>
    <cellStyle name="標準 3 2 4 8 4" xfId="7018"/>
    <cellStyle name="標準 3 2 4 9" xfId="1591"/>
    <cellStyle name="標準 3 2 4 9 2" xfId="5257"/>
    <cellStyle name="標準 3 2 4 9 2 2" xfId="10861"/>
    <cellStyle name="標準 3 2 4 9 3" xfId="3319"/>
    <cellStyle name="標準 3 2 4 9 3 2" xfId="8923"/>
    <cellStyle name="標準 3 2 4 9 4" xfId="7195"/>
    <cellStyle name="標準 3 2 5" xfId="59"/>
    <cellStyle name="標準 3 2 5 10" xfId="2289"/>
    <cellStyle name="標準 3 2 5 10 2" xfId="7893"/>
    <cellStyle name="標準 3 2 5 11" xfId="2505"/>
    <cellStyle name="標準 3 2 5 11 2" xfId="8109"/>
    <cellStyle name="標準 3 2 5 12" xfId="200"/>
    <cellStyle name="標準 3 2 5 13" xfId="5804"/>
    <cellStyle name="標準 3 2 5 2" xfId="334"/>
    <cellStyle name="標準 3 2 5 2 2" xfId="1492"/>
    <cellStyle name="標準 3 2 5 2 2 2" xfId="5158"/>
    <cellStyle name="標準 3 2 5 2 2 2 2" xfId="10762"/>
    <cellStyle name="標準 3 2 5 2 2 3" xfId="3220"/>
    <cellStyle name="標準 3 2 5 2 2 3 2" xfId="8824"/>
    <cellStyle name="標準 3 2 5 2 2 4" xfId="7096"/>
    <cellStyle name="標準 3 2 5 2 3" xfId="1742"/>
    <cellStyle name="標準 3 2 5 2 3 2" xfId="5408"/>
    <cellStyle name="標準 3 2 5 2 3 2 2" xfId="11012"/>
    <cellStyle name="標準 3 2 5 2 3 3" xfId="3470"/>
    <cellStyle name="標準 3 2 5 2 3 3 2" xfId="9074"/>
    <cellStyle name="標準 3 2 5 2 3 4" xfId="7346"/>
    <cellStyle name="標準 3 2 5 2 4" xfId="1052"/>
    <cellStyle name="標準 3 2 5 2 4 2" xfId="4718"/>
    <cellStyle name="標準 3 2 5 2 4 2 2" xfId="10322"/>
    <cellStyle name="標準 3 2 5 2 4 3" xfId="6656"/>
    <cellStyle name="標準 3 2 5 2 5" xfId="2182"/>
    <cellStyle name="標準 3 2 5 2 5 2" xfId="4000"/>
    <cellStyle name="標準 3 2 5 2 5 2 2" xfId="9604"/>
    <cellStyle name="標準 3 2 5 2 5 3" xfId="7786"/>
    <cellStyle name="標準 3 2 5 2 6" xfId="2342"/>
    <cellStyle name="標準 3 2 5 2 6 2" xfId="7946"/>
    <cellStyle name="標準 3 2 5 2 7" xfId="2780"/>
    <cellStyle name="標準 3 2 5 2 7 2" xfId="8384"/>
    <cellStyle name="標準 3 2 5 2 8" xfId="5938"/>
    <cellStyle name="標準 3 2 5 3" xfId="401"/>
    <cellStyle name="標準 3 2 5 3 2" xfId="1809"/>
    <cellStyle name="標準 3 2 5 3 2 2" xfId="5475"/>
    <cellStyle name="標準 3 2 5 3 2 2 2" xfId="11079"/>
    <cellStyle name="標準 3 2 5 3 2 3" xfId="3537"/>
    <cellStyle name="標準 3 2 5 3 2 3 2" xfId="9141"/>
    <cellStyle name="標準 3 2 5 3 2 4" xfId="7413"/>
    <cellStyle name="標準 3 2 5 3 3" xfId="1119"/>
    <cellStyle name="標準 3 2 5 3 3 2" xfId="4785"/>
    <cellStyle name="標準 3 2 5 3 3 2 2" xfId="10389"/>
    <cellStyle name="標準 3 2 5 3 3 3" xfId="6723"/>
    <cellStyle name="標準 3 2 5 3 4" xfId="4067"/>
    <cellStyle name="標準 3 2 5 3 4 2" xfId="9671"/>
    <cellStyle name="標準 3 2 5 3 5" xfId="2847"/>
    <cellStyle name="標準 3 2 5 3 5 2" xfId="8451"/>
    <cellStyle name="標準 3 2 5 3 6" xfId="6005"/>
    <cellStyle name="標準 3 2 5 4" xfId="589"/>
    <cellStyle name="標準 3 2 5 4 2" xfId="1997"/>
    <cellStyle name="標準 3 2 5 4 2 2" xfId="5663"/>
    <cellStyle name="標準 3 2 5 4 2 2 2" xfId="11267"/>
    <cellStyle name="標準 3 2 5 4 2 3" xfId="3725"/>
    <cellStyle name="標準 3 2 5 4 2 3 2" xfId="9329"/>
    <cellStyle name="標準 3 2 5 4 2 4" xfId="7601"/>
    <cellStyle name="標準 3 2 5 4 3" xfId="1307"/>
    <cellStyle name="標準 3 2 5 4 3 2" xfId="4973"/>
    <cellStyle name="標準 3 2 5 4 3 2 2" xfId="10577"/>
    <cellStyle name="標準 3 2 5 4 3 3" xfId="6911"/>
    <cellStyle name="標準 3 2 5 4 4" xfId="4255"/>
    <cellStyle name="標準 3 2 5 4 4 2" xfId="9859"/>
    <cellStyle name="標準 3 2 5 4 5" xfId="3035"/>
    <cellStyle name="標準 3 2 5 4 5 2" xfId="8639"/>
    <cellStyle name="標準 3 2 5 4 6" xfId="6193"/>
    <cellStyle name="標準 3 2 5 5" xfId="918"/>
    <cellStyle name="標準 3 2 5 5 2" xfId="4584"/>
    <cellStyle name="標準 3 2 5 5 2 2" xfId="10188"/>
    <cellStyle name="標準 3 2 5 5 3" xfId="2646"/>
    <cellStyle name="標準 3 2 5 5 3 2" xfId="8250"/>
    <cellStyle name="標準 3 2 5 5 4" xfId="6522"/>
    <cellStyle name="標準 3 2 5 6" xfId="1439"/>
    <cellStyle name="標準 3 2 5 6 2" xfId="5105"/>
    <cellStyle name="標準 3 2 5 6 2 2" xfId="10709"/>
    <cellStyle name="標準 3 2 5 6 3" xfId="3167"/>
    <cellStyle name="標準 3 2 5 6 3 2" xfId="8771"/>
    <cellStyle name="標準 3 2 5 6 4" xfId="7043"/>
    <cellStyle name="標準 3 2 5 7" xfId="1608"/>
    <cellStyle name="標準 3 2 5 7 2" xfId="5274"/>
    <cellStyle name="標準 3 2 5 7 2 2" xfId="10878"/>
    <cellStyle name="標準 3 2 5 7 3" xfId="3336"/>
    <cellStyle name="標準 3 2 5 7 3 2" xfId="8940"/>
    <cellStyle name="標準 3 2 5 7 4" xfId="7212"/>
    <cellStyle name="標準 3 2 5 8" xfId="777"/>
    <cellStyle name="標準 3 2 5 8 2" xfId="4443"/>
    <cellStyle name="標準 3 2 5 8 2 2" xfId="10047"/>
    <cellStyle name="標準 3 2 5 8 3" xfId="6381"/>
    <cellStyle name="標準 3 2 5 9" xfId="2129"/>
    <cellStyle name="標準 3 2 5 9 2" xfId="3866"/>
    <cellStyle name="標準 3 2 5 9 2 2" xfId="9470"/>
    <cellStyle name="標準 3 2 5 9 3" xfId="7733"/>
    <cellStyle name="標準 3 2 6" xfId="105"/>
    <cellStyle name="標準 3 2 6 10" xfId="2349"/>
    <cellStyle name="標準 3 2 6 10 2" xfId="7953"/>
    <cellStyle name="標準 3 2 6 11" xfId="2551"/>
    <cellStyle name="標準 3 2 6 11 2" xfId="8155"/>
    <cellStyle name="標準 3 2 6 12" xfId="246"/>
    <cellStyle name="標準 3 2 6 13" xfId="5850"/>
    <cellStyle name="標準 3 2 6 2" xfId="341"/>
    <cellStyle name="標準 3 2 6 2 2" xfId="1749"/>
    <cellStyle name="標準 3 2 6 2 2 2" xfId="5415"/>
    <cellStyle name="標準 3 2 6 2 2 2 2" xfId="11019"/>
    <cellStyle name="標準 3 2 6 2 2 3" xfId="3477"/>
    <cellStyle name="標準 3 2 6 2 2 3 2" xfId="9081"/>
    <cellStyle name="標準 3 2 6 2 2 4" xfId="7353"/>
    <cellStyle name="標準 3 2 6 2 3" xfId="1059"/>
    <cellStyle name="標準 3 2 6 2 3 2" xfId="4725"/>
    <cellStyle name="標準 3 2 6 2 3 2 2" xfId="10329"/>
    <cellStyle name="標準 3 2 6 2 3 3" xfId="6663"/>
    <cellStyle name="標準 3 2 6 2 4" xfId="4007"/>
    <cellStyle name="標準 3 2 6 2 4 2" xfId="9611"/>
    <cellStyle name="標準 3 2 6 2 5" xfId="2787"/>
    <cellStyle name="標準 3 2 6 2 5 2" xfId="8391"/>
    <cellStyle name="標準 3 2 6 2 6" xfId="5945"/>
    <cellStyle name="標準 3 2 6 3" xfId="447"/>
    <cellStyle name="標準 3 2 6 3 2" xfId="1855"/>
    <cellStyle name="標準 3 2 6 3 2 2" xfId="5521"/>
    <cellStyle name="標準 3 2 6 3 2 2 2" xfId="11125"/>
    <cellStyle name="標準 3 2 6 3 2 3" xfId="3583"/>
    <cellStyle name="標準 3 2 6 3 2 3 2" xfId="9187"/>
    <cellStyle name="標準 3 2 6 3 2 4" xfId="7459"/>
    <cellStyle name="標準 3 2 6 3 3" xfId="1165"/>
    <cellStyle name="標準 3 2 6 3 3 2" xfId="4831"/>
    <cellStyle name="標準 3 2 6 3 3 2 2" xfId="10435"/>
    <cellStyle name="標準 3 2 6 3 3 3" xfId="6769"/>
    <cellStyle name="標準 3 2 6 3 4" xfId="4113"/>
    <cellStyle name="標準 3 2 6 3 4 2" xfId="9717"/>
    <cellStyle name="標準 3 2 6 3 5" xfId="2893"/>
    <cellStyle name="標準 3 2 6 3 5 2" xfId="8497"/>
    <cellStyle name="標準 3 2 6 3 6" xfId="6051"/>
    <cellStyle name="標準 3 2 6 4" xfId="635"/>
    <cellStyle name="標準 3 2 6 4 2" xfId="2043"/>
    <cellStyle name="標準 3 2 6 4 2 2" xfId="5709"/>
    <cellStyle name="標準 3 2 6 4 2 2 2" xfId="11313"/>
    <cellStyle name="標準 3 2 6 4 2 3" xfId="3771"/>
    <cellStyle name="標準 3 2 6 4 2 3 2" xfId="9375"/>
    <cellStyle name="標準 3 2 6 4 2 4" xfId="7647"/>
    <cellStyle name="標準 3 2 6 4 3" xfId="1353"/>
    <cellStyle name="標準 3 2 6 4 3 2" xfId="5019"/>
    <cellStyle name="標準 3 2 6 4 3 2 2" xfId="10623"/>
    <cellStyle name="標準 3 2 6 4 3 3" xfId="6957"/>
    <cellStyle name="標準 3 2 6 4 4" xfId="4301"/>
    <cellStyle name="標準 3 2 6 4 4 2" xfId="9905"/>
    <cellStyle name="標準 3 2 6 4 5" xfId="3081"/>
    <cellStyle name="標準 3 2 6 4 5 2" xfId="8685"/>
    <cellStyle name="標準 3 2 6 4 6" xfId="6239"/>
    <cellStyle name="標準 3 2 6 5" xfId="964"/>
    <cellStyle name="標準 3 2 6 5 2" xfId="4630"/>
    <cellStyle name="標準 3 2 6 5 2 2" xfId="10234"/>
    <cellStyle name="標準 3 2 6 5 3" xfId="2692"/>
    <cellStyle name="標準 3 2 6 5 3 2" xfId="8296"/>
    <cellStyle name="標準 3 2 6 5 4" xfId="6568"/>
    <cellStyle name="標準 3 2 6 6" xfId="1499"/>
    <cellStyle name="標準 3 2 6 6 2" xfId="5165"/>
    <cellStyle name="標準 3 2 6 6 2 2" xfId="10769"/>
    <cellStyle name="標準 3 2 6 6 3" xfId="3227"/>
    <cellStyle name="標準 3 2 6 6 3 2" xfId="8831"/>
    <cellStyle name="標準 3 2 6 6 4" xfId="7103"/>
    <cellStyle name="標準 3 2 6 7" xfId="1654"/>
    <cellStyle name="標準 3 2 6 7 2" xfId="5320"/>
    <cellStyle name="標準 3 2 6 7 2 2" xfId="10924"/>
    <cellStyle name="標準 3 2 6 7 3" xfId="3382"/>
    <cellStyle name="標準 3 2 6 7 3 2" xfId="8986"/>
    <cellStyle name="標準 3 2 6 7 4" xfId="7258"/>
    <cellStyle name="標準 3 2 6 8" xfId="823"/>
    <cellStyle name="標準 3 2 6 8 2" xfId="4489"/>
    <cellStyle name="標準 3 2 6 8 2 2" xfId="10093"/>
    <cellStyle name="標準 3 2 6 8 3" xfId="6427"/>
    <cellStyle name="標準 3 2 6 9" xfId="2189"/>
    <cellStyle name="標準 3 2 6 9 2" xfId="3912"/>
    <cellStyle name="標準 3 2 6 9 2 2" xfId="9516"/>
    <cellStyle name="標準 3 2 6 9 3" xfId="7793"/>
    <cellStyle name="標準 3 2 7" xfId="288"/>
    <cellStyle name="標準 3 2 7 10" xfId="5892"/>
    <cellStyle name="標準 3 2 7 2" xfId="543"/>
    <cellStyle name="標準 3 2 7 2 2" xfId="1951"/>
    <cellStyle name="標準 3 2 7 2 2 2" xfId="5617"/>
    <cellStyle name="標準 3 2 7 2 2 2 2" xfId="11221"/>
    <cellStyle name="標準 3 2 7 2 2 3" xfId="3679"/>
    <cellStyle name="標準 3 2 7 2 2 3 2" xfId="9283"/>
    <cellStyle name="標準 3 2 7 2 2 4" xfId="7555"/>
    <cellStyle name="標準 3 2 7 2 3" xfId="1261"/>
    <cellStyle name="標準 3 2 7 2 3 2" xfId="4927"/>
    <cellStyle name="標準 3 2 7 2 3 2 2" xfId="10531"/>
    <cellStyle name="標準 3 2 7 2 3 3" xfId="6865"/>
    <cellStyle name="標準 3 2 7 2 4" xfId="4209"/>
    <cellStyle name="標準 3 2 7 2 4 2" xfId="9813"/>
    <cellStyle name="標準 3 2 7 2 5" xfId="2989"/>
    <cellStyle name="標準 3 2 7 2 5 2" xfId="8593"/>
    <cellStyle name="標準 3 2 7 2 6" xfId="6147"/>
    <cellStyle name="標準 3 2 7 3" xfId="1006"/>
    <cellStyle name="標準 3 2 7 3 2" xfId="4672"/>
    <cellStyle name="標準 3 2 7 3 2 2" xfId="10276"/>
    <cellStyle name="標準 3 2 7 3 3" xfId="2734"/>
    <cellStyle name="標準 3 2 7 3 3 2" xfId="8338"/>
    <cellStyle name="標準 3 2 7 3 4" xfId="6610"/>
    <cellStyle name="標準 3 2 7 4" xfId="1446"/>
    <cellStyle name="標準 3 2 7 4 2" xfId="5112"/>
    <cellStyle name="標準 3 2 7 4 2 2" xfId="10716"/>
    <cellStyle name="標準 3 2 7 4 3" xfId="3174"/>
    <cellStyle name="標準 3 2 7 4 3 2" xfId="8778"/>
    <cellStyle name="標準 3 2 7 4 4" xfId="7050"/>
    <cellStyle name="標準 3 2 7 5" xfId="1696"/>
    <cellStyle name="標準 3 2 7 5 2" xfId="5362"/>
    <cellStyle name="標準 3 2 7 5 2 2" xfId="10966"/>
    <cellStyle name="標準 3 2 7 5 3" xfId="3424"/>
    <cellStyle name="標準 3 2 7 5 3 2" xfId="9028"/>
    <cellStyle name="標準 3 2 7 5 4" xfId="7300"/>
    <cellStyle name="標準 3 2 7 6" xfId="731"/>
    <cellStyle name="標準 3 2 7 6 2" xfId="4397"/>
    <cellStyle name="標準 3 2 7 6 2 2" xfId="10001"/>
    <cellStyle name="標準 3 2 7 6 3" xfId="6335"/>
    <cellStyle name="標準 3 2 7 7" xfId="2136"/>
    <cellStyle name="標準 3 2 7 7 2" xfId="3954"/>
    <cellStyle name="標準 3 2 7 7 2 2" xfId="9558"/>
    <cellStyle name="標準 3 2 7 7 3" xfId="7740"/>
    <cellStyle name="標準 3 2 7 8" xfId="2296"/>
    <cellStyle name="標準 3 2 7 8 2" xfId="7900"/>
    <cellStyle name="標準 3 2 7 9" xfId="2459"/>
    <cellStyle name="標準 3 2 7 9 2" xfId="8063"/>
    <cellStyle name="標準 3 2 8" xfId="355"/>
    <cellStyle name="標準 3 2 8 2" xfId="1763"/>
    <cellStyle name="標準 3 2 8 2 2" xfId="5429"/>
    <cellStyle name="標準 3 2 8 2 2 2" xfId="11033"/>
    <cellStyle name="標準 3 2 8 2 3" xfId="3491"/>
    <cellStyle name="標準 3 2 8 2 3 2" xfId="9095"/>
    <cellStyle name="標準 3 2 8 2 4" xfId="7367"/>
    <cellStyle name="標準 3 2 8 3" xfId="1073"/>
    <cellStyle name="標準 3 2 8 3 2" xfId="4739"/>
    <cellStyle name="標準 3 2 8 3 2 2" xfId="10343"/>
    <cellStyle name="標準 3 2 8 3 3" xfId="6677"/>
    <cellStyle name="標準 3 2 8 4" xfId="4021"/>
    <cellStyle name="標準 3 2 8 4 2" xfId="9625"/>
    <cellStyle name="標準 3 2 8 5" xfId="2801"/>
    <cellStyle name="標準 3 2 8 5 2" xfId="8405"/>
    <cellStyle name="標準 3 2 8 6" xfId="5959"/>
    <cellStyle name="標準 3 2 9" xfId="494"/>
    <cellStyle name="標準 3 2 9 2" xfId="1902"/>
    <cellStyle name="標準 3 2 9 2 2" xfId="5568"/>
    <cellStyle name="標準 3 2 9 2 2 2" xfId="11172"/>
    <cellStyle name="標準 3 2 9 2 3" xfId="3630"/>
    <cellStyle name="標準 3 2 9 2 3 2" xfId="9234"/>
    <cellStyle name="標準 3 2 9 2 4" xfId="7506"/>
    <cellStyle name="標準 3 2 9 3" xfId="1212"/>
    <cellStyle name="標準 3 2 9 3 2" xfId="4878"/>
    <cellStyle name="標準 3 2 9 3 2 2" xfId="10482"/>
    <cellStyle name="標準 3 2 9 3 3" xfId="6816"/>
    <cellStyle name="標準 3 2 9 4" xfId="4160"/>
    <cellStyle name="標準 3 2 9 4 2" xfId="9764"/>
    <cellStyle name="標準 3 2 9 5" xfId="2940"/>
    <cellStyle name="標準 3 2 9 5 2" xfId="8544"/>
    <cellStyle name="標準 3 2 9 6" xfId="6098"/>
    <cellStyle name="標準 3 20" xfId="147"/>
    <cellStyle name="標準 3 21" xfId="5751"/>
    <cellStyle name="標準 3 3" xfId="6"/>
    <cellStyle name="標準 3 3 10" xfId="870"/>
    <cellStyle name="標準 3 3 10 2" xfId="4536"/>
    <cellStyle name="標準 3 3 10 2 2" xfId="10140"/>
    <cellStyle name="標準 3 3 10 3" xfId="2598"/>
    <cellStyle name="標準 3 3 10 3 2" xfId="8202"/>
    <cellStyle name="標準 3 3 10 4" xfId="6474"/>
    <cellStyle name="標準 3 3 11" xfId="1398"/>
    <cellStyle name="標準 3 3 11 2" xfId="5064"/>
    <cellStyle name="標準 3 3 11 2 2" xfId="10668"/>
    <cellStyle name="標準 3 3 11 3" xfId="3126"/>
    <cellStyle name="標準 3 3 11 3 2" xfId="8730"/>
    <cellStyle name="標準 3 3 11 4" xfId="7002"/>
    <cellStyle name="標準 3 3 12" xfId="1560"/>
    <cellStyle name="標準 3 3 12 2" xfId="5226"/>
    <cellStyle name="標準 3 3 12 2 2" xfId="10830"/>
    <cellStyle name="標準 3 3 12 3" xfId="3288"/>
    <cellStyle name="標準 3 3 12 3 2" xfId="8892"/>
    <cellStyle name="標準 3 3 12 4" xfId="7164"/>
    <cellStyle name="標準 3 3 13" xfId="683"/>
    <cellStyle name="標準 3 3 13 2" xfId="4349"/>
    <cellStyle name="標準 3 3 13 2 2" xfId="9953"/>
    <cellStyle name="標準 3 3 13 3" xfId="6287"/>
    <cellStyle name="標準 3 3 14" xfId="2088"/>
    <cellStyle name="標準 3 3 14 2" xfId="3818"/>
    <cellStyle name="標準 3 3 14 2 2" xfId="9422"/>
    <cellStyle name="標準 3 3 14 3" xfId="7692"/>
    <cellStyle name="標準 3 3 15" xfId="2248"/>
    <cellStyle name="標準 3 3 15 2" xfId="7852"/>
    <cellStyle name="標準 3 3 16" xfId="2411"/>
    <cellStyle name="標準 3 3 16 2" xfId="8015"/>
    <cellStyle name="標準 3 3 17" xfId="152"/>
    <cellStyle name="標準 3 3 18" xfId="5756"/>
    <cellStyle name="標準 3 3 2" xfId="30"/>
    <cellStyle name="標準 3 3 2 10" xfId="703"/>
    <cellStyle name="標準 3 3 2 10 2" xfId="4369"/>
    <cellStyle name="標準 3 3 2 10 2 2" xfId="9973"/>
    <cellStyle name="標準 3 3 2 10 3" xfId="6307"/>
    <cellStyle name="標準 3 3 2 11" xfId="2110"/>
    <cellStyle name="標準 3 3 2 11 2" xfId="3828"/>
    <cellStyle name="標準 3 3 2 11 2 2" xfId="9432"/>
    <cellStyle name="標準 3 3 2 11 3" xfId="7714"/>
    <cellStyle name="標準 3 3 2 12" xfId="2270"/>
    <cellStyle name="標準 3 3 2 12 2" xfId="7874"/>
    <cellStyle name="標準 3 3 2 13" xfId="2431"/>
    <cellStyle name="標準 3 3 2 13 2" xfId="8035"/>
    <cellStyle name="標準 3 3 2 14" xfId="162"/>
    <cellStyle name="標準 3 3 2 15" xfId="5766"/>
    <cellStyle name="標準 3 3 2 2" xfId="64"/>
    <cellStyle name="標準 3 3 2 2 10" xfId="2510"/>
    <cellStyle name="標準 3 3 2 2 10 2" xfId="8114"/>
    <cellStyle name="標準 3 3 2 2 11" xfId="205"/>
    <cellStyle name="標準 3 3 2 2 12" xfId="5809"/>
    <cellStyle name="標準 3 3 2 2 2" xfId="406"/>
    <cellStyle name="標準 3 3 2 2 2 2" xfId="1814"/>
    <cellStyle name="標準 3 3 2 2 2 2 2" xfId="5480"/>
    <cellStyle name="標準 3 3 2 2 2 2 2 2" xfId="11084"/>
    <cellStyle name="標準 3 3 2 2 2 2 3" xfId="3542"/>
    <cellStyle name="標準 3 3 2 2 2 2 3 2" xfId="9146"/>
    <cellStyle name="標準 3 3 2 2 2 2 4" xfId="7418"/>
    <cellStyle name="標準 3 3 2 2 2 3" xfId="1124"/>
    <cellStyle name="標準 3 3 2 2 2 3 2" xfId="4790"/>
    <cellStyle name="標準 3 3 2 2 2 3 2 2" xfId="10394"/>
    <cellStyle name="標準 3 3 2 2 2 3 3" xfId="6728"/>
    <cellStyle name="標準 3 3 2 2 2 4" xfId="4072"/>
    <cellStyle name="標準 3 3 2 2 2 4 2" xfId="9676"/>
    <cellStyle name="標準 3 3 2 2 2 5" xfId="2852"/>
    <cellStyle name="標準 3 3 2 2 2 5 2" xfId="8456"/>
    <cellStyle name="標準 3 3 2 2 2 6" xfId="6010"/>
    <cellStyle name="標準 3 3 2 2 3" xfId="594"/>
    <cellStyle name="標準 3 3 2 2 3 2" xfId="2002"/>
    <cellStyle name="標準 3 3 2 2 3 2 2" xfId="5668"/>
    <cellStyle name="標準 3 3 2 2 3 2 2 2" xfId="11272"/>
    <cellStyle name="標準 3 3 2 2 3 2 3" xfId="3730"/>
    <cellStyle name="標準 3 3 2 2 3 2 3 2" xfId="9334"/>
    <cellStyle name="標準 3 3 2 2 3 2 4" xfId="7606"/>
    <cellStyle name="標準 3 3 2 2 3 3" xfId="1312"/>
    <cellStyle name="標準 3 3 2 2 3 3 2" xfId="4978"/>
    <cellStyle name="標準 3 3 2 2 3 3 2 2" xfId="10582"/>
    <cellStyle name="標準 3 3 2 2 3 3 3" xfId="6916"/>
    <cellStyle name="標準 3 3 2 2 3 4" xfId="4260"/>
    <cellStyle name="標準 3 3 2 2 3 4 2" xfId="9864"/>
    <cellStyle name="標準 3 3 2 2 3 5" xfId="3040"/>
    <cellStyle name="標準 3 3 2 2 3 5 2" xfId="8644"/>
    <cellStyle name="標準 3 3 2 2 3 6" xfId="6198"/>
    <cellStyle name="標準 3 3 2 2 4" xfId="923"/>
    <cellStyle name="標準 3 3 2 2 4 2" xfId="4589"/>
    <cellStyle name="標準 3 3 2 2 4 2 2" xfId="10193"/>
    <cellStyle name="標準 3 3 2 2 4 3" xfId="2651"/>
    <cellStyle name="標準 3 3 2 2 4 3 2" xfId="8255"/>
    <cellStyle name="標準 3 3 2 2 4 4" xfId="6527"/>
    <cellStyle name="標準 3 3 2 2 5" xfId="1469"/>
    <cellStyle name="標準 3 3 2 2 5 2" xfId="5135"/>
    <cellStyle name="標準 3 3 2 2 5 2 2" xfId="10739"/>
    <cellStyle name="標準 3 3 2 2 5 3" xfId="3197"/>
    <cellStyle name="標準 3 3 2 2 5 3 2" xfId="8801"/>
    <cellStyle name="標準 3 3 2 2 5 4" xfId="7073"/>
    <cellStyle name="標準 3 3 2 2 6" xfId="1613"/>
    <cellStyle name="標準 3 3 2 2 6 2" xfId="5279"/>
    <cellStyle name="標準 3 3 2 2 6 2 2" xfId="10883"/>
    <cellStyle name="標準 3 3 2 2 6 3" xfId="3341"/>
    <cellStyle name="標準 3 3 2 2 6 3 2" xfId="8945"/>
    <cellStyle name="標準 3 3 2 2 6 4" xfId="7217"/>
    <cellStyle name="標準 3 3 2 2 7" xfId="782"/>
    <cellStyle name="標準 3 3 2 2 7 2" xfId="4448"/>
    <cellStyle name="標準 3 3 2 2 7 2 2" xfId="10052"/>
    <cellStyle name="標準 3 3 2 2 7 3" xfId="6386"/>
    <cellStyle name="標準 3 3 2 2 8" xfId="2159"/>
    <cellStyle name="標準 3 3 2 2 8 2" xfId="3871"/>
    <cellStyle name="標準 3 3 2 2 8 2 2" xfId="9475"/>
    <cellStyle name="標準 3 3 2 2 8 3" xfId="7763"/>
    <cellStyle name="標準 3 3 2 2 9" xfId="2319"/>
    <cellStyle name="標準 3 3 2 2 9 2" xfId="7923"/>
    <cellStyle name="標準 3 3 2 3" xfId="126"/>
    <cellStyle name="標準 3 3 2 3 10" xfId="2572"/>
    <cellStyle name="標準 3 3 2 3 10 2" xfId="8176"/>
    <cellStyle name="標準 3 3 2 3 11" xfId="267"/>
    <cellStyle name="標準 3 3 2 3 12" xfId="5871"/>
    <cellStyle name="標準 3 3 2 3 2" xfId="468"/>
    <cellStyle name="標準 3 3 2 3 2 2" xfId="1876"/>
    <cellStyle name="標準 3 3 2 3 2 2 2" xfId="5542"/>
    <cellStyle name="標準 3 3 2 3 2 2 2 2" xfId="11146"/>
    <cellStyle name="標準 3 3 2 3 2 2 3" xfId="3604"/>
    <cellStyle name="標準 3 3 2 3 2 2 3 2" xfId="9208"/>
    <cellStyle name="標準 3 3 2 3 2 2 4" xfId="7480"/>
    <cellStyle name="標準 3 3 2 3 2 3" xfId="1186"/>
    <cellStyle name="標準 3 3 2 3 2 3 2" xfId="4852"/>
    <cellStyle name="標準 3 3 2 3 2 3 2 2" xfId="10456"/>
    <cellStyle name="標準 3 3 2 3 2 3 3" xfId="6790"/>
    <cellStyle name="標準 3 3 2 3 2 4" xfId="4134"/>
    <cellStyle name="標準 3 3 2 3 2 4 2" xfId="9738"/>
    <cellStyle name="標準 3 3 2 3 2 5" xfId="2914"/>
    <cellStyle name="標準 3 3 2 3 2 5 2" xfId="8518"/>
    <cellStyle name="標準 3 3 2 3 2 6" xfId="6072"/>
    <cellStyle name="標準 3 3 2 3 3" xfId="656"/>
    <cellStyle name="標準 3 3 2 3 3 2" xfId="2064"/>
    <cellStyle name="標準 3 3 2 3 3 2 2" xfId="5730"/>
    <cellStyle name="標準 3 3 2 3 3 2 2 2" xfId="11334"/>
    <cellStyle name="標準 3 3 2 3 3 2 3" xfId="3792"/>
    <cellStyle name="標準 3 3 2 3 3 2 3 2" xfId="9396"/>
    <cellStyle name="標準 3 3 2 3 3 2 4" xfId="7668"/>
    <cellStyle name="標準 3 3 2 3 3 3" xfId="1374"/>
    <cellStyle name="標準 3 3 2 3 3 3 2" xfId="5040"/>
    <cellStyle name="標準 3 3 2 3 3 3 2 2" xfId="10644"/>
    <cellStyle name="標準 3 3 2 3 3 3 3" xfId="6978"/>
    <cellStyle name="標準 3 3 2 3 3 4" xfId="4322"/>
    <cellStyle name="標準 3 3 2 3 3 4 2" xfId="9926"/>
    <cellStyle name="標準 3 3 2 3 3 5" xfId="3102"/>
    <cellStyle name="標準 3 3 2 3 3 5 2" xfId="8706"/>
    <cellStyle name="標準 3 3 2 3 3 6" xfId="6260"/>
    <cellStyle name="標準 3 3 2 3 4" xfId="985"/>
    <cellStyle name="標準 3 3 2 3 4 2" xfId="4651"/>
    <cellStyle name="標準 3 3 2 3 4 2 2" xfId="10255"/>
    <cellStyle name="標準 3 3 2 3 4 3" xfId="2713"/>
    <cellStyle name="標準 3 3 2 3 4 3 2" xfId="8317"/>
    <cellStyle name="標準 3 3 2 3 4 4" xfId="6589"/>
    <cellStyle name="標準 3 3 2 3 5" xfId="1534"/>
    <cellStyle name="標準 3 3 2 3 5 2" xfId="5200"/>
    <cellStyle name="標準 3 3 2 3 5 2 2" xfId="10804"/>
    <cellStyle name="標準 3 3 2 3 5 3" xfId="3262"/>
    <cellStyle name="標準 3 3 2 3 5 3 2" xfId="8866"/>
    <cellStyle name="標準 3 3 2 3 5 4" xfId="7138"/>
    <cellStyle name="標準 3 3 2 3 6" xfId="1675"/>
    <cellStyle name="標準 3 3 2 3 6 2" xfId="5341"/>
    <cellStyle name="標準 3 3 2 3 6 2 2" xfId="10945"/>
    <cellStyle name="標準 3 3 2 3 6 3" xfId="3403"/>
    <cellStyle name="標準 3 3 2 3 6 3 2" xfId="9007"/>
    <cellStyle name="標準 3 3 2 3 6 4" xfId="7279"/>
    <cellStyle name="標準 3 3 2 3 7" xfId="844"/>
    <cellStyle name="標準 3 3 2 3 7 2" xfId="4510"/>
    <cellStyle name="標準 3 3 2 3 7 2 2" xfId="10114"/>
    <cellStyle name="標準 3 3 2 3 7 3" xfId="6448"/>
    <cellStyle name="標準 3 3 2 3 8" xfId="2224"/>
    <cellStyle name="標準 3 3 2 3 8 2" xfId="3933"/>
    <cellStyle name="標準 3 3 2 3 8 2 2" xfId="9537"/>
    <cellStyle name="標準 3 3 2 3 8 3" xfId="7828"/>
    <cellStyle name="標準 3 3 2 3 9" xfId="2384"/>
    <cellStyle name="標準 3 3 2 3 9 2" xfId="7988"/>
    <cellStyle name="標準 3 3 2 4" xfId="311"/>
    <cellStyle name="標準 3 3 2 4 2" xfId="551"/>
    <cellStyle name="標準 3 3 2 4 2 2" xfId="1959"/>
    <cellStyle name="標準 3 3 2 4 2 2 2" xfId="5625"/>
    <cellStyle name="標準 3 3 2 4 2 2 2 2" xfId="11229"/>
    <cellStyle name="標準 3 3 2 4 2 2 3" xfId="3687"/>
    <cellStyle name="標準 3 3 2 4 2 2 3 2" xfId="9291"/>
    <cellStyle name="標準 3 3 2 4 2 2 4" xfId="7563"/>
    <cellStyle name="標準 3 3 2 4 2 3" xfId="1269"/>
    <cellStyle name="標準 3 3 2 4 2 3 2" xfId="4935"/>
    <cellStyle name="標準 3 3 2 4 2 3 2 2" xfId="10539"/>
    <cellStyle name="標準 3 3 2 4 2 3 3" xfId="6873"/>
    <cellStyle name="標準 3 3 2 4 2 4" xfId="4217"/>
    <cellStyle name="標準 3 3 2 4 2 4 2" xfId="9821"/>
    <cellStyle name="標準 3 3 2 4 2 5" xfId="2997"/>
    <cellStyle name="標準 3 3 2 4 2 5 2" xfId="8601"/>
    <cellStyle name="標準 3 3 2 4 2 6" xfId="6155"/>
    <cellStyle name="標準 3 3 2 4 3" xfId="1029"/>
    <cellStyle name="標準 3 3 2 4 3 2" xfId="4695"/>
    <cellStyle name="標準 3 3 2 4 3 2 2" xfId="10299"/>
    <cellStyle name="標準 3 3 2 4 3 3" xfId="2757"/>
    <cellStyle name="標準 3 3 2 4 3 3 2" xfId="8361"/>
    <cellStyle name="標準 3 3 2 4 3 4" xfId="6633"/>
    <cellStyle name="標準 3 3 2 4 4" xfId="1719"/>
    <cellStyle name="標準 3 3 2 4 4 2" xfId="5385"/>
    <cellStyle name="標準 3 3 2 4 4 2 2" xfId="10989"/>
    <cellStyle name="標準 3 3 2 4 4 3" xfId="3447"/>
    <cellStyle name="標準 3 3 2 4 4 3 2" xfId="9051"/>
    <cellStyle name="標準 3 3 2 4 4 4" xfId="7323"/>
    <cellStyle name="標準 3 3 2 4 5" xfId="739"/>
    <cellStyle name="標準 3 3 2 4 5 2" xfId="4405"/>
    <cellStyle name="標準 3 3 2 4 5 2 2" xfId="10009"/>
    <cellStyle name="標準 3 3 2 4 5 3" xfId="6343"/>
    <cellStyle name="標準 3 3 2 4 6" xfId="3977"/>
    <cellStyle name="標準 3 3 2 4 6 2" xfId="9581"/>
    <cellStyle name="標準 3 3 2 4 7" xfId="2467"/>
    <cellStyle name="標準 3 3 2 4 7 2" xfId="8071"/>
    <cellStyle name="標準 3 3 2 4 8" xfId="5915"/>
    <cellStyle name="標準 3 3 2 5" xfId="363"/>
    <cellStyle name="標準 3 3 2 5 2" xfId="1771"/>
    <cellStyle name="標準 3 3 2 5 2 2" xfId="5437"/>
    <cellStyle name="標準 3 3 2 5 2 2 2" xfId="11041"/>
    <cellStyle name="標準 3 3 2 5 2 3" xfId="3499"/>
    <cellStyle name="標準 3 3 2 5 2 3 2" xfId="9103"/>
    <cellStyle name="標準 3 3 2 5 2 4" xfId="7375"/>
    <cellStyle name="標準 3 3 2 5 3" xfId="1081"/>
    <cellStyle name="標準 3 3 2 5 3 2" xfId="4747"/>
    <cellStyle name="標準 3 3 2 5 3 2 2" xfId="10351"/>
    <cellStyle name="標準 3 3 2 5 3 3" xfId="6685"/>
    <cellStyle name="標準 3 3 2 5 4" xfId="4029"/>
    <cellStyle name="標準 3 3 2 5 4 2" xfId="9633"/>
    <cellStyle name="標準 3 3 2 5 5" xfId="2809"/>
    <cellStyle name="標準 3 3 2 5 5 2" xfId="8413"/>
    <cellStyle name="標準 3 3 2 5 6" xfId="5967"/>
    <cellStyle name="標準 3 3 2 6" xfId="515"/>
    <cellStyle name="標準 3 3 2 6 2" xfId="1923"/>
    <cellStyle name="標準 3 3 2 6 2 2" xfId="5589"/>
    <cellStyle name="標準 3 3 2 6 2 2 2" xfId="11193"/>
    <cellStyle name="標準 3 3 2 6 2 3" xfId="3651"/>
    <cellStyle name="標準 3 3 2 6 2 3 2" xfId="9255"/>
    <cellStyle name="標準 3 3 2 6 2 4" xfId="7527"/>
    <cellStyle name="標準 3 3 2 6 3" xfId="1233"/>
    <cellStyle name="標準 3 3 2 6 3 2" xfId="4899"/>
    <cellStyle name="標準 3 3 2 6 3 2 2" xfId="10503"/>
    <cellStyle name="標準 3 3 2 6 3 3" xfId="6837"/>
    <cellStyle name="標準 3 3 2 6 4" xfId="4181"/>
    <cellStyle name="標準 3 3 2 6 4 2" xfId="9785"/>
    <cellStyle name="標準 3 3 2 6 5" xfId="2961"/>
    <cellStyle name="標準 3 3 2 6 5 2" xfId="8565"/>
    <cellStyle name="標準 3 3 2 6 6" xfId="6119"/>
    <cellStyle name="標準 3 3 2 7" xfId="880"/>
    <cellStyle name="標準 3 3 2 7 2" xfId="4546"/>
    <cellStyle name="標準 3 3 2 7 2 2" xfId="10150"/>
    <cellStyle name="標準 3 3 2 7 3" xfId="2608"/>
    <cellStyle name="標準 3 3 2 7 3 2" xfId="8212"/>
    <cellStyle name="標準 3 3 2 7 4" xfId="6484"/>
    <cellStyle name="標準 3 3 2 8" xfId="1420"/>
    <cellStyle name="標準 3 3 2 8 2" xfId="5086"/>
    <cellStyle name="標準 3 3 2 8 2 2" xfId="10690"/>
    <cellStyle name="標準 3 3 2 8 3" xfId="3148"/>
    <cellStyle name="標準 3 3 2 8 3 2" xfId="8752"/>
    <cellStyle name="標準 3 3 2 8 4" xfId="7024"/>
    <cellStyle name="標準 3 3 2 9" xfId="1570"/>
    <cellStyle name="標準 3 3 2 9 2" xfId="5236"/>
    <cellStyle name="標準 3 3 2 9 2 2" xfId="10840"/>
    <cellStyle name="標準 3 3 2 9 3" xfId="3298"/>
    <cellStyle name="標準 3 3 2 9 3 2" xfId="8902"/>
    <cellStyle name="標準 3 3 2 9 4" xfId="7174"/>
    <cellStyle name="標準 3 3 3" xfId="41"/>
    <cellStyle name="標準 3 3 3 10" xfId="715"/>
    <cellStyle name="標準 3 3 3 10 2" xfId="4381"/>
    <cellStyle name="標準 3 3 3 10 2 2" xfId="9985"/>
    <cellStyle name="標準 3 3 3 10 3" xfId="6319"/>
    <cellStyle name="標準 3 3 3 11" xfId="2121"/>
    <cellStyle name="標準 3 3 3 11 2" xfId="3840"/>
    <cellStyle name="標準 3 3 3 11 2 2" xfId="9444"/>
    <cellStyle name="標準 3 3 3 11 3" xfId="7725"/>
    <cellStyle name="標準 3 3 3 12" xfId="2281"/>
    <cellStyle name="標準 3 3 3 12 2" xfId="7885"/>
    <cellStyle name="標準 3 3 3 13" xfId="2443"/>
    <cellStyle name="標準 3 3 3 13 2" xfId="8047"/>
    <cellStyle name="標準 3 3 3 14" xfId="174"/>
    <cellStyle name="標準 3 3 3 15" xfId="5778"/>
    <cellStyle name="標準 3 3 3 2" xfId="65"/>
    <cellStyle name="標準 3 3 3 2 10" xfId="2511"/>
    <cellStyle name="標準 3 3 3 2 10 2" xfId="8115"/>
    <cellStyle name="標準 3 3 3 2 11" xfId="206"/>
    <cellStyle name="標準 3 3 3 2 12" xfId="5810"/>
    <cellStyle name="標準 3 3 3 2 2" xfId="407"/>
    <cellStyle name="標準 3 3 3 2 2 2" xfId="1815"/>
    <cellStyle name="標準 3 3 3 2 2 2 2" xfId="5481"/>
    <cellStyle name="標準 3 3 3 2 2 2 2 2" xfId="11085"/>
    <cellStyle name="標準 3 3 3 2 2 2 3" xfId="3543"/>
    <cellStyle name="標準 3 3 3 2 2 2 3 2" xfId="9147"/>
    <cellStyle name="標準 3 3 3 2 2 2 4" xfId="7419"/>
    <cellStyle name="標準 3 3 3 2 2 3" xfId="1125"/>
    <cellStyle name="標準 3 3 3 2 2 3 2" xfId="4791"/>
    <cellStyle name="標準 3 3 3 2 2 3 2 2" xfId="10395"/>
    <cellStyle name="標準 3 3 3 2 2 3 3" xfId="6729"/>
    <cellStyle name="標準 3 3 3 2 2 4" xfId="4073"/>
    <cellStyle name="標準 3 3 3 2 2 4 2" xfId="9677"/>
    <cellStyle name="標準 3 3 3 2 2 5" xfId="2853"/>
    <cellStyle name="標準 3 3 3 2 2 5 2" xfId="8457"/>
    <cellStyle name="標準 3 3 3 2 2 6" xfId="6011"/>
    <cellStyle name="標準 3 3 3 2 3" xfId="595"/>
    <cellStyle name="標準 3 3 3 2 3 2" xfId="2003"/>
    <cellStyle name="標準 3 3 3 2 3 2 2" xfId="5669"/>
    <cellStyle name="標準 3 3 3 2 3 2 2 2" xfId="11273"/>
    <cellStyle name="標準 3 3 3 2 3 2 3" xfId="3731"/>
    <cellStyle name="標準 3 3 3 2 3 2 3 2" xfId="9335"/>
    <cellStyle name="標準 3 3 3 2 3 2 4" xfId="7607"/>
    <cellStyle name="標準 3 3 3 2 3 3" xfId="1313"/>
    <cellStyle name="標準 3 3 3 2 3 3 2" xfId="4979"/>
    <cellStyle name="標準 3 3 3 2 3 3 2 2" xfId="10583"/>
    <cellStyle name="標準 3 3 3 2 3 3 3" xfId="6917"/>
    <cellStyle name="標準 3 3 3 2 3 4" xfId="4261"/>
    <cellStyle name="標準 3 3 3 2 3 4 2" xfId="9865"/>
    <cellStyle name="標準 3 3 3 2 3 5" xfId="3041"/>
    <cellStyle name="標準 3 3 3 2 3 5 2" xfId="8645"/>
    <cellStyle name="標準 3 3 3 2 3 6" xfId="6199"/>
    <cellStyle name="標準 3 3 3 2 4" xfId="924"/>
    <cellStyle name="標準 3 3 3 2 4 2" xfId="4590"/>
    <cellStyle name="標準 3 3 3 2 4 2 2" xfId="10194"/>
    <cellStyle name="標準 3 3 3 2 4 3" xfId="2652"/>
    <cellStyle name="標準 3 3 3 2 4 3 2" xfId="8256"/>
    <cellStyle name="標準 3 3 3 2 4 4" xfId="6528"/>
    <cellStyle name="標準 3 3 3 2 5" xfId="1481"/>
    <cellStyle name="標準 3 3 3 2 5 2" xfId="5147"/>
    <cellStyle name="標準 3 3 3 2 5 2 2" xfId="10751"/>
    <cellStyle name="標準 3 3 3 2 5 3" xfId="3209"/>
    <cellStyle name="標準 3 3 3 2 5 3 2" xfId="8813"/>
    <cellStyle name="標準 3 3 3 2 5 4" xfId="7085"/>
    <cellStyle name="標準 3 3 3 2 6" xfId="1614"/>
    <cellStyle name="標準 3 3 3 2 6 2" xfId="5280"/>
    <cellStyle name="標準 3 3 3 2 6 2 2" xfId="10884"/>
    <cellStyle name="標準 3 3 3 2 6 3" xfId="3342"/>
    <cellStyle name="標準 3 3 3 2 6 3 2" xfId="8946"/>
    <cellStyle name="標準 3 3 3 2 6 4" xfId="7218"/>
    <cellStyle name="標準 3 3 3 2 7" xfId="783"/>
    <cellStyle name="標準 3 3 3 2 7 2" xfId="4449"/>
    <cellStyle name="標準 3 3 3 2 7 2 2" xfId="10053"/>
    <cellStyle name="標準 3 3 3 2 7 3" xfId="6387"/>
    <cellStyle name="標準 3 3 3 2 8" xfId="2171"/>
    <cellStyle name="標準 3 3 3 2 8 2" xfId="3872"/>
    <cellStyle name="標準 3 3 3 2 8 2 2" xfId="9476"/>
    <cellStyle name="標準 3 3 3 2 8 3" xfId="7775"/>
    <cellStyle name="標準 3 3 3 2 9" xfId="2331"/>
    <cellStyle name="標準 3 3 3 2 9 2" xfId="7935"/>
    <cellStyle name="標準 3 3 3 3" xfId="138"/>
    <cellStyle name="標準 3 3 3 3 10" xfId="2584"/>
    <cellStyle name="標準 3 3 3 3 10 2" xfId="8188"/>
    <cellStyle name="標準 3 3 3 3 11" xfId="279"/>
    <cellStyle name="標準 3 3 3 3 12" xfId="5883"/>
    <cellStyle name="標準 3 3 3 3 2" xfId="480"/>
    <cellStyle name="標準 3 3 3 3 2 2" xfId="1888"/>
    <cellStyle name="標準 3 3 3 3 2 2 2" xfId="5554"/>
    <cellStyle name="標準 3 3 3 3 2 2 2 2" xfId="11158"/>
    <cellStyle name="標準 3 3 3 3 2 2 3" xfId="3616"/>
    <cellStyle name="標準 3 3 3 3 2 2 3 2" xfId="9220"/>
    <cellStyle name="標準 3 3 3 3 2 2 4" xfId="7492"/>
    <cellStyle name="標準 3 3 3 3 2 3" xfId="1198"/>
    <cellStyle name="標準 3 3 3 3 2 3 2" xfId="4864"/>
    <cellStyle name="標準 3 3 3 3 2 3 2 2" xfId="10468"/>
    <cellStyle name="標準 3 3 3 3 2 3 3" xfId="6802"/>
    <cellStyle name="標準 3 3 3 3 2 4" xfId="4146"/>
    <cellStyle name="標準 3 3 3 3 2 4 2" xfId="9750"/>
    <cellStyle name="標準 3 3 3 3 2 5" xfId="2926"/>
    <cellStyle name="標準 3 3 3 3 2 5 2" xfId="8530"/>
    <cellStyle name="標準 3 3 3 3 2 6" xfId="6084"/>
    <cellStyle name="標準 3 3 3 3 3" xfId="668"/>
    <cellStyle name="標準 3 3 3 3 3 2" xfId="2076"/>
    <cellStyle name="標準 3 3 3 3 3 2 2" xfId="5742"/>
    <cellStyle name="標準 3 3 3 3 3 2 2 2" xfId="11346"/>
    <cellStyle name="標準 3 3 3 3 3 2 3" xfId="3804"/>
    <cellStyle name="標準 3 3 3 3 3 2 3 2" xfId="9408"/>
    <cellStyle name="標準 3 3 3 3 3 2 4" xfId="7680"/>
    <cellStyle name="標準 3 3 3 3 3 3" xfId="1386"/>
    <cellStyle name="標準 3 3 3 3 3 3 2" xfId="5052"/>
    <cellStyle name="標準 3 3 3 3 3 3 2 2" xfId="10656"/>
    <cellStyle name="標準 3 3 3 3 3 3 3" xfId="6990"/>
    <cellStyle name="標準 3 3 3 3 3 4" xfId="4334"/>
    <cellStyle name="標準 3 3 3 3 3 4 2" xfId="9938"/>
    <cellStyle name="標準 3 3 3 3 3 5" xfId="3114"/>
    <cellStyle name="標準 3 3 3 3 3 5 2" xfId="8718"/>
    <cellStyle name="標準 3 3 3 3 3 6" xfId="6272"/>
    <cellStyle name="標準 3 3 3 3 4" xfId="997"/>
    <cellStyle name="標準 3 3 3 3 4 2" xfId="4663"/>
    <cellStyle name="標準 3 3 3 3 4 2 2" xfId="10267"/>
    <cellStyle name="標準 3 3 3 3 4 3" xfId="2725"/>
    <cellStyle name="標準 3 3 3 3 4 3 2" xfId="8329"/>
    <cellStyle name="標準 3 3 3 3 4 4" xfId="6601"/>
    <cellStyle name="標準 3 3 3 3 5" xfId="1546"/>
    <cellStyle name="標準 3 3 3 3 5 2" xfId="5212"/>
    <cellStyle name="標準 3 3 3 3 5 2 2" xfId="10816"/>
    <cellStyle name="標準 3 3 3 3 5 3" xfId="3274"/>
    <cellStyle name="標準 3 3 3 3 5 3 2" xfId="8878"/>
    <cellStyle name="標準 3 3 3 3 5 4" xfId="7150"/>
    <cellStyle name="標準 3 3 3 3 6" xfId="1687"/>
    <cellStyle name="標準 3 3 3 3 6 2" xfId="5353"/>
    <cellStyle name="標準 3 3 3 3 6 2 2" xfId="10957"/>
    <cellStyle name="標準 3 3 3 3 6 3" xfId="3415"/>
    <cellStyle name="標準 3 3 3 3 6 3 2" xfId="9019"/>
    <cellStyle name="標準 3 3 3 3 6 4" xfId="7291"/>
    <cellStyle name="標準 3 3 3 3 7" xfId="856"/>
    <cellStyle name="標準 3 3 3 3 7 2" xfId="4522"/>
    <cellStyle name="標準 3 3 3 3 7 2 2" xfId="10126"/>
    <cellStyle name="標準 3 3 3 3 7 3" xfId="6460"/>
    <cellStyle name="標準 3 3 3 3 8" xfId="2236"/>
    <cellStyle name="標準 3 3 3 3 8 2" xfId="3945"/>
    <cellStyle name="標準 3 3 3 3 8 2 2" xfId="9549"/>
    <cellStyle name="標準 3 3 3 3 8 3" xfId="7840"/>
    <cellStyle name="標準 3 3 3 3 9" xfId="2396"/>
    <cellStyle name="標準 3 3 3 3 9 2" xfId="8000"/>
    <cellStyle name="標準 3 3 3 4" xfId="323"/>
    <cellStyle name="標準 3 3 3 4 2" xfId="563"/>
    <cellStyle name="標準 3 3 3 4 2 2" xfId="1971"/>
    <cellStyle name="標準 3 3 3 4 2 2 2" xfId="5637"/>
    <cellStyle name="標準 3 3 3 4 2 2 2 2" xfId="11241"/>
    <cellStyle name="標準 3 3 3 4 2 2 3" xfId="3699"/>
    <cellStyle name="標準 3 3 3 4 2 2 3 2" xfId="9303"/>
    <cellStyle name="標準 3 3 3 4 2 2 4" xfId="7575"/>
    <cellStyle name="標準 3 3 3 4 2 3" xfId="1281"/>
    <cellStyle name="標準 3 3 3 4 2 3 2" xfId="4947"/>
    <cellStyle name="標準 3 3 3 4 2 3 2 2" xfId="10551"/>
    <cellStyle name="標準 3 3 3 4 2 3 3" xfId="6885"/>
    <cellStyle name="標準 3 3 3 4 2 4" xfId="4229"/>
    <cellStyle name="標準 3 3 3 4 2 4 2" xfId="9833"/>
    <cellStyle name="標準 3 3 3 4 2 5" xfId="3009"/>
    <cellStyle name="標準 3 3 3 4 2 5 2" xfId="8613"/>
    <cellStyle name="標準 3 3 3 4 2 6" xfId="6167"/>
    <cellStyle name="標準 3 3 3 4 3" xfId="1041"/>
    <cellStyle name="標準 3 3 3 4 3 2" xfId="4707"/>
    <cellStyle name="標準 3 3 3 4 3 2 2" xfId="10311"/>
    <cellStyle name="標準 3 3 3 4 3 3" xfId="2769"/>
    <cellStyle name="標準 3 3 3 4 3 3 2" xfId="8373"/>
    <cellStyle name="標準 3 3 3 4 3 4" xfId="6645"/>
    <cellStyle name="標準 3 3 3 4 4" xfId="1731"/>
    <cellStyle name="標準 3 3 3 4 4 2" xfId="5397"/>
    <cellStyle name="標準 3 3 3 4 4 2 2" xfId="11001"/>
    <cellStyle name="標準 3 3 3 4 4 3" xfId="3459"/>
    <cellStyle name="標準 3 3 3 4 4 3 2" xfId="9063"/>
    <cellStyle name="標準 3 3 3 4 4 4" xfId="7335"/>
    <cellStyle name="標準 3 3 3 4 5" xfId="751"/>
    <cellStyle name="標準 3 3 3 4 5 2" xfId="4417"/>
    <cellStyle name="標準 3 3 3 4 5 2 2" xfId="10021"/>
    <cellStyle name="標準 3 3 3 4 5 3" xfId="6355"/>
    <cellStyle name="標準 3 3 3 4 6" xfId="3989"/>
    <cellStyle name="標準 3 3 3 4 6 2" xfId="9593"/>
    <cellStyle name="標準 3 3 3 4 7" xfId="2479"/>
    <cellStyle name="標準 3 3 3 4 7 2" xfId="8083"/>
    <cellStyle name="標準 3 3 3 4 8" xfId="5927"/>
    <cellStyle name="標準 3 3 3 5" xfId="375"/>
    <cellStyle name="標準 3 3 3 5 2" xfId="1783"/>
    <cellStyle name="標準 3 3 3 5 2 2" xfId="5449"/>
    <cellStyle name="標準 3 3 3 5 2 2 2" xfId="11053"/>
    <cellStyle name="標準 3 3 3 5 2 3" xfId="3511"/>
    <cellStyle name="標準 3 3 3 5 2 3 2" xfId="9115"/>
    <cellStyle name="標準 3 3 3 5 2 4" xfId="7387"/>
    <cellStyle name="標準 3 3 3 5 3" xfId="1093"/>
    <cellStyle name="標準 3 3 3 5 3 2" xfId="4759"/>
    <cellStyle name="標準 3 3 3 5 3 2 2" xfId="10363"/>
    <cellStyle name="標準 3 3 3 5 3 3" xfId="6697"/>
    <cellStyle name="標準 3 3 3 5 4" xfId="4041"/>
    <cellStyle name="標準 3 3 3 5 4 2" xfId="9645"/>
    <cellStyle name="標準 3 3 3 5 5" xfId="2821"/>
    <cellStyle name="標準 3 3 3 5 5 2" xfId="8425"/>
    <cellStyle name="標準 3 3 3 5 6" xfId="5979"/>
    <cellStyle name="標準 3 3 3 6" xfId="527"/>
    <cellStyle name="標準 3 3 3 6 2" xfId="1935"/>
    <cellStyle name="標準 3 3 3 6 2 2" xfId="5601"/>
    <cellStyle name="標準 3 3 3 6 2 2 2" xfId="11205"/>
    <cellStyle name="標準 3 3 3 6 2 3" xfId="3663"/>
    <cellStyle name="標準 3 3 3 6 2 3 2" xfId="9267"/>
    <cellStyle name="標準 3 3 3 6 2 4" xfId="7539"/>
    <cellStyle name="標準 3 3 3 6 3" xfId="1245"/>
    <cellStyle name="標準 3 3 3 6 3 2" xfId="4911"/>
    <cellStyle name="標準 3 3 3 6 3 2 2" xfId="10515"/>
    <cellStyle name="標準 3 3 3 6 3 3" xfId="6849"/>
    <cellStyle name="標準 3 3 3 6 4" xfId="4193"/>
    <cellStyle name="標準 3 3 3 6 4 2" xfId="9797"/>
    <cellStyle name="標準 3 3 3 6 5" xfId="2973"/>
    <cellStyle name="標準 3 3 3 6 5 2" xfId="8577"/>
    <cellStyle name="標準 3 3 3 6 6" xfId="6131"/>
    <cellStyle name="標準 3 3 3 7" xfId="892"/>
    <cellStyle name="標準 3 3 3 7 2" xfId="4558"/>
    <cellStyle name="標準 3 3 3 7 2 2" xfId="10162"/>
    <cellStyle name="標準 3 3 3 7 3" xfId="2620"/>
    <cellStyle name="標準 3 3 3 7 3 2" xfId="8224"/>
    <cellStyle name="標準 3 3 3 7 4" xfId="6496"/>
    <cellStyle name="標準 3 3 3 8" xfId="1431"/>
    <cellStyle name="標準 3 3 3 8 2" xfId="5097"/>
    <cellStyle name="標準 3 3 3 8 2 2" xfId="10701"/>
    <cellStyle name="標準 3 3 3 8 3" xfId="3159"/>
    <cellStyle name="標準 3 3 3 8 3 2" xfId="8763"/>
    <cellStyle name="標準 3 3 3 8 4" xfId="7035"/>
    <cellStyle name="標準 3 3 3 9" xfId="1582"/>
    <cellStyle name="標準 3 3 3 9 2" xfId="5248"/>
    <cellStyle name="標準 3 3 3 9 2 2" xfId="10852"/>
    <cellStyle name="標準 3 3 3 9 3" xfId="3310"/>
    <cellStyle name="標準 3 3 3 9 3 2" xfId="8914"/>
    <cellStyle name="標準 3 3 3 9 4" xfId="7186"/>
    <cellStyle name="標準 3 3 4" xfId="22"/>
    <cellStyle name="標準 3 3 4 10" xfId="693"/>
    <cellStyle name="標準 3 3 4 10 2" xfId="4359"/>
    <cellStyle name="標準 3 3 4 10 2 2" xfId="9963"/>
    <cellStyle name="標準 3 3 4 10 3" xfId="6297"/>
    <cellStyle name="標準 3 3 4 11" xfId="2103"/>
    <cellStyle name="標準 3 3 4 11 2" xfId="3850"/>
    <cellStyle name="標準 3 3 4 11 2 2" xfId="9454"/>
    <cellStyle name="標準 3 3 4 11 3" xfId="7707"/>
    <cellStyle name="標準 3 3 4 12" xfId="2263"/>
    <cellStyle name="標準 3 3 4 12 2" xfId="7867"/>
    <cellStyle name="標準 3 3 4 13" xfId="2421"/>
    <cellStyle name="標準 3 3 4 13 2" xfId="8025"/>
    <cellStyle name="標準 3 3 4 14" xfId="184"/>
    <cellStyle name="標準 3 3 4 15" xfId="5788"/>
    <cellStyle name="標準 3 3 4 2" xfId="66"/>
    <cellStyle name="標準 3 3 4 2 10" xfId="2512"/>
    <cellStyle name="標準 3 3 4 2 10 2" xfId="8116"/>
    <cellStyle name="標準 3 3 4 2 11" xfId="207"/>
    <cellStyle name="標準 3 3 4 2 12" xfId="5811"/>
    <cellStyle name="標準 3 3 4 2 2" xfId="408"/>
    <cellStyle name="標準 3 3 4 2 2 2" xfId="1816"/>
    <cellStyle name="標準 3 3 4 2 2 2 2" xfId="5482"/>
    <cellStyle name="標準 3 3 4 2 2 2 2 2" xfId="11086"/>
    <cellStyle name="標準 3 3 4 2 2 2 3" xfId="3544"/>
    <cellStyle name="標準 3 3 4 2 2 2 3 2" xfId="9148"/>
    <cellStyle name="標準 3 3 4 2 2 2 4" xfId="7420"/>
    <cellStyle name="標準 3 3 4 2 2 3" xfId="1126"/>
    <cellStyle name="標準 3 3 4 2 2 3 2" xfId="4792"/>
    <cellStyle name="標準 3 3 4 2 2 3 2 2" xfId="10396"/>
    <cellStyle name="標準 3 3 4 2 2 3 3" xfId="6730"/>
    <cellStyle name="標準 3 3 4 2 2 4" xfId="4074"/>
    <cellStyle name="標準 3 3 4 2 2 4 2" xfId="9678"/>
    <cellStyle name="標準 3 3 4 2 2 5" xfId="2854"/>
    <cellStyle name="標準 3 3 4 2 2 5 2" xfId="8458"/>
    <cellStyle name="標準 3 3 4 2 2 6" xfId="6012"/>
    <cellStyle name="標準 3 3 4 2 3" xfId="596"/>
    <cellStyle name="標準 3 3 4 2 3 2" xfId="2004"/>
    <cellStyle name="標準 3 3 4 2 3 2 2" xfId="5670"/>
    <cellStyle name="標準 3 3 4 2 3 2 2 2" xfId="11274"/>
    <cellStyle name="標準 3 3 4 2 3 2 3" xfId="3732"/>
    <cellStyle name="標準 3 3 4 2 3 2 3 2" xfId="9336"/>
    <cellStyle name="標準 3 3 4 2 3 2 4" xfId="7608"/>
    <cellStyle name="標準 3 3 4 2 3 3" xfId="1314"/>
    <cellStyle name="標準 3 3 4 2 3 3 2" xfId="4980"/>
    <cellStyle name="標準 3 3 4 2 3 3 2 2" xfId="10584"/>
    <cellStyle name="標準 3 3 4 2 3 3 3" xfId="6918"/>
    <cellStyle name="標準 3 3 4 2 3 4" xfId="4262"/>
    <cellStyle name="標準 3 3 4 2 3 4 2" xfId="9866"/>
    <cellStyle name="標準 3 3 4 2 3 5" xfId="3042"/>
    <cellStyle name="標準 3 3 4 2 3 5 2" xfId="8646"/>
    <cellStyle name="標準 3 3 4 2 3 6" xfId="6200"/>
    <cellStyle name="標準 3 3 4 2 4" xfId="925"/>
    <cellStyle name="標準 3 3 4 2 4 2" xfId="4591"/>
    <cellStyle name="標準 3 3 4 2 4 2 2" xfId="10195"/>
    <cellStyle name="標準 3 3 4 2 4 3" xfId="2653"/>
    <cellStyle name="標準 3 3 4 2 4 3 2" xfId="8257"/>
    <cellStyle name="標準 3 3 4 2 4 4" xfId="6529"/>
    <cellStyle name="標準 3 3 4 2 5" xfId="1459"/>
    <cellStyle name="標準 3 3 4 2 5 2" xfId="5125"/>
    <cellStyle name="標準 3 3 4 2 5 2 2" xfId="10729"/>
    <cellStyle name="標準 3 3 4 2 5 3" xfId="3187"/>
    <cellStyle name="標準 3 3 4 2 5 3 2" xfId="8791"/>
    <cellStyle name="標準 3 3 4 2 5 4" xfId="7063"/>
    <cellStyle name="標準 3 3 4 2 6" xfId="1615"/>
    <cellStyle name="標準 3 3 4 2 6 2" xfId="5281"/>
    <cellStyle name="標準 3 3 4 2 6 2 2" xfId="10885"/>
    <cellStyle name="標準 3 3 4 2 6 3" xfId="3343"/>
    <cellStyle name="標準 3 3 4 2 6 3 2" xfId="8947"/>
    <cellStyle name="標準 3 3 4 2 6 4" xfId="7219"/>
    <cellStyle name="標準 3 3 4 2 7" xfId="784"/>
    <cellStyle name="標準 3 3 4 2 7 2" xfId="4450"/>
    <cellStyle name="標準 3 3 4 2 7 2 2" xfId="10054"/>
    <cellStyle name="標準 3 3 4 2 7 3" xfId="6388"/>
    <cellStyle name="標準 3 3 4 2 8" xfId="2149"/>
    <cellStyle name="標準 3 3 4 2 8 2" xfId="3873"/>
    <cellStyle name="標準 3 3 4 2 8 2 2" xfId="9477"/>
    <cellStyle name="標準 3 3 4 2 8 3" xfId="7753"/>
    <cellStyle name="標準 3 3 4 2 9" xfId="2309"/>
    <cellStyle name="標準 3 3 4 2 9 2" xfId="7913"/>
    <cellStyle name="標準 3 3 4 3" xfId="116"/>
    <cellStyle name="標準 3 3 4 3 10" xfId="2562"/>
    <cellStyle name="標準 3 3 4 3 10 2" xfId="8166"/>
    <cellStyle name="標準 3 3 4 3 11" xfId="257"/>
    <cellStyle name="標準 3 3 4 3 12" xfId="5861"/>
    <cellStyle name="標準 3 3 4 3 2" xfId="458"/>
    <cellStyle name="標準 3 3 4 3 2 2" xfId="1866"/>
    <cellStyle name="標準 3 3 4 3 2 2 2" xfId="5532"/>
    <cellStyle name="標準 3 3 4 3 2 2 2 2" xfId="11136"/>
    <cellStyle name="標準 3 3 4 3 2 2 3" xfId="3594"/>
    <cellStyle name="標準 3 3 4 3 2 2 3 2" xfId="9198"/>
    <cellStyle name="標準 3 3 4 3 2 2 4" xfId="7470"/>
    <cellStyle name="標準 3 3 4 3 2 3" xfId="1176"/>
    <cellStyle name="標準 3 3 4 3 2 3 2" xfId="4842"/>
    <cellStyle name="標準 3 3 4 3 2 3 2 2" xfId="10446"/>
    <cellStyle name="標準 3 3 4 3 2 3 3" xfId="6780"/>
    <cellStyle name="標準 3 3 4 3 2 4" xfId="4124"/>
    <cellStyle name="標準 3 3 4 3 2 4 2" xfId="9728"/>
    <cellStyle name="標準 3 3 4 3 2 5" xfId="2904"/>
    <cellStyle name="標準 3 3 4 3 2 5 2" xfId="8508"/>
    <cellStyle name="標準 3 3 4 3 2 6" xfId="6062"/>
    <cellStyle name="標準 3 3 4 3 3" xfId="646"/>
    <cellStyle name="標準 3 3 4 3 3 2" xfId="2054"/>
    <cellStyle name="標準 3 3 4 3 3 2 2" xfId="5720"/>
    <cellStyle name="標準 3 3 4 3 3 2 2 2" xfId="11324"/>
    <cellStyle name="標準 3 3 4 3 3 2 3" xfId="3782"/>
    <cellStyle name="標準 3 3 4 3 3 2 3 2" xfId="9386"/>
    <cellStyle name="標準 3 3 4 3 3 2 4" xfId="7658"/>
    <cellStyle name="標準 3 3 4 3 3 3" xfId="1364"/>
    <cellStyle name="標準 3 3 4 3 3 3 2" xfId="5030"/>
    <cellStyle name="標準 3 3 4 3 3 3 2 2" xfId="10634"/>
    <cellStyle name="標準 3 3 4 3 3 3 3" xfId="6968"/>
    <cellStyle name="標準 3 3 4 3 3 4" xfId="4312"/>
    <cellStyle name="標準 3 3 4 3 3 4 2" xfId="9916"/>
    <cellStyle name="標準 3 3 4 3 3 5" xfId="3092"/>
    <cellStyle name="標準 3 3 4 3 3 5 2" xfId="8696"/>
    <cellStyle name="標準 3 3 4 3 3 6" xfId="6250"/>
    <cellStyle name="標準 3 3 4 3 4" xfId="975"/>
    <cellStyle name="標準 3 3 4 3 4 2" xfId="4641"/>
    <cellStyle name="標準 3 3 4 3 4 2 2" xfId="10245"/>
    <cellStyle name="標準 3 3 4 3 4 3" xfId="2703"/>
    <cellStyle name="標準 3 3 4 3 4 3 2" xfId="8307"/>
    <cellStyle name="標準 3 3 4 3 4 4" xfId="6579"/>
    <cellStyle name="標準 3 3 4 3 5" xfId="1525"/>
    <cellStyle name="標準 3 3 4 3 5 2" xfId="5191"/>
    <cellStyle name="標準 3 3 4 3 5 2 2" xfId="10795"/>
    <cellStyle name="標準 3 3 4 3 5 3" xfId="3253"/>
    <cellStyle name="標準 3 3 4 3 5 3 2" xfId="8857"/>
    <cellStyle name="標準 3 3 4 3 5 4" xfId="7129"/>
    <cellStyle name="標準 3 3 4 3 6" xfId="1665"/>
    <cellStyle name="標準 3 3 4 3 6 2" xfId="5331"/>
    <cellStyle name="標準 3 3 4 3 6 2 2" xfId="10935"/>
    <cellStyle name="標準 3 3 4 3 6 3" xfId="3393"/>
    <cellStyle name="標準 3 3 4 3 6 3 2" xfId="8997"/>
    <cellStyle name="標準 3 3 4 3 6 4" xfId="7269"/>
    <cellStyle name="標準 3 3 4 3 7" xfId="834"/>
    <cellStyle name="標準 3 3 4 3 7 2" xfId="4500"/>
    <cellStyle name="標準 3 3 4 3 7 2 2" xfId="10104"/>
    <cellStyle name="標準 3 3 4 3 7 3" xfId="6438"/>
    <cellStyle name="標準 3 3 4 3 8" xfId="2215"/>
    <cellStyle name="標準 3 3 4 3 8 2" xfId="3923"/>
    <cellStyle name="標準 3 3 4 3 8 2 2" xfId="9527"/>
    <cellStyle name="標準 3 3 4 3 8 3" xfId="7819"/>
    <cellStyle name="標準 3 3 4 3 9" xfId="2375"/>
    <cellStyle name="標準 3 3 4 3 9 2" xfId="7979"/>
    <cellStyle name="標準 3 3 4 4" xfId="301"/>
    <cellStyle name="標準 3 3 4 4 2" xfId="573"/>
    <cellStyle name="標準 3 3 4 4 2 2" xfId="1981"/>
    <cellStyle name="標準 3 3 4 4 2 2 2" xfId="5647"/>
    <cellStyle name="標準 3 3 4 4 2 2 2 2" xfId="11251"/>
    <cellStyle name="標準 3 3 4 4 2 2 3" xfId="3709"/>
    <cellStyle name="標準 3 3 4 4 2 2 3 2" xfId="9313"/>
    <cellStyle name="標準 3 3 4 4 2 2 4" xfId="7585"/>
    <cellStyle name="標準 3 3 4 4 2 3" xfId="1291"/>
    <cellStyle name="標準 3 3 4 4 2 3 2" xfId="4957"/>
    <cellStyle name="標準 3 3 4 4 2 3 2 2" xfId="10561"/>
    <cellStyle name="標準 3 3 4 4 2 3 3" xfId="6895"/>
    <cellStyle name="標準 3 3 4 4 2 4" xfId="4239"/>
    <cellStyle name="標準 3 3 4 4 2 4 2" xfId="9843"/>
    <cellStyle name="標準 3 3 4 4 2 5" xfId="3019"/>
    <cellStyle name="標準 3 3 4 4 2 5 2" xfId="8623"/>
    <cellStyle name="標準 3 3 4 4 2 6" xfId="6177"/>
    <cellStyle name="標準 3 3 4 4 3" xfId="1019"/>
    <cellStyle name="標準 3 3 4 4 3 2" xfId="4685"/>
    <cellStyle name="標準 3 3 4 4 3 2 2" xfId="10289"/>
    <cellStyle name="標準 3 3 4 4 3 3" xfId="2747"/>
    <cellStyle name="標準 3 3 4 4 3 3 2" xfId="8351"/>
    <cellStyle name="標準 3 3 4 4 3 4" xfId="6623"/>
    <cellStyle name="標準 3 3 4 4 4" xfId="1709"/>
    <cellStyle name="標準 3 3 4 4 4 2" xfId="5375"/>
    <cellStyle name="標準 3 3 4 4 4 2 2" xfId="10979"/>
    <cellStyle name="標準 3 3 4 4 4 3" xfId="3437"/>
    <cellStyle name="標準 3 3 4 4 4 3 2" xfId="9041"/>
    <cellStyle name="標準 3 3 4 4 4 4" xfId="7313"/>
    <cellStyle name="標準 3 3 4 4 5" xfId="761"/>
    <cellStyle name="標準 3 3 4 4 5 2" xfId="4427"/>
    <cellStyle name="標準 3 3 4 4 5 2 2" xfId="10031"/>
    <cellStyle name="標準 3 3 4 4 5 3" xfId="6365"/>
    <cellStyle name="標準 3 3 4 4 6" xfId="3967"/>
    <cellStyle name="標準 3 3 4 4 6 2" xfId="9571"/>
    <cellStyle name="標準 3 3 4 4 7" xfId="2489"/>
    <cellStyle name="標準 3 3 4 4 7 2" xfId="8093"/>
    <cellStyle name="標準 3 3 4 4 8" xfId="5905"/>
    <cellStyle name="標準 3 3 4 5" xfId="385"/>
    <cellStyle name="標準 3 3 4 5 2" xfId="1793"/>
    <cellStyle name="標準 3 3 4 5 2 2" xfId="5459"/>
    <cellStyle name="標準 3 3 4 5 2 2 2" xfId="11063"/>
    <cellStyle name="標準 3 3 4 5 2 3" xfId="3521"/>
    <cellStyle name="標準 3 3 4 5 2 3 2" xfId="9125"/>
    <cellStyle name="標準 3 3 4 5 2 4" xfId="7397"/>
    <cellStyle name="標準 3 3 4 5 3" xfId="1103"/>
    <cellStyle name="標準 3 3 4 5 3 2" xfId="4769"/>
    <cellStyle name="標準 3 3 4 5 3 2 2" xfId="10373"/>
    <cellStyle name="標準 3 3 4 5 3 3" xfId="6707"/>
    <cellStyle name="標準 3 3 4 5 4" xfId="4051"/>
    <cellStyle name="標準 3 3 4 5 4 2" xfId="9655"/>
    <cellStyle name="標準 3 3 4 5 5" xfId="2831"/>
    <cellStyle name="標準 3 3 4 5 5 2" xfId="8435"/>
    <cellStyle name="標準 3 3 4 5 6" xfId="5989"/>
    <cellStyle name="標準 3 3 4 6" xfId="505"/>
    <cellStyle name="標準 3 3 4 6 2" xfId="1913"/>
    <cellStyle name="標準 3 3 4 6 2 2" xfId="5579"/>
    <cellStyle name="標準 3 3 4 6 2 2 2" xfId="11183"/>
    <cellStyle name="標準 3 3 4 6 2 3" xfId="3641"/>
    <cellStyle name="標準 3 3 4 6 2 3 2" xfId="9245"/>
    <cellStyle name="標準 3 3 4 6 2 4" xfId="7517"/>
    <cellStyle name="標準 3 3 4 6 3" xfId="1223"/>
    <cellStyle name="標準 3 3 4 6 3 2" xfId="4889"/>
    <cellStyle name="標準 3 3 4 6 3 2 2" xfId="10493"/>
    <cellStyle name="標準 3 3 4 6 3 3" xfId="6827"/>
    <cellStyle name="標準 3 3 4 6 4" xfId="4171"/>
    <cellStyle name="標準 3 3 4 6 4 2" xfId="9775"/>
    <cellStyle name="標準 3 3 4 6 5" xfId="2951"/>
    <cellStyle name="標準 3 3 4 6 5 2" xfId="8555"/>
    <cellStyle name="標準 3 3 4 6 6" xfId="6109"/>
    <cellStyle name="標準 3 3 4 7" xfId="902"/>
    <cellStyle name="標準 3 3 4 7 2" xfId="4568"/>
    <cellStyle name="標準 3 3 4 7 2 2" xfId="10172"/>
    <cellStyle name="標準 3 3 4 7 3" xfId="2630"/>
    <cellStyle name="標準 3 3 4 7 3 2" xfId="8234"/>
    <cellStyle name="標準 3 3 4 7 4" xfId="6506"/>
    <cellStyle name="標準 3 3 4 8" xfId="1413"/>
    <cellStyle name="標準 3 3 4 8 2" xfId="5079"/>
    <cellStyle name="標準 3 3 4 8 2 2" xfId="10683"/>
    <cellStyle name="標準 3 3 4 8 3" xfId="3141"/>
    <cellStyle name="標準 3 3 4 8 3 2" xfId="8745"/>
    <cellStyle name="標準 3 3 4 8 4" xfId="7017"/>
    <cellStyle name="標準 3 3 4 9" xfId="1592"/>
    <cellStyle name="標準 3 3 4 9 2" xfId="5258"/>
    <cellStyle name="標準 3 3 4 9 2 2" xfId="10862"/>
    <cellStyle name="標準 3 3 4 9 3" xfId="3320"/>
    <cellStyle name="標準 3 3 4 9 3 2" xfId="8924"/>
    <cellStyle name="標準 3 3 4 9 4" xfId="7196"/>
    <cellStyle name="標準 3 3 5" xfId="63"/>
    <cellStyle name="標準 3 3 5 10" xfId="2290"/>
    <cellStyle name="標準 3 3 5 10 2" xfId="7894"/>
    <cellStyle name="標準 3 3 5 11" xfId="2509"/>
    <cellStyle name="標準 3 3 5 11 2" xfId="8113"/>
    <cellStyle name="標準 3 3 5 12" xfId="204"/>
    <cellStyle name="標準 3 3 5 13" xfId="5808"/>
    <cellStyle name="標準 3 3 5 2" xfId="335"/>
    <cellStyle name="標準 3 3 5 2 2" xfId="1493"/>
    <cellStyle name="標準 3 3 5 2 2 2" xfId="5159"/>
    <cellStyle name="標準 3 3 5 2 2 2 2" xfId="10763"/>
    <cellStyle name="標準 3 3 5 2 2 3" xfId="3221"/>
    <cellStyle name="標準 3 3 5 2 2 3 2" xfId="8825"/>
    <cellStyle name="標準 3 3 5 2 2 4" xfId="7097"/>
    <cellStyle name="標準 3 3 5 2 3" xfId="1743"/>
    <cellStyle name="標準 3 3 5 2 3 2" xfId="5409"/>
    <cellStyle name="標準 3 3 5 2 3 2 2" xfId="11013"/>
    <cellStyle name="標準 3 3 5 2 3 3" xfId="3471"/>
    <cellStyle name="標準 3 3 5 2 3 3 2" xfId="9075"/>
    <cellStyle name="標準 3 3 5 2 3 4" xfId="7347"/>
    <cellStyle name="標準 3 3 5 2 4" xfId="1053"/>
    <cellStyle name="標準 3 3 5 2 4 2" xfId="4719"/>
    <cellStyle name="標準 3 3 5 2 4 2 2" xfId="10323"/>
    <cellStyle name="標準 3 3 5 2 4 3" xfId="6657"/>
    <cellStyle name="標準 3 3 5 2 5" xfId="2183"/>
    <cellStyle name="標準 3 3 5 2 5 2" xfId="4001"/>
    <cellStyle name="標準 3 3 5 2 5 2 2" xfId="9605"/>
    <cellStyle name="標準 3 3 5 2 5 3" xfId="7787"/>
    <cellStyle name="標準 3 3 5 2 6" xfId="2343"/>
    <cellStyle name="標準 3 3 5 2 6 2" xfId="7947"/>
    <cellStyle name="標準 3 3 5 2 7" xfId="2781"/>
    <cellStyle name="標準 3 3 5 2 7 2" xfId="8385"/>
    <cellStyle name="標準 3 3 5 2 8" xfId="5939"/>
    <cellStyle name="標準 3 3 5 3" xfId="405"/>
    <cellStyle name="標準 3 3 5 3 2" xfId="1813"/>
    <cellStyle name="標準 3 3 5 3 2 2" xfId="5479"/>
    <cellStyle name="標準 3 3 5 3 2 2 2" xfId="11083"/>
    <cellStyle name="標準 3 3 5 3 2 3" xfId="3541"/>
    <cellStyle name="標準 3 3 5 3 2 3 2" xfId="9145"/>
    <cellStyle name="標準 3 3 5 3 2 4" xfId="7417"/>
    <cellStyle name="標準 3 3 5 3 3" xfId="1123"/>
    <cellStyle name="標準 3 3 5 3 3 2" xfId="4789"/>
    <cellStyle name="標準 3 3 5 3 3 2 2" xfId="10393"/>
    <cellStyle name="標準 3 3 5 3 3 3" xfId="6727"/>
    <cellStyle name="標準 3 3 5 3 4" xfId="4071"/>
    <cellStyle name="標準 3 3 5 3 4 2" xfId="9675"/>
    <cellStyle name="標準 3 3 5 3 5" xfId="2851"/>
    <cellStyle name="標準 3 3 5 3 5 2" xfId="8455"/>
    <cellStyle name="標準 3 3 5 3 6" xfId="6009"/>
    <cellStyle name="標準 3 3 5 4" xfId="593"/>
    <cellStyle name="標準 3 3 5 4 2" xfId="2001"/>
    <cellStyle name="標準 3 3 5 4 2 2" xfId="5667"/>
    <cellStyle name="標準 3 3 5 4 2 2 2" xfId="11271"/>
    <cellStyle name="標準 3 3 5 4 2 3" xfId="3729"/>
    <cellStyle name="標準 3 3 5 4 2 3 2" xfId="9333"/>
    <cellStyle name="標準 3 3 5 4 2 4" xfId="7605"/>
    <cellStyle name="標準 3 3 5 4 3" xfId="1311"/>
    <cellStyle name="標準 3 3 5 4 3 2" xfId="4977"/>
    <cellStyle name="標準 3 3 5 4 3 2 2" xfId="10581"/>
    <cellStyle name="標準 3 3 5 4 3 3" xfId="6915"/>
    <cellStyle name="標準 3 3 5 4 4" xfId="4259"/>
    <cellStyle name="標準 3 3 5 4 4 2" xfId="9863"/>
    <cellStyle name="標準 3 3 5 4 5" xfId="3039"/>
    <cellStyle name="標準 3 3 5 4 5 2" xfId="8643"/>
    <cellStyle name="標準 3 3 5 4 6" xfId="6197"/>
    <cellStyle name="標準 3 3 5 5" xfId="922"/>
    <cellStyle name="標準 3 3 5 5 2" xfId="4588"/>
    <cellStyle name="標準 3 3 5 5 2 2" xfId="10192"/>
    <cellStyle name="標準 3 3 5 5 3" xfId="2650"/>
    <cellStyle name="標準 3 3 5 5 3 2" xfId="8254"/>
    <cellStyle name="標準 3 3 5 5 4" xfId="6526"/>
    <cellStyle name="標準 3 3 5 6" xfId="1440"/>
    <cellStyle name="標準 3 3 5 6 2" xfId="5106"/>
    <cellStyle name="標準 3 3 5 6 2 2" xfId="10710"/>
    <cellStyle name="標準 3 3 5 6 3" xfId="3168"/>
    <cellStyle name="標準 3 3 5 6 3 2" xfId="8772"/>
    <cellStyle name="標準 3 3 5 6 4" xfId="7044"/>
    <cellStyle name="標準 3 3 5 7" xfId="1612"/>
    <cellStyle name="標準 3 3 5 7 2" xfId="5278"/>
    <cellStyle name="標準 3 3 5 7 2 2" xfId="10882"/>
    <cellStyle name="標準 3 3 5 7 3" xfId="3340"/>
    <cellStyle name="標準 3 3 5 7 3 2" xfId="8944"/>
    <cellStyle name="標準 3 3 5 7 4" xfId="7216"/>
    <cellStyle name="標準 3 3 5 8" xfId="781"/>
    <cellStyle name="標準 3 3 5 8 2" xfId="4447"/>
    <cellStyle name="標準 3 3 5 8 2 2" xfId="10051"/>
    <cellStyle name="標準 3 3 5 8 3" xfId="6385"/>
    <cellStyle name="標準 3 3 5 9" xfId="2130"/>
    <cellStyle name="標準 3 3 5 9 2" xfId="3870"/>
    <cellStyle name="標準 3 3 5 9 2 2" xfId="9474"/>
    <cellStyle name="標準 3 3 5 9 3" xfId="7734"/>
    <cellStyle name="標準 3 3 6" xfId="106"/>
    <cellStyle name="標準 3 3 6 10" xfId="2350"/>
    <cellStyle name="標準 3 3 6 10 2" xfId="7954"/>
    <cellStyle name="標準 3 3 6 11" xfId="2552"/>
    <cellStyle name="標準 3 3 6 11 2" xfId="8156"/>
    <cellStyle name="標準 3 3 6 12" xfId="247"/>
    <cellStyle name="標準 3 3 6 13" xfId="5851"/>
    <cellStyle name="標準 3 3 6 2" xfId="342"/>
    <cellStyle name="標準 3 3 6 2 2" xfId="1750"/>
    <cellStyle name="標準 3 3 6 2 2 2" xfId="5416"/>
    <cellStyle name="標準 3 3 6 2 2 2 2" xfId="11020"/>
    <cellStyle name="標準 3 3 6 2 2 3" xfId="3478"/>
    <cellStyle name="標準 3 3 6 2 2 3 2" xfId="9082"/>
    <cellStyle name="標準 3 3 6 2 2 4" xfId="7354"/>
    <cellStyle name="標準 3 3 6 2 3" xfId="1060"/>
    <cellStyle name="標準 3 3 6 2 3 2" xfId="4726"/>
    <cellStyle name="標準 3 3 6 2 3 2 2" xfId="10330"/>
    <cellStyle name="標準 3 3 6 2 3 3" xfId="6664"/>
    <cellStyle name="標準 3 3 6 2 4" xfId="4008"/>
    <cellStyle name="標準 3 3 6 2 4 2" xfId="9612"/>
    <cellStyle name="標準 3 3 6 2 5" xfId="2788"/>
    <cellStyle name="標準 3 3 6 2 5 2" xfId="8392"/>
    <cellStyle name="標準 3 3 6 2 6" xfId="5946"/>
    <cellStyle name="標準 3 3 6 3" xfId="448"/>
    <cellStyle name="標準 3 3 6 3 2" xfId="1856"/>
    <cellStyle name="標準 3 3 6 3 2 2" xfId="5522"/>
    <cellStyle name="標準 3 3 6 3 2 2 2" xfId="11126"/>
    <cellStyle name="標準 3 3 6 3 2 3" xfId="3584"/>
    <cellStyle name="標準 3 3 6 3 2 3 2" xfId="9188"/>
    <cellStyle name="標準 3 3 6 3 2 4" xfId="7460"/>
    <cellStyle name="標準 3 3 6 3 3" xfId="1166"/>
    <cellStyle name="標準 3 3 6 3 3 2" xfId="4832"/>
    <cellStyle name="標準 3 3 6 3 3 2 2" xfId="10436"/>
    <cellStyle name="標準 3 3 6 3 3 3" xfId="6770"/>
    <cellStyle name="標準 3 3 6 3 4" xfId="4114"/>
    <cellStyle name="標準 3 3 6 3 4 2" xfId="9718"/>
    <cellStyle name="標準 3 3 6 3 5" xfId="2894"/>
    <cellStyle name="標準 3 3 6 3 5 2" xfId="8498"/>
    <cellStyle name="標準 3 3 6 3 6" xfId="6052"/>
    <cellStyle name="標準 3 3 6 4" xfId="636"/>
    <cellStyle name="標準 3 3 6 4 2" xfId="2044"/>
    <cellStyle name="標準 3 3 6 4 2 2" xfId="5710"/>
    <cellStyle name="標準 3 3 6 4 2 2 2" xfId="11314"/>
    <cellStyle name="標準 3 3 6 4 2 3" xfId="3772"/>
    <cellStyle name="標準 3 3 6 4 2 3 2" xfId="9376"/>
    <cellStyle name="標準 3 3 6 4 2 4" xfId="7648"/>
    <cellStyle name="標準 3 3 6 4 3" xfId="1354"/>
    <cellStyle name="標準 3 3 6 4 3 2" xfId="5020"/>
    <cellStyle name="標準 3 3 6 4 3 2 2" xfId="10624"/>
    <cellStyle name="標準 3 3 6 4 3 3" xfId="6958"/>
    <cellStyle name="標準 3 3 6 4 4" xfId="4302"/>
    <cellStyle name="標準 3 3 6 4 4 2" xfId="9906"/>
    <cellStyle name="標準 3 3 6 4 5" xfId="3082"/>
    <cellStyle name="標準 3 3 6 4 5 2" xfId="8686"/>
    <cellStyle name="標準 3 3 6 4 6" xfId="6240"/>
    <cellStyle name="標準 3 3 6 5" xfId="965"/>
    <cellStyle name="標準 3 3 6 5 2" xfId="4631"/>
    <cellStyle name="標準 3 3 6 5 2 2" xfId="10235"/>
    <cellStyle name="標準 3 3 6 5 3" xfId="2693"/>
    <cellStyle name="標準 3 3 6 5 3 2" xfId="8297"/>
    <cellStyle name="標準 3 3 6 5 4" xfId="6569"/>
    <cellStyle name="標準 3 3 6 6" xfId="1500"/>
    <cellStyle name="標準 3 3 6 6 2" xfId="5166"/>
    <cellStyle name="標準 3 3 6 6 2 2" xfId="10770"/>
    <cellStyle name="標準 3 3 6 6 3" xfId="3228"/>
    <cellStyle name="標準 3 3 6 6 3 2" xfId="8832"/>
    <cellStyle name="標準 3 3 6 6 4" xfId="7104"/>
    <cellStyle name="標準 3 3 6 7" xfId="1655"/>
    <cellStyle name="標準 3 3 6 7 2" xfId="5321"/>
    <cellStyle name="標準 3 3 6 7 2 2" xfId="10925"/>
    <cellStyle name="標準 3 3 6 7 3" xfId="3383"/>
    <cellStyle name="標準 3 3 6 7 3 2" xfId="8987"/>
    <cellStyle name="標準 3 3 6 7 4" xfId="7259"/>
    <cellStyle name="標準 3 3 6 8" xfId="824"/>
    <cellStyle name="標準 3 3 6 8 2" xfId="4490"/>
    <cellStyle name="標準 3 3 6 8 2 2" xfId="10094"/>
    <cellStyle name="標準 3 3 6 8 3" xfId="6428"/>
    <cellStyle name="標準 3 3 6 9" xfId="2190"/>
    <cellStyle name="標準 3 3 6 9 2" xfId="3913"/>
    <cellStyle name="標準 3 3 6 9 2 2" xfId="9517"/>
    <cellStyle name="標準 3 3 6 9 3" xfId="7794"/>
    <cellStyle name="標準 3 3 7" xfId="294"/>
    <cellStyle name="標準 3 3 7 10" xfId="5898"/>
    <cellStyle name="標準 3 3 7 2" xfId="541"/>
    <cellStyle name="標準 3 3 7 2 2" xfId="1949"/>
    <cellStyle name="標準 3 3 7 2 2 2" xfId="5615"/>
    <cellStyle name="標準 3 3 7 2 2 2 2" xfId="11219"/>
    <cellStyle name="標準 3 3 7 2 2 3" xfId="3677"/>
    <cellStyle name="標準 3 3 7 2 2 3 2" xfId="9281"/>
    <cellStyle name="標準 3 3 7 2 2 4" xfId="7553"/>
    <cellStyle name="標準 3 3 7 2 3" xfId="1259"/>
    <cellStyle name="標準 3 3 7 2 3 2" xfId="4925"/>
    <cellStyle name="標準 3 3 7 2 3 2 2" xfId="10529"/>
    <cellStyle name="標準 3 3 7 2 3 3" xfId="6863"/>
    <cellStyle name="標準 3 3 7 2 4" xfId="4207"/>
    <cellStyle name="標準 3 3 7 2 4 2" xfId="9811"/>
    <cellStyle name="標準 3 3 7 2 5" xfId="2987"/>
    <cellStyle name="標準 3 3 7 2 5 2" xfId="8591"/>
    <cellStyle name="標準 3 3 7 2 6" xfId="6145"/>
    <cellStyle name="標準 3 3 7 3" xfId="1012"/>
    <cellStyle name="標準 3 3 7 3 2" xfId="4678"/>
    <cellStyle name="標準 3 3 7 3 2 2" xfId="10282"/>
    <cellStyle name="標準 3 3 7 3 3" xfId="2740"/>
    <cellStyle name="標準 3 3 7 3 3 2" xfId="8344"/>
    <cellStyle name="標準 3 3 7 3 4" xfId="6616"/>
    <cellStyle name="標準 3 3 7 4" xfId="1452"/>
    <cellStyle name="標準 3 3 7 4 2" xfId="5118"/>
    <cellStyle name="標準 3 3 7 4 2 2" xfId="10722"/>
    <cellStyle name="標準 3 3 7 4 3" xfId="3180"/>
    <cellStyle name="標準 3 3 7 4 3 2" xfId="8784"/>
    <cellStyle name="標準 3 3 7 4 4" xfId="7056"/>
    <cellStyle name="標準 3 3 7 5" xfId="1702"/>
    <cellStyle name="標準 3 3 7 5 2" xfId="5368"/>
    <cellStyle name="標準 3 3 7 5 2 2" xfId="10972"/>
    <cellStyle name="標準 3 3 7 5 3" xfId="3430"/>
    <cellStyle name="標準 3 3 7 5 3 2" xfId="9034"/>
    <cellStyle name="標準 3 3 7 5 4" xfId="7306"/>
    <cellStyle name="標準 3 3 7 6" xfId="729"/>
    <cellStyle name="標準 3 3 7 6 2" xfId="4395"/>
    <cellStyle name="標準 3 3 7 6 2 2" xfId="9999"/>
    <cellStyle name="標準 3 3 7 6 3" xfId="6333"/>
    <cellStyle name="標準 3 3 7 7" xfId="2142"/>
    <cellStyle name="標準 3 3 7 7 2" xfId="3960"/>
    <cellStyle name="標準 3 3 7 7 2 2" xfId="9564"/>
    <cellStyle name="標準 3 3 7 7 3" xfId="7746"/>
    <cellStyle name="標準 3 3 7 8" xfId="2302"/>
    <cellStyle name="標準 3 3 7 8 2" xfId="7906"/>
    <cellStyle name="標準 3 3 7 9" xfId="2457"/>
    <cellStyle name="標準 3 3 7 9 2" xfId="8061"/>
    <cellStyle name="標準 3 3 8" xfId="353"/>
    <cellStyle name="標準 3 3 8 2" xfId="1761"/>
    <cellStyle name="標準 3 3 8 2 2" xfId="5427"/>
    <cellStyle name="標準 3 3 8 2 2 2" xfId="11031"/>
    <cellStyle name="標準 3 3 8 2 3" xfId="3489"/>
    <cellStyle name="標準 3 3 8 2 3 2" xfId="9093"/>
    <cellStyle name="標準 3 3 8 2 4" xfId="7365"/>
    <cellStyle name="標準 3 3 8 3" xfId="1071"/>
    <cellStyle name="標準 3 3 8 3 2" xfId="4737"/>
    <cellStyle name="標準 3 3 8 3 2 2" xfId="10341"/>
    <cellStyle name="標準 3 3 8 3 3" xfId="6675"/>
    <cellStyle name="標準 3 3 8 4" xfId="4019"/>
    <cellStyle name="標準 3 3 8 4 2" xfId="9623"/>
    <cellStyle name="標準 3 3 8 5" xfId="2799"/>
    <cellStyle name="標準 3 3 8 5 2" xfId="8403"/>
    <cellStyle name="標準 3 3 8 6" xfId="5957"/>
    <cellStyle name="標準 3 3 9" xfId="495"/>
    <cellStyle name="標準 3 3 9 2" xfId="1903"/>
    <cellStyle name="標準 3 3 9 2 2" xfId="5569"/>
    <cellStyle name="標準 3 3 9 2 2 2" xfId="11173"/>
    <cellStyle name="標準 3 3 9 2 3" xfId="3631"/>
    <cellStyle name="標準 3 3 9 2 3 2" xfId="9235"/>
    <cellStyle name="標準 3 3 9 2 4" xfId="7507"/>
    <cellStyle name="標準 3 3 9 3" xfId="1213"/>
    <cellStyle name="標準 3 3 9 3 2" xfId="4879"/>
    <cellStyle name="標準 3 3 9 3 2 2" xfId="10483"/>
    <cellStyle name="標準 3 3 9 3 3" xfId="6817"/>
    <cellStyle name="標準 3 3 9 4" xfId="4161"/>
    <cellStyle name="標準 3 3 9 4 2" xfId="9765"/>
    <cellStyle name="標準 3 3 9 5" xfId="2941"/>
    <cellStyle name="標準 3 3 9 5 2" xfId="8545"/>
    <cellStyle name="標準 3 3 9 6" xfId="6099"/>
    <cellStyle name="標準 3 4" xfId="7"/>
    <cellStyle name="標準 3 4 10" xfId="874"/>
    <cellStyle name="標準 3 4 10 2" xfId="4540"/>
    <cellStyle name="標準 3 4 10 2 2" xfId="10144"/>
    <cellStyle name="標準 3 4 10 3" xfId="2602"/>
    <cellStyle name="標準 3 4 10 3 2" xfId="8206"/>
    <cellStyle name="標準 3 4 10 4" xfId="6478"/>
    <cellStyle name="標準 3 4 11" xfId="1399"/>
    <cellStyle name="標準 3 4 11 2" xfId="5065"/>
    <cellStyle name="標準 3 4 11 2 2" xfId="10669"/>
    <cellStyle name="標準 3 4 11 3" xfId="3127"/>
    <cellStyle name="標準 3 4 11 3 2" xfId="8731"/>
    <cellStyle name="標準 3 4 11 4" xfId="7003"/>
    <cellStyle name="標準 3 4 12" xfId="1564"/>
    <cellStyle name="標準 3 4 12 2" xfId="5230"/>
    <cellStyle name="標準 3 4 12 2 2" xfId="10834"/>
    <cellStyle name="標準 3 4 12 3" xfId="3292"/>
    <cellStyle name="標準 3 4 12 3 2" xfId="8896"/>
    <cellStyle name="標準 3 4 12 4" xfId="7168"/>
    <cellStyle name="標準 3 4 13" xfId="684"/>
    <cellStyle name="標準 3 4 13 2" xfId="4350"/>
    <cellStyle name="標準 3 4 13 2 2" xfId="9954"/>
    <cellStyle name="標準 3 4 13 3" xfId="6288"/>
    <cellStyle name="標準 3 4 14" xfId="2089"/>
    <cellStyle name="標準 3 4 14 2" xfId="3822"/>
    <cellStyle name="標準 3 4 14 2 2" xfId="9426"/>
    <cellStyle name="標準 3 4 14 3" xfId="7693"/>
    <cellStyle name="標準 3 4 15" xfId="2249"/>
    <cellStyle name="標準 3 4 15 2" xfId="7853"/>
    <cellStyle name="標準 3 4 16" xfId="2412"/>
    <cellStyle name="標準 3 4 16 2" xfId="8016"/>
    <cellStyle name="標準 3 4 17" xfId="156"/>
    <cellStyle name="標準 3 4 18" xfId="5760"/>
    <cellStyle name="標準 3 4 2" xfId="31"/>
    <cellStyle name="標準 3 4 2 10" xfId="704"/>
    <cellStyle name="標準 3 4 2 10 2" xfId="4370"/>
    <cellStyle name="標準 3 4 2 10 2 2" xfId="9974"/>
    <cellStyle name="標準 3 4 2 10 3" xfId="6308"/>
    <cellStyle name="標準 3 4 2 11" xfId="2111"/>
    <cellStyle name="標準 3 4 2 11 2" xfId="3829"/>
    <cellStyle name="標準 3 4 2 11 2 2" xfId="9433"/>
    <cellStyle name="標準 3 4 2 11 3" xfId="7715"/>
    <cellStyle name="標準 3 4 2 12" xfId="2271"/>
    <cellStyle name="標準 3 4 2 12 2" xfId="7875"/>
    <cellStyle name="標準 3 4 2 13" xfId="2432"/>
    <cellStyle name="標準 3 4 2 13 2" xfId="8036"/>
    <cellStyle name="標準 3 4 2 14" xfId="163"/>
    <cellStyle name="標準 3 4 2 15" xfId="5767"/>
    <cellStyle name="標準 3 4 2 2" xfId="68"/>
    <cellStyle name="標準 3 4 2 2 10" xfId="2514"/>
    <cellStyle name="標準 3 4 2 2 10 2" xfId="8118"/>
    <cellStyle name="標準 3 4 2 2 11" xfId="209"/>
    <cellStyle name="標準 3 4 2 2 12" xfId="5813"/>
    <cellStyle name="標準 3 4 2 2 2" xfId="410"/>
    <cellStyle name="標準 3 4 2 2 2 2" xfId="1818"/>
    <cellStyle name="標準 3 4 2 2 2 2 2" xfId="5484"/>
    <cellStyle name="標準 3 4 2 2 2 2 2 2" xfId="11088"/>
    <cellStyle name="標準 3 4 2 2 2 2 3" xfId="3546"/>
    <cellStyle name="標準 3 4 2 2 2 2 3 2" xfId="9150"/>
    <cellStyle name="標準 3 4 2 2 2 2 4" xfId="7422"/>
    <cellStyle name="標準 3 4 2 2 2 3" xfId="1128"/>
    <cellStyle name="標準 3 4 2 2 2 3 2" xfId="4794"/>
    <cellStyle name="標準 3 4 2 2 2 3 2 2" xfId="10398"/>
    <cellStyle name="標準 3 4 2 2 2 3 3" xfId="6732"/>
    <cellStyle name="標準 3 4 2 2 2 4" xfId="4076"/>
    <cellStyle name="標準 3 4 2 2 2 4 2" xfId="9680"/>
    <cellStyle name="標準 3 4 2 2 2 5" xfId="2856"/>
    <cellStyle name="標準 3 4 2 2 2 5 2" xfId="8460"/>
    <cellStyle name="標準 3 4 2 2 2 6" xfId="6014"/>
    <cellStyle name="標準 3 4 2 2 3" xfId="598"/>
    <cellStyle name="標準 3 4 2 2 3 2" xfId="2006"/>
    <cellStyle name="標準 3 4 2 2 3 2 2" xfId="5672"/>
    <cellStyle name="標準 3 4 2 2 3 2 2 2" xfId="11276"/>
    <cellStyle name="標準 3 4 2 2 3 2 3" xfId="3734"/>
    <cellStyle name="標準 3 4 2 2 3 2 3 2" xfId="9338"/>
    <cellStyle name="標準 3 4 2 2 3 2 4" xfId="7610"/>
    <cellStyle name="標準 3 4 2 2 3 3" xfId="1316"/>
    <cellStyle name="標準 3 4 2 2 3 3 2" xfId="4982"/>
    <cellStyle name="標準 3 4 2 2 3 3 2 2" xfId="10586"/>
    <cellStyle name="標準 3 4 2 2 3 3 3" xfId="6920"/>
    <cellStyle name="標準 3 4 2 2 3 4" xfId="4264"/>
    <cellStyle name="標準 3 4 2 2 3 4 2" xfId="9868"/>
    <cellStyle name="標準 3 4 2 2 3 5" xfId="3044"/>
    <cellStyle name="標準 3 4 2 2 3 5 2" xfId="8648"/>
    <cellStyle name="標準 3 4 2 2 3 6" xfId="6202"/>
    <cellStyle name="標準 3 4 2 2 4" xfId="927"/>
    <cellStyle name="標準 3 4 2 2 4 2" xfId="4593"/>
    <cellStyle name="標準 3 4 2 2 4 2 2" xfId="10197"/>
    <cellStyle name="標準 3 4 2 2 4 3" xfId="2655"/>
    <cellStyle name="標準 3 4 2 2 4 3 2" xfId="8259"/>
    <cellStyle name="標準 3 4 2 2 4 4" xfId="6531"/>
    <cellStyle name="標準 3 4 2 2 5" xfId="1470"/>
    <cellStyle name="標準 3 4 2 2 5 2" xfId="5136"/>
    <cellStyle name="標準 3 4 2 2 5 2 2" xfId="10740"/>
    <cellStyle name="標準 3 4 2 2 5 3" xfId="3198"/>
    <cellStyle name="標準 3 4 2 2 5 3 2" xfId="8802"/>
    <cellStyle name="標準 3 4 2 2 5 4" xfId="7074"/>
    <cellStyle name="標準 3 4 2 2 6" xfId="1617"/>
    <cellStyle name="標準 3 4 2 2 6 2" xfId="5283"/>
    <cellStyle name="標準 3 4 2 2 6 2 2" xfId="10887"/>
    <cellStyle name="標準 3 4 2 2 6 3" xfId="3345"/>
    <cellStyle name="標準 3 4 2 2 6 3 2" xfId="8949"/>
    <cellStyle name="標準 3 4 2 2 6 4" xfId="7221"/>
    <cellStyle name="標準 3 4 2 2 7" xfId="786"/>
    <cellStyle name="標準 3 4 2 2 7 2" xfId="4452"/>
    <cellStyle name="標準 3 4 2 2 7 2 2" xfId="10056"/>
    <cellStyle name="標準 3 4 2 2 7 3" xfId="6390"/>
    <cellStyle name="標準 3 4 2 2 8" xfId="2160"/>
    <cellStyle name="標準 3 4 2 2 8 2" xfId="3875"/>
    <cellStyle name="標準 3 4 2 2 8 2 2" xfId="9479"/>
    <cellStyle name="標準 3 4 2 2 8 3" xfId="7764"/>
    <cellStyle name="標準 3 4 2 2 9" xfId="2320"/>
    <cellStyle name="標準 3 4 2 2 9 2" xfId="7924"/>
    <cellStyle name="標準 3 4 2 3" xfId="127"/>
    <cellStyle name="標準 3 4 2 3 10" xfId="2573"/>
    <cellStyle name="標準 3 4 2 3 10 2" xfId="8177"/>
    <cellStyle name="標準 3 4 2 3 11" xfId="268"/>
    <cellStyle name="標準 3 4 2 3 12" xfId="5872"/>
    <cellStyle name="標準 3 4 2 3 2" xfId="469"/>
    <cellStyle name="標準 3 4 2 3 2 2" xfId="1877"/>
    <cellStyle name="標準 3 4 2 3 2 2 2" xfId="5543"/>
    <cellStyle name="標準 3 4 2 3 2 2 2 2" xfId="11147"/>
    <cellStyle name="標準 3 4 2 3 2 2 3" xfId="3605"/>
    <cellStyle name="標準 3 4 2 3 2 2 3 2" xfId="9209"/>
    <cellStyle name="標準 3 4 2 3 2 2 4" xfId="7481"/>
    <cellStyle name="標準 3 4 2 3 2 3" xfId="1187"/>
    <cellStyle name="標準 3 4 2 3 2 3 2" xfId="4853"/>
    <cellStyle name="標準 3 4 2 3 2 3 2 2" xfId="10457"/>
    <cellStyle name="標準 3 4 2 3 2 3 3" xfId="6791"/>
    <cellStyle name="標準 3 4 2 3 2 4" xfId="4135"/>
    <cellStyle name="標準 3 4 2 3 2 4 2" xfId="9739"/>
    <cellStyle name="標準 3 4 2 3 2 5" xfId="2915"/>
    <cellStyle name="標準 3 4 2 3 2 5 2" xfId="8519"/>
    <cellStyle name="標準 3 4 2 3 2 6" xfId="6073"/>
    <cellStyle name="標準 3 4 2 3 3" xfId="657"/>
    <cellStyle name="標準 3 4 2 3 3 2" xfId="2065"/>
    <cellStyle name="標準 3 4 2 3 3 2 2" xfId="5731"/>
    <cellStyle name="標準 3 4 2 3 3 2 2 2" xfId="11335"/>
    <cellStyle name="標準 3 4 2 3 3 2 3" xfId="3793"/>
    <cellStyle name="標準 3 4 2 3 3 2 3 2" xfId="9397"/>
    <cellStyle name="標準 3 4 2 3 3 2 4" xfId="7669"/>
    <cellStyle name="標準 3 4 2 3 3 3" xfId="1375"/>
    <cellStyle name="標準 3 4 2 3 3 3 2" xfId="5041"/>
    <cellStyle name="標準 3 4 2 3 3 3 2 2" xfId="10645"/>
    <cellStyle name="標準 3 4 2 3 3 3 3" xfId="6979"/>
    <cellStyle name="標準 3 4 2 3 3 4" xfId="4323"/>
    <cellStyle name="標準 3 4 2 3 3 4 2" xfId="9927"/>
    <cellStyle name="標準 3 4 2 3 3 5" xfId="3103"/>
    <cellStyle name="標準 3 4 2 3 3 5 2" xfId="8707"/>
    <cellStyle name="標準 3 4 2 3 3 6" xfId="6261"/>
    <cellStyle name="標準 3 4 2 3 4" xfId="986"/>
    <cellStyle name="標準 3 4 2 3 4 2" xfId="4652"/>
    <cellStyle name="標準 3 4 2 3 4 2 2" xfId="10256"/>
    <cellStyle name="標準 3 4 2 3 4 3" xfId="2714"/>
    <cellStyle name="標準 3 4 2 3 4 3 2" xfId="8318"/>
    <cellStyle name="標準 3 4 2 3 4 4" xfId="6590"/>
    <cellStyle name="標準 3 4 2 3 5" xfId="1535"/>
    <cellStyle name="標準 3 4 2 3 5 2" xfId="5201"/>
    <cellStyle name="標準 3 4 2 3 5 2 2" xfId="10805"/>
    <cellStyle name="標準 3 4 2 3 5 3" xfId="3263"/>
    <cellStyle name="標準 3 4 2 3 5 3 2" xfId="8867"/>
    <cellStyle name="標準 3 4 2 3 5 4" xfId="7139"/>
    <cellStyle name="標準 3 4 2 3 6" xfId="1676"/>
    <cellStyle name="標準 3 4 2 3 6 2" xfId="5342"/>
    <cellStyle name="標準 3 4 2 3 6 2 2" xfId="10946"/>
    <cellStyle name="標準 3 4 2 3 6 3" xfId="3404"/>
    <cellStyle name="標準 3 4 2 3 6 3 2" xfId="9008"/>
    <cellStyle name="標準 3 4 2 3 6 4" xfId="7280"/>
    <cellStyle name="標準 3 4 2 3 7" xfId="845"/>
    <cellStyle name="標準 3 4 2 3 7 2" xfId="4511"/>
    <cellStyle name="標準 3 4 2 3 7 2 2" xfId="10115"/>
    <cellStyle name="標準 3 4 2 3 7 3" xfId="6449"/>
    <cellStyle name="標準 3 4 2 3 8" xfId="2225"/>
    <cellStyle name="標準 3 4 2 3 8 2" xfId="3934"/>
    <cellStyle name="標準 3 4 2 3 8 2 2" xfId="9538"/>
    <cellStyle name="標準 3 4 2 3 8 3" xfId="7829"/>
    <cellStyle name="標準 3 4 2 3 9" xfId="2385"/>
    <cellStyle name="標準 3 4 2 3 9 2" xfId="7989"/>
    <cellStyle name="標準 3 4 2 4" xfId="312"/>
    <cellStyle name="標準 3 4 2 4 2" xfId="552"/>
    <cellStyle name="標準 3 4 2 4 2 2" xfId="1960"/>
    <cellStyle name="標準 3 4 2 4 2 2 2" xfId="5626"/>
    <cellStyle name="標準 3 4 2 4 2 2 2 2" xfId="11230"/>
    <cellStyle name="標準 3 4 2 4 2 2 3" xfId="3688"/>
    <cellStyle name="標準 3 4 2 4 2 2 3 2" xfId="9292"/>
    <cellStyle name="標準 3 4 2 4 2 2 4" xfId="7564"/>
    <cellStyle name="標準 3 4 2 4 2 3" xfId="1270"/>
    <cellStyle name="標準 3 4 2 4 2 3 2" xfId="4936"/>
    <cellStyle name="標準 3 4 2 4 2 3 2 2" xfId="10540"/>
    <cellStyle name="標準 3 4 2 4 2 3 3" xfId="6874"/>
    <cellStyle name="標準 3 4 2 4 2 4" xfId="4218"/>
    <cellStyle name="標準 3 4 2 4 2 4 2" xfId="9822"/>
    <cellStyle name="標準 3 4 2 4 2 5" xfId="2998"/>
    <cellStyle name="標準 3 4 2 4 2 5 2" xfId="8602"/>
    <cellStyle name="標準 3 4 2 4 2 6" xfId="6156"/>
    <cellStyle name="標準 3 4 2 4 3" xfId="1030"/>
    <cellStyle name="標準 3 4 2 4 3 2" xfId="4696"/>
    <cellStyle name="標準 3 4 2 4 3 2 2" xfId="10300"/>
    <cellStyle name="標準 3 4 2 4 3 3" xfId="2758"/>
    <cellStyle name="標準 3 4 2 4 3 3 2" xfId="8362"/>
    <cellStyle name="標準 3 4 2 4 3 4" xfId="6634"/>
    <cellStyle name="標準 3 4 2 4 4" xfId="1720"/>
    <cellStyle name="標準 3 4 2 4 4 2" xfId="5386"/>
    <cellStyle name="標準 3 4 2 4 4 2 2" xfId="10990"/>
    <cellStyle name="標準 3 4 2 4 4 3" xfId="3448"/>
    <cellStyle name="標準 3 4 2 4 4 3 2" xfId="9052"/>
    <cellStyle name="標準 3 4 2 4 4 4" xfId="7324"/>
    <cellStyle name="標準 3 4 2 4 5" xfId="740"/>
    <cellStyle name="標準 3 4 2 4 5 2" xfId="4406"/>
    <cellStyle name="標準 3 4 2 4 5 2 2" xfId="10010"/>
    <cellStyle name="標準 3 4 2 4 5 3" xfId="6344"/>
    <cellStyle name="標準 3 4 2 4 6" xfId="3978"/>
    <cellStyle name="標準 3 4 2 4 6 2" xfId="9582"/>
    <cellStyle name="標準 3 4 2 4 7" xfId="2468"/>
    <cellStyle name="標準 3 4 2 4 7 2" xfId="8072"/>
    <cellStyle name="標準 3 4 2 4 8" xfId="5916"/>
    <cellStyle name="標準 3 4 2 5" xfId="364"/>
    <cellStyle name="標準 3 4 2 5 2" xfId="1772"/>
    <cellStyle name="標準 3 4 2 5 2 2" xfId="5438"/>
    <cellStyle name="標準 3 4 2 5 2 2 2" xfId="11042"/>
    <cellStyle name="標準 3 4 2 5 2 3" xfId="3500"/>
    <cellStyle name="標準 3 4 2 5 2 3 2" xfId="9104"/>
    <cellStyle name="標準 3 4 2 5 2 4" xfId="7376"/>
    <cellStyle name="標準 3 4 2 5 3" xfId="1082"/>
    <cellStyle name="標準 3 4 2 5 3 2" xfId="4748"/>
    <cellStyle name="標準 3 4 2 5 3 2 2" xfId="10352"/>
    <cellStyle name="標準 3 4 2 5 3 3" xfId="6686"/>
    <cellStyle name="標準 3 4 2 5 4" xfId="4030"/>
    <cellStyle name="標準 3 4 2 5 4 2" xfId="9634"/>
    <cellStyle name="標準 3 4 2 5 5" xfId="2810"/>
    <cellStyle name="標準 3 4 2 5 5 2" xfId="8414"/>
    <cellStyle name="標準 3 4 2 5 6" xfId="5968"/>
    <cellStyle name="標準 3 4 2 6" xfId="516"/>
    <cellStyle name="標準 3 4 2 6 2" xfId="1924"/>
    <cellStyle name="標準 3 4 2 6 2 2" xfId="5590"/>
    <cellStyle name="標準 3 4 2 6 2 2 2" xfId="11194"/>
    <cellStyle name="標準 3 4 2 6 2 3" xfId="3652"/>
    <cellStyle name="標準 3 4 2 6 2 3 2" xfId="9256"/>
    <cellStyle name="標準 3 4 2 6 2 4" xfId="7528"/>
    <cellStyle name="標準 3 4 2 6 3" xfId="1234"/>
    <cellStyle name="標準 3 4 2 6 3 2" xfId="4900"/>
    <cellStyle name="標準 3 4 2 6 3 2 2" xfId="10504"/>
    <cellStyle name="標準 3 4 2 6 3 3" xfId="6838"/>
    <cellStyle name="標準 3 4 2 6 4" xfId="4182"/>
    <cellStyle name="標準 3 4 2 6 4 2" xfId="9786"/>
    <cellStyle name="標準 3 4 2 6 5" xfId="2962"/>
    <cellStyle name="標準 3 4 2 6 5 2" xfId="8566"/>
    <cellStyle name="標準 3 4 2 6 6" xfId="6120"/>
    <cellStyle name="標準 3 4 2 7" xfId="881"/>
    <cellStyle name="標準 3 4 2 7 2" xfId="4547"/>
    <cellStyle name="標準 3 4 2 7 2 2" xfId="10151"/>
    <cellStyle name="標準 3 4 2 7 3" xfId="2609"/>
    <cellStyle name="標準 3 4 2 7 3 2" xfId="8213"/>
    <cellStyle name="標準 3 4 2 7 4" xfId="6485"/>
    <cellStyle name="標準 3 4 2 8" xfId="1421"/>
    <cellStyle name="標準 3 4 2 8 2" xfId="5087"/>
    <cellStyle name="標準 3 4 2 8 2 2" xfId="10691"/>
    <cellStyle name="標準 3 4 2 8 3" xfId="3149"/>
    <cellStyle name="標準 3 4 2 8 3 2" xfId="8753"/>
    <cellStyle name="標準 3 4 2 8 4" xfId="7025"/>
    <cellStyle name="標準 3 4 2 9" xfId="1571"/>
    <cellStyle name="標準 3 4 2 9 2" xfId="5237"/>
    <cellStyle name="標準 3 4 2 9 2 2" xfId="10841"/>
    <cellStyle name="標準 3 4 2 9 3" xfId="3299"/>
    <cellStyle name="標準 3 4 2 9 3 2" xfId="8903"/>
    <cellStyle name="標準 3 4 2 9 4" xfId="7175"/>
    <cellStyle name="標準 3 4 3" xfId="42"/>
    <cellStyle name="標準 3 4 3 10" xfId="716"/>
    <cellStyle name="標準 3 4 3 10 2" xfId="4382"/>
    <cellStyle name="標準 3 4 3 10 2 2" xfId="9986"/>
    <cellStyle name="標準 3 4 3 10 3" xfId="6320"/>
    <cellStyle name="標準 3 4 3 11" xfId="2122"/>
    <cellStyle name="標準 3 4 3 11 2" xfId="3841"/>
    <cellStyle name="標準 3 4 3 11 2 2" xfId="9445"/>
    <cellStyle name="標準 3 4 3 11 3" xfId="7726"/>
    <cellStyle name="標準 3 4 3 12" xfId="2282"/>
    <cellStyle name="標準 3 4 3 12 2" xfId="7886"/>
    <cellStyle name="標準 3 4 3 13" xfId="2444"/>
    <cellStyle name="標準 3 4 3 13 2" xfId="8048"/>
    <cellStyle name="標準 3 4 3 14" xfId="175"/>
    <cellStyle name="標準 3 4 3 15" xfId="5779"/>
    <cellStyle name="標準 3 4 3 2" xfId="69"/>
    <cellStyle name="標準 3 4 3 2 10" xfId="2515"/>
    <cellStyle name="標準 3 4 3 2 10 2" xfId="8119"/>
    <cellStyle name="標準 3 4 3 2 11" xfId="210"/>
    <cellStyle name="標準 3 4 3 2 12" xfId="5814"/>
    <cellStyle name="標準 3 4 3 2 2" xfId="411"/>
    <cellStyle name="標準 3 4 3 2 2 2" xfId="1819"/>
    <cellStyle name="標準 3 4 3 2 2 2 2" xfId="5485"/>
    <cellStyle name="標準 3 4 3 2 2 2 2 2" xfId="11089"/>
    <cellStyle name="標準 3 4 3 2 2 2 3" xfId="3547"/>
    <cellStyle name="標準 3 4 3 2 2 2 3 2" xfId="9151"/>
    <cellStyle name="標準 3 4 3 2 2 2 4" xfId="7423"/>
    <cellStyle name="標準 3 4 3 2 2 3" xfId="1129"/>
    <cellStyle name="標準 3 4 3 2 2 3 2" xfId="4795"/>
    <cellStyle name="標準 3 4 3 2 2 3 2 2" xfId="10399"/>
    <cellStyle name="標準 3 4 3 2 2 3 3" xfId="6733"/>
    <cellStyle name="標準 3 4 3 2 2 4" xfId="4077"/>
    <cellStyle name="標準 3 4 3 2 2 4 2" xfId="9681"/>
    <cellStyle name="標準 3 4 3 2 2 5" xfId="2857"/>
    <cellStyle name="標準 3 4 3 2 2 5 2" xfId="8461"/>
    <cellStyle name="標準 3 4 3 2 2 6" xfId="6015"/>
    <cellStyle name="標準 3 4 3 2 3" xfId="599"/>
    <cellStyle name="標準 3 4 3 2 3 2" xfId="2007"/>
    <cellStyle name="標準 3 4 3 2 3 2 2" xfId="5673"/>
    <cellStyle name="標準 3 4 3 2 3 2 2 2" xfId="11277"/>
    <cellStyle name="標準 3 4 3 2 3 2 3" xfId="3735"/>
    <cellStyle name="標準 3 4 3 2 3 2 3 2" xfId="9339"/>
    <cellStyle name="標準 3 4 3 2 3 2 4" xfId="7611"/>
    <cellStyle name="標準 3 4 3 2 3 3" xfId="1317"/>
    <cellStyle name="標準 3 4 3 2 3 3 2" xfId="4983"/>
    <cellStyle name="標準 3 4 3 2 3 3 2 2" xfId="10587"/>
    <cellStyle name="標準 3 4 3 2 3 3 3" xfId="6921"/>
    <cellStyle name="標準 3 4 3 2 3 4" xfId="4265"/>
    <cellStyle name="標準 3 4 3 2 3 4 2" xfId="9869"/>
    <cellStyle name="標準 3 4 3 2 3 5" xfId="3045"/>
    <cellStyle name="標準 3 4 3 2 3 5 2" xfId="8649"/>
    <cellStyle name="標準 3 4 3 2 3 6" xfId="6203"/>
    <cellStyle name="標準 3 4 3 2 4" xfId="928"/>
    <cellStyle name="標準 3 4 3 2 4 2" xfId="4594"/>
    <cellStyle name="標準 3 4 3 2 4 2 2" xfId="10198"/>
    <cellStyle name="標準 3 4 3 2 4 3" xfId="2656"/>
    <cellStyle name="標準 3 4 3 2 4 3 2" xfId="8260"/>
    <cellStyle name="標準 3 4 3 2 4 4" xfId="6532"/>
    <cellStyle name="標準 3 4 3 2 5" xfId="1482"/>
    <cellStyle name="標準 3 4 3 2 5 2" xfId="5148"/>
    <cellStyle name="標準 3 4 3 2 5 2 2" xfId="10752"/>
    <cellStyle name="標準 3 4 3 2 5 3" xfId="3210"/>
    <cellStyle name="標準 3 4 3 2 5 3 2" xfId="8814"/>
    <cellStyle name="標準 3 4 3 2 5 4" xfId="7086"/>
    <cellStyle name="標準 3 4 3 2 6" xfId="1618"/>
    <cellStyle name="標準 3 4 3 2 6 2" xfId="5284"/>
    <cellStyle name="標準 3 4 3 2 6 2 2" xfId="10888"/>
    <cellStyle name="標準 3 4 3 2 6 3" xfId="3346"/>
    <cellStyle name="標準 3 4 3 2 6 3 2" xfId="8950"/>
    <cellStyle name="標準 3 4 3 2 6 4" xfId="7222"/>
    <cellStyle name="標準 3 4 3 2 7" xfId="787"/>
    <cellStyle name="標準 3 4 3 2 7 2" xfId="4453"/>
    <cellStyle name="標準 3 4 3 2 7 2 2" xfId="10057"/>
    <cellStyle name="標準 3 4 3 2 7 3" xfId="6391"/>
    <cellStyle name="標準 3 4 3 2 8" xfId="2172"/>
    <cellStyle name="標準 3 4 3 2 8 2" xfId="3876"/>
    <cellStyle name="標準 3 4 3 2 8 2 2" xfId="9480"/>
    <cellStyle name="標準 3 4 3 2 8 3" xfId="7776"/>
    <cellStyle name="標準 3 4 3 2 9" xfId="2332"/>
    <cellStyle name="標準 3 4 3 2 9 2" xfId="7936"/>
    <cellStyle name="標準 3 4 3 3" xfId="139"/>
    <cellStyle name="標準 3 4 3 3 10" xfId="2585"/>
    <cellStyle name="標準 3 4 3 3 10 2" xfId="8189"/>
    <cellStyle name="標準 3 4 3 3 11" xfId="280"/>
    <cellStyle name="標準 3 4 3 3 12" xfId="5884"/>
    <cellStyle name="標準 3 4 3 3 2" xfId="481"/>
    <cellStyle name="標準 3 4 3 3 2 2" xfId="1889"/>
    <cellStyle name="標準 3 4 3 3 2 2 2" xfId="5555"/>
    <cellStyle name="標準 3 4 3 3 2 2 2 2" xfId="11159"/>
    <cellStyle name="標準 3 4 3 3 2 2 3" xfId="3617"/>
    <cellStyle name="標準 3 4 3 3 2 2 3 2" xfId="9221"/>
    <cellStyle name="標準 3 4 3 3 2 2 4" xfId="7493"/>
    <cellStyle name="標準 3 4 3 3 2 3" xfId="1199"/>
    <cellStyle name="標準 3 4 3 3 2 3 2" xfId="4865"/>
    <cellStyle name="標準 3 4 3 3 2 3 2 2" xfId="10469"/>
    <cellStyle name="標準 3 4 3 3 2 3 3" xfId="6803"/>
    <cellStyle name="標準 3 4 3 3 2 4" xfId="4147"/>
    <cellStyle name="標準 3 4 3 3 2 4 2" xfId="9751"/>
    <cellStyle name="標準 3 4 3 3 2 5" xfId="2927"/>
    <cellStyle name="標準 3 4 3 3 2 5 2" xfId="8531"/>
    <cellStyle name="標準 3 4 3 3 2 6" xfId="6085"/>
    <cellStyle name="標準 3 4 3 3 3" xfId="669"/>
    <cellStyle name="標準 3 4 3 3 3 2" xfId="2077"/>
    <cellStyle name="標準 3 4 3 3 3 2 2" xfId="5743"/>
    <cellStyle name="標準 3 4 3 3 3 2 2 2" xfId="11347"/>
    <cellStyle name="標準 3 4 3 3 3 2 3" xfId="3805"/>
    <cellStyle name="標準 3 4 3 3 3 2 3 2" xfId="9409"/>
    <cellStyle name="標準 3 4 3 3 3 2 4" xfId="7681"/>
    <cellStyle name="標準 3 4 3 3 3 3" xfId="1387"/>
    <cellStyle name="標準 3 4 3 3 3 3 2" xfId="5053"/>
    <cellStyle name="標準 3 4 3 3 3 3 2 2" xfId="10657"/>
    <cellStyle name="標準 3 4 3 3 3 3 3" xfId="6991"/>
    <cellStyle name="標準 3 4 3 3 3 4" xfId="4335"/>
    <cellStyle name="標準 3 4 3 3 3 4 2" xfId="9939"/>
    <cellStyle name="標準 3 4 3 3 3 5" xfId="3115"/>
    <cellStyle name="標準 3 4 3 3 3 5 2" xfId="8719"/>
    <cellStyle name="標準 3 4 3 3 3 6" xfId="6273"/>
    <cellStyle name="標準 3 4 3 3 4" xfId="998"/>
    <cellStyle name="標準 3 4 3 3 4 2" xfId="4664"/>
    <cellStyle name="標準 3 4 3 3 4 2 2" xfId="10268"/>
    <cellStyle name="標準 3 4 3 3 4 3" xfId="2726"/>
    <cellStyle name="標準 3 4 3 3 4 3 2" xfId="8330"/>
    <cellStyle name="標準 3 4 3 3 4 4" xfId="6602"/>
    <cellStyle name="標準 3 4 3 3 5" xfId="1547"/>
    <cellStyle name="標準 3 4 3 3 5 2" xfId="5213"/>
    <cellStyle name="標準 3 4 3 3 5 2 2" xfId="10817"/>
    <cellStyle name="標準 3 4 3 3 5 3" xfId="3275"/>
    <cellStyle name="標準 3 4 3 3 5 3 2" xfId="8879"/>
    <cellStyle name="標準 3 4 3 3 5 4" xfId="7151"/>
    <cellStyle name="標準 3 4 3 3 6" xfId="1688"/>
    <cellStyle name="標準 3 4 3 3 6 2" xfId="5354"/>
    <cellStyle name="標準 3 4 3 3 6 2 2" xfId="10958"/>
    <cellStyle name="標準 3 4 3 3 6 3" xfId="3416"/>
    <cellStyle name="標準 3 4 3 3 6 3 2" xfId="9020"/>
    <cellStyle name="標準 3 4 3 3 6 4" xfId="7292"/>
    <cellStyle name="標準 3 4 3 3 7" xfId="857"/>
    <cellStyle name="標準 3 4 3 3 7 2" xfId="4523"/>
    <cellStyle name="標準 3 4 3 3 7 2 2" xfId="10127"/>
    <cellStyle name="標準 3 4 3 3 7 3" xfId="6461"/>
    <cellStyle name="標準 3 4 3 3 8" xfId="2237"/>
    <cellStyle name="標準 3 4 3 3 8 2" xfId="3946"/>
    <cellStyle name="標準 3 4 3 3 8 2 2" xfId="9550"/>
    <cellStyle name="標準 3 4 3 3 8 3" xfId="7841"/>
    <cellStyle name="標準 3 4 3 3 9" xfId="2397"/>
    <cellStyle name="標準 3 4 3 3 9 2" xfId="8001"/>
    <cellStyle name="標準 3 4 3 4" xfId="324"/>
    <cellStyle name="標準 3 4 3 4 2" xfId="564"/>
    <cellStyle name="標準 3 4 3 4 2 2" xfId="1972"/>
    <cellStyle name="標準 3 4 3 4 2 2 2" xfId="5638"/>
    <cellStyle name="標準 3 4 3 4 2 2 2 2" xfId="11242"/>
    <cellStyle name="標準 3 4 3 4 2 2 3" xfId="3700"/>
    <cellStyle name="標準 3 4 3 4 2 2 3 2" xfId="9304"/>
    <cellStyle name="標準 3 4 3 4 2 2 4" xfId="7576"/>
    <cellStyle name="標準 3 4 3 4 2 3" xfId="1282"/>
    <cellStyle name="標準 3 4 3 4 2 3 2" xfId="4948"/>
    <cellStyle name="標準 3 4 3 4 2 3 2 2" xfId="10552"/>
    <cellStyle name="標準 3 4 3 4 2 3 3" xfId="6886"/>
    <cellStyle name="標準 3 4 3 4 2 4" xfId="4230"/>
    <cellStyle name="標準 3 4 3 4 2 4 2" xfId="9834"/>
    <cellStyle name="標準 3 4 3 4 2 5" xfId="3010"/>
    <cellStyle name="標準 3 4 3 4 2 5 2" xfId="8614"/>
    <cellStyle name="標準 3 4 3 4 2 6" xfId="6168"/>
    <cellStyle name="標準 3 4 3 4 3" xfId="1042"/>
    <cellStyle name="標準 3 4 3 4 3 2" xfId="4708"/>
    <cellStyle name="標準 3 4 3 4 3 2 2" xfId="10312"/>
    <cellStyle name="標準 3 4 3 4 3 3" xfId="2770"/>
    <cellStyle name="標準 3 4 3 4 3 3 2" xfId="8374"/>
    <cellStyle name="標準 3 4 3 4 3 4" xfId="6646"/>
    <cellStyle name="標準 3 4 3 4 4" xfId="1732"/>
    <cellStyle name="標準 3 4 3 4 4 2" xfId="5398"/>
    <cellStyle name="標準 3 4 3 4 4 2 2" xfId="11002"/>
    <cellStyle name="標準 3 4 3 4 4 3" xfId="3460"/>
    <cellStyle name="標準 3 4 3 4 4 3 2" xfId="9064"/>
    <cellStyle name="標準 3 4 3 4 4 4" xfId="7336"/>
    <cellStyle name="標準 3 4 3 4 5" xfId="752"/>
    <cellStyle name="標準 3 4 3 4 5 2" xfId="4418"/>
    <cellStyle name="標準 3 4 3 4 5 2 2" xfId="10022"/>
    <cellStyle name="標準 3 4 3 4 5 3" xfId="6356"/>
    <cellStyle name="標準 3 4 3 4 6" xfId="3990"/>
    <cellStyle name="標準 3 4 3 4 6 2" xfId="9594"/>
    <cellStyle name="標準 3 4 3 4 7" xfId="2480"/>
    <cellStyle name="標準 3 4 3 4 7 2" xfId="8084"/>
    <cellStyle name="標準 3 4 3 4 8" xfId="5928"/>
    <cellStyle name="標準 3 4 3 5" xfId="376"/>
    <cellStyle name="標準 3 4 3 5 2" xfId="1784"/>
    <cellStyle name="標準 3 4 3 5 2 2" xfId="5450"/>
    <cellStyle name="標準 3 4 3 5 2 2 2" xfId="11054"/>
    <cellStyle name="標準 3 4 3 5 2 3" xfId="3512"/>
    <cellStyle name="標準 3 4 3 5 2 3 2" xfId="9116"/>
    <cellStyle name="標準 3 4 3 5 2 4" xfId="7388"/>
    <cellStyle name="標準 3 4 3 5 3" xfId="1094"/>
    <cellStyle name="標準 3 4 3 5 3 2" xfId="4760"/>
    <cellStyle name="標準 3 4 3 5 3 2 2" xfId="10364"/>
    <cellStyle name="標準 3 4 3 5 3 3" xfId="6698"/>
    <cellStyle name="標準 3 4 3 5 4" xfId="4042"/>
    <cellStyle name="標準 3 4 3 5 4 2" xfId="9646"/>
    <cellStyle name="標準 3 4 3 5 5" xfId="2822"/>
    <cellStyle name="標準 3 4 3 5 5 2" xfId="8426"/>
    <cellStyle name="標準 3 4 3 5 6" xfId="5980"/>
    <cellStyle name="標準 3 4 3 6" xfId="528"/>
    <cellStyle name="標準 3 4 3 6 2" xfId="1936"/>
    <cellStyle name="標準 3 4 3 6 2 2" xfId="5602"/>
    <cellStyle name="標準 3 4 3 6 2 2 2" xfId="11206"/>
    <cellStyle name="標準 3 4 3 6 2 3" xfId="3664"/>
    <cellStyle name="標準 3 4 3 6 2 3 2" xfId="9268"/>
    <cellStyle name="標準 3 4 3 6 2 4" xfId="7540"/>
    <cellStyle name="標準 3 4 3 6 3" xfId="1246"/>
    <cellStyle name="標準 3 4 3 6 3 2" xfId="4912"/>
    <cellStyle name="標準 3 4 3 6 3 2 2" xfId="10516"/>
    <cellStyle name="標準 3 4 3 6 3 3" xfId="6850"/>
    <cellStyle name="標準 3 4 3 6 4" xfId="4194"/>
    <cellStyle name="標準 3 4 3 6 4 2" xfId="9798"/>
    <cellStyle name="標準 3 4 3 6 5" xfId="2974"/>
    <cellStyle name="標準 3 4 3 6 5 2" xfId="8578"/>
    <cellStyle name="標準 3 4 3 6 6" xfId="6132"/>
    <cellStyle name="標準 3 4 3 7" xfId="893"/>
    <cellStyle name="標準 3 4 3 7 2" xfId="4559"/>
    <cellStyle name="標準 3 4 3 7 2 2" xfId="10163"/>
    <cellStyle name="標準 3 4 3 7 3" xfId="2621"/>
    <cellStyle name="標準 3 4 3 7 3 2" xfId="8225"/>
    <cellStyle name="標準 3 4 3 7 4" xfId="6497"/>
    <cellStyle name="標準 3 4 3 8" xfId="1432"/>
    <cellStyle name="標準 3 4 3 8 2" xfId="5098"/>
    <cellStyle name="標準 3 4 3 8 2 2" xfId="10702"/>
    <cellStyle name="標準 3 4 3 8 3" xfId="3160"/>
    <cellStyle name="標準 3 4 3 8 3 2" xfId="8764"/>
    <cellStyle name="標準 3 4 3 8 4" xfId="7036"/>
    <cellStyle name="標準 3 4 3 9" xfId="1583"/>
    <cellStyle name="標準 3 4 3 9 2" xfId="5249"/>
    <cellStyle name="標準 3 4 3 9 2 2" xfId="10853"/>
    <cellStyle name="標準 3 4 3 9 3" xfId="3311"/>
    <cellStyle name="標準 3 4 3 9 3 2" xfId="8915"/>
    <cellStyle name="標準 3 4 3 9 4" xfId="7187"/>
    <cellStyle name="標準 3 4 4" xfId="49"/>
    <cellStyle name="標準 3 4 4 10" xfId="2153"/>
    <cellStyle name="標準 3 4 4 10 2" xfId="3851"/>
    <cellStyle name="標準 3 4 4 10 2 2" xfId="9455"/>
    <cellStyle name="標準 3 4 4 10 3" xfId="7757"/>
    <cellStyle name="標準 3 4 4 11" xfId="2313"/>
    <cellStyle name="標準 3 4 4 11 2" xfId="7917"/>
    <cellStyle name="標準 3 4 4 12" xfId="2425"/>
    <cellStyle name="標準 3 4 4 12 2" xfId="8029"/>
    <cellStyle name="標準 3 4 4 13" xfId="185"/>
    <cellStyle name="標準 3 4 4 14" xfId="5789"/>
    <cellStyle name="標準 3 4 4 2" xfId="70"/>
    <cellStyle name="標準 3 4 4 2 10" xfId="2516"/>
    <cellStyle name="標準 3 4 4 2 10 2" xfId="8120"/>
    <cellStyle name="標準 3 4 4 2 11" xfId="211"/>
    <cellStyle name="標準 3 4 4 2 12" xfId="5815"/>
    <cellStyle name="標準 3 4 4 2 2" xfId="412"/>
    <cellStyle name="標準 3 4 4 2 2 2" xfId="1820"/>
    <cellStyle name="標準 3 4 4 2 2 2 2" xfId="5486"/>
    <cellStyle name="標準 3 4 4 2 2 2 2 2" xfId="11090"/>
    <cellStyle name="標準 3 4 4 2 2 2 3" xfId="3548"/>
    <cellStyle name="標準 3 4 4 2 2 2 3 2" xfId="9152"/>
    <cellStyle name="標準 3 4 4 2 2 2 4" xfId="7424"/>
    <cellStyle name="標準 3 4 4 2 2 3" xfId="1130"/>
    <cellStyle name="標準 3 4 4 2 2 3 2" xfId="4796"/>
    <cellStyle name="標準 3 4 4 2 2 3 2 2" xfId="10400"/>
    <cellStyle name="標準 3 4 4 2 2 3 3" xfId="6734"/>
    <cellStyle name="標準 3 4 4 2 2 4" xfId="4078"/>
    <cellStyle name="標準 3 4 4 2 2 4 2" xfId="9682"/>
    <cellStyle name="標準 3 4 4 2 2 5" xfId="2858"/>
    <cellStyle name="標準 3 4 4 2 2 5 2" xfId="8462"/>
    <cellStyle name="標準 3 4 4 2 2 6" xfId="6016"/>
    <cellStyle name="標準 3 4 4 2 3" xfId="600"/>
    <cellStyle name="標準 3 4 4 2 3 2" xfId="2008"/>
    <cellStyle name="標準 3 4 4 2 3 2 2" xfId="5674"/>
    <cellStyle name="標準 3 4 4 2 3 2 2 2" xfId="11278"/>
    <cellStyle name="標準 3 4 4 2 3 2 3" xfId="3736"/>
    <cellStyle name="標準 3 4 4 2 3 2 3 2" xfId="9340"/>
    <cellStyle name="標準 3 4 4 2 3 2 4" xfId="7612"/>
    <cellStyle name="標準 3 4 4 2 3 3" xfId="1318"/>
    <cellStyle name="標準 3 4 4 2 3 3 2" xfId="4984"/>
    <cellStyle name="標準 3 4 4 2 3 3 2 2" xfId="10588"/>
    <cellStyle name="標準 3 4 4 2 3 3 3" xfId="6922"/>
    <cellStyle name="標準 3 4 4 2 3 4" xfId="4266"/>
    <cellStyle name="標準 3 4 4 2 3 4 2" xfId="9870"/>
    <cellStyle name="標準 3 4 4 2 3 5" xfId="3046"/>
    <cellStyle name="標準 3 4 4 2 3 5 2" xfId="8650"/>
    <cellStyle name="標準 3 4 4 2 3 6" xfId="6204"/>
    <cellStyle name="標準 3 4 4 2 4" xfId="929"/>
    <cellStyle name="標準 3 4 4 2 4 2" xfId="4595"/>
    <cellStyle name="標準 3 4 4 2 4 2 2" xfId="10199"/>
    <cellStyle name="標準 3 4 4 2 4 3" xfId="2657"/>
    <cellStyle name="標準 3 4 4 2 4 3 2" xfId="8261"/>
    <cellStyle name="標準 3 4 4 2 4 4" xfId="6533"/>
    <cellStyle name="標準 3 4 4 2 5" xfId="1508"/>
    <cellStyle name="標準 3 4 4 2 5 2" xfId="5174"/>
    <cellStyle name="標準 3 4 4 2 5 2 2" xfId="10778"/>
    <cellStyle name="標準 3 4 4 2 5 3" xfId="3236"/>
    <cellStyle name="標準 3 4 4 2 5 3 2" xfId="8840"/>
    <cellStyle name="標準 3 4 4 2 5 4" xfId="7112"/>
    <cellStyle name="標準 3 4 4 2 6" xfId="1619"/>
    <cellStyle name="標準 3 4 4 2 6 2" xfId="5285"/>
    <cellStyle name="標準 3 4 4 2 6 2 2" xfId="10889"/>
    <cellStyle name="標準 3 4 4 2 6 3" xfId="3347"/>
    <cellStyle name="標準 3 4 4 2 6 3 2" xfId="8951"/>
    <cellStyle name="標準 3 4 4 2 6 4" xfId="7223"/>
    <cellStyle name="標準 3 4 4 2 7" xfId="788"/>
    <cellStyle name="標準 3 4 4 2 7 2" xfId="4454"/>
    <cellStyle name="標準 3 4 4 2 7 2 2" xfId="10058"/>
    <cellStyle name="標準 3 4 4 2 7 3" xfId="6392"/>
    <cellStyle name="標準 3 4 4 2 8" xfId="2198"/>
    <cellStyle name="標準 3 4 4 2 8 2" xfId="3877"/>
    <cellStyle name="標準 3 4 4 2 8 2 2" xfId="9481"/>
    <cellStyle name="標準 3 4 4 2 8 3" xfId="7802"/>
    <cellStyle name="標準 3 4 4 2 9" xfId="2358"/>
    <cellStyle name="標準 3 4 4 2 9 2" xfId="7962"/>
    <cellStyle name="標準 3 4 4 3" xfId="120"/>
    <cellStyle name="標準 3 4 4 3 10" xfId="2566"/>
    <cellStyle name="標準 3 4 4 3 10 2" xfId="8170"/>
    <cellStyle name="標準 3 4 4 3 11" xfId="261"/>
    <cellStyle name="標準 3 4 4 3 12" xfId="5865"/>
    <cellStyle name="標準 3 4 4 3 2" xfId="462"/>
    <cellStyle name="標準 3 4 4 3 2 2" xfId="1870"/>
    <cellStyle name="標準 3 4 4 3 2 2 2" xfId="5536"/>
    <cellStyle name="標準 3 4 4 3 2 2 2 2" xfId="11140"/>
    <cellStyle name="標準 3 4 4 3 2 2 3" xfId="3598"/>
    <cellStyle name="標準 3 4 4 3 2 2 3 2" xfId="9202"/>
    <cellStyle name="標準 3 4 4 3 2 2 4" xfId="7474"/>
    <cellStyle name="標準 3 4 4 3 2 3" xfId="1180"/>
    <cellStyle name="標準 3 4 4 3 2 3 2" xfId="4846"/>
    <cellStyle name="標準 3 4 4 3 2 3 2 2" xfId="10450"/>
    <cellStyle name="標準 3 4 4 3 2 3 3" xfId="6784"/>
    <cellStyle name="標準 3 4 4 3 2 4" xfId="4128"/>
    <cellStyle name="標準 3 4 4 3 2 4 2" xfId="9732"/>
    <cellStyle name="標準 3 4 4 3 2 5" xfId="2908"/>
    <cellStyle name="標準 3 4 4 3 2 5 2" xfId="8512"/>
    <cellStyle name="標準 3 4 4 3 2 6" xfId="6066"/>
    <cellStyle name="標準 3 4 4 3 3" xfId="650"/>
    <cellStyle name="標準 3 4 4 3 3 2" xfId="2058"/>
    <cellStyle name="標準 3 4 4 3 3 2 2" xfId="5724"/>
    <cellStyle name="標準 3 4 4 3 3 2 2 2" xfId="11328"/>
    <cellStyle name="標準 3 4 4 3 3 2 3" xfId="3786"/>
    <cellStyle name="標準 3 4 4 3 3 2 3 2" xfId="9390"/>
    <cellStyle name="標準 3 4 4 3 3 2 4" xfId="7662"/>
    <cellStyle name="標準 3 4 4 3 3 3" xfId="1368"/>
    <cellStyle name="標準 3 4 4 3 3 3 2" xfId="5034"/>
    <cellStyle name="標準 3 4 4 3 3 3 2 2" xfId="10638"/>
    <cellStyle name="標準 3 4 4 3 3 3 3" xfId="6972"/>
    <cellStyle name="標準 3 4 4 3 3 4" xfId="4316"/>
    <cellStyle name="標準 3 4 4 3 3 4 2" xfId="9920"/>
    <cellStyle name="標準 3 4 4 3 3 5" xfId="3096"/>
    <cellStyle name="標準 3 4 4 3 3 5 2" xfId="8700"/>
    <cellStyle name="標準 3 4 4 3 3 6" xfId="6254"/>
    <cellStyle name="標準 3 4 4 3 4" xfId="979"/>
    <cellStyle name="標準 3 4 4 3 4 2" xfId="4645"/>
    <cellStyle name="標準 3 4 4 3 4 2 2" xfId="10249"/>
    <cellStyle name="標準 3 4 4 3 4 3" xfId="2707"/>
    <cellStyle name="標準 3 4 4 3 4 3 2" xfId="8311"/>
    <cellStyle name="標準 3 4 4 3 4 4" xfId="6583"/>
    <cellStyle name="標準 3 4 4 3 5" xfId="1529"/>
    <cellStyle name="標準 3 4 4 3 5 2" xfId="5195"/>
    <cellStyle name="標準 3 4 4 3 5 2 2" xfId="10799"/>
    <cellStyle name="標準 3 4 4 3 5 3" xfId="3257"/>
    <cellStyle name="標準 3 4 4 3 5 3 2" xfId="8861"/>
    <cellStyle name="標準 3 4 4 3 5 4" xfId="7133"/>
    <cellStyle name="標準 3 4 4 3 6" xfId="1669"/>
    <cellStyle name="標準 3 4 4 3 6 2" xfId="5335"/>
    <cellStyle name="標準 3 4 4 3 6 2 2" xfId="10939"/>
    <cellStyle name="標準 3 4 4 3 6 3" xfId="3397"/>
    <cellStyle name="標準 3 4 4 3 6 3 2" xfId="9001"/>
    <cellStyle name="標準 3 4 4 3 6 4" xfId="7273"/>
    <cellStyle name="標準 3 4 4 3 7" xfId="838"/>
    <cellStyle name="標準 3 4 4 3 7 2" xfId="4504"/>
    <cellStyle name="標準 3 4 4 3 7 2 2" xfId="10108"/>
    <cellStyle name="標準 3 4 4 3 7 3" xfId="6442"/>
    <cellStyle name="標準 3 4 4 3 8" xfId="2219"/>
    <cellStyle name="標準 3 4 4 3 8 2" xfId="3927"/>
    <cellStyle name="標準 3 4 4 3 8 2 2" xfId="9531"/>
    <cellStyle name="標準 3 4 4 3 8 3" xfId="7823"/>
    <cellStyle name="標準 3 4 4 3 9" xfId="2379"/>
    <cellStyle name="標準 3 4 4 3 9 2" xfId="7983"/>
    <cellStyle name="標準 3 4 4 4" xfId="386"/>
    <cellStyle name="標準 3 4 4 4 2" xfId="574"/>
    <cellStyle name="標準 3 4 4 4 2 2" xfId="1982"/>
    <cellStyle name="標準 3 4 4 4 2 2 2" xfId="5648"/>
    <cellStyle name="標準 3 4 4 4 2 2 2 2" xfId="11252"/>
    <cellStyle name="標準 3 4 4 4 2 2 3" xfId="3710"/>
    <cellStyle name="標準 3 4 4 4 2 2 3 2" xfId="9314"/>
    <cellStyle name="標準 3 4 4 4 2 2 4" xfId="7586"/>
    <cellStyle name="標準 3 4 4 4 2 3" xfId="1292"/>
    <cellStyle name="標準 3 4 4 4 2 3 2" xfId="4958"/>
    <cellStyle name="標準 3 4 4 4 2 3 2 2" xfId="10562"/>
    <cellStyle name="標準 3 4 4 4 2 3 3" xfId="6896"/>
    <cellStyle name="標準 3 4 4 4 2 4" xfId="4240"/>
    <cellStyle name="標準 3 4 4 4 2 4 2" xfId="9844"/>
    <cellStyle name="標準 3 4 4 4 2 5" xfId="3020"/>
    <cellStyle name="標準 3 4 4 4 2 5 2" xfId="8624"/>
    <cellStyle name="標準 3 4 4 4 2 6" xfId="6178"/>
    <cellStyle name="標準 3 4 4 4 3" xfId="1104"/>
    <cellStyle name="標準 3 4 4 4 3 2" xfId="4770"/>
    <cellStyle name="標準 3 4 4 4 3 2 2" xfId="10374"/>
    <cellStyle name="標準 3 4 4 4 3 3" xfId="2832"/>
    <cellStyle name="標準 3 4 4 4 3 3 2" xfId="8436"/>
    <cellStyle name="標準 3 4 4 4 3 4" xfId="6708"/>
    <cellStyle name="標準 3 4 4 4 4" xfId="1794"/>
    <cellStyle name="標準 3 4 4 4 4 2" xfId="5460"/>
    <cellStyle name="標準 3 4 4 4 4 2 2" xfId="11064"/>
    <cellStyle name="標準 3 4 4 4 4 3" xfId="3522"/>
    <cellStyle name="標準 3 4 4 4 4 3 2" xfId="9126"/>
    <cellStyle name="標準 3 4 4 4 4 4" xfId="7398"/>
    <cellStyle name="標準 3 4 4 4 5" xfId="762"/>
    <cellStyle name="標準 3 4 4 4 5 2" xfId="4428"/>
    <cellStyle name="標準 3 4 4 4 5 2 2" xfId="10032"/>
    <cellStyle name="標準 3 4 4 4 5 3" xfId="6366"/>
    <cellStyle name="標準 3 4 4 4 6" xfId="4052"/>
    <cellStyle name="標準 3 4 4 4 6 2" xfId="9656"/>
    <cellStyle name="標準 3 4 4 4 7" xfId="2490"/>
    <cellStyle name="標準 3 4 4 4 7 2" xfId="8094"/>
    <cellStyle name="標準 3 4 4 4 8" xfId="5990"/>
    <cellStyle name="標準 3 4 4 5" xfId="509"/>
    <cellStyle name="標準 3 4 4 5 2" xfId="1917"/>
    <cellStyle name="標準 3 4 4 5 2 2" xfId="5583"/>
    <cellStyle name="標準 3 4 4 5 2 2 2" xfId="11187"/>
    <cellStyle name="標準 3 4 4 5 2 3" xfId="3645"/>
    <cellStyle name="標準 3 4 4 5 2 3 2" xfId="9249"/>
    <cellStyle name="標準 3 4 4 5 2 4" xfId="7521"/>
    <cellStyle name="標準 3 4 4 5 3" xfId="1227"/>
    <cellStyle name="標準 3 4 4 5 3 2" xfId="4893"/>
    <cellStyle name="標準 3 4 4 5 3 2 2" xfId="10497"/>
    <cellStyle name="標準 3 4 4 5 3 3" xfId="6831"/>
    <cellStyle name="標準 3 4 4 5 4" xfId="4175"/>
    <cellStyle name="標準 3 4 4 5 4 2" xfId="9779"/>
    <cellStyle name="標準 3 4 4 5 5" xfId="2955"/>
    <cellStyle name="標準 3 4 4 5 5 2" xfId="8559"/>
    <cellStyle name="標準 3 4 4 5 6" xfId="6113"/>
    <cellStyle name="標準 3 4 4 6" xfId="903"/>
    <cellStyle name="標準 3 4 4 6 2" xfId="4569"/>
    <cellStyle name="標準 3 4 4 6 2 2" xfId="10173"/>
    <cellStyle name="標準 3 4 4 6 3" xfId="2631"/>
    <cellStyle name="標準 3 4 4 6 3 2" xfId="8235"/>
    <cellStyle name="標準 3 4 4 6 4" xfId="6507"/>
    <cellStyle name="標準 3 4 4 7" xfId="1463"/>
    <cellStyle name="標準 3 4 4 7 2" xfId="5129"/>
    <cellStyle name="標準 3 4 4 7 2 2" xfId="10733"/>
    <cellStyle name="標準 3 4 4 7 3" xfId="3191"/>
    <cellStyle name="標準 3 4 4 7 3 2" xfId="8795"/>
    <cellStyle name="標準 3 4 4 7 4" xfId="7067"/>
    <cellStyle name="標準 3 4 4 8" xfId="1593"/>
    <cellStyle name="標準 3 4 4 8 2" xfId="5259"/>
    <cellStyle name="標準 3 4 4 8 2 2" xfId="10863"/>
    <cellStyle name="標準 3 4 4 8 3" xfId="3321"/>
    <cellStyle name="標準 3 4 4 8 3 2" xfId="8925"/>
    <cellStyle name="標準 3 4 4 8 4" xfId="7197"/>
    <cellStyle name="標準 3 4 4 9" xfId="697"/>
    <cellStyle name="標準 3 4 4 9 2" xfId="4363"/>
    <cellStyle name="標準 3 4 4 9 2 2" xfId="9967"/>
    <cellStyle name="標準 3 4 4 9 3" xfId="6301"/>
    <cellStyle name="標準 3 4 5" xfId="67"/>
    <cellStyle name="標準 3 4 5 10" xfId="2513"/>
    <cellStyle name="標準 3 4 5 10 2" xfId="8117"/>
    <cellStyle name="標準 3 4 5 11" xfId="208"/>
    <cellStyle name="標準 3 4 5 12" xfId="5812"/>
    <cellStyle name="標準 3 4 5 2" xfId="409"/>
    <cellStyle name="標準 3 4 5 2 2" xfId="1817"/>
    <cellStyle name="標準 3 4 5 2 2 2" xfId="5483"/>
    <cellStyle name="標準 3 4 5 2 2 2 2" xfId="11087"/>
    <cellStyle name="標準 3 4 5 2 2 3" xfId="3545"/>
    <cellStyle name="標準 3 4 5 2 2 3 2" xfId="9149"/>
    <cellStyle name="標準 3 4 5 2 2 4" xfId="7421"/>
    <cellStyle name="標準 3 4 5 2 3" xfId="1127"/>
    <cellStyle name="標準 3 4 5 2 3 2" xfId="4793"/>
    <cellStyle name="標準 3 4 5 2 3 2 2" xfId="10397"/>
    <cellStyle name="標準 3 4 5 2 3 3" xfId="6731"/>
    <cellStyle name="標準 3 4 5 2 4" xfId="4075"/>
    <cellStyle name="標準 3 4 5 2 4 2" xfId="9679"/>
    <cellStyle name="標準 3 4 5 2 5" xfId="2855"/>
    <cellStyle name="標準 3 4 5 2 5 2" xfId="8459"/>
    <cellStyle name="標準 3 4 5 2 6" xfId="6013"/>
    <cellStyle name="標準 3 4 5 3" xfId="597"/>
    <cellStyle name="標準 3 4 5 3 2" xfId="2005"/>
    <cellStyle name="標準 3 4 5 3 2 2" xfId="5671"/>
    <cellStyle name="標準 3 4 5 3 2 2 2" xfId="11275"/>
    <cellStyle name="標準 3 4 5 3 2 3" xfId="3733"/>
    <cellStyle name="標準 3 4 5 3 2 3 2" xfId="9337"/>
    <cellStyle name="標準 3 4 5 3 2 4" xfId="7609"/>
    <cellStyle name="標準 3 4 5 3 3" xfId="1315"/>
    <cellStyle name="標準 3 4 5 3 3 2" xfId="4981"/>
    <cellStyle name="標準 3 4 5 3 3 2 2" xfId="10585"/>
    <cellStyle name="標準 3 4 5 3 3 3" xfId="6919"/>
    <cellStyle name="標準 3 4 5 3 4" xfId="4263"/>
    <cellStyle name="標準 3 4 5 3 4 2" xfId="9867"/>
    <cellStyle name="標準 3 4 5 3 5" xfId="3043"/>
    <cellStyle name="標準 3 4 5 3 5 2" xfId="8647"/>
    <cellStyle name="標準 3 4 5 3 6" xfId="6201"/>
    <cellStyle name="標準 3 4 5 4" xfId="926"/>
    <cellStyle name="標準 3 4 5 4 2" xfId="4592"/>
    <cellStyle name="標準 3 4 5 4 2 2" xfId="10196"/>
    <cellStyle name="標準 3 4 5 4 3" xfId="2654"/>
    <cellStyle name="標準 3 4 5 4 3 2" xfId="8258"/>
    <cellStyle name="標準 3 4 5 4 4" xfId="6530"/>
    <cellStyle name="標準 3 4 5 5" xfId="1507"/>
    <cellStyle name="標準 3 4 5 5 2" xfId="5173"/>
    <cellStyle name="標準 3 4 5 5 2 2" xfId="10777"/>
    <cellStyle name="標準 3 4 5 5 3" xfId="3235"/>
    <cellStyle name="標準 3 4 5 5 3 2" xfId="8839"/>
    <cellStyle name="標準 3 4 5 5 4" xfId="7111"/>
    <cellStyle name="標準 3 4 5 6" xfId="1616"/>
    <cellStyle name="標準 3 4 5 6 2" xfId="5282"/>
    <cellStyle name="標準 3 4 5 6 2 2" xfId="10886"/>
    <cellStyle name="標準 3 4 5 6 3" xfId="3344"/>
    <cellStyle name="標準 3 4 5 6 3 2" xfId="8948"/>
    <cellStyle name="標準 3 4 5 6 4" xfId="7220"/>
    <cellStyle name="標準 3 4 5 7" xfId="785"/>
    <cellStyle name="標準 3 4 5 7 2" xfId="4451"/>
    <cellStyle name="標準 3 4 5 7 2 2" xfId="10055"/>
    <cellStyle name="標準 3 4 5 7 3" xfId="6389"/>
    <cellStyle name="標準 3 4 5 8" xfId="2197"/>
    <cellStyle name="標準 3 4 5 8 2" xfId="3874"/>
    <cellStyle name="標準 3 4 5 8 2 2" xfId="9478"/>
    <cellStyle name="標準 3 4 5 8 3" xfId="7801"/>
    <cellStyle name="標準 3 4 5 9" xfId="2357"/>
    <cellStyle name="標準 3 4 5 9 2" xfId="7961"/>
    <cellStyle name="標準 3 4 6" xfId="107"/>
    <cellStyle name="標準 3 4 6 10" xfId="2553"/>
    <cellStyle name="標準 3 4 6 10 2" xfId="8157"/>
    <cellStyle name="標準 3 4 6 11" xfId="248"/>
    <cellStyle name="標準 3 4 6 12" xfId="5852"/>
    <cellStyle name="標準 3 4 6 2" xfId="449"/>
    <cellStyle name="標準 3 4 6 2 2" xfId="1857"/>
    <cellStyle name="標準 3 4 6 2 2 2" xfId="5523"/>
    <cellStyle name="標準 3 4 6 2 2 2 2" xfId="11127"/>
    <cellStyle name="標準 3 4 6 2 2 3" xfId="3585"/>
    <cellStyle name="標準 3 4 6 2 2 3 2" xfId="9189"/>
    <cellStyle name="標準 3 4 6 2 2 4" xfId="7461"/>
    <cellStyle name="標準 3 4 6 2 3" xfId="1167"/>
    <cellStyle name="標準 3 4 6 2 3 2" xfId="4833"/>
    <cellStyle name="標準 3 4 6 2 3 2 2" xfId="10437"/>
    <cellStyle name="標準 3 4 6 2 3 3" xfId="6771"/>
    <cellStyle name="標準 3 4 6 2 4" xfId="4115"/>
    <cellStyle name="標準 3 4 6 2 4 2" xfId="9719"/>
    <cellStyle name="標準 3 4 6 2 5" xfId="2895"/>
    <cellStyle name="標準 3 4 6 2 5 2" xfId="8499"/>
    <cellStyle name="標準 3 4 6 2 6" xfId="6053"/>
    <cellStyle name="標準 3 4 6 3" xfId="637"/>
    <cellStyle name="標準 3 4 6 3 2" xfId="2045"/>
    <cellStyle name="標準 3 4 6 3 2 2" xfId="5711"/>
    <cellStyle name="標準 3 4 6 3 2 2 2" xfId="11315"/>
    <cellStyle name="標準 3 4 6 3 2 3" xfId="3773"/>
    <cellStyle name="標準 3 4 6 3 2 3 2" xfId="9377"/>
    <cellStyle name="標準 3 4 6 3 2 4" xfId="7649"/>
    <cellStyle name="標準 3 4 6 3 3" xfId="1355"/>
    <cellStyle name="標準 3 4 6 3 3 2" xfId="5021"/>
    <cellStyle name="標準 3 4 6 3 3 2 2" xfId="10625"/>
    <cellStyle name="標準 3 4 6 3 3 3" xfId="6959"/>
    <cellStyle name="標準 3 4 6 3 4" xfId="4303"/>
    <cellStyle name="標準 3 4 6 3 4 2" xfId="9907"/>
    <cellStyle name="標準 3 4 6 3 5" xfId="3083"/>
    <cellStyle name="標準 3 4 6 3 5 2" xfId="8687"/>
    <cellStyle name="標準 3 4 6 3 6" xfId="6241"/>
    <cellStyle name="標準 3 4 6 4" xfId="966"/>
    <cellStyle name="標準 3 4 6 4 2" xfId="4632"/>
    <cellStyle name="標準 3 4 6 4 2 2" xfId="10236"/>
    <cellStyle name="標準 3 4 6 4 3" xfId="2694"/>
    <cellStyle name="標準 3 4 6 4 3 2" xfId="8298"/>
    <cellStyle name="標準 3 4 6 4 4" xfId="6570"/>
    <cellStyle name="標準 3 4 6 5" xfId="1516"/>
    <cellStyle name="標準 3 4 6 5 2" xfId="5182"/>
    <cellStyle name="標準 3 4 6 5 2 2" xfId="10786"/>
    <cellStyle name="標準 3 4 6 5 3" xfId="3244"/>
    <cellStyle name="標準 3 4 6 5 3 2" xfId="8848"/>
    <cellStyle name="標準 3 4 6 5 4" xfId="7120"/>
    <cellStyle name="標準 3 4 6 6" xfId="1656"/>
    <cellStyle name="標準 3 4 6 6 2" xfId="5322"/>
    <cellStyle name="標準 3 4 6 6 2 2" xfId="10926"/>
    <cellStyle name="標準 3 4 6 6 3" xfId="3384"/>
    <cellStyle name="標準 3 4 6 6 3 2" xfId="8988"/>
    <cellStyle name="標準 3 4 6 6 4" xfId="7260"/>
    <cellStyle name="標準 3 4 6 7" xfId="825"/>
    <cellStyle name="標準 3 4 6 7 2" xfId="4491"/>
    <cellStyle name="標準 3 4 6 7 2 2" xfId="10095"/>
    <cellStyle name="標準 3 4 6 7 3" xfId="6429"/>
    <cellStyle name="標準 3 4 6 8" xfId="2206"/>
    <cellStyle name="標準 3 4 6 8 2" xfId="3914"/>
    <cellStyle name="標準 3 4 6 8 2 2" xfId="9518"/>
    <cellStyle name="標準 3 4 6 8 3" xfId="7810"/>
    <cellStyle name="標準 3 4 6 9" xfId="2366"/>
    <cellStyle name="標準 3 4 6 9 2" xfId="7970"/>
    <cellStyle name="標準 3 4 7" xfId="305"/>
    <cellStyle name="標準 3 4 7 2" xfId="545"/>
    <cellStyle name="標準 3 4 7 2 2" xfId="1953"/>
    <cellStyle name="標準 3 4 7 2 2 2" xfId="5619"/>
    <cellStyle name="標準 3 4 7 2 2 2 2" xfId="11223"/>
    <cellStyle name="標準 3 4 7 2 2 3" xfId="3681"/>
    <cellStyle name="標準 3 4 7 2 2 3 2" xfId="9285"/>
    <cellStyle name="標準 3 4 7 2 2 4" xfId="7557"/>
    <cellStyle name="標準 3 4 7 2 3" xfId="1263"/>
    <cellStyle name="標準 3 4 7 2 3 2" xfId="4929"/>
    <cellStyle name="標準 3 4 7 2 3 2 2" xfId="10533"/>
    <cellStyle name="標準 3 4 7 2 3 3" xfId="6867"/>
    <cellStyle name="標準 3 4 7 2 4" xfId="4211"/>
    <cellStyle name="標準 3 4 7 2 4 2" xfId="9815"/>
    <cellStyle name="標準 3 4 7 2 5" xfId="2991"/>
    <cellStyle name="標準 3 4 7 2 5 2" xfId="8595"/>
    <cellStyle name="標準 3 4 7 2 6" xfId="6149"/>
    <cellStyle name="標準 3 4 7 3" xfId="1023"/>
    <cellStyle name="標準 3 4 7 3 2" xfId="4689"/>
    <cellStyle name="標準 3 4 7 3 2 2" xfId="10293"/>
    <cellStyle name="標準 3 4 7 3 3" xfId="2751"/>
    <cellStyle name="標準 3 4 7 3 3 2" xfId="8355"/>
    <cellStyle name="標準 3 4 7 3 4" xfId="6627"/>
    <cellStyle name="標準 3 4 7 4" xfId="1713"/>
    <cellStyle name="標準 3 4 7 4 2" xfId="5379"/>
    <cellStyle name="標準 3 4 7 4 2 2" xfId="10983"/>
    <cellStyle name="標準 3 4 7 4 3" xfId="3441"/>
    <cellStyle name="標準 3 4 7 4 3 2" xfId="9045"/>
    <cellStyle name="標準 3 4 7 4 4" xfId="7317"/>
    <cellStyle name="標準 3 4 7 5" xfId="733"/>
    <cellStyle name="標準 3 4 7 5 2" xfId="4399"/>
    <cellStyle name="標準 3 4 7 5 2 2" xfId="10003"/>
    <cellStyle name="標準 3 4 7 5 3" xfId="6337"/>
    <cellStyle name="標準 3 4 7 6" xfId="3971"/>
    <cellStyle name="標準 3 4 7 6 2" xfId="9575"/>
    <cellStyle name="標準 3 4 7 7" xfId="2461"/>
    <cellStyle name="標準 3 4 7 7 2" xfId="8065"/>
    <cellStyle name="標準 3 4 7 8" xfId="5909"/>
    <cellStyle name="標準 3 4 8" xfId="357"/>
    <cellStyle name="標準 3 4 8 2" xfId="1765"/>
    <cellStyle name="標準 3 4 8 2 2" xfId="5431"/>
    <cellStyle name="標準 3 4 8 2 2 2" xfId="11035"/>
    <cellStyle name="標準 3 4 8 2 3" xfId="3493"/>
    <cellStyle name="標準 3 4 8 2 3 2" xfId="9097"/>
    <cellStyle name="標準 3 4 8 2 4" xfId="7369"/>
    <cellStyle name="標準 3 4 8 3" xfId="1075"/>
    <cellStyle name="標準 3 4 8 3 2" xfId="4741"/>
    <cellStyle name="標準 3 4 8 3 2 2" xfId="10345"/>
    <cellStyle name="標準 3 4 8 3 3" xfId="6679"/>
    <cellStyle name="標準 3 4 8 4" xfId="4023"/>
    <cellStyle name="標準 3 4 8 4 2" xfId="9627"/>
    <cellStyle name="標準 3 4 8 5" xfId="2803"/>
    <cellStyle name="標準 3 4 8 5 2" xfId="8407"/>
    <cellStyle name="標準 3 4 8 6" xfId="5961"/>
    <cellStyle name="標準 3 4 9" xfId="496"/>
    <cellStyle name="標準 3 4 9 2" xfId="1904"/>
    <cellStyle name="標準 3 4 9 2 2" xfId="5570"/>
    <cellStyle name="標準 3 4 9 2 2 2" xfId="11174"/>
    <cellStyle name="標準 3 4 9 2 3" xfId="3632"/>
    <cellStyle name="標準 3 4 9 2 3 2" xfId="9236"/>
    <cellStyle name="標準 3 4 9 2 4" xfId="7508"/>
    <cellStyle name="標準 3 4 9 3" xfId="1214"/>
    <cellStyle name="標準 3 4 9 3 2" xfId="4880"/>
    <cellStyle name="標準 3 4 9 3 2 2" xfId="10484"/>
    <cellStyle name="標準 3 4 9 3 3" xfId="6818"/>
    <cellStyle name="標準 3 4 9 4" xfId="4162"/>
    <cellStyle name="標準 3 4 9 4 2" xfId="9766"/>
    <cellStyle name="標準 3 4 9 5" xfId="2942"/>
    <cellStyle name="標準 3 4 9 5 2" xfId="8546"/>
    <cellStyle name="標準 3 4 9 6" xfId="6100"/>
    <cellStyle name="標準 3 5" xfId="27"/>
    <cellStyle name="標準 3 5 10" xfId="700"/>
    <cellStyle name="標準 3 5 10 2" xfId="4366"/>
    <cellStyle name="標準 3 5 10 2 2" xfId="9970"/>
    <cellStyle name="標準 3 5 10 3" xfId="6304"/>
    <cellStyle name="標準 3 5 11" xfId="2107"/>
    <cellStyle name="標準 3 5 11 2" xfId="3825"/>
    <cellStyle name="標準 3 5 11 2 2" xfId="9429"/>
    <cellStyle name="標準 3 5 11 3" xfId="7711"/>
    <cellStyle name="標準 3 5 12" xfId="2267"/>
    <cellStyle name="標準 3 5 12 2" xfId="7871"/>
    <cellStyle name="標準 3 5 13" xfId="2428"/>
    <cellStyle name="標準 3 5 13 2" xfId="8032"/>
    <cellStyle name="標準 3 5 14" xfId="159"/>
    <cellStyle name="標準 3 5 15" xfId="5763"/>
    <cellStyle name="標準 3 5 2" xfId="71"/>
    <cellStyle name="標準 3 5 2 10" xfId="2517"/>
    <cellStyle name="標準 3 5 2 10 2" xfId="8121"/>
    <cellStyle name="標準 3 5 2 11" xfId="212"/>
    <cellStyle name="標準 3 5 2 12" xfId="5816"/>
    <cellStyle name="標準 3 5 2 2" xfId="413"/>
    <cellStyle name="標準 3 5 2 2 2" xfId="1821"/>
    <cellStyle name="標準 3 5 2 2 2 2" xfId="5487"/>
    <cellStyle name="標準 3 5 2 2 2 2 2" xfId="11091"/>
    <cellStyle name="標準 3 5 2 2 2 3" xfId="3549"/>
    <cellStyle name="標準 3 5 2 2 2 3 2" xfId="9153"/>
    <cellStyle name="標準 3 5 2 2 2 4" xfId="7425"/>
    <cellStyle name="標準 3 5 2 2 3" xfId="1131"/>
    <cellStyle name="標準 3 5 2 2 3 2" xfId="4797"/>
    <cellStyle name="標準 3 5 2 2 3 2 2" xfId="10401"/>
    <cellStyle name="標準 3 5 2 2 3 3" xfId="6735"/>
    <cellStyle name="標準 3 5 2 2 4" xfId="4079"/>
    <cellStyle name="標準 3 5 2 2 4 2" xfId="9683"/>
    <cellStyle name="標準 3 5 2 2 5" xfId="2859"/>
    <cellStyle name="標準 3 5 2 2 5 2" xfId="8463"/>
    <cellStyle name="標準 3 5 2 2 6" xfId="6017"/>
    <cellStyle name="標準 3 5 2 3" xfId="601"/>
    <cellStyle name="標準 3 5 2 3 2" xfId="2009"/>
    <cellStyle name="標準 3 5 2 3 2 2" xfId="5675"/>
    <cellStyle name="標準 3 5 2 3 2 2 2" xfId="11279"/>
    <cellStyle name="標準 3 5 2 3 2 3" xfId="3737"/>
    <cellStyle name="標準 3 5 2 3 2 3 2" xfId="9341"/>
    <cellStyle name="標準 3 5 2 3 2 4" xfId="7613"/>
    <cellStyle name="標準 3 5 2 3 3" xfId="1319"/>
    <cellStyle name="標準 3 5 2 3 3 2" xfId="4985"/>
    <cellStyle name="標準 3 5 2 3 3 2 2" xfId="10589"/>
    <cellStyle name="標準 3 5 2 3 3 3" xfId="6923"/>
    <cellStyle name="標準 3 5 2 3 4" xfId="4267"/>
    <cellStyle name="標準 3 5 2 3 4 2" xfId="9871"/>
    <cellStyle name="標準 3 5 2 3 5" xfId="3047"/>
    <cellStyle name="標準 3 5 2 3 5 2" xfId="8651"/>
    <cellStyle name="標準 3 5 2 3 6" xfId="6205"/>
    <cellStyle name="標準 3 5 2 4" xfId="930"/>
    <cellStyle name="標準 3 5 2 4 2" xfId="4596"/>
    <cellStyle name="標準 3 5 2 4 2 2" xfId="10200"/>
    <cellStyle name="標準 3 5 2 4 3" xfId="2658"/>
    <cellStyle name="標準 3 5 2 4 3 2" xfId="8262"/>
    <cellStyle name="標準 3 5 2 4 4" xfId="6534"/>
    <cellStyle name="標準 3 5 2 5" xfId="1466"/>
    <cellStyle name="標準 3 5 2 5 2" xfId="5132"/>
    <cellStyle name="標準 3 5 2 5 2 2" xfId="10736"/>
    <cellStyle name="標準 3 5 2 5 3" xfId="3194"/>
    <cellStyle name="標準 3 5 2 5 3 2" xfId="8798"/>
    <cellStyle name="標準 3 5 2 5 4" xfId="7070"/>
    <cellStyle name="標準 3 5 2 6" xfId="1620"/>
    <cellStyle name="標準 3 5 2 6 2" xfId="5286"/>
    <cellStyle name="標準 3 5 2 6 2 2" xfId="10890"/>
    <cellStyle name="標準 3 5 2 6 3" xfId="3348"/>
    <cellStyle name="標準 3 5 2 6 3 2" xfId="8952"/>
    <cellStyle name="標準 3 5 2 6 4" xfId="7224"/>
    <cellStyle name="標準 3 5 2 7" xfId="789"/>
    <cellStyle name="標準 3 5 2 7 2" xfId="4455"/>
    <cellStyle name="標準 3 5 2 7 2 2" xfId="10059"/>
    <cellStyle name="標準 3 5 2 7 3" xfId="6393"/>
    <cellStyle name="標準 3 5 2 8" xfId="2156"/>
    <cellStyle name="標準 3 5 2 8 2" xfId="3878"/>
    <cellStyle name="標準 3 5 2 8 2 2" xfId="9482"/>
    <cellStyle name="標準 3 5 2 8 3" xfId="7760"/>
    <cellStyle name="標準 3 5 2 9" xfId="2316"/>
    <cellStyle name="標準 3 5 2 9 2" xfId="7920"/>
    <cellStyle name="標準 3 5 3" xfId="123"/>
    <cellStyle name="標準 3 5 3 10" xfId="2569"/>
    <cellStyle name="標準 3 5 3 10 2" xfId="8173"/>
    <cellStyle name="標準 3 5 3 11" xfId="264"/>
    <cellStyle name="標準 3 5 3 12" xfId="5868"/>
    <cellStyle name="標準 3 5 3 2" xfId="465"/>
    <cellStyle name="標準 3 5 3 2 2" xfId="1873"/>
    <cellStyle name="標準 3 5 3 2 2 2" xfId="5539"/>
    <cellStyle name="標準 3 5 3 2 2 2 2" xfId="11143"/>
    <cellStyle name="標準 3 5 3 2 2 3" xfId="3601"/>
    <cellStyle name="標準 3 5 3 2 2 3 2" xfId="9205"/>
    <cellStyle name="標準 3 5 3 2 2 4" xfId="7477"/>
    <cellStyle name="標準 3 5 3 2 3" xfId="1183"/>
    <cellStyle name="標準 3 5 3 2 3 2" xfId="4849"/>
    <cellStyle name="標準 3 5 3 2 3 2 2" xfId="10453"/>
    <cellStyle name="標準 3 5 3 2 3 3" xfId="6787"/>
    <cellStyle name="標準 3 5 3 2 4" xfId="4131"/>
    <cellStyle name="標準 3 5 3 2 4 2" xfId="9735"/>
    <cellStyle name="標準 3 5 3 2 5" xfId="2911"/>
    <cellStyle name="標準 3 5 3 2 5 2" xfId="8515"/>
    <cellStyle name="標準 3 5 3 2 6" xfId="6069"/>
    <cellStyle name="標準 3 5 3 3" xfId="653"/>
    <cellStyle name="標準 3 5 3 3 2" xfId="2061"/>
    <cellStyle name="標準 3 5 3 3 2 2" xfId="5727"/>
    <cellStyle name="標準 3 5 3 3 2 2 2" xfId="11331"/>
    <cellStyle name="標準 3 5 3 3 2 3" xfId="3789"/>
    <cellStyle name="標準 3 5 3 3 2 3 2" xfId="9393"/>
    <cellStyle name="標準 3 5 3 3 2 4" xfId="7665"/>
    <cellStyle name="標準 3 5 3 3 3" xfId="1371"/>
    <cellStyle name="標準 3 5 3 3 3 2" xfId="5037"/>
    <cellStyle name="標準 3 5 3 3 3 2 2" xfId="10641"/>
    <cellStyle name="標準 3 5 3 3 3 3" xfId="6975"/>
    <cellStyle name="標準 3 5 3 3 4" xfId="4319"/>
    <cellStyle name="標準 3 5 3 3 4 2" xfId="9923"/>
    <cellStyle name="標準 3 5 3 3 5" xfId="3099"/>
    <cellStyle name="標準 3 5 3 3 5 2" xfId="8703"/>
    <cellStyle name="標準 3 5 3 3 6" xfId="6257"/>
    <cellStyle name="標準 3 5 3 4" xfId="982"/>
    <cellStyle name="標準 3 5 3 4 2" xfId="4648"/>
    <cellStyle name="標準 3 5 3 4 2 2" xfId="10252"/>
    <cellStyle name="標準 3 5 3 4 3" xfId="2710"/>
    <cellStyle name="標準 3 5 3 4 3 2" xfId="8314"/>
    <cellStyle name="標準 3 5 3 4 4" xfId="6586"/>
    <cellStyle name="標準 3 5 3 5" xfId="1531"/>
    <cellStyle name="標準 3 5 3 5 2" xfId="5197"/>
    <cellStyle name="標準 3 5 3 5 2 2" xfId="10801"/>
    <cellStyle name="標準 3 5 3 5 3" xfId="3259"/>
    <cellStyle name="標準 3 5 3 5 3 2" xfId="8863"/>
    <cellStyle name="標準 3 5 3 5 4" xfId="7135"/>
    <cellStyle name="標準 3 5 3 6" xfId="1672"/>
    <cellStyle name="標準 3 5 3 6 2" xfId="5338"/>
    <cellStyle name="標準 3 5 3 6 2 2" xfId="10942"/>
    <cellStyle name="標準 3 5 3 6 3" xfId="3400"/>
    <cellStyle name="標準 3 5 3 6 3 2" xfId="9004"/>
    <cellStyle name="標準 3 5 3 6 4" xfId="7276"/>
    <cellStyle name="標準 3 5 3 7" xfId="841"/>
    <cellStyle name="標準 3 5 3 7 2" xfId="4507"/>
    <cellStyle name="標準 3 5 3 7 2 2" xfId="10111"/>
    <cellStyle name="標準 3 5 3 7 3" xfId="6445"/>
    <cellStyle name="標準 3 5 3 8" xfId="2221"/>
    <cellStyle name="標準 3 5 3 8 2" xfId="3930"/>
    <cellStyle name="標準 3 5 3 8 2 2" xfId="9534"/>
    <cellStyle name="標準 3 5 3 8 3" xfId="7825"/>
    <cellStyle name="標準 3 5 3 9" xfId="2381"/>
    <cellStyle name="標準 3 5 3 9 2" xfId="7985"/>
    <cellStyle name="標準 3 5 4" xfId="308"/>
    <cellStyle name="標準 3 5 4 2" xfId="548"/>
    <cellStyle name="標準 3 5 4 2 2" xfId="1956"/>
    <cellStyle name="標準 3 5 4 2 2 2" xfId="5622"/>
    <cellStyle name="標準 3 5 4 2 2 2 2" xfId="11226"/>
    <cellStyle name="標準 3 5 4 2 2 3" xfId="3684"/>
    <cellStyle name="標準 3 5 4 2 2 3 2" xfId="9288"/>
    <cellStyle name="標準 3 5 4 2 2 4" xfId="7560"/>
    <cellStyle name="標準 3 5 4 2 3" xfId="1266"/>
    <cellStyle name="標準 3 5 4 2 3 2" xfId="4932"/>
    <cellStyle name="標準 3 5 4 2 3 2 2" xfId="10536"/>
    <cellStyle name="標準 3 5 4 2 3 3" xfId="6870"/>
    <cellStyle name="標準 3 5 4 2 4" xfId="4214"/>
    <cellStyle name="標準 3 5 4 2 4 2" xfId="9818"/>
    <cellStyle name="標準 3 5 4 2 5" xfId="2994"/>
    <cellStyle name="標準 3 5 4 2 5 2" xfId="8598"/>
    <cellStyle name="標準 3 5 4 2 6" xfId="6152"/>
    <cellStyle name="標準 3 5 4 3" xfId="1026"/>
    <cellStyle name="標準 3 5 4 3 2" xfId="4692"/>
    <cellStyle name="標準 3 5 4 3 2 2" xfId="10296"/>
    <cellStyle name="標準 3 5 4 3 3" xfId="2754"/>
    <cellStyle name="標準 3 5 4 3 3 2" xfId="8358"/>
    <cellStyle name="標準 3 5 4 3 4" xfId="6630"/>
    <cellStyle name="標準 3 5 4 4" xfId="1716"/>
    <cellStyle name="標準 3 5 4 4 2" xfId="5382"/>
    <cellStyle name="標準 3 5 4 4 2 2" xfId="10986"/>
    <cellStyle name="標準 3 5 4 4 3" xfId="3444"/>
    <cellStyle name="標準 3 5 4 4 3 2" xfId="9048"/>
    <cellStyle name="標準 3 5 4 4 4" xfId="7320"/>
    <cellStyle name="標準 3 5 4 5" xfId="736"/>
    <cellStyle name="標準 3 5 4 5 2" xfId="4402"/>
    <cellStyle name="標準 3 5 4 5 2 2" xfId="10006"/>
    <cellStyle name="標準 3 5 4 5 3" xfId="6340"/>
    <cellStyle name="標準 3 5 4 6" xfId="3974"/>
    <cellStyle name="標準 3 5 4 6 2" xfId="9578"/>
    <cellStyle name="標準 3 5 4 7" xfId="2464"/>
    <cellStyle name="標準 3 5 4 7 2" xfId="8068"/>
    <cellStyle name="標準 3 5 4 8" xfId="5912"/>
    <cellStyle name="標準 3 5 5" xfId="360"/>
    <cellStyle name="標準 3 5 5 2" xfId="1768"/>
    <cellStyle name="標準 3 5 5 2 2" xfId="5434"/>
    <cellStyle name="標準 3 5 5 2 2 2" xfId="11038"/>
    <cellStyle name="標準 3 5 5 2 3" xfId="3496"/>
    <cellStyle name="標準 3 5 5 2 3 2" xfId="9100"/>
    <cellStyle name="標準 3 5 5 2 4" xfId="7372"/>
    <cellStyle name="標準 3 5 5 3" xfId="1078"/>
    <cellStyle name="標準 3 5 5 3 2" xfId="4744"/>
    <cellStyle name="標準 3 5 5 3 2 2" xfId="10348"/>
    <cellStyle name="標準 3 5 5 3 3" xfId="6682"/>
    <cellStyle name="標準 3 5 5 4" xfId="4026"/>
    <cellStyle name="標準 3 5 5 4 2" xfId="9630"/>
    <cellStyle name="標準 3 5 5 5" xfId="2806"/>
    <cellStyle name="標準 3 5 5 5 2" xfId="8410"/>
    <cellStyle name="標準 3 5 5 6" xfId="5964"/>
    <cellStyle name="標準 3 5 6" xfId="512"/>
    <cellStyle name="標準 3 5 6 2" xfId="1920"/>
    <cellStyle name="標準 3 5 6 2 2" xfId="5586"/>
    <cellStyle name="標準 3 5 6 2 2 2" xfId="11190"/>
    <cellStyle name="標準 3 5 6 2 3" xfId="3648"/>
    <cellStyle name="標準 3 5 6 2 3 2" xfId="9252"/>
    <cellStyle name="標準 3 5 6 2 4" xfId="7524"/>
    <cellStyle name="標準 3 5 6 3" xfId="1230"/>
    <cellStyle name="標準 3 5 6 3 2" xfId="4896"/>
    <cellStyle name="標準 3 5 6 3 2 2" xfId="10500"/>
    <cellStyle name="標準 3 5 6 3 3" xfId="6834"/>
    <cellStyle name="標準 3 5 6 4" xfId="4178"/>
    <cellStyle name="標準 3 5 6 4 2" xfId="9782"/>
    <cellStyle name="標準 3 5 6 5" xfId="2958"/>
    <cellStyle name="標準 3 5 6 5 2" xfId="8562"/>
    <cellStyle name="標準 3 5 6 6" xfId="6116"/>
    <cellStyle name="標準 3 5 7" xfId="877"/>
    <cellStyle name="標準 3 5 7 2" xfId="4543"/>
    <cellStyle name="標準 3 5 7 2 2" xfId="10147"/>
    <cellStyle name="標準 3 5 7 3" xfId="2605"/>
    <cellStyle name="標準 3 5 7 3 2" xfId="8209"/>
    <cellStyle name="標準 3 5 7 4" xfId="6481"/>
    <cellStyle name="標準 3 5 8" xfId="1417"/>
    <cellStyle name="標準 3 5 8 2" xfId="5083"/>
    <cellStyle name="標準 3 5 8 2 2" xfId="10687"/>
    <cellStyle name="標準 3 5 8 3" xfId="3145"/>
    <cellStyle name="標準 3 5 8 3 2" xfId="8749"/>
    <cellStyle name="標準 3 5 8 4" xfId="7021"/>
    <cellStyle name="標準 3 5 9" xfId="1567"/>
    <cellStyle name="標準 3 5 9 2" xfId="5233"/>
    <cellStyle name="標準 3 5 9 2 2" xfId="10837"/>
    <cellStyle name="標準 3 5 9 3" xfId="3295"/>
    <cellStyle name="標準 3 5 9 3 2" xfId="8899"/>
    <cellStyle name="標準 3 5 9 4" xfId="7171"/>
    <cellStyle name="標準 3 6" xfId="38"/>
    <cellStyle name="標準 3 6 10" xfId="712"/>
    <cellStyle name="標準 3 6 10 2" xfId="4378"/>
    <cellStyle name="標準 3 6 10 2 2" xfId="9982"/>
    <cellStyle name="標準 3 6 10 3" xfId="6316"/>
    <cellStyle name="標準 3 6 11" xfId="2118"/>
    <cellStyle name="標準 3 6 11 2" xfId="3837"/>
    <cellStyle name="標準 3 6 11 2 2" xfId="9441"/>
    <cellStyle name="標準 3 6 11 3" xfId="7722"/>
    <cellStyle name="標準 3 6 12" xfId="2278"/>
    <cellStyle name="標準 3 6 12 2" xfId="7882"/>
    <cellStyle name="標準 3 6 13" xfId="2440"/>
    <cellStyle name="標準 3 6 13 2" xfId="8044"/>
    <cellStyle name="標準 3 6 14" xfId="171"/>
    <cellStyle name="標準 3 6 15" xfId="5775"/>
    <cellStyle name="標準 3 6 2" xfId="72"/>
    <cellStyle name="標準 3 6 2 10" xfId="2518"/>
    <cellStyle name="標準 3 6 2 10 2" xfId="8122"/>
    <cellStyle name="標準 3 6 2 11" xfId="213"/>
    <cellStyle name="標準 3 6 2 12" xfId="5817"/>
    <cellStyle name="標準 3 6 2 2" xfId="414"/>
    <cellStyle name="標準 3 6 2 2 2" xfId="1822"/>
    <cellStyle name="標準 3 6 2 2 2 2" xfId="5488"/>
    <cellStyle name="標準 3 6 2 2 2 2 2" xfId="11092"/>
    <cellStyle name="標準 3 6 2 2 2 3" xfId="3550"/>
    <cellStyle name="標準 3 6 2 2 2 3 2" xfId="9154"/>
    <cellStyle name="標準 3 6 2 2 2 4" xfId="7426"/>
    <cellStyle name="標準 3 6 2 2 3" xfId="1132"/>
    <cellStyle name="標準 3 6 2 2 3 2" xfId="4798"/>
    <cellStyle name="標準 3 6 2 2 3 2 2" xfId="10402"/>
    <cellStyle name="標準 3 6 2 2 3 3" xfId="6736"/>
    <cellStyle name="標準 3 6 2 2 4" xfId="4080"/>
    <cellStyle name="標準 3 6 2 2 4 2" xfId="9684"/>
    <cellStyle name="標準 3 6 2 2 5" xfId="2860"/>
    <cellStyle name="標準 3 6 2 2 5 2" xfId="8464"/>
    <cellStyle name="標準 3 6 2 2 6" xfId="6018"/>
    <cellStyle name="標準 3 6 2 3" xfId="602"/>
    <cellStyle name="標準 3 6 2 3 2" xfId="2010"/>
    <cellStyle name="標準 3 6 2 3 2 2" xfId="5676"/>
    <cellStyle name="標準 3 6 2 3 2 2 2" xfId="11280"/>
    <cellStyle name="標準 3 6 2 3 2 3" xfId="3738"/>
    <cellStyle name="標準 3 6 2 3 2 3 2" xfId="9342"/>
    <cellStyle name="標準 3 6 2 3 2 4" xfId="7614"/>
    <cellStyle name="標準 3 6 2 3 3" xfId="1320"/>
    <cellStyle name="標準 3 6 2 3 3 2" xfId="4986"/>
    <cellStyle name="標準 3 6 2 3 3 2 2" xfId="10590"/>
    <cellStyle name="標準 3 6 2 3 3 3" xfId="6924"/>
    <cellStyle name="標準 3 6 2 3 4" xfId="4268"/>
    <cellStyle name="標準 3 6 2 3 4 2" xfId="9872"/>
    <cellStyle name="標準 3 6 2 3 5" xfId="3048"/>
    <cellStyle name="標準 3 6 2 3 5 2" xfId="8652"/>
    <cellStyle name="標準 3 6 2 3 6" xfId="6206"/>
    <cellStyle name="標準 3 6 2 4" xfId="931"/>
    <cellStyle name="標準 3 6 2 4 2" xfId="4597"/>
    <cellStyle name="標準 3 6 2 4 2 2" xfId="10201"/>
    <cellStyle name="標準 3 6 2 4 3" xfId="2659"/>
    <cellStyle name="標準 3 6 2 4 3 2" xfId="8263"/>
    <cellStyle name="標準 3 6 2 4 4" xfId="6535"/>
    <cellStyle name="標準 3 6 2 5" xfId="1478"/>
    <cellStyle name="標準 3 6 2 5 2" xfId="5144"/>
    <cellStyle name="標準 3 6 2 5 2 2" xfId="10748"/>
    <cellStyle name="標準 3 6 2 5 3" xfId="3206"/>
    <cellStyle name="標準 3 6 2 5 3 2" xfId="8810"/>
    <cellStyle name="標準 3 6 2 5 4" xfId="7082"/>
    <cellStyle name="標準 3 6 2 6" xfId="1621"/>
    <cellStyle name="標準 3 6 2 6 2" xfId="5287"/>
    <cellStyle name="標準 3 6 2 6 2 2" xfId="10891"/>
    <cellStyle name="標準 3 6 2 6 3" xfId="3349"/>
    <cellStyle name="標準 3 6 2 6 3 2" xfId="8953"/>
    <cellStyle name="標準 3 6 2 6 4" xfId="7225"/>
    <cellStyle name="標準 3 6 2 7" xfId="790"/>
    <cellStyle name="標準 3 6 2 7 2" xfId="4456"/>
    <cellStyle name="標準 3 6 2 7 2 2" xfId="10060"/>
    <cellStyle name="標準 3 6 2 7 3" xfId="6394"/>
    <cellStyle name="標準 3 6 2 8" xfId="2168"/>
    <cellStyle name="標準 3 6 2 8 2" xfId="3879"/>
    <cellStyle name="標準 3 6 2 8 2 2" xfId="9483"/>
    <cellStyle name="標準 3 6 2 8 3" xfId="7772"/>
    <cellStyle name="標準 3 6 2 9" xfId="2328"/>
    <cellStyle name="標準 3 6 2 9 2" xfId="7932"/>
    <cellStyle name="標準 3 6 3" xfId="135"/>
    <cellStyle name="標準 3 6 3 10" xfId="2581"/>
    <cellStyle name="標準 3 6 3 10 2" xfId="8185"/>
    <cellStyle name="標準 3 6 3 11" xfId="276"/>
    <cellStyle name="標準 3 6 3 12" xfId="5880"/>
    <cellStyle name="標準 3 6 3 2" xfId="477"/>
    <cellStyle name="標準 3 6 3 2 2" xfId="1885"/>
    <cellStyle name="標準 3 6 3 2 2 2" xfId="5551"/>
    <cellStyle name="標準 3 6 3 2 2 2 2" xfId="11155"/>
    <cellStyle name="標準 3 6 3 2 2 3" xfId="3613"/>
    <cellStyle name="標準 3 6 3 2 2 3 2" xfId="9217"/>
    <cellStyle name="標準 3 6 3 2 2 4" xfId="7489"/>
    <cellStyle name="標準 3 6 3 2 3" xfId="1195"/>
    <cellStyle name="標準 3 6 3 2 3 2" xfId="4861"/>
    <cellStyle name="標準 3 6 3 2 3 2 2" xfId="10465"/>
    <cellStyle name="標準 3 6 3 2 3 3" xfId="6799"/>
    <cellStyle name="標準 3 6 3 2 4" xfId="4143"/>
    <cellStyle name="標準 3 6 3 2 4 2" xfId="9747"/>
    <cellStyle name="標準 3 6 3 2 5" xfId="2923"/>
    <cellStyle name="標準 3 6 3 2 5 2" xfId="8527"/>
    <cellStyle name="標準 3 6 3 2 6" xfId="6081"/>
    <cellStyle name="標準 3 6 3 3" xfId="665"/>
    <cellStyle name="標準 3 6 3 3 2" xfId="2073"/>
    <cellStyle name="標準 3 6 3 3 2 2" xfId="5739"/>
    <cellStyle name="標準 3 6 3 3 2 2 2" xfId="11343"/>
    <cellStyle name="標準 3 6 3 3 2 3" xfId="3801"/>
    <cellStyle name="標準 3 6 3 3 2 3 2" xfId="9405"/>
    <cellStyle name="標準 3 6 3 3 2 4" xfId="7677"/>
    <cellStyle name="標準 3 6 3 3 3" xfId="1383"/>
    <cellStyle name="標準 3 6 3 3 3 2" xfId="5049"/>
    <cellStyle name="標準 3 6 3 3 3 2 2" xfId="10653"/>
    <cellStyle name="標準 3 6 3 3 3 3" xfId="6987"/>
    <cellStyle name="標準 3 6 3 3 4" xfId="4331"/>
    <cellStyle name="標準 3 6 3 3 4 2" xfId="9935"/>
    <cellStyle name="標準 3 6 3 3 5" xfId="3111"/>
    <cellStyle name="標準 3 6 3 3 5 2" xfId="8715"/>
    <cellStyle name="標準 3 6 3 3 6" xfId="6269"/>
    <cellStyle name="標準 3 6 3 4" xfId="994"/>
    <cellStyle name="標準 3 6 3 4 2" xfId="4660"/>
    <cellStyle name="標準 3 6 3 4 2 2" xfId="10264"/>
    <cellStyle name="標準 3 6 3 4 3" xfId="2722"/>
    <cellStyle name="標準 3 6 3 4 3 2" xfId="8326"/>
    <cellStyle name="標準 3 6 3 4 4" xfId="6598"/>
    <cellStyle name="標準 3 6 3 5" xfId="1543"/>
    <cellStyle name="標準 3 6 3 5 2" xfId="5209"/>
    <cellStyle name="標準 3 6 3 5 2 2" xfId="10813"/>
    <cellStyle name="標準 3 6 3 5 3" xfId="3271"/>
    <cellStyle name="標準 3 6 3 5 3 2" xfId="8875"/>
    <cellStyle name="標準 3 6 3 5 4" xfId="7147"/>
    <cellStyle name="標準 3 6 3 6" xfId="1684"/>
    <cellStyle name="標準 3 6 3 6 2" xfId="5350"/>
    <cellStyle name="標準 3 6 3 6 2 2" xfId="10954"/>
    <cellStyle name="標準 3 6 3 6 3" xfId="3412"/>
    <cellStyle name="標準 3 6 3 6 3 2" xfId="9016"/>
    <cellStyle name="標準 3 6 3 6 4" xfId="7288"/>
    <cellStyle name="標準 3 6 3 7" xfId="853"/>
    <cellStyle name="標準 3 6 3 7 2" xfId="4519"/>
    <cellStyle name="標準 3 6 3 7 2 2" xfId="10123"/>
    <cellStyle name="標準 3 6 3 7 3" xfId="6457"/>
    <cellStyle name="標準 3 6 3 8" xfId="2233"/>
    <cellStyle name="標準 3 6 3 8 2" xfId="3942"/>
    <cellStyle name="標準 3 6 3 8 2 2" xfId="9546"/>
    <cellStyle name="標準 3 6 3 8 3" xfId="7837"/>
    <cellStyle name="標準 3 6 3 9" xfId="2393"/>
    <cellStyle name="標準 3 6 3 9 2" xfId="7997"/>
    <cellStyle name="標準 3 6 4" xfId="320"/>
    <cellStyle name="標準 3 6 4 2" xfId="560"/>
    <cellStyle name="標準 3 6 4 2 2" xfId="1968"/>
    <cellStyle name="標準 3 6 4 2 2 2" xfId="5634"/>
    <cellStyle name="標準 3 6 4 2 2 2 2" xfId="11238"/>
    <cellStyle name="標準 3 6 4 2 2 3" xfId="3696"/>
    <cellStyle name="標準 3 6 4 2 2 3 2" xfId="9300"/>
    <cellStyle name="標準 3 6 4 2 2 4" xfId="7572"/>
    <cellStyle name="標準 3 6 4 2 3" xfId="1278"/>
    <cellStyle name="標準 3 6 4 2 3 2" xfId="4944"/>
    <cellStyle name="標準 3 6 4 2 3 2 2" xfId="10548"/>
    <cellStyle name="標準 3 6 4 2 3 3" xfId="6882"/>
    <cellStyle name="標準 3 6 4 2 4" xfId="4226"/>
    <cellStyle name="標準 3 6 4 2 4 2" xfId="9830"/>
    <cellStyle name="標準 3 6 4 2 5" xfId="3006"/>
    <cellStyle name="標準 3 6 4 2 5 2" xfId="8610"/>
    <cellStyle name="標準 3 6 4 2 6" xfId="6164"/>
    <cellStyle name="標準 3 6 4 3" xfId="1038"/>
    <cellStyle name="標準 3 6 4 3 2" xfId="4704"/>
    <cellStyle name="標準 3 6 4 3 2 2" xfId="10308"/>
    <cellStyle name="標準 3 6 4 3 3" xfId="2766"/>
    <cellStyle name="標準 3 6 4 3 3 2" xfId="8370"/>
    <cellStyle name="標準 3 6 4 3 4" xfId="6642"/>
    <cellStyle name="標準 3 6 4 4" xfId="1728"/>
    <cellStyle name="標準 3 6 4 4 2" xfId="5394"/>
    <cellStyle name="標準 3 6 4 4 2 2" xfId="10998"/>
    <cellStyle name="標準 3 6 4 4 3" xfId="3456"/>
    <cellStyle name="標準 3 6 4 4 3 2" xfId="9060"/>
    <cellStyle name="標準 3 6 4 4 4" xfId="7332"/>
    <cellStyle name="標準 3 6 4 5" xfId="748"/>
    <cellStyle name="標準 3 6 4 5 2" xfId="4414"/>
    <cellStyle name="標準 3 6 4 5 2 2" xfId="10018"/>
    <cellStyle name="標準 3 6 4 5 3" xfId="6352"/>
    <cellStyle name="標準 3 6 4 6" xfId="3986"/>
    <cellStyle name="標準 3 6 4 6 2" xfId="9590"/>
    <cellStyle name="標準 3 6 4 7" xfId="2476"/>
    <cellStyle name="標準 3 6 4 7 2" xfId="8080"/>
    <cellStyle name="標準 3 6 4 8" xfId="5924"/>
    <cellStyle name="標準 3 6 5" xfId="372"/>
    <cellStyle name="標準 3 6 5 2" xfId="1780"/>
    <cellStyle name="標準 3 6 5 2 2" xfId="5446"/>
    <cellStyle name="標準 3 6 5 2 2 2" xfId="11050"/>
    <cellStyle name="標準 3 6 5 2 3" xfId="3508"/>
    <cellStyle name="標準 3 6 5 2 3 2" xfId="9112"/>
    <cellStyle name="標準 3 6 5 2 4" xfId="7384"/>
    <cellStyle name="標準 3 6 5 3" xfId="1090"/>
    <cellStyle name="標準 3 6 5 3 2" xfId="4756"/>
    <cellStyle name="標準 3 6 5 3 2 2" xfId="10360"/>
    <cellStyle name="標準 3 6 5 3 3" xfId="6694"/>
    <cellStyle name="標準 3 6 5 4" xfId="4038"/>
    <cellStyle name="標準 3 6 5 4 2" xfId="9642"/>
    <cellStyle name="標準 3 6 5 5" xfId="2818"/>
    <cellStyle name="標準 3 6 5 5 2" xfId="8422"/>
    <cellStyle name="標準 3 6 5 6" xfId="5976"/>
    <cellStyle name="標準 3 6 6" xfId="524"/>
    <cellStyle name="標準 3 6 6 2" xfId="1932"/>
    <cellStyle name="標準 3 6 6 2 2" xfId="5598"/>
    <cellStyle name="標準 3 6 6 2 2 2" xfId="11202"/>
    <cellStyle name="標準 3 6 6 2 3" xfId="3660"/>
    <cellStyle name="標準 3 6 6 2 3 2" xfId="9264"/>
    <cellStyle name="標準 3 6 6 2 4" xfId="7536"/>
    <cellStyle name="標準 3 6 6 3" xfId="1242"/>
    <cellStyle name="標準 3 6 6 3 2" xfId="4908"/>
    <cellStyle name="標準 3 6 6 3 2 2" xfId="10512"/>
    <cellStyle name="標準 3 6 6 3 3" xfId="6846"/>
    <cellStyle name="標準 3 6 6 4" xfId="4190"/>
    <cellStyle name="標準 3 6 6 4 2" xfId="9794"/>
    <cellStyle name="標準 3 6 6 5" xfId="2970"/>
    <cellStyle name="標準 3 6 6 5 2" xfId="8574"/>
    <cellStyle name="標準 3 6 6 6" xfId="6128"/>
    <cellStyle name="標準 3 6 7" xfId="889"/>
    <cellStyle name="標準 3 6 7 2" xfId="4555"/>
    <cellStyle name="標準 3 6 7 2 2" xfId="10159"/>
    <cellStyle name="標準 3 6 7 3" xfId="2617"/>
    <cellStyle name="標準 3 6 7 3 2" xfId="8221"/>
    <cellStyle name="標準 3 6 7 4" xfId="6493"/>
    <cellStyle name="標準 3 6 8" xfId="1428"/>
    <cellStyle name="標準 3 6 8 2" xfId="5094"/>
    <cellStyle name="標準 3 6 8 2 2" xfId="10698"/>
    <cellStyle name="標準 3 6 8 3" xfId="3156"/>
    <cellStyle name="標準 3 6 8 3 2" xfId="8760"/>
    <cellStyle name="標準 3 6 8 4" xfId="7032"/>
    <cellStyle name="標準 3 6 9" xfId="1579"/>
    <cellStyle name="標準 3 6 9 2" xfId="5245"/>
    <cellStyle name="標準 3 6 9 2 2" xfId="10849"/>
    <cellStyle name="標準 3 6 9 3" xfId="3307"/>
    <cellStyle name="標準 3 6 9 3 2" xfId="8911"/>
    <cellStyle name="標準 3 6 9 4" xfId="7183"/>
    <cellStyle name="標準 3 7" xfId="18"/>
    <cellStyle name="標準 3 7 10" xfId="688"/>
    <cellStyle name="標準 3 7 10 2" xfId="4354"/>
    <cellStyle name="標準 3 7 10 2 2" xfId="9958"/>
    <cellStyle name="標準 3 7 10 3" xfId="6292"/>
    <cellStyle name="標準 3 7 11" xfId="2098"/>
    <cellStyle name="標準 3 7 11 2" xfId="3852"/>
    <cellStyle name="標準 3 7 11 2 2" xfId="9456"/>
    <cellStyle name="標準 3 7 11 3" xfId="7702"/>
    <cellStyle name="標準 3 7 12" xfId="2258"/>
    <cellStyle name="標準 3 7 12 2" xfId="7862"/>
    <cellStyle name="標準 3 7 13" xfId="2416"/>
    <cellStyle name="標準 3 7 13 2" xfId="8020"/>
    <cellStyle name="標準 3 7 14" xfId="186"/>
    <cellStyle name="標準 3 7 15" xfId="5790"/>
    <cellStyle name="標準 3 7 2" xfId="73"/>
    <cellStyle name="標準 3 7 2 10" xfId="2519"/>
    <cellStyle name="標準 3 7 2 10 2" xfId="8123"/>
    <cellStyle name="標準 3 7 2 11" xfId="214"/>
    <cellStyle name="標準 3 7 2 12" xfId="5818"/>
    <cellStyle name="標準 3 7 2 2" xfId="415"/>
    <cellStyle name="標準 3 7 2 2 2" xfId="1823"/>
    <cellStyle name="標準 3 7 2 2 2 2" xfId="5489"/>
    <cellStyle name="標準 3 7 2 2 2 2 2" xfId="11093"/>
    <cellStyle name="標準 3 7 2 2 2 3" xfId="3551"/>
    <cellStyle name="標準 3 7 2 2 2 3 2" xfId="9155"/>
    <cellStyle name="標準 3 7 2 2 2 4" xfId="7427"/>
    <cellStyle name="標準 3 7 2 2 3" xfId="1133"/>
    <cellStyle name="標準 3 7 2 2 3 2" xfId="4799"/>
    <cellStyle name="標準 3 7 2 2 3 2 2" xfId="10403"/>
    <cellStyle name="標準 3 7 2 2 3 3" xfId="6737"/>
    <cellStyle name="標準 3 7 2 2 4" xfId="4081"/>
    <cellStyle name="標準 3 7 2 2 4 2" xfId="9685"/>
    <cellStyle name="標準 3 7 2 2 5" xfId="2861"/>
    <cellStyle name="標準 3 7 2 2 5 2" xfId="8465"/>
    <cellStyle name="標準 3 7 2 2 6" xfId="6019"/>
    <cellStyle name="標準 3 7 2 3" xfId="603"/>
    <cellStyle name="標準 3 7 2 3 2" xfId="2011"/>
    <cellStyle name="標準 3 7 2 3 2 2" xfId="5677"/>
    <cellStyle name="標準 3 7 2 3 2 2 2" xfId="11281"/>
    <cellStyle name="標準 3 7 2 3 2 3" xfId="3739"/>
    <cellStyle name="標準 3 7 2 3 2 3 2" xfId="9343"/>
    <cellStyle name="標準 3 7 2 3 2 4" xfId="7615"/>
    <cellStyle name="標準 3 7 2 3 3" xfId="1321"/>
    <cellStyle name="標準 3 7 2 3 3 2" xfId="4987"/>
    <cellStyle name="標準 3 7 2 3 3 2 2" xfId="10591"/>
    <cellStyle name="標準 3 7 2 3 3 3" xfId="6925"/>
    <cellStyle name="標準 3 7 2 3 4" xfId="4269"/>
    <cellStyle name="標準 3 7 2 3 4 2" xfId="9873"/>
    <cellStyle name="標準 3 7 2 3 5" xfId="3049"/>
    <cellStyle name="標準 3 7 2 3 5 2" xfId="8653"/>
    <cellStyle name="標準 3 7 2 3 6" xfId="6207"/>
    <cellStyle name="標準 3 7 2 4" xfId="932"/>
    <cellStyle name="標準 3 7 2 4 2" xfId="4598"/>
    <cellStyle name="標準 3 7 2 4 2 2" xfId="10202"/>
    <cellStyle name="標準 3 7 2 4 3" xfId="2660"/>
    <cellStyle name="標準 3 7 2 4 3 2" xfId="8264"/>
    <cellStyle name="標準 3 7 2 4 4" xfId="6536"/>
    <cellStyle name="標準 3 7 2 5" xfId="1454"/>
    <cellStyle name="標準 3 7 2 5 2" xfId="5120"/>
    <cellStyle name="標準 3 7 2 5 2 2" xfId="10724"/>
    <cellStyle name="標準 3 7 2 5 3" xfId="3182"/>
    <cellStyle name="標準 3 7 2 5 3 2" xfId="8786"/>
    <cellStyle name="標準 3 7 2 5 4" xfId="7058"/>
    <cellStyle name="標準 3 7 2 6" xfId="1622"/>
    <cellStyle name="標準 3 7 2 6 2" xfId="5288"/>
    <cellStyle name="標準 3 7 2 6 2 2" xfId="10892"/>
    <cellStyle name="標準 3 7 2 6 3" xfId="3350"/>
    <cellStyle name="標準 3 7 2 6 3 2" xfId="8954"/>
    <cellStyle name="標準 3 7 2 6 4" xfId="7226"/>
    <cellStyle name="標準 3 7 2 7" xfId="791"/>
    <cellStyle name="標準 3 7 2 7 2" xfId="4457"/>
    <cellStyle name="標準 3 7 2 7 2 2" xfId="10061"/>
    <cellStyle name="標準 3 7 2 7 3" xfId="6395"/>
    <cellStyle name="標準 3 7 2 8" xfId="2144"/>
    <cellStyle name="標準 3 7 2 8 2" xfId="3880"/>
    <cellStyle name="標準 3 7 2 8 2 2" xfId="9484"/>
    <cellStyle name="標準 3 7 2 8 3" xfId="7748"/>
    <cellStyle name="標準 3 7 2 9" xfId="2304"/>
    <cellStyle name="標準 3 7 2 9 2" xfId="7908"/>
    <cellStyle name="標準 3 7 3" xfId="111"/>
    <cellStyle name="標準 3 7 3 10" xfId="2557"/>
    <cellStyle name="標準 3 7 3 10 2" xfId="8161"/>
    <cellStyle name="標準 3 7 3 11" xfId="252"/>
    <cellStyle name="標準 3 7 3 12" xfId="5856"/>
    <cellStyle name="標準 3 7 3 2" xfId="453"/>
    <cellStyle name="標準 3 7 3 2 2" xfId="1861"/>
    <cellStyle name="標準 3 7 3 2 2 2" xfId="5527"/>
    <cellStyle name="標準 3 7 3 2 2 2 2" xfId="11131"/>
    <cellStyle name="標準 3 7 3 2 2 3" xfId="3589"/>
    <cellStyle name="標準 3 7 3 2 2 3 2" xfId="9193"/>
    <cellStyle name="標準 3 7 3 2 2 4" xfId="7465"/>
    <cellStyle name="標準 3 7 3 2 3" xfId="1171"/>
    <cellStyle name="標準 3 7 3 2 3 2" xfId="4837"/>
    <cellStyle name="標準 3 7 3 2 3 2 2" xfId="10441"/>
    <cellStyle name="標準 3 7 3 2 3 3" xfId="6775"/>
    <cellStyle name="標準 3 7 3 2 4" xfId="4119"/>
    <cellStyle name="標準 3 7 3 2 4 2" xfId="9723"/>
    <cellStyle name="標準 3 7 3 2 5" xfId="2899"/>
    <cellStyle name="標準 3 7 3 2 5 2" xfId="8503"/>
    <cellStyle name="標準 3 7 3 2 6" xfId="6057"/>
    <cellStyle name="標準 3 7 3 3" xfId="641"/>
    <cellStyle name="標準 3 7 3 3 2" xfId="2049"/>
    <cellStyle name="標準 3 7 3 3 2 2" xfId="5715"/>
    <cellStyle name="標準 3 7 3 3 2 2 2" xfId="11319"/>
    <cellStyle name="標準 3 7 3 3 2 3" xfId="3777"/>
    <cellStyle name="標準 3 7 3 3 2 3 2" xfId="9381"/>
    <cellStyle name="標準 3 7 3 3 2 4" xfId="7653"/>
    <cellStyle name="標準 3 7 3 3 3" xfId="1359"/>
    <cellStyle name="標準 3 7 3 3 3 2" xfId="5025"/>
    <cellStyle name="標準 3 7 3 3 3 2 2" xfId="10629"/>
    <cellStyle name="標準 3 7 3 3 3 3" xfId="6963"/>
    <cellStyle name="標準 3 7 3 3 4" xfId="4307"/>
    <cellStyle name="標準 3 7 3 3 4 2" xfId="9911"/>
    <cellStyle name="標準 3 7 3 3 5" xfId="3087"/>
    <cellStyle name="標準 3 7 3 3 5 2" xfId="8691"/>
    <cellStyle name="標準 3 7 3 3 6" xfId="6245"/>
    <cellStyle name="標準 3 7 3 4" xfId="970"/>
    <cellStyle name="標準 3 7 3 4 2" xfId="4636"/>
    <cellStyle name="標準 3 7 3 4 2 2" xfId="10240"/>
    <cellStyle name="標準 3 7 3 4 3" xfId="2698"/>
    <cellStyle name="標準 3 7 3 4 3 2" xfId="8302"/>
    <cellStyle name="標準 3 7 3 4 4" xfId="6574"/>
    <cellStyle name="標準 3 7 3 5" xfId="1520"/>
    <cellStyle name="標準 3 7 3 5 2" xfId="5186"/>
    <cellStyle name="標準 3 7 3 5 2 2" xfId="10790"/>
    <cellStyle name="標準 3 7 3 5 3" xfId="3248"/>
    <cellStyle name="標準 3 7 3 5 3 2" xfId="8852"/>
    <cellStyle name="標準 3 7 3 5 4" xfId="7124"/>
    <cellStyle name="標準 3 7 3 6" xfId="1660"/>
    <cellStyle name="標準 3 7 3 6 2" xfId="5326"/>
    <cellStyle name="標準 3 7 3 6 2 2" xfId="10930"/>
    <cellStyle name="標準 3 7 3 6 3" xfId="3388"/>
    <cellStyle name="標準 3 7 3 6 3 2" xfId="8992"/>
    <cellStyle name="標準 3 7 3 6 4" xfId="7264"/>
    <cellStyle name="標準 3 7 3 7" xfId="829"/>
    <cellStyle name="標準 3 7 3 7 2" xfId="4495"/>
    <cellStyle name="標準 3 7 3 7 2 2" xfId="10099"/>
    <cellStyle name="標準 3 7 3 7 3" xfId="6433"/>
    <cellStyle name="標準 3 7 3 8" xfId="2210"/>
    <cellStyle name="標準 3 7 3 8 2" xfId="3918"/>
    <cellStyle name="標準 3 7 3 8 2 2" xfId="9522"/>
    <cellStyle name="標準 3 7 3 8 3" xfId="7814"/>
    <cellStyle name="標準 3 7 3 9" xfId="2370"/>
    <cellStyle name="標準 3 7 3 9 2" xfId="7974"/>
    <cellStyle name="標準 3 7 4" xfId="296"/>
    <cellStyle name="標準 3 7 4 2" xfId="575"/>
    <cellStyle name="標準 3 7 4 2 2" xfId="1983"/>
    <cellStyle name="標準 3 7 4 2 2 2" xfId="5649"/>
    <cellStyle name="標準 3 7 4 2 2 2 2" xfId="11253"/>
    <cellStyle name="標準 3 7 4 2 2 3" xfId="3711"/>
    <cellStyle name="標準 3 7 4 2 2 3 2" xfId="9315"/>
    <cellStyle name="標準 3 7 4 2 2 4" xfId="7587"/>
    <cellStyle name="標準 3 7 4 2 3" xfId="1293"/>
    <cellStyle name="標準 3 7 4 2 3 2" xfId="4959"/>
    <cellStyle name="標準 3 7 4 2 3 2 2" xfId="10563"/>
    <cellStyle name="標準 3 7 4 2 3 3" xfId="6897"/>
    <cellStyle name="標準 3 7 4 2 4" xfId="4241"/>
    <cellStyle name="標準 3 7 4 2 4 2" xfId="9845"/>
    <cellStyle name="標準 3 7 4 2 5" xfId="3021"/>
    <cellStyle name="標準 3 7 4 2 5 2" xfId="8625"/>
    <cellStyle name="標準 3 7 4 2 6" xfId="6179"/>
    <cellStyle name="標準 3 7 4 3" xfId="1014"/>
    <cellStyle name="標準 3 7 4 3 2" xfId="4680"/>
    <cellStyle name="標準 3 7 4 3 2 2" xfId="10284"/>
    <cellStyle name="標準 3 7 4 3 3" xfId="2742"/>
    <cellStyle name="標準 3 7 4 3 3 2" xfId="8346"/>
    <cellStyle name="標準 3 7 4 3 4" xfId="6618"/>
    <cellStyle name="標準 3 7 4 4" xfId="1704"/>
    <cellStyle name="標準 3 7 4 4 2" xfId="5370"/>
    <cellStyle name="標準 3 7 4 4 2 2" xfId="10974"/>
    <cellStyle name="標準 3 7 4 4 3" xfId="3432"/>
    <cellStyle name="標準 3 7 4 4 3 2" xfId="9036"/>
    <cellStyle name="標準 3 7 4 4 4" xfId="7308"/>
    <cellStyle name="標準 3 7 4 5" xfId="763"/>
    <cellStyle name="標準 3 7 4 5 2" xfId="4429"/>
    <cellStyle name="標準 3 7 4 5 2 2" xfId="10033"/>
    <cellStyle name="標準 3 7 4 5 3" xfId="6367"/>
    <cellStyle name="標準 3 7 4 6" xfId="3962"/>
    <cellStyle name="標準 3 7 4 6 2" xfId="9566"/>
    <cellStyle name="標準 3 7 4 7" xfId="2491"/>
    <cellStyle name="標準 3 7 4 7 2" xfId="8095"/>
    <cellStyle name="標準 3 7 4 8" xfId="5900"/>
    <cellStyle name="標準 3 7 5" xfId="387"/>
    <cellStyle name="標準 3 7 5 2" xfId="1795"/>
    <cellStyle name="標準 3 7 5 2 2" xfId="5461"/>
    <cellStyle name="標準 3 7 5 2 2 2" xfId="11065"/>
    <cellStyle name="標準 3 7 5 2 3" xfId="3523"/>
    <cellStyle name="標準 3 7 5 2 3 2" xfId="9127"/>
    <cellStyle name="標準 3 7 5 2 4" xfId="7399"/>
    <cellStyle name="標準 3 7 5 3" xfId="1105"/>
    <cellStyle name="標準 3 7 5 3 2" xfId="4771"/>
    <cellStyle name="標準 3 7 5 3 2 2" xfId="10375"/>
    <cellStyle name="標準 3 7 5 3 3" xfId="6709"/>
    <cellStyle name="標準 3 7 5 4" xfId="4053"/>
    <cellStyle name="標準 3 7 5 4 2" xfId="9657"/>
    <cellStyle name="標準 3 7 5 5" xfId="2833"/>
    <cellStyle name="標準 3 7 5 5 2" xfId="8437"/>
    <cellStyle name="標準 3 7 5 6" xfId="5991"/>
    <cellStyle name="標準 3 7 6" xfId="500"/>
    <cellStyle name="標準 3 7 6 2" xfId="1908"/>
    <cellStyle name="標準 3 7 6 2 2" xfId="5574"/>
    <cellStyle name="標準 3 7 6 2 2 2" xfId="11178"/>
    <cellStyle name="標準 3 7 6 2 3" xfId="3636"/>
    <cellStyle name="標準 3 7 6 2 3 2" xfId="9240"/>
    <cellStyle name="標準 3 7 6 2 4" xfId="7512"/>
    <cellStyle name="標準 3 7 6 3" xfId="1218"/>
    <cellStyle name="標準 3 7 6 3 2" xfId="4884"/>
    <cellStyle name="標準 3 7 6 3 2 2" xfId="10488"/>
    <cellStyle name="標準 3 7 6 3 3" xfId="6822"/>
    <cellStyle name="標準 3 7 6 4" xfId="4166"/>
    <cellStyle name="標準 3 7 6 4 2" xfId="9770"/>
    <cellStyle name="標準 3 7 6 5" xfId="2946"/>
    <cellStyle name="標準 3 7 6 5 2" xfId="8550"/>
    <cellStyle name="標準 3 7 6 6" xfId="6104"/>
    <cellStyle name="標準 3 7 7" xfId="904"/>
    <cellStyle name="標準 3 7 7 2" xfId="4570"/>
    <cellStyle name="標準 3 7 7 2 2" xfId="10174"/>
    <cellStyle name="標準 3 7 7 3" xfId="2632"/>
    <cellStyle name="標準 3 7 7 3 2" xfId="8236"/>
    <cellStyle name="標準 3 7 7 4" xfId="6508"/>
    <cellStyle name="標準 3 7 8" xfId="1408"/>
    <cellStyle name="標準 3 7 8 2" xfId="5074"/>
    <cellStyle name="標準 3 7 8 2 2" xfId="10678"/>
    <cellStyle name="標準 3 7 8 3" xfId="3136"/>
    <cellStyle name="標準 3 7 8 3 2" xfId="8740"/>
    <cellStyle name="標準 3 7 8 4" xfId="7012"/>
    <cellStyle name="標準 3 7 9" xfId="1594"/>
    <cellStyle name="標準 3 7 9 2" xfId="5260"/>
    <cellStyle name="標準 3 7 9 2 2" xfId="10864"/>
    <cellStyle name="標準 3 7 9 3" xfId="3322"/>
    <cellStyle name="標準 3 7 9 3 2" xfId="8926"/>
    <cellStyle name="標準 3 7 9 4" xfId="7198"/>
    <cellStyle name="標準 3 8" xfId="58"/>
    <cellStyle name="標準 3 8 10" xfId="2256"/>
    <cellStyle name="標準 3 8 10 2" xfId="7860"/>
    <cellStyle name="標準 3 8 11" xfId="2504"/>
    <cellStyle name="標準 3 8 11 2" xfId="8108"/>
    <cellStyle name="標準 3 8 12" xfId="199"/>
    <cellStyle name="標準 3 8 13" xfId="5803"/>
    <cellStyle name="標準 3 8 2" xfId="331"/>
    <cellStyle name="標準 3 8 2 2" xfId="1489"/>
    <cellStyle name="標準 3 8 2 2 2" xfId="5155"/>
    <cellStyle name="標準 3 8 2 2 2 2" xfId="10759"/>
    <cellStyle name="標準 3 8 2 2 3" xfId="3217"/>
    <cellStyle name="標準 3 8 2 2 3 2" xfId="8821"/>
    <cellStyle name="標準 3 8 2 2 4" xfId="7093"/>
    <cellStyle name="標準 3 8 2 3" xfId="1739"/>
    <cellStyle name="標準 3 8 2 3 2" xfId="5405"/>
    <cellStyle name="標準 3 8 2 3 2 2" xfId="11009"/>
    <cellStyle name="標準 3 8 2 3 3" xfId="3467"/>
    <cellStyle name="標準 3 8 2 3 3 2" xfId="9071"/>
    <cellStyle name="標準 3 8 2 3 4" xfId="7343"/>
    <cellStyle name="標準 3 8 2 4" xfId="1049"/>
    <cellStyle name="標準 3 8 2 4 2" xfId="4715"/>
    <cellStyle name="標準 3 8 2 4 2 2" xfId="10319"/>
    <cellStyle name="標準 3 8 2 4 3" xfId="6653"/>
    <cellStyle name="標準 3 8 2 5" xfId="2179"/>
    <cellStyle name="標準 3 8 2 5 2" xfId="3997"/>
    <cellStyle name="標準 3 8 2 5 2 2" xfId="9601"/>
    <cellStyle name="標準 3 8 2 5 3" xfId="7783"/>
    <cellStyle name="標準 3 8 2 6" xfId="2339"/>
    <cellStyle name="標準 3 8 2 6 2" xfId="7943"/>
    <cellStyle name="標準 3 8 2 7" xfId="2777"/>
    <cellStyle name="標準 3 8 2 7 2" xfId="8381"/>
    <cellStyle name="標準 3 8 2 8" xfId="5935"/>
    <cellStyle name="標準 3 8 3" xfId="400"/>
    <cellStyle name="標準 3 8 3 2" xfId="1808"/>
    <cellStyle name="標準 3 8 3 2 2" xfId="5474"/>
    <cellStyle name="標準 3 8 3 2 2 2" xfId="11078"/>
    <cellStyle name="標準 3 8 3 2 3" xfId="3536"/>
    <cellStyle name="標準 3 8 3 2 3 2" xfId="9140"/>
    <cellStyle name="標準 3 8 3 2 4" xfId="7412"/>
    <cellStyle name="標準 3 8 3 3" xfId="1118"/>
    <cellStyle name="標準 3 8 3 3 2" xfId="4784"/>
    <cellStyle name="標準 3 8 3 3 2 2" xfId="10388"/>
    <cellStyle name="標準 3 8 3 3 3" xfId="6722"/>
    <cellStyle name="標準 3 8 3 4" xfId="4066"/>
    <cellStyle name="標準 3 8 3 4 2" xfId="9670"/>
    <cellStyle name="標準 3 8 3 5" xfId="2846"/>
    <cellStyle name="標準 3 8 3 5 2" xfId="8450"/>
    <cellStyle name="標準 3 8 3 6" xfId="6004"/>
    <cellStyle name="標準 3 8 4" xfId="588"/>
    <cellStyle name="標準 3 8 4 2" xfId="1996"/>
    <cellStyle name="標準 3 8 4 2 2" xfId="5662"/>
    <cellStyle name="標準 3 8 4 2 2 2" xfId="11266"/>
    <cellStyle name="標準 3 8 4 2 3" xfId="3724"/>
    <cellStyle name="標準 3 8 4 2 3 2" xfId="9328"/>
    <cellStyle name="標準 3 8 4 2 4" xfId="7600"/>
    <cellStyle name="標準 3 8 4 3" xfId="1306"/>
    <cellStyle name="標準 3 8 4 3 2" xfId="4972"/>
    <cellStyle name="標準 3 8 4 3 2 2" xfId="10576"/>
    <cellStyle name="標準 3 8 4 3 3" xfId="6910"/>
    <cellStyle name="標準 3 8 4 4" xfId="4254"/>
    <cellStyle name="標準 3 8 4 4 2" xfId="9858"/>
    <cellStyle name="標準 3 8 4 5" xfId="3034"/>
    <cellStyle name="標準 3 8 4 5 2" xfId="8638"/>
    <cellStyle name="標準 3 8 4 6" xfId="6192"/>
    <cellStyle name="標準 3 8 5" xfId="917"/>
    <cellStyle name="標準 3 8 5 2" xfId="4583"/>
    <cellStyle name="標準 3 8 5 2 2" xfId="10187"/>
    <cellStyle name="標準 3 8 5 3" xfId="2645"/>
    <cellStyle name="標準 3 8 5 3 2" xfId="8249"/>
    <cellStyle name="標準 3 8 5 4" xfId="6521"/>
    <cellStyle name="標準 3 8 6" xfId="1406"/>
    <cellStyle name="標準 3 8 6 2" xfId="5072"/>
    <cellStyle name="標準 3 8 6 2 2" xfId="10676"/>
    <cellStyle name="標準 3 8 6 3" xfId="3134"/>
    <cellStyle name="標準 3 8 6 3 2" xfId="8738"/>
    <cellStyle name="標準 3 8 6 4" xfId="7010"/>
    <cellStyle name="標準 3 8 7" xfId="1607"/>
    <cellStyle name="標準 3 8 7 2" xfId="5273"/>
    <cellStyle name="標準 3 8 7 2 2" xfId="10877"/>
    <cellStyle name="標準 3 8 7 3" xfId="3335"/>
    <cellStyle name="標準 3 8 7 3 2" xfId="8939"/>
    <cellStyle name="標準 3 8 7 4" xfId="7211"/>
    <cellStyle name="標準 3 8 8" xfId="776"/>
    <cellStyle name="標準 3 8 8 2" xfId="4442"/>
    <cellStyle name="標準 3 8 8 2 2" xfId="10046"/>
    <cellStyle name="標準 3 8 8 3" xfId="6380"/>
    <cellStyle name="標準 3 8 9" xfId="2096"/>
    <cellStyle name="標準 3 8 9 2" xfId="3865"/>
    <cellStyle name="標準 3 8 9 2 2" xfId="9469"/>
    <cellStyle name="標準 3 8 9 3" xfId="7700"/>
    <cellStyle name="標準 3 9" xfId="100"/>
    <cellStyle name="標準 3 9 10" xfId="2351"/>
    <cellStyle name="標準 3 9 10 2" xfId="7955"/>
    <cellStyle name="標準 3 9 11" xfId="2546"/>
    <cellStyle name="標準 3 9 11 2" xfId="8150"/>
    <cellStyle name="標準 3 9 12" xfId="241"/>
    <cellStyle name="標準 3 9 13" xfId="5845"/>
    <cellStyle name="標準 3 9 2" xfId="343"/>
    <cellStyle name="標準 3 9 2 2" xfId="1751"/>
    <cellStyle name="標準 3 9 2 2 2" xfId="5417"/>
    <cellStyle name="標準 3 9 2 2 2 2" xfId="11021"/>
    <cellStyle name="標準 3 9 2 2 3" xfId="3479"/>
    <cellStyle name="標準 3 9 2 2 3 2" xfId="9083"/>
    <cellStyle name="標準 3 9 2 2 4" xfId="7355"/>
    <cellStyle name="標準 3 9 2 3" xfId="1061"/>
    <cellStyle name="標準 3 9 2 3 2" xfId="4727"/>
    <cellStyle name="標準 3 9 2 3 2 2" xfId="10331"/>
    <cellStyle name="標準 3 9 2 3 3" xfId="6665"/>
    <cellStyle name="標準 3 9 2 4" xfId="4009"/>
    <cellStyle name="標準 3 9 2 4 2" xfId="9613"/>
    <cellStyle name="標準 3 9 2 5" xfId="2789"/>
    <cellStyle name="標準 3 9 2 5 2" xfId="8393"/>
    <cellStyle name="標準 3 9 2 6" xfId="5947"/>
    <cellStyle name="標準 3 9 3" xfId="442"/>
    <cellStyle name="標準 3 9 3 2" xfId="1850"/>
    <cellStyle name="標準 3 9 3 2 2" xfId="5516"/>
    <cellStyle name="標準 3 9 3 2 2 2" xfId="11120"/>
    <cellStyle name="標準 3 9 3 2 3" xfId="3578"/>
    <cellStyle name="標準 3 9 3 2 3 2" xfId="9182"/>
    <cellStyle name="標準 3 9 3 2 4" xfId="7454"/>
    <cellStyle name="標準 3 9 3 3" xfId="1160"/>
    <cellStyle name="標準 3 9 3 3 2" xfId="4826"/>
    <cellStyle name="標準 3 9 3 3 2 2" xfId="10430"/>
    <cellStyle name="標準 3 9 3 3 3" xfId="6764"/>
    <cellStyle name="標準 3 9 3 4" xfId="4108"/>
    <cellStyle name="標準 3 9 3 4 2" xfId="9712"/>
    <cellStyle name="標準 3 9 3 5" xfId="2888"/>
    <cellStyle name="標準 3 9 3 5 2" xfId="8492"/>
    <cellStyle name="標準 3 9 3 6" xfId="6046"/>
    <cellStyle name="標準 3 9 4" xfId="630"/>
    <cellStyle name="標準 3 9 4 2" xfId="2038"/>
    <cellStyle name="標準 3 9 4 2 2" xfId="5704"/>
    <cellStyle name="標準 3 9 4 2 2 2" xfId="11308"/>
    <cellStyle name="標準 3 9 4 2 3" xfId="3766"/>
    <cellStyle name="標準 3 9 4 2 3 2" xfId="9370"/>
    <cellStyle name="標準 3 9 4 2 4" xfId="7642"/>
    <cellStyle name="標準 3 9 4 3" xfId="1348"/>
    <cellStyle name="標準 3 9 4 3 2" xfId="5014"/>
    <cellStyle name="標準 3 9 4 3 2 2" xfId="10618"/>
    <cellStyle name="標準 3 9 4 3 3" xfId="6952"/>
    <cellStyle name="標準 3 9 4 4" xfId="4296"/>
    <cellStyle name="標準 3 9 4 4 2" xfId="9900"/>
    <cellStyle name="標準 3 9 4 5" xfId="3076"/>
    <cellStyle name="標準 3 9 4 5 2" xfId="8680"/>
    <cellStyle name="標準 3 9 4 6" xfId="6234"/>
    <cellStyle name="標準 3 9 5" xfId="959"/>
    <cellStyle name="標準 3 9 5 2" xfId="4625"/>
    <cellStyle name="標準 3 9 5 2 2" xfId="10229"/>
    <cellStyle name="標準 3 9 5 3" xfId="2687"/>
    <cellStyle name="標準 3 9 5 3 2" xfId="8291"/>
    <cellStyle name="標準 3 9 5 4" xfId="6563"/>
    <cellStyle name="標準 3 9 6" xfId="1501"/>
    <cellStyle name="標準 3 9 6 2" xfId="5167"/>
    <cellStyle name="標準 3 9 6 2 2" xfId="10771"/>
    <cellStyle name="標準 3 9 6 3" xfId="3229"/>
    <cellStyle name="標準 3 9 6 3 2" xfId="8833"/>
    <cellStyle name="標準 3 9 6 4" xfId="7105"/>
    <cellStyle name="標準 3 9 7" xfId="1649"/>
    <cellStyle name="標準 3 9 7 2" xfId="5315"/>
    <cellStyle name="標準 3 9 7 2 2" xfId="10919"/>
    <cellStyle name="標準 3 9 7 3" xfId="3377"/>
    <cellStyle name="標準 3 9 7 3 2" xfId="8981"/>
    <cellStyle name="標準 3 9 7 4" xfId="7253"/>
    <cellStyle name="標準 3 9 8" xfId="818"/>
    <cellStyle name="標準 3 9 8 2" xfId="4484"/>
    <cellStyle name="標準 3 9 8 2 2" xfId="10088"/>
    <cellStyle name="標準 3 9 8 3" xfId="6422"/>
    <cellStyle name="標準 3 9 9" xfId="2191"/>
    <cellStyle name="標準 3 9 9 2" xfId="3907"/>
    <cellStyle name="標準 3 9 9 2 2" xfId="9511"/>
    <cellStyle name="標準 3 9 9 3" xfId="7795"/>
    <cellStyle name="標準 4" xfId="8"/>
    <cellStyle name="標準 4 10" xfId="866"/>
    <cellStyle name="標準 4 10 2" xfId="4532"/>
    <cellStyle name="標準 4 10 2 2" xfId="10136"/>
    <cellStyle name="標準 4 10 3" xfId="2594"/>
    <cellStyle name="標準 4 10 3 2" xfId="8198"/>
    <cellStyle name="標準 4 10 4" xfId="6470"/>
    <cellStyle name="標準 4 11" xfId="1556"/>
    <cellStyle name="標準 4 11 2" xfId="5222"/>
    <cellStyle name="標準 4 11 2 2" xfId="10826"/>
    <cellStyle name="標準 4 11 3" xfId="3284"/>
    <cellStyle name="標準 4 11 3 2" xfId="8888"/>
    <cellStyle name="標準 4 11 4" xfId="7160"/>
    <cellStyle name="標準 4 12" xfId="678"/>
    <cellStyle name="標準 4 12 2" xfId="4344"/>
    <cellStyle name="標準 4 12 2 2" xfId="9948"/>
    <cellStyle name="標準 4 12 3" xfId="6282"/>
    <cellStyle name="標準 4 13" xfId="3814"/>
    <cellStyle name="標準 4 13 2" xfId="9418"/>
    <cellStyle name="標準 4 14" xfId="2406"/>
    <cellStyle name="標準 4 14 2" xfId="8010"/>
    <cellStyle name="標準 4 15" xfId="148"/>
    <cellStyle name="標準 4 16" xfId="5752"/>
    <cellStyle name="標準 4 2" xfId="9"/>
    <cellStyle name="標準 4 3" xfId="10"/>
    <cellStyle name="標準 4 3 10" xfId="1572"/>
    <cellStyle name="標準 4 3 10 2" xfId="5238"/>
    <cellStyle name="標準 4 3 10 2 2" xfId="10842"/>
    <cellStyle name="標準 4 3 10 3" xfId="3300"/>
    <cellStyle name="標準 4 3 10 3 2" xfId="8904"/>
    <cellStyle name="標準 4 3 10 4" xfId="7176"/>
    <cellStyle name="標準 4 3 11" xfId="705"/>
    <cellStyle name="標準 4 3 11 2" xfId="4371"/>
    <cellStyle name="標準 4 3 11 2 2" xfId="9975"/>
    <cellStyle name="標準 4 3 11 3" xfId="6309"/>
    <cellStyle name="標準 4 3 12" xfId="2090"/>
    <cellStyle name="標準 4 3 12 2" xfId="3830"/>
    <cellStyle name="標準 4 3 12 2 2" xfId="9434"/>
    <cellStyle name="標準 4 3 12 3" xfId="7694"/>
    <cellStyle name="標準 4 3 13" xfId="2250"/>
    <cellStyle name="標準 4 3 13 2" xfId="7854"/>
    <cellStyle name="標準 4 3 14" xfId="2433"/>
    <cellStyle name="標準 4 3 14 2" xfId="8037"/>
    <cellStyle name="標準 4 3 15" xfId="164"/>
    <cellStyle name="標準 4 3 16" xfId="5768"/>
    <cellStyle name="標準 4 3 2" xfId="43"/>
    <cellStyle name="標準 4 3 2 10" xfId="717"/>
    <cellStyle name="標準 4 3 2 10 2" xfId="4383"/>
    <cellStyle name="標準 4 3 2 10 2 2" xfId="9987"/>
    <cellStyle name="標準 4 3 2 10 3" xfId="6321"/>
    <cellStyle name="標準 4 3 2 11" xfId="2123"/>
    <cellStyle name="標準 4 3 2 11 2" xfId="3842"/>
    <cellStyle name="標準 4 3 2 11 2 2" xfId="9446"/>
    <cellStyle name="標準 4 3 2 11 3" xfId="7727"/>
    <cellStyle name="標準 4 3 2 12" xfId="2283"/>
    <cellStyle name="標準 4 3 2 12 2" xfId="7887"/>
    <cellStyle name="標準 4 3 2 13" xfId="2445"/>
    <cellStyle name="標準 4 3 2 13 2" xfId="8049"/>
    <cellStyle name="標準 4 3 2 14" xfId="176"/>
    <cellStyle name="標準 4 3 2 15" xfId="5780"/>
    <cellStyle name="標準 4 3 2 2" xfId="76"/>
    <cellStyle name="標準 4 3 2 2 10" xfId="2522"/>
    <cellStyle name="標準 4 3 2 2 10 2" xfId="8126"/>
    <cellStyle name="標準 4 3 2 2 11" xfId="217"/>
    <cellStyle name="標準 4 3 2 2 12" xfId="5821"/>
    <cellStyle name="標準 4 3 2 2 2" xfId="418"/>
    <cellStyle name="標準 4 3 2 2 2 2" xfId="1826"/>
    <cellStyle name="標準 4 3 2 2 2 2 2" xfId="5492"/>
    <cellStyle name="標準 4 3 2 2 2 2 2 2" xfId="11096"/>
    <cellStyle name="標準 4 3 2 2 2 2 3" xfId="3554"/>
    <cellStyle name="標準 4 3 2 2 2 2 3 2" xfId="9158"/>
    <cellStyle name="標準 4 3 2 2 2 2 4" xfId="7430"/>
    <cellStyle name="標準 4 3 2 2 2 3" xfId="1136"/>
    <cellStyle name="標準 4 3 2 2 2 3 2" xfId="4802"/>
    <cellStyle name="標準 4 3 2 2 2 3 2 2" xfId="10406"/>
    <cellStyle name="標準 4 3 2 2 2 3 3" xfId="6740"/>
    <cellStyle name="標準 4 3 2 2 2 4" xfId="4084"/>
    <cellStyle name="標準 4 3 2 2 2 4 2" xfId="9688"/>
    <cellStyle name="標準 4 3 2 2 2 5" xfId="2864"/>
    <cellStyle name="標準 4 3 2 2 2 5 2" xfId="8468"/>
    <cellStyle name="標準 4 3 2 2 2 6" xfId="6022"/>
    <cellStyle name="標準 4 3 2 2 3" xfId="606"/>
    <cellStyle name="標準 4 3 2 2 3 2" xfId="2014"/>
    <cellStyle name="標準 4 3 2 2 3 2 2" xfId="5680"/>
    <cellStyle name="標準 4 3 2 2 3 2 2 2" xfId="11284"/>
    <cellStyle name="標準 4 3 2 2 3 2 3" xfId="3742"/>
    <cellStyle name="標準 4 3 2 2 3 2 3 2" xfId="9346"/>
    <cellStyle name="標準 4 3 2 2 3 2 4" xfId="7618"/>
    <cellStyle name="標準 4 3 2 2 3 3" xfId="1324"/>
    <cellStyle name="標準 4 3 2 2 3 3 2" xfId="4990"/>
    <cellStyle name="標準 4 3 2 2 3 3 2 2" xfId="10594"/>
    <cellStyle name="標準 4 3 2 2 3 3 3" xfId="6928"/>
    <cellStyle name="標準 4 3 2 2 3 4" xfId="4272"/>
    <cellStyle name="標準 4 3 2 2 3 4 2" xfId="9876"/>
    <cellStyle name="標準 4 3 2 2 3 5" xfId="3052"/>
    <cellStyle name="標準 4 3 2 2 3 5 2" xfId="8656"/>
    <cellStyle name="標準 4 3 2 2 3 6" xfId="6210"/>
    <cellStyle name="標準 4 3 2 2 4" xfId="935"/>
    <cellStyle name="標準 4 3 2 2 4 2" xfId="4601"/>
    <cellStyle name="標準 4 3 2 2 4 2 2" xfId="10205"/>
    <cellStyle name="標準 4 3 2 2 4 3" xfId="2663"/>
    <cellStyle name="標準 4 3 2 2 4 3 2" xfId="8267"/>
    <cellStyle name="標準 4 3 2 2 4 4" xfId="6539"/>
    <cellStyle name="標準 4 3 2 2 5" xfId="1483"/>
    <cellStyle name="標準 4 3 2 2 5 2" xfId="5149"/>
    <cellStyle name="標準 4 3 2 2 5 2 2" xfId="10753"/>
    <cellStyle name="標準 4 3 2 2 5 3" xfId="3211"/>
    <cellStyle name="標準 4 3 2 2 5 3 2" xfId="8815"/>
    <cellStyle name="標準 4 3 2 2 5 4" xfId="7087"/>
    <cellStyle name="標準 4 3 2 2 6" xfId="1625"/>
    <cellStyle name="標準 4 3 2 2 6 2" xfId="5291"/>
    <cellStyle name="標準 4 3 2 2 6 2 2" xfId="10895"/>
    <cellStyle name="標準 4 3 2 2 6 3" xfId="3353"/>
    <cellStyle name="標準 4 3 2 2 6 3 2" xfId="8957"/>
    <cellStyle name="標準 4 3 2 2 6 4" xfId="7229"/>
    <cellStyle name="標準 4 3 2 2 7" xfId="794"/>
    <cellStyle name="標準 4 3 2 2 7 2" xfId="4460"/>
    <cellStyle name="標準 4 3 2 2 7 2 2" xfId="10064"/>
    <cellStyle name="標準 4 3 2 2 7 3" xfId="6398"/>
    <cellStyle name="標準 4 3 2 2 8" xfId="2173"/>
    <cellStyle name="標準 4 3 2 2 8 2" xfId="3883"/>
    <cellStyle name="標準 4 3 2 2 8 2 2" xfId="9487"/>
    <cellStyle name="標準 4 3 2 2 8 3" xfId="7777"/>
    <cellStyle name="標準 4 3 2 2 9" xfId="2333"/>
    <cellStyle name="標準 4 3 2 2 9 2" xfId="7937"/>
    <cellStyle name="標準 4 3 2 3" xfId="140"/>
    <cellStyle name="標準 4 3 2 3 10" xfId="2586"/>
    <cellStyle name="標準 4 3 2 3 10 2" xfId="8190"/>
    <cellStyle name="標準 4 3 2 3 11" xfId="281"/>
    <cellStyle name="標準 4 3 2 3 12" xfId="5885"/>
    <cellStyle name="標準 4 3 2 3 2" xfId="482"/>
    <cellStyle name="標準 4 3 2 3 2 2" xfId="1890"/>
    <cellStyle name="標準 4 3 2 3 2 2 2" xfId="5556"/>
    <cellStyle name="標準 4 3 2 3 2 2 2 2" xfId="11160"/>
    <cellStyle name="標準 4 3 2 3 2 2 3" xfId="3618"/>
    <cellStyle name="標準 4 3 2 3 2 2 3 2" xfId="9222"/>
    <cellStyle name="標準 4 3 2 3 2 2 4" xfId="7494"/>
    <cellStyle name="標準 4 3 2 3 2 3" xfId="1200"/>
    <cellStyle name="標準 4 3 2 3 2 3 2" xfId="4866"/>
    <cellStyle name="標準 4 3 2 3 2 3 2 2" xfId="10470"/>
    <cellStyle name="標準 4 3 2 3 2 3 3" xfId="6804"/>
    <cellStyle name="標準 4 3 2 3 2 4" xfId="4148"/>
    <cellStyle name="標準 4 3 2 3 2 4 2" xfId="9752"/>
    <cellStyle name="標準 4 3 2 3 2 5" xfId="2928"/>
    <cellStyle name="標準 4 3 2 3 2 5 2" xfId="8532"/>
    <cellStyle name="標準 4 3 2 3 2 6" xfId="6086"/>
    <cellStyle name="標準 4 3 2 3 3" xfId="670"/>
    <cellStyle name="標準 4 3 2 3 3 2" xfId="2078"/>
    <cellStyle name="標準 4 3 2 3 3 2 2" xfId="5744"/>
    <cellStyle name="標準 4 3 2 3 3 2 2 2" xfId="11348"/>
    <cellStyle name="標準 4 3 2 3 3 2 3" xfId="3806"/>
    <cellStyle name="標準 4 3 2 3 3 2 3 2" xfId="9410"/>
    <cellStyle name="標準 4 3 2 3 3 2 4" xfId="7682"/>
    <cellStyle name="標準 4 3 2 3 3 3" xfId="1388"/>
    <cellStyle name="標準 4 3 2 3 3 3 2" xfId="5054"/>
    <cellStyle name="標準 4 3 2 3 3 3 2 2" xfId="10658"/>
    <cellStyle name="標準 4 3 2 3 3 3 3" xfId="6992"/>
    <cellStyle name="標準 4 3 2 3 3 4" xfId="4336"/>
    <cellStyle name="標準 4 3 2 3 3 4 2" xfId="9940"/>
    <cellStyle name="標準 4 3 2 3 3 5" xfId="3116"/>
    <cellStyle name="標準 4 3 2 3 3 5 2" xfId="8720"/>
    <cellStyle name="標準 4 3 2 3 3 6" xfId="6274"/>
    <cellStyle name="標準 4 3 2 3 4" xfId="999"/>
    <cellStyle name="標準 4 3 2 3 4 2" xfId="4665"/>
    <cellStyle name="標準 4 3 2 3 4 2 2" xfId="10269"/>
    <cellStyle name="標準 4 3 2 3 4 3" xfId="2727"/>
    <cellStyle name="標準 4 3 2 3 4 3 2" xfId="8331"/>
    <cellStyle name="標準 4 3 2 3 4 4" xfId="6603"/>
    <cellStyle name="標準 4 3 2 3 5" xfId="1548"/>
    <cellStyle name="標準 4 3 2 3 5 2" xfId="5214"/>
    <cellStyle name="標準 4 3 2 3 5 2 2" xfId="10818"/>
    <cellStyle name="標準 4 3 2 3 5 3" xfId="3276"/>
    <cellStyle name="標準 4 3 2 3 5 3 2" xfId="8880"/>
    <cellStyle name="標準 4 3 2 3 5 4" xfId="7152"/>
    <cellStyle name="標準 4 3 2 3 6" xfId="1689"/>
    <cellStyle name="標準 4 3 2 3 6 2" xfId="5355"/>
    <cellStyle name="標準 4 3 2 3 6 2 2" xfId="10959"/>
    <cellStyle name="標準 4 3 2 3 6 3" xfId="3417"/>
    <cellStyle name="標準 4 3 2 3 6 3 2" xfId="9021"/>
    <cellStyle name="標準 4 3 2 3 6 4" xfId="7293"/>
    <cellStyle name="標準 4 3 2 3 7" xfId="858"/>
    <cellStyle name="標準 4 3 2 3 7 2" xfId="4524"/>
    <cellStyle name="標準 4 3 2 3 7 2 2" xfId="10128"/>
    <cellStyle name="標準 4 3 2 3 7 3" xfId="6462"/>
    <cellStyle name="標準 4 3 2 3 8" xfId="2238"/>
    <cellStyle name="標準 4 3 2 3 8 2" xfId="3947"/>
    <cellStyle name="標準 4 3 2 3 8 2 2" xfId="9551"/>
    <cellStyle name="標準 4 3 2 3 8 3" xfId="7842"/>
    <cellStyle name="標準 4 3 2 3 9" xfId="2398"/>
    <cellStyle name="標準 4 3 2 3 9 2" xfId="8002"/>
    <cellStyle name="標準 4 3 2 4" xfId="325"/>
    <cellStyle name="標準 4 3 2 4 2" xfId="565"/>
    <cellStyle name="標準 4 3 2 4 2 2" xfId="1973"/>
    <cellStyle name="標準 4 3 2 4 2 2 2" xfId="5639"/>
    <cellStyle name="標準 4 3 2 4 2 2 2 2" xfId="11243"/>
    <cellStyle name="標準 4 3 2 4 2 2 3" xfId="3701"/>
    <cellStyle name="標準 4 3 2 4 2 2 3 2" xfId="9305"/>
    <cellStyle name="標準 4 3 2 4 2 2 4" xfId="7577"/>
    <cellStyle name="標準 4 3 2 4 2 3" xfId="1283"/>
    <cellStyle name="標準 4 3 2 4 2 3 2" xfId="4949"/>
    <cellStyle name="標準 4 3 2 4 2 3 2 2" xfId="10553"/>
    <cellStyle name="標準 4 3 2 4 2 3 3" xfId="6887"/>
    <cellStyle name="標準 4 3 2 4 2 4" xfId="4231"/>
    <cellStyle name="標準 4 3 2 4 2 4 2" xfId="9835"/>
    <cellStyle name="標準 4 3 2 4 2 5" xfId="3011"/>
    <cellStyle name="標準 4 3 2 4 2 5 2" xfId="8615"/>
    <cellStyle name="標準 4 3 2 4 2 6" xfId="6169"/>
    <cellStyle name="標準 4 3 2 4 3" xfId="1043"/>
    <cellStyle name="標準 4 3 2 4 3 2" xfId="4709"/>
    <cellStyle name="標準 4 3 2 4 3 2 2" xfId="10313"/>
    <cellStyle name="標準 4 3 2 4 3 3" xfId="2771"/>
    <cellStyle name="標準 4 3 2 4 3 3 2" xfId="8375"/>
    <cellStyle name="標準 4 3 2 4 3 4" xfId="6647"/>
    <cellStyle name="標準 4 3 2 4 4" xfId="1733"/>
    <cellStyle name="標準 4 3 2 4 4 2" xfId="5399"/>
    <cellStyle name="標準 4 3 2 4 4 2 2" xfId="11003"/>
    <cellStyle name="標準 4 3 2 4 4 3" xfId="3461"/>
    <cellStyle name="標準 4 3 2 4 4 3 2" xfId="9065"/>
    <cellStyle name="標準 4 3 2 4 4 4" xfId="7337"/>
    <cellStyle name="標準 4 3 2 4 5" xfId="753"/>
    <cellStyle name="標準 4 3 2 4 5 2" xfId="4419"/>
    <cellStyle name="標準 4 3 2 4 5 2 2" xfId="10023"/>
    <cellStyle name="標準 4 3 2 4 5 3" xfId="6357"/>
    <cellStyle name="標準 4 3 2 4 6" xfId="3991"/>
    <cellStyle name="標準 4 3 2 4 6 2" xfId="9595"/>
    <cellStyle name="標準 4 3 2 4 7" xfId="2481"/>
    <cellStyle name="標準 4 3 2 4 7 2" xfId="8085"/>
    <cellStyle name="標準 4 3 2 4 8" xfId="5929"/>
    <cellStyle name="標準 4 3 2 5" xfId="377"/>
    <cellStyle name="標準 4 3 2 5 2" xfId="1785"/>
    <cellStyle name="標準 4 3 2 5 2 2" xfId="5451"/>
    <cellStyle name="標準 4 3 2 5 2 2 2" xfId="11055"/>
    <cellStyle name="標準 4 3 2 5 2 3" xfId="3513"/>
    <cellStyle name="標準 4 3 2 5 2 3 2" xfId="9117"/>
    <cellStyle name="標準 4 3 2 5 2 4" xfId="7389"/>
    <cellStyle name="標準 4 3 2 5 3" xfId="1095"/>
    <cellStyle name="標準 4 3 2 5 3 2" xfId="4761"/>
    <cellStyle name="標準 4 3 2 5 3 2 2" xfId="10365"/>
    <cellStyle name="標準 4 3 2 5 3 3" xfId="6699"/>
    <cellStyle name="標準 4 3 2 5 4" xfId="4043"/>
    <cellStyle name="標準 4 3 2 5 4 2" xfId="9647"/>
    <cellStyle name="標準 4 3 2 5 5" xfId="2823"/>
    <cellStyle name="標準 4 3 2 5 5 2" xfId="8427"/>
    <cellStyle name="標準 4 3 2 5 6" xfId="5981"/>
    <cellStyle name="標準 4 3 2 6" xfId="529"/>
    <cellStyle name="標準 4 3 2 6 2" xfId="1937"/>
    <cellStyle name="標準 4 3 2 6 2 2" xfId="5603"/>
    <cellStyle name="標準 4 3 2 6 2 2 2" xfId="11207"/>
    <cellStyle name="標準 4 3 2 6 2 3" xfId="3665"/>
    <cellStyle name="標準 4 3 2 6 2 3 2" xfId="9269"/>
    <cellStyle name="標準 4 3 2 6 2 4" xfId="7541"/>
    <cellStyle name="標準 4 3 2 6 3" xfId="1247"/>
    <cellStyle name="標準 4 3 2 6 3 2" xfId="4913"/>
    <cellStyle name="標準 4 3 2 6 3 2 2" xfId="10517"/>
    <cellStyle name="標準 4 3 2 6 3 3" xfId="6851"/>
    <cellStyle name="標準 4 3 2 6 4" xfId="4195"/>
    <cellStyle name="標準 4 3 2 6 4 2" xfId="9799"/>
    <cellStyle name="標準 4 3 2 6 5" xfId="2975"/>
    <cellStyle name="標準 4 3 2 6 5 2" xfId="8579"/>
    <cellStyle name="標準 4 3 2 6 6" xfId="6133"/>
    <cellStyle name="標準 4 3 2 7" xfId="894"/>
    <cellStyle name="標準 4 3 2 7 2" xfId="4560"/>
    <cellStyle name="標準 4 3 2 7 2 2" xfId="10164"/>
    <cellStyle name="標準 4 3 2 7 3" xfId="2622"/>
    <cellStyle name="標準 4 3 2 7 3 2" xfId="8226"/>
    <cellStyle name="標準 4 3 2 7 4" xfId="6498"/>
    <cellStyle name="標準 4 3 2 8" xfId="1433"/>
    <cellStyle name="標準 4 3 2 8 2" xfId="5099"/>
    <cellStyle name="標準 4 3 2 8 2 2" xfId="10703"/>
    <cellStyle name="標準 4 3 2 8 3" xfId="3161"/>
    <cellStyle name="標準 4 3 2 8 3 2" xfId="8765"/>
    <cellStyle name="標準 4 3 2 8 4" xfId="7037"/>
    <cellStyle name="標準 4 3 2 9" xfId="1584"/>
    <cellStyle name="標準 4 3 2 9 2" xfId="5250"/>
    <cellStyle name="標準 4 3 2 9 2 2" xfId="10854"/>
    <cellStyle name="標準 4 3 2 9 3" xfId="3312"/>
    <cellStyle name="標準 4 3 2 9 3 2" xfId="8916"/>
    <cellStyle name="標準 4 3 2 9 4" xfId="7188"/>
    <cellStyle name="標準 4 3 3" xfId="75"/>
    <cellStyle name="標準 4 3 3 10" xfId="2521"/>
    <cellStyle name="標準 4 3 3 10 2" xfId="8125"/>
    <cellStyle name="標準 4 3 3 11" xfId="216"/>
    <cellStyle name="標準 4 3 3 12" xfId="5820"/>
    <cellStyle name="標準 4 3 3 2" xfId="417"/>
    <cellStyle name="標準 4 3 3 2 2" xfId="1825"/>
    <cellStyle name="標準 4 3 3 2 2 2" xfId="5491"/>
    <cellStyle name="標準 4 3 3 2 2 2 2" xfId="11095"/>
    <cellStyle name="標準 4 3 3 2 2 3" xfId="3553"/>
    <cellStyle name="標準 4 3 3 2 2 3 2" xfId="9157"/>
    <cellStyle name="標準 4 3 3 2 2 4" xfId="7429"/>
    <cellStyle name="標準 4 3 3 2 3" xfId="1135"/>
    <cellStyle name="標準 4 3 3 2 3 2" xfId="4801"/>
    <cellStyle name="標準 4 3 3 2 3 2 2" xfId="10405"/>
    <cellStyle name="標準 4 3 3 2 3 3" xfId="6739"/>
    <cellStyle name="標準 4 3 3 2 4" xfId="4083"/>
    <cellStyle name="標準 4 3 3 2 4 2" xfId="9687"/>
    <cellStyle name="標準 4 3 3 2 5" xfId="2863"/>
    <cellStyle name="標準 4 3 3 2 5 2" xfId="8467"/>
    <cellStyle name="標準 4 3 3 2 6" xfId="6021"/>
    <cellStyle name="標準 4 3 3 3" xfId="605"/>
    <cellStyle name="標準 4 3 3 3 2" xfId="2013"/>
    <cellStyle name="標準 4 3 3 3 2 2" xfId="5679"/>
    <cellStyle name="標準 4 3 3 3 2 2 2" xfId="11283"/>
    <cellStyle name="標準 4 3 3 3 2 3" xfId="3741"/>
    <cellStyle name="標準 4 3 3 3 2 3 2" xfId="9345"/>
    <cellStyle name="標準 4 3 3 3 2 4" xfId="7617"/>
    <cellStyle name="標準 4 3 3 3 3" xfId="1323"/>
    <cellStyle name="標準 4 3 3 3 3 2" xfId="4989"/>
    <cellStyle name="標準 4 3 3 3 3 2 2" xfId="10593"/>
    <cellStyle name="標準 4 3 3 3 3 3" xfId="6927"/>
    <cellStyle name="標準 4 3 3 3 4" xfId="4271"/>
    <cellStyle name="標準 4 3 3 3 4 2" xfId="9875"/>
    <cellStyle name="標準 4 3 3 3 5" xfId="3051"/>
    <cellStyle name="標準 4 3 3 3 5 2" xfId="8655"/>
    <cellStyle name="標準 4 3 3 3 6" xfId="6209"/>
    <cellStyle name="標準 4 3 3 4" xfId="934"/>
    <cellStyle name="標準 4 3 3 4 2" xfId="4600"/>
    <cellStyle name="標準 4 3 3 4 2 2" xfId="10204"/>
    <cellStyle name="標準 4 3 3 4 3" xfId="2662"/>
    <cellStyle name="標準 4 3 3 4 3 2" xfId="8266"/>
    <cellStyle name="標準 4 3 3 4 4" xfId="6538"/>
    <cellStyle name="標準 4 3 3 5" xfId="1471"/>
    <cellStyle name="標準 4 3 3 5 2" xfId="5137"/>
    <cellStyle name="標準 4 3 3 5 2 2" xfId="10741"/>
    <cellStyle name="標準 4 3 3 5 3" xfId="3199"/>
    <cellStyle name="標準 4 3 3 5 3 2" xfId="8803"/>
    <cellStyle name="標準 4 3 3 5 4" xfId="7075"/>
    <cellStyle name="標準 4 3 3 6" xfId="1624"/>
    <cellStyle name="標準 4 3 3 6 2" xfId="5290"/>
    <cellStyle name="標準 4 3 3 6 2 2" xfId="10894"/>
    <cellStyle name="標準 4 3 3 6 3" xfId="3352"/>
    <cellStyle name="標準 4 3 3 6 3 2" xfId="8956"/>
    <cellStyle name="標準 4 3 3 6 4" xfId="7228"/>
    <cellStyle name="標準 4 3 3 7" xfId="793"/>
    <cellStyle name="標準 4 3 3 7 2" xfId="4459"/>
    <cellStyle name="標準 4 3 3 7 2 2" xfId="10063"/>
    <cellStyle name="標準 4 3 3 7 3" xfId="6397"/>
    <cellStyle name="標準 4 3 3 8" xfId="2161"/>
    <cellStyle name="標準 4 3 3 8 2" xfId="3882"/>
    <cellStyle name="標準 4 3 3 8 2 2" xfId="9486"/>
    <cellStyle name="標準 4 3 3 8 3" xfId="7765"/>
    <cellStyle name="標準 4 3 3 9" xfId="2321"/>
    <cellStyle name="標準 4 3 3 9 2" xfId="7925"/>
    <cellStyle name="標準 4 3 4" xfId="128"/>
    <cellStyle name="標準 4 3 4 10" xfId="2574"/>
    <cellStyle name="標準 4 3 4 10 2" xfId="8178"/>
    <cellStyle name="標準 4 3 4 11" xfId="269"/>
    <cellStyle name="標準 4 3 4 12" xfId="5873"/>
    <cellStyle name="標準 4 3 4 2" xfId="470"/>
    <cellStyle name="標準 4 3 4 2 2" xfId="1878"/>
    <cellStyle name="標準 4 3 4 2 2 2" xfId="5544"/>
    <cellStyle name="標準 4 3 4 2 2 2 2" xfId="11148"/>
    <cellStyle name="標準 4 3 4 2 2 3" xfId="3606"/>
    <cellStyle name="標準 4 3 4 2 2 3 2" xfId="9210"/>
    <cellStyle name="標準 4 3 4 2 2 4" xfId="7482"/>
    <cellStyle name="標準 4 3 4 2 3" xfId="1188"/>
    <cellStyle name="標準 4 3 4 2 3 2" xfId="4854"/>
    <cellStyle name="標準 4 3 4 2 3 2 2" xfId="10458"/>
    <cellStyle name="標準 4 3 4 2 3 3" xfId="6792"/>
    <cellStyle name="標準 4 3 4 2 4" xfId="4136"/>
    <cellStyle name="標準 4 3 4 2 4 2" xfId="9740"/>
    <cellStyle name="標準 4 3 4 2 5" xfId="2916"/>
    <cellStyle name="標準 4 3 4 2 5 2" xfId="8520"/>
    <cellStyle name="標準 4 3 4 2 6" xfId="6074"/>
    <cellStyle name="標準 4 3 4 3" xfId="658"/>
    <cellStyle name="標準 4 3 4 3 2" xfId="2066"/>
    <cellStyle name="標準 4 3 4 3 2 2" xfId="5732"/>
    <cellStyle name="標準 4 3 4 3 2 2 2" xfId="11336"/>
    <cellStyle name="標準 4 3 4 3 2 3" xfId="3794"/>
    <cellStyle name="標準 4 3 4 3 2 3 2" xfId="9398"/>
    <cellStyle name="標準 4 3 4 3 2 4" xfId="7670"/>
    <cellStyle name="標準 4 3 4 3 3" xfId="1376"/>
    <cellStyle name="標準 4 3 4 3 3 2" xfId="5042"/>
    <cellStyle name="標準 4 3 4 3 3 2 2" xfId="10646"/>
    <cellStyle name="標準 4 3 4 3 3 3" xfId="6980"/>
    <cellStyle name="標準 4 3 4 3 4" xfId="4324"/>
    <cellStyle name="標準 4 3 4 3 4 2" xfId="9928"/>
    <cellStyle name="標準 4 3 4 3 5" xfId="3104"/>
    <cellStyle name="標準 4 3 4 3 5 2" xfId="8708"/>
    <cellStyle name="標準 4 3 4 3 6" xfId="6262"/>
    <cellStyle name="標準 4 3 4 4" xfId="987"/>
    <cellStyle name="標準 4 3 4 4 2" xfId="4653"/>
    <cellStyle name="標準 4 3 4 4 2 2" xfId="10257"/>
    <cellStyle name="標準 4 3 4 4 3" xfId="2715"/>
    <cellStyle name="標準 4 3 4 4 3 2" xfId="8319"/>
    <cellStyle name="標準 4 3 4 4 4" xfId="6591"/>
    <cellStyle name="標準 4 3 4 5" xfId="1536"/>
    <cellStyle name="標準 4 3 4 5 2" xfId="5202"/>
    <cellStyle name="標準 4 3 4 5 2 2" xfId="10806"/>
    <cellStyle name="標準 4 3 4 5 3" xfId="3264"/>
    <cellStyle name="標準 4 3 4 5 3 2" xfId="8868"/>
    <cellStyle name="標準 4 3 4 5 4" xfId="7140"/>
    <cellStyle name="標準 4 3 4 6" xfId="1677"/>
    <cellStyle name="標準 4 3 4 6 2" xfId="5343"/>
    <cellStyle name="標準 4 3 4 6 2 2" xfId="10947"/>
    <cellStyle name="標準 4 3 4 6 3" xfId="3405"/>
    <cellStyle name="標準 4 3 4 6 3 2" xfId="9009"/>
    <cellStyle name="標準 4 3 4 6 4" xfId="7281"/>
    <cellStyle name="標準 4 3 4 7" xfId="846"/>
    <cellStyle name="標準 4 3 4 7 2" xfId="4512"/>
    <cellStyle name="標準 4 3 4 7 2 2" xfId="10116"/>
    <cellStyle name="標準 4 3 4 7 3" xfId="6450"/>
    <cellStyle name="標準 4 3 4 8" xfId="2226"/>
    <cellStyle name="標準 4 3 4 8 2" xfId="3935"/>
    <cellStyle name="標準 4 3 4 8 2 2" xfId="9539"/>
    <cellStyle name="標準 4 3 4 8 3" xfId="7830"/>
    <cellStyle name="標準 4 3 4 9" xfId="2386"/>
    <cellStyle name="標準 4 3 4 9 2" xfId="7990"/>
    <cellStyle name="標準 4 3 5" xfId="313"/>
    <cellStyle name="標準 4 3 5 2" xfId="553"/>
    <cellStyle name="標準 4 3 5 2 2" xfId="1961"/>
    <cellStyle name="標準 4 3 5 2 2 2" xfId="5627"/>
    <cellStyle name="標準 4 3 5 2 2 2 2" xfId="11231"/>
    <cellStyle name="標準 4 3 5 2 2 3" xfId="3689"/>
    <cellStyle name="標準 4 3 5 2 2 3 2" xfId="9293"/>
    <cellStyle name="標準 4 3 5 2 2 4" xfId="7565"/>
    <cellStyle name="標準 4 3 5 2 3" xfId="1271"/>
    <cellStyle name="標準 4 3 5 2 3 2" xfId="4937"/>
    <cellStyle name="標準 4 3 5 2 3 2 2" xfId="10541"/>
    <cellStyle name="標準 4 3 5 2 3 3" xfId="6875"/>
    <cellStyle name="標準 4 3 5 2 4" xfId="4219"/>
    <cellStyle name="標準 4 3 5 2 4 2" xfId="9823"/>
    <cellStyle name="標準 4 3 5 2 5" xfId="2999"/>
    <cellStyle name="標準 4 3 5 2 5 2" xfId="8603"/>
    <cellStyle name="標準 4 3 5 2 6" xfId="6157"/>
    <cellStyle name="標準 4 3 5 3" xfId="1031"/>
    <cellStyle name="標準 4 3 5 3 2" xfId="4697"/>
    <cellStyle name="標準 4 3 5 3 2 2" xfId="10301"/>
    <cellStyle name="標準 4 3 5 3 3" xfId="2759"/>
    <cellStyle name="標準 4 3 5 3 3 2" xfId="8363"/>
    <cellStyle name="標準 4 3 5 3 4" xfId="6635"/>
    <cellStyle name="標準 4 3 5 4" xfId="1721"/>
    <cellStyle name="標準 4 3 5 4 2" xfId="5387"/>
    <cellStyle name="標準 4 3 5 4 2 2" xfId="10991"/>
    <cellStyle name="標準 4 3 5 4 3" xfId="3449"/>
    <cellStyle name="標準 4 3 5 4 3 2" xfId="9053"/>
    <cellStyle name="標準 4 3 5 4 4" xfId="7325"/>
    <cellStyle name="標準 4 3 5 5" xfId="741"/>
    <cellStyle name="標準 4 3 5 5 2" xfId="4407"/>
    <cellStyle name="標準 4 3 5 5 2 2" xfId="10011"/>
    <cellStyle name="標準 4 3 5 5 3" xfId="6345"/>
    <cellStyle name="標準 4 3 5 6" xfId="3979"/>
    <cellStyle name="標準 4 3 5 6 2" xfId="9583"/>
    <cellStyle name="標準 4 3 5 7" xfId="2469"/>
    <cellStyle name="標準 4 3 5 7 2" xfId="8073"/>
    <cellStyle name="標準 4 3 5 8" xfId="5917"/>
    <cellStyle name="標準 4 3 6" xfId="365"/>
    <cellStyle name="標準 4 3 6 2" xfId="1773"/>
    <cellStyle name="標準 4 3 6 2 2" xfId="5439"/>
    <cellStyle name="標準 4 3 6 2 2 2" xfId="11043"/>
    <cellStyle name="標準 4 3 6 2 3" xfId="3501"/>
    <cellStyle name="標準 4 3 6 2 3 2" xfId="9105"/>
    <cellStyle name="標準 4 3 6 2 4" xfId="7377"/>
    <cellStyle name="標準 4 3 6 3" xfId="1083"/>
    <cellStyle name="標準 4 3 6 3 2" xfId="4749"/>
    <cellStyle name="標準 4 3 6 3 2 2" xfId="10353"/>
    <cellStyle name="標準 4 3 6 3 3" xfId="6687"/>
    <cellStyle name="標準 4 3 6 4" xfId="4031"/>
    <cellStyle name="標準 4 3 6 4 2" xfId="9635"/>
    <cellStyle name="標準 4 3 6 5" xfId="2811"/>
    <cellStyle name="標準 4 3 6 5 2" xfId="8415"/>
    <cellStyle name="標準 4 3 6 6" xfId="5969"/>
    <cellStyle name="標準 4 3 7" xfId="517"/>
    <cellStyle name="標準 4 3 7 2" xfId="1925"/>
    <cellStyle name="標準 4 3 7 2 2" xfId="5591"/>
    <cellStyle name="標準 4 3 7 2 2 2" xfId="11195"/>
    <cellStyle name="標準 4 3 7 2 3" xfId="3653"/>
    <cellStyle name="標準 4 3 7 2 3 2" xfId="9257"/>
    <cellStyle name="標準 4 3 7 2 4" xfId="7529"/>
    <cellStyle name="標準 4 3 7 3" xfId="1235"/>
    <cellStyle name="標準 4 3 7 3 2" xfId="4901"/>
    <cellStyle name="標準 4 3 7 3 2 2" xfId="10505"/>
    <cellStyle name="標準 4 3 7 3 3" xfId="6839"/>
    <cellStyle name="標準 4 3 7 4" xfId="4183"/>
    <cellStyle name="標準 4 3 7 4 2" xfId="9787"/>
    <cellStyle name="標準 4 3 7 5" xfId="2963"/>
    <cellStyle name="標準 4 3 7 5 2" xfId="8567"/>
    <cellStyle name="標準 4 3 7 6" xfId="6121"/>
    <cellStyle name="標準 4 3 8" xfId="882"/>
    <cellStyle name="標準 4 3 8 2" xfId="4548"/>
    <cellStyle name="標準 4 3 8 2 2" xfId="10152"/>
    <cellStyle name="標準 4 3 8 3" xfId="2610"/>
    <cellStyle name="標準 4 3 8 3 2" xfId="8214"/>
    <cellStyle name="標準 4 3 8 4" xfId="6486"/>
    <cellStyle name="標準 4 3 9" xfId="1400"/>
    <cellStyle name="標準 4 3 9 2" xfId="5066"/>
    <cellStyle name="標準 4 3 9 2 2" xfId="10670"/>
    <cellStyle name="標準 4 3 9 3" xfId="3128"/>
    <cellStyle name="標準 4 3 9 3 2" xfId="8732"/>
    <cellStyle name="標準 4 3 9 4" xfId="7004"/>
    <cellStyle name="標準 4 4" xfId="19"/>
    <cellStyle name="標準 4 4 10" xfId="689"/>
    <cellStyle name="標準 4 4 10 2" xfId="4355"/>
    <cellStyle name="標準 4 4 10 2 2" xfId="9959"/>
    <cellStyle name="標準 4 4 10 3" xfId="6293"/>
    <cellStyle name="標準 4 4 11" xfId="2099"/>
    <cellStyle name="標準 4 4 11 2" xfId="3853"/>
    <cellStyle name="標準 4 4 11 2 2" xfId="9457"/>
    <cellStyle name="標準 4 4 11 3" xfId="7703"/>
    <cellStyle name="標準 4 4 12" xfId="2259"/>
    <cellStyle name="標準 4 4 12 2" xfId="7863"/>
    <cellStyle name="標準 4 4 13" xfId="2417"/>
    <cellStyle name="標準 4 4 13 2" xfId="8021"/>
    <cellStyle name="標準 4 4 14" xfId="187"/>
    <cellStyle name="標準 4 4 15" xfId="5791"/>
    <cellStyle name="標準 4 4 2" xfId="77"/>
    <cellStyle name="標準 4 4 2 10" xfId="2523"/>
    <cellStyle name="標準 4 4 2 10 2" xfId="8127"/>
    <cellStyle name="標準 4 4 2 11" xfId="218"/>
    <cellStyle name="標準 4 4 2 12" xfId="5822"/>
    <cellStyle name="標準 4 4 2 2" xfId="419"/>
    <cellStyle name="標準 4 4 2 2 2" xfId="1827"/>
    <cellStyle name="標準 4 4 2 2 2 2" xfId="5493"/>
    <cellStyle name="標準 4 4 2 2 2 2 2" xfId="11097"/>
    <cellStyle name="標準 4 4 2 2 2 3" xfId="3555"/>
    <cellStyle name="標準 4 4 2 2 2 3 2" xfId="9159"/>
    <cellStyle name="標準 4 4 2 2 2 4" xfId="7431"/>
    <cellStyle name="標準 4 4 2 2 3" xfId="1137"/>
    <cellStyle name="標準 4 4 2 2 3 2" xfId="4803"/>
    <cellStyle name="標準 4 4 2 2 3 2 2" xfId="10407"/>
    <cellStyle name="標準 4 4 2 2 3 3" xfId="6741"/>
    <cellStyle name="標準 4 4 2 2 4" xfId="4085"/>
    <cellStyle name="標準 4 4 2 2 4 2" xfId="9689"/>
    <cellStyle name="標準 4 4 2 2 5" xfId="2865"/>
    <cellStyle name="標準 4 4 2 2 5 2" xfId="8469"/>
    <cellStyle name="標準 4 4 2 2 6" xfId="6023"/>
    <cellStyle name="標準 4 4 2 3" xfId="607"/>
    <cellStyle name="標準 4 4 2 3 2" xfId="2015"/>
    <cellStyle name="標準 4 4 2 3 2 2" xfId="5681"/>
    <cellStyle name="標準 4 4 2 3 2 2 2" xfId="11285"/>
    <cellStyle name="標準 4 4 2 3 2 3" xfId="3743"/>
    <cellStyle name="標準 4 4 2 3 2 3 2" xfId="9347"/>
    <cellStyle name="標準 4 4 2 3 2 4" xfId="7619"/>
    <cellStyle name="標準 4 4 2 3 3" xfId="1325"/>
    <cellStyle name="標準 4 4 2 3 3 2" xfId="4991"/>
    <cellStyle name="標準 4 4 2 3 3 2 2" xfId="10595"/>
    <cellStyle name="標準 4 4 2 3 3 3" xfId="6929"/>
    <cellStyle name="標準 4 4 2 3 4" xfId="4273"/>
    <cellStyle name="標準 4 4 2 3 4 2" xfId="9877"/>
    <cellStyle name="標準 4 4 2 3 5" xfId="3053"/>
    <cellStyle name="標準 4 4 2 3 5 2" xfId="8657"/>
    <cellStyle name="標準 4 4 2 3 6" xfId="6211"/>
    <cellStyle name="標準 4 4 2 4" xfId="936"/>
    <cellStyle name="標準 4 4 2 4 2" xfId="4602"/>
    <cellStyle name="標準 4 4 2 4 2 2" xfId="10206"/>
    <cellStyle name="標準 4 4 2 4 3" xfId="2664"/>
    <cellStyle name="標準 4 4 2 4 3 2" xfId="8268"/>
    <cellStyle name="標準 4 4 2 4 4" xfId="6540"/>
    <cellStyle name="標準 4 4 2 5" xfId="1455"/>
    <cellStyle name="標準 4 4 2 5 2" xfId="5121"/>
    <cellStyle name="標準 4 4 2 5 2 2" xfId="10725"/>
    <cellStyle name="標準 4 4 2 5 3" xfId="3183"/>
    <cellStyle name="標準 4 4 2 5 3 2" xfId="8787"/>
    <cellStyle name="標準 4 4 2 5 4" xfId="7059"/>
    <cellStyle name="標準 4 4 2 6" xfId="1626"/>
    <cellStyle name="標準 4 4 2 6 2" xfId="5292"/>
    <cellStyle name="標準 4 4 2 6 2 2" xfId="10896"/>
    <cellStyle name="標準 4 4 2 6 3" xfId="3354"/>
    <cellStyle name="標準 4 4 2 6 3 2" xfId="8958"/>
    <cellStyle name="標準 4 4 2 6 4" xfId="7230"/>
    <cellStyle name="標準 4 4 2 7" xfId="795"/>
    <cellStyle name="標準 4 4 2 7 2" xfId="4461"/>
    <cellStyle name="標準 4 4 2 7 2 2" xfId="10065"/>
    <cellStyle name="標準 4 4 2 7 3" xfId="6399"/>
    <cellStyle name="標準 4 4 2 8" xfId="2145"/>
    <cellStyle name="標準 4 4 2 8 2" xfId="3884"/>
    <cellStyle name="標準 4 4 2 8 2 2" xfId="9488"/>
    <cellStyle name="標準 4 4 2 8 3" xfId="7749"/>
    <cellStyle name="標準 4 4 2 9" xfId="2305"/>
    <cellStyle name="標準 4 4 2 9 2" xfId="7909"/>
    <cellStyle name="標準 4 4 3" xfId="112"/>
    <cellStyle name="標準 4 4 3 10" xfId="2558"/>
    <cellStyle name="標準 4 4 3 10 2" xfId="8162"/>
    <cellStyle name="標準 4 4 3 11" xfId="253"/>
    <cellStyle name="標準 4 4 3 12" xfId="5857"/>
    <cellStyle name="標準 4 4 3 2" xfId="454"/>
    <cellStyle name="標準 4 4 3 2 2" xfId="1862"/>
    <cellStyle name="標準 4 4 3 2 2 2" xfId="5528"/>
    <cellStyle name="標準 4 4 3 2 2 2 2" xfId="11132"/>
    <cellStyle name="標準 4 4 3 2 2 3" xfId="3590"/>
    <cellStyle name="標準 4 4 3 2 2 3 2" xfId="9194"/>
    <cellStyle name="標準 4 4 3 2 2 4" xfId="7466"/>
    <cellStyle name="標準 4 4 3 2 3" xfId="1172"/>
    <cellStyle name="標準 4 4 3 2 3 2" xfId="4838"/>
    <cellStyle name="標準 4 4 3 2 3 2 2" xfId="10442"/>
    <cellStyle name="標準 4 4 3 2 3 3" xfId="6776"/>
    <cellStyle name="標準 4 4 3 2 4" xfId="4120"/>
    <cellStyle name="標準 4 4 3 2 4 2" xfId="9724"/>
    <cellStyle name="標準 4 4 3 2 5" xfId="2900"/>
    <cellStyle name="標準 4 4 3 2 5 2" xfId="8504"/>
    <cellStyle name="標準 4 4 3 2 6" xfId="6058"/>
    <cellStyle name="標準 4 4 3 3" xfId="642"/>
    <cellStyle name="標準 4 4 3 3 2" xfId="2050"/>
    <cellStyle name="標準 4 4 3 3 2 2" xfId="5716"/>
    <cellStyle name="標準 4 4 3 3 2 2 2" xfId="11320"/>
    <cellStyle name="標準 4 4 3 3 2 3" xfId="3778"/>
    <cellStyle name="標準 4 4 3 3 2 3 2" xfId="9382"/>
    <cellStyle name="標準 4 4 3 3 2 4" xfId="7654"/>
    <cellStyle name="標準 4 4 3 3 3" xfId="1360"/>
    <cellStyle name="標準 4 4 3 3 3 2" xfId="5026"/>
    <cellStyle name="標準 4 4 3 3 3 2 2" xfId="10630"/>
    <cellStyle name="標準 4 4 3 3 3 3" xfId="6964"/>
    <cellStyle name="標準 4 4 3 3 4" xfId="4308"/>
    <cellStyle name="標準 4 4 3 3 4 2" xfId="9912"/>
    <cellStyle name="標準 4 4 3 3 5" xfId="3088"/>
    <cellStyle name="標準 4 4 3 3 5 2" xfId="8692"/>
    <cellStyle name="標準 4 4 3 3 6" xfId="6246"/>
    <cellStyle name="標準 4 4 3 4" xfId="971"/>
    <cellStyle name="標準 4 4 3 4 2" xfId="4637"/>
    <cellStyle name="標準 4 4 3 4 2 2" xfId="10241"/>
    <cellStyle name="標準 4 4 3 4 3" xfId="2699"/>
    <cellStyle name="標準 4 4 3 4 3 2" xfId="8303"/>
    <cellStyle name="標準 4 4 3 4 4" xfId="6575"/>
    <cellStyle name="標準 4 4 3 5" xfId="1521"/>
    <cellStyle name="標準 4 4 3 5 2" xfId="5187"/>
    <cellStyle name="標準 4 4 3 5 2 2" xfId="10791"/>
    <cellStyle name="標準 4 4 3 5 3" xfId="3249"/>
    <cellStyle name="標準 4 4 3 5 3 2" xfId="8853"/>
    <cellStyle name="標準 4 4 3 5 4" xfId="7125"/>
    <cellStyle name="標準 4 4 3 6" xfId="1661"/>
    <cellStyle name="標準 4 4 3 6 2" xfId="5327"/>
    <cellStyle name="標準 4 4 3 6 2 2" xfId="10931"/>
    <cellStyle name="標準 4 4 3 6 3" xfId="3389"/>
    <cellStyle name="標準 4 4 3 6 3 2" xfId="8993"/>
    <cellStyle name="標準 4 4 3 6 4" xfId="7265"/>
    <cellStyle name="標準 4 4 3 7" xfId="830"/>
    <cellStyle name="標準 4 4 3 7 2" xfId="4496"/>
    <cellStyle name="標準 4 4 3 7 2 2" xfId="10100"/>
    <cellStyle name="標準 4 4 3 7 3" xfId="6434"/>
    <cellStyle name="標準 4 4 3 8" xfId="2211"/>
    <cellStyle name="標準 4 4 3 8 2" xfId="3919"/>
    <cellStyle name="標準 4 4 3 8 2 2" xfId="9523"/>
    <cellStyle name="標準 4 4 3 8 3" xfId="7815"/>
    <cellStyle name="標準 4 4 3 9" xfId="2371"/>
    <cellStyle name="標準 4 4 3 9 2" xfId="7975"/>
    <cellStyle name="標準 4 4 4" xfId="297"/>
    <cellStyle name="標準 4 4 4 2" xfId="576"/>
    <cellStyle name="標準 4 4 4 2 2" xfId="1984"/>
    <cellStyle name="標準 4 4 4 2 2 2" xfId="5650"/>
    <cellStyle name="標準 4 4 4 2 2 2 2" xfId="11254"/>
    <cellStyle name="標準 4 4 4 2 2 3" xfId="3712"/>
    <cellStyle name="標準 4 4 4 2 2 3 2" xfId="9316"/>
    <cellStyle name="標準 4 4 4 2 2 4" xfId="7588"/>
    <cellStyle name="標準 4 4 4 2 3" xfId="1294"/>
    <cellStyle name="標準 4 4 4 2 3 2" xfId="4960"/>
    <cellStyle name="標準 4 4 4 2 3 2 2" xfId="10564"/>
    <cellStyle name="標準 4 4 4 2 3 3" xfId="6898"/>
    <cellStyle name="標準 4 4 4 2 4" xfId="4242"/>
    <cellStyle name="標準 4 4 4 2 4 2" xfId="9846"/>
    <cellStyle name="標準 4 4 4 2 5" xfId="3022"/>
    <cellStyle name="標準 4 4 4 2 5 2" xfId="8626"/>
    <cellStyle name="標準 4 4 4 2 6" xfId="6180"/>
    <cellStyle name="標準 4 4 4 3" xfId="1015"/>
    <cellStyle name="標準 4 4 4 3 2" xfId="4681"/>
    <cellStyle name="標準 4 4 4 3 2 2" xfId="10285"/>
    <cellStyle name="標準 4 4 4 3 3" xfId="2743"/>
    <cellStyle name="標準 4 4 4 3 3 2" xfId="8347"/>
    <cellStyle name="標準 4 4 4 3 4" xfId="6619"/>
    <cellStyle name="標準 4 4 4 4" xfId="1705"/>
    <cellStyle name="標準 4 4 4 4 2" xfId="5371"/>
    <cellStyle name="標準 4 4 4 4 2 2" xfId="10975"/>
    <cellStyle name="標準 4 4 4 4 3" xfId="3433"/>
    <cellStyle name="標準 4 4 4 4 3 2" xfId="9037"/>
    <cellStyle name="標準 4 4 4 4 4" xfId="7309"/>
    <cellStyle name="標準 4 4 4 5" xfId="764"/>
    <cellStyle name="標準 4 4 4 5 2" xfId="4430"/>
    <cellStyle name="標準 4 4 4 5 2 2" xfId="10034"/>
    <cellStyle name="標準 4 4 4 5 3" xfId="6368"/>
    <cellStyle name="標準 4 4 4 6" xfId="3963"/>
    <cellStyle name="標準 4 4 4 6 2" xfId="9567"/>
    <cellStyle name="標準 4 4 4 7" xfId="2492"/>
    <cellStyle name="標準 4 4 4 7 2" xfId="8096"/>
    <cellStyle name="標準 4 4 4 8" xfId="5901"/>
    <cellStyle name="標準 4 4 5" xfId="388"/>
    <cellStyle name="標準 4 4 5 2" xfId="1796"/>
    <cellStyle name="標準 4 4 5 2 2" xfId="5462"/>
    <cellStyle name="標準 4 4 5 2 2 2" xfId="11066"/>
    <cellStyle name="標準 4 4 5 2 3" xfId="3524"/>
    <cellStyle name="標準 4 4 5 2 3 2" xfId="9128"/>
    <cellStyle name="標準 4 4 5 2 4" xfId="7400"/>
    <cellStyle name="標準 4 4 5 3" xfId="1106"/>
    <cellStyle name="標準 4 4 5 3 2" xfId="4772"/>
    <cellStyle name="標準 4 4 5 3 2 2" xfId="10376"/>
    <cellStyle name="標準 4 4 5 3 3" xfId="6710"/>
    <cellStyle name="標準 4 4 5 4" xfId="4054"/>
    <cellStyle name="標準 4 4 5 4 2" xfId="9658"/>
    <cellStyle name="標準 4 4 5 5" xfId="2834"/>
    <cellStyle name="標準 4 4 5 5 2" xfId="8438"/>
    <cellStyle name="標準 4 4 5 6" xfId="5992"/>
    <cellStyle name="標準 4 4 6" xfId="501"/>
    <cellStyle name="標準 4 4 6 2" xfId="1909"/>
    <cellStyle name="標準 4 4 6 2 2" xfId="5575"/>
    <cellStyle name="標準 4 4 6 2 2 2" xfId="11179"/>
    <cellStyle name="標準 4 4 6 2 3" xfId="3637"/>
    <cellStyle name="標準 4 4 6 2 3 2" xfId="9241"/>
    <cellStyle name="標準 4 4 6 2 4" xfId="7513"/>
    <cellStyle name="標準 4 4 6 3" xfId="1219"/>
    <cellStyle name="標準 4 4 6 3 2" xfId="4885"/>
    <cellStyle name="標準 4 4 6 3 2 2" xfId="10489"/>
    <cellStyle name="標準 4 4 6 3 3" xfId="6823"/>
    <cellStyle name="標準 4 4 6 4" xfId="4167"/>
    <cellStyle name="標準 4 4 6 4 2" xfId="9771"/>
    <cellStyle name="標準 4 4 6 5" xfId="2947"/>
    <cellStyle name="標準 4 4 6 5 2" xfId="8551"/>
    <cellStyle name="標準 4 4 6 6" xfId="6105"/>
    <cellStyle name="標準 4 4 7" xfId="905"/>
    <cellStyle name="標準 4 4 7 2" xfId="4571"/>
    <cellStyle name="標準 4 4 7 2 2" xfId="10175"/>
    <cellStyle name="標準 4 4 7 3" xfId="2633"/>
    <cellStyle name="標準 4 4 7 3 2" xfId="8237"/>
    <cellStyle name="標準 4 4 7 4" xfId="6509"/>
    <cellStyle name="標準 4 4 8" xfId="1409"/>
    <cellStyle name="標準 4 4 8 2" xfId="5075"/>
    <cellStyle name="標準 4 4 8 2 2" xfId="10679"/>
    <cellStyle name="標準 4 4 8 3" xfId="3137"/>
    <cellStyle name="標準 4 4 8 3 2" xfId="8741"/>
    <cellStyle name="標準 4 4 8 4" xfId="7013"/>
    <cellStyle name="標準 4 4 9" xfId="1595"/>
    <cellStyle name="標準 4 4 9 2" xfId="5261"/>
    <cellStyle name="標準 4 4 9 2 2" xfId="10865"/>
    <cellStyle name="標準 4 4 9 3" xfId="3323"/>
    <cellStyle name="標準 4 4 9 3 2" xfId="8927"/>
    <cellStyle name="標準 4 4 9 4" xfId="7199"/>
    <cellStyle name="標準 4 5" xfId="74"/>
    <cellStyle name="標準 4 5 10" xfId="2291"/>
    <cellStyle name="標準 4 5 10 2" xfId="7895"/>
    <cellStyle name="標準 4 5 11" xfId="2520"/>
    <cellStyle name="標準 4 5 11 2" xfId="8124"/>
    <cellStyle name="標準 4 5 12" xfId="215"/>
    <cellStyle name="標準 4 5 13" xfId="5819"/>
    <cellStyle name="標準 4 5 2" xfId="336"/>
    <cellStyle name="標準 4 5 2 2" xfId="1494"/>
    <cellStyle name="標準 4 5 2 2 2" xfId="5160"/>
    <cellStyle name="標準 4 5 2 2 2 2" xfId="10764"/>
    <cellStyle name="標準 4 5 2 2 3" xfId="3222"/>
    <cellStyle name="標準 4 5 2 2 3 2" xfId="8826"/>
    <cellStyle name="標準 4 5 2 2 4" xfId="7098"/>
    <cellStyle name="標準 4 5 2 3" xfId="1744"/>
    <cellStyle name="標準 4 5 2 3 2" xfId="5410"/>
    <cellStyle name="標準 4 5 2 3 2 2" xfId="11014"/>
    <cellStyle name="標準 4 5 2 3 3" xfId="3472"/>
    <cellStyle name="標準 4 5 2 3 3 2" xfId="9076"/>
    <cellStyle name="標準 4 5 2 3 4" xfId="7348"/>
    <cellStyle name="標準 4 5 2 4" xfId="1054"/>
    <cellStyle name="標準 4 5 2 4 2" xfId="4720"/>
    <cellStyle name="標準 4 5 2 4 2 2" xfId="10324"/>
    <cellStyle name="標準 4 5 2 4 3" xfId="6658"/>
    <cellStyle name="標準 4 5 2 5" xfId="2184"/>
    <cellStyle name="標準 4 5 2 5 2" xfId="4002"/>
    <cellStyle name="標準 4 5 2 5 2 2" xfId="9606"/>
    <cellStyle name="標準 4 5 2 5 3" xfId="7788"/>
    <cellStyle name="標準 4 5 2 6" xfId="2344"/>
    <cellStyle name="標準 4 5 2 6 2" xfId="7948"/>
    <cellStyle name="標準 4 5 2 7" xfId="2782"/>
    <cellStyle name="標準 4 5 2 7 2" xfId="8386"/>
    <cellStyle name="標準 4 5 2 8" xfId="5940"/>
    <cellStyle name="標準 4 5 3" xfId="416"/>
    <cellStyle name="標準 4 5 3 2" xfId="1824"/>
    <cellStyle name="標準 4 5 3 2 2" xfId="5490"/>
    <cellStyle name="標準 4 5 3 2 2 2" xfId="11094"/>
    <cellStyle name="標準 4 5 3 2 3" xfId="3552"/>
    <cellStyle name="標準 4 5 3 2 3 2" xfId="9156"/>
    <cellStyle name="標準 4 5 3 2 4" xfId="7428"/>
    <cellStyle name="標準 4 5 3 3" xfId="1134"/>
    <cellStyle name="標準 4 5 3 3 2" xfId="4800"/>
    <cellStyle name="標準 4 5 3 3 2 2" xfId="10404"/>
    <cellStyle name="標準 4 5 3 3 3" xfId="6738"/>
    <cellStyle name="標準 4 5 3 4" xfId="4082"/>
    <cellStyle name="標準 4 5 3 4 2" xfId="9686"/>
    <cellStyle name="標準 4 5 3 5" xfId="2862"/>
    <cellStyle name="標準 4 5 3 5 2" xfId="8466"/>
    <cellStyle name="標準 4 5 3 6" xfId="6020"/>
    <cellStyle name="標準 4 5 4" xfId="604"/>
    <cellStyle name="標準 4 5 4 2" xfId="2012"/>
    <cellStyle name="標準 4 5 4 2 2" xfId="5678"/>
    <cellStyle name="標準 4 5 4 2 2 2" xfId="11282"/>
    <cellStyle name="標準 4 5 4 2 3" xfId="3740"/>
    <cellStyle name="標準 4 5 4 2 3 2" xfId="9344"/>
    <cellStyle name="標準 4 5 4 2 4" xfId="7616"/>
    <cellStyle name="標準 4 5 4 3" xfId="1322"/>
    <cellStyle name="標準 4 5 4 3 2" xfId="4988"/>
    <cellStyle name="標準 4 5 4 3 2 2" xfId="10592"/>
    <cellStyle name="標準 4 5 4 3 3" xfId="6926"/>
    <cellStyle name="標準 4 5 4 4" xfId="4270"/>
    <cellStyle name="標準 4 5 4 4 2" xfId="9874"/>
    <cellStyle name="標準 4 5 4 5" xfId="3050"/>
    <cellStyle name="標準 4 5 4 5 2" xfId="8654"/>
    <cellStyle name="標準 4 5 4 6" xfId="6208"/>
    <cellStyle name="標準 4 5 5" xfId="933"/>
    <cellStyle name="標準 4 5 5 2" xfId="4599"/>
    <cellStyle name="標準 4 5 5 2 2" xfId="10203"/>
    <cellStyle name="標準 4 5 5 3" xfId="2661"/>
    <cellStyle name="標準 4 5 5 3 2" xfId="8265"/>
    <cellStyle name="標準 4 5 5 4" xfId="6537"/>
    <cellStyle name="標準 4 5 6" xfId="1441"/>
    <cellStyle name="標準 4 5 6 2" xfId="5107"/>
    <cellStyle name="標準 4 5 6 2 2" xfId="10711"/>
    <cellStyle name="標準 4 5 6 3" xfId="3169"/>
    <cellStyle name="標準 4 5 6 3 2" xfId="8773"/>
    <cellStyle name="標準 4 5 6 4" xfId="7045"/>
    <cellStyle name="標準 4 5 7" xfId="1623"/>
    <cellStyle name="標準 4 5 7 2" xfId="5289"/>
    <cellStyle name="標準 4 5 7 2 2" xfId="10893"/>
    <cellStyle name="標準 4 5 7 3" xfId="3351"/>
    <cellStyle name="標準 4 5 7 3 2" xfId="8955"/>
    <cellStyle name="標準 4 5 7 4" xfId="7227"/>
    <cellStyle name="標準 4 5 8" xfId="792"/>
    <cellStyle name="標準 4 5 8 2" xfId="4458"/>
    <cellStyle name="標準 4 5 8 2 2" xfId="10062"/>
    <cellStyle name="標準 4 5 8 3" xfId="6396"/>
    <cellStyle name="標準 4 5 9" xfId="2131"/>
    <cellStyle name="標準 4 5 9 2" xfId="3881"/>
    <cellStyle name="標準 4 5 9 2 2" xfId="9485"/>
    <cellStyle name="標準 4 5 9 3" xfId="7735"/>
    <cellStyle name="標準 4 6" xfId="101"/>
    <cellStyle name="標準 4 6 10" xfId="2352"/>
    <cellStyle name="標準 4 6 10 2" xfId="7956"/>
    <cellStyle name="標準 4 6 11" xfId="2547"/>
    <cellStyle name="標準 4 6 11 2" xfId="8151"/>
    <cellStyle name="標準 4 6 12" xfId="242"/>
    <cellStyle name="標準 4 6 13" xfId="5846"/>
    <cellStyle name="標準 4 6 2" xfId="344"/>
    <cellStyle name="標準 4 6 2 2" xfId="1752"/>
    <cellStyle name="標準 4 6 2 2 2" xfId="5418"/>
    <cellStyle name="標準 4 6 2 2 2 2" xfId="11022"/>
    <cellStyle name="標準 4 6 2 2 3" xfId="3480"/>
    <cellStyle name="標準 4 6 2 2 3 2" xfId="9084"/>
    <cellStyle name="標準 4 6 2 2 4" xfId="7356"/>
    <cellStyle name="標準 4 6 2 3" xfId="1062"/>
    <cellStyle name="標準 4 6 2 3 2" xfId="4728"/>
    <cellStyle name="標準 4 6 2 3 2 2" xfId="10332"/>
    <cellStyle name="標準 4 6 2 3 3" xfId="6666"/>
    <cellStyle name="標準 4 6 2 4" xfId="4010"/>
    <cellStyle name="標準 4 6 2 4 2" xfId="9614"/>
    <cellStyle name="標準 4 6 2 5" xfId="2790"/>
    <cellStyle name="標準 4 6 2 5 2" xfId="8394"/>
    <cellStyle name="標準 4 6 2 6" xfId="5948"/>
    <cellStyle name="標準 4 6 3" xfId="443"/>
    <cellStyle name="標準 4 6 3 2" xfId="1851"/>
    <cellStyle name="標準 4 6 3 2 2" xfId="5517"/>
    <cellStyle name="標準 4 6 3 2 2 2" xfId="11121"/>
    <cellStyle name="標準 4 6 3 2 3" xfId="3579"/>
    <cellStyle name="標準 4 6 3 2 3 2" xfId="9183"/>
    <cellStyle name="標準 4 6 3 2 4" xfId="7455"/>
    <cellStyle name="標準 4 6 3 3" xfId="1161"/>
    <cellStyle name="標準 4 6 3 3 2" xfId="4827"/>
    <cellStyle name="標準 4 6 3 3 2 2" xfId="10431"/>
    <cellStyle name="標準 4 6 3 3 3" xfId="6765"/>
    <cellStyle name="標準 4 6 3 4" xfId="4109"/>
    <cellStyle name="標準 4 6 3 4 2" xfId="9713"/>
    <cellStyle name="標準 4 6 3 5" xfId="2889"/>
    <cellStyle name="標準 4 6 3 5 2" xfId="8493"/>
    <cellStyle name="標準 4 6 3 6" xfId="6047"/>
    <cellStyle name="標準 4 6 4" xfId="631"/>
    <cellStyle name="標準 4 6 4 2" xfId="2039"/>
    <cellStyle name="標準 4 6 4 2 2" xfId="5705"/>
    <cellStyle name="標準 4 6 4 2 2 2" xfId="11309"/>
    <cellStyle name="標準 4 6 4 2 3" xfId="3767"/>
    <cellStyle name="標準 4 6 4 2 3 2" xfId="9371"/>
    <cellStyle name="標準 4 6 4 2 4" xfId="7643"/>
    <cellStyle name="標準 4 6 4 3" xfId="1349"/>
    <cellStyle name="標準 4 6 4 3 2" xfId="5015"/>
    <cellStyle name="標準 4 6 4 3 2 2" xfId="10619"/>
    <cellStyle name="標準 4 6 4 3 3" xfId="6953"/>
    <cellStyle name="標準 4 6 4 4" xfId="4297"/>
    <cellStyle name="標準 4 6 4 4 2" xfId="9901"/>
    <cellStyle name="標準 4 6 4 5" xfId="3077"/>
    <cellStyle name="標準 4 6 4 5 2" xfId="8681"/>
    <cellStyle name="標準 4 6 4 6" xfId="6235"/>
    <cellStyle name="標準 4 6 5" xfId="960"/>
    <cellStyle name="標準 4 6 5 2" xfId="4626"/>
    <cellStyle name="標準 4 6 5 2 2" xfId="10230"/>
    <cellStyle name="標準 4 6 5 3" xfId="2688"/>
    <cellStyle name="標準 4 6 5 3 2" xfId="8292"/>
    <cellStyle name="標準 4 6 5 4" xfId="6564"/>
    <cellStyle name="標準 4 6 6" xfId="1502"/>
    <cellStyle name="標準 4 6 6 2" xfId="5168"/>
    <cellStyle name="標準 4 6 6 2 2" xfId="10772"/>
    <cellStyle name="標準 4 6 6 3" xfId="3230"/>
    <cellStyle name="標準 4 6 6 3 2" xfId="8834"/>
    <cellStyle name="標準 4 6 6 4" xfId="7106"/>
    <cellStyle name="標準 4 6 7" xfId="1650"/>
    <cellStyle name="標準 4 6 7 2" xfId="5316"/>
    <cellStyle name="標準 4 6 7 2 2" xfId="10920"/>
    <cellStyle name="標準 4 6 7 3" xfId="3378"/>
    <cellStyle name="標準 4 6 7 3 2" xfId="8982"/>
    <cellStyle name="標準 4 6 7 4" xfId="7254"/>
    <cellStyle name="標準 4 6 8" xfId="819"/>
    <cellStyle name="標準 4 6 8 2" xfId="4485"/>
    <cellStyle name="標準 4 6 8 2 2" xfId="10089"/>
    <cellStyle name="標準 4 6 8 3" xfId="6423"/>
    <cellStyle name="標準 4 6 9" xfId="2192"/>
    <cellStyle name="標準 4 6 9 2" xfId="3908"/>
    <cellStyle name="標準 4 6 9 2 2" xfId="9512"/>
    <cellStyle name="標準 4 6 9 3" xfId="7796"/>
    <cellStyle name="標準 4 7" xfId="290"/>
    <cellStyle name="標準 4 7 10" xfId="5894"/>
    <cellStyle name="標準 4 7 2" xfId="537"/>
    <cellStyle name="標準 4 7 2 2" xfId="1945"/>
    <cellStyle name="標準 4 7 2 2 2" xfId="5611"/>
    <cellStyle name="標準 4 7 2 2 2 2" xfId="11215"/>
    <cellStyle name="標準 4 7 2 2 3" xfId="3673"/>
    <cellStyle name="標準 4 7 2 2 3 2" xfId="9277"/>
    <cellStyle name="標準 4 7 2 2 4" xfId="7549"/>
    <cellStyle name="標準 4 7 2 3" xfId="1255"/>
    <cellStyle name="標準 4 7 2 3 2" xfId="4921"/>
    <cellStyle name="標準 4 7 2 3 2 2" xfId="10525"/>
    <cellStyle name="標準 4 7 2 3 3" xfId="6859"/>
    <cellStyle name="標準 4 7 2 4" xfId="4203"/>
    <cellStyle name="標準 4 7 2 4 2" xfId="9807"/>
    <cellStyle name="標準 4 7 2 5" xfId="2983"/>
    <cellStyle name="標準 4 7 2 5 2" xfId="8587"/>
    <cellStyle name="標準 4 7 2 6" xfId="6141"/>
    <cellStyle name="標準 4 7 3" xfId="1008"/>
    <cellStyle name="標準 4 7 3 2" xfId="4674"/>
    <cellStyle name="標準 4 7 3 2 2" xfId="10278"/>
    <cellStyle name="標準 4 7 3 3" xfId="2736"/>
    <cellStyle name="標準 4 7 3 3 2" xfId="8340"/>
    <cellStyle name="標準 4 7 3 4" xfId="6612"/>
    <cellStyle name="標準 4 7 4" xfId="1448"/>
    <cellStyle name="標準 4 7 4 2" xfId="5114"/>
    <cellStyle name="標準 4 7 4 2 2" xfId="10718"/>
    <cellStyle name="標準 4 7 4 3" xfId="3176"/>
    <cellStyle name="標準 4 7 4 3 2" xfId="8780"/>
    <cellStyle name="標準 4 7 4 4" xfId="7052"/>
    <cellStyle name="標準 4 7 5" xfId="1698"/>
    <cellStyle name="標準 4 7 5 2" xfId="5364"/>
    <cellStyle name="標準 4 7 5 2 2" xfId="10968"/>
    <cellStyle name="標準 4 7 5 3" xfId="3426"/>
    <cellStyle name="標準 4 7 5 3 2" xfId="9030"/>
    <cellStyle name="標準 4 7 5 4" xfId="7302"/>
    <cellStyle name="標準 4 7 6" xfId="725"/>
    <cellStyle name="標準 4 7 6 2" xfId="4391"/>
    <cellStyle name="標準 4 7 6 2 2" xfId="9995"/>
    <cellStyle name="標準 4 7 6 3" xfId="6329"/>
    <cellStyle name="標準 4 7 7" xfId="2138"/>
    <cellStyle name="標準 4 7 7 2" xfId="3956"/>
    <cellStyle name="標準 4 7 7 2 2" xfId="9560"/>
    <cellStyle name="標準 4 7 7 3" xfId="7742"/>
    <cellStyle name="標準 4 7 8" xfId="2298"/>
    <cellStyle name="標準 4 7 8 2" xfId="7902"/>
    <cellStyle name="標準 4 7 9" xfId="2453"/>
    <cellStyle name="標準 4 7 9 2" xfId="8057"/>
    <cellStyle name="標準 4 8" xfId="349"/>
    <cellStyle name="標準 4 8 2" xfId="1757"/>
    <cellStyle name="標準 4 8 2 2" xfId="5423"/>
    <cellStyle name="標準 4 8 2 2 2" xfId="11027"/>
    <cellStyle name="標準 4 8 2 3" xfId="3485"/>
    <cellStyle name="標準 4 8 2 3 2" xfId="9089"/>
    <cellStyle name="標準 4 8 2 4" xfId="7361"/>
    <cellStyle name="標準 4 8 3" xfId="1067"/>
    <cellStyle name="標準 4 8 3 2" xfId="4733"/>
    <cellStyle name="標準 4 8 3 2 2" xfId="10337"/>
    <cellStyle name="標準 4 8 3 3" xfId="6671"/>
    <cellStyle name="標準 4 8 4" xfId="4015"/>
    <cellStyle name="標準 4 8 4 2" xfId="9619"/>
    <cellStyle name="標準 4 8 5" xfId="2795"/>
    <cellStyle name="標準 4 8 5 2" xfId="8399"/>
    <cellStyle name="標準 4 8 6" xfId="5953"/>
    <cellStyle name="標準 4 9" xfId="490"/>
    <cellStyle name="標準 4 9 2" xfId="1898"/>
    <cellStyle name="標準 4 9 2 2" xfId="5564"/>
    <cellStyle name="標準 4 9 2 2 2" xfId="11168"/>
    <cellStyle name="標準 4 9 2 3" xfId="3626"/>
    <cellStyle name="標準 4 9 2 3 2" xfId="9230"/>
    <cellStyle name="標準 4 9 2 4" xfId="7502"/>
    <cellStyle name="標準 4 9 3" xfId="1208"/>
    <cellStyle name="標準 4 9 3 2" xfId="4874"/>
    <cellStyle name="標準 4 9 3 2 2" xfId="10478"/>
    <cellStyle name="標準 4 9 3 3" xfId="6812"/>
    <cellStyle name="標準 4 9 4" xfId="4156"/>
    <cellStyle name="標準 4 9 4 2" xfId="9760"/>
    <cellStyle name="標準 4 9 5" xfId="2936"/>
    <cellStyle name="標準 4 9 5 2" xfId="8540"/>
    <cellStyle name="標準 4 9 6" xfId="6094"/>
    <cellStyle name="標準 5" xfId="11"/>
    <cellStyle name="標準 5 10" xfId="867"/>
    <cellStyle name="標準 5 10 2" xfId="4533"/>
    <cellStyle name="標準 5 10 2 2" xfId="10137"/>
    <cellStyle name="標準 5 10 3" xfId="2595"/>
    <cellStyle name="標準 5 10 3 2" xfId="8199"/>
    <cellStyle name="標準 5 10 4" xfId="6471"/>
    <cellStyle name="標準 5 11" xfId="1401"/>
    <cellStyle name="標準 5 11 2" xfId="5067"/>
    <cellStyle name="標準 5 11 2 2" xfId="10671"/>
    <cellStyle name="標準 5 11 3" xfId="3129"/>
    <cellStyle name="標準 5 11 3 2" xfId="8733"/>
    <cellStyle name="標準 5 11 4" xfId="7005"/>
    <cellStyle name="標準 5 12" xfId="1557"/>
    <cellStyle name="標準 5 12 2" xfId="5223"/>
    <cellStyle name="標準 5 12 2 2" xfId="10827"/>
    <cellStyle name="標準 5 12 3" xfId="3285"/>
    <cellStyle name="標準 5 12 3 2" xfId="8889"/>
    <cellStyle name="標準 5 12 4" xfId="7161"/>
    <cellStyle name="標準 5 13" xfId="679"/>
    <cellStyle name="標準 5 13 2" xfId="4345"/>
    <cellStyle name="標準 5 13 2 2" xfId="9949"/>
    <cellStyle name="標準 5 13 3" xfId="6283"/>
    <cellStyle name="標準 5 14" xfId="2091"/>
    <cellStyle name="標準 5 14 2" xfId="3815"/>
    <cellStyle name="標準 5 14 2 2" xfId="9419"/>
    <cellStyle name="標準 5 14 3" xfId="7695"/>
    <cellStyle name="標準 5 15" xfId="2251"/>
    <cellStyle name="標準 5 15 2" xfId="7855"/>
    <cellStyle name="標準 5 16" xfId="2407"/>
    <cellStyle name="標準 5 16 2" xfId="8011"/>
    <cellStyle name="標準 5 17" xfId="149"/>
    <cellStyle name="標準 5 18" xfId="5753"/>
    <cellStyle name="標準 5 2" xfId="32"/>
    <cellStyle name="標準 5 2 10" xfId="706"/>
    <cellStyle name="標準 5 2 10 2" xfId="4372"/>
    <cellStyle name="標準 5 2 10 2 2" xfId="9976"/>
    <cellStyle name="標準 5 2 10 3" xfId="6310"/>
    <cellStyle name="標準 5 2 11" xfId="2112"/>
    <cellStyle name="標準 5 2 11 2" xfId="3831"/>
    <cellStyle name="標準 5 2 11 2 2" xfId="9435"/>
    <cellStyle name="標準 5 2 11 3" xfId="7716"/>
    <cellStyle name="標準 5 2 12" xfId="2272"/>
    <cellStyle name="標準 5 2 12 2" xfId="7876"/>
    <cellStyle name="標準 5 2 13" xfId="2434"/>
    <cellStyle name="標準 5 2 13 2" xfId="8038"/>
    <cellStyle name="標準 5 2 14" xfId="165"/>
    <cellStyle name="標準 5 2 15" xfId="5769"/>
    <cellStyle name="標準 5 2 2" xfId="79"/>
    <cellStyle name="標準 5 2 2 10" xfId="2525"/>
    <cellStyle name="標準 5 2 2 10 2" xfId="8129"/>
    <cellStyle name="標準 5 2 2 11" xfId="220"/>
    <cellStyle name="標準 5 2 2 12" xfId="5824"/>
    <cellStyle name="標準 5 2 2 2" xfId="421"/>
    <cellStyle name="標準 5 2 2 2 2" xfId="1829"/>
    <cellStyle name="標準 5 2 2 2 2 2" xfId="5495"/>
    <cellStyle name="標準 5 2 2 2 2 2 2" xfId="11099"/>
    <cellStyle name="標準 5 2 2 2 2 3" xfId="3557"/>
    <cellStyle name="標準 5 2 2 2 2 3 2" xfId="9161"/>
    <cellStyle name="標準 5 2 2 2 2 4" xfId="7433"/>
    <cellStyle name="標準 5 2 2 2 3" xfId="1139"/>
    <cellStyle name="標準 5 2 2 2 3 2" xfId="4805"/>
    <cellStyle name="標準 5 2 2 2 3 2 2" xfId="10409"/>
    <cellStyle name="標準 5 2 2 2 3 3" xfId="6743"/>
    <cellStyle name="標準 5 2 2 2 4" xfId="4087"/>
    <cellStyle name="標準 5 2 2 2 4 2" xfId="9691"/>
    <cellStyle name="標準 5 2 2 2 5" xfId="2867"/>
    <cellStyle name="標準 5 2 2 2 5 2" xfId="8471"/>
    <cellStyle name="標準 5 2 2 2 6" xfId="6025"/>
    <cellStyle name="標準 5 2 2 3" xfId="609"/>
    <cellStyle name="標準 5 2 2 3 2" xfId="2017"/>
    <cellStyle name="標準 5 2 2 3 2 2" xfId="5683"/>
    <cellStyle name="標準 5 2 2 3 2 2 2" xfId="11287"/>
    <cellStyle name="標準 5 2 2 3 2 3" xfId="3745"/>
    <cellStyle name="標準 5 2 2 3 2 3 2" xfId="9349"/>
    <cellStyle name="標準 5 2 2 3 2 4" xfId="7621"/>
    <cellStyle name="標準 5 2 2 3 3" xfId="1327"/>
    <cellStyle name="標準 5 2 2 3 3 2" xfId="4993"/>
    <cellStyle name="標準 5 2 2 3 3 2 2" xfId="10597"/>
    <cellStyle name="標準 5 2 2 3 3 3" xfId="6931"/>
    <cellStyle name="標準 5 2 2 3 4" xfId="4275"/>
    <cellStyle name="標準 5 2 2 3 4 2" xfId="9879"/>
    <cellStyle name="標準 5 2 2 3 5" xfId="3055"/>
    <cellStyle name="標準 5 2 2 3 5 2" xfId="8659"/>
    <cellStyle name="標準 5 2 2 3 6" xfId="6213"/>
    <cellStyle name="標準 5 2 2 4" xfId="938"/>
    <cellStyle name="標準 5 2 2 4 2" xfId="4604"/>
    <cellStyle name="標準 5 2 2 4 2 2" xfId="10208"/>
    <cellStyle name="標準 5 2 2 4 3" xfId="2666"/>
    <cellStyle name="標準 5 2 2 4 3 2" xfId="8270"/>
    <cellStyle name="標準 5 2 2 4 4" xfId="6542"/>
    <cellStyle name="標準 5 2 2 5" xfId="1472"/>
    <cellStyle name="標準 5 2 2 5 2" xfId="5138"/>
    <cellStyle name="標準 5 2 2 5 2 2" xfId="10742"/>
    <cellStyle name="標準 5 2 2 5 3" xfId="3200"/>
    <cellStyle name="標準 5 2 2 5 3 2" xfId="8804"/>
    <cellStyle name="標準 5 2 2 5 4" xfId="7076"/>
    <cellStyle name="標準 5 2 2 6" xfId="1628"/>
    <cellStyle name="標準 5 2 2 6 2" xfId="5294"/>
    <cellStyle name="標準 5 2 2 6 2 2" xfId="10898"/>
    <cellStyle name="標準 5 2 2 6 3" xfId="3356"/>
    <cellStyle name="標準 5 2 2 6 3 2" xfId="8960"/>
    <cellStyle name="標準 5 2 2 6 4" xfId="7232"/>
    <cellStyle name="標準 5 2 2 7" xfId="797"/>
    <cellStyle name="標準 5 2 2 7 2" xfId="4463"/>
    <cellStyle name="標準 5 2 2 7 2 2" xfId="10067"/>
    <cellStyle name="標準 5 2 2 7 3" xfId="6401"/>
    <cellStyle name="標準 5 2 2 8" xfId="2162"/>
    <cellStyle name="標準 5 2 2 8 2" xfId="3886"/>
    <cellStyle name="標準 5 2 2 8 2 2" xfId="9490"/>
    <cellStyle name="標準 5 2 2 8 3" xfId="7766"/>
    <cellStyle name="標準 5 2 2 9" xfId="2322"/>
    <cellStyle name="標準 5 2 2 9 2" xfId="7926"/>
    <cellStyle name="標準 5 2 3" xfId="129"/>
    <cellStyle name="標準 5 2 3 10" xfId="2575"/>
    <cellStyle name="標準 5 2 3 10 2" xfId="8179"/>
    <cellStyle name="標準 5 2 3 11" xfId="270"/>
    <cellStyle name="標準 5 2 3 12" xfId="5874"/>
    <cellStyle name="標準 5 2 3 2" xfId="471"/>
    <cellStyle name="標準 5 2 3 2 2" xfId="1879"/>
    <cellStyle name="標準 5 2 3 2 2 2" xfId="5545"/>
    <cellStyle name="標準 5 2 3 2 2 2 2" xfId="11149"/>
    <cellStyle name="標準 5 2 3 2 2 3" xfId="3607"/>
    <cellStyle name="標準 5 2 3 2 2 3 2" xfId="9211"/>
    <cellStyle name="標準 5 2 3 2 2 4" xfId="7483"/>
    <cellStyle name="標準 5 2 3 2 3" xfId="1189"/>
    <cellStyle name="標準 5 2 3 2 3 2" xfId="4855"/>
    <cellStyle name="標準 5 2 3 2 3 2 2" xfId="10459"/>
    <cellStyle name="標準 5 2 3 2 3 3" xfId="6793"/>
    <cellStyle name="標準 5 2 3 2 4" xfId="4137"/>
    <cellStyle name="標準 5 2 3 2 4 2" xfId="9741"/>
    <cellStyle name="標準 5 2 3 2 5" xfId="2917"/>
    <cellStyle name="標準 5 2 3 2 5 2" xfId="8521"/>
    <cellStyle name="標準 5 2 3 2 6" xfId="6075"/>
    <cellStyle name="標準 5 2 3 3" xfId="659"/>
    <cellStyle name="標準 5 2 3 3 2" xfId="2067"/>
    <cellStyle name="標準 5 2 3 3 2 2" xfId="5733"/>
    <cellStyle name="標準 5 2 3 3 2 2 2" xfId="11337"/>
    <cellStyle name="標準 5 2 3 3 2 3" xfId="3795"/>
    <cellStyle name="標準 5 2 3 3 2 3 2" xfId="9399"/>
    <cellStyle name="標準 5 2 3 3 2 4" xfId="7671"/>
    <cellStyle name="標準 5 2 3 3 3" xfId="1377"/>
    <cellStyle name="標準 5 2 3 3 3 2" xfId="5043"/>
    <cellStyle name="標準 5 2 3 3 3 2 2" xfId="10647"/>
    <cellStyle name="標準 5 2 3 3 3 3" xfId="6981"/>
    <cellStyle name="標準 5 2 3 3 4" xfId="4325"/>
    <cellStyle name="標準 5 2 3 3 4 2" xfId="9929"/>
    <cellStyle name="標準 5 2 3 3 5" xfId="3105"/>
    <cellStyle name="標準 5 2 3 3 5 2" xfId="8709"/>
    <cellStyle name="標準 5 2 3 3 6" xfId="6263"/>
    <cellStyle name="標準 5 2 3 4" xfId="988"/>
    <cellStyle name="標準 5 2 3 4 2" xfId="4654"/>
    <cellStyle name="標準 5 2 3 4 2 2" xfId="10258"/>
    <cellStyle name="標準 5 2 3 4 3" xfId="2716"/>
    <cellStyle name="標準 5 2 3 4 3 2" xfId="8320"/>
    <cellStyle name="標準 5 2 3 4 4" xfId="6592"/>
    <cellStyle name="標準 5 2 3 5" xfId="1537"/>
    <cellStyle name="標準 5 2 3 5 2" xfId="5203"/>
    <cellStyle name="標準 5 2 3 5 2 2" xfId="10807"/>
    <cellStyle name="標準 5 2 3 5 3" xfId="3265"/>
    <cellStyle name="標準 5 2 3 5 3 2" xfId="8869"/>
    <cellStyle name="標準 5 2 3 5 4" xfId="7141"/>
    <cellStyle name="標準 5 2 3 6" xfId="1678"/>
    <cellStyle name="標準 5 2 3 6 2" xfId="5344"/>
    <cellStyle name="標準 5 2 3 6 2 2" xfId="10948"/>
    <cellStyle name="標準 5 2 3 6 3" xfId="3406"/>
    <cellStyle name="標準 5 2 3 6 3 2" xfId="9010"/>
    <cellStyle name="標準 5 2 3 6 4" xfId="7282"/>
    <cellStyle name="標準 5 2 3 7" xfId="847"/>
    <cellStyle name="標準 5 2 3 7 2" xfId="4513"/>
    <cellStyle name="標準 5 2 3 7 2 2" xfId="10117"/>
    <cellStyle name="標準 5 2 3 7 3" xfId="6451"/>
    <cellStyle name="標準 5 2 3 8" xfId="2227"/>
    <cellStyle name="標準 5 2 3 8 2" xfId="3936"/>
    <cellStyle name="標準 5 2 3 8 2 2" xfId="9540"/>
    <cellStyle name="標準 5 2 3 8 3" xfId="7831"/>
    <cellStyle name="標準 5 2 3 9" xfId="2387"/>
    <cellStyle name="標準 5 2 3 9 2" xfId="7991"/>
    <cellStyle name="標準 5 2 4" xfId="314"/>
    <cellStyle name="標準 5 2 4 2" xfId="554"/>
    <cellStyle name="標準 5 2 4 2 2" xfId="1962"/>
    <cellStyle name="標準 5 2 4 2 2 2" xfId="5628"/>
    <cellStyle name="標準 5 2 4 2 2 2 2" xfId="11232"/>
    <cellStyle name="標準 5 2 4 2 2 3" xfId="3690"/>
    <cellStyle name="標準 5 2 4 2 2 3 2" xfId="9294"/>
    <cellStyle name="標準 5 2 4 2 2 4" xfId="7566"/>
    <cellStyle name="標準 5 2 4 2 3" xfId="1272"/>
    <cellStyle name="標準 5 2 4 2 3 2" xfId="4938"/>
    <cellStyle name="標準 5 2 4 2 3 2 2" xfId="10542"/>
    <cellStyle name="標準 5 2 4 2 3 3" xfId="6876"/>
    <cellStyle name="標準 5 2 4 2 4" xfId="4220"/>
    <cellStyle name="標準 5 2 4 2 4 2" xfId="9824"/>
    <cellStyle name="標準 5 2 4 2 5" xfId="3000"/>
    <cellStyle name="標準 5 2 4 2 5 2" xfId="8604"/>
    <cellStyle name="標準 5 2 4 2 6" xfId="6158"/>
    <cellStyle name="標準 5 2 4 3" xfId="1032"/>
    <cellStyle name="標準 5 2 4 3 2" xfId="4698"/>
    <cellStyle name="標準 5 2 4 3 2 2" xfId="10302"/>
    <cellStyle name="標準 5 2 4 3 3" xfId="2760"/>
    <cellStyle name="標準 5 2 4 3 3 2" xfId="8364"/>
    <cellStyle name="標準 5 2 4 3 4" xfId="6636"/>
    <cellStyle name="標準 5 2 4 4" xfId="1722"/>
    <cellStyle name="標準 5 2 4 4 2" xfId="5388"/>
    <cellStyle name="標準 5 2 4 4 2 2" xfId="10992"/>
    <cellStyle name="標準 5 2 4 4 3" xfId="3450"/>
    <cellStyle name="標準 5 2 4 4 3 2" xfId="9054"/>
    <cellStyle name="標準 5 2 4 4 4" xfId="7326"/>
    <cellStyle name="標準 5 2 4 5" xfId="742"/>
    <cellStyle name="標準 5 2 4 5 2" xfId="4408"/>
    <cellStyle name="標準 5 2 4 5 2 2" xfId="10012"/>
    <cellStyle name="標準 5 2 4 5 3" xfId="6346"/>
    <cellStyle name="標準 5 2 4 6" xfId="3980"/>
    <cellStyle name="標準 5 2 4 6 2" xfId="9584"/>
    <cellStyle name="標準 5 2 4 7" xfId="2470"/>
    <cellStyle name="標準 5 2 4 7 2" xfId="8074"/>
    <cellStyle name="標準 5 2 4 8" xfId="5918"/>
    <cellStyle name="標準 5 2 5" xfId="366"/>
    <cellStyle name="標準 5 2 5 2" xfId="1774"/>
    <cellStyle name="標準 5 2 5 2 2" xfId="5440"/>
    <cellStyle name="標準 5 2 5 2 2 2" xfId="11044"/>
    <cellStyle name="標準 5 2 5 2 3" xfId="3502"/>
    <cellStyle name="標準 5 2 5 2 3 2" xfId="9106"/>
    <cellStyle name="標準 5 2 5 2 4" xfId="7378"/>
    <cellStyle name="標準 5 2 5 3" xfId="1084"/>
    <cellStyle name="標準 5 2 5 3 2" xfId="4750"/>
    <cellStyle name="標準 5 2 5 3 2 2" xfId="10354"/>
    <cellStyle name="標準 5 2 5 3 3" xfId="6688"/>
    <cellStyle name="標準 5 2 5 4" xfId="4032"/>
    <cellStyle name="標準 5 2 5 4 2" xfId="9636"/>
    <cellStyle name="標準 5 2 5 5" xfId="2812"/>
    <cellStyle name="標準 5 2 5 5 2" xfId="8416"/>
    <cellStyle name="標準 5 2 5 6" xfId="5970"/>
    <cellStyle name="標準 5 2 6" xfId="518"/>
    <cellStyle name="標準 5 2 6 2" xfId="1926"/>
    <cellStyle name="標準 5 2 6 2 2" xfId="5592"/>
    <cellStyle name="標準 5 2 6 2 2 2" xfId="11196"/>
    <cellStyle name="標準 5 2 6 2 3" xfId="3654"/>
    <cellStyle name="標準 5 2 6 2 3 2" xfId="9258"/>
    <cellStyle name="標準 5 2 6 2 4" xfId="7530"/>
    <cellStyle name="標準 5 2 6 3" xfId="1236"/>
    <cellStyle name="標準 5 2 6 3 2" xfId="4902"/>
    <cellStyle name="標準 5 2 6 3 2 2" xfId="10506"/>
    <cellStyle name="標準 5 2 6 3 3" xfId="6840"/>
    <cellStyle name="標準 5 2 6 4" xfId="4184"/>
    <cellStyle name="標準 5 2 6 4 2" xfId="9788"/>
    <cellStyle name="標準 5 2 6 5" xfId="2964"/>
    <cellStyle name="標準 5 2 6 5 2" xfId="8568"/>
    <cellStyle name="標準 5 2 6 6" xfId="6122"/>
    <cellStyle name="標準 5 2 7" xfId="883"/>
    <cellStyle name="標準 5 2 7 2" xfId="4549"/>
    <cellStyle name="標準 5 2 7 2 2" xfId="10153"/>
    <cellStyle name="標準 5 2 7 3" xfId="2611"/>
    <cellStyle name="標準 5 2 7 3 2" xfId="8215"/>
    <cellStyle name="標準 5 2 7 4" xfId="6487"/>
    <cellStyle name="標準 5 2 8" xfId="1422"/>
    <cellStyle name="標準 5 2 8 2" xfId="5088"/>
    <cellStyle name="標準 5 2 8 2 2" xfId="10692"/>
    <cellStyle name="標準 5 2 8 3" xfId="3150"/>
    <cellStyle name="標準 5 2 8 3 2" xfId="8754"/>
    <cellStyle name="標準 5 2 8 4" xfId="7026"/>
    <cellStyle name="標準 5 2 9" xfId="1573"/>
    <cellStyle name="標準 5 2 9 2" xfId="5239"/>
    <cellStyle name="標準 5 2 9 2 2" xfId="10843"/>
    <cellStyle name="標準 5 2 9 3" xfId="3301"/>
    <cellStyle name="標準 5 2 9 3 2" xfId="8905"/>
    <cellStyle name="標準 5 2 9 4" xfId="7177"/>
    <cellStyle name="標準 5 3" xfId="44"/>
    <cellStyle name="標準 5 3 10" xfId="718"/>
    <cellStyle name="標準 5 3 10 2" xfId="4384"/>
    <cellStyle name="標準 5 3 10 2 2" xfId="9988"/>
    <cellStyle name="標準 5 3 10 3" xfId="6322"/>
    <cellStyle name="標準 5 3 11" xfId="2124"/>
    <cellStyle name="標準 5 3 11 2" xfId="3843"/>
    <cellStyle name="標準 5 3 11 2 2" xfId="9447"/>
    <cellStyle name="標準 5 3 11 3" xfId="7728"/>
    <cellStyle name="標準 5 3 12" xfId="2284"/>
    <cellStyle name="標準 5 3 12 2" xfId="7888"/>
    <cellStyle name="標準 5 3 13" xfId="2446"/>
    <cellStyle name="標準 5 3 13 2" xfId="8050"/>
    <cellStyle name="標準 5 3 14" xfId="177"/>
    <cellStyle name="標準 5 3 15" xfId="5781"/>
    <cellStyle name="標準 5 3 2" xfId="80"/>
    <cellStyle name="標準 5 3 2 10" xfId="2526"/>
    <cellStyle name="標準 5 3 2 10 2" xfId="8130"/>
    <cellStyle name="標準 5 3 2 11" xfId="221"/>
    <cellStyle name="標準 5 3 2 12" xfId="5825"/>
    <cellStyle name="標準 5 3 2 2" xfId="422"/>
    <cellStyle name="標準 5 3 2 2 2" xfId="1830"/>
    <cellStyle name="標準 5 3 2 2 2 2" xfId="5496"/>
    <cellStyle name="標準 5 3 2 2 2 2 2" xfId="11100"/>
    <cellStyle name="標準 5 3 2 2 2 3" xfId="3558"/>
    <cellStyle name="標準 5 3 2 2 2 3 2" xfId="9162"/>
    <cellStyle name="標準 5 3 2 2 2 4" xfId="7434"/>
    <cellStyle name="標準 5 3 2 2 3" xfId="1140"/>
    <cellStyle name="標準 5 3 2 2 3 2" xfId="4806"/>
    <cellStyle name="標準 5 3 2 2 3 2 2" xfId="10410"/>
    <cellStyle name="標準 5 3 2 2 3 3" xfId="6744"/>
    <cellStyle name="標準 5 3 2 2 4" xfId="4088"/>
    <cellStyle name="標準 5 3 2 2 4 2" xfId="9692"/>
    <cellStyle name="標準 5 3 2 2 5" xfId="2868"/>
    <cellStyle name="標準 5 3 2 2 5 2" xfId="8472"/>
    <cellStyle name="標準 5 3 2 2 6" xfId="6026"/>
    <cellStyle name="標準 5 3 2 3" xfId="610"/>
    <cellStyle name="標準 5 3 2 3 2" xfId="2018"/>
    <cellStyle name="標準 5 3 2 3 2 2" xfId="5684"/>
    <cellStyle name="標準 5 3 2 3 2 2 2" xfId="11288"/>
    <cellStyle name="標準 5 3 2 3 2 3" xfId="3746"/>
    <cellStyle name="標準 5 3 2 3 2 3 2" xfId="9350"/>
    <cellStyle name="標準 5 3 2 3 2 4" xfId="7622"/>
    <cellStyle name="標準 5 3 2 3 3" xfId="1328"/>
    <cellStyle name="標準 5 3 2 3 3 2" xfId="4994"/>
    <cellStyle name="標準 5 3 2 3 3 2 2" xfId="10598"/>
    <cellStyle name="標準 5 3 2 3 3 3" xfId="6932"/>
    <cellStyle name="標準 5 3 2 3 4" xfId="4276"/>
    <cellStyle name="標準 5 3 2 3 4 2" xfId="9880"/>
    <cellStyle name="標準 5 3 2 3 5" xfId="3056"/>
    <cellStyle name="標準 5 3 2 3 5 2" xfId="8660"/>
    <cellStyle name="標準 5 3 2 3 6" xfId="6214"/>
    <cellStyle name="標準 5 3 2 4" xfId="939"/>
    <cellStyle name="標準 5 3 2 4 2" xfId="4605"/>
    <cellStyle name="標準 5 3 2 4 2 2" xfId="10209"/>
    <cellStyle name="標準 5 3 2 4 3" xfId="2667"/>
    <cellStyle name="標準 5 3 2 4 3 2" xfId="8271"/>
    <cellStyle name="標準 5 3 2 4 4" xfId="6543"/>
    <cellStyle name="標準 5 3 2 5" xfId="1484"/>
    <cellStyle name="標準 5 3 2 5 2" xfId="5150"/>
    <cellStyle name="標準 5 3 2 5 2 2" xfId="10754"/>
    <cellStyle name="標準 5 3 2 5 3" xfId="3212"/>
    <cellStyle name="標準 5 3 2 5 3 2" xfId="8816"/>
    <cellStyle name="標準 5 3 2 5 4" xfId="7088"/>
    <cellStyle name="標準 5 3 2 6" xfId="1629"/>
    <cellStyle name="標準 5 3 2 6 2" xfId="5295"/>
    <cellStyle name="標準 5 3 2 6 2 2" xfId="10899"/>
    <cellStyle name="標準 5 3 2 6 3" xfId="3357"/>
    <cellStyle name="標準 5 3 2 6 3 2" xfId="8961"/>
    <cellStyle name="標準 5 3 2 6 4" xfId="7233"/>
    <cellStyle name="標準 5 3 2 7" xfId="798"/>
    <cellStyle name="標準 5 3 2 7 2" xfId="4464"/>
    <cellStyle name="標準 5 3 2 7 2 2" xfId="10068"/>
    <cellStyle name="標準 5 3 2 7 3" xfId="6402"/>
    <cellStyle name="標準 5 3 2 8" xfId="2174"/>
    <cellStyle name="標準 5 3 2 8 2" xfId="3887"/>
    <cellStyle name="標準 5 3 2 8 2 2" xfId="9491"/>
    <cellStyle name="標準 5 3 2 8 3" xfId="7778"/>
    <cellStyle name="標準 5 3 2 9" xfId="2334"/>
    <cellStyle name="標準 5 3 2 9 2" xfId="7938"/>
    <cellStyle name="標準 5 3 3" xfId="141"/>
    <cellStyle name="標準 5 3 3 10" xfId="2587"/>
    <cellStyle name="標準 5 3 3 10 2" xfId="8191"/>
    <cellStyle name="標準 5 3 3 11" xfId="282"/>
    <cellStyle name="標準 5 3 3 12" xfId="5886"/>
    <cellStyle name="標準 5 3 3 2" xfId="483"/>
    <cellStyle name="標準 5 3 3 2 2" xfId="1891"/>
    <cellStyle name="標準 5 3 3 2 2 2" xfId="5557"/>
    <cellStyle name="標準 5 3 3 2 2 2 2" xfId="11161"/>
    <cellStyle name="標準 5 3 3 2 2 3" xfId="3619"/>
    <cellStyle name="標準 5 3 3 2 2 3 2" xfId="9223"/>
    <cellStyle name="標準 5 3 3 2 2 4" xfId="7495"/>
    <cellStyle name="標準 5 3 3 2 3" xfId="1201"/>
    <cellStyle name="標準 5 3 3 2 3 2" xfId="4867"/>
    <cellStyle name="標準 5 3 3 2 3 2 2" xfId="10471"/>
    <cellStyle name="標準 5 3 3 2 3 3" xfId="6805"/>
    <cellStyle name="標準 5 3 3 2 4" xfId="4149"/>
    <cellStyle name="標準 5 3 3 2 4 2" xfId="9753"/>
    <cellStyle name="標準 5 3 3 2 5" xfId="2929"/>
    <cellStyle name="標準 5 3 3 2 5 2" xfId="8533"/>
    <cellStyle name="標準 5 3 3 2 6" xfId="6087"/>
    <cellStyle name="標準 5 3 3 3" xfId="671"/>
    <cellStyle name="標準 5 3 3 3 2" xfId="2079"/>
    <cellStyle name="標準 5 3 3 3 2 2" xfId="5745"/>
    <cellStyle name="標準 5 3 3 3 2 2 2" xfId="11349"/>
    <cellStyle name="標準 5 3 3 3 2 3" xfId="3807"/>
    <cellStyle name="標準 5 3 3 3 2 3 2" xfId="9411"/>
    <cellStyle name="標準 5 3 3 3 2 4" xfId="7683"/>
    <cellStyle name="標準 5 3 3 3 3" xfId="1389"/>
    <cellStyle name="標準 5 3 3 3 3 2" xfId="5055"/>
    <cellStyle name="標準 5 3 3 3 3 2 2" xfId="10659"/>
    <cellStyle name="標準 5 3 3 3 3 3" xfId="6993"/>
    <cellStyle name="標準 5 3 3 3 4" xfId="4337"/>
    <cellStyle name="標準 5 3 3 3 4 2" xfId="9941"/>
    <cellStyle name="標準 5 3 3 3 5" xfId="3117"/>
    <cellStyle name="標準 5 3 3 3 5 2" xfId="8721"/>
    <cellStyle name="標準 5 3 3 3 6" xfId="6275"/>
    <cellStyle name="標準 5 3 3 4" xfId="1000"/>
    <cellStyle name="標準 5 3 3 4 2" xfId="4666"/>
    <cellStyle name="標準 5 3 3 4 2 2" xfId="10270"/>
    <cellStyle name="標準 5 3 3 4 3" xfId="2728"/>
    <cellStyle name="標準 5 3 3 4 3 2" xfId="8332"/>
    <cellStyle name="標準 5 3 3 4 4" xfId="6604"/>
    <cellStyle name="標準 5 3 3 5" xfId="1549"/>
    <cellStyle name="標準 5 3 3 5 2" xfId="5215"/>
    <cellStyle name="標準 5 3 3 5 2 2" xfId="10819"/>
    <cellStyle name="標準 5 3 3 5 3" xfId="3277"/>
    <cellStyle name="標準 5 3 3 5 3 2" xfId="8881"/>
    <cellStyle name="標準 5 3 3 5 4" xfId="7153"/>
    <cellStyle name="標準 5 3 3 6" xfId="1690"/>
    <cellStyle name="標準 5 3 3 6 2" xfId="5356"/>
    <cellStyle name="標準 5 3 3 6 2 2" xfId="10960"/>
    <cellStyle name="標準 5 3 3 6 3" xfId="3418"/>
    <cellStyle name="標準 5 3 3 6 3 2" xfId="9022"/>
    <cellStyle name="標準 5 3 3 6 4" xfId="7294"/>
    <cellStyle name="標準 5 3 3 7" xfId="859"/>
    <cellStyle name="標準 5 3 3 7 2" xfId="4525"/>
    <cellStyle name="標準 5 3 3 7 2 2" xfId="10129"/>
    <cellStyle name="標準 5 3 3 7 3" xfId="6463"/>
    <cellStyle name="標準 5 3 3 8" xfId="2239"/>
    <cellStyle name="標準 5 3 3 8 2" xfId="3948"/>
    <cellStyle name="標準 5 3 3 8 2 2" xfId="9552"/>
    <cellStyle name="標準 5 3 3 8 3" xfId="7843"/>
    <cellStyle name="標準 5 3 3 9" xfId="2399"/>
    <cellStyle name="標準 5 3 3 9 2" xfId="8003"/>
    <cellStyle name="標準 5 3 4" xfId="326"/>
    <cellStyle name="標準 5 3 4 2" xfId="566"/>
    <cellStyle name="標準 5 3 4 2 2" xfId="1974"/>
    <cellStyle name="標準 5 3 4 2 2 2" xfId="5640"/>
    <cellStyle name="標準 5 3 4 2 2 2 2" xfId="11244"/>
    <cellStyle name="標準 5 3 4 2 2 3" xfId="3702"/>
    <cellStyle name="標準 5 3 4 2 2 3 2" xfId="9306"/>
    <cellStyle name="標準 5 3 4 2 2 4" xfId="7578"/>
    <cellStyle name="標準 5 3 4 2 3" xfId="1284"/>
    <cellStyle name="標準 5 3 4 2 3 2" xfId="4950"/>
    <cellStyle name="標準 5 3 4 2 3 2 2" xfId="10554"/>
    <cellStyle name="標準 5 3 4 2 3 3" xfId="6888"/>
    <cellStyle name="標準 5 3 4 2 4" xfId="4232"/>
    <cellStyle name="標準 5 3 4 2 4 2" xfId="9836"/>
    <cellStyle name="標準 5 3 4 2 5" xfId="3012"/>
    <cellStyle name="標準 5 3 4 2 5 2" xfId="8616"/>
    <cellStyle name="標準 5 3 4 2 6" xfId="6170"/>
    <cellStyle name="標準 5 3 4 3" xfId="1044"/>
    <cellStyle name="標準 5 3 4 3 2" xfId="4710"/>
    <cellStyle name="標準 5 3 4 3 2 2" xfId="10314"/>
    <cellStyle name="標準 5 3 4 3 3" xfId="2772"/>
    <cellStyle name="標準 5 3 4 3 3 2" xfId="8376"/>
    <cellStyle name="標準 5 3 4 3 4" xfId="6648"/>
    <cellStyle name="標準 5 3 4 4" xfId="1734"/>
    <cellStyle name="標準 5 3 4 4 2" xfId="5400"/>
    <cellStyle name="標準 5 3 4 4 2 2" xfId="11004"/>
    <cellStyle name="標準 5 3 4 4 3" xfId="3462"/>
    <cellStyle name="標準 5 3 4 4 3 2" xfId="9066"/>
    <cellStyle name="標準 5 3 4 4 4" xfId="7338"/>
    <cellStyle name="標準 5 3 4 5" xfId="754"/>
    <cellStyle name="標準 5 3 4 5 2" xfId="4420"/>
    <cellStyle name="標準 5 3 4 5 2 2" xfId="10024"/>
    <cellStyle name="標準 5 3 4 5 3" xfId="6358"/>
    <cellStyle name="標準 5 3 4 6" xfId="3992"/>
    <cellStyle name="標準 5 3 4 6 2" xfId="9596"/>
    <cellStyle name="標準 5 3 4 7" xfId="2482"/>
    <cellStyle name="標準 5 3 4 7 2" xfId="8086"/>
    <cellStyle name="標準 5 3 4 8" xfId="5930"/>
    <cellStyle name="標準 5 3 5" xfId="378"/>
    <cellStyle name="標準 5 3 5 2" xfId="1786"/>
    <cellStyle name="標準 5 3 5 2 2" xfId="5452"/>
    <cellStyle name="標準 5 3 5 2 2 2" xfId="11056"/>
    <cellStyle name="標準 5 3 5 2 3" xfId="3514"/>
    <cellStyle name="標準 5 3 5 2 3 2" xfId="9118"/>
    <cellStyle name="標準 5 3 5 2 4" xfId="7390"/>
    <cellStyle name="標準 5 3 5 3" xfId="1096"/>
    <cellStyle name="標準 5 3 5 3 2" xfId="4762"/>
    <cellStyle name="標準 5 3 5 3 2 2" xfId="10366"/>
    <cellStyle name="標準 5 3 5 3 3" xfId="6700"/>
    <cellStyle name="標準 5 3 5 4" xfId="4044"/>
    <cellStyle name="標準 5 3 5 4 2" xfId="9648"/>
    <cellStyle name="標準 5 3 5 5" xfId="2824"/>
    <cellStyle name="標準 5 3 5 5 2" xfId="8428"/>
    <cellStyle name="標準 5 3 5 6" xfId="5982"/>
    <cellStyle name="標準 5 3 6" xfId="530"/>
    <cellStyle name="標準 5 3 6 2" xfId="1938"/>
    <cellStyle name="標準 5 3 6 2 2" xfId="5604"/>
    <cellStyle name="標準 5 3 6 2 2 2" xfId="11208"/>
    <cellStyle name="標準 5 3 6 2 3" xfId="3666"/>
    <cellStyle name="標準 5 3 6 2 3 2" xfId="9270"/>
    <cellStyle name="標準 5 3 6 2 4" xfId="7542"/>
    <cellStyle name="標準 5 3 6 3" xfId="1248"/>
    <cellStyle name="標準 5 3 6 3 2" xfId="4914"/>
    <cellStyle name="標準 5 3 6 3 2 2" xfId="10518"/>
    <cellStyle name="標準 5 3 6 3 3" xfId="6852"/>
    <cellStyle name="標準 5 3 6 4" xfId="4196"/>
    <cellStyle name="標準 5 3 6 4 2" xfId="9800"/>
    <cellStyle name="標準 5 3 6 5" xfId="2976"/>
    <cellStyle name="標準 5 3 6 5 2" xfId="8580"/>
    <cellStyle name="標準 5 3 6 6" xfId="6134"/>
    <cellStyle name="標準 5 3 7" xfId="895"/>
    <cellStyle name="標準 5 3 7 2" xfId="4561"/>
    <cellStyle name="標準 5 3 7 2 2" xfId="10165"/>
    <cellStyle name="標準 5 3 7 3" xfId="2623"/>
    <cellStyle name="標準 5 3 7 3 2" xfId="8227"/>
    <cellStyle name="標準 5 3 7 4" xfId="6499"/>
    <cellStyle name="標準 5 3 8" xfId="1434"/>
    <cellStyle name="標準 5 3 8 2" xfId="5100"/>
    <cellStyle name="標準 5 3 8 2 2" xfId="10704"/>
    <cellStyle name="標準 5 3 8 3" xfId="3162"/>
    <cellStyle name="標準 5 3 8 3 2" xfId="8766"/>
    <cellStyle name="標準 5 3 8 4" xfId="7038"/>
    <cellStyle name="標準 5 3 9" xfId="1585"/>
    <cellStyle name="標準 5 3 9 2" xfId="5251"/>
    <cellStyle name="標準 5 3 9 2 2" xfId="10855"/>
    <cellStyle name="標準 5 3 9 3" xfId="3313"/>
    <cellStyle name="標準 5 3 9 3 2" xfId="8917"/>
    <cellStyle name="標準 5 3 9 4" xfId="7189"/>
    <cellStyle name="標準 5 4" xfId="20"/>
    <cellStyle name="標準 5 4 10" xfId="690"/>
    <cellStyle name="標準 5 4 10 2" xfId="4356"/>
    <cellStyle name="標準 5 4 10 2 2" xfId="9960"/>
    <cellStyle name="標準 5 4 10 3" xfId="6294"/>
    <cellStyle name="標準 5 4 11" xfId="2100"/>
    <cellStyle name="標準 5 4 11 2" xfId="3854"/>
    <cellStyle name="標準 5 4 11 2 2" xfId="9458"/>
    <cellStyle name="標準 5 4 11 3" xfId="7704"/>
    <cellStyle name="標準 5 4 12" xfId="2260"/>
    <cellStyle name="標準 5 4 12 2" xfId="7864"/>
    <cellStyle name="標準 5 4 13" xfId="2418"/>
    <cellStyle name="標準 5 4 13 2" xfId="8022"/>
    <cellStyle name="標準 5 4 14" xfId="188"/>
    <cellStyle name="標準 5 4 15" xfId="5792"/>
    <cellStyle name="標準 5 4 2" xfId="81"/>
    <cellStyle name="標準 5 4 2 10" xfId="2527"/>
    <cellStyle name="標準 5 4 2 10 2" xfId="8131"/>
    <cellStyle name="標準 5 4 2 11" xfId="222"/>
    <cellStyle name="標準 5 4 2 12" xfId="5826"/>
    <cellStyle name="標準 5 4 2 2" xfId="423"/>
    <cellStyle name="標準 5 4 2 2 2" xfId="1831"/>
    <cellStyle name="標準 5 4 2 2 2 2" xfId="5497"/>
    <cellStyle name="標準 5 4 2 2 2 2 2" xfId="11101"/>
    <cellStyle name="標準 5 4 2 2 2 3" xfId="3559"/>
    <cellStyle name="標準 5 4 2 2 2 3 2" xfId="9163"/>
    <cellStyle name="標準 5 4 2 2 2 4" xfId="7435"/>
    <cellStyle name="標準 5 4 2 2 3" xfId="1141"/>
    <cellStyle name="標準 5 4 2 2 3 2" xfId="4807"/>
    <cellStyle name="標準 5 4 2 2 3 2 2" xfId="10411"/>
    <cellStyle name="標準 5 4 2 2 3 3" xfId="6745"/>
    <cellStyle name="標準 5 4 2 2 4" xfId="4089"/>
    <cellStyle name="標準 5 4 2 2 4 2" xfId="9693"/>
    <cellStyle name="標準 5 4 2 2 5" xfId="2869"/>
    <cellStyle name="標準 5 4 2 2 5 2" xfId="8473"/>
    <cellStyle name="標準 5 4 2 2 6" xfId="6027"/>
    <cellStyle name="標準 5 4 2 3" xfId="611"/>
    <cellStyle name="標準 5 4 2 3 2" xfId="2019"/>
    <cellStyle name="標準 5 4 2 3 2 2" xfId="5685"/>
    <cellStyle name="標準 5 4 2 3 2 2 2" xfId="11289"/>
    <cellStyle name="標準 5 4 2 3 2 3" xfId="3747"/>
    <cellStyle name="標準 5 4 2 3 2 3 2" xfId="9351"/>
    <cellStyle name="標準 5 4 2 3 2 4" xfId="7623"/>
    <cellStyle name="標準 5 4 2 3 3" xfId="1329"/>
    <cellStyle name="標準 5 4 2 3 3 2" xfId="4995"/>
    <cellStyle name="標準 5 4 2 3 3 2 2" xfId="10599"/>
    <cellStyle name="標準 5 4 2 3 3 3" xfId="6933"/>
    <cellStyle name="標準 5 4 2 3 4" xfId="4277"/>
    <cellStyle name="標準 5 4 2 3 4 2" xfId="9881"/>
    <cellStyle name="標準 5 4 2 3 5" xfId="3057"/>
    <cellStyle name="標準 5 4 2 3 5 2" xfId="8661"/>
    <cellStyle name="標準 5 4 2 3 6" xfId="6215"/>
    <cellStyle name="標準 5 4 2 4" xfId="940"/>
    <cellStyle name="標準 5 4 2 4 2" xfId="4606"/>
    <cellStyle name="標準 5 4 2 4 2 2" xfId="10210"/>
    <cellStyle name="標準 5 4 2 4 3" xfId="2668"/>
    <cellStyle name="標準 5 4 2 4 3 2" xfId="8272"/>
    <cellStyle name="標準 5 4 2 4 4" xfId="6544"/>
    <cellStyle name="標準 5 4 2 5" xfId="1456"/>
    <cellStyle name="標準 5 4 2 5 2" xfId="5122"/>
    <cellStyle name="標準 5 4 2 5 2 2" xfId="10726"/>
    <cellStyle name="標準 5 4 2 5 3" xfId="3184"/>
    <cellStyle name="標準 5 4 2 5 3 2" xfId="8788"/>
    <cellStyle name="標準 5 4 2 5 4" xfId="7060"/>
    <cellStyle name="標準 5 4 2 6" xfId="1630"/>
    <cellStyle name="標準 5 4 2 6 2" xfId="5296"/>
    <cellStyle name="標準 5 4 2 6 2 2" xfId="10900"/>
    <cellStyle name="標準 5 4 2 6 3" xfId="3358"/>
    <cellStyle name="標準 5 4 2 6 3 2" xfId="8962"/>
    <cellStyle name="標準 5 4 2 6 4" xfId="7234"/>
    <cellStyle name="標準 5 4 2 7" xfId="799"/>
    <cellStyle name="標準 5 4 2 7 2" xfId="4465"/>
    <cellStyle name="標準 5 4 2 7 2 2" xfId="10069"/>
    <cellStyle name="標準 5 4 2 7 3" xfId="6403"/>
    <cellStyle name="標準 5 4 2 8" xfId="2146"/>
    <cellStyle name="標準 5 4 2 8 2" xfId="3888"/>
    <cellStyle name="標準 5 4 2 8 2 2" xfId="9492"/>
    <cellStyle name="標準 5 4 2 8 3" xfId="7750"/>
    <cellStyle name="標準 5 4 2 9" xfId="2306"/>
    <cellStyle name="標準 5 4 2 9 2" xfId="7910"/>
    <cellStyle name="標準 5 4 3" xfId="113"/>
    <cellStyle name="標準 5 4 3 10" xfId="2559"/>
    <cellStyle name="標準 5 4 3 10 2" xfId="8163"/>
    <cellStyle name="標準 5 4 3 11" xfId="254"/>
    <cellStyle name="標準 5 4 3 12" xfId="5858"/>
    <cellStyle name="標準 5 4 3 2" xfId="455"/>
    <cellStyle name="標準 5 4 3 2 2" xfId="1863"/>
    <cellStyle name="標準 5 4 3 2 2 2" xfId="5529"/>
    <cellStyle name="標準 5 4 3 2 2 2 2" xfId="11133"/>
    <cellStyle name="標準 5 4 3 2 2 3" xfId="3591"/>
    <cellStyle name="標準 5 4 3 2 2 3 2" xfId="9195"/>
    <cellStyle name="標準 5 4 3 2 2 4" xfId="7467"/>
    <cellStyle name="標準 5 4 3 2 3" xfId="1173"/>
    <cellStyle name="標準 5 4 3 2 3 2" xfId="4839"/>
    <cellStyle name="標準 5 4 3 2 3 2 2" xfId="10443"/>
    <cellStyle name="標準 5 4 3 2 3 3" xfId="6777"/>
    <cellStyle name="標準 5 4 3 2 4" xfId="4121"/>
    <cellStyle name="標準 5 4 3 2 4 2" xfId="9725"/>
    <cellStyle name="標準 5 4 3 2 5" xfId="2901"/>
    <cellStyle name="標準 5 4 3 2 5 2" xfId="8505"/>
    <cellStyle name="標準 5 4 3 2 6" xfId="6059"/>
    <cellStyle name="標準 5 4 3 3" xfId="643"/>
    <cellStyle name="標準 5 4 3 3 2" xfId="2051"/>
    <cellStyle name="標準 5 4 3 3 2 2" xfId="5717"/>
    <cellStyle name="標準 5 4 3 3 2 2 2" xfId="11321"/>
    <cellStyle name="標準 5 4 3 3 2 3" xfId="3779"/>
    <cellStyle name="標準 5 4 3 3 2 3 2" xfId="9383"/>
    <cellStyle name="標準 5 4 3 3 2 4" xfId="7655"/>
    <cellStyle name="標準 5 4 3 3 3" xfId="1361"/>
    <cellStyle name="標準 5 4 3 3 3 2" xfId="5027"/>
    <cellStyle name="標準 5 4 3 3 3 2 2" xfId="10631"/>
    <cellStyle name="標準 5 4 3 3 3 3" xfId="6965"/>
    <cellStyle name="標準 5 4 3 3 4" xfId="4309"/>
    <cellStyle name="標準 5 4 3 3 4 2" xfId="9913"/>
    <cellStyle name="標準 5 4 3 3 5" xfId="3089"/>
    <cellStyle name="標準 5 4 3 3 5 2" xfId="8693"/>
    <cellStyle name="標準 5 4 3 3 6" xfId="6247"/>
    <cellStyle name="標準 5 4 3 4" xfId="972"/>
    <cellStyle name="標準 5 4 3 4 2" xfId="4638"/>
    <cellStyle name="標準 5 4 3 4 2 2" xfId="10242"/>
    <cellStyle name="標準 5 4 3 4 3" xfId="2700"/>
    <cellStyle name="標準 5 4 3 4 3 2" xfId="8304"/>
    <cellStyle name="標準 5 4 3 4 4" xfId="6576"/>
    <cellStyle name="標準 5 4 3 5" xfId="1522"/>
    <cellStyle name="標準 5 4 3 5 2" xfId="5188"/>
    <cellStyle name="標準 5 4 3 5 2 2" xfId="10792"/>
    <cellStyle name="標準 5 4 3 5 3" xfId="3250"/>
    <cellStyle name="標準 5 4 3 5 3 2" xfId="8854"/>
    <cellStyle name="標準 5 4 3 5 4" xfId="7126"/>
    <cellStyle name="標準 5 4 3 6" xfId="1662"/>
    <cellStyle name="標準 5 4 3 6 2" xfId="5328"/>
    <cellStyle name="標準 5 4 3 6 2 2" xfId="10932"/>
    <cellStyle name="標準 5 4 3 6 3" xfId="3390"/>
    <cellStyle name="標準 5 4 3 6 3 2" xfId="8994"/>
    <cellStyle name="標準 5 4 3 6 4" xfId="7266"/>
    <cellStyle name="標準 5 4 3 7" xfId="831"/>
    <cellStyle name="標準 5 4 3 7 2" xfId="4497"/>
    <cellStyle name="標準 5 4 3 7 2 2" xfId="10101"/>
    <cellStyle name="標準 5 4 3 7 3" xfId="6435"/>
    <cellStyle name="標準 5 4 3 8" xfId="2212"/>
    <cellStyle name="標準 5 4 3 8 2" xfId="3920"/>
    <cellStyle name="標準 5 4 3 8 2 2" xfId="9524"/>
    <cellStyle name="標準 5 4 3 8 3" xfId="7816"/>
    <cellStyle name="標準 5 4 3 9" xfId="2372"/>
    <cellStyle name="標準 5 4 3 9 2" xfId="7976"/>
    <cellStyle name="標準 5 4 4" xfId="298"/>
    <cellStyle name="標準 5 4 4 2" xfId="577"/>
    <cellStyle name="標準 5 4 4 2 2" xfId="1985"/>
    <cellStyle name="標準 5 4 4 2 2 2" xfId="5651"/>
    <cellStyle name="標準 5 4 4 2 2 2 2" xfId="11255"/>
    <cellStyle name="標準 5 4 4 2 2 3" xfId="3713"/>
    <cellStyle name="標準 5 4 4 2 2 3 2" xfId="9317"/>
    <cellStyle name="標準 5 4 4 2 2 4" xfId="7589"/>
    <cellStyle name="標準 5 4 4 2 3" xfId="1295"/>
    <cellStyle name="標準 5 4 4 2 3 2" xfId="4961"/>
    <cellStyle name="標準 5 4 4 2 3 2 2" xfId="10565"/>
    <cellStyle name="標準 5 4 4 2 3 3" xfId="6899"/>
    <cellStyle name="標準 5 4 4 2 4" xfId="4243"/>
    <cellStyle name="標準 5 4 4 2 4 2" xfId="9847"/>
    <cellStyle name="標準 5 4 4 2 5" xfId="3023"/>
    <cellStyle name="標準 5 4 4 2 5 2" xfId="8627"/>
    <cellStyle name="標準 5 4 4 2 6" xfId="6181"/>
    <cellStyle name="標準 5 4 4 3" xfId="1016"/>
    <cellStyle name="標準 5 4 4 3 2" xfId="4682"/>
    <cellStyle name="標準 5 4 4 3 2 2" xfId="10286"/>
    <cellStyle name="標準 5 4 4 3 3" xfId="2744"/>
    <cellStyle name="標準 5 4 4 3 3 2" xfId="8348"/>
    <cellStyle name="標準 5 4 4 3 4" xfId="6620"/>
    <cellStyle name="標準 5 4 4 4" xfId="1706"/>
    <cellStyle name="標準 5 4 4 4 2" xfId="5372"/>
    <cellStyle name="標準 5 4 4 4 2 2" xfId="10976"/>
    <cellStyle name="標準 5 4 4 4 3" xfId="3434"/>
    <cellStyle name="標準 5 4 4 4 3 2" xfId="9038"/>
    <cellStyle name="標準 5 4 4 4 4" xfId="7310"/>
    <cellStyle name="標準 5 4 4 5" xfId="765"/>
    <cellStyle name="標準 5 4 4 5 2" xfId="4431"/>
    <cellStyle name="標準 5 4 4 5 2 2" xfId="10035"/>
    <cellStyle name="標準 5 4 4 5 3" xfId="6369"/>
    <cellStyle name="標準 5 4 4 6" xfId="3964"/>
    <cellStyle name="標準 5 4 4 6 2" xfId="9568"/>
    <cellStyle name="標準 5 4 4 7" xfId="2493"/>
    <cellStyle name="標準 5 4 4 7 2" xfId="8097"/>
    <cellStyle name="標準 5 4 4 8" xfId="5902"/>
    <cellStyle name="標準 5 4 5" xfId="389"/>
    <cellStyle name="標準 5 4 5 2" xfId="1797"/>
    <cellStyle name="標準 5 4 5 2 2" xfId="5463"/>
    <cellStyle name="標準 5 4 5 2 2 2" xfId="11067"/>
    <cellStyle name="標準 5 4 5 2 3" xfId="3525"/>
    <cellStyle name="標準 5 4 5 2 3 2" xfId="9129"/>
    <cellStyle name="標準 5 4 5 2 4" xfId="7401"/>
    <cellStyle name="標準 5 4 5 3" xfId="1107"/>
    <cellStyle name="標準 5 4 5 3 2" xfId="4773"/>
    <cellStyle name="標準 5 4 5 3 2 2" xfId="10377"/>
    <cellStyle name="標準 5 4 5 3 3" xfId="6711"/>
    <cellStyle name="標準 5 4 5 4" xfId="4055"/>
    <cellStyle name="標準 5 4 5 4 2" xfId="9659"/>
    <cellStyle name="標準 5 4 5 5" xfId="2835"/>
    <cellStyle name="標準 5 4 5 5 2" xfId="8439"/>
    <cellStyle name="標準 5 4 5 6" xfId="5993"/>
    <cellStyle name="標準 5 4 6" xfId="502"/>
    <cellStyle name="標準 5 4 6 2" xfId="1910"/>
    <cellStyle name="標準 5 4 6 2 2" xfId="5576"/>
    <cellStyle name="標準 5 4 6 2 2 2" xfId="11180"/>
    <cellStyle name="標準 5 4 6 2 3" xfId="3638"/>
    <cellStyle name="標準 5 4 6 2 3 2" xfId="9242"/>
    <cellStyle name="標準 5 4 6 2 4" xfId="7514"/>
    <cellStyle name="標準 5 4 6 3" xfId="1220"/>
    <cellStyle name="標準 5 4 6 3 2" xfId="4886"/>
    <cellStyle name="標準 5 4 6 3 2 2" xfId="10490"/>
    <cellStyle name="標準 5 4 6 3 3" xfId="6824"/>
    <cellStyle name="標準 5 4 6 4" xfId="4168"/>
    <cellStyle name="標準 5 4 6 4 2" xfId="9772"/>
    <cellStyle name="標準 5 4 6 5" xfId="2948"/>
    <cellStyle name="標準 5 4 6 5 2" xfId="8552"/>
    <cellStyle name="標準 5 4 6 6" xfId="6106"/>
    <cellStyle name="標準 5 4 7" xfId="906"/>
    <cellStyle name="標準 5 4 7 2" xfId="4572"/>
    <cellStyle name="標準 5 4 7 2 2" xfId="10176"/>
    <cellStyle name="標準 5 4 7 3" xfId="2634"/>
    <cellStyle name="標準 5 4 7 3 2" xfId="8238"/>
    <cellStyle name="標準 5 4 7 4" xfId="6510"/>
    <cellStyle name="標準 5 4 8" xfId="1410"/>
    <cellStyle name="標準 5 4 8 2" xfId="5076"/>
    <cellStyle name="標準 5 4 8 2 2" xfId="10680"/>
    <cellStyle name="標準 5 4 8 3" xfId="3138"/>
    <cellStyle name="標準 5 4 8 3 2" xfId="8742"/>
    <cellStyle name="標準 5 4 8 4" xfId="7014"/>
    <cellStyle name="標準 5 4 9" xfId="1596"/>
    <cellStyle name="標準 5 4 9 2" xfId="5262"/>
    <cellStyle name="標準 5 4 9 2 2" xfId="10866"/>
    <cellStyle name="標準 5 4 9 3" xfId="3324"/>
    <cellStyle name="標準 5 4 9 3 2" xfId="8928"/>
    <cellStyle name="標準 5 4 9 4" xfId="7200"/>
    <cellStyle name="標準 5 5" xfId="78"/>
    <cellStyle name="標準 5 5 10" xfId="2292"/>
    <cellStyle name="標準 5 5 10 2" xfId="7896"/>
    <cellStyle name="標準 5 5 11" xfId="2524"/>
    <cellStyle name="標準 5 5 11 2" xfId="8128"/>
    <cellStyle name="標準 5 5 12" xfId="219"/>
    <cellStyle name="標準 5 5 13" xfId="5823"/>
    <cellStyle name="標準 5 5 2" xfId="337"/>
    <cellStyle name="標準 5 5 2 2" xfId="1495"/>
    <cellStyle name="標準 5 5 2 2 2" xfId="5161"/>
    <cellStyle name="標準 5 5 2 2 2 2" xfId="10765"/>
    <cellStyle name="標準 5 5 2 2 3" xfId="3223"/>
    <cellStyle name="標準 5 5 2 2 3 2" xfId="8827"/>
    <cellStyle name="標準 5 5 2 2 4" xfId="7099"/>
    <cellStyle name="標準 5 5 2 3" xfId="1745"/>
    <cellStyle name="標準 5 5 2 3 2" xfId="5411"/>
    <cellStyle name="標準 5 5 2 3 2 2" xfId="11015"/>
    <cellStyle name="標準 5 5 2 3 3" xfId="3473"/>
    <cellStyle name="標準 5 5 2 3 3 2" xfId="9077"/>
    <cellStyle name="標準 5 5 2 3 4" xfId="7349"/>
    <cellStyle name="標準 5 5 2 4" xfId="1055"/>
    <cellStyle name="標準 5 5 2 4 2" xfId="4721"/>
    <cellStyle name="標準 5 5 2 4 2 2" xfId="10325"/>
    <cellStyle name="標準 5 5 2 4 3" xfId="6659"/>
    <cellStyle name="標準 5 5 2 5" xfId="2185"/>
    <cellStyle name="標準 5 5 2 5 2" xfId="4003"/>
    <cellStyle name="標準 5 5 2 5 2 2" xfId="9607"/>
    <cellStyle name="標準 5 5 2 5 3" xfId="7789"/>
    <cellStyle name="標準 5 5 2 6" xfId="2345"/>
    <cellStyle name="標準 5 5 2 6 2" xfId="7949"/>
    <cellStyle name="標準 5 5 2 7" xfId="2783"/>
    <cellStyle name="標準 5 5 2 7 2" xfId="8387"/>
    <cellStyle name="標準 5 5 2 8" xfId="5941"/>
    <cellStyle name="標準 5 5 3" xfId="420"/>
    <cellStyle name="標準 5 5 3 2" xfId="1828"/>
    <cellStyle name="標準 5 5 3 2 2" xfId="5494"/>
    <cellStyle name="標準 5 5 3 2 2 2" xfId="11098"/>
    <cellStyle name="標準 5 5 3 2 3" xfId="3556"/>
    <cellStyle name="標準 5 5 3 2 3 2" xfId="9160"/>
    <cellStyle name="標準 5 5 3 2 4" xfId="7432"/>
    <cellStyle name="標準 5 5 3 3" xfId="1138"/>
    <cellStyle name="標準 5 5 3 3 2" xfId="4804"/>
    <cellStyle name="標準 5 5 3 3 2 2" xfId="10408"/>
    <cellStyle name="標準 5 5 3 3 3" xfId="6742"/>
    <cellStyle name="標準 5 5 3 4" xfId="4086"/>
    <cellStyle name="標準 5 5 3 4 2" xfId="9690"/>
    <cellStyle name="標準 5 5 3 5" xfId="2866"/>
    <cellStyle name="標準 5 5 3 5 2" xfId="8470"/>
    <cellStyle name="標準 5 5 3 6" xfId="6024"/>
    <cellStyle name="標準 5 5 4" xfId="608"/>
    <cellStyle name="標準 5 5 4 2" xfId="2016"/>
    <cellStyle name="標準 5 5 4 2 2" xfId="5682"/>
    <cellStyle name="標準 5 5 4 2 2 2" xfId="11286"/>
    <cellStyle name="標準 5 5 4 2 3" xfId="3744"/>
    <cellStyle name="標準 5 5 4 2 3 2" xfId="9348"/>
    <cellStyle name="標準 5 5 4 2 4" xfId="7620"/>
    <cellStyle name="標準 5 5 4 3" xfId="1326"/>
    <cellStyle name="標準 5 5 4 3 2" xfId="4992"/>
    <cellStyle name="標準 5 5 4 3 2 2" xfId="10596"/>
    <cellStyle name="標準 5 5 4 3 3" xfId="6930"/>
    <cellStyle name="標準 5 5 4 4" xfId="4274"/>
    <cellStyle name="標準 5 5 4 4 2" xfId="9878"/>
    <cellStyle name="標準 5 5 4 5" xfId="3054"/>
    <cellStyle name="標準 5 5 4 5 2" xfId="8658"/>
    <cellStyle name="標準 5 5 4 6" xfId="6212"/>
    <cellStyle name="標準 5 5 5" xfId="937"/>
    <cellStyle name="標準 5 5 5 2" xfId="4603"/>
    <cellStyle name="標準 5 5 5 2 2" xfId="10207"/>
    <cellStyle name="標準 5 5 5 3" xfId="2665"/>
    <cellStyle name="標準 5 5 5 3 2" xfId="8269"/>
    <cellStyle name="標準 5 5 5 4" xfId="6541"/>
    <cellStyle name="標準 5 5 6" xfId="1442"/>
    <cellStyle name="標準 5 5 6 2" xfId="5108"/>
    <cellStyle name="標準 5 5 6 2 2" xfId="10712"/>
    <cellStyle name="標準 5 5 6 3" xfId="3170"/>
    <cellStyle name="標準 5 5 6 3 2" xfId="8774"/>
    <cellStyle name="標準 5 5 6 4" xfId="7046"/>
    <cellStyle name="標準 5 5 7" xfId="1627"/>
    <cellStyle name="標準 5 5 7 2" xfId="5293"/>
    <cellStyle name="標準 5 5 7 2 2" xfId="10897"/>
    <cellStyle name="標準 5 5 7 3" xfId="3355"/>
    <cellStyle name="標準 5 5 7 3 2" xfId="8959"/>
    <cellStyle name="標準 5 5 7 4" xfId="7231"/>
    <cellStyle name="標準 5 5 8" xfId="796"/>
    <cellStyle name="標準 5 5 8 2" xfId="4462"/>
    <cellStyle name="標準 5 5 8 2 2" xfId="10066"/>
    <cellStyle name="標準 5 5 8 3" xfId="6400"/>
    <cellStyle name="標準 5 5 9" xfId="2132"/>
    <cellStyle name="標準 5 5 9 2" xfId="3885"/>
    <cellStyle name="標準 5 5 9 2 2" xfId="9489"/>
    <cellStyle name="標準 5 5 9 3" xfId="7736"/>
    <cellStyle name="標準 5 6" xfId="102"/>
    <cellStyle name="標準 5 6 10" xfId="2353"/>
    <cellStyle name="標準 5 6 10 2" xfId="7957"/>
    <cellStyle name="標準 5 6 11" xfId="2548"/>
    <cellStyle name="標準 5 6 11 2" xfId="8152"/>
    <cellStyle name="標準 5 6 12" xfId="243"/>
    <cellStyle name="標準 5 6 13" xfId="5847"/>
    <cellStyle name="標準 5 6 2" xfId="345"/>
    <cellStyle name="標準 5 6 2 2" xfId="1753"/>
    <cellStyle name="標準 5 6 2 2 2" xfId="5419"/>
    <cellStyle name="標準 5 6 2 2 2 2" xfId="11023"/>
    <cellStyle name="標準 5 6 2 2 3" xfId="3481"/>
    <cellStyle name="標準 5 6 2 2 3 2" xfId="9085"/>
    <cellStyle name="標準 5 6 2 2 4" xfId="7357"/>
    <cellStyle name="標準 5 6 2 3" xfId="1063"/>
    <cellStyle name="標準 5 6 2 3 2" xfId="4729"/>
    <cellStyle name="標準 5 6 2 3 2 2" xfId="10333"/>
    <cellStyle name="標準 5 6 2 3 3" xfId="6667"/>
    <cellStyle name="標準 5 6 2 4" xfId="4011"/>
    <cellStyle name="標準 5 6 2 4 2" xfId="9615"/>
    <cellStyle name="標準 5 6 2 5" xfId="2791"/>
    <cellStyle name="標準 5 6 2 5 2" xfId="8395"/>
    <cellStyle name="標準 5 6 2 6" xfId="5949"/>
    <cellStyle name="標準 5 6 3" xfId="444"/>
    <cellStyle name="標準 5 6 3 2" xfId="1852"/>
    <cellStyle name="標準 5 6 3 2 2" xfId="5518"/>
    <cellStyle name="標準 5 6 3 2 2 2" xfId="11122"/>
    <cellStyle name="標準 5 6 3 2 3" xfId="3580"/>
    <cellStyle name="標準 5 6 3 2 3 2" xfId="9184"/>
    <cellStyle name="標準 5 6 3 2 4" xfId="7456"/>
    <cellStyle name="標準 5 6 3 3" xfId="1162"/>
    <cellStyle name="標準 5 6 3 3 2" xfId="4828"/>
    <cellStyle name="標準 5 6 3 3 2 2" xfId="10432"/>
    <cellStyle name="標準 5 6 3 3 3" xfId="6766"/>
    <cellStyle name="標準 5 6 3 4" xfId="4110"/>
    <cellStyle name="標準 5 6 3 4 2" xfId="9714"/>
    <cellStyle name="標準 5 6 3 5" xfId="2890"/>
    <cellStyle name="標準 5 6 3 5 2" xfId="8494"/>
    <cellStyle name="標準 5 6 3 6" xfId="6048"/>
    <cellStyle name="標準 5 6 4" xfId="632"/>
    <cellStyle name="標準 5 6 4 2" xfId="2040"/>
    <cellStyle name="標準 5 6 4 2 2" xfId="5706"/>
    <cellStyle name="標準 5 6 4 2 2 2" xfId="11310"/>
    <cellStyle name="標準 5 6 4 2 3" xfId="3768"/>
    <cellStyle name="標準 5 6 4 2 3 2" xfId="9372"/>
    <cellStyle name="標準 5 6 4 2 4" xfId="7644"/>
    <cellStyle name="標準 5 6 4 3" xfId="1350"/>
    <cellStyle name="標準 5 6 4 3 2" xfId="5016"/>
    <cellStyle name="標準 5 6 4 3 2 2" xfId="10620"/>
    <cellStyle name="標準 5 6 4 3 3" xfId="6954"/>
    <cellStyle name="標準 5 6 4 4" xfId="4298"/>
    <cellStyle name="標準 5 6 4 4 2" xfId="9902"/>
    <cellStyle name="標準 5 6 4 5" xfId="3078"/>
    <cellStyle name="標準 5 6 4 5 2" xfId="8682"/>
    <cellStyle name="標準 5 6 4 6" xfId="6236"/>
    <cellStyle name="標準 5 6 5" xfId="961"/>
    <cellStyle name="標準 5 6 5 2" xfId="4627"/>
    <cellStyle name="標準 5 6 5 2 2" xfId="10231"/>
    <cellStyle name="標準 5 6 5 3" xfId="2689"/>
    <cellStyle name="標準 5 6 5 3 2" xfId="8293"/>
    <cellStyle name="標準 5 6 5 4" xfId="6565"/>
    <cellStyle name="標準 5 6 6" xfId="1503"/>
    <cellStyle name="標準 5 6 6 2" xfId="5169"/>
    <cellStyle name="標準 5 6 6 2 2" xfId="10773"/>
    <cellStyle name="標準 5 6 6 3" xfId="3231"/>
    <cellStyle name="標準 5 6 6 3 2" xfId="8835"/>
    <cellStyle name="標準 5 6 6 4" xfId="7107"/>
    <cellStyle name="標準 5 6 7" xfId="1651"/>
    <cellStyle name="標準 5 6 7 2" xfId="5317"/>
    <cellStyle name="標準 5 6 7 2 2" xfId="10921"/>
    <cellStyle name="標準 5 6 7 3" xfId="3379"/>
    <cellStyle name="標準 5 6 7 3 2" xfId="8983"/>
    <cellStyle name="標準 5 6 7 4" xfId="7255"/>
    <cellStyle name="標準 5 6 8" xfId="820"/>
    <cellStyle name="標準 5 6 8 2" xfId="4486"/>
    <cellStyle name="標準 5 6 8 2 2" xfId="10090"/>
    <cellStyle name="標準 5 6 8 3" xfId="6424"/>
    <cellStyle name="標準 5 6 9" xfId="2193"/>
    <cellStyle name="標準 5 6 9 2" xfId="3909"/>
    <cellStyle name="標準 5 6 9 2 2" xfId="9513"/>
    <cellStyle name="標準 5 6 9 3" xfId="7797"/>
    <cellStyle name="標準 5 7" xfId="291"/>
    <cellStyle name="標準 5 7 10" xfId="5895"/>
    <cellStyle name="標準 5 7 2" xfId="538"/>
    <cellStyle name="標準 5 7 2 2" xfId="1946"/>
    <cellStyle name="標準 5 7 2 2 2" xfId="5612"/>
    <cellStyle name="標準 5 7 2 2 2 2" xfId="11216"/>
    <cellStyle name="標準 5 7 2 2 3" xfId="3674"/>
    <cellStyle name="標準 5 7 2 2 3 2" xfId="9278"/>
    <cellStyle name="標準 5 7 2 2 4" xfId="7550"/>
    <cellStyle name="標準 5 7 2 3" xfId="1256"/>
    <cellStyle name="標準 5 7 2 3 2" xfId="4922"/>
    <cellStyle name="標準 5 7 2 3 2 2" xfId="10526"/>
    <cellStyle name="標準 5 7 2 3 3" xfId="6860"/>
    <cellStyle name="標準 5 7 2 4" xfId="4204"/>
    <cellStyle name="標準 5 7 2 4 2" xfId="9808"/>
    <cellStyle name="標準 5 7 2 5" xfId="2984"/>
    <cellStyle name="標準 5 7 2 5 2" xfId="8588"/>
    <cellStyle name="標準 5 7 2 6" xfId="6142"/>
    <cellStyle name="標準 5 7 3" xfId="1009"/>
    <cellStyle name="標準 5 7 3 2" xfId="4675"/>
    <cellStyle name="標準 5 7 3 2 2" xfId="10279"/>
    <cellStyle name="標準 5 7 3 3" xfId="2737"/>
    <cellStyle name="標準 5 7 3 3 2" xfId="8341"/>
    <cellStyle name="標準 5 7 3 4" xfId="6613"/>
    <cellStyle name="標準 5 7 4" xfId="1449"/>
    <cellStyle name="標準 5 7 4 2" xfId="5115"/>
    <cellStyle name="標準 5 7 4 2 2" xfId="10719"/>
    <cellStyle name="標準 5 7 4 3" xfId="3177"/>
    <cellStyle name="標準 5 7 4 3 2" xfId="8781"/>
    <cellStyle name="標準 5 7 4 4" xfId="7053"/>
    <cellStyle name="標準 5 7 5" xfId="1699"/>
    <cellStyle name="標準 5 7 5 2" xfId="5365"/>
    <cellStyle name="標準 5 7 5 2 2" xfId="10969"/>
    <cellStyle name="標準 5 7 5 3" xfId="3427"/>
    <cellStyle name="標準 5 7 5 3 2" xfId="9031"/>
    <cellStyle name="標準 5 7 5 4" xfId="7303"/>
    <cellStyle name="標準 5 7 6" xfId="726"/>
    <cellStyle name="標準 5 7 6 2" xfId="4392"/>
    <cellStyle name="標準 5 7 6 2 2" xfId="9996"/>
    <cellStyle name="標準 5 7 6 3" xfId="6330"/>
    <cellStyle name="標準 5 7 7" xfId="2139"/>
    <cellStyle name="標準 5 7 7 2" xfId="3957"/>
    <cellStyle name="標準 5 7 7 2 2" xfId="9561"/>
    <cellStyle name="標準 5 7 7 3" xfId="7743"/>
    <cellStyle name="標準 5 7 8" xfId="2299"/>
    <cellStyle name="標準 5 7 8 2" xfId="7903"/>
    <cellStyle name="標準 5 7 9" xfId="2454"/>
    <cellStyle name="標準 5 7 9 2" xfId="8058"/>
    <cellStyle name="標準 5 8" xfId="350"/>
    <cellStyle name="標準 5 8 2" xfId="1758"/>
    <cellStyle name="標準 5 8 2 2" xfId="5424"/>
    <cellStyle name="標準 5 8 2 2 2" xfId="11028"/>
    <cellStyle name="標準 5 8 2 3" xfId="3486"/>
    <cellStyle name="標準 5 8 2 3 2" xfId="9090"/>
    <cellStyle name="標準 5 8 2 4" xfId="7362"/>
    <cellStyle name="標準 5 8 3" xfId="1068"/>
    <cellStyle name="標準 5 8 3 2" xfId="4734"/>
    <cellStyle name="標準 5 8 3 2 2" xfId="10338"/>
    <cellStyle name="標準 5 8 3 3" xfId="6672"/>
    <cellStyle name="標準 5 8 4" xfId="4016"/>
    <cellStyle name="標準 5 8 4 2" xfId="9620"/>
    <cellStyle name="標準 5 8 5" xfId="2796"/>
    <cellStyle name="標準 5 8 5 2" xfId="8400"/>
    <cellStyle name="標準 5 8 6" xfId="5954"/>
    <cellStyle name="標準 5 9" xfId="491"/>
    <cellStyle name="標準 5 9 2" xfId="1899"/>
    <cellStyle name="標準 5 9 2 2" xfId="5565"/>
    <cellStyle name="標準 5 9 2 2 2" xfId="11169"/>
    <cellStyle name="標準 5 9 2 3" xfId="3627"/>
    <cellStyle name="標準 5 9 2 3 2" xfId="9231"/>
    <cellStyle name="標準 5 9 2 4" xfId="7503"/>
    <cellStyle name="標準 5 9 3" xfId="1209"/>
    <cellStyle name="標準 5 9 3 2" xfId="4875"/>
    <cellStyle name="標準 5 9 3 2 2" xfId="10479"/>
    <cellStyle name="標準 5 9 3 3" xfId="6813"/>
    <cellStyle name="標準 5 9 4" xfId="4157"/>
    <cellStyle name="標準 5 9 4 2" xfId="9761"/>
    <cellStyle name="標準 5 9 5" xfId="2937"/>
    <cellStyle name="標準 5 9 5 2" xfId="8541"/>
    <cellStyle name="標準 5 9 6" xfId="6095"/>
    <cellStyle name="標準 6" xfId="12"/>
    <cellStyle name="標準 6 10" xfId="492"/>
    <cellStyle name="標準 6 10 2" xfId="1900"/>
    <cellStyle name="標準 6 10 2 2" xfId="5566"/>
    <cellStyle name="標準 6 10 2 2 2" xfId="11170"/>
    <cellStyle name="標準 6 10 2 3" xfId="3628"/>
    <cellStyle name="標準 6 10 2 3 2" xfId="9232"/>
    <cellStyle name="標準 6 10 2 4" xfId="7504"/>
    <cellStyle name="標準 6 10 3" xfId="1210"/>
    <cellStyle name="標準 6 10 3 2" xfId="4876"/>
    <cellStyle name="標準 6 10 3 2 2" xfId="10480"/>
    <cellStyle name="標準 6 10 3 3" xfId="6814"/>
    <cellStyle name="標準 6 10 4" xfId="4158"/>
    <cellStyle name="標準 6 10 4 2" xfId="9762"/>
    <cellStyle name="標準 6 10 5" xfId="2938"/>
    <cellStyle name="標準 6 10 5 2" xfId="8542"/>
    <cellStyle name="標準 6 10 6" xfId="6096"/>
    <cellStyle name="標準 6 11" xfId="868"/>
    <cellStyle name="標準 6 11 2" xfId="4534"/>
    <cellStyle name="標準 6 11 2 2" xfId="10138"/>
    <cellStyle name="標準 6 11 3" xfId="2596"/>
    <cellStyle name="標準 6 11 3 2" xfId="8200"/>
    <cellStyle name="標準 6 11 4" xfId="6472"/>
    <cellStyle name="標準 6 12" xfId="1402"/>
    <cellStyle name="標準 6 12 2" xfId="5068"/>
    <cellStyle name="標準 6 12 2 2" xfId="10672"/>
    <cellStyle name="標準 6 12 3" xfId="3130"/>
    <cellStyle name="標準 6 12 3 2" xfId="8734"/>
    <cellStyle name="標準 6 12 4" xfId="7006"/>
    <cellStyle name="標準 6 13" xfId="1558"/>
    <cellStyle name="標準 6 13 2" xfId="5224"/>
    <cellStyle name="標準 6 13 2 2" xfId="10828"/>
    <cellStyle name="標準 6 13 3" xfId="3286"/>
    <cellStyle name="標準 6 13 3 2" xfId="8890"/>
    <cellStyle name="標準 6 13 4" xfId="7162"/>
    <cellStyle name="標準 6 14" xfId="680"/>
    <cellStyle name="標準 6 14 2" xfId="4346"/>
    <cellStyle name="標準 6 14 2 2" xfId="9950"/>
    <cellStyle name="標準 6 14 3" xfId="6284"/>
    <cellStyle name="標準 6 15" xfId="2092"/>
    <cellStyle name="標準 6 15 2" xfId="3816"/>
    <cellStyle name="標準 6 15 2 2" xfId="9420"/>
    <cellStyle name="標準 6 15 3" xfId="7696"/>
    <cellStyle name="標準 6 16" xfId="2252"/>
    <cellStyle name="標準 6 16 2" xfId="7856"/>
    <cellStyle name="標準 6 17" xfId="2408"/>
    <cellStyle name="標準 6 17 2" xfId="8012"/>
    <cellStyle name="標準 6 18" xfId="150"/>
    <cellStyle name="標準 6 19" xfId="5754"/>
    <cellStyle name="標準 6 2" xfId="13"/>
    <cellStyle name="標準 6 2 10" xfId="871"/>
    <cellStyle name="標準 6 2 10 2" xfId="4537"/>
    <cellStyle name="標準 6 2 10 2 2" xfId="10141"/>
    <cellStyle name="標準 6 2 10 3" xfId="2599"/>
    <cellStyle name="標準 6 2 10 3 2" xfId="8203"/>
    <cellStyle name="標準 6 2 10 4" xfId="6475"/>
    <cellStyle name="標準 6 2 11" xfId="1403"/>
    <cellStyle name="標準 6 2 11 2" xfId="5069"/>
    <cellStyle name="標準 6 2 11 2 2" xfId="10673"/>
    <cellStyle name="標準 6 2 11 3" xfId="3131"/>
    <cellStyle name="標準 6 2 11 3 2" xfId="8735"/>
    <cellStyle name="標準 6 2 11 4" xfId="7007"/>
    <cellStyle name="標準 6 2 12" xfId="1561"/>
    <cellStyle name="標準 6 2 12 2" xfId="5227"/>
    <cellStyle name="標準 6 2 12 2 2" xfId="10831"/>
    <cellStyle name="標準 6 2 12 3" xfId="3289"/>
    <cellStyle name="標準 6 2 12 3 2" xfId="8893"/>
    <cellStyle name="標準 6 2 12 4" xfId="7165"/>
    <cellStyle name="標準 6 2 13" xfId="685"/>
    <cellStyle name="標準 6 2 13 2" xfId="4351"/>
    <cellStyle name="標準 6 2 13 2 2" xfId="9955"/>
    <cellStyle name="標準 6 2 13 3" xfId="6289"/>
    <cellStyle name="標準 6 2 14" xfId="2093"/>
    <cellStyle name="標準 6 2 14 2" xfId="3819"/>
    <cellStyle name="標準 6 2 14 2 2" xfId="9423"/>
    <cellStyle name="標準 6 2 14 3" xfId="7697"/>
    <cellStyle name="標準 6 2 15" xfId="2253"/>
    <cellStyle name="標準 6 2 15 2" xfId="7857"/>
    <cellStyle name="標準 6 2 16" xfId="2413"/>
    <cellStyle name="標準 6 2 16 2" xfId="8017"/>
    <cellStyle name="標準 6 2 17" xfId="153"/>
    <cellStyle name="標準 6 2 18" xfId="5757"/>
    <cellStyle name="標準 6 2 2" xfId="34"/>
    <cellStyle name="標準 6 2 2 10" xfId="708"/>
    <cellStyle name="標準 6 2 2 10 2" xfId="4374"/>
    <cellStyle name="標準 6 2 2 10 2 2" xfId="9978"/>
    <cellStyle name="標準 6 2 2 10 3" xfId="6312"/>
    <cellStyle name="標準 6 2 2 11" xfId="2114"/>
    <cellStyle name="標準 6 2 2 11 2" xfId="3833"/>
    <cellStyle name="標準 6 2 2 11 2 2" xfId="9437"/>
    <cellStyle name="標準 6 2 2 11 3" xfId="7718"/>
    <cellStyle name="標準 6 2 2 12" xfId="2274"/>
    <cellStyle name="標準 6 2 2 12 2" xfId="7878"/>
    <cellStyle name="標準 6 2 2 13" xfId="2436"/>
    <cellStyle name="標準 6 2 2 13 2" xfId="8040"/>
    <cellStyle name="標準 6 2 2 14" xfId="167"/>
    <cellStyle name="標準 6 2 2 15" xfId="5771"/>
    <cellStyle name="標準 6 2 2 2" xfId="84"/>
    <cellStyle name="標準 6 2 2 2 10" xfId="2530"/>
    <cellStyle name="標準 6 2 2 2 10 2" xfId="8134"/>
    <cellStyle name="標準 6 2 2 2 11" xfId="225"/>
    <cellStyle name="標準 6 2 2 2 12" xfId="5829"/>
    <cellStyle name="標準 6 2 2 2 2" xfId="426"/>
    <cellStyle name="標準 6 2 2 2 2 2" xfId="1834"/>
    <cellStyle name="標準 6 2 2 2 2 2 2" xfId="5500"/>
    <cellStyle name="標準 6 2 2 2 2 2 2 2" xfId="11104"/>
    <cellStyle name="標準 6 2 2 2 2 2 3" xfId="3562"/>
    <cellStyle name="標準 6 2 2 2 2 2 3 2" xfId="9166"/>
    <cellStyle name="標準 6 2 2 2 2 2 4" xfId="7438"/>
    <cellStyle name="標準 6 2 2 2 2 3" xfId="1144"/>
    <cellStyle name="標準 6 2 2 2 2 3 2" xfId="4810"/>
    <cellStyle name="標準 6 2 2 2 2 3 2 2" xfId="10414"/>
    <cellStyle name="標準 6 2 2 2 2 3 3" xfId="6748"/>
    <cellStyle name="標準 6 2 2 2 2 4" xfId="4092"/>
    <cellStyle name="標準 6 2 2 2 2 4 2" xfId="9696"/>
    <cellStyle name="標準 6 2 2 2 2 5" xfId="2872"/>
    <cellStyle name="標準 6 2 2 2 2 5 2" xfId="8476"/>
    <cellStyle name="標準 6 2 2 2 2 6" xfId="6030"/>
    <cellStyle name="標準 6 2 2 2 3" xfId="614"/>
    <cellStyle name="標準 6 2 2 2 3 2" xfId="2022"/>
    <cellStyle name="標準 6 2 2 2 3 2 2" xfId="5688"/>
    <cellStyle name="標準 6 2 2 2 3 2 2 2" xfId="11292"/>
    <cellStyle name="標準 6 2 2 2 3 2 3" xfId="3750"/>
    <cellStyle name="標準 6 2 2 2 3 2 3 2" xfId="9354"/>
    <cellStyle name="標準 6 2 2 2 3 2 4" xfId="7626"/>
    <cellStyle name="標準 6 2 2 2 3 3" xfId="1332"/>
    <cellStyle name="標準 6 2 2 2 3 3 2" xfId="4998"/>
    <cellStyle name="標準 6 2 2 2 3 3 2 2" xfId="10602"/>
    <cellStyle name="標準 6 2 2 2 3 3 3" xfId="6936"/>
    <cellStyle name="標準 6 2 2 2 3 4" xfId="4280"/>
    <cellStyle name="標準 6 2 2 2 3 4 2" xfId="9884"/>
    <cellStyle name="標準 6 2 2 2 3 5" xfId="3060"/>
    <cellStyle name="標準 6 2 2 2 3 5 2" xfId="8664"/>
    <cellStyle name="標準 6 2 2 2 3 6" xfId="6218"/>
    <cellStyle name="標準 6 2 2 2 4" xfId="943"/>
    <cellStyle name="標準 6 2 2 2 4 2" xfId="4609"/>
    <cellStyle name="標準 6 2 2 2 4 2 2" xfId="10213"/>
    <cellStyle name="標準 6 2 2 2 4 3" xfId="2671"/>
    <cellStyle name="標準 6 2 2 2 4 3 2" xfId="8275"/>
    <cellStyle name="標準 6 2 2 2 4 4" xfId="6547"/>
    <cellStyle name="標準 6 2 2 2 5" xfId="1474"/>
    <cellStyle name="標準 6 2 2 2 5 2" xfId="5140"/>
    <cellStyle name="標準 6 2 2 2 5 2 2" xfId="10744"/>
    <cellStyle name="標準 6 2 2 2 5 3" xfId="3202"/>
    <cellStyle name="標準 6 2 2 2 5 3 2" xfId="8806"/>
    <cellStyle name="標準 6 2 2 2 5 4" xfId="7078"/>
    <cellStyle name="標準 6 2 2 2 6" xfId="1633"/>
    <cellStyle name="標準 6 2 2 2 6 2" xfId="5299"/>
    <cellStyle name="標準 6 2 2 2 6 2 2" xfId="10903"/>
    <cellStyle name="標準 6 2 2 2 6 3" xfId="3361"/>
    <cellStyle name="標準 6 2 2 2 6 3 2" xfId="8965"/>
    <cellStyle name="標準 6 2 2 2 6 4" xfId="7237"/>
    <cellStyle name="標準 6 2 2 2 7" xfId="802"/>
    <cellStyle name="標準 6 2 2 2 7 2" xfId="4468"/>
    <cellStyle name="標準 6 2 2 2 7 2 2" xfId="10072"/>
    <cellStyle name="標準 6 2 2 2 7 3" xfId="6406"/>
    <cellStyle name="標準 6 2 2 2 8" xfId="2164"/>
    <cellStyle name="標準 6 2 2 2 8 2" xfId="3891"/>
    <cellStyle name="標準 6 2 2 2 8 2 2" xfId="9495"/>
    <cellStyle name="標準 6 2 2 2 8 3" xfId="7768"/>
    <cellStyle name="標準 6 2 2 2 9" xfId="2324"/>
    <cellStyle name="標準 6 2 2 2 9 2" xfId="7928"/>
    <cellStyle name="標準 6 2 2 3" xfId="131"/>
    <cellStyle name="標準 6 2 2 3 10" xfId="2577"/>
    <cellStyle name="標準 6 2 2 3 10 2" xfId="8181"/>
    <cellStyle name="標準 6 2 2 3 11" xfId="272"/>
    <cellStyle name="標準 6 2 2 3 12" xfId="5876"/>
    <cellStyle name="標準 6 2 2 3 2" xfId="473"/>
    <cellStyle name="標準 6 2 2 3 2 2" xfId="1881"/>
    <cellStyle name="標準 6 2 2 3 2 2 2" xfId="5547"/>
    <cellStyle name="標準 6 2 2 3 2 2 2 2" xfId="11151"/>
    <cellStyle name="標準 6 2 2 3 2 2 3" xfId="3609"/>
    <cellStyle name="標準 6 2 2 3 2 2 3 2" xfId="9213"/>
    <cellStyle name="標準 6 2 2 3 2 2 4" xfId="7485"/>
    <cellStyle name="標準 6 2 2 3 2 3" xfId="1191"/>
    <cellStyle name="標準 6 2 2 3 2 3 2" xfId="4857"/>
    <cellStyle name="標準 6 2 2 3 2 3 2 2" xfId="10461"/>
    <cellStyle name="標準 6 2 2 3 2 3 3" xfId="6795"/>
    <cellStyle name="標準 6 2 2 3 2 4" xfId="4139"/>
    <cellStyle name="標準 6 2 2 3 2 4 2" xfId="9743"/>
    <cellStyle name="標準 6 2 2 3 2 5" xfId="2919"/>
    <cellStyle name="標準 6 2 2 3 2 5 2" xfId="8523"/>
    <cellStyle name="標準 6 2 2 3 2 6" xfId="6077"/>
    <cellStyle name="標準 6 2 2 3 3" xfId="661"/>
    <cellStyle name="標準 6 2 2 3 3 2" xfId="2069"/>
    <cellStyle name="標準 6 2 2 3 3 2 2" xfId="5735"/>
    <cellStyle name="標準 6 2 2 3 3 2 2 2" xfId="11339"/>
    <cellStyle name="標準 6 2 2 3 3 2 3" xfId="3797"/>
    <cellStyle name="標準 6 2 2 3 3 2 3 2" xfId="9401"/>
    <cellStyle name="標準 6 2 2 3 3 2 4" xfId="7673"/>
    <cellStyle name="標準 6 2 2 3 3 3" xfId="1379"/>
    <cellStyle name="標準 6 2 2 3 3 3 2" xfId="5045"/>
    <cellStyle name="標準 6 2 2 3 3 3 2 2" xfId="10649"/>
    <cellStyle name="標準 6 2 2 3 3 3 3" xfId="6983"/>
    <cellStyle name="標準 6 2 2 3 3 4" xfId="4327"/>
    <cellStyle name="標準 6 2 2 3 3 4 2" xfId="9931"/>
    <cellStyle name="標準 6 2 2 3 3 5" xfId="3107"/>
    <cellStyle name="標準 6 2 2 3 3 5 2" xfId="8711"/>
    <cellStyle name="標準 6 2 2 3 3 6" xfId="6265"/>
    <cellStyle name="標準 6 2 2 3 4" xfId="990"/>
    <cellStyle name="標準 6 2 2 3 4 2" xfId="4656"/>
    <cellStyle name="標準 6 2 2 3 4 2 2" xfId="10260"/>
    <cellStyle name="標準 6 2 2 3 4 3" xfId="2718"/>
    <cellStyle name="標準 6 2 2 3 4 3 2" xfId="8322"/>
    <cellStyle name="標準 6 2 2 3 4 4" xfId="6594"/>
    <cellStyle name="標準 6 2 2 3 5" xfId="1539"/>
    <cellStyle name="標準 6 2 2 3 5 2" xfId="5205"/>
    <cellStyle name="標準 6 2 2 3 5 2 2" xfId="10809"/>
    <cellStyle name="標準 6 2 2 3 5 3" xfId="3267"/>
    <cellStyle name="標準 6 2 2 3 5 3 2" xfId="8871"/>
    <cellStyle name="標準 6 2 2 3 5 4" xfId="7143"/>
    <cellStyle name="標準 6 2 2 3 6" xfId="1680"/>
    <cellStyle name="標準 6 2 2 3 6 2" xfId="5346"/>
    <cellStyle name="標準 6 2 2 3 6 2 2" xfId="10950"/>
    <cellStyle name="標準 6 2 2 3 6 3" xfId="3408"/>
    <cellStyle name="標準 6 2 2 3 6 3 2" xfId="9012"/>
    <cellStyle name="標準 6 2 2 3 6 4" xfId="7284"/>
    <cellStyle name="標準 6 2 2 3 7" xfId="849"/>
    <cellStyle name="標準 6 2 2 3 7 2" xfId="4515"/>
    <cellStyle name="標準 6 2 2 3 7 2 2" xfId="10119"/>
    <cellStyle name="標準 6 2 2 3 7 3" xfId="6453"/>
    <cellStyle name="標準 6 2 2 3 8" xfId="2229"/>
    <cellStyle name="標準 6 2 2 3 8 2" xfId="3938"/>
    <cellStyle name="標準 6 2 2 3 8 2 2" xfId="9542"/>
    <cellStyle name="標準 6 2 2 3 8 3" xfId="7833"/>
    <cellStyle name="標準 6 2 2 3 9" xfId="2389"/>
    <cellStyle name="標準 6 2 2 3 9 2" xfId="7993"/>
    <cellStyle name="標準 6 2 2 4" xfId="316"/>
    <cellStyle name="標準 6 2 2 4 2" xfId="556"/>
    <cellStyle name="標準 6 2 2 4 2 2" xfId="1964"/>
    <cellStyle name="標準 6 2 2 4 2 2 2" xfId="5630"/>
    <cellStyle name="標準 6 2 2 4 2 2 2 2" xfId="11234"/>
    <cellStyle name="標準 6 2 2 4 2 2 3" xfId="3692"/>
    <cellStyle name="標準 6 2 2 4 2 2 3 2" xfId="9296"/>
    <cellStyle name="標準 6 2 2 4 2 2 4" xfId="7568"/>
    <cellStyle name="標準 6 2 2 4 2 3" xfId="1274"/>
    <cellStyle name="標準 6 2 2 4 2 3 2" xfId="4940"/>
    <cellStyle name="標準 6 2 2 4 2 3 2 2" xfId="10544"/>
    <cellStyle name="標準 6 2 2 4 2 3 3" xfId="6878"/>
    <cellStyle name="標準 6 2 2 4 2 4" xfId="4222"/>
    <cellStyle name="標準 6 2 2 4 2 4 2" xfId="9826"/>
    <cellStyle name="標準 6 2 2 4 2 5" xfId="3002"/>
    <cellStyle name="標準 6 2 2 4 2 5 2" xfId="8606"/>
    <cellStyle name="標準 6 2 2 4 2 6" xfId="6160"/>
    <cellStyle name="標準 6 2 2 4 3" xfId="1034"/>
    <cellStyle name="標準 6 2 2 4 3 2" xfId="4700"/>
    <cellStyle name="標準 6 2 2 4 3 2 2" xfId="10304"/>
    <cellStyle name="標準 6 2 2 4 3 3" xfId="2762"/>
    <cellStyle name="標準 6 2 2 4 3 3 2" xfId="8366"/>
    <cellStyle name="標準 6 2 2 4 3 4" xfId="6638"/>
    <cellStyle name="標準 6 2 2 4 4" xfId="1724"/>
    <cellStyle name="標準 6 2 2 4 4 2" xfId="5390"/>
    <cellStyle name="標準 6 2 2 4 4 2 2" xfId="10994"/>
    <cellStyle name="標準 6 2 2 4 4 3" xfId="3452"/>
    <cellStyle name="標準 6 2 2 4 4 3 2" xfId="9056"/>
    <cellStyle name="標準 6 2 2 4 4 4" xfId="7328"/>
    <cellStyle name="標準 6 2 2 4 5" xfId="744"/>
    <cellStyle name="標準 6 2 2 4 5 2" xfId="4410"/>
    <cellStyle name="標準 6 2 2 4 5 2 2" xfId="10014"/>
    <cellStyle name="標準 6 2 2 4 5 3" xfId="6348"/>
    <cellStyle name="標準 6 2 2 4 6" xfId="3982"/>
    <cellStyle name="標準 6 2 2 4 6 2" xfId="9586"/>
    <cellStyle name="標準 6 2 2 4 7" xfId="2472"/>
    <cellStyle name="標準 6 2 2 4 7 2" xfId="8076"/>
    <cellStyle name="標準 6 2 2 4 8" xfId="5920"/>
    <cellStyle name="標準 6 2 2 5" xfId="368"/>
    <cellStyle name="標準 6 2 2 5 2" xfId="1776"/>
    <cellStyle name="標準 6 2 2 5 2 2" xfId="5442"/>
    <cellStyle name="標準 6 2 2 5 2 2 2" xfId="11046"/>
    <cellStyle name="標準 6 2 2 5 2 3" xfId="3504"/>
    <cellStyle name="標準 6 2 2 5 2 3 2" xfId="9108"/>
    <cellStyle name="標準 6 2 2 5 2 4" xfId="7380"/>
    <cellStyle name="標準 6 2 2 5 3" xfId="1086"/>
    <cellStyle name="標準 6 2 2 5 3 2" xfId="4752"/>
    <cellStyle name="標準 6 2 2 5 3 2 2" xfId="10356"/>
    <cellStyle name="標準 6 2 2 5 3 3" xfId="6690"/>
    <cellStyle name="標準 6 2 2 5 4" xfId="4034"/>
    <cellStyle name="標準 6 2 2 5 4 2" xfId="9638"/>
    <cellStyle name="標準 6 2 2 5 5" xfId="2814"/>
    <cellStyle name="標準 6 2 2 5 5 2" xfId="8418"/>
    <cellStyle name="標準 6 2 2 5 6" xfId="5972"/>
    <cellStyle name="標準 6 2 2 6" xfId="520"/>
    <cellStyle name="標準 6 2 2 6 2" xfId="1928"/>
    <cellStyle name="標準 6 2 2 6 2 2" xfId="5594"/>
    <cellStyle name="標準 6 2 2 6 2 2 2" xfId="11198"/>
    <cellStyle name="標準 6 2 2 6 2 3" xfId="3656"/>
    <cellStyle name="標準 6 2 2 6 2 3 2" xfId="9260"/>
    <cellStyle name="標準 6 2 2 6 2 4" xfId="7532"/>
    <cellStyle name="標準 6 2 2 6 3" xfId="1238"/>
    <cellStyle name="標準 6 2 2 6 3 2" xfId="4904"/>
    <cellStyle name="標準 6 2 2 6 3 2 2" xfId="10508"/>
    <cellStyle name="標準 6 2 2 6 3 3" xfId="6842"/>
    <cellStyle name="標準 6 2 2 6 4" xfId="4186"/>
    <cellStyle name="標準 6 2 2 6 4 2" xfId="9790"/>
    <cellStyle name="標準 6 2 2 6 5" xfId="2966"/>
    <cellStyle name="標準 6 2 2 6 5 2" xfId="8570"/>
    <cellStyle name="標準 6 2 2 6 6" xfId="6124"/>
    <cellStyle name="標準 6 2 2 7" xfId="885"/>
    <cellStyle name="標準 6 2 2 7 2" xfId="4551"/>
    <cellStyle name="標準 6 2 2 7 2 2" xfId="10155"/>
    <cellStyle name="標準 6 2 2 7 3" xfId="2613"/>
    <cellStyle name="標準 6 2 2 7 3 2" xfId="8217"/>
    <cellStyle name="標準 6 2 2 7 4" xfId="6489"/>
    <cellStyle name="標準 6 2 2 8" xfId="1424"/>
    <cellStyle name="標準 6 2 2 8 2" xfId="5090"/>
    <cellStyle name="標準 6 2 2 8 2 2" xfId="10694"/>
    <cellStyle name="標準 6 2 2 8 3" xfId="3152"/>
    <cellStyle name="標準 6 2 2 8 3 2" xfId="8756"/>
    <cellStyle name="標準 6 2 2 8 4" xfId="7028"/>
    <cellStyle name="標準 6 2 2 9" xfId="1575"/>
    <cellStyle name="標準 6 2 2 9 2" xfId="5241"/>
    <cellStyle name="標準 6 2 2 9 2 2" xfId="10845"/>
    <cellStyle name="標準 6 2 2 9 3" xfId="3303"/>
    <cellStyle name="標準 6 2 2 9 3 2" xfId="8907"/>
    <cellStyle name="標準 6 2 2 9 4" xfId="7179"/>
    <cellStyle name="標準 6 2 3" xfId="46"/>
    <cellStyle name="標準 6 2 3 10" xfId="720"/>
    <cellStyle name="標準 6 2 3 10 2" xfId="4386"/>
    <cellStyle name="標準 6 2 3 10 2 2" xfId="9990"/>
    <cellStyle name="標準 6 2 3 10 3" xfId="6324"/>
    <cellStyle name="標準 6 2 3 11" xfId="2126"/>
    <cellStyle name="標準 6 2 3 11 2" xfId="3845"/>
    <cellStyle name="標準 6 2 3 11 2 2" xfId="9449"/>
    <cellStyle name="標準 6 2 3 11 3" xfId="7730"/>
    <cellStyle name="標準 6 2 3 12" xfId="2286"/>
    <cellStyle name="標準 6 2 3 12 2" xfId="7890"/>
    <cellStyle name="標準 6 2 3 13" xfId="2448"/>
    <cellStyle name="標準 6 2 3 13 2" xfId="8052"/>
    <cellStyle name="標準 6 2 3 14" xfId="179"/>
    <cellStyle name="標準 6 2 3 15" xfId="5783"/>
    <cellStyle name="標準 6 2 3 2" xfId="85"/>
    <cellStyle name="標準 6 2 3 2 10" xfId="2531"/>
    <cellStyle name="標準 6 2 3 2 10 2" xfId="8135"/>
    <cellStyle name="標準 6 2 3 2 11" xfId="226"/>
    <cellStyle name="標準 6 2 3 2 12" xfId="5830"/>
    <cellStyle name="標準 6 2 3 2 2" xfId="427"/>
    <cellStyle name="標準 6 2 3 2 2 2" xfId="1835"/>
    <cellStyle name="標準 6 2 3 2 2 2 2" xfId="5501"/>
    <cellStyle name="標準 6 2 3 2 2 2 2 2" xfId="11105"/>
    <cellStyle name="標準 6 2 3 2 2 2 3" xfId="3563"/>
    <cellStyle name="標準 6 2 3 2 2 2 3 2" xfId="9167"/>
    <cellStyle name="標準 6 2 3 2 2 2 4" xfId="7439"/>
    <cellStyle name="標準 6 2 3 2 2 3" xfId="1145"/>
    <cellStyle name="標準 6 2 3 2 2 3 2" xfId="4811"/>
    <cellStyle name="標準 6 2 3 2 2 3 2 2" xfId="10415"/>
    <cellStyle name="標準 6 2 3 2 2 3 3" xfId="6749"/>
    <cellStyle name="標準 6 2 3 2 2 4" xfId="4093"/>
    <cellStyle name="標準 6 2 3 2 2 4 2" xfId="9697"/>
    <cellStyle name="標準 6 2 3 2 2 5" xfId="2873"/>
    <cellStyle name="標準 6 2 3 2 2 5 2" xfId="8477"/>
    <cellStyle name="標準 6 2 3 2 2 6" xfId="6031"/>
    <cellStyle name="標準 6 2 3 2 3" xfId="615"/>
    <cellStyle name="標準 6 2 3 2 3 2" xfId="2023"/>
    <cellStyle name="標準 6 2 3 2 3 2 2" xfId="5689"/>
    <cellStyle name="標準 6 2 3 2 3 2 2 2" xfId="11293"/>
    <cellStyle name="標準 6 2 3 2 3 2 3" xfId="3751"/>
    <cellStyle name="標準 6 2 3 2 3 2 3 2" xfId="9355"/>
    <cellStyle name="標準 6 2 3 2 3 2 4" xfId="7627"/>
    <cellStyle name="標準 6 2 3 2 3 3" xfId="1333"/>
    <cellStyle name="標準 6 2 3 2 3 3 2" xfId="4999"/>
    <cellStyle name="標準 6 2 3 2 3 3 2 2" xfId="10603"/>
    <cellStyle name="標準 6 2 3 2 3 3 3" xfId="6937"/>
    <cellStyle name="標準 6 2 3 2 3 4" xfId="4281"/>
    <cellStyle name="標準 6 2 3 2 3 4 2" xfId="9885"/>
    <cellStyle name="標準 6 2 3 2 3 5" xfId="3061"/>
    <cellStyle name="標準 6 2 3 2 3 5 2" xfId="8665"/>
    <cellStyle name="標準 6 2 3 2 3 6" xfId="6219"/>
    <cellStyle name="標準 6 2 3 2 4" xfId="944"/>
    <cellStyle name="標準 6 2 3 2 4 2" xfId="4610"/>
    <cellStyle name="標準 6 2 3 2 4 2 2" xfId="10214"/>
    <cellStyle name="標準 6 2 3 2 4 3" xfId="2672"/>
    <cellStyle name="標準 6 2 3 2 4 3 2" xfId="8276"/>
    <cellStyle name="標準 6 2 3 2 4 4" xfId="6548"/>
    <cellStyle name="標準 6 2 3 2 5" xfId="1486"/>
    <cellStyle name="標準 6 2 3 2 5 2" xfId="5152"/>
    <cellStyle name="標準 6 2 3 2 5 2 2" xfId="10756"/>
    <cellStyle name="標準 6 2 3 2 5 3" xfId="3214"/>
    <cellStyle name="標準 6 2 3 2 5 3 2" xfId="8818"/>
    <cellStyle name="標準 6 2 3 2 5 4" xfId="7090"/>
    <cellStyle name="標準 6 2 3 2 6" xfId="1634"/>
    <cellStyle name="標準 6 2 3 2 6 2" xfId="5300"/>
    <cellStyle name="標準 6 2 3 2 6 2 2" xfId="10904"/>
    <cellStyle name="標準 6 2 3 2 6 3" xfId="3362"/>
    <cellStyle name="標準 6 2 3 2 6 3 2" xfId="8966"/>
    <cellStyle name="標準 6 2 3 2 6 4" xfId="7238"/>
    <cellStyle name="標準 6 2 3 2 7" xfId="803"/>
    <cellStyle name="標準 6 2 3 2 7 2" xfId="4469"/>
    <cellStyle name="標準 6 2 3 2 7 2 2" xfId="10073"/>
    <cellStyle name="標準 6 2 3 2 7 3" xfId="6407"/>
    <cellStyle name="標準 6 2 3 2 8" xfId="2176"/>
    <cellStyle name="標準 6 2 3 2 8 2" xfId="3892"/>
    <cellStyle name="標準 6 2 3 2 8 2 2" xfId="9496"/>
    <cellStyle name="標準 6 2 3 2 8 3" xfId="7780"/>
    <cellStyle name="標準 6 2 3 2 9" xfId="2336"/>
    <cellStyle name="標準 6 2 3 2 9 2" xfId="7940"/>
    <cellStyle name="標準 6 2 3 3" xfId="143"/>
    <cellStyle name="標準 6 2 3 3 10" xfId="2589"/>
    <cellStyle name="標準 6 2 3 3 10 2" xfId="8193"/>
    <cellStyle name="標準 6 2 3 3 11" xfId="284"/>
    <cellStyle name="標準 6 2 3 3 12" xfId="5888"/>
    <cellStyle name="標準 6 2 3 3 2" xfId="485"/>
    <cellStyle name="標準 6 2 3 3 2 2" xfId="1893"/>
    <cellStyle name="標準 6 2 3 3 2 2 2" xfId="5559"/>
    <cellStyle name="標準 6 2 3 3 2 2 2 2" xfId="11163"/>
    <cellStyle name="標準 6 2 3 3 2 2 3" xfId="3621"/>
    <cellStyle name="標準 6 2 3 3 2 2 3 2" xfId="9225"/>
    <cellStyle name="標準 6 2 3 3 2 2 4" xfId="7497"/>
    <cellStyle name="標準 6 2 3 3 2 3" xfId="1203"/>
    <cellStyle name="標準 6 2 3 3 2 3 2" xfId="4869"/>
    <cellStyle name="標準 6 2 3 3 2 3 2 2" xfId="10473"/>
    <cellStyle name="標準 6 2 3 3 2 3 3" xfId="6807"/>
    <cellStyle name="標準 6 2 3 3 2 4" xfId="4151"/>
    <cellStyle name="標準 6 2 3 3 2 4 2" xfId="9755"/>
    <cellStyle name="標準 6 2 3 3 2 5" xfId="2931"/>
    <cellStyle name="標準 6 2 3 3 2 5 2" xfId="8535"/>
    <cellStyle name="標準 6 2 3 3 2 6" xfId="6089"/>
    <cellStyle name="標準 6 2 3 3 3" xfId="673"/>
    <cellStyle name="標準 6 2 3 3 3 2" xfId="2081"/>
    <cellStyle name="標準 6 2 3 3 3 2 2" xfId="5747"/>
    <cellStyle name="標準 6 2 3 3 3 2 2 2" xfId="11351"/>
    <cellStyle name="標準 6 2 3 3 3 2 3" xfId="3809"/>
    <cellStyle name="標準 6 2 3 3 3 2 3 2" xfId="9413"/>
    <cellStyle name="標準 6 2 3 3 3 2 4" xfId="7685"/>
    <cellStyle name="標準 6 2 3 3 3 3" xfId="1391"/>
    <cellStyle name="標準 6 2 3 3 3 3 2" xfId="5057"/>
    <cellStyle name="標準 6 2 3 3 3 3 2 2" xfId="10661"/>
    <cellStyle name="標準 6 2 3 3 3 3 3" xfId="6995"/>
    <cellStyle name="標準 6 2 3 3 3 4" xfId="4339"/>
    <cellStyle name="標準 6 2 3 3 3 4 2" xfId="9943"/>
    <cellStyle name="標準 6 2 3 3 3 5" xfId="3119"/>
    <cellStyle name="標準 6 2 3 3 3 5 2" xfId="8723"/>
    <cellStyle name="標準 6 2 3 3 3 6" xfId="6277"/>
    <cellStyle name="標準 6 2 3 3 4" xfId="1002"/>
    <cellStyle name="標準 6 2 3 3 4 2" xfId="4668"/>
    <cellStyle name="標準 6 2 3 3 4 2 2" xfId="10272"/>
    <cellStyle name="標準 6 2 3 3 4 3" xfId="2730"/>
    <cellStyle name="標準 6 2 3 3 4 3 2" xfId="8334"/>
    <cellStyle name="標準 6 2 3 3 4 4" xfId="6606"/>
    <cellStyle name="標準 6 2 3 3 5" xfId="1551"/>
    <cellStyle name="標準 6 2 3 3 5 2" xfId="5217"/>
    <cellStyle name="標準 6 2 3 3 5 2 2" xfId="10821"/>
    <cellStyle name="標準 6 2 3 3 5 3" xfId="3279"/>
    <cellStyle name="標準 6 2 3 3 5 3 2" xfId="8883"/>
    <cellStyle name="標準 6 2 3 3 5 4" xfId="7155"/>
    <cellStyle name="標準 6 2 3 3 6" xfId="1692"/>
    <cellStyle name="標準 6 2 3 3 6 2" xfId="5358"/>
    <cellStyle name="標準 6 2 3 3 6 2 2" xfId="10962"/>
    <cellStyle name="標準 6 2 3 3 6 3" xfId="3420"/>
    <cellStyle name="標準 6 2 3 3 6 3 2" xfId="9024"/>
    <cellStyle name="標準 6 2 3 3 6 4" xfId="7296"/>
    <cellStyle name="標準 6 2 3 3 7" xfId="861"/>
    <cellStyle name="標準 6 2 3 3 7 2" xfId="4527"/>
    <cellStyle name="標準 6 2 3 3 7 2 2" xfId="10131"/>
    <cellStyle name="標準 6 2 3 3 7 3" xfId="6465"/>
    <cellStyle name="標準 6 2 3 3 8" xfId="2241"/>
    <cellStyle name="標準 6 2 3 3 8 2" xfId="3950"/>
    <cellStyle name="標準 6 2 3 3 8 2 2" xfId="9554"/>
    <cellStyle name="標準 6 2 3 3 8 3" xfId="7845"/>
    <cellStyle name="標準 6 2 3 3 9" xfId="2401"/>
    <cellStyle name="標準 6 2 3 3 9 2" xfId="8005"/>
    <cellStyle name="標準 6 2 3 4" xfId="328"/>
    <cellStyle name="標準 6 2 3 4 2" xfId="568"/>
    <cellStyle name="標準 6 2 3 4 2 2" xfId="1976"/>
    <cellStyle name="標準 6 2 3 4 2 2 2" xfId="5642"/>
    <cellStyle name="標準 6 2 3 4 2 2 2 2" xfId="11246"/>
    <cellStyle name="標準 6 2 3 4 2 2 3" xfId="3704"/>
    <cellStyle name="標準 6 2 3 4 2 2 3 2" xfId="9308"/>
    <cellStyle name="標準 6 2 3 4 2 2 4" xfId="7580"/>
    <cellStyle name="標準 6 2 3 4 2 3" xfId="1286"/>
    <cellStyle name="標準 6 2 3 4 2 3 2" xfId="4952"/>
    <cellStyle name="標準 6 2 3 4 2 3 2 2" xfId="10556"/>
    <cellStyle name="標準 6 2 3 4 2 3 3" xfId="6890"/>
    <cellStyle name="標準 6 2 3 4 2 4" xfId="4234"/>
    <cellStyle name="標準 6 2 3 4 2 4 2" xfId="9838"/>
    <cellStyle name="標準 6 2 3 4 2 5" xfId="3014"/>
    <cellStyle name="標準 6 2 3 4 2 5 2" xfId="8618"/>
    <cellStyle name="標準 6 2 3 4 2 6" xfId="6172"/>
    <cellStyle name="標準 6 2 3 4 3" xfId="1046"/>
    <cellStyle name="標準 6 2 3 4 3 2" xfId="4712"/>
    <cellStyle name="標準 6 2 3 4 3 2 2" xfId="10316"/>
    <cellStyle name="標準 6 2 3 4 3 3" xfId="2774"/>
    <cellStyle name="標準 6 2 3 4 3 3 2" xfId="8378"/>
    <cellStyle name="標準 6 2 3 4 3 4" xfId="6650"/>
    <cellStyle name="標準 6 2 3 4 4" xfId="1736"/>
    <cellStyle name="標準 6 2 3 4 4 2" xfId="5402"/>
    <cellStyle name="標準 6 2 3 4 4 2 2" xfId="11006"/>
    <cellStyle name="標準 6 2 3 4 4 3" xfId="3464"/>
    <cellStyle name="標準 6 2 3 4 4 3 2" xfId="9068"/>
    <cellStyle name="標準 6 2 3 4 4 4" xfId="7340"/>
    <cellStyle name="標準 6 2 3 4 5" xfId="756"/>
    <cellStyle name="標準 6 2 3 4 5 2" xfId="4422"/>
    <cellStyle name="標準 6 2 3 4 5 2 2" xfId="10026"/>
    <cellStyle name="標準 6 2 3 4 5 3" xfId="6360"/>
    <cellStyle name="標準 6 2 3 4 6" xfId="3994"/>
    <cellStyle name="標準 6 2 3 4 6 2" xfId="9598"/>
    <cellStyle name="標準 6 2 3 4 7" xfId="2484"/>
    <cellStyle name="標準 6 2 3 4 7 2" xfId="8088"/>
    <cellStyle name="標準 6 2 3 4 8" xfId="5932"/>
    <cellStyle name="標準 6 2 3 5" xfId="380"/>
    <cellStyle name="標準 6 2 3 5 2" xfId="1788"/>
    <cellStyle name="標準 6 2 3 5 2 2" xfId="5454"/>
    <cellStyle name="標準 6 2 3 5 2 2 2" xfId="11058"/>
    <cellStyle name="標準 6 2 3 5 2 3" xfId="3516"/>
    <cellStyle name="標準 6 2 3 5 2 3 2" xfId="9120"/>
    <cellStyle name="標準 6 2 3 5 2 4" xfId="7392"/>
    <cellStyle name="標準 6 2 3 5 3" xfId="1098"/>
    <cellStyle name="標準 6 2 3 5 3 2" xfId="4764"/>
    <cellStyle name="標準 6 2 3 5 3 2 2" xfId="10368"/>
    <cellStyle name="標準 6 2 3 5 3 3" xfId="6702"/>
    <cellStyle name="標準 6 2 3 5 4" xfId="4046"/>
    <cellStyle name="標準 6 2 3 5 4 2" xfId="9650"/>
    <cellStyle name="標準 6 2 3 5 5" xfId="2826"/>
    <cellStyle name="標準 6 2 3 5 5 2" xfId="8430"/>
    <cellStyle name="標準 6 2 3 5 6" xfId="5984"/>
    <cellStyle name="標準 6 2 3 6" xfId="532"/>
    <cellStyle name="標準 6 2 3 6 2" xfId="1940"/>
    <cellStyle name="標準 6 2 3 6 2 2" xfId="5606"/>
    <cellStyle name="標準 6 2 3 6 2 2 2" xfId="11210"/>
    <cellStyle name="標準 6 2 3 6 2 3" xfId="3668"/>
    <cellStyle name="標準 6 2 3 6 2 3 2" xfId="9272"/>
    <cellStyle name="標準 6 2 3 6 2 4" xfId="7544"/>
    <cellStyle name="標準 6 2 3 6 3" xfId="1250"/>
    <cellStyle name="標準 6 2 3 6 3 2" xfId="4916"/>
    <cellStyle name="標準 6 2 3 6 3 2 2" xfId="10520"/>
    <cellStyle name="標準 6 2 3 6 3 3" xfId="6854"/>
    <cellStyle name="標準 6 2 3 6 4" xfId="4198"/>
    <cellStyle name="標準 6 2 3 6 4 2" xfId="9802"/>
    <cellStyle name="標準 6 2 3 6 5" xfId="2978"/>
    <cellStyle name="標準 6 2 3 6 5 2" xfId="8582"/>
    <cellStyle name="標準 6 2 3 6 6" xfId="6136"/>
    <cellStyle name="標準 6 2 3 7" xfId="897"/>
    <cellStyle name="標準 6 2 3 7 2" xfId="4563"/>
    <cellStyle name="標準 6 2 3 7 2 2" xfId="10167"/>
    <cellStyle name="標準 6 2 3 7 3" xfId="2625"/>
    <cellStyle name="標準 6 2 3 7 3 2" xfId="8229"/>
    <cellStyle name="標準 6 2 3 7 4" xfId="6501"/>
    <cellStyle name="標準 6 2 3 8" xfId="1436"/>
    <cellStyle name="標準 6 2 3 8 2" xfId="5102"/>
    <cellStyle name="標準 6 2 3 8 2 2" xfId="10706"/>
    <cellStyle name="標準 6 2 3 8 3" xfId="3164"/>
    <cellStyle name="標準 6 2 3 8 3 2" xfId="8768"/>
    <cellStyle name="標準 6 2 3 8 4" xfId="7040"/>
    <cellStyle name="標準 6 2 3 9" xfId="1587"/>
    <cellStyle name="標準 6 2 3 9 2" xfId="5253"/>
    <cellStyle name="標準 6 2 3 9 2 2" xfId="10857"/>
    <cellStyle name="標準 6 2 3 9 3" xfId="3315"/>
    <cellStyle name="標準 6 2 3 9 3 2" xfId="8919"/>
    <cellStyle name="標準 6 2 3 9 4" xfId="7191"/>
    <cellStyle name="標準 6 2 4" xfId="50"/>
    <cellStyle name="標準 6 2 4 10" xfId="2150"/>
    <cellStyle name="標準 6 2 4 10 2" xfId="3855"/>
    <cellStyle name="標準 6 2 4 10 2 2" xfId="9459"/>
    <cellStyle name="標準 6 2 4 10 3" xfId="7754"/>
    <cellStyle name="標準 6 2 4 11" xfId="2310"/>
    <cellStyle name="標準 6 2 4 11 2" xfId="7914"/>
    <cellStyle name="標準 6 2 4 12" xfId="2422"/>
    <cellStyle name="標準 6 2 4 12 2" xfId="8026"/>
    <cellStyle name="標準 6 2 4 13" xfId="189"/>
    <cellStyle name="標準 6 2 4 14" xfId="5793"/>
    <cellStyle name="標準 6 2 4 2" xfId="86"/>
    <cellStyle name="標準 6 2 4 2 10" xfId="2532"/>
    <cellStyle name="標準 6 2 4 2 10 2" xfId="8136"/>
    <cellStyle name="標準 6 2 4 2 11" xfId="227"/>
    <cellStyle name="標準 6 2 4 2 12" xfId="5831"/>
    <cellStyle name="標準 6 2 4 2 2" xfId="428"/>
    <cellStyle name="標準 6 2 4 2 2 2" xfId="1836"/>
    <cellStyle name="標準 6 2 4 2 2 2 2" xfId="5502"/>
    <cellStyle name="標準 6 2 4 2 2 2 2 2" xfId="11106"/>
    <cellStyle name="標準 6 2 4 2 2 2 3" xfId="3564"/>
    <cellStyle name="標準 6 2 4 2 2 2 3 2" xfId="9168"/>
    <cellStyle name="標準 6 2 4 2 2 2 4" xfId="7440"/>
    <cellStyle name="標準 6 2 4 2 2 3" xfId="1146"/>
    <cellStyle name="標準 6 2 4 2 2 3 2" xfId="4812"/>
    <cellStyle name="標準 6 2 4 2 2 3 2 2" xfId="10416"/>
    <cellStyle name="標準 6 2 4 2 2 3 3" xfId="6750"/>
    <cellStyle name="標準 6 2 4 2 2 4" xfId="4094"/>
    <cellStyle name="標準 6 2 4 2 2 4 2" xfId="9698"/>
    <cellStyle name="標準 6 2 4 2 2 5" xfId="2874"/>
    <cellStyle name="標準 6 2 4 2 2 5 2" xfId="8478"/>
    <cellStyle name="標準 6 2 4 2 2 6" xfId="6032"/>
    <cellStyle name="標準 6 2 4 2 3" xfId="616"/>
    <cellStyle name="標準 6 2 4 2 3 2" xfId="2024"/>
    <cellStyle name="標準 6 2 4 2 3 2 2" xfId="5690"/>
    <cellStyle name="標準 6 2 4 2 3 2 2 2" xfId="11294"/>
    <cellStyle name="標準 6 2 4 2 3 2 3" xfId="3752"/>
    <cellStyle name="標準 6 2 4 2 3 2 3 2" xfId="9356"/>
    <cellStyle name="標準 6 2 4 2 3 2 4" xfId="7628"/>
    <cellStyle name="標準 6 2 4 2 3 3" xfId="1334"/>
    <cellStyle name="標準 6 2 4 2 3 3 2" xfId="5000"/>
    <cellStyle name="標準 6 2 4 2 3 3 2 2" xfId="10604"/>
    <cellStyle name="標準 6 2 4 2 3 3 3" xfId="6938"/>
    <cellStyle name="標準 6 2 4 2 3 4" xfId="4282"/>
    <cellStyle name="標準 6 2 4 2 3 4 2" xfId="9886"/>
    <cellStyle name="標準 6 2 4 2 3 5" xfId="3062"/>
    <cellStyle name="標準 6 2 4 2 3 5 2" xfId="8666"/>
    <cellStyle name="標準 6 2 4 2 3 6" xfId="6220"/>
    <cellStyle name="標準 6 2 4 2 4" xfId="945"/>
    <cellStyle name="標準 6 2 4 2 4 2" xfId="4611"/>
    <cellStyle name="標準 6 2 4 2 4 2 2" xfId="10215"/>
    <cellStyle name="標準 6 2 4 2 4 3" xfId="2673"/>
    <cellStyle name="標準 6 2 4 2 4 3 2" xfId="8277"/>
    <cellStyle name="標準 6 2 4 2 4 4" xfId="6549"/>
    <cellStyle name="標準 6 2 4 2 5" xfId="1510"/>
    <cellStyle name="標準 6 2 4 2 5 2" xfId="5176"/>
    <cellStyle name="標準 6 2 4 2 5 2 2" xfId="10780"/>
    <cellStyle name="標準 6 2 4 2 5 3" xfId="3238"/>
    <cellStyle name="標準 6 2 4 2 5 3 2" xfId="8842"/>
    <cellStyle name="標準 6 2 4 2 5 4" xfId="7114"/>
    <cellStyle name="標準 6 2 4 2 6" xfId="1635"/>
    <cellStyle name="標準 6 2 4 2 6 2" xfId="5301"/>
    <cellStyle name="標準 6 2 4 2 6 2 2" xfId="10905"/>
    <cellStyle name="標準 6 2 4 2 6 3" xfId="3363"/>
    <cellStyle name="標準 6 2 4 2 6 3 2" xfId="8967"/>
    <cellStyle name="標準 6 2 4 2 6 4" xfId="7239"/>
    <cellStyle name="標準 6 2 4 2 7" xfId="804"/>
    <cellStyle name="標準 6 2 4 2 7 2" xfId="4470"/>
    <cellStyle name="標準 6 2 4 2 7 2 2" xfId="10074"/>
    <cellStyle name="標準 6 2 4 2 7 3" xfId="6408"/>
    <cellStyle name="標準 6 2 4 2 8" xfId="2200"/>
    <cellStyle name="標準 6 2 4 2 8 2" xfId="3893"/>
    <cellStyle name="標準 6 2 4 2 8 2 2" xfId="9497"/>
    <cellStyle name="標準 6 2 4 2 8 3" xfId="7804"/>
    <cellStyle name="標準 6 2 4 2 9" xfId="2360"/>
    <cellStyle name="標準 6 2 4 2 9 2" xfId="7964"/>
    <cellStyle name="標準 6 2 4 3" xfId="117"/>
    <cellStyle name="標準 6 2 4 3 10" xfId="2563"/>
    <cellStyle name="標準 6 2 4 3 10 2" xfId="8167"/>
    <cellStyle name="標準 6 2 4 3 11" xfId="258"/>
    <cellStyle name="標準 6 2 4 3 12" xfId="5862"/>
    <cellStyle name="標準 6 2 4 3 2" xfId="459"/>
    <cellStyle name="標準 6 2 4 3 2 2" xfId="1867"/>
    <cellStyle name="標準 6 2 4 3 2 2 2" xfId="5533"/>
    <cellStyle name="標準 6 2 4 3 2 2 2 2" xfId="11137"/>
    <cellStyle name="標準 6 2 4 3 2 2 3" xfId="3595"/>
    <cellStyle name="標準 6 2 4 3 2 2 3 2" xfId="9199"/>
    <cellStyle name="標準 6 2 4 3 2 2 4" xfId="7471"/>
    <cellStyle name="標準 6 2 4 3 2 3" xfId="1177"/>
    <cellStyle name="標準 6 2 4 3 2 3 2" xfId="4843"/>
    <cellStyle name="標準 6 2 4 3 2 3 2 2" xfId="10447"/>
    <cellStyle name="標準 6 2 4 3 2 3 3" xfId="6781"/>
    <cellStyle name="標準 6 2 4 3 2 4" xfId="4125"/>
    <cellStyle name="標準 6 2 4 3 2 4 2" xfId="9729"/>
    <cellStyle name="標準 6 2 4 3 2 5" xfId="2905"/>
    <cellStyle name="標準 6 2 4 3 2 5 2" xfId="8509"/>
    <cellStyle name="標準 6 2 4 3 2 6" xfId="6063"/>
    <cellStyle name="標準 6 2 4 3 3" xfId="647"/>
    <cellStyle name="標準 6 2 4 3 3 2" xfId="2055"/>
    <cellStyle name="標準 6 2 4 3 3 2 2" xfId="5721"/>
    <cellStyle name="標準 6 2 4 3 3 2 2 2" xfId="11325"/>
    <cellStyle name="標準 6 2 4 3 3 2 3" xfId="3783"/>
    <cellStyle name="標準 6 2 4 3 3 2 3 2" xfId="9387"/>
    <cellStyle name="標準 6 2 4 3 3 2 4" xfId="7659"/>
    <cellStyle name="標準 6 2 4 3 3 3" xfId="1365"/>
    <cellStyle name="標準 6 2 4 3 3 3 2" xfId="5031"/>
    <cellStyle name="標準 6 2 4 3 3 3 2 2" xfId="10635"/>
    <cellStyle name="標準 6 2 4 3 3 3 3" xfId="6969"/>
    <cellStyle name="標準 6 2 4 3 3 4" xfId="4313"/>
    <cellStyle name="標準 6 2 4 3 3 4 2" xfId="9917"/>
    <cellStyle name="標準 6 2 4 3 3 5" xfId="3093"/>
    <cellStyle name="標準 6 2 4 3 3 5 2" xfId="8697"/>
    <cellStyle name="標準 6 2 4 3 3 6" xfId="6251"/>
    <cellStyle name="標準 6 2 4 3 4" xfId="976"/>
    <cellStyle name="標準 6 2 4 3 4 2" xfId="4642"/>
    <cellStyle name="標準 6 2 4 3 4 2 2" xfId="10246"/>
    <cellStyle name="標準 6 2 4 3 4 3" xfId="2704"/>
    <cellStyle name="標準 6 2 4 3 4 3 2" xfId="8308"/>
    <cellStyle name="標準 6 2 4 3 4 4" xfId="6580"/>
    <cellStyle name="標準 6 2 4 3 5" xfId="1526"/>
    <cellStyle name="標準 6 2 4 3 5 2" xfId="5192"/>
    <cellStyle name="標準 6 2 4 3 5 2 2" xfId="10796"/>
    <cellStyle name="標準 6 2 4 3 5 3" xfId="3254"/>
    <cellStyle name="標準 6 2 4 3 5 3 2" xfId="8858"/>
    <cellStyle name="標準 6 2 4 3 5 4" xfId="7130"/>
    <cellStyle name="標準 6 2 4 3 6" xfId="1666"/>
    <cellStyle name="標準 6 2 4 3 6 2" xfId="5332"/>
    <cellStyle name="標準 6 2 4 3 6 2 2" xfId="10936"/>
    <cellStyle name="標準 6 2 4 3 6 3" xfId="3394"/>
    <cellStyle name="標準 6 2 4 3 6 3 2" xfId="8998"/>
    <cellStyle name="標準 6 2 4 3 6 4" xfId="7270"/>
    <cellStyle name="標準 6 2 4 3 7" xfId="835"/>
    <cellStyle name="標準 6 2 4 3 7 2" xfId="4501"/>
    <cellStyle name="標準 6 2 4 3 7 2 2" xfId="10105"/>
    <cellStyle name="標準 6 2 4 3 7 3" xfId="6439"/>
    <cellStyle name="標準 6 2 4 3 8" xfId="2216"/>
    <cellStyle name="標準 6 2 4 3 8 2" xfId="3924"/>
    <cellStyle name="標準 6 2 4 3 8 2 2" xfId="9528"/>
    <cellStyle name="標準 6 2 4 3 8 3" xfId="7820"/>
    <cellStyle name="標準 6 2 4 3 9" xfId="2376"/>
    <cellStyle name="標準 6 2 4 3 9 2" xfId="7980"/>
    <cellStyle name="標準 6 2 4 4" xfId="390"/>
    <cellStyle name="標準 6 2 4 4 2" xfId="578"/>
    <cellStyle name="標準 6 2 4 4 2 2" xfId="1986"/>
    <cellStyle name="標準 6 2 4 4 2 2 2" xfId="5652"/>
    <cellStyle name="標準 6 2 4 4 2 2 2 2" xfId="11256"/>
    <cellStyle name="標準 6 2 4 4 2 2 3" xfId="3714"/>
    <cellStyle name="標準 6 2 4 4 2 2 3 2" xfId="9318"/>
    <cellStyle name="標準 6 2 4 4 2 2 4" xfId="7590"/>
    <cellStyle name="標準 6 2 4 4 2 3" xfId="1296"/>
    <cellStyle name="標準 6 2 4 4 2 3 2" xfId="4962"/>
    <cellStyle name="標準 6 2 4 4 2 3 2 2" xfId="10566"/>
    <cellStyle name="標準 6 2 4 4 2 3 3" xfId="6900"/>
    <cellStyle name="標準 6 2 4 4 2 4" xfId="4244"/>
    <cellStyle name="標準 6 2 4 4 2 4 2" xfId="9848"/>
    <cellStyle name="標準 6 2 4 4 2 5" xfId="3024"/>
    <cellStyle name="標準 6 2 4 4 2 5 2" xfId="8628"/>
    <cellStyle name="標準 6 2 4 4 2 6" xfId="6182"/>
    <cellStyle name="標準 6 2 4 4 3" xfId="1108"/>
    <cellStyle name="標準 6 2 4 4 3 2" xfId="4774"/>
    <cellStyle name="標準 6 2 4 4 3 2 2" xfId="10378"/>
    <cellStyle name="標準 6 2 4 4 3 3" xfId="2836"/>
    <cellStyle name="標準 6 2 4 4 3 3 2" xfId="8440"/>
    <cellStyle name="標準 6 2 4 4 3 4" xfId="6712"/>
    <cellStyle name="標準 6 2 4 4 4" xfId="1798"/>
    <cellStyle name="標準 6 2 4 4 4 2" xfId="5464"/>
    <cellStyle name="標準 6 2 4 4 4 2 2" xfId="11068"/>
    <cellStyle name="標準 6 2 4 4 4 3" xfId="3526"/>
    <cellStyle name="標準 6 2 4 4 4 3 2" xfId="9130"/>
    <cellStyle name="標準 6 2 4 4 4 4" xfId="7402"/>
    <cellStyle name="標準 6 2 4 4 5" xfId="766"/>
    <cellStyle name="標準 6 2 4 4 5 2" xfId="4432"/>
    <cellStyle name="標準 6 2 4 4 5 2 2" xfId="10036"/>
    <cellStyle name="標準 6 2 4 4 5 3" xfId="6370"/>
    <cellStyle name="標準 6 2 4 4 6" xfId="4056"/>
    <cellStyle name="標準 6 2 4 4 6 2" xfId="9660"/>
    <cellStyle name="標準 6 2 4 4 7" xfId="2494"/>
    <cellStyle name="標準 6 2 4 4 7 2" xfId="8098"/>
    <cellStyle name="標準 6 2 4 4 8" xfId="5994"/>
    <cellStyle name="標準 6 2 4 5" xfId="506"/>
    <cellStyle name="標準 6 2 4 5 2" xfId="1914"/>
    <cellStyle name="標準 6 2 4 5 2 2" xfId="5580"/>
    <cellStyle name="標準 6 2 4 5 2 2 2" xfId="11184"/>
    <cellStyle name="標準 6 2 4 5 2 3" xfId="3642"/>
    <cellStyle name="標準 6 2 4 5 2 3 2" xfId="9246"/>
    <cellStyle name="標準 6 2 4 5 2 4" xfId="7518"/>
    <cellStyle name="標準 6 2 4 5 3" xfId="1224"/>
    <cellStyle name="標準 6 2 4 5 3 2" xfId="4890"/>
    <cellStyle name="標準 6 2 4 5 3 2 2" xfId="10494"/>
    <cellStyle name="標準 6 2 4 5 3 3" xfId="6828"/>
    <cellStyle name="標準 6 2 4 5 4" xfId="4172"/>
    <cellStyle name="標準 6 2 4 5 4 2" xfId="9776"/>
    <cellStyle name="標準 6 2 4 5 5" xfId="2952"/>
    <cellStyle name="標準 6 2 4 5 5 2" xfId="8556"/>
    <cellStyle name="標準 6 2 4 5 6" xfId="6110"/>
    <cellStyle name="標準 6 2 4 6" xfId="907"/>
    <cellStyle name="標準 6 2 4 6 2" xfId="4573"/>
    <cellStyle name="標準 6 2 4 6 2 2" xfId="10177"/>
    <cellStyle name="標準 6 2 4 6 3" xfId="2635"/>
    <cellStyle name="標準 6 2 4 6 3 2" xfId="8239"/>
    <cellStyle name="標準 6 2 4 6 4" xfId="6511"/>
    <cellStyle name="標準 6 2 4 7" xfId="1460"/>
    <cellStyle name="標準 6 2 4 7 2" xfId="5126"/>
    <cellStyle name="標準 6 2 4 7 2 2" xfId="10730"/>
    <cellStyle name="標準 6 2 4 7 3" xfId="3188"/>
    <cellStyle name="標準 6 2 4 7 3 2" xfId="8792"/>
    <cellStyle name="標準 6 2 4 7 4" xfId="7064"/>
    <cellStyle name="標準 6 2 4 8" xfId="1597"/>
    <cellStyle name="標準 6 2 4 8 2" xfId="5263"/>
    <cellStyle name="標準 6 2 4 8 2 2" xfId="10867"/>
    <cellStyle name="標準 6 2 4 8 3" xfId="3325"/>
    <cellStyle name="標準 6 2 4 8 3 2" xfId="8929"/>
    <cellStyle name="標準 6 2 4 8 4" xfId="7201"/>
    <cellStyle name="標準 6 2 4 9" xfId="694"/>
    <cellStyle name="標準 6 2 4 9 2" xfId="4360"/>
    <cellStyle name="標準 6 2 4 9 2 2" xfId="9964"/>
    <cellStyle name="標準 6 2 4 9 3" xfId="6298"/>
    <cellStyle name="標準 6 2 5" xfId="83"/>
    <cellStyle name="標準 6 2 5 10" xfId="2529"/>
    <cellStyle name="標準 6 2 5 10 2" xfId="8133"/>
    <cellStyle name="標準 6 2 5 11" xfId="224"/>
    <cellStyle name="標準 6 2 5 12" xfId="5828"/>
    <cellStyle name="標準 6 2 5 2" xfId="425"/>
    <cellStyle name="標準 6 2 5 2 2" xfId="1833"/>
    <cellStyle name="標準 6 2 5 2 2 2" xfId="5499"/>
    <cellStyle name="標準 6 2 5 2 2 2 2" xfId="11103"/>
    <cellStyle name="標準 6 2 5 2 2 3" xfId="3561"/>
    <cellStyle name="標準 6 2 5 2 2 3 2" xfId="9165"/>
    <cellStyle name="標準 6 2 5 2 2 4" xfId="7437"/>
    <cellStyle name="標準 6 2 5 2 3" xfId="1143"/>
    <cellStyle name="標準 6 2 5 2 3 2" xfId="4809"/>
    <cellStyle name="標準 6 2 5 2 3 2 2" xfId="10413"/>
    <cellStyle name="標準 6 2 5 2 3 3" xfId="6747"/>
    <cellStyle name="標準 6 2 5 2 4" xfId="4091"/>
    <cellStyle name="標準 6 2 5 2 4 2" xfId="9695"/>
    <cellStyle name="標準 6 2 5 2 5" xfId="2871"/>
    <cellStyle name="標準 6 2 5 2 5 2" xfId="8475"/>
    <cellStyle name="標準 6 2 5 2 6" xfId="6029"/>
    <cellStyle name="標準 6 2 5 3" xfId="613"/>
    <cellStyle name="標準 6 2 5 3 2" xfId="2021"/>
    <cellStyle name="標準 6 2 5 3 2 2" xfId="5687"/>
    <cellStyle name="標準 6 2 5 3 2 2 2" xfId="11291"/>
    <cellStyle name="標準 6 2 5 3 2 3" xfId="3749"/>
    <cellStyle name="標準 6 2 5 3 2 3 2" xfId="9353"/>
    <cellStyle name="標準 6 2 5 3 2 4" xfId="7625"/>
    <cellStyle name="標準 6 2 5 3 3" xfId="1331"/>
    <cellStyle name="標準 6 2 5 3 3 2" xfId="4997"/>
    <cellStyle name="標準 6 2 5 3 3 2 2" xfId="10601"/>
    <cellStyle name="標準 6 2 5 3 3 3" xfId="6935"/>
    <cellStyle name="標準 6 2 5 3 4" xfId="4279"/>
    <cellStyle name="標準 6 2 5 3 4 2" xfId="9883"/>
    <cellStyle name="標準 6 2 5 3 5" xfId="3059"/>
    <cellStyle name="標準 6 2 5 3 5 2" xfId="8663"/>
    <cellStyle name="標準 6 2 5 3 6" xfId="6217"/>
    <cellStyle name="標準 6 2 5 4" xfId="942"/>
    <cellStyle name="標準 6 2 5 4 2" xfId="4608"/>
    <cellStyle name="標準 6 2 5 4 2 2" xfId="10212"/>
    <cellStyle name="標準 6 2 5 4 3" xfId="2670"/>
    <cellStyle name="標準 6 2 5 4 3 2" xfId="8274"/>
    <cellStyle name="標準 6 2 5 4 4" xfId="6546"/>
    <cellStyle name="標準 6 2 5 5" xfId="1509"/>
    <cellStyle name="標準 6 2 5 5 2" xfId="5175"/>
    <cellStyle name="標準 6 2 5 5 2 2" xfId="10779"/>
    <cellStyle name="標準 6 2 5 5 3" xfId="3237"/>
    <cellStyle name="標準 6 2 5 5 3 2" xfId="8841"/>
    <cellStyle name="標準 6 2 5 5 4" xfId="7113"/>
    <cellStyle name="標準 6 2 5 6" xfId="1632"/>
    <cellStyle name="標準 6 2 5 6 2" xfId="5298"/>
    <cellStyle name="標準 6 2 5 6 2 2" xfId="10902"/>
    <cellStyle name="標準 6 2 5 6 3" xfId="3360"/>
    <cellStyle name="標準 6 2 5 6 3 2" xfId="8964"/>
    <cellStyle name="標準 6 2 5 6 4" xfId="7236"/>
    <cellStyle name="標準 6 2 5 7" xfId="801"/>
    <cellStyle name="標準 6 2 5 7 2" xfId="4467"/>
    <cellStyle name="標準 6 2 5 7 2 2" xfId="10071"/>
    <cellStyle name="標準 6 2 5 7 3" xfId="6405"/>
    <cellStyle name="標準 6 2 5 8" xfId="2199"/>
    <cellStyle name="標準 6 2 5 8 2" xfId="3890"/>
    <cellStyle name="標準 6 2 5 8 2 2" xfId="9494"/>
    <cellStyle name="標準 6 2 5 8 3" xfId="7803"/>
    <cellStyle name="標準 6 2 5 9" xfId="2359"/>
    <cellStyle name="標準 6 2 5 9 2" xfId="7963"/>
    <cellStyle name="標準 6 2 6" xfId="108"/>
    <cellStyle name="標準 6 2 6 10" xfId="2554"/>
    <cellStyle name="標準 6 2 6 10 2" xfId="8158"/>
    <cellStyle name="標準 6 2 6 11" xfId="249"/>
    <cellStyle name="標準 6 2 6 12" xfId="5853"/>
    <cellStyle name="標準 6 2 6 2" xfId="450"/>
    <cellStyle name="標準 6 2 6 2 2" xfId="1858"/>
    <cellStyle name="標準 6 2 6 2 2 2" xfId="5524"/>
    <cellStyle name="標準 6 2 6 2 2 2 2" xfId="11128"/>
    <cellStyle name="標準 6 2 6 2 2 3" xfId="3586"/>
    <cellStyle name="標準 6 2 6 2 2 3 2" xfId="9190"/>
    <cellStyle name="標準 6 2 6 2 2 4" xfId="7462"/>
    <cellStyle name="標準 6 2 6 2 3" xfId="1168"/>
    <cellStyle name="標準 6 2 6 2 3 2" xfId="4834"/>
    <cellStyle name="標準 6 2 6 2 3 2 2" xfId="10438"/>
    <cellStyle name="標準 6 2 6 2 3 3" xfId="6772"/>
    <cellStyle name="標準 6 2 6 2 4" xfId="4116"/>
    <cellStyle name="標準 6 2 6 2 4 2" xfId="9720"/>
    <cellStyle name="標準 6 2 6 2 5" xfId="2896"/>
    <cellStyle name="標準 6 2 6 2 5 2" xfId="8500"/>
    <cellStyle name="標準 6 2 6 2 6" xfId="6054"/>
    <cellStyle name="標準 6 2 6 3" xfId="638"/>
    <cellStyle name="標準 6 2 6 3 2" xfId="2046"/>
    <cellStyle name="標準 6 2 6 3 2 2" xfId="5712"/>
    <cellStyle name="標準 6 2 6 3 2 2 2" xfId="11316"/>
    <cellStyle name="標準 6 2 6 3 2 3" xfId="3774"/>
    <cellStyle name="標準 6 2 6 3 2 3 2" xfId="9378"/>
    <cellStyle name="標準 6 2 6 3 2 4" xfId="7650"/>
    <cellStyle name="標準 6 2 6 3 3" xfId="1356"/>
    <cellStyle name="標準 6 2 6 3 3 2" xfId="5022"/>
    <cellStyle name="標準 6 2 6 3 3 2 2" xfId="10626"/>
    <cellStyle name="標準 6 2 6 3 3 3" xfId="6960"/>
    <cellStyle name="標準 6 2 6 3 4" xfId="4304"/>
    <cellStyle name="標準 6 2 6 3 4 2" xfId="9908"/>
    <cellStyle name="標準 6 2 6 3 5" xfId="3084"/>
    <cellStyle name="標準 6 2 6 3 5 2" xfId="8688"/>
    <cellStyle name="標準 6 2 6 3 6" xfId="6242"/>
    <cellStyle name="標準 6 2 6 4" xfId="967"/>
    <cellStyle name="標準 6 2 6 4 2" xfId="4633"/>
    <cellStyle name="標準 6 2 6 4 2 2" xfId="10237"/>
    <cellStyle name="標準 6 2 6 4 3" xfId="2695"/>
    <cellStyle name="標準 6 2 6 4 3 2" xfId="8299"/>
    <cellStyle name="標準 6 2 6 4 4" xfId="6571"/>
    <cellStyle name="標準 6 2 6 5" xfId="1517"/>
    <cellStyle name="標準 6 2 6 5 2" xfId="5183"/>
    <cellStyle name="標準 6 2 6 5 2 2" xfId="10787"/>
    <cellStyle name="標準 6 2 6 5 3" xfId="3245"/>
    <cellStyle name="標準 6 2 6 5 3 2" xfId="8849"/>
    <cellStyle name="標準 6 2 6 5 4" xfId="7121"/>
    <cellStyle name="標準 6 2 6 6" xfId="1657"/>
    <cellStyle name="標準 6 2 6 6 2" xfId="5323"/>
    <cellStyle name="標準 6 2 6 6 2 2" xfId="10927"/>
    <cellStyle name="標準 6 2 6 6 3" xfId="3385"/>
    <cellStyle name="標準 6 2 6 6 3 2" xfId="8989"/>
    <cellStyle name="標準 6 2 6 6 4" xfId="7261"/>
    <cellStyle name="標準 6 2 6 7" xfId="826"/>
    <cellStyle name="標準 6 2 6 7 2" xfId="4492"/>
    <cellStyle name="標準 6 2 6 7 2 2" xfId="10096"/>
    <cellStyle name="標準 6 2 6 7 3" xfId="6430"/>
    <cellStyle name="標準 6 2 6 8" xfId="2207"/>
    <cellStyle name="標準 6 2 6 8 2" xfId="3915"/>
    <cellStyle name="標準 6 2 6 8 2 2" xfId="9519"/>
    <cellStyle name="標準 6 2 6 8 3" xfId="7811"/>
    <cellStyle name="標準 6 2 6 9" xfId="2367"/>
    <cellStyle name="標準 6 2 6 9 2" xfId="7971"/>
    <cellStyle name="標準 6 2 7" xfId="302"/>
    <cellStyle name="標準 6 2 7 2" xfId="542"/>
    <cellStyle name="標準 6 2 7 2 2" xfId="1950"/>
    <cellStyle name="標準 6 2 7 2 2 2" xfId="5616"/>
    <cellStyle name="標準 6 2 7 2 2 2 2" xfId="11220"/>
    <cellStyle name="標準 6 2 7 2 2 3" xfId="3678"/>
    <cellStyle name="標準 6 2 7 2 2 3 2" xfId="9282"/>
    <cellStyle name="標準 6 2 7 2 2 4" xfId="7554"/>
    <cellStyle name="標準 6 2 7 2 3" xfId="1260"/>
    <cellStyle name="標準 6 2 7 2 3 2" xfId="4926"/>
    <cellStyle name="標準 6 2 7 2 3 2 2" xfId="10530"/>
    <cellStyle name="標準 6 2 7 2 3 3" xfId="6864"/>
    <cellStyle name="標準 6 2 7 2 4" xfId="4208"/>
    <cellStyle name="標準 6 2 7 2 4 2" xfId="9812"/>
    <cellStyle name="標準 6 2 7 2 5" xfId="2988"/>
    <cellStyle name="標準 6 2 7 2 5 2" xfId="8592"/>
    <cellStyle name="標準 6 2 7 2 6" xfId="6146"/>
    <cellStyle name="標準 6 2 7 3" xfId="1020"/>
    <cellStyle name="標準 6 2 7 3 2" xfId="4686"/>
    <cellStyle name="標準 6 2 7 3 2 2" xfId="10290"/>
    <cellStyle name="標準 6 2 7 3 3" xfId="2748"/>
    <cellStyle name="標準 6 2 7 3 3 2" xfId="8352"/>
    <cellStyle name="標準 6 2 7 3 4" xfId="6624"/>
    <cellStyle name="標準 6 2 7 4" xfId="1710"/>
    <cellStyle name="標準 6 2 7 4 2" xfId="5376"/>
    <cellStyle name="標準 6 2 7 4 2 2" xfId="10980"/>
    <cellStyle name="標準 6 2 7 4 3" xfId="3438"/>
    <cellStyle name="標準 6 2 7 4 3 2" xfId="9042"/>
    <cellStyle name="標準 6 2 7 4 4" xfId="7314"/>
    <cellStyle name="標準 6 2 7 5" xfId="730"/>
    <cellStyle name="標準 6 2 7 5 2" xfId="4396"/>
    <cellStyle name="標準 6 2 7 5 2 2" xfId="10000"/>
    <cellStyle name="標準 6 2 7 5 3" xfId="6334"/>
    <cellStyle name="標準 6 2 7 6" xfId="3968"/>
    <cellStyle name="標準 6 2 7 6 2" xfId="9572"/>
    <cellStyle name="標準 6 2 7 7" xfId="2458"/>
    <cellStyle name="標準 6 2 7 7 2" xfId="8062"/>
    <cellStyle name="標準 6 2 7 8" xfId="5906"/>
    <cellStyle name="標準 6 2 8" xfId="354"/>
    <cellStyle name="標準 6 2 8 2" xfId="1762"/>
    <cellStyle name="標準 6 2 8 2 2" xfId="5428"/>
    <cellStyle name="標準 6 2 8 2 2 2" xfId="11032"/>
    <cellStyle name="標準 6 2 8 2 3" xfId="3490"/>
    <cellStyle name="標準 6 2 8 2 3 2" xfId="9094"/>
    <cellStyle name="標準 6 2 8 2 4" xfId="7366"/>
    <cellStyle name="標準 6 2 8 3" xfId="1072"/>
    <cellStyle name="標準 6 2 8 3 2" xfId="4738"/>
    <cellStyle name="標準 6 2 8 3 2 2" xfId="10342"/>
    <cellStyle name="標準 6 2 8 3 3" xfId="6676"/>
    <cellStyle name="標準 6 2 8 4" xfId="4020"/>
    <cellStyle name="標準 6 2 8 4 2" xfId="9624"/>
    <cellStyle name="標準 6 2 8 5" xfId="2800"/>
    <cellStyle name="標準 6 2 8 5 2" xfId="8404"/>
    <cellStyle name="標準 6 2 8 6" xfId="5958"/>
    <cellStyle name="標準 6 2 9" xfId="497"/>
    <cellStyle name="標準 6 2 9 2" xfId="1905"/>
    <cellStyle name="標準 6 2 9 2 2" xfId="5571"/>
    <cellStyle name="標準 6 2 9 2 2 2" xfId="11175"/>
    <cellStyle name="標準 6 2 9 2 3" xfId="3633"/>
    <cellStyle name="標準 6 2 9 2 3 2" xfId="9237"/>
    <cellStyle name="標準 6 2 9 2 4" xfId="7509"/>
    <cellStyle name="標準 6 2 9 3" xfId="1215"/>
    <cellStyle name="標準 6 2 9 3 2" xfId="4881"/>
    <cellStyle name="標準 6 2 9 3 2 2" xfId="10485"/>
    <cellStyle name="標準 6 2 9 3 3" xfId="6819"/>
    <cellStyle name="標準 6 2 9 4" xfId="4163"/>
    <cellStyle name="標準 6 2 9 4 2" xfId="9767"/>
    <cellStyle name="標準 6 2 9 5" xfId="2943"/>
    <cellStyle name="標準 6 2 9 5 2" xfId="8547"/>
    <cellStyle name="標準 6 2 9 6" xfId="6101"/>
    <cellStyle name="標準 6 3" xfId="33"/>
    <cellStyle name="標準 6 3 10" xfId="707"/>
    <cellStyle name="標準 6 3 10 2" xfId="4373"/>
    <cellStyle name="標準 6 3 10 2 2" xfId="9977"/>
    <cellStyle name="標準 6 3 10 3" xfId="6311"/>
    <cellStyle name="標準 6 3 11" xfId="2113"/>
    <cellStyle name="標準 6 3 11 2" xfId="3832"/>
    <cellStyle name="標準 6 3 11 2 2" xfId="9436"/>
    <cellStyle name="標準 6 3 11 3" xfId="7717"/>
    <cellStyle name="標準 6 3 12" xfId="2273"/>
    <cellStyle name="標準 6 3 12 2" xfId="7877"/>
    <cellStyle name="標準 6 3 13" xfId="2435"/>
    <cellStyle name="標準 6 3 13 2" xfId="8039"/>
    <cellStyle name="標準 6 3 14" xfId="166"/>
    <cellStyle name="標準 6 3 15" xfId="5770"/>
    <cellStyle name="標準 6 3 2" xfId="87"/>
    <cellStyle name="標準 6 3 2 10" xfId="2533"/>
    <cellStyle name="標準 6 3 2 10 2" xfId="8137"/>
    <cellStyle name="標準 6 3 2 11" xfId="228"/>
    <cellStyle name="標準 6 3 2 12" xfId="5832"/>
    <cellStyle name="標準 6 3 2 2" xfId="429"/>
    <cellStyle name="標準 6 3 2 2 2" xfId="1837"/>
    <cellStyle name="標準 6 3 2 2 2 2" xfId="5503"/>
    <cellStyle name="標準 6 3 2 2 2 2 2" xfId="11107"/>
    <cellStyle name="標準 6 3 2 2 2 3" xfId="3565"/>
    <cellStyle name="標準 6 3 2 2 2 3 2" xfId="9169"/>
    <cellStyle name="標準 6 3 2 2 2 4" xfId="7441"/>
    <cellStyle name="標準 6 3 2 2 3" xfId="1147"/>
    <cellStyle name="標準 6 3 2 2 3 2" xfId="4813"/>
    <cellStyle name="標準 6 3 2 2 3 2 2" xfId="10417"/>
    <cellStyle name="標準 6 3 2 2 3 3" xfId="6751"/>
    <cellStyle name="標準 6 3 2 2 4" xfId="4095"/>
    <cellStyle name="標準 6 3 2 2 4 2" xfId="9699"/>
    <cellStyle name="標準 6 3 2 2 5" xfId="2875"/>
    <cellStyle name="標準 6 3 2 2 5 2" xfId="8479"/>
    <cellStyle name="標準 6 3 2 2 6" xfId="6033"/>
    <cellStyle name="標準 6 3 2 3" xfId="617"/>
    <cellStyle name="標準 6 3 2 3 2" xfId="2025"/>
    <cellStyle name="標準 6 3 2 3 2 2" xfId="5691"/>
    <cellStyle name="標準 6 3 2 3 2 2 2" xfId="11295"/>
    <cellStyle name="標準 6 3 2 3 2 3" xfId="3753"/>
    <cellStyle name="標準 6 3 2 3 2 3 2" xfId="9357"/>
    <cellStyle name="標準 6 3 2 3 2 4" xfId="7629"/>
    <cellStyle name="標準 6 3 2 3 3" xfId="1335"/>
    <cellStyle name="標準 6 3 2 3 3 2" xfId="5001"/>
    <cellStyle name="標準 6 3 2 3 3 2 2" xfId="10605"/>
    <cellStyle name="標準 6 3 2 3 3 3" xfId="6939"/>
    <cellStyle name="標準 6 3 2 3 4" xfId="4283"/>
    <cellStyle name="標準 6 3 2 3 4 2" xfId="9887"/>
    <cellStyle name="標準 6 3 2 3 5" xfId="3063"/>
    <cellStyle name="標準 6 3 2 3 5 2" xfId="8667"/>
    <cellStyle name="標準 6 3 2 3 6" xfId="6221"/>
    <cellStyle name="標準 6 3 2 4" xfId="946"/>
    <cellStyle name="標準 6 3 2 4 2" xfId="4612"/>
    <cellStyle name="標準 6 3 2 4 2 2" xfId="10216"/>
    <cellStyle name="標準 6 3 2 4 3" xfId="2674"/>
    <cellStyle name="標準 6 3 2 4 3 2" xfId="8278"/>
    <cellStyle name="標準 6 3 2 4 4" xfId="6550"/>
    <cellStyle name="標準 6 3 2 5" xfId="1473"/>
    <cellStyle name="標準 6 3 2 5 2" xfId="5139"/>
    <cellStyle name="標準 6 3 2 5 2 2" xfId="10743"/>
    <cellStyle name="標準 6 3 2 5 3" xfId="3201"/>
    <cellStyle name="標準 6 3 2 5 3 2" xfId="8805"/>
    <cellStyle name="標準 6 3 2 5 4" xfId="7077"/>
    <cellStyle name="標準 6 3 2 6" xfId="1636"/>
    <cellStyle name="標準 6 3 2 6 2" xfId="5302"/>
    <cellStyle name="標準 6 3 2 6 2 2" xfId="10906"/>
    <cellStyle name="標準 6 3 2 6 3" xfId="3364"/>
    <cellStyle name="標準 6 3 2 6 3 2" xfId="8968"/>
    <cellStyle name="標準 6 3 2 6 4" xfId="7240"/>
    <cellStyle name="標準 6 3 2 7" xfId="805"/>
    <cellStyle name="標準 6 3 2 7 2" xfId="4471"/>
    <cellStyle name="標準 6 3 2 7 2 2" xfId="10075"/>
    <cellStyle name="標準 6 3 2 7 3" xfId="6409"/>
    <cellStyle name="標準 6 3 2 8" xfId="2163"/>
    <cellStyle name="標準 6 3 2 8 2" xfId="3894"/>
    <cellStyle name="標準 6 3 2 8 2 2" xfId="9498"/>
    <cellStyle name="標準 6 3 2 8 3" xfId="7767"/>
    <cellStyle name="標準 6 3 2 9" xfId="2323"/>
    <cellStyle name="標準 6 3 2 9 2" xfId="7927"/>
    <cellStyle name="標準 6 3 3" xfId="130"/>
    <cellStyle name="標準 6 3 3 10" xfId="2576"/>
    <cellStyle name="標準 6 3 3 10 2" xfId="8180"/>
    <cellStyle name="標準 6 3 3 11" xfId="271"/>
    <cellStyle name="標準 6 3 3 12" xfId="5875"/>
    <cellStyle name="標準 6 3 3 2" xfId="472"/>
    <cellStyle name="標準 6 3 3 2 2" xfId="1880"/>
    <cellStyle name="標準 6 3 3 2 2 2" xfId="5546"/>
    <cellStyle name="標準 6 3 3 2 2 2 2" xfId="11150"/>
    <cellStyle name="標準 6 3 3 2 2 3" xfId="3608"/>
    <cellStyle name="標準 6 3 3 2 2 3 2" xfId="9212"/>
    <cellStyle name="標準 6 3 3 2 2 4" xfId="7484"/>
    <cellStyle name="標準 6 3 3 2 3" xfId="1190"/>
    <cellStyle name="標準 6 3 3 2 3 2" xfId="4856"/>
    <cellStyle name="標準 6 3 3 2 3 2 2" xfId="10460"/>
    <cellStyle name="標準 6 3 3 2 3 3" xfId="6794"/>
    <cellStyle name="標準 6 3 3 2 4" xfId="4138"/>
    <cellStyle name="標準 6 3 3 2 4 2" xfId="9742"/>
    <cellStyle name="標準 6 3 3 2 5" xfId="2918"/>
    <cellStyle name="標準 6 3 3 2 5 2" xfId="8522"/>
    <cellStyle name="標準 6 3 3 2 6" xfId="6076"/>
    <cellStyle name="標準 6 3 3 3" xfId="660"/>
    <cellStyle name="標準 6 3 3 3 2" xfId="2068"/>
    <cellStyle name="標準 6 3 3 3 2 2" xfId="5734"/>
    <cellStyle name="標準 6 3 3 3 2 2 2" xfId="11338"/>
    <cellStyle name="標準 6 3 3 3 2 3" xfId="3796"/>
    <cellStyle name="標準 6 3 3 3 2 3 2" xfId="9400"/>
    <cellStyle name="標準 6 3 3 3 2 4" xfId="7672"/>
    <cellStyle name="標準 6 3 3 3 3" xfId="1378"/>
    <cellStyle name="標準 6 3 3 3 3 2" xfId="5044"/>
    <cellStyle name="標準 6 3 3 3 3 2 2" xfId="10648"/>
    <cellStyle name="標準 6 3 3 3 3 3" xfId="6982"/>
    <cellStyle name="標準 6 3 3 3 4" xfId="4326"/>
    <cellStyle name="標準 6 3 3 3 4 2" xfId="9930"/>
    <cellStyle name="標準 6 3 3 3 5" xfId="3106"/>
    <cellStyle name="標準 6 3 3 3 5 2" xfId="8710"/>
    <cellStyle name="標準 6 3 3 3 6" xfId="6264"/>
    <cellStyle name="標準 6 3 3 4" xfId="989"/>
    <cellStyle name="標準 6 3 3 4 2" xfId="4655"/>
    <cellStyle name="標準 6 3 3 4 2 2" xfId="10259"/>
    <cellStyle name="標準 6 3 3 4 3" xfId="2717"/>
    <cellStyle name="標準 6 3 3 4 3 2" xfId="8321"/>
    <cellStyle name="標準 6 3 3 4 4" xfId="6593"/>
    <cellStyle name="標準 6 3 3 5" xfId="1538"/>
    <cellStyle name="標準 6 3 3 5 2" xfId="5204"/>
    <cellStyle name="標準 6 3 3 5 2 2" xfId="10808"/>
    <cellStyle name="標準 6 3 3 5 3" xfId="3266"/>
    <cellStyle name="標準 6 3 3 5 3 2" xfId="8870"/>
    <cellStyle name="標準 6 3 3 5 4" xfId="7142"/>
    <cellStyle name="標準 6 3 3 6" xfId="1679"/>
    <cellStyle name="標準 6 3 3 6 2" xfId="5345"/>
    <cellStyle name="標準 6 3 3 6 2 2" xfId="10949"/>
    <cellStyle name="標準 6 3 3 6 3" xfId="3407"/>
    <cellStyle name="標準 6 3 3 6 3 2" xfId="9011"/>
    <cellStyle name="標準 6 3 3 6 4" xfId="7283"/>
    <cellStyle name="標準 6 3 3 7" xfId="848"/>
    <cellStyle name="標準 6 3 3 7 2" xfId="4514"/>
    <cellStyle name="標準 6 3 3 7 2 2" xfId="10118"/>
    <cellStyle name="標準 6 3 3 7 3" xfId="6452"/>
    <cellStyle name="標準 6 3 3 8" xfId="2228"/>
    <cellStyle name="標準 6 3 3 8 2" xfId="3937"/>
    <cellStyle name="標準 6 3 3 8 2 2" xfId="9541"/>
    <cellStyle name="標準 6 3 3 8 3" xfId="7832"/>
    <cellStyle name="標準 6 3 3 9" xfId="2388"/>
    <cellStyle name="標準 6 3 3 9 2" xfId="7992"/>
    <cellStyle name="標準 6 3 4" xfId="315"/>
    <cellStyle name="標準 6 3 4 2" xfId="555"/>
    <cellStyle name="標準 6 3 4 2 2" xfId="1963"/>
    <cellStyle name="標準 6 3 4 2 2 2" xfId="5629"/>
    <cellStyle name="標準 6 3 4 2 2 2 2" xfId="11233"/>
    <cellStyle name="標準 6 3 4 2 2 3" xfId="3691"/>
    <cellStyle name="標準 6 3 4 2 2 3 2" xfId="9295"/>
    <cellStyle name="標準 6 3 4 2 2 4" xfId="7567"/>
    <cellStyle name="標準 6 3 4 2 3" xfId="1273"/>
    <cellStyle name="標準 6 3 4 2 3 2" xfId="4939"/>
    <cellStyle name="標準 6 3 4 2 3 2 2" xfId="10543"/>
    <cellStyle name="標準 6 3 4 2 3 3" xfId="6877"/>
    <cellStyle name="標準 6 3 4 2 4" xfId="4221"/>
    <cellStyle name="標準 6 3 4 2 4 2" xfId="9825"/>
    <cellStyle name="標準 6 3 4 2 5" xfId="3001"/>
    <cellStyle name="標準 6 3 4 2 5 2" xfId="8605"/>
    <cellStyle name="標準 6 3 4 2 6" xfId="6159"/>
    <cellStyle name="標準 6 3 4 3" xfId="1033"/>
    <cellStyle name="標準 6 3 4 3 2" xfId="4699"/>
    <cellStyle name="標準 6 3 4 3 2 2" xfId="10303"/>
    <cellStyle name="標準 6 3 4 3 3" xfId="2761"/>
    <cellStyle name="標準 6 3 4 3 3 2" xfId="8365"/>
    <cellStyle name="標準 6 3 4 3 4" xfId="6637"/>
    <cellStyle name="標準 6 3 4 4" xfId="1723"/>
    <cellStyle name="標準 6 3 4 4 2" xfId="5389"/>
    <cellStyle name="標準 6 3 4 4 2 2" xfId="10993"/>
    <cellStyle name="標準 6 3 4 4 3" xfId="3451"/>
    <cellStyle name="標準 6 3 4 4 3 2" xfId="9055"/>
    <cellStyle name="標準 6 3 4 4 4" xfId="7327"/>
    <cellStyle name="標準 6 3 4 5" xfId="743"/>
    <cellStyle name="標準 6 3 4 5 2" xfId="4409"/>
    <cellStyle name="標準 6 3 4 5 2 2" xfId="10013"/>
    <cellStyle name="標準 6 3 4 5 3" xfId="6347"/>
    <cellStyle name="標準 6 3 4 6" xfId="3981"/>
    <cellStyle name="標準 6 3 4 6 2" xfId="9585"/>
    <cellStyle name="標準 6 3 4 7" xfId="2471"/>
    <cellStyle name="標準 6 3 4 7 2" xfId="8075"/>
    <cellStyle name="標準 6 3 4 8" xfId="5919"/>
    <cellStyle name="標準 6 3 5" xfId="367"/>
    <cellStyle name="標準 6 3 5 2" xfId="1775"/>
    <cellStyle name="標準 6 3 5 2 2" xfId="5441"/>
    <cellStyle name="標準 6 3 5 2 2 2" xfId="11045"/>
    <cellStyle name="標準 6 3 5 2 3" xfId="3503"/>
    <cellStyle name="標準 6 3 5 2 3 2" xfId="9107"/>
    <cellStyle name="標準 6 3 5 2 4" xfId="7379"/>
    <cellStyle name="標準 6 3 5 3" xfId="1085"/>
    <cellStyle name="標準 6 3 5 3 2" xfId="4751"/>
    <cellStyle name="標準 6 3 5 3 2 2" xfId="10355"/>
    <cellStyle name="標準 6 3 5 3 3" xfId="6689"/>
    <cellStyle name="標準 6 3 5 4" xfId="4033"/>
    <cellStyle name="標準 6 3 5 4 2" xfId="9637"/>
    <cellStyle name="標準 6 3 5 5" xfId="2813"/>
    <cellStyle name="標準 6 3 5 5 2" xfId="8417"/>
    <cellStyle name="標準 6 3 5 6" xfId="5971"/>
    <cellStyle name="標準 6 3 6" xfId="519"/>
    <cellStyle name="標準 6 3 6 2" xfId="1927"/>
    <cellStyle name="標準 6 3 6 2 2" xfId="5593"/>
    <cellStyle name="標準 6 3 6 2 2 2" xfId="11197"/>
    <cellStyle name="標準 6 3 6 2 3" xfId="3655"/>
    <cellStyle name="標準 6 3 6 2 3 2" xfId="9259"/>
    <cellStyle name="標準 6 3 6 2 4" xfId="7531"/>
    <cellStyle name="標準 6 3 6 3" xfId="1237"/>
    <cellStyle name="標準 6 3 6 3 2" xfId="4903"/>
    <cellStyle name="標準 6 3 6 3 2 2" xfId="10507"/>
    <cellStyle name="標準 6 3 6 3 3" xfId="6841"/>
    <cellStyle name="標準 6 3 6 4" xfId="4185"/>
    <cellStyle name="標準 6 3 6 4 2" xfId="9789"/>
    <cellStyle name="標準 6 3 6 5" xfId="2965"/>
    <cellStyle name="標準 6 3 6 5 2" xfId="8569"/>
    <cellStyle name="標準 6 3 6 6" xfId="6123"/>
    <cellStyle name="標準 6 3 7" xfId="884"/>
    <cellStyle name="標準 6 3 7 2" xfId="4550"/>
    <cellStyle name="標準 6 3 7 2 2" xfId="10154"/>
    <cellStyle name="標準 6 3 7 3" xfId="2612"/>
    <cellStyle name="標準 6 3 7 3 2" xfId="8216"/>
    <cellStyle name="標準 6 3 7 4" xfId="6488"/>
    <cellStyle name="標準 6 3 8" xfId="1423"/>
    <cellStyle name="標準 6 3 8 2" xfId="5089"/>
    <cellStyle name="標準 6 3 8 2 2" xfId="10693"/>
    <cellStyle name="標準 6 3 8 3" xfId="3151"/>
    <cellStyle name="標準 6 3 8 3 2" xfId="8755"/>
    <cellStyle name="標準 6 3 8 4" xfId="7027"/>
    <cellStyle name="標準 6 3 9" xfId="1574"/>
    <cellStyle name="標準 6 3 9 2" xfId="5240"/>
    <cellStyle name="標準 6 3 9 2 2" xfId="10844"/>
    <cellStyle name="標準 6 3 9 3" xfId="3302"/>
    <cellStyle name="標準 6 3 9 3 2" xfId="8906"/>
    <cellStyle name="標準 6 3 9 4" xfId="7178"/>
    <cellStyle name="標準 6 4" xfId="45"/>
    <cellStyle name="標準 6 4 10" xfId="719"/>
    <cellStyle name="標準 6 4 10 2" xfId="4385"/>
    <cellStyle name="標準 6 4 10 2 2" xfId="9989"/>
    <cellStyle name="標準 6 4 10 3" xfId="6323"/>
    <cellStyle name="標準 6 4 11" xfId="2125"/>
    <cellStyle name="標準 6 4 11 2" xfId="3844"/>
    <cellStyle name="標準 6 4 11 2 2" xfId="9448"/>
    <cellStyle name="標準 6 4 11 3" xfId="7729"/>
    <cellStyle name="標準 6 4 12" xfId="2285"/>
    <cellStyle name="標準 6 4 12 2" xfId="7889"/>
    <cellStyle name="標準 6 4 13" xfId="2447"/>
    <cellStyle name="標準 6 4 13 2" xfId="8051"/>
    <cellStyle name="標準 6 4 14" xfId="178"/>
    <cellStyle name="標準 6 4 15" xfId="5782"/>
    <cellStyle name="標準 6 4 2" xfId="88"/>
    <cellStyle name="標準 6 4 2 10" xfId="2534"/>
    <cellStyle name="標準 6 4 2 10 2" xfId="8138"/>
    <cellStyle name="標準 6 4 2 11" xfId="229"/>
    <cellStyle name="標準 6 4 2 12" xfId="5833"/>
    <cellStyle name="標準 6 4 2 2" xfId="430"/>
    <cellStyle name="標準 6 4 2 2 2" xfId="1838"/>
    <cellStyle name="標準 6 4 2 2 2 2" xfId="5504"/>
    <cellStyle name="標準 6 4 2 2 2 2 2" xfId="11108"/>
    <cellStyle name="標準 6 4 2 2 2 3" xfId="3566"/>
    <cellStyle name="標準 6 4 2 2 2 3 2" xfId="9170"/>
    <cellStyle name="標準 6 4 2 2 2 4" xfId="7442"/>
    <cellStyle name="標準 6 4 2 2 3" xfId="1148"/>
    <cellStyle name="標準 6 4 2 2 3 2" xfId="4814"/>
    <cellStyle name="標準 6 4 2 2 3 2 2" xfId="10418"/>
    <cellStyle name="標準 6 4 2 2 3 3" xfId="6752"/>
    <cellStyle name="標準 6 4 2 2 4" xfId="4096"/>
    <cellStyle name="標準 6 4 2 2 4 2" xfId="9700"/>
    <cellStyle name="標準 6 4 2 2 5" xfId="2876"/>
    <cellStyle name="標準 6 4 2 2 5 2" xfId="8480"/>
    <cellStyle name="標準 6 4 2 2 6" xfId="6034"/>
    <cellStyle name="標準 6 4 2 3" xfId="618"/>
    <cellStyle name="標準 6 4 2 3 2" xfId="2026"/>
    <cellStyle name="標準 6 4 2 3 2 2" xfId="5692"/>
    <cellStyle name="標準 6 4 2 3 2 2 2" xfId="11296"/>
    <cellStyle name="標準 6 4 2 3 2 3" xfId="3754"/>
    <cellStyle name="標準 6 4 2 3 2 3 2" xfId="9358"/>
    <cellStyle name="標準 6 4 2 3 2 4" xfId="7630"/>
    <cellStyle name="標準 6 4 2 3 3" xfId="1336"/>
    <cellStyle name="標準 6 4 2 3 3 2" xfId="5002"/>
    <cellStyle name="標準 6 4 2 3 3 2 2" xfId="10606"/>
    <cellStyle name="標準 6 4 2 3 3 3" xfId="6940"/>
    <cellStyle name="標準 6 4 2 3 4" xfId="4284"/>
    <cellStyle name="標準 6 4 2 3 4 2" xfId="9888"/>
    <cellStyle name="標準 6 4 2 3 5" xfId="3064"/>
    <cellStyle name="標準 6 4 2 3 5 2" xfId="8668"/>
    <cellStyle name="標準 6 4 2 3 6" xfId="6222"/>
    <cellStyle name="標準 6 4 2 4" xfId="947"/>
    <cellStyle name="標準 6 4 2 4 2" xfId="4613"/>
    <cellStyle name="標準 6 4 2 4 2 2" xfId="10217"/>
    <cellStyle name="標準 6 4 2 4 3" xfId="2675"/>
    <cellStyle name="標準 6 4 2 4 3 2" xfId="8279"/>
    <cellStyle name="標準 6 4 2 4 4" xfId="6551"/>
    <cellStyle name="標準 6 4 2 5" xfId="1485"/>
    <cellStyle name="標準 6 4 2 5 2" xfId="5151"/>
    <cellStyle name="標準 6 4 2 5 2 2" xfId="10755"/>
    <cellStyle name="標準 6 4 2 5 3" xfId="3213"/>
    <cellStyle name="標準 6 4 2 5 3 2" xfId="8817"/>
    <cellStyle name="標準 6 4 2 5 4" xfId="7089"/>
    <cellStyle name="標準 6 4 2 6" xfId="1637"/>
    <cellStyle name="標準 6 4 2 6 2" xfId="5303"/>
    <cellStyle name="標準 6 4 2 6 2 2" xfId="10907"/>
    <cellStyle name="標準 6 4 2 6 3" xfId="3365"/>
    <cellStyle name="標準 6 4 2 6 3 2" xfId="8969"/>
    <cellStyle name="標準 6 4 2 6 4" xfId="7241"/>
    <cellStyle name="標準 6 4 2 7" xfId="806"/>
    <cellStyle name="標準 6 4 2 7 2" xfId="4472"/>
    <cellStyle name="標準 6 4 2 7 2 2" xfId="10076"/>
    <cellStyle name="標準 6 4 2 7 3" xfId="6410"/>
    <cellStyle name="標準 6 4 2 8" xfId="2175"/>
    <cellStyle name="標準 6 4 2 8 2" xfId="3895"/>
    <cellStyle name="標準 6 4 2 8 2 2" xfId="9499"/>
    <cellStyle name="標準 6 4 2 8 3" xfId="7779"/>
    <cellStyle name="標準 6 4 2 9" xfId="2335"/>
    <cellStyle name="標準 6 4 2 9 2" xfId="7939"/>
    <cellStyle name="標準 6 4 3" xfId="142"/>
    <cellStyle name="標準 6 4 3 10" xfId="2588"/>
    <cellStyle name="標準 6 4 3 10 2" xfId="8192"/>
    <cellStyle name="標準 6 4 3 11" xfId="283"/>
    <cellStyle name="標準 6 4 3 12" xfId="5887"/>
    <cellStyle name="標準 6 4 3 2" xfId="484"/>
    <cellStyle name="標準 6 4 3 2 2" xfId="1892"/>
    <cellStyle name="標準 6 4 3 2 2 2" xfId="5558"/>
    <cellStyle name="標準 6 4 3 2 2 2 2" xfId="11162"/>
    <cellStyle name="標準 6 4 3 2 2 3" xfId="3620"/>
    <cellStyle name="標準 6 4 3 2 2 3 2" xfId="9224"/>
    <cellStyle name="標準 6 4 3 2 2 4" xfId="7496"/>
    <cellStyle name="標準 6 4 3 2 3" xfId="1202"/>
    <cellStyle name="標準 6 4 3 2 3 2" xfId="4868"/>
    <cellStyle name="標準 6 4 3 2 3 2 2" xfId="10472"/>
    <cellStyle name="標準 6 4 3 2 3 3" xfId="6806"/>
    <cellStyle name="標準 6 4 3 2 4" xfId="4150"/>
    <cellStyle name="標準 6 4 3 2 4 2" xfId="9754"/>
    <cellStyle name="標準 6 4 3 2 5" xfId="2930"/>
    <cellStyle name="標準 6 4 3 2 5 2" xfId="8534"/>
    <cellStyle name="標準 6 4 3 2 6" xfId="6088"/>
    <cellStyle name="標準 6 4 3 3" xfId="672"/>
    <cellStyle name="標準 6 4 3 3 2" xfId="2080"/>
    <cellStyle name="標準 6 4 3 3 2 2" xfId="5746"/>
    <cellStyle name="標準 6 4 3 3 2 2 2" xfId="11350"/>
    <cellStyle name="標準 6 4 3 3 2 3" xfId="3808"/>
    <cellStyle name="標準 6 4 3 3 2 3 2" xfId="9412"/>
    <cellStyle name="標準 6 4 3 3 2 4" xfId="7684"/>
    <cellStyle name="標準 6 4 3 3 3" xfId="1390"/>
    <cellStyle name="標準 6 4 3 3 3 2" xfId="5056"/>
    <cellStyle name="標準 6 4 3 3 3 2 2" xfId="10660"/>
    <cellStyle name="標準 6 4 3 3 3 3" xfId="6994"/>
    <cellStyle name="標準 6 4 3 3 4" xfId="4338"/>
    <cellStyle name="標準 6 4 3 3 4 2" xfId="9942"/>
    <cellStyle name="標準 6 4 3 3 5" xfId="3118"/>
    <cellStyle name="標準 6 4 3 3 5 2" xfId="8722"/>
    <cellStyle name="標準 6 4 3 3 6" xfId="6276"/>
    <cellStyle name="標準 6 4 3 4" xfId="1001"/>
    <cellStyle name="標準 6 4 3 4 2" xfId="4667"/>
    <cellStyle name="標準 6 4 3 4 2 2" xfId="10271"/>
    <cellStyle name="標準 6 4 3 4 3" xfId="2729"/>
    <cellStyle name="標準 6 4 3 4 3 2" xfId="8333"/>
    <cellStyle name="標準 6 4 3 4 4" xfId="6605"/>
    <cellStyle name="標準 6 4 3 5" xfId="1550"/>
    <cellStyle name="標準 6 4 3 5 2" xfId="5216"/>
    <cellStyle name="標準 6 4 3 5 2 2" xfId="10820"/>
    <cellStyle name="標準 6 4 3 5 3" xfId="3278"/>
    <cellStyle name="標準 6 4 3 5 3 2" xfId="8882"/>
    <cellStyle name="標準 6 4 3 5 4" xfId="7154"/>
    <cellStyle name="標準 6 4 3 6" xfId="1691"/>
    <cellStyle name="標準 6 4 3 6 2" xfId="5357"/>
    <cellStyle name="標準 6 4 3 6 2 2" xfId="10961"/>
    <cellStyle name="標準 6 4 3 6 3" xfId="3419"/>
    <cellStyle name="標準 6 4 3 6 3 2" xfId="9023"/>
    <cellStyle name="標準 6 4 3 6 4" xfId="7295"/>
    <cellStyle name="標準 6 4 3 7" xfId="860"/>
    <cellStyle name="標準 6 4 3 7 2" xfId="4526"/>
    <cellStyle name="標準 6 4 3 7 2 2" xfId="10130"/>
    <cellStyle name="標準 6 4 3 7 3" xfId="6464"/>
    <cellStyle name="標準 6 4 3 8" xfId="2240"/>
    <cellStyle name="標準 6 4 3 8 2" xfId="3949"/>
    <cellStyle name="標準 6 4 3 8 2 2" xfId="9553"/>
    <cellStyle name="標準 6 4 3 8 3" xfId="7844"/>
    <cellStyle name="標準 6 4 3 9" xfId="2400"/>
    <cellStyle name="標準 6 4 3 9 2" xfId="8004"/>
    <cellStyle name="標準 6 4 4" xfId="327"/>
    <cellStyle name="標準 6 4 4 2" xfId="567"/>
    <cellStyle name="標準 6 4 4 2 2" xfId="1975"/>
    <cellStyle name="標準 6 4 4 2 2 2" xfId="5641"/>
    <cellStyle name="標準 6 4 4 2 2 2 2" xfId="11245"/>
    <cellStyle name="標準 6 4 4 2 2 3" xfId="3703"/>
    <cellStyle name="標準 6 4 4 2 2 3 2" xfId="9307"/>
    <cellStyle name="標準 6 4 4 2 2 4" xfId="7579"/>
    <cellStyle name="標準 6 4 4 2 3" xfId="1285"/>
    <cellStyle name="標準 6 4 4 2 3 2" xfId="4951"/>
    <cellStyle name="標準 6 4 4 2 3 2 2" xfId="10555"/>
    <cellStyle name="標準 6 4 4 2 3 3" xfId="6889"/>
    <cellStyle name="標準 6 4 4 2 4" xfId="4233"/>
    <cellStyle name="標準 6 4 4 2 4 2" xfId="9837"/>
    <cellStyle name="標準 6 4 4 2 5" xfId="3013"/>
    <cellStyle name="標準 6 4 4 2 5 2" xfId="8617"/>
    <cellStyle name="標準 6 4 4 2 6" xfId="6171"/>
    <cellStyle name="標準 6 4 4 3" xfId="1045"/>
    <cellStyle name="標準 6 4 4 3 2" xfId="4711"/>
    <cellStyle name="標準 6 4 4 3 2 2" xfId="10315"/>
    <cellStyle name="標準 6 4 4 3 3" xfId="2773"/>
    <cellStyle name="標準 6 4 4 3 3 2" xfId="8377"/>
    <cellStyle name="標準 6 4 4 3 4" xfId="6649"/>
    <cellStyle name="標準 6 4 4 4" xfId="1735"/>
    <cellStyle name="標準 6 4 4 4 2" xfId="5401"/>
    <cellStyle name="標準 6 4 4 4 2 2" xfId="11005"/>
    <cellStyle name="標準 6 4 4 4 3" xfId="3463"/>
    <cellStyle name="標準 6 4 4 4 3 2" xfId="9067"/>
    <cellStyle name="標準 6 4 4 4 4" xfId="7339"/>
    <cellStyle name="標準 6 4 4 5" xfId="755"/>
    <cellStyle name="標準 6 4 4 5 2" xfId="4421"/>
    <cellStyle name="標準 6 4 4 5 2 2" xfId="10025"/>
    <cellStyle name="標準 6 4 4 5 3" xfId="6359"/>
    <cellStyle name="標準 6 4 4 6" xfId="3993"/>
    <cellStyle name="標準 6 4 4 6 2" xfId="9597"/>
    <cellStyle name="標準 6 4 4 7" xfId="2483"/>
    <cellStyle name="標準 6 4 4 7 2" xfId="8087"/>
    <cellStyle name="標準 6 4 4 8" xfId="5931"/>
    <cellStyle name="標準 6 4 5" xfId="379"/>
    <cellStyle name="標準 6 4 5 2" xfId="1787"/>
    <cellStyle name="標準 6 4 5 2 2" xfId="5453"/>
    <cellStyle name="標準 6 4 5 2 2 2" xfId="11057"/>
    <cellStyle name="標準 6 4 5 2 3" xfId="3515"/>
    <cellStyle name="標準 6 4 5 2 3 2" xfId="9119"/>
    <cellStyle name="標準 6 4 5 2 4" xfId="7391"/>
    <cellStyle name="標準 6 4 5 3" xfId="1097"/>
    <cellStyle name="標準 6 4 5 3 2" xfId="4763"/>
    <cellStyle name="標準 6 4 5 3 2 2" xfId="10367"/>
    <cellStyle name="標準 6 4 5 3 3" xfId="6701"/>
    <cellStyle name="標準 6 4 5 4" xfId="4045"/>
    <cellStyle name="標準 6 4 5 4 2" xfId="9649"/>
    <cellStyle name="標準 6 4 5 5" xfId="2825"/>
    <cellStyle name="標準 6 4 5 5 2" xfId="8429"/>
    <cellStyle name="標準 6 4 5 6" xfId="5983"/>
    <cellStyle name="標準 6 4 6" xfId="531"/>
    <cellStyle name="標準 6 4 6 2" xfId="1939"/>
    <cellStyle name="標準 6 4 6 2 2" xfId="5605"/>
    <cellStyle name="標準 6 4 6 2 2 2" xfId="11209"/>
    <cellStyle name="標準 6 4 6 2 3" xfId="3667"/>
    <cellStyle name="標準 6 4 6 2 3 2" xfId="9271"/>
    <cellStyle name="標準 6 4 6 2 4" xfId="7543"/>
    <cellStyle name="標準 6 4 6 3" xfId="1249"/>
    <cellStyle name="標準 6 4 6 3 2" xfId="4915"/>
    <cellStyle name="標準 6 4 6 3 2 2" xfId="10519"/>
    <cellStyle name="標準 6 4 6 3 3" xfId="6853"/>
    <cellStyle name="標準 6 4 6 4" xfId="4197"/>
    <cellStyle name="標準 6 4 6 4 2" xfId="9801"/>
    <cellStyle name="標準 6 4 6 5" xfId="2977"/>
    <cellStyle name="標準 6 4 6 5 2" xfId="8581"/>
    <cellStyle name="標準 6 4 6 6" xfId="6135"/>
    <cellStyle name="標準 6 4 7" xfId="896"/>
    <cellStyle name="標準 6 4 7 2" xfId="4562"/>
    <cellStyle name="標準 6 4 7 2 2" xfId="10166"/>
    <cellStyle name="標準 6 4 7 3" xfId="2624"/>
    <cellStyle name="標準 6 4 7 3 2" xfId="8228"/>
    <cellStyle name="標準 6 4 7 4" xfId="6500"/>
    <cellStyle name="標準 6 4 8" xfId="1435"/>
    <cellStyle name="標準 6 4 8 2" xfId="5101"/>
    <cellStyle name="標準 6 4 8 2 2" xfId="10705"/>
    <cellStyle name="標準 6 4 8 3" xfId="3163"/>
    <cellStyle name="標準 6 4 8 3 2" xfId="8767"/>
    <cellStyle name="標準 6 4 8 4" xfId="7039"/>
    <cellStyle name="標準 6 4 9" xfId="1586"/>
    <cellStyle name="標準 6 4 9 2" xfId="5252"/>
    <cellStyle name="標準 6 4 9 2 2" xfId="10856"/>
    <cellStyle name="標準 6 4 9 3" xfId="3314"/>
    <cellStyle name="標準 6 4 9 3 2" xfId="8918"/>
    <cellStyle name="標準 6 4 9 4" xfId="7190"/>
    <cellStyle name="標準 6 5" xfId="21"/>
    <cellStyle name="標準 6 5 10" xfId="691"/>
    <cellStyle name="標準 6 5 10 2" xfId="4357"/>
    <cellStyle name="標準 6 5 10 2 2" xfId="9961"/>
    <cellStyle name="標準 6 5 10 3" xfId="6295"/>
    <cellStyle name="標準 6 5 11" xfId="2101"/>
    <cellStyle name="標準 6 5 11 2" xfId="3856"/>
    <cellStyle name="標準 6 5 11 2 2" xfId="9460"/>
    <cellStyle name="標準 6 5 11 3" xfId="7705"/>
    <cellStyle name="標準 6 5 12" xfId="2261"/>
    <cellStyle name="標準 6 5 12 2" xfId="7865"/>
    <cellStyle name="標準 6 5 13" xfId="2419"/>
    <cellStyle name="標準 6 5 13 2" xfId="8023"/>
    <cellStyle name="標準 6 5 14" xfId="190"/>
    <cellStyle name="標準 6 5 15" xfId="5794"/>
    <cellStyle name="標準 6 5 2" xfId="89"/>
    <cellStyle name="標準 6 5 2 10" xfId="2535"/>
    <cellStyle name="標準 6 5 2 10 2" xfId="8139"/>
    <cellStyle name="標準 6 5 2 11" xfId="230"/>
    <cellStyle name="標準 6 5 2 12" xfId="5834"/>
    <cellStyle name="標準 6 5 2 2" xfId="431"/>
    <cellStyle name="標準 6 5 2 2 2" xfId="1839"/>
    <cellStyle name="標準 6 5 2 2 2 2" xfId="5505"/>
    <cellStyle name="標準 6 5 2 2 2 2 2" xfId="11109"/>
    <cellStyle name="標準 6 5 2 2 2 3" xfId="3567"/>
    <cellStyle name="標準 6 5 2 2 2 3 2" xfId="9171"/>
    <cellStyle name="標準 6 5 2 2 2 4" xfId="7443"/>
    <cellStyle name="標準 6 5 2 2 3" xfId="1149"/>
    <cellStyle name="標準 6 5 2 2 3 2" xfId="4815"/>
    <cellStyle name="標準 6 5 2 2 3 2 2" xfId="10419"/>
    <cellStyle name="標準 6 5 2 2 3 3" xfId="6753"/>
    <cellStyle name="標準 6 5 2 2 4" xfId="4097"/>
    <cellStyle name="標準 6 5 2 2 4 2" xfId="9701"/>
    <cellStyle name="標準 6 5 2 2 5" xfId="2877"/>
    <cellStyle name="標準 6 5 2 2 5 2" xfId="8481"/>
    <cellStyle name="標準 6 5 2 2 6" xfId="6035"/>
    <cellStyle name="標準 6 5 2 3" xfId="619"/>
    <cellStyle name="標準 6 5 2 3 2" xfId="2027"/>
    <cellStyle name="標準 6 5 2 3 2 2" xfId="5693"/>
    <cellStyle name="標準 6 5 2 3 2 2 2" xfId="11297"/>
    <cellStyle name="標準 6 5 2 3 2 3" xfId="3755"/>
    <cellStyle name="標準 6 5 2 3 2 3 2" xfId="9359"/>
    <cellStyle name="標準 6 5 2 3 2 4" xfId="7631"/>
    <cellStyle name="標準 6 5 2 3 3" xfId="1337"/>
    <cellStyle name="標準 6 5 2 3 3 2" xfId="5003"/>
    <cellStyle name="標準 6 5 2 3 3 2 2" xfId="10607"/>
    <cellStyle name="標準 6 5 2 3 3 3" xfId="6941"/>
    <cellStyle name="標準 6 5 2 3 4" xfId="4285"/>
    <cellStyle name="標準 6 5 2 3 4 2" xfId="9889"/>
    <cellStyle name="標準 6 5 2 3 5" xfId="3065"/>
    <cellStyle name="標準 6 5 2 3 5 2" xfId="8669"/>
    <cellStyle name="標準 6 5 2 3 6" xfId="6223"/>
    <cellStyle name="標準 6 5 2 4" xfId="948"/>
    <cellStyle name="標準 6 5 2 4 2" xfId="4614"/>
    <cellStyle name="標準 6 5 2 4 2 2" xfId="10218"/>
    <cellStyle name="標準 6 5 2 4 3" xfId="2676"/>
    <cellStyle name="標準 6 5 2 4 3 2" xfId="8280"/>
    <cellStyle name="標準 6 5 2 4 4" xfId="6552"/>
    <cellStyle name="標準 6 5 2 5" xfId="1457"/>
    <cellStyle name="標準 6 5 2 5 2" xfId="5123"/>
    <cellStyle name="標準 6 5 2 5 2 2" xfId="10727"/>
    <cellStyle name="標準 6 5 2 5 3" xfId="3185"/>
    <cellStyle name="標準 6 5 2 5 3 2" xfId="8789"/>
    <cellStyle name="標準 6 5 2 5 4" xfId="7061"/>
    <cellStyle name="標準 6 5 2 6" xfId="1638"/>
    <cellStyle name="標準 6 5 2 6 2" xfId="5304"/>
    <cellStyle name="標準 6 5 2 6 2 2" xfId="10908"/>
    <cellStyle name="標準 6 5 2 6 3" xfId="3366"/>
    <cellStyle name="標準 6 5 2 6 3 2" xfId="8970"/>
    <cellStyle name="標準 6 5 2 6 4" xfId="7242"/>
    <cellStyle name="標準 6 5 2 7" xfId="807"/>
    <cellStyle name="標準 6 5 2 7 2" xfId="4473"/>
    <cellStyle name="標準 6 5 2 7 2 2" xfId="10077"/>
    <cellStyle name="標準 6 5 2 7 3" xfId="6411"/>
    <cellStyle name="標準 6 5 2 8" xfId="2147"/>
    <cellStyle name="標準 6 5 2 8 2" xfId="3896"/>
    <cellStyle name="標準 6 5 2 8 2 2" xfId="9500"/>
    <cellStyle name="標準 6 5 2 8 3" xfId="7751"/>
    <cellStyle name="標準 6 5 2 9" xfId="2307"/>
    <cellStyle name="標準 6 5 2 9 2" xfId="7911"/>
    <cellStyle name="標準 6 5 3" xfId="114"/>
    <cellStyle name="標準 6 5 3 10" xfId="2560"/>
    <cellStyle name="標準 6 5 3 10 2" xfId="8164"/>
    <cellStyle name="標準 6 5 3 11" xfId="255"/>
    <cellStyle name="標準 6 5 3 12" xfId="5859"/>
    <cellStyle name="標準 6 5 3 2" xfId="456"/>
    <cellStyle name="標準 6 5 3 2 2" xfId="1864"/>
    <cellStyle name="標準 6 5 3 2 2 2" xfId="5530"/>
    <cellStyle name="標準 6 5 3 2 2 2 2" xfId="11134"/>
    <cellStyle name="標準 6 5 3 2 2 3" xfId="3592"/>
    <cellStyle name="標準 6 5 3 2 2 3 2" xfId="9196"/>
    <cellStyle name="標準 6 5 3 2 2 4" xfId="7468"/>
    <cellStyle name="標準 6 5 3 2 3" xfId="1174"/>
    <cellStyle name="標準 6 5 3 2 3 2" xfId="4840"/>
    <cellStyle name="標準 6 5 3 2 3 2 2" xfId="10444"/>
    <cellStyle name="標準 6 5 3 2 3 3" xfId="6778"/>
    <cellStyle name="標準 6 5 3 2 4" xfId="4122"/>
    <cellStyle name="標準 6 5 3 2 4 2" xfId="9726"/>
    <cellStyle name="標準 6 5 3 2 5" xfId="2902"/>
    <cellStyle name="標準 6 5 3 2 5 2" xfId="8506"/>
    <cellStyle name="標準 6 5 3 2 6" xfId="6060"/>
    <cellStyle name="標準 6 5 3 3" xfId="644"/>
    <cellStyle name="標準 6 5 3 3 2" xfId="2052"/>
    <cellStyle name="標準 6 5 3 3 2 2" xfId="5718"/>
    <cellStyle name="標準 6 5 3 3 2 2 2" xfId="11322"/>
    <cellStyle name="標準 6 5 3 3 2 3" xfId="3780"/>
    <cellStyle name="標準 6 5 3 3 2 3 2" xfId="9384"/>
    <cellStyle name="標準 6 5 3 3 2 4" xfId="7656"/>
    <cellStyle name="標準 6 5 3 3 3" xfId="1362"/>
    <cellStyle name="標準 6 5 3 3 3 2" xfId="5028"/>
    <cellStyle name="標準 6 5 3 3 3 2 2" xfId="10632"/>
    <cellStyle name="標準 6 5 3 3 3 3" xfId="6966"/>
    <cellStyle name="標準 6 5 3 3 4" xfId="4310"/>
    <cellStyle name="標準 6 5 3 3 4 2" xfId="9914"/>
    <cellStyle name="標準 6 5 3 3 5" xfId="3090"/>
    <cellStyle name="標準 6 5 3 3 5 2" xfId="8694"/>
    <cellStyle name="標準 6 5 3 3 6" xfId="6248"/>
    <cellStyle name="標準 6 5 3 4" xfId="973"/>
    <cellStyle name="標準 6 5 3 4 2" xfId="4639"/>
    <cellStyle name="標準 6 5 3 4 2 2" xfId="10243"/>
    <cellStyle name="標準 6 5 3 4 3" xfId="2701"/>
    <cellStyle name="標準 6 5 3 4 3 2" xfId="8305"/>
    <cellStyle name="標準 6 5 3 4 4" xfId="6577"/>
    <cellStyle name="標準 6 5 3 5" xfId="1523"/>
    <cellStyle name="標準 6 5 3 5 2" xfId="5189"/>
    <cellStyle name="標準 6 5 3 5 2 2" xfId="10793"/>
    <cellStyle name="標準 6 5 3 5 3" xfId="3251"/>
    <cellStyle name="標準 6 5 3 5 3 2" xfId="8855"/>
    <cellStyle name="標準 6 5 3 5 4" xfId="7127"/>
    <cellStyle name="標準 6 5 3 6" xfId="1663"/>
    <cellStyle name="標準 6 5 3 6 2" xfId="5329"/>
    <cellStyle name="標準 6 5 3 6 2 2" xfId="10933"/>
    <cellStyle name="標準 6 5 3 6 3" xfId="3391"/>
    <cellStyle name="標準 6 5 3 6 3 2" xfId="8995"/>
    <cellStyle name="標準 6 5 3 6 4" xfId="7267"/>
    <cellStyle name="標準 6 5 3 7" xfId="832"/>
    <cellStyle name="標準 6 5 3 7 2" xfId="4498"/>
    <cellStyle name="標準 6 5 3 7 2 2" xfId="10102"/>
    <cellStyle name="標準 6 5 3 7 3" xfId="6436"/>
    <cellStyle name="標準 6 5 3 8" xfId="2213"/>
    <cellStyle name="標準 6 5 3 8 2" xfId="3921"/>
    <cellStyle name="標準 6 5 3 8 2 2" xfId="9525"/>
    <cellStyle name="標準 6 5 3 8 3" xfId="7817"/>
    <cellStyle name="標準 6 5 3 9" xfId="2373"/>
    <cellStyle name="標準 6 5 3 9 2" xfId="7977"/>
    <cellStyle name="標準 6 5 4" xfId="299"/>
    <cellStyle name="標準 6 5 4 2" xfId="579"/>
    <cellStyle name="標準 6 5 4 2 2" xfId="1987"/>
    <cellStyle name="標準 6 5 4 2 2 2" xfId="5653"/>
    <cellStyle name="標準 6 5 4 2 2 2 2" xfId="11257"/>
    <cellStyle name="標準 6 5 4 2 2 3" xfId="3715"/>
    <cellStyle name="標準 6 5 4 2 2 3 2" xfId="9319"/>
    <cellStyle name="標準 6 5 4 2 2 4" xfId="7591"/>
    <cellStyle name="標準 6 5 4 2 3" xfId="1297"/>
    <cellStyle name="標準 6 5 4 2 3 2" xfId="4963"/>
    <cellStyle name="標準 6 5 4 2 3 2 2" xfId="10567"/>
    <cellStyle name="標準 6 5 4 2 3 3" xfId="6901"/>
    <cellStyle name="標準 6 5 4 2 4" xfId="4245"/>
    <cellStyle name="標準 6 5 4 2 4 2" xfId="9849"/>
    <cellStyle name="標準 6 5 4 2 5" xfId="3025"/>
    <cellStyle name="標準 6 5 4 2 5 2" xfId="8629"/>
    <cellStyle name="標準 6 5 4 2 6" xfId="6183"/>
    <cellStyle name="標準 6 5 4 3" xfId="1017"/>
    <cellStyle name="標準 6 5 4 3 2" xfId="4683"/>
    <cellStyle name="標準 6 5 4 3 2 2" xfId="10287"/>
    <cellStyle name="標準 6 5 4 3 3" xfId="2745"/>
    <cellStyle name="標準 6 5 4 3 3 2" xfId="8349"/>
    <cellStyle name="標準 6 5 4 3 4" xfId="6621"/>
    <cellStyle name="標準 6 5 4 4" xfId="1707"/>
    <cellStyle name="標準 6 5 4 4 2" xfId="5373"/>
    <cellStyle name="標準 6 5 4 4 2 2" xfId="10977"/>
    <cellStyle name="標準 6 5 4 4 3" xfId="3435"/>
    <cellStyle name="標準 6 5 4 4 3 2" xfId="9039"/>
    <cellStyle name="標準 6 5 4 4 4" xfId="7311"/>
    <cellStyle name="標準 6 5 4 5" xfId="767"/>
    <cellStyle name="標準 6 5 4 5 2" xfId="4433"/>
    <cellStyle name="標準 6 5 4 5 2 2" xfId="10037"/>
    <cellStyle name="標準 6 5 4 5 3" xfId="6371"/>
    <cellStyle name="標準 6 5 4 6" xfId="3965"/>
    <cellStyle name="標準 6 5 4 6 2" xfId="9569"/>
    <cellStyle name="標準 6 5 4 7" xfId="2495"/>
    <cellStyle name="標準 6 5 4 7 2" xfId="8099"/>
    <cellStyle name="標準 6 5 4 8" xfId="5903"/>
    <cellStyle name="標準 6 5 5" xfId="391"/>
    <cellStyle name="標準 6 5 5 2" xfId="1799"/>
    <cellStyle name="標準 6 5 5 2 2" xfId="5465"/>
    <cellStyle name="標準 6 5 5 2 2 2" xfId="11069"/>
    <cellStyle name="標準 6 5 5 2 3" xfId="3527"/>
    <cellStyle name="標準 6 5 5 2 3 2" xfId="9131"/>
    <cellStyle name="標準 6 5 5 2 4" xfId="7403"/>
    <cellStyle name="標準 6 5 5 3" xfId="1109"/>
    <cellStyle name="標準 6 5 5 3 2" xfId="4775"/>
    <cellStyle name="標準 6 5 5 3 2 2" xfId="10379"/>
    <cellStyle name="標準 6 5 5 3 3" xfId="6713"/>
    <cellStyle name="標準 6 5 5 4" xfId="4057"/>
    <cellStyle name="標準 6 5 5 4 2" xfId="9661"/>
    <cellStyle name="標準 6 5 5 5" xfId="2837"/>
    <cellStyle name="標準 6 5 5 5 2" xfId="8441"/>
    <cellStyle name="標準 6 5 5 6" xfId="5995"/>
    <cellStyle name="標準 6 5 6" xfId="503"/>
    <cellStyle name="標準 6 5 6 2" xfId="1911"/>
    <cellStyle name="標準 6 5 6 2 2" xfId="5577"/>
    <cellStyle name="標準 6 5 6 2 2 2" xfId="11181"/>
    <cellStyle name="標準 6 5 6 2 3" xfId="3639"/>
    <cellStyle name="標準 6 5 6 2 3 2" xfId="9243"/>
    <cellStyle name="標準 6 5 6 2 4" xfId="7515"/>
    <cellStyle name="標準 6 5 6 3" xfId="1221"/>
    <cellStyle name="標準 6 5 6 3 2" xfId="4887"/>
    <cellStyle name="標準 6 5 6 3 2 2" xfId="10491"/>
    <cellStyle name="標準 6 5 6 3 3" xfId="6825"/>
    <cellStyle name="標準 6 5 6 4" xfId="4169"/>
    <cellStyle name="標準 6 5 6 4 2" xfId="9773"/>
    <cellStyle name="標準 6 5 6 5" xfId="2949"/>
    <cellStyle name="標準 6 5 6 5 2" xfId="8553"/>
    <cellStyle name="標準 6 5 6 6" xfId="6107"/>
    <cellStyle name="標準 6 5 7" xfId="908"/>
    <cellStyle name="標準 6 5 7 2" xfId="4574"/>
    <cellStyle name="標準 6 5 7 2 2" xfId="10178"/>
    <cellStyle name="標準 6 5 7 3" xfId="2636"/>
    <cellStyle name="標準 6 5 7 3 2" xfId="8240"/>
    <cellStyle name="標準 6 5 7 4" xfId="6512"/>
    <cellStyle name="標準 6 5 8" xfId="1411"/>
    <cellStyle name="標準 6 5 8 2" xfId="5077"/>
    <cellStyle name="標準 6 5 8 2 2" xfId="10681"/>
    <cellStyle name="標準 6 5 8 3" xfId="3139"/>
    <cellStyle name="標準 6 5 8 3 2" xfId="8743"/>
    <cellStyle name="標準 6 5 8 4" xfId="7015"/>
    <cellStyle name="標準 6 5 9" xfId="1598"/>
    <cellStyle name="標準 6 5 9 2" xfId="5264"/>
    <cellStyle name="標準 6 5 9 2 2" xfId="10868"/>
    <cellStyle name="標準 6 5 9 3" xfId="3326"/>
    <cellStyle name="標準 6 5 9 3 2" xfId="8930"/>
    <cellStyle name="標準 6 5 9 4" xfId="7202"/>
    <cellStyle name="標準 6 6" xfId="82"/>
    <cellStyle name="標準 6 6 10" xfId="2293"/>
    <cellStyle name="標準 6 6 10 2" xfId="7897"/>
    <cellStyle name="標準 6 6 11" xfId="2528"/>
    <cellStyle name="標準 6 6 11 2" xfId="8132"/>
    <cellStyle name="標準 6 6 12" xfId="223"/>
    <cellStyle name="標準 6 6 13" xfId="5827"/>
    <cellStyle name="標準 6 6 2" xfId="338"/>
    <cellStyle name="標準 6 6 2 2" xfId="1496"/>
    <cellStyle name="標準 6 6 2 2 2" xfId="5162"/>
    <cellStyle name="標準 6 6 2 2 2 2" xfId="10766"/>
    <cellStyle name="標準 6 6 2 2 3" xfId="3224"/>
    <cellStyle name="標準 6 6 2 2 3 2" xfId="8828"/>
    <cellStyle name="標準 6 6 2 2 4" xfId="7100"/>
    <cellStyle name="標準 6 6 2 3" xfId="1746"/>
    <cellStyle name="標準 6 6 2 3 2" xfId="5412"/>
    <cellStyle name="標準 6 6 2 3 2 2" xfId="11016"/>
    <cellStyle name="標準 6 6 2 3 3" xfId="3474"/>
    <cellStyle name="標準 6 6 2 3 3 2" xfId="9078"/>
    <cellStyle name="標準 6 6 2 3 4" xfId="7350"/>
    <cellStyle name="標準 6 6 2 4" xfId="1056"/>
    <cellStyle name="標準 6 6 2 4 2" xfId="4722"/>
    <cellStyle name="標準 6 6 2 4 2 2" xfId="10326"/>
    <cellStyle name="標準 6 6 2 4 3" xfId="6660"/>
    <cellStyle name="標準 6 6 2 5" xfId="2186"/>
    <cellStyle name="標準 6 6 2 5 2" xfId="4004"/>
    <cellStyle name="標準 6 6 2 5 2 2" xfId="9608"/>
    <cellStyle name="標準 6 6 2 5 3" xfId="7790"/>
    <cellStyle name="標準 6 6 2 6" xfId="2346"/>
    <cellStyle name="標準 6 6 2 6 2" xfId="7950"/>
    <cellStyle name="標準 6 6 2 7" xfId="2784"/>
    <cellStyle name="標準 6 6 2 7 2" xfId="8388"/>
    <cellStyle name="標準 6 6 2 8" xfId="5942"/>
    <cellStyle name="標準 6 6 3" xfId="424"/>
    <cellStyle name="標準 6 6 3 2" xfId="1832"/>
    <cellStyle name="標準 6 6 3 2 2" xfId="5498"/>
    <cellStyle name="標準 6 6 3 2 2 2" xfId="11102"/>
    <cellStyle name="標準 6 6 3 2 3" xfId="3560"/>
    <cellStyle name="標準 6 6 3 2 3 2" xfId="9164"/>
    <cellStyle name="標準 6 6 3 2 4" xfId="7436"/>
    <cellStyle name="標準 6 6 3 3" xfId="1142"/>
    <cellStyle name="標準 6 6 3 3 2" xfId="4808"/>
    <cellStyle name="標準 6 6 3 3 2 2" xfId="10412"/>
    <cellStyle name="標準 6 6 3 3 3" xfId="6746"/>
    <cellStyle name="標準 6 6 3 4" xfId="4090"/>
    <cellStyle name="標準 6 6 3 4 2" xfId="9694"/>
    <cellStyle name="標準 6 6 3 5" xfId="2870"/>
    <cellStyle name="標準 6 6 3 5 2" xfId="8474"/>
    <cellStyle name="標準 6 6 3 6" xfId="6028"/>
    <cellStyle name="標準 6 6 4" xfId="612"/>
    <cellStyle name="標準 6 6 4 2" xfId="2020"/>
    <cellStyle name="標準 6 6 4 2 2" xfId="5686"/>
    <cellStyle name="標準 6 6 4 2 2 2" xfId="11290"/>
    <cellStyle name="標準 6 6 4 2 3" xfId="3748"/>
    <cellStyle name="標準 6 6 4 2 3 2" xfId="9352"/>
    <cellStyle name="標準 6 6 4 2 4" xfId="7624"/>
    <cellStyle name="標準 6 6 4 3" xfId="1330"/>
    <cellStyle name="標準 6 6 4 3 2" xfId="4996"/>
    <cellStyle name="標準 6 6 4 3 2 2" xfId="10600"/>
    <cellStyle name="標準 6 6 4 3 3" xfId="6934"/>
    <cellStyle name="標準 6 6 4 4" xfId="4278"/>
    <cellStyle name="標準 6 6 4 4 2" xfId="9882"/>
    <cellStyle name="標準 6 6 4 5" xfId="3058"/>
    <cellStyle name="標準 6 6 4 5 2" xfId="8662"/>
    <cellStyle name="標準 6 6 4 6" xfId="6216"/>
    <cellStyle name="標準 6 6 5" xfId="941"/>
    <cellStyle name="標準 6 6 5 2" xfId="4607"/>
    <cellStyle name="標準 6 6 5 2 2" xfId="10211"/>
    <cellStyle name="標準 6 6 5 3" xfId="2669"/>
    <cellStyle name="標準 6 6 5 3 2" xfId="8273"/>
    <cellStyle name="標準 6 6 5 4" xfId="6545"/>
    <cellStyle name="標準 6 6 6" xfId="1443"/>
    <cellStyle name="標準 6 6 6 2" xfId="5109"/>
    <cellStyle name="標準 6 6 6 2 2" xfId="10713"/>
    <cellStyle name="標準 6 6 6 3" xfId="3171"/>
    <cellStyle name="標準 6 6 6 3 2" xfId="8775"/>
    <cellStyle name="標準 6 6 6 4" xfId="7047"/>
    <cellStyle name="標準 6 6 7" xfId="1631"/>
    <cellStyle name="標準 6 6 7 2" xfId="5297"/>
    <cellStyle name="標準 6 6 7 2 2" xfId="10901"/>
    <cellStyle name="標準 6 6 7 3" xfId="3359"/>
    <cellStyle name="標準 6 6 7 3 2" xfId="8963"/>
    <cellStyle name="標準 6 6 7 4" xfId="7235"/>
    <cellStyle name="標準 6 6 8" xfId="800"/>
    <cellStyle name="標準 6 6 8 2" xfId="4466"/>
    <cellStyle name="標準 6 6 8 2 2" xfId="10070"/>
    <cellStyle name="標準 6 6 8 3" xfId="6404"/>
    <cellStyle name="標準 6 6 9" xfId="2133"/>
    <cellStyle name="標準 6 6 9 2" xfId="3889"/>
    <cellStyle name="標準 6 6 9 2 2" xfId="9493"/>
    <cellStyle name="標準 6 6 9 3" xfId="7737"/>
    <cellStyle name="標準 6 7" xfId="103"/>
    <cellStyle name="標準 6 7 10" xfId="2354"/>
    <cellStyle name="標準 6 7 10 2" xfId="7958"/>
    <cellStyle name="標準 6 7 11" xfId="2549"/>
    <cellStyle name="標準 6 7 11 2" xfId="8153"/>
    <cellStyle name="標準 6 7 12" xfId="244"/>
    <cellStyle name="標準 6 7 13" xfId="5848"/>
    <cellStyle name="標準 6 7 2" xfId="346"/>
    <cellStyle name="標準 6 7 2 2" xfId="1754"/>
    <cellStyle name="標準 6 7 2 2 2" xfId="5420"/>
    <cellStyle name="標準 6 7 2 2 2 2" xfId="11024"/>
    <cellStyle name="標準 6 7 2 2 3" xfId="3482"/>
    <cellStyle name="標準 6 7 2 2 3 2" xfId="9086"/>
    <cellStyle name="標準 6 7 2 2 4" xfId="7358"/>
    <cellStyle name="標準 6 7 2 3" xfId="1064"/>
    <cellStyle name="標準 6 7 2 3 2" xfId="4730"/>
    <cellStyle name="標準 6 7 2 3 2 2" xfId="10334"/>
    <cellStyle name="標準 6 7 2 3 3" xfId="6668"/>
    <cellStyle name="標準 6 7 2 4" xfId="4012"/>
    <cellStyle name="標準 6 7 2 4 2" xfId="9616"/>
    <cellStyle name="標準 6 7 2 5" xfId="2792"/>
    <cellStyle name="標準 6 7 2 5 2" xfId="8396"/>
    <cellStyle name="標準 6 7 2 6" xfId="5950"/>
    <cellStyle name="標準 6 7 3" xfId="445"/>
    <cellStyle name="標準 6 7 3 2" xfId="1853"/>
    <cellStyle name="標準 6 7 3 2 2" xfId="5519"/>
    <cellStyle name="標準 6 7 3 2 2 2" xfId="11123"/>
    <cellStyle name="標準 6 7 3 2 3" xfId="3581"/>
    <cellStyle name="標準 6 7 3 2 3 2" xfId="9185"/>
    <cellStyle name="標準 6 7 3 2 4" xfId="7457"/>
    <cellStyle name="標準 6 7 3 3" xfId="1163"/>
    <cellStyle name="標準 6 7 3 3 2" xfId="4829"/>
    <cellStyle name="標準 6 7 3 3 2 2" xfId="10433"/>
    <cellStyle name="標準 6 7 3 3 3" xfId="6767"/>
    <cellStyle name="標準 6 7 3 4" xfId="4111"/>
    <cellStyle name="標準 6 7 3 4 2" xfId="9715"/>
    <cellStyle name="標準 6 7 3 5" xfId="2891"/>
    <cellStyle name="標準 6 7 3 5 2" xfId="8495"/>
    <cellStyle name="標準 6 7 3 6" xfId="6049"/>
    <cellStyle name="標準 6 7 4" xfId="633"/>
    <cellStyle name="標準 6 7 4 2" xfId="2041"/>
    <cellStyle name="標準 6 7 4 2 2" xfId="5707"/>
    <cellStyle name="標準 6 7 4 2 2 2" xfId="11311"/>
    <cellStyle name="標準 6 7 4 2 3" xfId="3769"/>
    <cellStyle name="標準 6 7 4 2 3 2" xfId="9373"/>
    <cellStyle name="標準 6 7 4 2 4" xfId="7645"/>
    <cellStyle name="標準 6 7 4 3" xfId="1351"/>
    <cellStyle name="標準 6 7 4 3 2" xfId="5017"/>
    <cellStyle name="標準 6 7 4 3 2 2" xfId="10621"/>
    <cellStyle name="標準 6 7 4 3 3" xfId="6955"/>
    <cellStyle name="標準 6 7 4 4" xfId="4299"/>
    <cellStyle name="標準 6 7 4 4 2" xfId="9903"/>
    <cellStyle name="標準 6 7 4 5" xfId="3079"/>
    <cellStyle name="標準 6 7 4 5 2" xfId="8683"/>
    <cellStyle name="標準 6 7 4 6" xfId="6237"/>
    <cellStyle name="標準 6 7 5" xfId="962"/>
    <cellStyle name="標準 6 7 5 2" xfId="4628"/>
    <cellStyle name="標準 6 7 5 2 2" xfId="10232"/>
    <cellStyle name="標準 6 7 5 3" xfId="2690"/>
    <cellStyle name="標準 6 7 5 3 2" xfId="8294"/>
    <cellStyle name="標準 6 7 5 4" xfId="6566"/>
    <cellStyle name="標準 6 7 6" xfId="1504"/>
    <cellStyle name="標準 6 7 6 2" xfId="5170"/>
    <cellStyle name="標準 6 7 6 2 2" xfId="10774"/>
    <cellStyle name="標準 6 7 6 3" xfId="3232"/>
    <cellStyle name="標準 6 7 6 3 2" xfId="8836"/>
    <cellStyle name="標準 6 7 6 4" xfId="7108"/>
    <cellStyle name="標準 6 7 7" xfId="1652"/>
    <cellStyle name="標準 6 7 7 2" xfId="5318"/>
    <cellStyle name="標準 6 7 7 2 2" xfId="10922"/>
    <cellStyle name="標準 6 7 7 3" xfId="3380"/>
    <cellStyle name="標準 6 7 7 3 2" xfId="8984"/>
    <cellStyle name="標準 6 7 7 4" xfId="7256"/>
    <cellStyle name="標準 6 7 8" xfId="821"/>
    <cellStyle name="標準 6 7 8 2" xfId="4487"/>
    <cellStyle name="標準 6 7 8 2 2" xfId="10091"/>
    <cellStyle name="標準 6 7 8 3" xfId="6425"/>
    <cellStyle name="標準 6 7 9" xfId="2194"/>
    <cellStyle name="標準 6 7 9 2" xfId="3910"/>
    <cellStyle name="標準 6 7 9 2 2" xfId="9514"/>
    <cellStyle name="標準 6 7 9 3" xfId="7798"/>
    <cellStyle name="標準 6 8" xfId="289"/>
    <cellStyle name="標準 6 8 10" xfId="5893"/>
    <cellStyle name="標準 6 8 2" xfId="539"/>
    <cellStyle name="標準 6 8 2 2" xfId="1947"/>
    <cellStyle name="標準 6 8 2 2 2" xfId="5613"/>
    <cellStyle name="標準 6 8 2 2 2 2" xfId="11217"/>
    <cellStyle name="標準 6 8 2 2 3" xfId="3675"/>
    <cellStyle name="標準 6 8 2 2 3 2" xfId="9279"/>
    <cellStyle name="標準 6 8 2 2 4" xfId="7551"/>
    <cellStyle name="標準 6 8 2 3" xfId="1257"/>
    <cellStyle name="標準 6 8 2 3 2" xfId="4923"/>
    <cellStyle name="標準 6 8 2 3 2 2" xfId="10527"/>
    <cellStyle name="標準 6 8 2 3 3" xfId="6861"/>
    <cellStyle name="標準 6 8 2 4" xfId="4205"/>
    <cellStyle name="標準 6 8 2 4 2" xfId="9809"/>
    <cellStyle name="標準 6 8 2 5" xfId="2985"/>
    <cellStyle name="標準 6 8 2 5 2" xfId="8589"/>
    <cellStyle name="標準 6 8 2 6" xfId="6143"/>
    <cellStyle name="標準 6 8 3" xfId="1007"/>
    <cellStyle name="標準 6 8 3 2" xfId="4673"/>
    <cellStyle name="標準 6 8 3 2 2" xfId="10277"/>
    <cellStyle name="標準 6 8 3 3" xfId="2735"/>
    <cellStyle name="標準 6 8 3 3 2" xfId="8339"/>
    <cellStyle name="標準 6 8 3 4" xfId="6611"/>
    <cellStyle name="標準 6 8 4" xfId="1447"/>
    <cellStyle name="標準 6 8 4 2" xfId="5113"/>
    <cellStyle name="標準 6 8 4 2 2" xfId="10717"/>
    <cellStyle name="標準 6 8 4 3" xfId="3175"/>
    <cellStyle name="標準 6 8 4 3 2" xfId="8779"/>
    <cellStyle name="標準 6 8 4 4" xfId="7051"/>
    <cellStyle name="標準 6 8 5" xfId="1697"/>
    <cellStyle name="標準 6 8 5 2" xfId="5363"/>
    <cellStyle name="標準 6 8 5 2 2" xfId="10967"/>
    <cellStyle name="標準 6 8 5 3" xfId="3425"/>
    <cellStyle name="標準 6 8 5 3 2" xfId="9029"/>
    <cellStyle name="標準 6 8 5 4" xfId="7301"/>
    <cellStyle name="標準 6 8 6" xfId="727"/>
    <cellStyle name="標準 6 8 6 2" xfId="4393"/>
    <cellStyle name="標準 6 8 6 2 2" xfId="9997"/>
    <cellStyle name="標準 6 8 6 3" xfId="6331"/>
    <cellStyle name="標準 6 8 7" xfId="2137"/>
    <cellStyle name="標準 6 8 7 2" xfId="3955"/>
    <cellStyle name="標準 6 8 7 2 2" xfId="9559"/>
    <cellStyle name="標準 6 8 7 3" xfId="7741"/>
    <cellStyle name="標準 6 8 8" xfId="2297"/>
    <cellStyle name="標準 6 8 8 2" xfId="7901"/>
    <cellStyle name="標準 6 8 9" xfId="2455"/>
    <cellStyle name="標準 6 8 9 2" xfId="8059"/>
    <cellStyle name="標準 6 9" xfId="351"/>
    <cellStyle name="標準 6 9 2" xfId="1759"/>
    <cellStyle name="標準 6 9 2 2" xfId="5425"/>
    <cellStyle name="標準 6 9 2 2 2" xfId="11029"/>
    <cellStyle name="標準 6 9 2 3" xfId="3487"/>
    <cellStyle name="標準 6 9 2 3 2" xfId="9091"/>
    <cellStyle name="標準 6 9 2 4" xfId="7363"/>
    <cellStyle name="標準 6 9 3" xfId="1069"/>
    <cellStyle name="標準 6 9 3 2" xfId="4735"/>
    <cellStyle name="標準 6 9 3 2 2" xfId="10339"/>
    <cellStyle name="標準 6 9 3 3" xfId="6673"/>
    <cellStyle name="標準 6 9 4" xfId="4017"/>
    <cellStyle name="標準 6 9 4 2" xfId="9621"/>
    <cellStyle name="標準 6 9 5" xfId="2797"/>
    <cellStyle name="標準 6 9 5 2" xfId="8401"/>
    <cellStyle name="標準 6 9 6" xfId="5955"/>
    <cellStyle name="標準 7" xfId="14"/>
    <cellStyle name="標準 7 10" xfId="869"/>
    <cellStyle name="標準 7 10 2" xfId="4535"/>
    <cellStyle name="標準 7 10 2 2" xfId="10139"/>
    <cellStyle name="標準 7 10 3" xfId="2597"/>
    <cellStyle name="標準 7 10 3 2" xfId="8201"/>
    <cellStyle name="標準 7 10 4" xfId="6473"/>
    <cellStyle name="標準 7 11" xfId="1404"/>
    <cellStyle name="標準 7 11 2" xfId="5070"/>
    <cellStyle name="標準 7 11 2 2" xfId="10674"/>
    <cellStyle name="標準 7 11 3" xfId="3132"/>
    <cellStyle name="標準 7 11 3 2" xfId="8736"/>
    <cellStyle name="標準 7 11 4" xfId="7008"/>
    <cellStyle name="標準 7 12" xfId="1559"/>
    <cellStyle name="標準 7 12 2" xfId="5225"/>
    <cellStyle name="標準 7 12 2 2" xfId="10829"/>
    <cellStyle name="標準 7 12 3" xfId="3287"/>
    <cellStyle name="標準 7 12 3 2" xfId="8891"/>
    <cellStyle name="標準 7 12 4" xfId="7163"/>
    <cellStyle name="標準 7 13" xfId="681"/>
    <cellStyle name="標準 7 13 2" xfId="4347"/>
    <cellStyle name="標準 7 13 2 2" xfId="9951"/>
    <cellStyle name="標準 7 13 3" xfId="6285"/>
    <cellStyle name="標準 7 14" xfId="2094"/>
    <cellStyle name="標準 7 14 2" xfId="3817"/>
    <cellStyle name="標準 7 14 2 2" xfId="9421"/>
    <cellStyle name="標準 7 14 3" xfId="7698"/>
    <cellStyle name="標準 7 15" xfId="2254"/>
    <cellStyle name="標準 7 15 2" xfId="7858"/>
    <cellStyle name="標準 7 16" xfId="2409"/>
    <cellStyle name="標準 7 16 2" xfId="8013"/>
    <cellStyle name="標準 7 17" xfId="151"/>
    <cellStyle name="標準 7 18" xfId="5755"/>
    <cellStyle name="標準 7 2" xfId="35"/>
    <cellStyle name="標準 7 2 10" xfId="709"/>
    <cellStyle name="標準 7 2 10 2" xfId="4375"/>
    <cellStyle name="標準 7 2 10 2 2" xfId="9979"/>
    <cellStyle name="標準 7 2 10 3" xfId="6313"/>
    <cellStyle name="標準 7 2 11" xfId="2115"/>
    <cellStyle name="標準 7 2 11 2" xfId="3834"/>
    <cellStyle name="標準 7 2 11 2 2" xfId="9438"/>
    <cellStyle name="標準 7 2 11 3" xfId="7719"/>
    <cellStyle name="標準 7 2 12" xfId="2275"/>
    <cellStyle name="標準 7 2 12 2" xfId="7879"/>
    <cellStyle name="標準 7 2 13" xfId="2437"/>
    <cellStyle name="標準 7 2 13 2" xfId="8041"/>
    <cellStyle name="標準 7 2 14" xfId="168"/>
    <cellStyle name="標準 7 2 15" xfId="5772"/>
    <cellStyle name="標準 7 2 2" xfId="91"/>
    <cellStyle name="標準 7 2 2 10" xfId="2537"/>
    <cellStyle name="標準 7 2 2 10 2" xfId="8141"/>
    <cellStyle name="標準 7 2 2 11" xfId="232"/>
    <cellStyle name="標準 7 2 2 12" xfId="5836"/>
    <cellStyle name="標準 7 2 2 2" xfId="433"/>
    <cellStyle name="標準 7 2 2 2 2" xfId="1841"/>
    <cellStyle name="標準 7 2 2 2 2 2" xfId="5507"/>
    <cellStyle name="標準 7 2 2 2 2 2 2" xfId="11111"/>
    <cellStyle name="標準 7 2 2 2 2 3" xfId="3569"/>
    <cellStyle name="標準 7 2 2 2 2 3 2" xfId="9173"/>
    <cellStyle name="標準 7 2 2 2 2 4" xfId="7445"/>
    <cellStyle name="標準 7 2 2 2 3" xfId="1151"/>
    <cellStyle name="標準 7 2 2 2 3 2" xfId="4817"/>
    <cellStyle name="標準 7 2 2 2 3 2 2" xfId="10421"/>
    <cellStyle name="標準 7 2 2 2 3 3" xfId="6755"/>
    <cellStyle name="標準 7 2 2 2 4" xfId="4099"/>
    <cellStyle name="標準 7 2 2 2 4 2" xfId="9703"/>
    <cellStyle name="標準 7 2 2 2 5" xfId="2879"/>
    <cellStyle name="標準 7 2 2 2 5 2" xfId="8483"/>
    <cellStyle name="標準 7 2 2 2 6" xfId="6037"/>
    <cellStyle name="標準 7 2 2 3" xfId="621"/>
    <cellStyle name="標準 7 2 2 3 2" xfId="2029"/>
    <cellStyle name="標準 7 2 2 3 2 2" xfId="5695"/>
    <cellStyle name="標準 7 2 2 3 2 2 2" xfId="11299"/>
    <cellStyle name="標準 7 2 2 3 2 3" xfId="3757"/>
    <cellStyle name="標準 7 2 2 3 2 3 2" xfId="9361"/>
    <cellStyle name="標準 7 2 2 3 2 4" xfId="7633"/>
    <cellStyle name="標準 7 2 2 3 3" xfId="1339"/>
    <cellStyle name="標準 7 2 2 3 3 2" xfId="5005"/>
    <cellStyle name="標準 7 2 2 3 3 2 2" xfId="10609"/>
    <cellStyle name="標準 7 2 2 3 3 3" xfId="6943"/>
    <cellStyle name="標準 7 2 2 3 4" xfId="4287"/>
    <cellStyle name="標準 7 2 2 3 4 2" xfId="9891"/>
    <cellStyle name="標準 7 2 2 3 5" xfId="3067"/>
    <cellStyle name="標準 7 2 2 3 5 2" xfId="8671"/>
    <cellStyle name="標準 7 2 2 3 6" xfId="6225"/>
    <cellStyle name="標準 7 2 2 4" xfId="950"/>
    <cellStyle name="標準 7 2 2 4 2" xfId="4616"/>
    <cellStyle name="標準 7 2 2 4 2 2" xfId="10220"/>
    <cellStyle name="標準 7 2 2 4 3" xfId="2678"/>
    <cellStyle name="標準 7 2 2 4 3 2" xfId="8282"/>
    <cellStyle name="標準 7 2 2 4 4" xfId="6554"/>
    <cellStyle name="標準 7 2 2 5" xfId="1475"/>
    <cellStyle name="標準 7 2 2 5 2" xfId="5141"/>
    <cellStyle name="標準 7 2 2 5 2 2" xfId="10745"/>
    <cellStyle name="標準 7 2 2 5 3" xfId="3203"/>
    <cellStyle name="標準 7 2 2 5 3 2" xfId="8807"/>
    <cellStyle name="標準 7 2 2 5 4" xfId="7079"/>
    <cellStyle name="標準 7 2 2 6" xfId="1640"/>
    <cellStyle name="標準 7 2 2 6 2" xfId="5306"/>
    <cellStyle name="標準 7 2 2 6 2 2" xfId="10910"/>
    <cellStyle name="標準 7 2 2 6 3" xfId="3368"/>
    <cellStyle name="標準 7 2 2 6 3 2" xfId="8972"/>
    <cellStyle name="標準 7 2 2 6 4" xfId="7244"/>
    <cellStyle name="標準 7 2 2 7" xfId="809"/>
    <cellStyle name="標準 7 2 2 7 2" xfId="4475"/>
    <cellStyle name="標準 7 2 2 7 2 2" xfId="10079"/>
    <cellStyle name="標準 7 2 2 7 3" xfId="6413"/>
    <cellStyle name="標準 7 2 2 8" xfId="2165"/>
    <cellStyle name="標準 7 2 2 8 2" xfId="3898"/>
    <cellStyle name="標準 7 2 2 8 2 2" xfId="9502"/>
    <cellStyle name="標準 7 2 2 8 3" xfId="7769"/>
    <cellStyle name="標準 7 2 2 9" xfId="2325"/>
    <cellStyle name="標準 7 2 2 9 2" xfId="7929"/>
    <cellStyle name="標準 7 2 3" xfId="132"/>
    <cellStyle name="標準 7 2 3 10" xfId="2578"/>
    <cellStyle name="標準 7 2 3 10 2" xfId="8182"/>
    <cellStyle name="標準 7 2 3 11" xfId="273"/>
    <cellStyle name="標準 7 2 3 12" xfId="5877"/>
    <cellStyle name="標準 7 2 3 2" xfId="474"/>
    <cellStyle name="標準 7 2 3 2 2" xfId="1882"/>
    <cellStyle name="標準 7 2 3 2 2 2" xfId="5548"/>
    <cellStyle name="標準 7 2 3 2 2 2 2" xfId="11152"/>
    <cellStyle name="標準 7 2 3 2 2 3" xfId="3610"/>
    <cellStyle name="標準 7 2 3 2 2 3 2" xfId="9214"/>
    <cellStyle name="標準 7 2 3 2 2 4" xfId="7486"/>
    <cellStyle name="標準 7 2 3 2 3" xfId="1192"/>
    <cellStyle name="標準 7 2 3 2 3 2" xfId="4858"/>
    <cellStyle name="標準 7 2 3 2 3 2 2" xfId="10462"/>
    <cellStyle name="標準 7 2 3 2 3 3" xfId="6796"/>
    <cellStyle name="標準 7 2 3 2 4" xfId="4140"/>
    <cellStyle name="標準 7 2 3 2 4 2" xfId="9744"/>
    <cellStyle name="標準 7 2 3 2 5" xfId="2920"/>
    <cellStyle name="標準 7 2 3 2 5 2" xfId="8524"/>
    <cellStyle name="標準 7 2 3 2 6" xfId="6078"/>
    <cellStyle name="標準 7 2 3 3" xfId="662"/>
    <cellStyle name="標準 7 2 3 3 2" xfId="2070"/>
    <cellStyle name="標準 7 2 3 3 2 2" xfId="5736"/>
    <cellStyle name="標準 7 2 3 3 2 2 2" xfId="11340"/>
    <cellStyle name="標準 7 2 3 3 2 3" xfId="3798"/>
    <cellStyle name="標準 7 2 3 3 2 3 2" xfId="9402"/>
    <cellStyle name="標準 7 2 3 3 2 4" xfId="7674"/>
    <cellStyle name="標準 7 2 3 3 3" xfId="1380"/>
    <cellStyle name="標準 7 2 3 3 3 2" xfId="5046"/>
    <cellStyle name="標準 7 2 3 3 3 2 2" xfId="10650"/>
    <cellStyle name="標準 7 2 3 3 3 3" xfId="6984"/>
    <cellStyle name="標準 7 2 3 3 4" xfId="4328"/>
    <cellStyle name="標準 7 2 3 3 4 2" xfId="9932"/>
    <cellStyle name="標準 7 2 3 3 5" xfId="3108"/>
    <cellStyle name="標準 7 2 3 3 5 2" xfId="8712"/>
    <cellStyle name="標準 7 2 3 3 6" xfId="6266"/>
    <cellStyle name="標準 7 2 3 4" xfId="991"/>
    <cellStyle name="標準 7 2 3 4 2" xfId="4657"/>
    <cellStyle name="標準 7 2 3 4 2 2" xfId="10261"/>
    <cellStyle name="標準 7 2 3 4 3" xfId="2719"/>
    <cellStyle name="標準 7 2 3 4 3 2" xfId="8323"/>
    <cellStyle name="標準 7 2 3 4 4" xfId="6595"/>
    <cellStyle name="標準 7 2 3 5" xfId="1540"/>
    <cellStyle name="標準 7 2 3 5 2" xfId="5206"/>
    <cellStyle name="標準 7 2 3 5 2 2" xfId="10810"/>
    <cellStyle name="標準 7 2 3 5 3" xfId="3268"/>
    <cellStyle name="標準 7 2 3 5 3 2" xfId="8872"/>
    <cellStyle name="標準 7 2 3 5 4" xfId="7144"/>
    <cellStyle name="標準 7 2 3 6" xfId="1681"/>
    <cellStyle name="標準 7 2 3 6 2" xfId="5347"/>
    <cellStyle name="標準 7 2 3 6 2 2" xfId="10951"/>
    <cellStyle name="標準 7 2 3 6 3" xfId="3409"/>
    <cellStyle name="標準 7 2 3 6 3 2" xfId="9013"/>
    <cellStyle name="標準 7 2 3 6 4" xfId="7285"/>
    <cellStyle name="標準 7 2 3 7" xfId="850"/>
    <cellStyle name="標準 7 2 3 7 2" xfId="4516"/>
    <cellStyle name="標準 7 2 3 7 2 2" xfId="10120"/>
    <cellStyle name="標準 7 2 3 7 3" xfId="6454"/>
    <cellStyle name="標準 7 2 3 8" xfId="2230"/>
    <cellStyle name="標準 7 2 3 8 2" xfId="3939"/>
    <cellStyle name="標準 7 2 3 8 2 2" xfId="9543"/>
    <cellStyle name="標準 7 2 3 8 3" xfId="7834"/>
    <cellStyle name="標準 7 2 3 9" xfId="2390"/>
    <cellStyle name="標準 7 2 3 9 2" xfId="7994"/>
    <cellStyle name="標準 7 2 4" xfId="317"/>
    <cellStyle name="標準 7 2 4 2" xfId="557"/>
    <cellStyle name="標準 7 2 4 2 2" xfId="1965"/>
    <cellStyle name="標準 7 2 4 2 2 2" xfId="5631"/>
    <cellStyle name="標準 7 2 4 2 2 2 2" xfId="11235"/>
    <cellStyle name="標準 7 2 4 2 2 3" xfId="3693"/>
    <cellStyle name="標準 7 2 4 2 2 3 2" xfId="9297"/>
    <cellStyle name="標準 7 2 4 2 2 4" xfId="7569"/>
    <cellStyle name="標準 7 2 4 2 3" xfId="1275"/>
    <cellStyle name="標準 7 2 4 2 3 2" xfId="4941"/>
    <cellStyle name="標準 7 2 4 2 3 2 2" xfId="10545"/>
    <cellStyle name="標準 7 2 4 2 3 3" xfId="6879"/>
    <cellStyle name="標準 7 2 4 2 4" xfId="4223"/>
    <cellStyle name="標準 7 2 4 2 4 2" xfId="9827"/>
    <cellStyle name="標準 7 2 4 2 5" xfId="3003"/>
    <cellStyle name="標準 7 2 4 2 5 2" xfId="8607"/>
    <cellStyle name="標準 7 2 4 2 6" xfId="6161"/>
    <cellStyle name="標準 7 2 4 3" xfId="1035"/>
    <cellStyle name="標準 7 2 4 3 2" xfId="4701"/>
    <cellStyle name="標準 7 2 4 3 2 2" xfId="10305"/>
    <cellStyle name="標準 7 2 4 3 3" xfId="2763"/>
    <cellStyle name="標準 7 2 4 3 3 2" xfId="8367"/>
    <cellStyle name="標準 7 2 4 3 4" xfId="6639"/>
    <cellStyle name="標準 7 2 4 4" xfId="1725"/>
    <cellStyle name="標準 7 2 4 4 2" xfId="5391"/>
    <cellStyle name="標準 7 2 4 4 2 2" xfId="10995"/>
    <cellStyle name="標準 7 2 4 4 3" xfId="3453"/>
    <cellStyle name="標準 7 2 4 4 3 2" xfId="9057"/>
    <cellStyle name="標準 7 2 4 4 4" xfId="7329"/>
    <cellStyle name="標準 7 2 4 5" xfId="745"/>
    <cellStyle name="標準 7 2 4 5 2" xfId="4411"/>
    <cellStyle name="標準 7 2 4 5 2 2" xfId="10015"/>
    <cellStyle name="標準 7 2 4 5 3" xfId="6349"/>
    <cellStyle name="標準 7 2 4 6" xfId="3983"/>
    <cellStyle name="標準 7 2 4 6 2" xfId="9587"/>
    <cellStyle name="標準 7 2 4 7" xfId="2473"/>
    <cellStyle name="標準 7 2 4 7 2" xfId="8077"/>
    <cellStyle name="標準 7 2 4 8" xfId="5921"/>
    <cellStyle name="標準 7 2 5" xfId="369"/>
    <cellStyle name="標準 7 2 5 2" xfId="1777"/>
    <cellStyle name="標準 7 2 5 2 2" xfId="5443"/>
    <cellStyle name="標準 7 2 5 2 2 2" xfId="11047"/>
    <cellStyle name="標準 7 2 5 2 3" xfId="3505"/>
    <cellStyle name="標準 7 2 5 2 3 2" xfId="9109"/>
    <cellStyle name="標準 7 2 5 2 4" xfId="7381"/>
    <cellStyle name="標準 7 2 5 3" xfId="1087"/>
    <cellStyle name="標準 7 2 5 3 2" xfId="4753"/>
    <cellStyle name="標準 7 2 5 3 2 2" xfId="10357"/>
    <cellStyle name="標準 7 2 5 3 3" xfId="6691"/>
    <cellStyle name="標準 7 2 5 4" xfId="4035"/>
    <cellStyle name="標準 7 2 5 4 2" xfId="9639"/>
    <cellStyle name="標準 7 2 5 5" xfId="2815"/>
    <cellStyle name="標準 7 2 5 5 2" xfId="8419"/>
    <cellStyle name="標準 7 2 5 6" xfId="5973"/>
    <cellStyle name="標準 7 2 6" xfId="521"/>
    <cellStyle name="標準 7 2 6 2" xfId="1929"/>
    <cellStyle name="標準 7 2 6 2 2" xfId="5595"/>
    <cellStyle name="標準 7 2 6 2 2 2" xfId="11199"/>
    <cellStyle name="標準 7 2 6 2 3" xfId="3657"/>
    <cellStyle name="標準 7 2 6 2 3 2" xfId="9261"/>
    <cellStyle name="標準 7 2 6 2 4" xfId="7533"/>
    <cellStyle name="標準 7 2 6 3" xfId="1239"/>
    <cellStyle name="標準 7 2 6 3 2" xfId="4905"/>
    <cellStyle name="標準 7 2 6 3 2 2" xfId="10509"/>
    <cellStyle name="標準 7 2 6 3 3" xfId="6843"/>
    <cellStyle name="標準 7 2 6 4" xfId="4187"/>
    <cellStyle name="標準 7 2 6 4 2" xfId="9791"/>
    <cellStyle name="標準 7 2 6 5" xfId="2967"/>
    <cellStyle name="標準 7 2 6 5 2" xfId="8571"/>
    <cellStyle name="標準 7 2 6 6" xfId="6125"/>
    <cellStyle name="標準 7 2 7" xfId="886"/>
    <cellStyle name="標準 7 2 7 2" xfId="4552"/>
    <cellStyle name="標準 7 2 7 2 2" xfId="10156"/>
    <cellStyle name="標準 7 2 7 3" xfId="2614"/>
    <cellStyle name="標準 7 2 7 3 2" xfId="8218"/>
    <cellStyle name="標準 7 2 7 4" xfId="6490"/>
    <cellStyle name="標準 7 2 8" xfId="1425"/>
    <cellStyle name="標準 7 2 8 2" xfId="5091"/>
    <cellStyle name="標準 7 2 8 2 2" xfId="10695"/>
    <cellStyle name="標準 7 2 8 3" xfId="3153"/>
    <cellStyle name="標準 7 2 8 3 2" xfId="8757"/>
    <cellStyle name="標準 7 2 8 4" xfId="7029"/>
    <cellStyle name="標準 7 2 9" xfId="1576"/>
    <cellStyle name="標準 7 2 9 2" xfId="5242"/>
    <cellStyle name="標準 7 2 9 2 2" xfId="10846"/>
    <cellStyle name="標準 7 2 9 3" xfId="3304"/>
    <cellStyle name="標準 7 2 9 3 2" xfId="8908"/>
    <cellStyle name="標準 7 2 9 4" xfId="7180"/>
    <cellStyle name="標準 7 3" xfId="47"/>
    <cellStyle name="標準 7 3 10" xfId="721"/>
    <cellStyle name="標準 7 3 10 2" xfId="4387"/>
    <cellStyle name="標準 7 3 10 2 2" xfId="9991"/>
    <cellStyle name="標準 7 3 10 3" xfId="6325"/>
    <cellStyle name="標準 7 3 11" xfId="2127"/>
    <cellStyle name="標準 7 3 11 2" xfId="3846"/>
    <cellStyle name="標準 7 3 11 2 2" xfId="9450"/>
    <cellStyle name="標準 7 3 11 3" xfId="7731"/>
    <cellStyle name="標準 7 3 12" xfId="2287"/>
    <cellStyle name="標準 7 3 12 2" xfId="7891"/>
    <cellStyle name="標準 7 3 13" xfId="2449"/>
    <cellStyle name="標準 7 3 13 2" xfId="8053"/>
    <cellStyle name="標準 7 3 14" xfId="180"/>
    <cellStyle name="標準 7 3 15" xfId="5784"/>
    <cellStyle name="標準 7 3 2" xfId="92"/>
    <cellStyle name="標準 7 3 2 10" xfId="2538"/>
    <cellStyle name="標準 7 3 2 10 2" xfId="8142"/>
    <cellStyle name="標準 7 3 2 11" xfId="233"/>
    <cellStyle name="標準 7 3 2 12" xfId="5837"/>
    <cellStyle name="標準 7 3 2 2" xfId="434"/>
    <cellStyle name="標準 7 3 2 2 2" xfId="1842"/>
    <cellStyle name="標準 7 3 2 2 2 2" xfId="5508"/>
    <cellStyle name="標準 7 3 2 2 2 2 2" xfId="11112"/>
    <cellStyle name="標準 7 3 2 2 2 3" xfId="3570"/>
    <cellStyle name="標準 7 3 2 2 2 3 2" xfId="9174"/>
    <cellStyle name="標準 7 3 2 2 2 4" xfId="7446"/>
    <cellStyle name="標準 7 3 2 2 3" xfId="1152"/>
    <cellStyle name="標準 7 3 2 2 3 2" xfId="4818"/>
    <cellStyle name="標準 7 3 2 2 3 2 2" xfId="10422"/>
    <cellStyle name="標準 7 3 2 2 3 3" xfId="6756"/>
    <cellStyle name="標準 7 3 2 2 4" xfId="4100"/>
    <cellStyle name="標準 7 3 2 2 4 2" xfId="9704"/>
    <cellStyle name="標準 7 3 2 2 5" xfId="2880"/>
    <cellStyle name="標準 7 3 2 2 5 2" xfId="8484"/>
    <cellStyle name="標準 7 3 2 2 6" xfId="6038"/>
    <cellStyle name="標準 7 3 2 3" xfId="622"/>
    <cellStyle name="標準 7 3 2 3 2" xfId="2030"/>
    <cellStyle name="標準 7 3 2 3 2 2" xfId="5696"/>
    <cellStyle name="標準 7 3 2 3 2 2 2" xfId="11300"/>
    <cellStyle name="標準 7 3 2 3 2 3" xfId="3758"/>
    <cellStyle name="標準 7 3 2 3 2 3 2" xfId="9362"/>
    <cellStyle name="標準 7 3 2 3 2 4" xfId="7634"/>
    <cellStyle name="標準 7 3 2 3 3" xfId="1340"/>
    <cellStyle name="標準 7 3 2 3 3 2" xfId="5006"/>
    <cellStyle name="標準 7 3 2 3 3 2 2" xfId="10610"/>
    <cellStyle name="標準 7 3 2 3 3 3" xfId="6944"/>
    <cellStyle name="標準 7 3 2 3 4" xfId="4288"/>
    <cellStyle name="標準 7 3 2 3 4 2" xfId="9892"/>
    <cellStyle name="標準 7 3 2 3 5" xfId="3068"/>
    <cellStyle name="標準 7 3 2 3 5 2" xfId="8672"/>
    <cellStyle name="標準 7 3 2 3 6" xfId="6226"/>
    <cellStyle name="標準 7 3 2 4" xfId="951"/>
    <cellStyle name="標準 7 3 2 4 2" xfId="4617"/>
    <cellStyle name="標準 7 3 2 4 2 2" xfId="10221"/>
    <cellStyle name="標準 7 3 2 4 3" xfId="2679"/>
    <cellStyle name="標準 7 3 2 4 3 2" xfId="8283"/>
    <cellStyle name="標準 7 3 2 4 4" xfId="6555"/>
    <cellStyle name="標準 7 3 2 5" xfId="1487"/>
    <cellStyle name="標準 7 3 2 5 2" xfId="5153"/>
    <cellStyle name="標準 7 3 2 5 2 2" xfId="10757"/>
    <cellStyle name="標準 7 3 2 5 3" xfId="3215"/>
    <cellStyle name="標準 7 3 2 5 3 2" xfId="8819"/>
    <cellStyle name="標準 7 3 2 5 4" xfId="7091"/>
    <cellStyle name="標準 7 3 2 6" xfId="1641"/>
    <cellStyle name="標準 7 3 2 6 2" xfId="5307"/>
    <cellStyle name="標準 7 3 2 6 2 2" xfId="10911"/>
    <cellStyle name="標準 7 3 2 6 3" xfId="3369"/>
    <cellStyle name="標準 7 3 2 6 3 2" xfId="8973"/>
    <cellStyle name="標準 7 3 2 6 4" xfId="7245"/>
    <cellStyle name="標準 7 3 2 7" xfId="810"/>
    <cellStyle name="標準 7 3 2 7 2" xfId="4476"/>
    <cellStyle name="標準 7 3 2 7 2 2" xfId="10080"/>
    <cellStyle name="標準 7 3 2 7 3" xfId="6414"/>
    <cellStyle name="標準 7 3 2 8" xfId="2177"/>
    <cellStyle name="標準 7 3 2 8 2" xfId="3899"/>
    <cellStyle name="標準 7 3 2 8 2 2" xfId="9503"/>
    <cellStyle name="標準 7 3 2 8 3" xfId="7781"/>
    <cellStyle name="標準 7 3 2 9" xfId="2337"/>
    <cellStyle name="標準 7 3 2 9 2" xfId="7941"/>
    <cellStyle name="標準 7 3 3" xfId="144"/>
    <cellStyle name="標準 7 3 3 10" xfId="2590"/>
    <cellStyle name="標準 7 3 3 10 2" xfId="8194"/>
    <cellStyle name="標準 7 3 3 11" xfId="285"/>
    <cellStyle name="標準 7 3 3 12" xfId="5889"/>
    <cellStyle name="標準 7 3 3 2" xfId="486"/>
    <cellStyle name="標準 7 3 3 2 2" xfId="1894"/>
    <cellStyle name="標準 7 3 3 2 2 2" xfId="5560"/>
    <cellStyle name="標準 7 3 3 2 2 2 2" xfId="11164"/>
    <cellStyle name="標準 7 3 3 2 2 3" xfId="3622"/>
    <cellStyle name="標準 7 3 3 2 2 3 2" xfId="9226"/>
    <cellStyle name="標準 7 3 3 2 2 4" xfId="7498"/>
    <cellStyle name="標準 7 3 3 2 3" xfId="1204"/>
    <cellStyle name="標準 7 3 3 2 3 2" xfId="4870"/>
    <cellStyle name="標準 7 3 3 2 3 2 2" xfId="10474"/>
    <cellStyle name="標準 7 3 3 2 3 3" xfId="6808"/>
    <cellStyle name="標準 7 3 3 2 4" xfId="4152"/>
    <cellStyle name="標準 7 3 3 2 4 2" xfId="9756"/>
    <cellStyle name="標準 7 3 3 2 5" xfId="2932"/>
    <cellStyle name="標準 7 3 3 2 5 2" xfId="8536"/>
    <cellStyle name="標準 7 3 3 2 6" xfId="6090"/>
    <cellStyle name="標準 7 3 3 3" xfId="674"/>
    <cellStyle name="標準 7 3 3 3 2" xfId="2082"/>
    <cellStyle name="標準 7 3 3 3 2 2" xfId="5748"/>
    <cellStyle name="標準 7 3 3 3 2 2 2" xfId="11352"/>
    <cellStyle name="標準 7 3 3 3 2 3" xfId="3810"/>
    <cellStyle name="標準 7 3 3 3 2 3 2" xfId="9414"/>
    <cellStyle name="標準 7 3 3 3 2 4" xfId="7686"/>
    <cellStyle name="標準 7 3 3 3 3" xfId="1392"/>
    <cellStyle name="標準 7 3 3 3 3 2" xfId="5058"/>
    <cellStyle name="標準 7 3 3 3 3 2 2" xfId="10662"/>
    <cellStyle name="標準 7 3 3 3 3 3" xfId="6996"/>
    <cellStyle name="標準 7 3 3 3 4" xfId="4340"/>
    <cellStyle name="標準 7 3 3 3 4 2" xfId="9944"/>
    <cellStyle name="標準 7 3 3 3 5" xfId="3120"/>
    <cellStyle name="標準 7 3 3 3 5 2" xfId="8724"/>
    <cellStyle name="標準 7 3 3 3 6" xfId="6278"/>
    <cellStyle name="標準 7 3 3 4" xfId="1003"/>
    <cellStyle name="標準 7 3 3 4 2" xfId="4669"/>
    <cellStyle name="標準 7 3 3 4 2 2" xfId="10273"/>
    <cellStyle name="標準 7 3 3 4 3" xfId="2731"/>
    <cellStyle name="標準 7 3 3 4 3 2" xfId="8335"/>
    <cellStyle name="標準 7 3 3 4 4" xfId="6607"/>
    <cellStyle name="標準 7 3 3 5" xfId="1552"/>
    <cellStyle name="標準 7 3 3 5 2" xfId="5218"/>
    <cellStyle name="標準 7 3 3 5 2 2" xfId="10822"/>
    <cellStyle name="標準 7 3 3 5 3" xfId="3280"/>
    <cellStyle name="標準 7 3 3 5 3 2" xfId="8884"/>
    <cellStyle name="標準 7 3 3 5 4" xfId="7156"/>
    <cellStyle name="標準 7 3 3 6" xfId="1693"/>
    <cellStyle name="標準 7 3 3 6 2" xfId="5359"/>
    <cellStyle name="標準 7 3 3 6 2 2" xfId="10963"/>
    <cellStyle name="標準 7 3 3 6 3" xfId="3421"/>
    <cellStyle name="標準 7 3 3 6 3 2" xfId="9025"/>
    <cellStyle name="標準 7 3 3 6 4" xfId="7297"/>
    <cellStyle name="標準 7 3 3 7" xfId="862"/>
    <cellStyle name="標準 7 3 3 7 2" xfId="4528"/>
    <cellStyle name="標準 7 3 3 7 2 2" xfId="10132"/>
    <cellStyle name="標準 7 3 3 7 3" xfId="6466"/>
    <cellStyle name="標準 7 3 3 8" xfId="2242"/>
    <cellStyle name="標準 7 3 3 8 2" xfId="3951"/>
    <cellStyle name="標準 7 3 3 8 2 2" xfId="9555"/>
    <cellStyle name="標準 7 3 3 8 3" xfId="7846"/>
    <cellStyle name="標準 7 3 3 9" xfId="2402"/>
    <cellStyle name="標準 7 3 3 9 2" xfId="8006"/>
    <cellStyle name="標準 7 3 4" xfId="329"/>
    <cellStyle name="標準 7 3 4 2" xfId="569"/>
    <cellStyle name="標準 7 3 4 2 2" xfId="1977"/>
    <cellStyle name="標準 7 3 4 2 2 2" xfId="5643"/>
    <cellStyle name="標準 7 3 4 2 2 2 2" xfId="11247"/>
    <cellStyle name="標準 7 3 4 2 2 3" xfId="3705"/>
    <cellStyle name="標準 7 3 4 2 2 3 2" xfId="9309"/>
    <cellStyle name="標準 7 3 4 2 2 4" xfId="7581"/>
    <cellStyle name="標準 7 3 4 2 3" xfId="1287"/>
    <cellStyle name="標準 7 3 4 2 3 2" xfId="4953"/>
    <cellStyle name="標準 7 3 4 2 3 2 2" xfId="10557"/>
    <cellStyle name="標準 7 3 4 2 3 3" xfId="6891"/>
    <cellStyle name="標準 7 3 4 2 4" xfId="4235"/>
    <cellStyle name="標準 7 3 4 2 4 2" xfId="9839"/>
    <cellStyle name="標準 7 3 4 2 5" xfId="3015"/>
    <cellStyle name="標準 7 3 4 2 5 2" xfId="8619"/>
    <cellStyle name="標準 7 3 4 2 6" xfId="6173"/>
    <cellStyle name="標準 7 3 4 3" xfId="1047"/>
    <cellStyle name="標準 7 3 4 3 2" xfId="4713"/>
    <cellStyle name="標準 7 3 4 3 2 2" xfId="10317"/>
    <cellStyle name="標準 7 3 4 3 3" xfId="2775"/>
    <cellStyle name="標準 7 3 4 3 3 2" xfId="8379"/>
    <cellStyle name="標準 7 3 4 3 4" xfId="6651"/>
    <cellStyle name="標準 7 3 4 4" xfId="1737"/>
    <cellStyle name="標準 7 3 4 4 2" xfId="5403"/>
    <cellStyle name="標準 7 3 4 4 2 2" xfId="11007"/>
    <cellStyle name="標準 7 3 4 4 3" xfId="3465"/>
    <cellStyle name="標準 7 3 4 4 3 2" xfId="9069"/>
    <cellStyle name="標準 7 3 4 4 4" xfId="7341"/>
    <cellStyle name="標準 7 3 4 5" xfId="757"/>
    <cellStyle name="標準 7 3 4 5 2" xfId="4423"/>
    <cellStyle name="標準 7 3 4 5 2 2" xfId="10027"/>
    <cellStyle name="標準 7 3 4 5 3" xfId="6361"/>
    <cellStyle name="標準 7 3 4 6" xfId="3995"/>
    <cellStyle name="標準 7 3 4 6 2" xfId="9599"/>
    <cellStyle name="標準 7 3 4 7" xfId="2485"/>
    <cellStyle name="標準 7 3 4 7 2" xfId="8089"/>
    <cellStyle name="標準 7 3 4 8" xfId="5933"/>
    <cellStyle name="標準 7 3 5" xfId="381"/>
    <cellStyle name="標準 7 3 5 2" xfId="1789"/>
    <cellStyle name="標準 7 3 5 2 2" xfId="5455"/>
    <cellStyle name="標準 7 3 5 2 2 2" xfId="11059"/>
    <cellStyle name="標準 7 3 5 2 3" xfId="3517"/>
    <cellStyle name="標準 7 3 5 2 3 2" xfId="9121"/>
    <cellStyle name="標準 7 3 5 2 4" xfId="7393"/>
    <cellStyle name="標準 7 3 5 3" xfId="1099"/>
    <cellStyle name="標準 7 3 5 3 2" xfId="4765"/>
    <cellStyle name="標準 7 3 5 3 2 2" xfId="10369"/>
    <cellStyle name="標準 7 3 5 3 3" xfId="6703"/>
    <cellStyle name="標準 7 3 5 4" xfId="4047"/>
    <cellStyle name="標準 7 3 5 4 2" xfId="9651"/>
    <cellStyle name="標準 7 3 5 5" xfId="2827"/>
    <cellStyle name="標準 7 3 5 5 2" xfId="8431"/>
    <cellStyle name="標準 7 3 5 6" xfId="5985"/>
    <cellStyle name="標準 7 3 6" xfId="533"/>
    <cellStyle name="標準 7 3 6 2" xfId="1941"/>
    <cellStyle name="標準 7 3 6 2 2" xfId="5607"/>
    <cellStyle name="標準 7 3 6 2 2 2" xfId="11211"/>
    <cellStyle name="標準 7 3 6 2 3" xfId="3669"/>
    <cellStyle name="標準 7 3 6 2 3 2" xfId="9273"/>
    <cellStyle name="標準 7 3 6 2 4" xfId="7545"/>
    <cellStyle name="標準 7 3 6 3" xfId="1251"/>
    <cellStyle name="標準 7 3 6 3 2" xfId="4917"/>
    <cellStyle name="標準 7 3 6 3 2 2" xfId="10521"/>
    <cellStyle name="標準 7 3 6 3 3" xfId="6855"/>
    <cellStyle name="標準 7 3 6 4" xfId="4199"/>
    <cellStyle name="標準 7 3 6 4 2" xfId="9803"/>
    <cellStyle name="標準 7 3 6 5" xfId="2979"/>
    <cellStyle name="標準 7 3 6 5 2" xfId="8583"/>
    <cellStyle name="標準 7 3 6 6" xfId="6137"/>
    <cellStyle name="標準 7 3 7" xfId="898"/>
    <cellStyle name="標準 7 3 7 2" xfId="4564"/>
    <cellStyle name="標準 7 3 7 2 2" xfId="10168"/>
    <cellStyle name="標準 7 3 7 3" xfId="2626"/>
    <cellStyle name="標準 7 3 7 3 2" xfId="8230"/>
    <cellStyle name="標準 7 3 7 4" xfId="6502"/>
    <cellStyle name="標準 7 3 8" xfId="1437"/>
    <cellStyle name="標準 7 3 8 2" xfId="5103"/>
    <cellStyle name="標準 7 3 8 2 2" xfId="10707"/>
    <cellStyle name="標準 7 3 8 3" xfId="3165"/>
    <cellStyle name="標準 7 3 8 3 2" xfId="8769"/>
    <cellStyle name="標準 7 3 8 4" xfId="7041"/>
    <cellStyle name="標準 7 3 9" xfId="1588"/>
    <cellStyle name="標準 7 3 9 2" xfId="5254"/>
    <cellStyle name="標準 7 3 9 2 2" xfId="10858"/>
    <cellStyle name="標準 7 3 9 3" xfId="3316"/>
    <cellStyle name="標準 7 3 9 3 2" xfId="8920"/>
    <cellStyle name="標準 7 3 9 4" xfId="7192"/>
    <cellStyle name="標準 7 4" xfId="51"/>
    <cellStyle name="標準 7 4 10" xfId="2102"/>
    <cellStyle name="標準 7 4 10 2" xfId="3857"/>
    <cellStyle name="標準 7 4 10 2 2" xfId="9461"/>
    <cellStyle name="標準 7 4 10 3" xfId="7706"/>
    <cellStyle name="標準 7 4 11" xfId="2262"/>
    <cellStyle name="標準 7 4 11 2" xfId="7866"/>
    <cellStyle name="標準 7 4 12" xfId="2420"/>
    <cellStyle name="標準 7 4 12 2" xfId="8024"/>
    <cellStyle name="標準 7 4 13" xfId="191"/>
    <cellStyle name="標準 7 4 14" xfId="5795"/>
    <cellStyle name="標準 7 4 2" xfId="93"/>
    <cellStyle name="標準 7 4 2 10" xfId="2539"/>
    <cellStyle name="標準 7 4 2 10 2" xfId="8143"/>
    <cellStyle name="標準 7 4 2 11" xfId="234"/>
    <cellStyle name="標準 7 4 2 12" xfId="5838"/>
    <cellStyle name="標準 7 4 2 2" xfId="435"/>
    <cellStyle name="標準 7 4 2 2 2" xfId="1843"/>
    <cellStyle name="標準 7 4 2 2 2 2" xfId="5509"/>
    <cellStyle name="標準 7 4 2 2 2 2 2" xfId="11113"/>
    <cellStyle name="標準 7 4 2 2 2 3" xfId="3571"/>
    <cellStyle name="標準 7 4 2 2 2 3 2" xfId="9175"/>
    <cellStyle name="標準 7 4 2 2 2 4" xfId="7447"/>
    <cellStyle name="標準 7 4 2 2 3" xfId="1153"/>
    <cellStyle name="標準 7 4 2 2 3 2" xfId="4819"/>
    <cellStyle name="標準 7 4 2 2 3 2 2" xfId="10423"/>
    <cellStyle name="標準 7 4 2 2 3 3" xfId="6757"/>
    <cellStyle name="標準 7 4 2 2 4" xfId="4101"/>
    <cellStyle name="標準 7 4 2 2 4 2" xfId="9705"/>
    <cellStyle name="標準 7 4 2 2 5" xfId="2881"/>
    <cellStyle name="標準 7 4 2 2 5 2" xfId="8485"/>
    <cellStyle name="標準 7 4 2 2 6" xfId="6039"/>
    <cellStyle name="標準 7 4 2 3" xfId="623"/>
    <cellStyle name="標準 7 4 2 3 2" xfId="2031"/>
    <cellStyle name="標準 7 4 2 3 2 2" xfId="5697"/>
    <cellStyle name="標準 7 4 2 3 2 2 2" xfId="11301"/>
    <cellStyle name="標準 7 4 2 3 2 3" xfId="3759"/>
    <cellStyle name="標準 7 4 2 3 2 3 2" xfId="9363"/>
    <cellStyle name="標準 7 4 2 3 2 4" xfId="7635"/>
    <cellStyle name="標準 7 4 2 3 3" xfId="1341"/>
    <cellStyle name="標準 7 4 2 3 3 2" xfId="5007"/>
    <cellStyle name="標準 7 4 2 3 3 2 2" xfId="10611"/>
    <cellStyle name="標準 7 4 2 3 3 3" xfId="6945"/>
    <cellStyle name="標準 7 4 2 3 4" xfId="4289"/>
    <cellStyle name="標準 7 4 2 3 4 2" xfId="9893"/>
    <cellStyle name="標準 7 4 2 3 5" xfId="3069"/>
    <cellStyle name="標準 7 4 2 3 5 2" xfId="8673"/>
    <cellStyle name="標準 7 4 2 3 6" xfId="6227"/>
    <cellStyle name="標準 7 4 2 4" xfId="952"/>
    <cellStyle name="標準 7 4 2 4 2" xfId="4618"/>
    <cellStyle name="標準 7 4 2 4 2 2" xfId="10222"/>
    <cellStyle name="標準 7 4 2 4 3" xfId="2680"/>
    <cellStyle name="標準 7 4 2 4 3 2" xfId="8284"/>
    <cellStyle name="標準 7 4 2 4 4" xfId="6556"/>
    <cellStyle name="標準 7 4 2 5" xfId="1512"/>
    <cellStyle name="標準 7 4 2 5 2" xfId="5178"/>
    <cellStyle name="標準 7 4 2 5 2 2" xfId="10782"/>
    <cellStyle name="標準 7 4 2 5 3" xfId="3240"/>
    <cellStyle name="標準 7 4 2 5 3 2" xfId="8844"/>
    <cellStyle name="標準 7 4 2 5 4" xfId="7116"/>
    <cellStyle name="標準 7 4 2 6" xfId="1642"/>
    <cellStyle name="標準 7 4 2 6 2" xfId="5308"/>
    <cellStyle name="標準 7 4 2 6 2 2" xfId="10912"/>
    <cellStyle name="標準 7 4 2 6 3" xfId="3370"/>
    <cellStyle name="標準 7 4 2 6 3 2" xfId="8974"/>
    <cellStyle name="標準 7 4 2 6 4" xfId="7246"/>
    <cellStyle name="標準 7 4 2 7" xfId="811"/>
    <cellStyle name="標準 7 4 2 7 2" xfId="4477"/>
    <cellStyle name="標準 7 4 2 7 2 2" xfId="10081"/>
    <cellStyle name="標準 7 4 2 7 3" xfId="6415"/>
    <cellStyle name="標準 7 4 2 8" xfId="2202"/>
    <cellStyle name="標準 7 4 2 8 2" xfId="3900"/>
    <cellStyle name="標準 7 4 2 8 2 2" xfId="9504"/>
    <cellStyle name="標準 7 4 2 8 3" xfId="7806"/>
    <cellStyle name="標準 7 4 2 9" xfId="2362"/>
    <cellStyle name="標準 7 4 2 9 2" xfId="7966"/>
    <cellStyle name="標準 7 4 3" xfId="115"/>
    <cellStyle name="標準 7 4 3 10" xfId="2561"/>
    <cellStyle name="標準 7 4 3 10 2" xfId="8165"/>
    <cellStyle name="標準 7 4 3 11" xfId="256"/>
    <cellStyle name="標準 7 4 3 12" xfId="5860"/>
    <cellStyle name="標準 7 4 3 2" xfId="457"/>
    <cellStyle name="標準 7 4 3 2 2" xfId="1865"/>
    <cellStyle name="標準 7 4 3 2 2 2" xfId="5531"/>
    <cellStyle name="標準 7 4 3 2 2 2 2" xfId="11135"/>
    <cellStyle name="標準 7 4 3 2 2 3" xfId="3593"/>
    <cellStyle name="標準 7 4 3 2 2 3 2" xfId="9197"/>
    <cellStyle name="標準 7 4 3 2 2 4" xfId="7469"/>
    <cellStyle name="標準 7 4 3 2 3" xfId="1175"/>
    <cellStyle name="標準 7 4 3 2 3 2" xfId="4841"/>
    <cellStyle name="標準 7 4 3 2 3 2 2" xfId="10445"/>
    <cellStyle name="標準 7 4 3 2 3 3" xfId="6779"/>
    <cellStyle name="標準 7 4 3 2 4" xfId="4123"/>
    <cellStyle name="標準 7 4 3 2 4 2" xfId="9727"/>
    <cellStyle name="標準 7 4 3 2 5" xfId="2903"/>
    <cellStyle name="標準 7 4 3 2 5 2" xfId="8507"/>
    <cellStyle name="標準 7 4 3 2 6" xfId="6061"/>
    <cellStyle name="標準 7 4 3 3" xfId="645"/>
    <cellStyle name="標準 7 4 3 3 2" xfId="2053"/>
    <cellStyle name="標準 7 4 3 3 2 2" xfId="5719"/>
    <cellStyle name="標準 7 4 3 3 2 2 2" xfId="11323"/>
    <cellStyle name="標準 7 4 3 3 2 3" xfId="3781"/>
    <cellStyle name="標準 7 4 3 3 2 3 2" xfId="9385"/>
    <cellStyle name="標準 7 4 3 3 2 4" xfId="7657"/>
    <cellStyle name="標準 7 4 3 3 3" xfId="1363"/>
    <cellStyle name="標準 7 4 3 3 3 2" xfId="5029"/>
    <cellStyle name="標準 7 4 3 3 3 2 2" xfId="10633"/>
    <cellStyle name="標準 7 4 3 3 3 3" xfId="6967"/>
    <cellStyle name="標準 7 4 3 3 4" xfId="4311"/>
    <cellStyle name="標準 7 4 3 3 4 2" xfId="9915"/>
    <cellStyle name="標準 7 4 3 3 5" xfId="3091"/>
    <cellStyle name="標準 7 4 3 3 5 2" xfId="8695"/>
    <cellStyle name="標準 7 4 3 3 6" xfId="6249"/>
    <cellStyle name="標準 7 4 3 4" xfId="974"/>
    <cellStyle name="標準 7 4 3 4 2" xfId="4640"/>
    <cellStyle name="標準 7 4 3 4 2 2" xfId="10244"/>
    <cellStyle name="標準 7 4 3 4 3" xfId="2702"/>
    <cellStyle name="標準 7 4 3 4 3 2" xfId="8306"/>
    <cellStyle name="標準 7 4 3 4 4" xfId="6578"/>
    <cellStyle name="標準 7 4 3 5" xfId="1524"/>
    <cellStyle name="標準 7 4 3 5 2" xfId="5190"/>
    <cellStyle name="標準 7 4 3 5 2 2" xfId="10794"/>
    <cellStyle name="標準 7 4 3 5 3" xfId="3252"/>
    <cellStyle name="標準 7 4 3 5 3 2" xfId="8856"/>
    <cellStyle name="標準 7 4 3 5 4" xfId="7128"/>
    <cellStyle name="標準 7 4 3 6" xfId="1664"/>
    <cellStyle name="標準 7 4 3 6 2" xfId="5330"/>
    <cellStyle name="標準 7 4 3 6 2 2" xfId="10934"/>
    <cellStyle name="標準 7 4 3 6 3" xfId="3392"/>
    <cellStyle name="標準 7 4 3 6 3 2" xfId="8996"/>
    <cellStyle name="標準 7 4 3 6 4" xfId="7268"/>
    <cellStyle name="標準 7 4 3 7" xfId="833"/>
    <cellStyle name="標準 7 4 3 7 2" xfId="4499"/>
    <cellStyle name="標準 7 4 3 7 2 2" xfId="10103"/>
    <cellStyle name="標準 7 4 3 7 3" xfId="6437"/>
    <cellStyle name="標準 7 4 3 8" xfId="2214"/>
    <cellStyle name="標準 7 4 3 8 2" xfId="3922"/>
    <cellStyle name="標準 7 4 3 8 2 2" xfId="9526"/>
    <cellStyle name="標準 7 4 3 8 3" xfId="7818"/>
    <cellStyle name="標準 7 4 3 9" xfId="2374"/>
    <cellStyle name="標準 7 4 3 9 2" xfId="7978"/>
    <cellStyle name="標準 7 4 4" xfId="392"/>
    <cellStyle name="標準 7 4 4 10" xfId="5996"/>
    <cellStyle name="標準 7 4 4 2" xfId="580"/>
    <cellStyle name="標準 7 4 4 2 2" xfId="1988"/>
    <cellStyle name="標準 7 4 4 2 2 2" xfId="5654"/>
    <cellStyle name="標準 7 4 4 2 2 2 2" xfId="11258"/>
    <cellStyle name="標準 7 4 4 2 2 3" xfId="3716"/>
    <cellStyle name="標準 7 4 4 2 2 3 2" xfId="9320"/>
    <cellStyle name="標準 7 4 4 2 2 4" xfId="7592"/>
    <cellStyle name="標準 7 4 4 2 3" xfId="1298"/>
    <cellStyle name="標準 7 4 4 2 3 2" xfId="4964"/>
    <cellStyle name="標準 7 4 4 2 3 2 2" xfId="10568"/>
    <cellStyle name="標準 7 4 4 2 3 3" xfId="6902"/>
    <cellStyle name="標準 7 4 4 2 4" xfId="4246"/>
    <cellStyle name="標準 7 4 4 2 4 2" xfId="9850"/>
    <cellStyle name="標準 7 4 4 2 5" xfId="3026"/>
    <cellStyle name="標準 7 4 4 2 5 2" xfId="8630"/>
    <cellStyle name="標準 7 4 4 2 6" xfId="6184"/>
    <cellStyle name="標準 7 4 4 3" xfId="1110"/>
    <cellStyle name="標準 7 4 4 3 2" xfId="4776"/>
    <cellStyle name="標準 7 4 4 3 2 2" xfId="10380"/>
    <cellStyle name="標準 7 4 4 3 3" xfId="2838"/>
    <cellStyle name="標準 7 4 4 3 3 2" xfId="8442"/>
    <cellStyle name="標準 7 4 4 3 4" xfId="6714"/>
    <cellStyle name="標準 7 4 4 4" xfId="1505"/>
    <cellStyle name="標準 7 4 4 4 2" xfId="5171"/>
    <cellStyle name="標準 7 4 4 4 2 2" xfId="10775"/>
    <cellStyle name="標準 7 4 4 4 3" xfId="3233"/>
    <cellStyle name="標準 7 4 4 4 3 2" xfId="8837"/>
    <cellStyle name="標準 7 4 4 4 4" xfId="7109"/>
    <cellStyle name="標準 7 4 4 5" xfId="1800"/>
    <cellStyle name="標準 7 4 4 5 2" xfId="5466"/>
    <cellStyle name="標準 7 4 4 5 2 2" xfId="11070"/>
    <cellStyle name="標準 7 4 4 5 3" xfId="3528"/>
    <cellStyle name="標準 7 4 4 5 3 2" xfId="9132"/>
    <cellStyle name="標準 7 4 4 5 4" xfId="7404"/>
    <cellStyle name="標準 7 4 4 6" xfId="768"/>
    <cellStyle name="標準 7 4 4 6 2" xfId="4434"/>
    <cellStyle name="標準 7 4 4 6 2 2" xfId="10038"/>
    <cellStyle name="標準 7 4 4 6 3" xfId="6372"/>
    <cellStyle name="標準 7 4 4 7" xfId="2195"/>
    <cellStyle name="標準 7 4 4 7 2" xfId="4058"/>
    <cellStyle name="標準 7 4 4 7 2 2" xfId="9662"/>
    <cellStyle name="標準 7 4 4 7 3" xfId="7799"/>
    <cellStyle name="標準 7 4 4 8" xfId="2355"/>
    <cellStyle name="標準 7 4 4 8 2" xfId="7959"/>
    <cellStyle name="標準 7 4 4 9" xfId="2496"/>
    <cellStyle name="標準 7 4 4 9 2" xfId="8100"/>
    <cellStyle name="標準 7 4 5" xfId="504"/>
    <cellStyle name="標準 7 4 5 2" xfId="1912"/>
    <cellStyle name="標準 7 4 5 2 2" xfId="5578"/>
    <cellStyle name="標準 7 4 5 2 2 2" xfId="11182"/>
    <cellStyle name="標準 7 4 5 2 3" xfId="3640"/>
    <cellStyle name="標準 7 4 5 2 3 2" xfId="9244"/>
    <cellStyle name="標準 7 4 5 2 4" xfId="7516"/>
    <cellStyle name="標準 7 4 5 3" xfId="1222"/>
    <cellStyle name="標準 7 4 5 3 2" xfId="4888"/>
    <cellStyle name="標準 7 4 5 3 2 2" xfId="10492"/>
    <cellStyle name="標準 7 4 5 3 3" xfId="6826"/>
    <cellStyle name="標準 7 4 5 4" xfId="4170"/>
    <cellStyle name="標準 7 4 5 4 2" xfId="9774"/>
    <cellStyle name="標準 7 4 5 5" xfId="2950"/>
    <cellStyle name="標準 7 4 5 5 2" xfId="8554"/>
    <cellStyle name="標準 7 4 5 6" xfId="6108"/>
    <cellStyle name="標準 7 4 6" xfId="909"/>
    <cellStyle name="標準 7 4 6 2" xfId="4575"/>
    <cellStyle name="標準 7 4 6 2 2" xfId="10179"/>
    <cellStyle name="標準 7 4 6 3" xfId="2637"/>
    <cellStyle name="標準 7 4 6 3 2" xfId="8241"/>
    <cellStyle name="標準 7 4 6 4" xfId="6513"/>
    <cellStyle name="標準 7 4 7" xfId="1412"/>
    <cellStyle name="標準 7 4 7 2" xfId="5078"/>
    <cellStyle name="標準 7 4 7 2 2" xfId="10682"/>
    <cellStyle name="標準 7 4 7 3" xfId="3140"/>
    <cellStyle name="標準 7 4 7 3 2" xfId="8744"/>
    <cellStyle name="標準 7 4 7 4" xfId="7016"/>
    <cellStyle name="標準 7 4 8" xfId="1599"/>
    <cellStyle name="標準 7 4 8 2" xfId="5265"/>
    <cellStyle name="標準 7 4 8 2 2" xfId="10869"/>
    <cellStyle name="標準 7 4 8 3" xfId="3327"/>
    <cellStyle name="標準 7 4 8 3 2" xfId="8931"/>
    <cellStyle name="標準 7 4 8 4" xfId="7203"/>
    <cellStyle name="標準 7 4 9" xfId="692"/>
    <cellStyle name="標準 7 4 9 2" xfId="4358"/>
    <cellStyle name="標準 7 4 9 2 2" xfId="9962"/>
    <cellStyle name="標準 7 4 9 3" xfId="6296"/>
    <cellStyle name="標準 7 5" xfId="90"/>
    <cellStyle name="標準 7 5 10" xfId="2536"/>
    <cellStyle name="標準 7 5 10 2" xfId="8140"/>
    <cellStyle name="標準 7 5 11" xfId="231"/>
    <cellStyle name="標準 7 5 12" xfId="5835"/>
    <cellStyle name="標準 7 5 2" xfId="432"/>
    <cellStyle name="標準 7 5 2 2" xfId="1511"/>
    <cellStyle name="標準 7 5 2 2 2" xfId="5177"/>
    <cellStyle name="標準 7 5 2 2 2 2" xfId="10781"/>
    <cellStyle name="標準 7 5 2 2 3" xfId="3239"/>
    <cellStyle name="標準 7 5 2 2 3 2" xfId="8843"/>
    <cellStyle name="標準 7 5 2 2 4" xfId="7115"/>
    <cellStyle name="標準 7 5 2 3" xfId="1840"/>
    <cellStyle name="標準 7 5 2 3 2" xfId="5506"/>
    <cellStyle name="標準 7 5 2 3 2 2" xfId="11110"/>
    <cellStyle name="標準 7 5 2 3 3" xfId="3568"/>
    <cellStyle name="標準 7 5 2 3 3 2" xfId="9172"/>
    <cellStyle name="標準 7 5 2 3 4" xfId="7444"/>
    <cellStyle name="標準 7 5 2 4" xfId="1150"/>
    <cellStyle name="標準 7 5 2 4 2" xfId="4816"/>
    <cellStyle name="標準 7 5 2 4 2 2" xfId="10420"/>
    <cellStyle name="標準 7 5 2 4 3" xfId="6754"/>
    <cellStyle name="標準 7 5 2 5" xfId="2201"/>
    <cellStyle name="標準 7 5 2 5 2" xfId="4098"/>
    <cellStyle name="標準 7 5 2 5 2 2" xfId="9702"/>
    <cellStyle name="標準 7 5 2 5 3" xfId="7805"/>
    <cellStyle name="標準 7 5 2 6" xfId="2361"/>
    <cellStyle name="標準 7 5 2 6 2" xfId="7965"/>
    <cellStyle name="標準 7 5 2 7" xfId="2878"/>
    <cellStyle name="標準 7 5 2 7 2" xfId="8482"/>
    <cellStyle name="標準 7 5 2 8" xfId="6036"/>
    <cellStyle name="標準 7 5 3" xfId="620"/>
    <cellStyle name="標準 7 5 3 2" xfId="2028"/>
    <cellStyle name="標準 7 5 3 2 2" xfId="5694"/>
    <cellStyle name="標準 7 5 3 2 2 2" xfId="11298"/>
    <cellStyle name="標準 7 5 3 2 3" xfId="3756"/>
    <cellStyle name="標準 7 5 3 2 3 2" xfId="9360"/>
    <cellStyle name="標準 7 5 3 2 4" xfId="7632"/>
    <cellStyle name="標準 7 5 3 3" xfId="1338"/>
    <cellStyle name="標準 7 5 3 3 2" xfId="5004"/>
    <cellStyle name="標準 7 5 3 3 2 2" xfId="10608"/>
    <cellStyle name="標準 7 5 3 3 3" xfId="6942"/>
    <cellStyle name="標準 7 5 3 4" xfId="4286"/>
    <cellStyle name="標準 7 5 3 4 2" xfId="9890"/>
    <cellStyle name="標準 7 5 3 5" xfId="3066"/>
    <cellStyle name="標準 7 5 3 5 2" xfId="8670"/>
    <cellStyle name="標準 7 5 3 6" xfId="6224"/>
    <cellStyle name="標準 7 5 4" xfId="949"/>
    <cellStyle name="標準 7 5 4 2" xfId="4615"/>
    <cellStyle name="標準 7 5 4 2 2" xfId="10219"/>
    <cellStyle name="標準 7 5 4 3" xfId="2677"/>
    <cellStyle name="標準 7 5 4 3 2" xfId="8281"/>
    <cellStyle name="標準 7 5 4 4" xfId="6553"/>
    <cellStyle name="標準 7 5 5" xfId="1444"/>
    <cellStyle name="標準 7 5 5 2" xfId="5110"/>
    <cellStyle name="標準 7 5 5 2 2" xfId="10714"/>
    <cellStyle name="標準 7 5 5 3" xfId="3172"/>
    <cellStyle name="標準 7 5 5 3 2" xfId="8776"/>
    <cellStyle name="標準 7 5 5 4" xfId="7048"/>
    <cellStyle name="標準 7 5 6" xfId="1639"/>
    <cellStyle name="標準 7 5 6 2" xfId="5305"/>
    <cellStyle name="標準 7 5 6 2 2" xfId="10909"/>
    <cellStyle name="標準 7 5 6 3" xfId="3367"/>
    <cellStyle name="標準 7 5 6 3 2" xfId="8971"/>
    <cellStyle name="標準 7 5 6 4" xfId="7243"/>
    <cellStyle name="標準 7 5 7" xfId="808"/>
    <cellStyle name="標準 7 5 7 2" xfId="4474"/>
    <cellStyle name="標準 7 5 7 2 2" xfId="10078"/>
    <cellStyle name="標準 7 5 7 3" xfId="6412"/>
    <cellStyle name="標準 7 5 8" xfId="2134"/>
    <cellStyle name="標準 7 5 8 2" xfId="3897"/>
    <cellStyle name="標準 7 5 8 2 2" xfId="9501"/>
    <cellStyle name="標準 7 5 8 3" xfId="7738"/>
    <cellStyle name="標準 7 5 9" xfId="2294"/>
    <cellStyle name="標準 7 5 9 2" xfId="7898"/>
    <cellStyle name="標準 7 6" xfId="104"/>
    <cellStyle name="標準 7 6 10" xfId="2550"/>
    <cellStyle name="標準 7 6 10 2" xfId="8154"/>
    <cellStyle name="標準 7 6 11" xfId="245"/>
    <cellStyle name="標準 7 6 12" xfId="5849"/>
    <cellStyle name="標準 7 6 2" xfId="446"/>
    <cellStyle name="標準 7 6 2 2" xfId="1854"/>
    <cellStyle name="標準 7 6 2 2 2" xfId="5520"/>
    <cellStyle name="標準 7 6 2 2 2 2" xfId="11124"/>
    <cellStyle name="標準 7 6 2 2 3" xfId="3582"/>
    <cellStyle name="標準 7 6 2 2 3 2" xfId="9186"/>
    <cellStyle name="標準 7 6 2 2 4" xfId="7458"/>
    <cellStyle name="標準 7 6 2 3" xfId="1164"/>
    <cellStyle name="標準 7 6 2 3 2" xfId="4830"/>
    <cellStyle name="標準 7 6 2 3 2 2" xfId="10434"/>
    <cellStyle name="標準 7 6 2 3 3" xfId="6768"/>
    <cellStyle name="標準 7 6 2 4" xfId="4112"/>
    <cellStyle name="標準 7 6 2 4 2" xfId="9716"/>
    <cellStyle name="標準 7 6 2 5" xfId="2892"/>
    <cellStyle name="標準 7 6 2 5 2" xfId="8496"/>
    <cellStyle name="標準 7 6 2 6" xfId="6050"/>
    <cellStyle name="標準 7 6 3" xfId="634"/>
    <cellStyle name="標準 7 6 3 2" xfId="2042"/>
    <cellStyle name="標準 7 6 3 2 2" xfId="5708"/>
    <cellStyle name="標準 7 6 3 2 2 2" xfId="11312"/>
    <cellStyle name="標準 7 6 3 2 3" xfId="3770"/>
    <cellStyle name="標準 7 6 3 2 3 2" xfId="9374"/>
    <cellStyle name="標準 7 6 3 2 4" xfId="7646"/>
    <cellStyle name="標準 7 6 3 3" xfId="1352"/>
    <cellStyle name="標準 7 6 3 3 2" xfId="5018"/>
    <cellStyle name="標準 7 6 3 3 2 2" xfId="10622"/>
    <cellStyle name="標準 7 6 3 3 3" xfId="6956"/>
    <cellStyle name="標準 7 6 3 4" xfId="4300"/>
    <cellStyle name="標準 7 6 3 4 2" xfId="9904"/>
    <cellStyle name="標準 7 6 3 5" xfId="3080"/>
    <cellStyle name="標準 7 6 3 5 2" xfId="8684"/>
    <cellStyle name="標準 7 6 3 6" xfId="6238"/>
    <cellStyle name="標準 7 6 4" xfId="963"/>
    <cellStyle name="標準 7 6 4 2" xfId="4629"/>
    <cellStyle name="標準 7 6 4 2 2" xfId="10233"/>
    <cellStyle name="標準 7 6 4 3" xfId="2691"/>
    <cellStyle name="標準 7 6 4 3 2" xfId="8295"/>
    <cellStyle name="標準 7 6 4 4" xfId="6567"/>
    <cellStyle name="標準 7 6 5" xfId="1458"/>
    <cellStyle name="標準 7 6 5 2" xfId="5124"/>
    <cellStyle name="標準 7 6 5 2 2" xfId="10728"/>
    <cellStyle name="標準 7 6 5 3" xfId="3186"/>
    <cellStyle name="標準 7 6 5 3 2" xfId="8790"/>
    <cellStyle name="標準 7 6 5 4" xfId="7062"/>
    <cellStyle name="標準 7 6 6" xfId="1653"/>
    <cellStyle name="標準 7 6 6 2" xfId="5319"/>
    <cellStyle name="標準 7 6 6 2 2" xfId="10923"/>
    <cellStyle name="標準 7 6 6 3" xfId="3381"/>
    <cellStyle name="標準 7 6 6 3 2" xfId="8985"/>
    <cellStyle name="標準 7 6 6 4" xfId="7257"/>
    <cellStyle name="標準 7 6 7" xfId="822"/>
    <cellStyle name="標準 7 6 7 2" xfId="4488"/>
    <cellStyle name="標準 7 6 7 2 2" xfId="10092"/>
    <cellStyle name="標準 7 6 7 3" xfId="6426"/>
    <cellStyle name="標準 7 6 8" xfId="2148"/>
    <cellStyle name="標準 7 6 8 2" xfId="3911"/>
    <cellStyle name="標準 7 6 8 2 2" xfId="9515"/>
    <cellStyle name="標準 7 6 8 3" xfId="7752"/>
    <cellStyle name="標準 7 6 9" xfId="2308"/>
    <cellStyle name="標準 7 6 9 2" xfId="7912"/>
    <cellStyle name="標準 7 7" xfId="300"/>
    <cellStyle name="標準 7 7 2" xfId="540"/>
    <cellStyle name="標準 7 7 2 2" xfId="1948"/>
    <cellStyle name="標準 7 7 2 2 2" xfId="5614"/>
    <cellStyle name="標準 7 7 2 2 2 2" xfId="11218"/>
    <cellStyle name="標準 7 7 2 2 3" xfId="3676"/>
    <cellStyle name="標準 7 7 2 2 3 2" xfId="9280"/>
    <cellStyle name="標準 7 7 2 2 4" xfId="7552"/>
    <cellStyle name="標準 7 7 2 3" xfId="1258"/>
    <cellStyle name="標準 7 7 2 3 2" xfId="4924"/>
    <cellStyle name="標準 7 7 2 3 2 2" xfId="10528"/>
    <cellStyle name="標準 7 7 2 3 3" xfId="6862"/>
    <cellStyle name="標準 7 7 2 4" xfId="4206"/>
    <cellStyle name="標準 7 7 2 4 2" xfId="9810"/>
    <cellStyle name="標準 7 7 2 5" xfId="2986"/>
    <cellStyle name="標準 7 7 2 5 2" xfId="8590"/>
    <cellStyle name="標準 7 7 2 6" xfId="6144"/>
    <cellStyle name="標準 7 7 3" xfId="1018"/>
    <cellStyle name="標準 7 7 3 2" xfId="4684"/>
    <cellStyle name="標準 7 7 3 2 2" xfId="10288"/>
    <cellStyle name="標準 7 7 3 3" xfId="2746"/>
    <cellStyle name="標準 7 7 3 3 2" xfId="8350"/>
    <cellStyle name="標準 7 7 3 4" xfId="6622"/>
    <cellStyle name="標準 7 7 4" xfId="1708"/>
    <cellStyle name="標準 7 7 4 2" xfId="5374"/>
    <cellStyle name="標準 7 7 4 2 2" xfId="10978"/>
    <cellStyle name="標準 7 7 4 3" xfId="3436"/>
    <cellStyle name="標準 7 7 4 3 2" xfId="9040"/>
    <cellStyle name="標準 7 7 4 4" xfId="7312"/>
    <cellStyle name="標準 7 7 5" xfId="728"/>
    <cellStyle name="標準 7 7 5 2" xfId="4394"/>
    <cellStyle name="標準 7 7 5 2 2" xfId="9998"/>
    <cellStyle name="標準 7 7 5 3" xfId="6332"/>
    <cellStyle name="標準 7 7 6" xfId="3966"/>
    <cellStyle name="標準 7 7 6 2" xfId="9570"/>
    <cellStyle name="標準 7 7 7" xfId="2456"/>
    <cellStyle name="標準 7 7 7 2" xfId="8060"/>
    <cellStyle name="標準 7 7 8" xfId="5904"/>
    <cellStyle name="標準 7 8" xfId="352"/>
    <cellStyle name="標準 7 8 2" xfId="1760"/>
    <cellStyle name="標準 7 8 2 2" xfId="5426"/>
    <cellStyle name="標準 7 8 2 2 2" xfId="11030"/>
    <cellStyle name="標準 7 8 2 3" xfId="3488"/>
    <cellStyle name="標準 7 8 2 3 2" xfId="9092"/>
    <cellStyle name="標準 7 8 2 4" xfId="7364"/>
    <cellStyle name="標準 7 8 3" xfId="1070"/>
    <cellStyle name="標準 7 8 3 2" xfId="4736"/>
    <cellStyle name="標準 7 8 3 2 2" xfId="10340"/>
    <cellStyle name="標準 7 8 3 3" xfId="6674"/>
    <cellStyle name="標準 7 8 4" xfId="4018"/>
    <cellStyle name="標準 7 8 4 2" xfId="9622"/>
    <cellStyle name="標準 7 8 5" xfId="2798"/>
    <cellStyle name="標準 7 8 5 2" xfId="8402"/>
    <cellStyle name="標準 7 8 6" xfId="5956"/>
    <cellStyle name="標準 7 9" xfId="493"/>
    <cellStyle name="標準 7 9 2" xfId="1901"/>
    <cellStyle name="標準 7 9 2 2" xfId="5567"/>
    <cellStyle name="標準 7 9 2 2 2" xfId="11171"/>
    <cellStyle name="標準 7 9 2 3" xfId="3629"/>
    <cellStyle name="標準 7 9 2 3 2" xfId="9233"/>
    <cellStyle name="標準 7 9 2 4" xfId="7505"/>
    <cellStyle name="標準 7 9 3" xfId="1211"/>
    <cellStyle name="標準 7 9 3 2" xfId="4877"/>
    <cellStyle name="標準 7 9 3 2 2" xfId="10481"/>
    <cellStyle name="標準 7 9 3 3" xfId="6815"/>
    <cellStyle name="標準 7 9 4" xfId="4159"/>
    <cellStyle name="標準 7 9 4 2" xfId="9763"/>
    <cellStyle name="標準 7 9 5" xfId="2939"/>
    <cellStyle name="標準 7 9 5 2" xfId="8543"/>
    <cellStyle name="標準 7 9 6" xfId="6097"/>
    <cellStyle name="標準 8" xfId="15"/>
    <cellStyle name="標準 8 10" xfId="873"/>
    <cellStyle name="標準 8 10 2" xfId="4539"/>
    <cellStyle name="標準 8 10 2 2" xfId="10143"/>
    <cellStyle name="標準 8 10 3" xfId="2601"/>
    <cellStyle name="標準 8 10 3 2" xfId="8205"/>
    <cellStyle name="標準 8 10 4" xfId="6477"/>
    <cellStyle name="標準 8 11" xfId="1405"/>
    <cellStyle name="標準 8 11 2" xfId="5071"/>
    <cellStyle name="標準 8 11 2 2" xfId="10675"/>
    <cellStyle name="標準 8 11 3" xfId="3133"/>
    <cellStyle name="標準 8 11 3 2" xfId="8737"/>
    <cellStyle name="標準 8 11 4" xfId="7009"/>
    <cellStyle name="標準 8 12" xfId="1563"/>
    <cellStyle name="標準 8 12 2" xfId="5229"/>
    <cellStyle name="標準 8 12 2 2" xfId="10833"/>
    <cellStyle name="標準 8 12 3" xfId="3291"/>
    <cellStyle name="標準 8 12 3 2" xfId="8895"/>
    <cellStyle name="標準 8 12 4" xfId="7167"/>
    <cellStyle name="標準 8 13" xfId="686"/>
    <cellStyle name="標準 8 13 2" xfId="4352"/>
    <cellStyle name="標準 8 13 2 2" xfId="9956"/>
    <cellStyle name="標準 8 13 3" xfId="6290"/>
    <cellStyle name="標準 8 14" xfId="2095"/>
    <cellStyle name="標準 8 14 2" xfId="3821"/>
    <cellStyle name="標準 8 14 2 2" xfId="9425"/>
    <cellStyle name="標準 8 14 3" xfId="7699"/>
    <cellStyle name="標準 8 15" xfId="2255"/>
    <cellStyle name="標準 8 15 2" xfId="7859"/>
    <cellStyle name="標準 8 16" xfId="2414"/>
    <cellStyle name="標準 8 16 2" xfId="8018"/>
    <cellStyle name="標準 8 17" xfId="155"/>
    <cellStyle name="標準 8 18" xfId="5759"/>
    <cellStyle name="標準 8 2" xfId="36"/>
    <cellStyle name="標準 8 2 10" xfId="710"/>
    <cellStyle name="標準 8 2 10 2" xfId="4376"/>
    <cellStyle name="標準 8 2 10 2 2" xfId="9980"/>
    <cellStyle name="標準 8 2 10 3" xfId="6314"/>
    <cellStyle name="標準 8 2 11" xfId="2116"/>
    <cellStyle name="標準 8 2 11 2" xfId="3835"/>
    <cellStyle name="標準 8 2 11 2 2" xfId="9439"/>
    <cellStyle name="標準 8 2 11 3" xfId="7720"/>
    <cellStyle name="標準 8 2 12" xfId="2276"/>
    <cellStyle name="標準 8 2 12 2" xfId="7880"/>
    <cellStyle name="標準 8 2 13" xfId="2438"/>
    <cellStyle name="標準 8 2 13 2" xfId="8042"/>
    <cellStyle name="標準 8 2 14" xfId="169"/>
    <cellStyle name="標準 8 2 15" xfId="5773"/>
    <cellStyle name="標準 8 2 2" xfId="95"/>
    <cellStyle name="標準 8 2 2 10" xfId="2541"/>
    <cellStyle name="標準 8 2 2 10 2" xfId="8145"/>
    <cellStyle name="標準 8 2 2 11" xfId="236"/>
    <cellStyle name="標準 8 2 2 12" xfId="5840"/>
    <cellStyle name="標準 8 2 2 2" xfId="437"/>
    <cellStyle name="標準 8 2 2 2 2" xfId="1845"/>
    <cellStyle name="標準 8 2 2 2 2 2" xfId="5511"/>
    <cellStyle name="標準 8 2 2 2 2 2 2" xfId="11115"/>
    <cellStyle name="標準 8 2 2 2 2 3" xfId="3573"/>
    <cellStyle name="標準 8 2 2 2 2 3 2" xfId="9177"/>
    <cellStyle name="標準 8 2 2 2 2 4" xfId="7449"/>
    <cellStyle name="標準 8 2 2 2 3" xfId="1155"/>
    <cellStyle name="標準 8 2 2 2 3 2" xfId="4821"/>
    <cellStyle name="標準 8 2 2 2 3 2 2" xfId="10425"/>
    <cellStyle name="標準 8 2 2 2 3 3" xfId="6759"/>
    <cellStyle name="標準 8 2 2 2 4" xfId="4103"/>
    <cellStyle name="標準 8 2 2 2 4 2" xfId="9707"/>
    <cellStyle name="標準 8 2 2 2 5" xfId="2883"/>
    <cellStyle name="標準 8 2 2 2 5 2" xfId="8487"/>
    <cellStyle name="標準 8 2 2 2 6" xfId="6041"/>
    <cellStyle name="標準 8 2 2 3" xfId="625"/>
    <cellStyle name="標準 8 2 2 3 2" xfId="2033"/>
    <cellStyle name="標準 8 2 2 3 2 2" xfId="5699"/>
    <cellStyle name="標準 8 2 2 3 2 2 2" xfId="11303"/>
    <cellStyle name="標準 8 2 2 3 2 3" xfId="3761"/>
    <cellStyle name="標準 8 2 2 3 2 3 2" xfId="9365"/>
    <cellStyle name="標準 8 2 2 3 2 4" xfId="7637"/>
    <cellStyle name="標準 8 2 2 3 3" xfId="1343"/>
    <cellStyle name="標準 8 2 2 3 3 2" xfId="5009"/>
    <cellStyle name="標準 8 2 2 3 3 2 2" xfId="10613"/>
    <cellStyle name="標準 8 2 2 3 3 3" xfId="6947"/>
    <cellStyle name="標準 8 2 2 3 4" xfId="4291"/>
    <cellStyle name="標準 8 2 2 3 4 2" xfId="9895"/>
    <cellStyle name="標準 8 2 2 3 5" xfId="3071"/>
    <cellStyle name="標準 8 2 2 3 5 2" xfId="8675"/>
    <cellStyle name="標準 8 2 2 3 6" xfId="6229"/>
    <cellStyle name="標準 8 2 2 4" xfId="954"/>
    <cellStyle name="標準 8 2 2 4 2" xfId="4620"/>
    <cellStyle name="標準 8 2 2 4 2 2" xfId="10224"/>
    <cellStyle name="標準 8 2 2 4 3" xfId="2682"/>
    <cellStyle name="標準 8 2 2 4 3 2" xfId="8286"/>
    <cellStyle name="標準 8 2 2 4 4" xfId="6558"/>
    <cellStyle name="標準 8 2 2 5" xfId="1476"/>
    <cellStyle name="標準 8 2 2 5 2" xfId="5142"/>
    <cellStyle name="標準 8 2 2 5 2 2" xfId="10746"/>
    <cellStyle name="標準 8 2 2 5 3" xfId="3204"/>
    <cellStyle name="標準 8 2 2 5 3 2" xfId="8808"/>
    <cellStyle name="標準 8 2 2 5 4" xfId="7080"/>
    <cellStyle name="標準 8 2 2 6" xfId="1644"/>
    <cellStyle name="標準 8 2 2 6 2" xfId="5310"/>
    <cellStyle name="標準 8 2 2 6 2 2" xfId="10914"/>
    <cellStyle name="標準 8 2 2 6 3" xfId="3372"/>
    <cellStyle name="標準 8 2 2 6 3 2" xfId="8976"/>
    <cellStyle name="標準 8 2 2 6 4" xfId="7248"/>
    <cellStyle name="標準 8 2 2 7" xfId="813"/>
    <cellStyle name="標準 8 2 2 7 2" xfId="4479"/>
    <cellStyle name="標準 8 2 2 7 2 2" xfId="10083"/>
    <cellStyle name="標準 8 2 2 7 3" xfId="6417"/>
    <cellStyle name="標準 8 2 2 8" xfId="2166"/>
    <cellStyle name="標準 8 2 2 8 2" xfId="3902"/>
    <cellStyle name="標準 8 2 2 8 2 2" xfId="9506"/>
    <cellStyle name="標準 8 2 2 8 3" xfId="7770"/>
    <cellStyle name="標準 8 2 2 9" xfId="2326"/>
    <cellStyle name="標準 8 2 2 9 2" xfId="7930"/>
    <cellStyle name="標準 8 2 3" xfId="133"/>
    <cellStyle name="標準 8 2 3 10" xfId="2579"/>
    <cellStyle name="標準 8 2 3 10 2" xfId="8183"/>
    <cellStyle name="標準 8 2 3 11" xfId="274"/>
    <cellStyle name="標準 8 2 3 12" xfId="5878"/>
    <cellStyle name="標準 8 2 3 2" xfId="475"/>
    <cellStyle name="標準 8 2 3 2 2" xfId="1883"/>
    <cellStyle name="標準 8 2 3 2 2 2" xfId="5549"/>
    <cellStyle name="標準 8 2 3 2 2 2 2" xfId="11153"/>
    <cellStyle name="標準 8 2 3 2 2 3" xfId="3611"/>
    <cellStyle name="標準 8 2 3 2 2 3 2" xfId="9215"/>
    <cellStyle name="標準 8 2 3 2 2 4" xfId="7487"/>
    <cellStyle name="標準 8 2 3 2 3" xfId="1193"/>
    <cellStyle name="標準 8 2 3 2 3 2" xfId="4859"/>
    <cellStyle name="標準 8 2 3 2 3 2 2" xfId="10463"/>
    <cellStyle name="標準 8 2 3 2 3 3" xfId="6797"/>
    <cellStyle name="標準 8 2 3 2 4" xfId="4141"/>
    <cellStyle name="標準 8 2 3 2 4 2" xfId="9745"/>
    <cellStyle name="標準 8 2 3 2 5" xfId="2921"/>
    <cellStyle name="標準 8 2 3 2 5 2" xfId="8525"/>
    <cellStyle name="標準 8 2 3 2 6" xfId="6079"/>
    <cellStyle name="標準 8 2 3 3" xfId="663"/>
    <cellStyle name="標準 8 2 3 3 2" xfId="2071"/>
    <cellStyle name="標準 8 2 3 3 2 2" xfId="5737"/>
    <cellStyle name="標準 8 2 3 3 2 2 2" xfId="11341"/>
    <cellStyle name="標準 8 2 3 3 2 3" xfId="3799"/>
    <cellStyle name="標準 8 2 3 3 2 3 2" xfId="9403"/>
    <cellStyle name="標準 8 2 3 3 2 4" xfId="7675"/>
    <cellStyle name="標準 8 2 3 3 3" xfId="1381"/>
    <cellStyle name="標準 8 2 3 3 3 2" xfId="5047"/>
    <cellStyle name="標準 8 2 3 3 3 2 2" xfId="10651"/>
    <cellStyle name="標準 8 2 3 3 3 3" xfId="6985"/>
    <cellStyle name="標準 8 2 3 3 4" xfId="4329"/>
    <cellStyle name="標準 8 2 3 3 4 2" xfId="9933"/>
    <cellStyle name="標準 8 2 3 3 5" xfId="3109"/>
    <cellStyle name="標準 8 2 3 3 5 2" xfId="8713"/>
    <cellStyle name="標準 8 2 3 3 6" xfId="6267"/>
    <cellStyle name="標準 8 2 3 4" xfId="992"/>
    <cellStyle name="標準 8 2 3 4 2" xfId="4658"/>
    <cellStyle name="標準 8 2 3 4 2 2" xfId="10262"/>
    <cellStyle name="標準 8 2 3 4 3" xfId="2720"/>
    <cellStyle name="標準 8 2 3 4 3 2" xfId="8324"/>
    <cellStyle name="標準 8 2 3 4 4" xfId="6596"/>
    <cellStyle name="標準 8 2 3 5" xfId="1541"/>
    <cellStyle name="標準 8 2 3 5 2" xfId="5207"/>
    <cellStyle name="標準 8 2 3 5 2 2" xfId="10811"/>
    <cellStyle name="標準 8 2 3 5 3" xfId="3269"/>
    <cellStyle name="標準 8 2 3 5 3 2" xfId="8873"/>
    <cellStyle name="標準 8 2 3 5 4" xfId="7145"/>
    <cellStyle name="標準 8 2 3 6" xfId="1682"/>
    <cellStyle name="標準 8 2 3 6 2" xfId="5348"/>
    <cellStyle name="標準 8 2 3 6 2 2" xfId="10952"/>
    <cellStyle name="標準 8 2 3 6 3" xfId="3410"/>
    <cellStyle name="標準 8 2 3 6 3 2" xfId="9014"/>
    <cellStyle name="標準 8 2 3 6 4" xfId="7286"/>
    <cellStyle name="標準 8 2 3 7" xfId="851"/>
    <cellStyle name="標準 8 2 3 7 2" xfId="4517"/>
    <cellStyle name="標準 8 2 3 7 2 2" xfId="10121"/>
    <cellStyle name="標準 8 2 3 7 3" xfId="6455"/>
    <cellStyle name="標準 8 2 3 8" xfId="2231"/>
    <cellStyle name="標準 8 2 3 8 2" xfId="3940"/>
    <cellStyle name="標準 8 2 3 8 2 2" xfId="9544"/>
    <cellStyle name="標準 8 2 3 8 3" xfId="7835"/>
    <cellStyle name="標準 8 2 3 9" xfId="2391"/>
    <cellStyle name="標準 8 2 3 9 2" xfId="7995"/>
    <cellStyle name="標準 8 2 4" xfId="318"/>
    <cellStyle name="標準 8 2 4 2" xfId="558"/>
    <cellStyle name="標準 8 2 4 2 2" xfId="1966"/>
    <cellStyle name="標準 8 2 4 2 2 2" xfId="5632"/>
    <cellStyle name="標準 8 2 4 2 2 2 2" xfId="11236"/>
    <cellStyle name="標準 8 2 4 2 2 3" xfId="3694"/>
    <cellStyle name="標準 8 2 4 2 2 3 2" xfId="9298"/>
    <cellStyle name="標準 8 2 4 2 2 4" xfId="7570"/>
    <cellStyle name="標準 8 2 4 2 3" xfId="1276"/>
    <cellStyle name="標準 8 2 4 2 3 2" xfId="4942"/>
    <cellStyle name="標準 8 2 4 2 3 2 2" xfId="10546"/>
    <cellStyle name="標準 8 2 4 2 3 3" xfId="6880"/>
    <cellStyle name="標準 8 2 4 2 4" xfId="4224"/>
    <cellStyle name="標準 8 2 4 2 4 2" xfId="9828"/>
    <cellStyle name="標準 8 2 4 2 5" xfId="3004"/>
    <cellStyle name="標準 8 2 4 2 5 2" xfId="8608"/>
    <cellStyle name="標準 8 2 4 2 6" xfId="6162"/>
    <cellStyle name="標準 8 2 4 3" xfId="1036"/>
    <cellStyle name="標準 8 2 4 3 2" xfId="4702"/>
    <cellStyle name="標準 8 2 4 3 2 2" xfId="10306"/>
    <cellStyle name="標準 8 2 4 3 3" xfId="2764"/>
    <cellStyle name="標準 8 2 4 3 3 2" xfId="8368"/>
    <cellStyle name="標準 8 2 4 3 4" xfId="6640"/>
    <cellStyle name="標準 8 2 4 4" xfId="1726"/>
    <cellStyle name="標準 8 2 4 4 2" xfId="5392"/>
    <cellStyle name="標準 8 2 4 4 2 2" xfId="10996"/>
    <cellStyle name="標準 8 2 4 4 3" xfId="3454"/>
    <cellStyle name="標準 8 2 4 4 3 2" xfId="9058"/>
    <cellStyle name="標準 8 2 4 4 4" xfId="7330"/>
    <cellStyle name="標準 8 2 4 5" xfId="746"/>
    <cellStyle name="標準 8 2 4 5 2" xfId="4412"/>
    <cellStyle name="標準 8 2 4 5 2 2" xfId="10016"/>
    <cellStyle name="標準 8 2 4 5 3" xfId="6350"/>
    <cellStyle name="標準 8 2 4 6" xfId="3984"/>
    <cellStyle name="標準 8 2 4 6 2" xfId="9588"/>
    <cellStyle name="標準 8 2 4 7" xfId="2474"/>
    <cellStyle name="標準 8 2 4 7 2" xfId="8078"/>
    <cellStyle name="標準 8 2 4 8" xfId="5922"/>
    <cellStyle name="標準 8 2 5" xfId="370"/>
    <cellStyle name="標準 8 2 5 2" xfId="1778"/>
    <cellStyle name="標準 8 2 5 2 2" xfId="5444"/>
    <cellStyle name="標準 8 2 5 2 2 2" xfId="11048"/>
    <cellStyle name="標準 8 2 5 2 3" xfId="3506"/>
    <cellStyle name="標準 8 2 5 2 3 2" xfId="9110"/>
    <cellStyle name="標準 8 2 5 2 4" xfId="7382"/>
    <cellStyle name="標準 8 2 5 3" xfId="1088"/>
    <cellStyle name="標準 8 2 5 3 2" xfId="4754"/>
    <cellStyle name="標準 8 2 5 3 2 2" xfId="10358"/>
    <cellStyle name="標準 8 2 5 3 3" xfId="6692"/>
    <cellStyle name="標準 8 2 5 4" xfId="4036"/>
    <cellStyle name="標準 8 2 5 4 2" xfId="9640"/>
    <cellStyle name="標準 8 2 5 5" xfId="2816"/>
    <cellStyle name="標準 8 2 5 5 2" xfId="8420"/>
    <cellStyle name="標準 8 2 5 6" xfId="5974"/>
    <cellStyle name="標準 8 2 6" xfId="522"/>
    <cellStyle name="標準 8 2 6 2" xfId="1930"/>
    <cellStyle name="標準 8 2 6 2 2" xfId="5596"/>
    <cellStyle name="標準 8 2 6 2 2 2" xfId="11200"/>
    <cellStyle name="標準 8 2 6 2 3" xfId="3658"/>
    <cellStyle name="標準 8 2 6 2 3 2" xfId="9262"/>
    <cellStyle name="標準 8 2 6 2 4" xfId="7534"/>
    <cellStyle name="標準 8 2 6 3" xfId="1240"/>
    <cellStyle name="標準 8 2 6 3 2" xfId="4906"/>
    <cellStyle name="標準 8 2 6 3 2 2" xfId="10510"/>
    <cellStyle name="標準 8 2 6 3 3" xfId="6844"/>
    <cellStyle name="標準 8 2 6 4" xfId="4188"/>
    <cellStyle name="標準 8 2 6 4 2" xfId="9792"/>
    <cellStyle name="標準 8 2 6 5" xfId="2968"/>
    <cellStyle name="標準 8 2 6 5 2" xfId="8572"/>
    <cellStyle name="標準 8 2 6 6" xfId="6126"/>
    <cellStyle name="標準 8 2 7" xfId="887"/>
    <cellStyle name="標準 8 2 7 2" xfId="4553"/>
    <cellStyle name="標準 8 2 7 2 2" xfId="10157"/>
    <cellStyle name="標準 8 2 7 3" xfId="2615"/>
    <cellStyle name="標準 8 2 7 3 2" xfId="8219"/>
    <cellStyle name="標準 8 2 7 4" xfId="6491"/>
    <cellStyle name="標準 8 2 8" xfId="1426"/>
    <cellStyle name="標準 8 2 8 2" xfId="5092"/>
    <cellStyle name="標準 8 2 8 2 2" xfId="10696"/>
    <cellStyle name="標準 8 2 8 3" xfId="3154"/>
    <cellStyle name="標準 8 2 8 3 2" xfId="8758"/>
    <cellStyle name="標準 8 2 8 4" xfId="7030"/>
    <cellStyle name="標準 8 2 9" xfId="1577"/>
    <cellStyle name="標準 8 2 9 2" xfId="5243"/>
    <cellStyle name="標準 8 2 9 2 2" xfId="10847"/>
    <cellStyle name="標準 8 2 9 3" xfId="3305"/>
    <cellStyle name="標準 8 2 9 3 2" xfId="8909"/>
    <cellStyle name="標準 8 2 9 4" xfId="7181"/>
    <cellStyle name="標準 8 3" xfId="48"/>
    <cellStyle name="標準 8 3 10" xfId="722"/>
    <cellStyle name="標準 8 3 10 2" xfId="4388"/>
    <cellStyle name="標準 8 3 10 2 2" xfId="9992"/>
    <cellStyle name="標準 8 3 10 3" xfId="6326"/>
    <cellStyle name="標準 8 3 11" xfId="2128"/>
    <cellStyle name="標準 8 3 11 2" xfId="3847"/>
    <cellStyle name="標準 8 3 11 2 2" xfId="9451"/>
    <cellStyle name="標準 8 3 11 3" xfId="7732"/>
    <cellStyle name="標準 8 3 12" xfId="2288"/>
    <cellStyle name="標準 8 3 12 2" xfId="7892"/>
    <cellStyle name="標準 8 3 13" xfId="2450"/>
    <cellStyle name="標準 8 3 13 2" xfId="8054"/>
    <cellStyle name="標準 8 3 14" xfId="181"/>
    <cellStyle name="標準 8 3 15" xfId="5785"/>
    <cellStyle name="標準 8 3 2" xfId="96"/>
    <cellStyle name="標準 8 3 2 10" xfId="2542"/>
    <cellStyle name="標準 8 3 2 10 2" xfId="8146"/>
    <cellStyle name="標準 8 3 2 11" xfId="237"/>
    <cellStyle name="標準 8 3 2 12" xfId="5841"/>
    <cellStyle name="標準 8 3 2 2" xfId="438"/>
    <cellStyle name="標準 8 3 2 2 2" xfId="1846"/>
    <cellStyle name="標準 8 3 2 2 2 2" xfId="5512"/>
    <cellStyle name="標準 8 3 2 2 2 2 2" xfId="11116"/>
    <cellStyle name="標準 8 3 2 2 2 3" xfId="3574"/>
    <cellStyle name="標準 8 3 2 2 2 3 2" xfId="9178"/>
    <cellStyle name="標準 8 3 2 2 2 4" xfId="7450"/>
    <cellStyle name="標準 8 3 2 2 3" xfId="1156"/>
    <cellStyle name="標準 8 3 2 2 3 2" xfId="4822"/>
    <cellStyle name="標準 8 3 2 2 3 2 2" xfId="10426"/>
    <cellStyle name="標準 8 3 2 2 3 3" xfId="6760"/>
    <cellStyle name="標準 8 3 2 2 4" xfId="4104"/>
    <cellStyle name="標準 8 3 2 2 4 2" xfId="9708"/>
    <cellStyle name="標準 8 3 2 2 5" xfId="2884"/>
    <cellStyle name="標準 8 3 2 2 5 2" xfId="8488"/>
    <cellStyle name="標準 8 3 2 2 6" xfId="6042"/>
    <cellStyle name="標準 8 3 2 3" xfId="626"/>
    <cellStyle name="標準 8 3 2 3 2" xfId="2034"/>
    <cellStyle name="標準 8 3 2 3 2 2" xfId="5700"/>
    <cellStyle name="標準 8 3 2 3 2 2 2" xfId="11304"/>
    <cellStyle name="標準 8 3 2 3 2 3" xfId="3762"/>
    <cellStyle name="標準 8 3 2 3 2 3 2" xfId="9366"/>
    <cellStyle name="標準 8 3 2 3 2 4" xfId="7638"/>
    <cellStyle name="標準 8 3 2 3 3" xfId="1344"/>
    <cellStyle name="標準 8 3 2 3 3 2" xfId="5010"/>
    <cellStyle name="標準 8 3 2 3 3 2 2" xfId="10614"/>
    <cellStyle name="標準 8 3 2 3 3 3" xfId="6948"/>
    <cellStyle name="標準 8 3 2 3 4" xfId="4292"/>
    <cellStyle name="標準 8 3 2 3 4 2" xfId="9896"/>
    <cellStyle name="標準 8 3 2 3 5" xfId="3072"/>
    <cellStyle name="標準 8 3 2 3 5 2" xfId="8676"/>
    <cellStyle name="標準 8 3 2 3 6" xfId="6230"/>
    <cellStyle name="標準 8 3 2 4" xfId="955"/>
    <cellStyle name="標準 8 3 2 4 2" xfId="4621"/>
    <cellStyle name="標準 8 3 2 4 2 2" xfId="10225"/>
    <cellStyle name="標準 8 3 2 4 3" xfId="2683"/>
    <cellStyle name="標準 8 3 2 4 3 2" xfId="8287"/>
    <cellStyle name="標準 8 3 2 4 4" xfId="6559"/>
    <cellStyle name="標準 8 3 2 5" xfId="1488"/>
    <cellStyle name="標準 8 3 2 5 2" xfId="5154"/>
    <cellStyle name="標準 8 3 2 5 2 2" xfId="10758"/>
    <cellStyle name="標準 8 3 2 5 3" xfId="3216"/>
    <cellStyle name="標準 8 3 2 5 3 2" xfId="8820"/>
    <cellStyle name="標準 8 3 2 5 4" xfId="7092"/>
    <cellStyle name="標準 8 3 2 6" xfId="1645"/>
    <cellStyle name="標準 8 3 2 6 2" xfId="5311"/>
    <cellStyle name="標準 8 3 2 6 2 2" xfId="10915"/>
    <cellStyle name="標準 8 3 2 6 3" xfId="3373"/>
    <cellStyle name="標準 8 3 2 6 3 2" xfId="8977"/>
    <cellStyle name="標準 8 3 2 6 4" xfId="7249"/>
    <cellStyle name="標準 8 3 2 7" xfId="814"/>
    <cellStyle name="標準 8 3 2 7 2" xfId="4480"/>
    <cellStyle name="標準 8 3 2 7 2 2" xfId="10084"/>
    <cellStyle name="標準 8 3 2 7 3" xfId="6418"/>
    <cellStyle name="標準 8 3 2 8" xfId="2178"/>
    <cellStyle name="標準 8 3 2 8 2" xfId="3903"/>
    <cellStyle name="標準 8 3 2 8 2 2" xfId="9507"/>
    <cellStyle name="標準 8 3 2 8 3" xfId="7782"/>
    <cellStyle name="標準 8 3 2 9" xfId="2338"/>
    <cellStyle name="標準 8 3 2 9 2" xfId="7942"/>
    <cellStyle name="標準 8 3 3" xfId="145"/>
    <cellStyle name="標準 8 3 3 10" xfId="2591"/>
    <cellStyle name="標準 8 3 3 10 2" xfId="8195"/>
    <cellStyle name="標準 8 3 3 11" xfId="286"/>
    <cellStyle name="標準 8 3 3 12" xfId="5890"/>
    <cellStyle name="標準 8 3 3 2" xfId="487"/>
    <cellStyle name="標準 8 3 3 2 2" xfId="1895"/>
    <cellStyle name="標準 8 3 3 2 2 2" xfId="5561"/>
    <cellStyle name="標準 8 3 3 2 2 2 2" xfId="11165"/>
    <cellStyle name="標準 8 3 3 2 2 3" xfId="3623"/>
    <cellStyle name="標準 8 3 3 2 2 3 2" xfId="9227"/>
    <cellStyle name="標準 8 3 3 2 2 4" xfId="7499"/>
    <cellStyle name="標準 8 3 3 2 3" xfId="1205"/>
    <cellStyle name="標準 8 3 3 2 3 2" xfId="4871"/>
    <cellStyle name="標準 8 3 3 2 3 2 2" xfId="10475"/>
    <cellStyle name="標準 8 3 3 2 3 3" xfId="6809"/>
    <cellStyle name="標準 8 3 3 2 4" xfId="4153"/>
    <cellStyle name="標準 8 3 3 2 4 2" xfId="9757"/>
    <cellStyle name="標準 8 3 3 2 5" xfId="2933"/>
    <cellStyle name="標準 8 3 3 2 5 2" xfId="8537"/>
    <cellStyle name="標準 8 3 3 2 6" xfId="6091"/>
    <cellStyle name="標準 8 3 3 3" xfId="675"/>
    <cellStyle name="標準 8 3 3 3 2" xfId="2083"/>
    <cellStyle name="標準 8 3 3 3 2 2" xfId="5749"/>
    <cellStyle name="標準 8 3 3 3 2 2 2" xfId="11353"/>
    <cellStyle name="標準 8 3 3 3 2 3" xfId="3811"/>
    <cellStyle name="標準 8 3 3 3 2 3 2" xfId="9415"/>
    <cellStyle name="標準 8 3 3 3 2 4" xfId="7687"/>
    <cellStyle name="標準 8 3 3 3 3" xfId="1393"/>
    <cellStyle name="標準 8 3 3 3 3 2" xfId="5059"/>
    <cellStyle name="標準 8 3 3 3 3 2 2" xfId="10663"/>
    <cellStyle name="標準 8 3 3 3 3 3" xfId="6997"/>
    <cellStyle name="標準 8 3 3 3 4" xfId="4341"/>
    <cellStyle name="標準 8 3 3 3 4 2" xfId="9945"/>
    <cellStyle name="標準 8 3 3 3 5" xfId="3121"/>
    <cellStyle name="標準 8 3 3 3 5 2" xfId="8725"/>
    <cellStyle name="標準 8 3 3 3 6" xfId="6279"/>
    <cellStyle name="標準 8 3 3 4" xfId="1004"/>
    <cellStyle name="標準 8 3 3 4 2" xfId="4670"/>
    <cellStyle name="標準 8 3 3 4 2 2" xfId="10274"/>
    <cellStyle name="標準 8 3 3 4 3" xfId="2732"/>
    <cellStyle name="標準 8 3 3 4 3 2" xfId="8336"/>
    <cellStyle name="標準 8 3 3 4 4" xfId="6608"/>
    <cellStyle name="標準 8 3 3 5" xfId="1553"/>
    <cellStyle name="標準 8 3 3 5 2" xfId="5219"/>
    <cellStyle name="標準 8 3 3 5 2 2" xfId="10823"/>
    <cellStyle name="標準 8 3 3 5 3" xfId="3281"/>
    <cellStyle name="標準 8 3 3 5 3 2" xfId="8885"/>
    <cellStyle name="標準 8 3 3 5 4" xfId="7157"/>
    <cellStyle name="標準 8 3 3 6" xfId="1694"/>
    <cellStyle name="標準 8 3 3 6 2" xfId="5360"/>
    <cellStyle name="標準 8 3 3 6 2 2" xfId="10964"/>
    <cellStyle name="標準 8 3 3 6 3" xfId="3422"/>
    <cellStyle name="標準 8 3 3 6 3 2" xfId="9026"/>
    <cellStyle name="標準 8 3 3 6 4" xfId="7298"/>
    <cellStyle name="標準 8 3 3 7" xfId="863"/>
    <cellStyle name="標準 8 3 3 7 2" xfId="4529"/>
    <cellStyle name="標準 8 3 3 7 2 2" xfId="10133"/>
    <cellStyle name="標準 8 3 3 7 3" xfId="6467"/>
    <cellStyle name="標準 8 3 3 8" xfId="2243"/>
    <cellStyle name="標準 8 3 3 8 2" xfId="3952"/>
    <cellStyle name="標準 8 3 3 8 2 2" xfId="9556"/>
    <cellStyle name="標準 8 3 3 8 3" xfId="7847"/>
    <cellStyle name="標準 8 3 3 9" xfId="2403"/>
    <cellStyle name="標準 8 3 3 9 2" xfId="8007"/>
    <cellStyle name="標準 8 3 4" xfId="330"/>
    <cellStyle name="標準 8 3 4 2" xfId="570"/>
    <cellStyle name="標準 8 3 4 2 2" xfId="1978"/>
    <cellStyle name="標準 8 3 4 2 2 2" xfId="5644"/>
    <cellStyle name="標準 8 3 4 2 2 2 2" xfId="11248"/>
    <cellStyle name="標準 8 3 4 2 2 3" xfId="3706"/>
    <cellStyle name="標準 8 3 4 2 2 3 2" xfId="9310"/>
    <cellStyle name="標準 8 3 4 2 2 4" xfId="7582"/>
    <cellStyle name="標準 8 3 4 2 3" xfId="1288"/>
    <cellStyle name="標準 8 3 4 2 3 2" xfId="4954"/>
    <cellStyle name="標準 8 3 4 2 3 2 2" xfId="10558"/>
    <cellStyle name="標準 8 3 4 2 3 3" xfId="6892"/>
    <cellStyle name="標準 8 3 4 2 4" xfId="4236"/>
    <cellStyle name="標準 8 3 4 2 4 2" xfId="9840"/>
    <cellStyle name="標準 8 3 4 2 5" xfId="3016"/>
    <cellStyle name="標準 8 3 4 2 5 2" xfId="8620"/>
    <cellStyle name="標準 8 3 4 2 6" xfId="6174"/>
    <cellStyle name="標準 8 3 4 3" xfId="1048"/>
    <cellStyle name="標準 8 3 4 3 2" xfId="4714"/>
    <cellStyle name="標準 8 3 4 3 2 2" xfId="10318"/>
    <cellStyle name="標準 8 3 4 3 3" xfId="2776"/>
    <cellStyle name="標準 8 3 4 3 3 2" xfId="8380"/>
    <cellStyle name="標準 8 3 4 3 4" xfId="6652"/>
    <cellStyle name="標準 8 3 4 4" xfId="1738"/>
    <cellStyle name="標準 8 3 4 4 2" xfId="5404"/>
    <cellStyle name="標準 8 3 4 4 2 2" xfId="11008"/>
    <cellStyle name="標準 8 3 4 4 3" xfId="3466"/>
    <cellStyle name="標準 8 3 4 4 3 2" xfId="9070"/>
    <cellStyle name="標準 8 3 4 4 4" xfId="7342"/>
    <cellStyle name="標準 8 3 4 5" xfId="758"/>
    <cellStyle name="標準 8 3 4 5 2" xfId="4424"/>
    <cellStyle name="標準 8 3 4 5 2 2" xfId="10028"/>
    <cellStyle name="標準 8 3 4 5 3" xfId="6362"/>
    <cellStyle name="標準 8 3 4 6" xfId="3996"/>
    <cellStyle name="標準 8 3 4 6 2" xfId="9600"/>
    <cellStyle name="標準 8 3 4 7" xfId="2486"/>
    <cellStyle name="標準 8 3 4 7 2" xfId="8090"/>
    <cellStyle name="標準 8 3 4 8" xfId="5934"/>
    <cellStyle name="標準 8 3 5" xfId="382"/>
    <cellStyle name="標準 8 3 5 2" xfId="1790"/>
    <cellStyle name="標準 8 3 5 2 2" xfId="5456"/>
    <cellStyle name="標準 8 3 5 2 2 2" xfId="11060"/>
    <cellStyle name="標準 8 3 5 2 3" xfId="3518"/>
    <cellStyle name="標準 8 3 5 2 3 2" xfId="9122"/>
    <cellStyle name="標準 8 3 5 2 4" xfId="7394"/>
    <cellStyle name="標準 8 3 5 3" xfId="1100"/>
    <cellStyle name="標準 8 3 5 3 2" xfId="4766"/>
    <cellStyle name="標準 8 3 5 3 2 2" xfId="10370"/>
    <cellStyle name="標準 8 3 5 3 3" xfId="6704"/>
    <cellStyle name="標準 8 3 5 4" xfId="4048"/>
    <cellStyle name="標準 8 3 5 4 2" xfId="9652"/>
    <cellStyle name="標準 8 3 5 5" xfId="2828"/>
    <cellStyle name="標準 8 3 5 5 2" xfId="8432"/>
    <cellStyle name="標準 8 3 5 6" xfId="5986"/>
    <cellStyle name="標準 8 3 6" xfId="534"/>
    <cellStyle name="標準 8 3 6 2" xfId="1942"/>
    <cellStyle name="標準 8 3 6 2 2" xfId="5608"/>
    <cellStyle name="標準 8 3 6 2 2 2" xfId="11212"/>
    <cellStyle name="標準 8 3 6 2 3" xfId="3670"/>
    <cellStyle name="標準 8 3 6 2 3 2" xfId="9274"/>
    <cellStyle name="標準 8 3 6 2 4" xfId="7546"/>
    <cellStyle name="標準 8 3 6 3" xfId="1252"/>
    <cellStyle name="標準 8 3 6 3 2" xfId="4918"/>
    <cellStyle name="標準 8 3 6 3 2 2" xfId="10522"/>
    <cellStyle name="標準 8 3 6 3 3" xfId="6856"/>
    <cellStyle name="標準 8 3 6 4" xfId="4200"/>
    <cellStyle name="標準 8 3 6 4 2" xfId="9804"/>
    <cellStyle name="標準 8 3 6 5" xfId="2980"/>
    <cellStyle name="標準 8 3 6 5 2" xfId="8584"/>
    <cellStyle name="標準 8 3 6 6" xfId="6138"/>
    <cellStyle name="標準 8 3 7" xfId="899"/>
    <cellStyle name="標準 8 3 7 2" xfId="4565"/>
    <cellStyle name="標準 8 3 7 2 2" xfId="10169"/>
    <cellStyle name="標準 8 3 7 3" xfId="2627"/>
    <cellStyle name="標準 8 3 7 3 2" xfId="8231"/>
    <cellStyle name="標準 8 3 7 4" xfId="6503"/>
    <cellStyle name="標準 8 3 8" xfId="1438"/>
    <cellStyle name="標準 8 3 8 2" xfId="5104"/>
    <cellStyle name="標準 8 3 8 2 2" xfId="10708"/>
    <cellStyle name="標準 8 3 8 3" xfId="3166"/>
    <cellStyle name="標準 8 3 8 3 2" xfId="8770"/>
    <cellStyle name="標準 8 3 8 4" xfId="7042"/>
    <cellStyle name="標準 8 3 9" xfId="1589"/>
    <cellStyle name="標準 8 3 9 2" xfId="5255"/>
    <cellStyle name="標準 8 3 9 2 2" xfId="10859"/>
    <cellStyle name="標準 8 3 9 3" xfId="3317"/>
    <cellStyle name="標準 8 3 9 3 2" xfId="8921"/>
    <cellStyle name="標準 8 3 9 4" xfId="7193"/>
    <cellStyle name="標準 8 4" xfId="52"/>
    <cellStyle name="標準 8 4 10" xfId="2152"/>
    <cellStyle name="標準 8 4 10 2" xfId="3858"/>
    <cellStyle name="標準 8 4 10 2 2" xfId="9462"/>
    <cellStyle name="標準 8 4 10 3" xfId="7756"/>
    <cellStyle name="標準 8 4 11" xfId="2312"/>
    <cellStyle name="標準 8 4 11 2" xfId="7916"/>
    <cellStyle name="標準 8 4 12" xfId="2424"/>
    <cellStyle name="標準 8 4 12 2" xfId="8028"/>
    <cellStyle name="標準 8 4 13" xfId="192"/>
    <cellStyle name="標準 8 4 14" xfId="5796"/>
    <cellStyle name="標準 8 4 2" xfId="97"/>
    <cellStyle name="標準 8 4 2 10" xfId="2543"/>
    <cellStyle name="標準 8 4 2 10 2" xfId="8147"/>
    <cellStyle name="標準 8 4 2 11" xfId="238"/>
    <cellStyle name="標準 8 4 2 12" xfId="5842"/>
    <cellStyle name="標準 8 4 2 2" xfId="439"/>
    <cellStyle name="標準 8 4 2 2 2" xfId="1847"/>
    <cellStyle name="標準 8 4 2 2 2 2" xfId="5513"/>
    <cellStyle name="標準 8 4 2 2 2 2 2" xfId="11117"/>
    <cellStyle name="標準 8 4 2 2 2 3" xfId="3575"/>
    <cellStyle name="標準 8 4 2 2 2 3 2" xfId="9179"/>
    <cellStyle name="標準 8 4 2 2 2 4" xfId="7451"/>
    <cellStyle name="標準 8 4 2 2 3" xfId="1157"/>
    <cellStyle name="標準 8 4 2 2 3 2" xfId="4823"/>
    <cellStyle name="標準 8 4 2 2 3 2 2" xfId="10427"/>
    <cellStyle name="標準 8 4 2 2 3 3" xfId="6761"/>
    <cellStyle name="標準 8 4 2 2 4" xfId="4105"/>
    <cellStyle name="標準 8 4 2 2 4 2" xfId="9709"/>
    <cellStyle name="標準 8 4 2 2 5" xfId="2885"/>
    <cellStyle name="標準 8 4 2 2 5 2" xfId="8489"/>
    <cellStyle name="標準 8 4 2 2 6" xfId="6043"/>
    <cellStyle name="標準 8 4 2 3" xfId="627"/>
    <cellStyle name="標準 8 4 2 3 2" xfId="2035"/>
    <cellStyle name="標準 8 4 2 3 2 2" xfId="5701"/>
    <cellStyle name="標準 8 4 2 3 2 2 2" xfId="11305"/>
    <cellStyle name="標準 8 4 2 3 2 3" xfId="3763"/>
    <cellStyle name="標準 8 4 2 3 2 3 2" xfId="9367"/>
    <cellStyle name="標準 8 4 2 3 2 4" xfId="7639"/>
    <cellStyle name="標準 8 4 2 3 3" xfId="1345"/>
    <cellStyle name="標準 8 4 2 3 3 2" xfId="5011"/>
    <cellStyle name="標準 8 4 2 3 3 2 2" xfId="10615"/>
    <cellStyle name="標準 8 4 2 3 3 3" xfId="6949"/>
    <cellStyle name="標準 8 4 2 3 4" xfId="4293"/>
    <cellStyle name="標準 8 4 2 3 4 2" xfId="9897"/>
    <cellStyle name="標準 8 4 2 3 5" xfId="3073"/>
    <cellStyle name="標準 8 4 2 3 5 2" xfId="8677"/>
    <cellStyle name="標準 8 4 2 3 6" xfId="6231"/>
    <cellStyle name="標準 8 4 2 4" xfId="956"/>
    <cellStyle name="標準 8 4 2 4 2" xfId="4622"/>
    <cellStyle name="標準 8 4 2 4 2 2" xfId="10226"/>
    <cellStyle name="標準 8 4 2 4 3" xfId="2684"/>
    <cellStyle name="標準 8 4 2 4 3 2" xfId="8288"/>
    <cellStyle name="標準 8 4 2 4 4" xfId="6560"/>
    <cellStyle name="標準 8 4 2 5" xfId="1514"/>
    <cellStyle name="標準 8 4 2 5 2" xfId="5180"/>
    <cellStyle name="標準 8 4 2 5 2 2" xfId="10784"/>
    <cellStyle name="標準 8 4 2 5 3" xfId="3242"/>
    <cellStyle name="標準 8 4 2 5 3 2" xfId="8846"/>
    <cellStyle name="標準 8 4 2 5 4" xfId="7118"/>
    <cellStyle name="標準 8 4 2 6" xfId="1646"/>
    <cellStyle name="標準 8 4 2 6 2" xfId="5312"/>
    <cellStyle name="標準 8 4 2 6 2 2" xfId="10916"/>
    <cellStyle name="標準 8 4 2 6 3" xfId="3374"/>
    <cellStyle name="標準 8 4 2 6 3 2" xfId="8978"/>
    <cellStyle name="標準 8 4 2 6 4" xfId="7250"/>
    <cellStyle name="標準 8 4 2 7" xfId="815"/>
    <cellStyle name="標準 8 4 2 7 2" xfId="4481"/>
    <cellStyle name="標準 8 4 2 7 2 2" xfId="10085"/>
    <cellStyle name="標準 8 4 2 7 3" xfId="6419"/>
    <cellStyle name="標準 8 4 2 8" xfId="2204"/>
    <cellStyle name="標準 8 4 2 8 2" xfId="3904"/>
    <cellStyle name="標準 8 4 2 8 2 2" xfId="9508"/>
    <cellStyle name="標準 8 4 2 8 3" xfId="7808"/>
    <cellStyle name="標準 8 4 2 9" xfId="2364"/>
    <cellStyle name="標準 8 4 2 9 2" xfId="7968"/>
    <cellStyle name="標準 8 4 3" xfId="119"/>
    <cellStyle name="標準 8 4 3 10" xfId="2565"/>
    <cellStyle name="標準 8 4 3 10 2" xfId="8169"/>
    <cellStyle name="標準 8 4 3 11" xfId="260"/>
    <cellStyle name="標準 8 4 3 12" xfId="5864"/>
    <cellStyle name="標準 8 4 3 2" xfId="461"/>
    <cellStyle name="標準 8 4 3 2 2" xfId="1869"/>
    <cellStyle name="標準 8 4 3 2 2 2" xfId="5535"/>
    <cellStyle name="標準 8 4 3 2 2 2 2" xfId="11139"/>
    <cellStyle name="標準 8 4 3 2 2 3" xfId="3597"/>
    <cellStyle name="標準 8 4 3 2 2 3 2" xfId="9201"/>
    <cellStyle name="標準 8 4 3 2 2 4" xfId="7473"/>
    <cellStyle name="標準 8 4 3 2 3" xfId="1179"/>
    <cellStyle name="標準 8 4 3 2 3 2" xfId="4845"/>
    <cellStyle name="標準 8 4 3 2 3 2 2" xfId="10449"/>
    <cellStyle name="標準 8 4 3 2 3 3" xfId="6783"/>
    <cellStyle name="標準 8 4 3 2 4" xfId="4127"/>
    <cellStyle name="標準 8 4 3 2 4 2" xfId="9731"/>
    <cellStyle name="標準 8 4 3 2 5" xfId="2907"/>
    <cellStyle name="標準 8 4 3 2 5 2" xfId="8511"/>
    <cellStyle name="標準 8 4 3 2 6" xfId="6065"/>
    <cellStyle name="標準 8 4 3 3" xfId="649"/>
    <cellStyle name="標準 8 4 3 3 2" xfId="2057"/>
    <cellStyle name="標準 8 4 3 3 2 2" xfId="5723"/>
    <cellStyle name="標準 8 4 3 3 2 2 2" xfId="11327"/>
    <cellStyle name="標準 8 4 3 3 2 3" xfId="3785"/>
    <cellStyle name="標準 8 4 3 3 2 3 2" xfId="9389"/>
    <cellStyle name="標準 8 4 3 3 2 4" xfId="7661"/>
    <cellStyle name="標準 8 4 3 3 3" xfId="1367"/>
    <cellStyle name="標準 8 4 3 3 3 2" xfId="5033"/>
    <cellStyle name="標準 8 4 3 3 3 2 2" xfId="10637"/>
    <cellStyle name="標準 8 4 3 3 3 3" xfId="6971"/>
    <cellStyle name="標準 8 4 3 3 4" xfId="4315"/>
    <cellStyle name="標準 8 4 3 3 4 2" xfId="9919"/>
    <cellStyle name="標準 8 4 3 3 5" xfId="3095"/>
    <cellStyle name="標準 8 4 3 3 5 2" xfId="8699"/>
    <cellStyle name="標準 8 4 3 3 6" xfId="6253"/>
    <cellStyle name="標準 8 4 3 4" xfId="978"/>
    <cellStyle name="標準 8 4 3 4 2" xfId="4644"/>
    <cellStyle name="標準 8 4 3 4 2 2" xfId="10248"/>
    <cellStyle name="標準 8 4 3 4 3" xfId="2706"/>
    <cellStyle name="標準 8 4 3 4 3 2" xfId="8310"/>
    <cellStyle name="標準 8 4 3 4 4" xfId="6582"/>
    <cellStyle name="標準 8 4 3 5" xfId="1528"/>
    <cellStyle name="標準 8 4 3 5 2" xfId="5194"/>
    <cellStyle name="標準 8 4 3 5 2 2" xfId="10798"/>
    <cellStyle name="標準 8 4 3 5 3" xfId="3256"/>
    <cellStyle name="標準 8 4 3 5 3 2" xfId="8860"/>
    <cellStyle name="標準 8 4 3 5 4" xfId="7132"/>
    <cellStyle name="標準 8 4 3 6" xfId="1668"/>
    <cellStyle name="標準 8 4 3 6 2" xfId="5334"/>
    <cellStyle name="標準 8 4 3 6 2 2" xfId="10938"/>
    <cellStyle name="標準 8 4 3 6 3" xfId="3396"/>
    <cellStyle name="標準 8 4 3 6 3 2" xfId="9000"/>
    <cellStyle name="標準 8 4 3 6 4" xfId="7272"/>
    <cellStyle name="標準 8 4 3 7" xfId="837"/>
    <cellStyle name="標準 8 4 3 7 2" xfId="4503"/>
    <cellStyle name="標準 8 4 3 7 2 2" xfId="10107"/>
    <cellStyle name="標準 8 4 3 7 3" xfId="6441"/>
    <cellStyle name="標準 8 4 3 8" xfId="2218"/>
    <cellStyle name="標準 8 4 3 8 2" xfId="3926"/>
    <cellStyle name="標準 8 4 3 8 2 2" xfId="9530"/>
    <cellStyle name="標準 8 4 3 8 3" xfId="7822"/>
    <cellStyle name="標準 8 4 3 9" xfId="2378"/>
    <cellStyle name="標準 8 4 3 9 2" xfId="7982"/>
    <cellStyle name="標準 8 4 4" xfId="393"/>
    <cellStyle name="標準 8 4 4 2" xfId="581"/>
    <cellStyle name="標準 8 4 4 2 2" xfId="1989"/>
    <cellStyle name="標準 8 4 4 2 2 2" xfId="5655"/>
    <cellStyle name="標準 8 4 4 2 2 2 2" xfId="11259"/>
    <cellStyle name="標準 8 4 4 2 2 3" xfId="3717"/>
    <cellStyle name="標準 8 4 4 2 2 3 2" xfId="9321"/>
    <cellStyle name="標準 8 4 4 2 2 4" xfId="7593"/>
    <cellStyle name="標準 8 4 4 2 3" xfId="1299"/>
    <cellStyle name="標準 8 4 4 2 3 2" xfId="4965"/>
    <cellStyle name="標準 8 4 4 2 3 2 2" xfId="10569"/>
    <cellStyle name="標準 8 4 4 2 3 3" xfId="6903"/>
    <cellStyle name="標準 8 4 4 2 4" xfId="4247"/>
    <cellStyle name="標準 8 4 4 2 4 2" xfId="9851"/>
    <cellStyle name="標準 8 4 4 2 5" xfId="3027"/>
    <cellStyle name="標準 8 4 4 2 5 2" xfId="8631"/>
    <cellStyle name="標準 8 4 4 2 6" xfId="6185"/>
    <cellStyle name="標準 8 4 4 3" xfId="1111"/>
    <cellStyle name="標準 8 4 4 3 2" xfId="4777"/>
    <cellStyle name="標準 8 4 4 3 2 2" xfId="10381"/>
    <cellStyle name="標準 8 4 4 3 3" xfId="2839"/>
    <cellStyle name="標準 8 4 4 3 3 2" xfId="8443"/>
    <cellStyle name="標準 8 4 4 3 4" xfId="6715"/>
    <cellStyle name="標準 8 4 4 4" xfId="1801"/>
    <cellStyle name="標準 8 4 4 4 2" xfId="5467"/>
    <cellStyle name="標準 8 4 4 4 2 2" xfId="11071"/>
    <cellStyle name="標準 8 4 4 4 3" xfId="3529"/>
    <cellStyle name="標準 8 4 4 4 3 2" xfId="9133"/>
    <cellStyle name="標準 8 4 4 4 4" xfId="7405"/>
    <cellStyle name="標準 8 4 4 5" xfId="769"/>
    <cellStyle name="標準 8 4 4 5 2" xfId="4435"/>
    <cellStyle name="標準 8 4 4 5 2 2" xfId="10039"/>
    <cellStyle name="標準 8 4 4 5 3" xfId="6373"/>
    <cellStyle name="標準 8 4 4 6" xfId="4059"/>
    <cellStyle name="標準 8 4 4 6 2" xfId="9663"/>
    <cellStyle name="標準 8 4 4 7" xfId="2497"/>
    <cellStyle name="標準 8 4 4 7 2" xfId="8101"/>
    <cellStyle name="標準 8 4 4 8" xfId="5997"/>
    <cellStyle name="標準 8 4 5" xfId="508"/>
    <cellStyle name="標準 8 4 5 2" xfId="1916"/>
    <cellStyle name="標準 8 4 5 2 2" xfId="5582"/>
    <cellStyle name="標準 8 4 5 2 2 2" xfId="11186"/>
    <cellStyle name="標準 8 4 5 2 3" xfId="3644"/>
    <cellStyle name="標準 8 4 5 2 3 2" xfId="9248"/>
    <cellStyle name="標準 8 4 5 2 4" xfId="7520"/>
    <cellStyle name="標準 8 4 5 3" xfId="1226"/>
    <cellStyle name="標準 8 4 5 3 2" xfId="4892"/>
    <cellStyle name="標準 8 4 5 3 2 2" xfId="10496"/>
    <cellStyle name="標準 8 4 5 3 3" xfId="6830"/>
    <cellStyle name="標準 8 4 5 4" xfId="4174"/>
    <cellStyle name="標準 8 4 5 4 2" xfId="9778"/>
    <cellStyle name="標準 8 4 5 5" xfId="2954"/>
    <cellStyle name="標準 8 4 5 5 2" xfId="8558"/>
    <cellStyle name="標準 8 4 5 6" xfId="6112"/>
    <cellStyle name="標準 8 4 6" xfId="910"/>
    <cellStyle name="標準 8 4 6 2" xfId="4576"/>
    <cellStyle name="標準 8 4 6 2 2" xfId="10180"/>
    <cellStyle name="標準 8 4 6 3" xfId="2638"/>
    <cellStyle name="標準 8 4 6 3 2" xfId="8242"/>
    <cellStyle name="標準 8 4 6 4" xfId="6514"/>
    <cellStyle name="標準 8 4 7" xfId="1462"/>
    <cellStyle name="標準 8 4 7 2" xfId="5128"/>
    <cellStyle name="標準 8 4 7 2 2" xfId="10732"/>
    <cellStyle name="標準 8 4 7 3" xfId="3190"/>
    <cellStyle name="標準 8 4 7 3 2" xfId="8794"/>
    <cellStyle name="標準 8 4 7 4" xfId="7066"/>
    <cellStyle name="標準 8 4 8" xfId="1600"/>
    <cellStyle name="標準 8 4 8 2" xfId="5266"/>
    <cellStyle name="標準 8 4 8 2 2" xfId="10870"/>
    <cellStyle name="標準 8 4 8 3" xfId="3328"/>
    <cellStyle name="標準 8 4 8 3 2" xfId="8932"/>
    <cellStyle name="標準 8 4 8 4" xfId="7204"/>
    <cellStyle name="標準 8 4 9" xfId="696"/>
    <cellStyle name="標準 8 4 9 2" xfId="4362"/>
    <cellStyle name="標準 8 4 9 2 2" xfId="9966"/>
    <cellStyle name="標準 8 4 9 3" xfId="6300"/>
    <cellStyle name="標準 8 5" xfId="94"/>
    <cellStyle name="標準 8 5 10" xfId="2540"/>
    <cellStyle name="標準 8 5 10 2" xfId="8144"/>
    <cellStyle name="標準 8 5 11" xfId="235"/>
    <cellStyle name="標準 8 5 12" xfId="5839"/>
    <cellStyle name="標準 8 5 2" xfId="436"/>
    <cellStyle name="標準 8 5 2 2" xfId="1844"/>
    <cellStyle name="標準 8 5 2 2 2" xfId="5510"/>
    <cellStyle name="標準 8 5 2 2 2 2" xfId="11114"/>
    <cellStyle name="標準 8 5 2 2 3" xfId="3572"/>
    <cellStyle name="標準 8 5 2 2 3 2" xfId="9176"/>
    <cellStyle name="標準 8 5 2 2 4" xfId="7448"/>
    <cellStyle name="標準 8 5 2 3" xfId="1154"/>
    <cellStyle name="標準 8 5 2 3 2" xfId="4820"/>
    <cellStyle name="標準 8 5 2 3 2 2" xfId="10424"/>
    <cellStyle name="標準 8 5 2 3 3" xfId="6758"/>
    <cellStyle name="標準 8 5 2 4" xfId="4102"/>
    <cellStyle name="標準 8 5 2 4 2" xfId="9706"/>
    <cellStyle name="標準 8 5 2 5" xfId="2882"/>
    <cellStyle name="標準 8 5 2 5 2" xfId="8486"/>
    <cellStyle name="標準 8 5 2 6" xfId="6040"/>
    <cellStyle name="標準 8 5 3" xfId="624"/>
    <cellStyle name="標準 8 5 3 2" xfId="2032"/>
    <cellStyle name="標準 8 5 3 2 2" xfId="5698"/>
    <cellStyle name="標準 8 5 3 2 2 2" xfId="11302"/>
    <cellStyle name="標準 8 5 3 2 3" xfId="3760"/>
    <cellStyle name="標準 8 5 3 2 3 2" xfId="9364"/>
    <cellStyle name="標準 8 5 3 2 4" xfId="7636"/>
    <cellStyle name="標準 8 5 3 3" xfId="1342"/>
    <cellStyle name="標準 8 5 3 3 2" xfId="5008"/>
    <cellStyle name="標準 8 5 3 3 2 2" xfId="10612"/>
    <cellStyle name="標準 8 5 3 3 3" xfId="6946"/>
    <cellStyle name="標準 8 5 3 4" xfId="4290"/>
    <cellStyle name="標準 8 5 3 4 2" xfId="9894"/>
    <cellStyle name="標準 8 5 3 5" xfId="3070"/>
    <cellStyle name="標準 8 5 3 5 2" xfId="8674"/>
    <cellStyle name="標準 8 5 3 6" xfId="6228"/>
    <cellStyle name="標準 8 5 4" xfId="953"/>
    <cellStyle name="標準 8 5 4 2" xfId="4619"/>
    <cellStyle name="標準 8 5 4 2 2" xfId="10223"/>
    <cellStyle name="標準 8 5 4 3" xfId="2681"/>
    <cellStyle name="標準 8 5 4 3 2" xfId="8285"/>
    <cellStyle name="標準 8 5 4 4" xfId="6557"/>
    <cellStyle name="標準 8 5 5" xfId="1513"/>
    <cellStyle name="標準 8 5 5 2" xfId="5179"/>
    <cellStyle name="標準 8 5 5 2 2" xfId="10783"/>
    <cellStyle name="標準 8 5 5 3" xfId="3241"/>
    <cellStyle name="標準 8 5 5 3 2" xfId="8845"/>
    <cellStyle name="標準 8 5 5 4" xfId="7117"/>
    <cellStyle name="標準 8 5 6" xfId="1643"/>
    <cellStyle name="標準 8 5 6 2" xfId="5309"/>
    <cellStyle name="標準 8 5 6 2 2" xfId="10913"/>
    <cellStyle name="標準 8 5 6 3" xfId="3371"/>
    <cellStyle name="標準 8 5 6 3 2" xfId="8975"/>
    <cellStyle name="標準 8 5 6 4" xfId="7247"/>
    <cellStyle name="標準 8 5 7" xfId="812"/>
    <cellStyle name="標準 8 5 7 2" xfId="4478"/>
    <cellStyle name="標準 8 5 7 2 2" xfId="10082"/>
    <cellStyle name="標準 8 5 7 3" xfId="6416"/>
    <cellStyle name="標準 8 5 8" xfId="2203"/>
    <cellStyle name="標準 8 5 8 2" xfId="3901"/>
    <cellStyle name="標準 8 5 8 2 2" xfId="9505"/>
    <cellStyle name="標準 8 5 8 3" xfId="7807"/>
    <cellStyle name="標準 8 5 9" xfId="2363"/>
    <cellStyle name="標準 8 5 9 2" xfId="7967"/>
    <cellStyle name="標準 8 6" xfId="109"/>
    <cellStyle name="標準 8 6 10" xfId="2555"/>
    <cellStyle name="標準 8 6 10 2" xfId="8159"/>
    <cellStyle name="標準 8 6 11" xfId="250"/>
    <cellStyle name="標準 8 6 12" xfId="5854"/>
    <cellStyle name="標準 8 6 2" xfId="451"/>
    <cellStyle name="標準 8 6 2 2" xfId="1859"/>
    <cellStyle name="標準 8 6 2 2 2" xfId="5525"/>
    <cellStyle name="標準 8 6 2 2 2 2" xfId="11129"/>
    <cellStyle name="標準 8 6 2 2 3" xfId="3587"/>
    <cellStyle name="標準 8 6 2 2 3 2" xfId="9191"/>
    <cellStyle name="標準 8 6 2 2 4" xfId="7463"/>
    <cellStyle name="標準 8 6 2 3" xfId="1169"/>
    <cellStyle name="標準 8 6 2 3 2" xfId="4835"/>
    <cellStyle name="標準 8 6 2 3 2 2" xfId="10439"/>
    <cellStyle name="標準 8 6 2 3 3" xfId="6773"/>
    <cellStyle name="標準 8 6 2 4" xfId="4117"/>
    <cellStyle name="標準 8 6 2 4 2" xfId="9721"/>
    <cellStyle name="標準 8 6 2 5" xfId="2897"/>
    <cellStyle name="標準 8 6 2 5 2" xfId="8501"/>
    <cellStyle name="標準 8 6 2 6" xfId="6055"/>
    <cellStyle name="標準 8 6 3" xfId="639"/>
    <cellStyle name="標準 8 6 3 2" xfId="2047"/>
    <cellStyle name="標準 8 6 3 2 2" xfId="5713"/>
    <cellStyle name="標準 8 6 3 2 2 2" xfId="11317"/>
    <cellStyle name="標準 8 6 3 2 3" xfId="3775"/>
    <cellStyle name="標準 8 6 3 2 3 2" xfId="9379"/>
    <cellStyle name="標準 8 6 3 2 4" xfId="7651"/>
    <cellStyle name="標準 8 6 3 3" xfId="1357"/>
    <cellStyle name="標準 8 6 3 3 2" xfId="5023"/>
    <cellStyle name="標準 8 6 3 3 2 2" xfId="10627"/>
    <cellStyle name="標準 8 6 3 3 3" xfId="6961"/>
    <cellStyle name="標準 8 6 3 4" xfId="4305"/>
    <cellStyle name="標準 8 6 3 4 2" xfId="9909"/>
    <cellStyle name="標準 8 6 3 5" xfId="3085"/>
    <cellStyle name="標準 8 6 3 5 2" xfId="8689"/>
    <cellStyle name="標準 8 6 3 6" xfId="6243"/>
    <cellStyle name="標準 8 6 4" xfId="968"/>
    <cellStyle name="標準 8 6 4 2" xfId="4634"/>
    <cellStyle name="標準 8 6 4 2 2" xfId="10238"/>
    <cellStyle name="標準 8 6 4 3" xfId="2696"/>
    <cellStyle name="標準 8 6 4 3 2" xfId="8300"/>
    <cellStyle name="標準 8 6 4 4" xfId="6572"/>
    <cellStyle name="標準 8 6 5" xfId="1518"/>
    <cellStyle name="標準 8 6 5 2" xfId="5184"/>
    <cellStyle name="標準 8 6 5 2 2" xfId="10788"/>
    <cellStyle name="標準 8 6 5 3" xfId="3246"/>
    <cellStyle name="標準 8 6 5 3 2" xfId="8850"/>
    <cellStyle name="標準 8 6 5 4" xfId="7122"/>
    <cellStyle name="標準 8 6 6" xfId="1658"/>
    <cellStyle name="標準 8 6 6 2" xfId="5324"/>
    <cellStyle name="標準 8 6 6 2 2" xfId="10928"/>
    <cellStyle name="標準 8 6 6 3" xfId="3386"/>
    <cellStyle name="標準 8 6 6 3 2" xfId="8990"/>
    <cellStyle name="標準 8 6 6 4" xfId="7262"/>
    <cellStyle name="標準 8 6 7" xfId="827"/>
    <cellStyle name="標準 8 6 7 2" xfId="4493"/>
    <cellStyle name="標準 8 6 7 2 2" xfId="10097"/>
    <cellStyle name="標準 8 6 7 3" xfId="6431"/>
    <cellStyle name="標準 8 6 8" xfId="2208"/>
    <cellStyle name="標準 8 6 8 2" xfId="3916"/>
    <cellStyle name="標準 8 6 8 2 2" xfId="9520"/>
    <cellStyle name="標準 8 6 8 3" xfId="7812"/>
    <cellStyle name="標準 8 6 9" xfId="2368"/>
    <cellStyle name="標準 8 6 9 2" xfId="7972"/>
    <cellStyle name="標準 8 7" xfId="304"/>
    <cellStyle name="標準 8 7 2" xfId="544"/>
    <cellStyle name="標準 8 7 2 2" xfId="1952"/>
    <cellStyle name="標準 8 7 2 2 2" xfId="5618"/>
    <cellStyle name="標準 8 7 2 2 2 2" xfId="11222"/>
    <cellStyle name="標準 8 7 2 2 3" xfId="3680"/>
    <cellStyle name="標準 8 7 2 2 3 2" xfId="9284"/>
    <cellStyle name="標準 8 7 2 2 4" xfId="7556"/>
    <cellStyle name="標準 8 7 2 3" xfId="1262"/>
    <cellStyle name="標準 8 7 2 3 2" xfId="4928"/>
    <cellStyle name="標準 8 7 2 3 2 2" xfId="10532"/>
    <cellStyle name="標準 8 7 2 3 3" xfId="6866"/>
    <cellStyle name="標準 8 7 2 4" xfId="4210"/>
    <cellStyle name="標準 8 7 2 4 2" xfId="9814"/>
    <cellStyle name="標準 8 7 2 5" xfId="2990"/>
    <cellStyle name="標準 8 7 2 5 2" xfId="8594"/>
    <cellStyle name="標準 8 7 2 6" xfId="6148"/>
    <cellStyle name="標準 8 7 3" xfId="1022"/>
    <cellStyle name="標準 8 7 3 2" xfId="4688"/>
    <cellStyle name="標準 8 7 3 2 2" xfId="10292"/>
    <cellStyle name="標準 8 7 3 3" xfId="2750"/>
    <cellStyle name="標準 8 7 3 3 2" xfId="8354"/>
    <cellStyle name="標準 8 7 3 4" xfId="6626"/>
    <cellStyle name="標準 8 7 4" xfId="1712"/>
    <cellStyle name="標準 8 7 4 2" xfId="5378"/>
    <cellStyle name="標準 8 7 4 2 2" xfId="10982"/>
    <cellStyle name="標準 8 7 4 3" xfId="3440"/>
    <cellStyle name="標準 8 7 4 3 2" xfId="9044"/>
    <cellStyle name="標準 8 7 4 4" xfId="7316"/>
    <cellStyle name="標準 8 7 5" xfId="732"/>
    <cellStyle name="標準 8 7 5 2" xfId="4398"/>
    <cellStyle name="標準 8 7 5 2 2" xfId="10002"/>
    <cellStyle name="標準 8 7 5 3" xfId="6336"/>
    <cellStyle name="標準 8 7 6" xfId="3970"/>
    <cellStyle name="標準 8 7 6 2" xfId="9574"/>
    <cellStyle name="標準 8 7 7" xfId="2460"/>
    <cellStyle name="標準 8 7 7 2" xfId="8064"/>
    <cellStyle name="標準 8 7 8" xfId="5908"/>
    <cellStyle name="標準 8 8" xfId="356"/>
    <cellStyle name="標準 8 8 2" xfId="1764"/>
    <cellStyle name="標準 8 8 2 2" xfId="5430"/>
    <cellStyle name="標準 8 8 2 2 2" xfId="11034"/>
    <cellStyle name="標準 8 8 2 3" xfId="3492"/>
    <cellStyle name="標準 8 8 2 3 2" xfId="9096"/>
    <cellStyle name="標準 8 8 2 4" xfId="7368"/>
    <cellStyle name="標準 8 8 3" xfId="1074"/>
    <cellStyle name="標準 8 8 3 2" xfId="4740"/>
    <cellStyle name="標準 8 8 3 2 2" xfId="10344"/>
    <cellStyle name="標準 8 8 3 3" xfId="6678"/>
    <cellStyle name="標準 8 8 4" xfId="4022"/>
    <cellStyle name="標準 8 8 4 2" xfId="9626"/>
    <cellStyle name="標準 8 8 5" xfId="2802"/>
    <cellStyle name="標準 8 8 5 2" xfId="8406"/>
    <cellStyle name="標準 8 8 6" xfId="5960"/>
    <cellStyle name="標準 8 9" xfId="498"/>
    <cellStyle name="標準 8 9 2" xfId="1906"/>
    <cellStyle name="標準 8 9 2 2" xfId="5572"/>
    <cellStyle name="標準 8 9 2 2 2" xfId="11176"/>
    <cellStyle name="標準 8 9 2 3" xfId="3634"/>
    <cellStyle name="標準 8 9 2 3 2" xfId="9238"/>
    <cellStyle name="標準 8 9 2 4" xfId="7510"/>
    <cellStyle name="標準 8 9 3" xfId="1216"/>
    <cellStyle name="標準 8 9 3 2" xfId="4882"/>
    <cellStyle name="標準 8 9 3 2 2" xfId="10486"/>
    <cellStyle name="標準 8 9 3 3" xfId="6820"/>
    <cellStyle name="標準 8 9 4" xfId="4164"/>
    <cellStyle name="標準 8 9 4 2" xfId="9768"/>
    <cellStyle name="標準 8 9 5" xfId="2944"/>
    <cellStyle name="標準 8 9 5 2" xfId="8548"/>
    <cellStyle name="標準 8 9 6" xfId="6102"/>
    <cellStyle name="標準 9" xfId="26"/>
    <cellStyle name="標準 9 10" xfId="699"/>
    <cellStyle name="標準 9 10 2" xfId="4365"/>
    <cellStyle name="標準 9 10 2 2" xfId="9969"/>
    <cellStyle name="標準 9 10 3" xfId="6303"/>
    <cellStyle name="標準 9 11" xfId="2106"/>
    <cellStyle name="標準 9 11 2" xfId="3824"/>
    <cellStyle name="標準 9 11 2 2" xfId="9428"/>
    <cellStyle name="標準 9 11 3" xfId="7710"/>
    <cellStyle name="標準 9 12" xfId="2266"/>
    <cellStyle name="標準 9 12 2" xfId="7870"/>
    <cellStyle name="標準 9 13" xfId="2427"/>
    <cellStyle name="標準 9 13 2" xfId="8031"/>
    <cellStyle name="標準 9 14" xfId="158"/>
    <cellStyle name="標準 9 15" xfId="5762"/>
    <cellStyle name="標準 9 2" xfId="98"/>
    <cellStyle name="標準 9 2 10" xfId="2544"/>
    <cellStyle name="標準 9 2 10 2" xfId="8148"/>
    <cellStyle name="標準 9 2 11" xfId="239"/>
    <cellStyle name="標準 9 2 12" xfId="5843"/>
    <cellStyle name="標準 9 2 2" xfId="440"/>
    <cellStyle name="標準 9 2 2 2" xfId="1848"/>
    <cellStyle name="標準 9 2 2 2 2" xfId="5514"/>
    <cellStyle name="標準 9 2 2 2 2 2" xfId="11118"/>
    <cellStyle name="標準 9 2 2 2 3" xfId="3576"/>
    <cellStyle name="標準 9 2 2 2 3 2" xfId="9180"/>
    <cellStyle name="標準 9 2 2 2 4" xfId="7452"/>
    <cellStyle name="標準 9 2 2 3" xfId="1158"/>
    <cellStyle name="標準 9 2 2 3 2" xfId="4824"/>
    <cellStyle name="標準 9 2 2 3 2 2" xfId="10428"/>
    <cellStyle name="標準 9 2 2 3 3" xfId="6762"/>
    <cellStyle name="標準 9 2 2 4" xfId="4106"/>
    <cellStyle name="標準 9 2 2 4 2" xfId="9710"/>
    <cellStyle name="標準 9 2 2 5" xfId="2886"/>
    <cellStyle name="標準 9 2 2 5 2" xfId="8490"/>
    <cellStyle name="標準 9 2 2 6" xfId="6044"/>
    <cellStyle name="標準 9 2 3" xfId="628"/>
    <cellStyle name="標準 9 2 3 2" xfId="2036"/>
    <cellStyle name="標準 9 2 3 2 2" xfId="5702"/>
    <cellStyle name="標準 9 2 3 2 2 2" xfId="11306"/>
    <cellStyle name="標準 9 2 3 2 3" xfId="3764"/>
    <cellStyle name="標準 9 2 3 2 3 2" xfId="9368"/>
    <cellStyle name="標準 9 2 3 2 4" xfId="7640"/>
    <cellStyle name="標準 9 2 3 3" xfId="1346"/>
    <cellStyle name="標準 9 2 3 3 2" xfId="5012"/>
    <cellStyle name="標準 9 2 3 3 2 2" xfId="10616"/>
    <cellStyle name="標準 9 2 3 3 3" xfId="6950"/>
    <cellStyle name="標準 9 2 3 4" xfId="4294"/>
    <cellStyle name="標準 9 2 3 4 2" xfId="9898"/>
    <cellStyle name="標準 9 2 3 5" xfId="3074"/>
    <cellStyle name="標準 9 2 3 5 2" xfId="8678"/>
    <cellStyle name="標準 9 2 3 6" xfId="6232"/>
    <cellStyle name="標準 9 2 4" xfId="957"/>
    <cellStyle name="標準 9 2 4 2" xfId="4623"/>
    <cellStyle name="標準 9 2 4 2 2" xfId="10227"/>
    <cellStyle name="標準 9 2 4 3" xfId="2685"/>
    <cellStyle name="標準 9 2 4 3 2" xfId="8289"/>
    <cellStyle name="標準 9 2 4 4" xfId="6561"/>
    <cellStyle name="標準 9 2 5" xfId="1465"/>
    <cellStyle name="標準 9 2 5 2" xfId="5131"/>
    <cellStyle name="標準 9 2 5 2 2" xfId="10735"/>
    <cellStyle name="標準 9 2 5 3" xfId="3193"/>
    <cellStyle name="標準 9 2 5 3 2" xfId="8797"/>
    <cellStyle name="標準 9 2 5 4" xfId="7069"/>
    <cellStyle name="標準 9 2 6" xfId="1647"/>
    <cellStyle name="標準 9 2 6 2" xfId="5313"/>
    <cellStyle name="標準 9 2 6 2 2" xfId="10917"/>
    <cellStyle name="標準 9 2 6 3" xfId="3375"/>
    <cellStyle name="標準 9 2 6 3 2" xfId="8979"/>
    <cellStyle name="標準 9 2 6 4" xfId="7251"/>
    <cellStyle name="標準 9 2 7" xfId="816"/>
    <cellStyle name="標準 9 2 7 2" xfId="4482"/>
    <cellStyle name="標準 9 2 7 2 2" xfId="10086"/>
    <cellStyle name="標準 9 2 7 3" xfId="6420"/>
    <cellStyle name="標準 9 2 8" xfId="2155"/>
    <cellStyle name="標準 9 2 8 2" xfId="3905"/>
    <cellStyle name="標準 9 2 8 2 2" xfId="9509"/>
    <cellStyle name="標準 9 2 8 3" xfId="7759"/>
    <cellStyle name="標準 9 2 9" xfId="2315"/>
    <cellStyle name="標準 9 2 9 2" xfId="7919"/>
    <cellStyle name="標準 9 3" xfId="122"/>
    <cellStyle name="標準 9 3 10" xfId="2568"/>
    <cellStyle name="標準 9 3 10 2" xfId="8172"/>
    <cellStyle name="標準 9 3 11" xfId="263"/>
    <cellStyle name="標準 9 3 12" xfId="5867"/>
    <cellStyle name="標準 9 3 2" xfId="464"/>
    <cellStyle name="標準 9 3 2 2" xfId="1872"/>
    <cellStyle name="標準 9 3 2 2 2" xfId="5538"/>
    <cellStyle name="標準 9 3 2 2 2 2" xfId="11142"/>
    <cellStyle name="標準 9 3 2 2 3" xfId="3600"/>
    <cellStyle name="標準 9 3 2 2 3 2" xfId="9204"/>
    <cellStyle name="標準 9 3 2 2 4" xfId="7476"/>
    <cellStyle name="標準 9 3 2 3" xfId="1182"/>
    <cellStyle name="標準 9 3 2 3 2" xfId="4848"/>
    <cellStyle name="標準 9 3 2 3 2 2" xfId="10452"/>
    <cellStyle name="標準 9 3 2 3 3" xfId="6786"/>
    <cellStyle name="標準 9 3 2 4" xfId="4130"/>
    <cellStyle name="標準 9 3 2 4 2" xfId="9734"/>
    <cellStyle name="標準 9 3 2 5" xfId="2910"/>
    <cellStyle name="標準 9 3 2 5 2" xfId="8514"/>
    <cellStyle name="標準 9 3 2 6" xfId="6068"/>
    <cellStyle name="標準 9 3 3" xfId="652"/>
    <cellStyle name="標準 9 3 3 2" xfId="2060"/>
    <cellStyle name="標準 9 3 3 2 2" xfId="5726"/>
    <cellStyle name="標準 9 3 3 2 2 2" xfId="11330"/>
    <cellStyle name="標準 9 3 3 2 3" xfId="3788"/>
    <cellStyle name="標準 9 3 3 2 3 2" xfId="9392"/>
    <cellStyle name="標準 9 3 3 2 4" xfId="7664"/>
    <cellStyle name="標準 9 3 3 3" xfId="1370"/>
    <cellStyle name="標準 9 3 3 3 2" xfId="5036"/>
    <cellStyle name="標準 9 3 3 3 2 2" xfId="10640"/>
    <cellStyle name="標準 9 3 3 3 3" xfId="6974"/>
    <cellStyle name="標準 9 3 3 4" xfId="4318"/>
    <cellStyle name="標準 9 3 3 4 2" xfId="9922"/>
    <cellStyle name="標準 9 3 3 5" xfId="3098"/>
    <cellStyle name="標準 9 3 3 5 2" xfId="8702"/>
    <cellStyle name="標準 9 3 3 6" xfId="6256"/>
    <cellStyle name="標準 9 3 4" xfId="981"/>
    <cellStyle name="標準 9 3 4 2" xfId="4647"/>
    <cellStyle name="標準 9 3 4 2 2" xfId="10251"/>
    <cellStyle name="標準 9 3 4 3" xfId="2709"/>
    <cellStyle name="標準 9 3 4 3 2" xfId="8313"/>
    <cellStyle name="標準 9 3 4 4" xfId="6585"/>
    <cellStyle name="標準 9 3 5" xfId="1530"/>
    <cellStyle name="標準 9 3 5 2" xfId="5196"/>
    <cellStyle name="標準 9 3 5 2 2" xfId="10800"/>
    <cellStyle name="標準 9 3 5 3" xfId="3258"/>
    <cellStyle name="標準 9 3 5 3 2" xfId="8862"/>
    <cellStyle name="標準 9 3 5 4" xfId="7134"/>
    <cellStyle name="標準 9 3 6" xfId="1671"/>
    <cellStyle name="標準 9 3 6 2" xfId="5337"/>
    <cellStyle name="標準 9 3 6 2 2" xfId="10941"/>
    <cellStyle name="標準 9 3 6 3" xfId="3399"/>
    <cellStyle name="標準 9 3 6 3 2" xfId="9003"/>
    <cellStyle name="標準 9 3 6 4" xfId="7275"/>
    <cellStyle name="標準 9 3 7" xfId="840"/>
    <cellStyle name="標準 9 3 7 2" xfId="4506"/>
    <cellStyle name="標準 9 3 7 2 2" xfId="10110"/>
    <cellStyle name="標準 9 3 7 3" xfId="6444"/>
    <cellStyle name="標準 9 3 8" xfId="2220"/>
    <cellStyle name="標準 9 3 8 2" xfId="3929"/>
    <cellStyle name="標準 9 3 8 2 2" xfId="9533"/>
    <cellStyle name="標準 9 3 8 3" xfId="7824"/>
    <cellStyle name="標準 9 3 9" xfId="2380"/>
    <cellStyle name="標準 9 3 9 2" xfId="7984"/>
    <cellStyle name="標準 9 4" xfId="307"/>
    <cellStyle name="標準 9 4 2" xfId="547"/>
    <cellStyle name="標準 9 4 2 2" xfId="1955"/>
    <cellStyle name="標準 9 4 2 2 2" xfId="5621"/>
    <cellStyle name="標準 9 4 2 2 2 2" xfId="11225"/>
    <cellStyle name="標準 9 4 2 2 3" xfId="3683"/>
    <cellStyle name="標準 9 4 2 2 3 2" xfId="9287"/>
    <cellStyle name="標準 9 4 2 2 4" xfId="7559"/>
    <cellStyle name="標準 9 4 2 3" xfId="1265"/>
    <cellStyle name="標準 9 4 2 3 2" xfId="4931"/>
    <cellStyle name="標準 9 4 2 3 2 2" xfId="10535"/>
    <cellStyle name="標準 9 4 2 3 3" xfId="6869"/>
    <cellStyle name="標準 9 4 2 4" xfId="4213"/>
    <cellStyle name="標準 9 4 2 4 2" xfId="9817"/>
    <cellStyle name="標準 9 4 2 5" xfId="2993"/>
    <cellStyle name="標準 9 4 2 5 2" xfId="8597"/>
    <cellStyle name="標準 9 4 2 6" xfId="6151"/>
    <cellStyle name="標準 9 4 3" xfId="1025"/>
    <cellStyle name="標準 9 4 3 2" xfId="4691"/>
    <cellStyle name="標準 9 4 3 2 2" xfId="10295"/>
    <cellStyle name="標準 9 4 3 3" xfId="2753"/>
    <cellStyle name="標準 9 4 3 3 2" xfId="8357"/>
    <cellStyle name="標準 9 4 3 4" xfId="6629"/>
    <cellStyle name="標準 9 4 4" xfId="1715"/>
    <cellStyle name="標準 9 4 4 2" xfId="5381"/>
    <cellStyle name="標準 9 4 4 2 2" xfId="10985"/>
    <cellStyle name="標準 9 4 4 3" xfId="3443"/>
    <cellStyle name="標準 9 4 4 3 2" xfId="9047"/>
    <cellStyle name="標準 9 4 4 4" xfId="7319"/>
    <cellStyle name="標準 9 4 5" xfId="735"/>
    <cellStyle name="標準 9 4 5 2" xfId="4401"/>
    <cellStyle name="標準 9 4 5 2 2" xfId="10005"/>
    <cellStyle name="標準 9 4 5 3" xfId="6339"/>
    <cellStyle name="標準 9 4 6" xfId="3973"/>
    <cellStyle name="標準 9 4 6 2" xfId="9577"/>
    <cellStyle name="標準 9 4 7" xfId="2463"/>
    <cellStyle name="標準 9 4 7 2" xfId="8067"/>
    <cellStyle name="標準 9 4 8" xfId="5911"/>
    <cellStyle name="標準 9 5" xfId="359"/>
    <cellStyle name="標準 9 5 2" xfId="1767"/>
    <cellStyle name="標準 9 5 2 2" xfId="5433"/>
    <cellStyle name="標準 9 5 2 2 2" xfId="11037"/>
    <cellStyle name="標準 9 5 2 3" xfId="3495"/>
    <cellStyle name="標準 9 5 2 3 2" xfId="9099"/>
    <cellStyle name="標準 9 5 2 4" xfId="7371"/>
    <cellStyle name="標準 9 5 3" xfId="1077"/>
    <cellStyle name="標準 9 5 3 2" xfId="4743"/>
    <cellStyle name="標準 9 5 3 2 2" xfId="10347"/>
    <cellStyle name="標準 9 5 3 3" xfId="6681"/>
    <cellStyle name="標準 9 5 4" xfId="4025"/>
    <cellStyle name="標準 9 5 4 2" xfId="9629"/>
    <cellStyle name="標準 9 5 5" xfId="2805"/>
    <cellStyle name="標準 9 5 5 2" xfId="8409"/>
    <cellStyle name="標準 9 5 6" xfId="5963"/>
    <cellStyle name="標準 9 6" xfId="511"/>
    <cellStyle name="標準 9 6 2" xfId="1919"/>
    <cellStyle name="標準 9 6 2 2" xfId="5585"/>
    <cellStyle name="標準 9 6 2 2 2" xfId="11189"/>
    <cellStyle name="標準 9 6 2 3" xfId="3647"/>
    <cellStyle name="標準 9 6 2 3 2" xfId="9251"/>
    <cellStyle name="標準 9 6 2 4" xfId="7523"/>
    <cellStyle name="標準 9 6 3" xfId="1229"/>
    <cellStyle name="標準 9 6 3 2" xfId="4895"/>
    <cellStyle name="標準 9 6 3 2 2" xfId="10499"/>
    <cellStyle name="標準 9 6 3 3" xfId="6833"/>
    <cellStyle name="標準 9 6 4" xfId="4177"/>
    <cellStyle name="標準 9 6 4 2" xfId="9781"/>
    <cellStyle name="標準 9 6 5" xfId="2957"/>
    <cellStyle name="標準 9 6 5 2" xfId="8561"/>
    <cellStyle name="標準 9 6 6" xfId="6115"/>
    <cellStyle name="標準 9 7" xfId="876"/>
    <cellStyle name="標準 9 7 2" xfId="4542"/>
    <cellStyle name="標準 9 7 2 2" xfId="10146"/>
    <cellStyle name="標準 9 7 3" xfId="2604"/>
    <cellStyle name="標準 9 7 3 2" xfId="8208"/>
    <cellStyle name="標準 9 7 4" xfId="6480"/>
    <cellStyle name="標準 9 8" xfId="1416"/>
    <cellStyle name="標準 9 8 2" xfId="5082"/>
    <cellStyle name="標準 9 8 2 2" xfId="10686"/>
    <cellStyle name="標準 9 8 3" xfId="3144"/>
    <cellStyle name="標準 9 8 3 2" xfId="8748"/>
    <cellStyle name="標準 9 8 4" xfId="7020"/>
    <cellStyle name="標準 9 9" xfId="1566"/>
    <cellStyle name="標準 9 9 2" xfId="5232"/>
    <cellStyle name="標準 9 9 2 2" xfId="10836"/>
    <cellStyle name="標準 9 9 3" xfId="3294"/>
    <cellStyle name="標準 9 9 3 2" xfId="8898"/>
    <cellStyle name="標準 9 9 4" xfId="7170"/>
  </cellStyles>
  <dxfs count="5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80" formatCode="[$-F400]h:mm:ss\ AM/PM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numFmt numFmtId="27" formatCode="yyyy/m/d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C4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00C4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C00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solid">
          <fgColor indexed="64"/>
          <bgColor rgb="FFFF7171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color theme="0"/>
        <name val="ＭＳ ゴシック"/>
        <scheme val="none"/>
      </font>
      <numFmt numFmtId="0" formatCode="General"/>
      <fill>
        <patternFill patternType="none">
          <fgColor indexed="64"/>
          <bgColor rgb="FFFF71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fill>
        <patternFill patternType="solid">
          <fgColor indexed="64"/>
          <bgColor rgb="FFDDFFE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scheme val="none"/>
      </font>
      <numFmt numFmtId="0" formatCode="General"/>
      <fill>
        <patternFill patternType="none">
          <fgColor indexed="64"/>
          <bgColor rgb="FFDDFF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9"/>
        <name val="ＭＳ ゴシック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fill>
        <patternFill patternType="none">
          <bgColor auto="1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9"/>
        <name val="ＭＳ ゴシック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/>
        <right style="thick">
          <color auto="1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 style="thin">
          <color indexed="64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 tint="-0.499984740745262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double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center" textRotation="0" wrapText="1" indent="0" justifyLastLine="0" shrinkToFit="0" readingOrder="0"/>
    </dxf>
    <dxf>
      <border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border>
        <left style="thin">
          <color rgb="FF4BACC6"/>
        </left>
      </border>
    </dxf>
    <dxf>
      <border>
        <left style="thin">
          <color rgb="FF4BACC6"/>
        </left>
      </border>
    </dxf>
    <dxf>
      <border>
        <top style="thin">
          <color rgb="FF4BACC6"/>
        </top>
      </border>
    </dxf>
    <dxf>
      <border>
        <top style="thin">
          <color rgb="FF4BACC6"/>
        </top>
      </border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BACC6"/>
        </top>
      </border>
    </dxf>
    <dxf>
      <font>
        <b/>
        <color rgb="FFFFFFFF"/>
      </font>
      <fill>
        <patternFill patternType="solid">
          <fgColor rgb="FF4BACC6"/>
          <bgColor rgb="FF4BACC6"/>
        </patternFill>
      </fill>
    </dxf>
    <dxf>
      <font>
        <color rgb="FF000000"/>
      </font>
      <border>
        <left style="thin">
          <color rgb="FF4BACC6"/>
        </left>
        <right style="thin">
          <color rgb="FF4BACC6"/>
        </right>
        <top style="thin">
          <color rgb="FF4BACC6"/>
        </top>
        <bottom style="thin">
          <color rgb="FF4BACC6"/>
        </bottom>
      </border>
    </dxf>
    <dxf>
      <font>
        <color theme="1"/>
      </font>
    </dxf>
    <dxf>
      <fill>
        <patternFill>
          <bgColor theme="8" tint="0.79998168889431442"/>
        </patternFill>
      </fill>
    </dxf>
    <dxf>
      <font>
        <b/>
        <i val="0"/>
        <strike val="0"/>
        <color theme="0"/>
      </font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ont>
        <b/>
        <i val="0"/>
        <strike val="0"/>
        <color theme="0"/>
      </font>
      <fill>
        <patternFill>
          <bgColor theme="0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thin">
          <color auto="1"/>
        </horizontal>
      </border>
    </dxf>
  </dxfs>
  <tableStyles count="4" defaultTableStyle="TableStyleMedium2" defaultPivotStyle="PivotStyleLight16">
    <tableStyle name="綿口テンプレート１" pivot="0" count="3">
      <tableStyleElement type="wholeTable" dxfId="504"/>
      <tableStyleElement type="headerRow" dxfId="503"/>
      <tableStyleElement type="secondRowStripe" dxfId="502"/>
    </tableStyle>
    <tableStyle name="綿口テンプレート１ 2" pivot="0" count="3">
      <tableStyleElement type="wholeTable" dxfId="501"/>
      <tableStyleElement type="headerRow" dxfId="500"/>
      <tableStyleElement type="secondRowStripe" dxfId="499"/>
    </tableStyle>
    <tableStyle name="テーブル スタイル 1" pivot="0" count="1">
      <tableStyleElement type="wholeTable" dxfId="498"/>
    </tableStyle>
    <tableStyle name="TableStyleLight13 2" pivot="0" count="9">
      <tableStyleElement type="wholeTable" dxfId="497"/>
      <tableStyleElement type="headerRow" dxfId="496"/>
      <tableStyleElement type="totalRow" dxfId="495"/>
      <tableStyleElement type="firstColumn" dxfId="494"/>
      <tableStyleElement type="lastColumn" dxfId="493"/>
      <tableStyleElement type="firstRowStripe" dxfId="492"/>
      <tableStyleElement type="secondRowStripe" dxfId="491"/>
      <tableStyleElement type="firstColumnStripe" dxfId="490"/>
      <tableStyleElement type="secondColumnStripe" dxfId="489"/>
    </tableStyle>
  </tableStyles>
  <colors>
    <mruColors>
      <color rgb="FFA7FFA7"/>
      <color rgb="FFCC0099"/>
      <color rgb="FFFF0000"/>
      <color rgb="FF00C400"/>
      <color rgb="FFFFE181"/>
      <color rgb="FF4FFF4F"/>
      <color rgb="FFDDFFE5"/>
      <color rgb="FF028C23"/>
      <color rgb="FF01471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styles" Target="styles.xml"/><Relationship Id="rId5" Type="http://schemas.openxmlformats.org/officeDocument/2006/relationships/chartsheet" Target="chartsheets/sheet3.xml"/><Relationship Id="rId10" Type="http://schemas.openxmlformats.org/officeDocument/2006/relationships/theme" Target="theme/theme1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7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16240191061071"/>
          <c:y val="1.2753437168316343E-2"/>
          <c:w val="0.83479449920346449"/>
          <c:h val="0.71270653864191746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集計情報!$C$32</c:f>
              <c:strCache>
                <c:ptCount val="1"/>
                <c:pt idx="0">
                  <c:v>グループ別発生明細件数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  <a:ln>
              <a:solidFill>
                <a:srgbClr val="FFC000"/>
              </a:solidFill>
            </a:ln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集計情報!$C$35:$C$58</c:f>
              <c:numCache>
                <c:formatCode>General</c:formatCode>
                <c:ptCount val="24"/>
                <c:pt idx="0">
                  <c:v>123</c:v>
                </c:pt>
                <c:pt idx="1">
                  <c:v>65</c:v>
                </c:pt>
                <c:pt idx="2">
                  <c:v>55</c:v>
                </c:pt>
                <c:pt idx="3">
                  <c:v>126</c:v>
                </c:pt>
                <c:pt idx="4">
                  <c:v>160</c:v>
                </c:pt>
                <c:pt idx="5">
                  <c:v>100</c:v>
                </c:pt>
                <c:pt idx="6">
                  <c:v>248</c:v>
                </c:pt>
                <c:pt idx="7">
                  <c:v>185</c:v>
                </c:pt>
                <c:pt idx="8">
                  <c:v>254</c:v>
                </c:pt>
                <c:pt idx="9">
                  <c:v>233</c:v>
                </c:pt>
                <c:pt idx="10">
                  <c:v>276</c:v>
                </c:pt>
                <c:pt idx="11">
                  <c:v>244</c:v>
                </c:pt>
                <c:pt idx="12">
                  <c:v>265</c:v>
                </c:pt>
                <c:pt idx="13">
                  <c:v>146</c:v>
                </c:pt>
                <c:pt idx="14">
                  <c:v>138</c:v>
                </c:pt>
                <c:pt idx="15">
                  <c:v>99</c:v>
                </c:pt>
                <c:pt idx="16">
                  <c:v>41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5309568"/>
        <c:axId val="195311104"/>
      </c:barChart>
      <c:barChart>
        <c:barDir val="col"/>
        <c:grouping val="clustered"/>
        <c:varyColors val="0"/>
        <c:ser>
          <c:idx val="1"/>
          <c:order val="1"/>
          <c:tx>
            <c:strRef>
              <c:f>集計情報!$D$33</c:f>
              <c:strCache>
                <c:ptCount val="1"/>
                <c:pt idx="0">
                  <c:v>発生明細数_1G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集計情報!$D$35:$D$58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169</c:v>
                </c:pt>
                <c:pt idx="9">
                  <c:v>104</c:v>
                </c:pt>
                <c:pt idx="10">
                  <c:v>84</c:v>
                </c:pt>
                <c:pt idx="11">
                  <c:v>82</c:v>
                </c:pt>
                <c:pt idx="12">
                  <c:v>55</c:v>
                </c:pt>
                <c:pt idx="13">
                  <c:v>64</c:v>
                </c:pt>
                <c:pt idx="14">
                  <c:v>64</c:v>
                </c:pt>
                <c:pt idx="15">
                  <c:v>26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0"/>
          <c:order val="2"/>
          <c:tx>
            <c:strRef>
              <c:f>集計情報!$R$33</c:f>
              <c:strCache>
                <c:ptCount val="1"/>
                <c:pt idx="0">
                  <c:v>完了明細数_1G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集計情報!$R$35:$R$58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144</c:v>
                </c:pt>
                <c:pt idx="9">
                  <c:v>61</c:v>
                </c:pt>
                <c:pt idx="10">
                  <c:v>44</c:v>
                </c:pt>
                <c:pt idx="11">
                  <c:v>49</c:v>
                </c:pt>
                <c:pt idx="12">
                  <c:v>54</c:v>
                </c:pt>
                <c:pt idx="13">
                  <c:v>56</c:v>
                </c:pt>
                <c:pt idx="14">
                  <c:v>55</c:v>
                </c:pt>
                <c:pt idx="15">
                  <c:v>23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3"/>
          <c:tx>
            <c:strRef>
              <c:f>集計情報!$E$33</c:f>
              <c:strCache>
                <c:ptCount val="1"/>
                <c:pt idx="0">
                  <c:v>発生明細数_2G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集計情報!$E$35:$E$58</c:f>
              <c:numCache>
                <c:formatCode>General</c:formatCode>
                <c:ptCount val="24"/>
                <c:pt idx="0">
                  <c:v>91</c:v>
                </c:pt>
                <c:pt idx="1">
                  <c:v>38</c:v>
                </c:pt>
                <c:pt idx="2">
                  <c:v>25</c:v>
                </c:pt>
                <c:pt idx="3">
                  <c:v>59</c:v>
                </c:pt>
                <c:pt idx="4">
                  <c:v>78</c:v>
                </c:pt>
                <c:pt idx="5">
                  <c:v>25</c:v>
                </c:pt>
                <c:pt idx="6">
                  <c:v>68</c:v>
                </c:pt>
                <c:pt idx="7">
                  <c:v>36</c:v>
                </c:pt>
                <c:pt idx="8">
                  <c:v>58</c:v>
                </c:pt>
                <c:pt idx="9">
                  <c:v>103</c:v>
                </c:pt>
                <c:pt idx="10">
                  <c:v>162</c:v>
                </c:pt>
                <c:pt idx="11">
                  <c:v>127</c:v>
                </c:pt>
                <c:pt idx="12">
                  <c:v>194</c:v>
                </c:pt>
                <c:pt idx="13">
                  <c:v>70</c:v>
                </c:pt>
                <c:pt idx="14">
                  <c:v>60</c:v>
                </c:pt>
                <c:pt idx="15">
                  <c:v>57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集計情報!$S$33</c:f>
              <c:strCache>
                <c:ptCount val="1"/>
                <c:pt idx="0">
                  <c:v>完了明細数_2G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集計情報!$S$35:$S$58</c:f>
              <c:numCache>
                <c:formatCode>General</c:formatCode>
                <c:ptCount val="24"/>
                <c:pt idx="0">
                  <c:v>90</c:v>
                </c:pt>
                <c:pt idx="1">
                  <c:v>32</c:v>
                </c:pt>
                <c:pt idx="2">
                  <c:v>24</c:v>
                </c:pt>
                <c:pt idx="3">
                  <c:v>59</c:v>
                </c:pt>
                <c:pt idx="4">
                  <c:v>37</c:v>
                </c:pt>
                <c:pt idx="5">
                  <c:v>24</c:v>
                </c:pt>
                <c:pt idx="6">
                  <c:v>49</c:v>
                </c:pt>
                <c:pt idx="7">
                  <c:v>34</c:v>
                </c:pt>
                <c:pt idx="8">
                  <c:v>54</c:v>
                </c:pt>
                <c:pt idx="9">
                  <c:v>97</c:v>
                </c:pt>
                <c:pt idx="10">
                  <c:v>143</c:v>
                </c:pt>
                <c:pt idx="11">
                  <c:v>118</c:v>
                </c:pt>
                <c:pt idx="12">
                  <c:v>157</c:v>
                </c:pt>
                <c:pt idx="13">
                  <c:v>50</c:v>
                </c:pt>
                <c:pt idx="14">
                  <c:v>52</c:v>
                </c:pt>
                <c:pt idx="15">
                  <c:v>42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5"/>
          <c:tx>
            <c:strRef>
              <c:f>集計情報!$F$33</c:f>
              <c:strCache>
                <c:ptCount val="1"/>
                <c:pt idx="0">
                  <c:v>発生明細数_企管G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集計情報!$F$35:$F$58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54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26</c:v>
                </c:pt>
                <c:pt idx="10">
                  <c:v>30</c:v>
                </c:pt>
                <c:pt idx="11">
                  <c:v>35</c:v>
                </c:pt>
                <c:pt idx="12">
                  <c:v>16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6"/>
          <c:tx>
            <c:strRef>
              <c:f>集計情報!$T$33</c:f>
              <c:strCache>
                <c:ptCount val="1"/>
                <c:pt idx="0">
                  <c:v>完了明細数_企管G</c:v>
                </c:pt>
              </c:strCache>
            </c:strRef>
          </c:tx>
          <c:spPr>
            <a:pattFill prst="ltDnDiag">
              <a:fgClr>
                <a:srgbClr val="FF0000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集計情報!$T$35:$T$58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55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25</c:v>
                </c:pt>
                <c:pt idx="10">
                  <c:v>29</c:v>
                </c:pt>
                <c:pt idx="11">
                  <c:v>25</c:v>
                </c:pt>
                <c:pt idx="12">
                  <c:v>15</c:v>
                </c:pt>
                <c:pt idx="13">
                  <c:v>12</c:v>
                </c:pt>
                <c:pt idx="14">
                  <c:v>10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5314432"/>
        <c:axId val="195312640"/>
      </c:barChart>
      <c:catAx>
        <c:axId val="19530956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95311104"/>
        <c:crosses val="autoZero"/>
        <c:auto val="1"/>
        <c:lblAlgn val="ctr"/>
        <c:lblOffset val="100"/>
        <c:noMultiLvlLbl val="0"/>
      </c:catAx>
      <c:valAx>
        <c:axId val="19531110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5309568"/>
        <c:crosses val="autoZero"/>
        <c:crossBetween val="between"/>
      </c:valAx>
      <c:valAx>
        <c:axId val="195312640"/>
        <c:scaling>
          <c:orientation val="minMax"/>
          <c:max val="300"/>
        </c:scaling>
        <c:delete val="0"/>
        <c:axPos val="r"/>
        <c:numFmt formatCode="General" sourceLinked="1"/>
        <c:majorTickMark val="out"/>
        <c:minorTickMark val="none"/>
        <c:tickLblPos val="nextTo"/>
        <c:crossAx val="195314432"/>
        <c:crosses val="max"/>
        <c:crossBetween val="between"/>
      </c:valAx>
      <c:catAx>
        <c:axId val="195314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953126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700"/>
            </a:pPr>
            <a:endParaRPr lang="ja-JP"/>
          </a:p>
        </c:txPr>
      </c:dTable>
      <c:spPr>
        <a:ln>
          <a:solidFill>
            <a:srgbClr val="FF0000"/>
          </a:solidFill>
        </a:ln>
      </c:spPr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638453458414936E-2"/>
          <c:y val="1.4843301327146018E-2"/>
          <c:w val="0.92926420533154952"/>
          <c:h val="0.82776557319049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集計情報!$C$4</c:f>
              <c:strCache>
                <c:ptCount val="1"/>
                <c:pt idx="0">
                  <c:v>発生明細数_PRISM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集計情報!$C$5:$C$28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169</c:v>
                </c:pt>
                <c:pt idx="9">
                  <c:v>104</c:v>
                </c:pt>
                <c:pt idx="10">
                  <c:v>84</c:v>
                </c:pt>
                <c:pt idx="11">
                  <c:v>82</c:v>
                </c:pt>
                <c:pt idx="12">
                  <c:v>55</c:v>
                </c:pt>
                <c:pt idx="13">
                  <c:v>64</c:v>
                </c:pt>
                <c:pt idx="14">
                  <c:v>64</c:v>
                </c:pt>
                <c:pt idx="15">
                  <c:v>26</c:v>
                </c:pt>
                <c:pt idx="16">
                  <c:v>26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1"/>
          <c:tx>
            <c:strRef>
              <c:f>集計情報!$R$33</c:f>
              <c:strCache>
                <c:ptCount val="1"/>
                <c:pt idx="0">
                  <c:v>完了明細数_1G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</c:dPt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集計情報!$R$35:$R$58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11</c:v>
                </c:pt>
                <c:pt idx="5">
                  <c:v>21</c:v>
                </c:pt>
                <c:pt idx="6">
                  <c:v>125</c:v>
                </c:pt>
                <c:pt idx="7">
                  <c:v>104</c:v>
                </c:pt>
                <c:pt idx="8">
                  <c:v>144</c:v>
                </c:pt>
                <c:pt idx="9">
                  <c:v>61</c:v>
                </c:pt>
                <c:pt idx="10">
                  <c:v>44</c:v>
                </c:pt>
                <c:pt idx="11">
                  <c:v>49</c:v>
                </c:pt>
                <c:pt idx="12">
                  <c:v>54</c:v>
                </c:pt>
                <c:pt idx="13">
                  <c:v>56</c:v>
                </c:pt>
                <c:pt idx="14">
                  <c:v>55</c:v>
                </c:pt>
                <c:pt idx="15">
                  <c:v>23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5451520"/>
        <c:axId val="195457792"/>
      </c:barChart>
      <c:barChart>
        <c:barDir val="col"/>
        <c:grouping val="stacked"/>
        <c:varyColors val="0"/>
        <c:ser>
          <c:idx val="6"/>
          <c:order val="2"/>
          <c:tx>
            <c:strRef>
              <c:f>集計情報!$I$4</c:f>
              <c:strCache>
                <c:ptCount val="1"/>
                <c:pt idx="0">
                  <c:v>S開発_PRISM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集計情報!$I$5:$I$28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47</c:v>
                </c:pt>
                <c:pt idx="9">
                  <c:v>29</c:v>
                </c:pt>
                <c:pt idx="10">
                  <c:v>27</c:v>
                </c:pt>
                <c:pt idx="11">
                  <c:v>23</c:v>
                </c:pt>
                <c:pt idx="12">
                  <c:v>16</c:v>
                </c:pt>
                <c:pt idx="13">
                  <c:v>25</c:v>
                </c:pt>
                <c:pt idx="14">
                  <c:v>20</c:v>
                </c:pt>
                <c:pt idx="15">
                  <c:v>11</c:v>
                </c:pt>
                <c:pt idx="16">
                  <c:v>14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3"/>
          <c:tx>
            <c:strRef>
              <c:f>集計情報!$J$4</c:f>
              <c:strCache>
                <c:ptCount val="1"/>
                <c:pt idx="0">
                  <c:v>本番化_PRISM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集計情報!$J$5:$J$28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62</c:v>
                </c:pt>
                <c:pt idx="7">
                  <c:v>58</c:v>
                </c:pt>
                <c:pt idx="8">
                  <c:v>69</c:v>
                </c:pt>
                <c:pt idx="9">
                  <c:v>44</c:v>
                </c:pt>
                <c:pt idx="10">
                  <c:v>36</c:v>
                </c:pt>
                <c:pt idx="11">
                  <c:v>41</c:v>
                </c:pt>
                <c:pt idx="12">
                  <c:v>24</c:v>
                </c:pt>
                <c:pt idx="13">
                  <c:v>30</c:v>
                </c:pt>
                <c:pt idx="14">
                  <c:v>27</c:v>
                </c:pt>
                <c:pt idx="15">
                  <c:v>10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8"/>
          <c:order val="4"/>
          <c:tx>
            <c:strRef>
              <c:f>集計情報!$K$4</c:f>
              <c:strCache>
                <c:ptCount val="1"/>
                <c:pt idx="0">
                  <c:v>トラブル_PRISM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集計情報!$K$5:$K$28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5</c:v>
                </c:pt>
                <c:pt idx="5">
                  <c:v>13</c:v>
                </c:pt>
                <c:pt idx="6">
                  <c:v>60</c:v>
                </c:pt>
                <c:pt idx="7">
                  <c:v>44</c:v>
                </c:pt>
                <c:pt idx="8">
                  <c:v>47</c:v>
                </c:pt>
                <c:pt idx="9">
                  <c:v>28</c:v>
                </c:pt>
                <c:pt idx="10">
                  <c:v>19</c:v>
                </c:pt>
                <c:pt idx="11">
                  <c:v>15</c:v>
                </c:pt>
                <c:pt idx="12">
                  <c:v>14</c:v>
                </c:pt>
                <c:pt idx="13">
                  <c:v>9</c:v>
                </c:pt>
                <c:pt idx="14">
                  <c:v>17</c:v>
                </c:pt>
                <c:pt idx="15">
                  <c:v>4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5"/>
          <c:tx>
            <c:strRef>
              <c:f>集計情報!$L$4</c:f>
              <c:strCache>
                <c:ptCount val="1"/>
                <c:pt idx="0">
                  <c:v>臨時処理_PRISM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集計情報!$L$5:$L$28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6"/>
          <c:tx>
            <c:strRef>
              <c:f>集計情報!$M$4</c:f>
              <c:strCache>
                <c:ptCount val="1"/>
                <c:pt idx="0">
                  <c:v>マスタメンテ_PRISM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集計情報!$M$5:$M$28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0"/>
          <c:order val="7"/>
          <c:tx>
            <c:strRef>
              <c:f>集計情報!$N$4</c:f>
              <c:strCache>
                <c:ptCount val="1"/>
                <c:pt idx="0">
                  <c:v>データ移行_PRISM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集計情報!$N$5:$N$28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469312"/>
        <c:axId val="195459328"/>
      </c:barChart>
      <c:lineChart>
        <c:grouping val="standard"/>
        <c:varyColors val="0"/>
        <c:ser>
          <c:idx val="1"/>
          <c:order val="8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>
              <a:solidFill>
                <a:schemeClr val="bg1"/>
              </a:solidFill>
              <a:prstDash val="solid"/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>
                <a:solidFill>
                  <a:schemeClr val="bg1"/>
                </a:solidFill>
                <a:prstDash val="solid"/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集計情報!$AT$35:$AT$58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8</c:v>
                </c:pt>
                <c:pt idx="11">
                  <c:v>9</c:v>
                </c:pt>
                <c:pt idx="12">
                  <c:v>17</c:v>
                </c:pt>
                <c:pt idx="13">
                  <c:v>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2"/>
          <c:order val="9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集計情報!$AF$35:$AF$58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6</c:v>
                </c:pt>
                <c:pt idx="8">
                  <c:v>9</c:v>
                </c:pt>
                <c:pt idx="9">
                  <c:v>3</c:v>
                </c:pt>
                <c:pt idx="10">
                  <c:v>8</c:v>
                </c:pt>
                <c:pt idx="11">
                  <c:v>3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469312"/>
        <c:axId val="195459328"/>
      </c:lineChart>
      <c:catAx>
        <c:axId val="1954515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5457792"/>
        <c:crosses val="autoZero"/>
        <c:auto val="1"/>
        <c:lblAlgn val="ctr"/>
        <c:lblOffset val="100"/>
        <c:noMultiLvlLbl val="0"/>
      </c:catAx>
      <c:valAx>
        <c:axId val="19545779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5451520"/>
        <c:crosses val="autoZero"/>
        <c:crossBetween val="between"/>
      </c:valAx>
      <c:valAx>
        <c:axId val="19545932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195469312"/>
        <c:crosses val="max"/>
        <c:crossBetween val="between"/>
      </c:valAx>
      <c:catAx>
        <c:axId val="19546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195459328"/>
        <c:crosses val="autoZero"/>
        <c:auto val="1"/>
        <c:lblAlgn val="ctr"/>
        <c:lblOffset val="100"/>
        <c:noMultiLvlLbl val="0"/>
      </c:catAx>
      <c:spPr>
        <a:ln>
          <a:solidFill>
            <a:srgbClr val="7030A0"/>
          </a:solidFill>
        </a:ln>
      </c:spPr>
    </c:plotArea>
    <c:legend>
      <c:legendPos val="b"/>
      <c:layout>
        <c:manualLayout>
          <c:xMode val="edge"/>
          <c:yMode val="edge"/>
          <c:x val="5.1244771476236916E-3"/>
          <c:y val="0.88976229852146227"/>
          <c:w val="0.99384510406004778"/>
          <c:h val="0.11023770147853776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集計情報!$E$33</c:f>
              <c:strCache>
                <c:ptCount val="1"/>
                <c:pt idx="0">
                  <c:v>発生明細数_2G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集計情報!$EE$5:$EE$28</c:f>
              <c:numCache>
                <c:formatCode>General</c:formatCode>
                <c:ptCount val="24"/>
                <c:pt idx="0">
                  <c:v>91</c:v>
                </c:pt>
                <c:pt idx="1">
                  <c:v>38</c:v>
                </c:pt>
                <c:pt idx="2">
                  <c:v>25</c:v>
                </c:pt>
                <c:pt idx="3">
                  <c:v>59</c:v>
                </c:pt>
                <c:pt idx="4">
                  <c:v>78</c:v>
                </c:pt>
                <c:pt idx="5">
                  <c:v>25</c:v>
                </c:pt>
                <c:pt idx="6">
                  <c:v>68</c:v>
                </c:pt>
                <c:pt idx="7">
                  <c:v>36</c:v>
                </c:pt>
                <c:pt idx="8">
                  <c:v>58</c:v>
                </c:pt>
                <c:pt idx="9">
                  <c:v>103</c:v>
                </c:pt>
                <c:pt idx="10">
                  <c:v>162</c:v>
                </c:pt>
                <c:pt idx="11">
                  <c:v>127</c:v>
                </c:pt>
                <c:pt idx="12">
                  <c:v>194</c:v>
                </c:pt>
                <c:pt idx="13">
                  <c:v>70</c:v>
                </c:pt>
                <c:pt idx="14">
                  <c:v>60</c:v>
                </c:pt>
                <c:pt idx="15">
                  <c:v>57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1"/>
          <c:tx>
            <c:strRef>
              <c:f>集計情報!$BG$33</c:f>
              <c:strCache>
                <c:ptCount val="1"/>
                <c:pt idx="0">
                  <c:v>月別企画管理G確認済件数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集計情報!$BI$35:$BI$58</c:f>
              <c:numCache>
                <c:formatCode>General</c:formatCode>
                <c:ptCount val="24"/>
                <c:pt idx="0">
                  <c:v>88</c:v>
                </c:pt>
                <c:pt idx="1">
                  <c:v>37</c:v>
                </c:pt>
                <c:pt idx="2">
                  <c:v>20</c:v>
                </c:pt>
                <c:pt idx="3">
                  <c:v>56</c:v>
                </c:pt>
                <c:pt idx="4">
                  <c:v>65</c:v>
                </c:pt>
                <c:pt idx="5">
                  <c:v>19</c:v>
                </c:pt>
                <c:pt idx="6">
                  <c:v>58</c:v>
                </c:pt>
                <c:pt idx="7">
                  <c:v>24</c:v>
                </c:pt>
                <c:pt idx="8">
                  <c:v>42</c:v>
                </c:pt>
                <c:pt idx="9">
                  <c:v>72</c:v>
                </c:pt>
                <c:pt idx="10">
                  <c:v>143</c:v>
                </c:pt>
                <c:pt idx="11">
                  <c:v>57</c:v>
                </c:pt>
                <c:pt idx="12">
                  <c:v>146</c:v>
                </c:pt>
                <c:pt idx="13">
                  <c:v>49</c:v>
                </c:pt>
                <c:pt idx="14">
                  <c:v>48</c:v>
                </c:pt>
                <c:pt idx="15">
                  <c:v>38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5634304"/>
        <c:axId val="195554688"/>
      </c:barChart>
      <c:barChart>
        <c:barDir val="col"/>
        <c:grouping val="stacked"/>
        <c:varyColors val="0"/>
        <c:ser>
          <c:idx val="6"/>
          <c:order val="2"/>
          <c:tx>
            <c:strRef>
              <c:f>集計情報!$EK$4</c:f>
              <c:strCache>
                <c:ptCount val="1"/>
                <c:pt idx="0">
                  <c:v>S開発_2G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集計情報!$EK$5:$EK$28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10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16</c:v>
                </c:pt>
                <c:pt idx="10">
                  <c:v>20</c:v>
                </c:pt>
                <c:pt idx="11">
                  <c:v>29</c:v>
                </c:pt>
                <c:pt idx="12">
                  <c:v>53</c:v>
                </c:pt>
                <c:pt idx="13">
                  <c:v>22</c:v>
                </c:pt>
                <c:pt idx="14">
                  <c:v>15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3"/>
          <c:tx>
            <c:strRef>
              <c:f>集計情報!$EL$4</c:f>
              <c:strCache>
                <c:ptCount val="1"/>
                <c:pt idx="0">
                  <c:v>本番化_2G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集計情報!$EL$5:$EL$28</c:f>
              <c:numCache>
                <c:formatCode>General</c:formatCode>
                <c:ptCount val="24"/>
                <c:pt idx="0">
                  <c:v>42</c:v>
                </c:pt>
                <c:pt idx="1">
                  <c:v>11</c:v>
                </c:pt>
                <c:pt idx="2">
                  <c:v>13</c:v>
                </c:pt>
                <c:pt idx="3">
                  <c:v>14</c:v>
                </c:pt>
                <c:pt idx="4">
                  <c:v>33</c:v>
                </c:pt>
                <c:pt idx="5">
                  <c:v>11</c:v>
                </c:pt>
                <c:pt idx="6">
                  <c:v>14</c:v>
                </c:pt>
                <c:pt idx="7">
                  <c:v>13</c:v>
                </c:pt>
                <c:pt idx="8">
                  <c:v>29</c:v>
                </c:pt>
                <c:pt idx="9">
                  <c:v>45</c:v>
                </c:pt>
                <c:pt idx="10">
                  <c:v>72</c:v>
                </c:pt>
                <c:pt idx="11">
                  <c:v>40</c:v>
                </c:pt>
                <c:pt idx="12">
                  <c:v>56</c:v>
                </c:pt>
                <c:pt idx="13">
                  <c:v>19</c:v>
                </c:pt>
                <c:pt idx="14">
                  <c:v>20</c:v>
                </c:pt>
                <c:pt idx="15">
                  <c:v>12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8"/>
          <c:order val="4"/>
          <c:tx>
            <c:strRef>
              <c:f>集計情報!$EM$4</c:f>
              <c:strCache>
                <c:ptCount val="1"/>
                <c:pt idx="0">
                  <c:v>トラブル_2G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集計情報!$EM$5:$EM$28</c:f>
              <c:numCache>
                <c:formatCode>General</c:formatCode>
                <c:ptCount val="24"/>
                <c:pt idx="0">
                  <c:v>14</c:v>
                </c:pt>
                <c:pt idx="1">
                  <c:v>10</c:v>
                </c:pt>
                <c:pt idx="2">
                  <c:v>2</c:v>
                </c:pt>
                <c:pt idx="3">
                  <c:v>14</c:v>
                </c:pt>
                <c:pt idx="4">
                  <c:v>4</c:v>
                </c:pt>
                <c:pt idx="5">
                  <c:v>6</c:v>
                </c:pt>
                <c:pt idx="6">
                  <c:v>18</c:v>
                </c:pt>
                <c:pt idx="7">
                  <c:v>9</c:v>
                </c:pt>
                <c:pt idx="8">
                  <c:v>11</c:v>
                </c:pt>
                <c:pt idx="9">
                  <c:v>16</c:v>
                </c:pt>
                <c:pt idx="10">
                  <c:v>30</c:v>
                </c:pt>
                <c:pt idx="11">
                  <c:v>28</c:v>
                </c:pt>
                <c:pt idx="12">
                  <c:v>43</c:v>
                </c:pt>
                <c:pt idx="13">
                  <c:v>15</c:v>
                </c:pt>
                <c:pt idx="14">
                  <c:v>14</c:v>
                </c:pt>
                <c:pt idx="15">
                  <c:v>16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5"/>
          <c:tx>
            <c:strRef>
              <c:f>集計情報!$EN$4</c:f>
              <c:strCache>
                <c:ptCount val="1"/>
                <c:pt idx="0">
                  <c:v>臨時処理_2G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集計情報!$EN$5:$EN$28</c:f>
              <c:numCache>
                <c:formatCode>General</c:formatCode>
                <c:ptCount val="24"/>
                <c:pt idx="0">
                  <c:v>12</c:v>
                </c:pt>
                <c:pt idx="1">
                  <c:v>10</c:v>
                </c:pt>
                <c:pt idx="2">
                  <c:v>2</c:v>
                </c:pt>
                <c:pt idx="3">
                  <c:v>18</c:v>
                </c:pt>
                <c:pt idx="4">
                  <c:v>23</c:v>
                </c:pt>
                <c:pt idx="5">
                  <c:v>3</c:v>
                </c:pt>
                <c:pt idx="6">
                  <c:v>24</c:v>
                </c:pt>
                <c:pt idx="7">
                  <c:v>5</c:v>
                </c:pt>
                <c:pt idx="8">
                  <c:v>6</c:v>
                </c:pt>
                <c:pt idx="9">
                  <c:v>14</c:v>
                </c:pt>
                <c:pt idx="10">
                  <c:v>31</c:v>
                </c:pt>
                <c:pt idx="11">
                  <c:v>22</c:v>
                </c:pt>
                <c:pt idx="12">
                  <c:v>37</c:v>
                </c:pt>
                <c:pt idx="13">
                  <c:v>7</c:v>
                </c:pt>
                <c:pt idx="14">
                  <c:v>8</c:v>
                </c:pt>
                <c:pt idx="15">
                  <c:v>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6"/>
          <c:tx>
            <c:strRef>
              <c:f>集計情報!$EO$4</c:f>
              <c:strCache>
                <c:ptCount val="1"/>
                <c:pt idx="0">
                  <c:v>マスタメンテ_2G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集計情報!$EO$5:$EO$28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0"/>
          <c:order val="7"/>
          <c:tx>
            <c:strRef>
              <c:f>集計情報!$EP$4</c:f>
              <c:strCache>
                <c:ptCount val="1"/>
                <c:pt idx="0">
                  <c:v>データ移行_2G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集計情報!$EP$5:$EP$28</c:f>
              <c:numCache>
                <c:formatCode>General</c:formatCode>
                <c:ptCount val="24"/>
                <c:pt idx="0">
                  <c:v>12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9</c:v>
                </c:pt>
                <c:pt idx="11">
                  <c:v>8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overlap val="100"/>
        <c:axId val="195641728"/>
        <c:axId val="195635840"/>
      </c:barChart>
      <c:lineChart>
        <c:grouping val="standard"/>
        <c:varyColors val="0"/>
        <c:ser>
          <c:idx val="2"/>
          <c:order val="8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 w="28575">
              <a:solidFill>
                <a:schemeClr val="accent5">
                  <a:lumMod val="20000"/>
                  <a:lumOff val="80000"/>
                </a:schemeClr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 w="12700">
                <a:solidFill>
                  <a:schemeClr val="bg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集計情報!$EI$5:$EI$28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14</c:v>
                </c:pt>
                <c:pt idx="13">
                  <c:v>8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3"/>
          <c:order val="9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集計情報!$EH$5:$EH$28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34304"/>
        <c:axId val="195554688"/>
      </c:lineChart>
      <c:valAx>
        <c:axId val="195554688"/>
        <c:scaling>
          <c:orientation val="minMax"/>
          <c:min val="0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95634304"/>
        <c:crosses val="max"/>
        <c:crossBetween val="between"/>
      </c:valAx>
      <c:catAx>
        <c:axId val="1956343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95554688"/>
        <c:crosses val="autoZero"/>
        <c:auto val="1"/>
        <c:lblAlgn val="ctr"/>
        <c:lblOffset val="100"/>
        <c:noMultiLvlLbl val="0"/>
      </c:catAx>
      <c:valAx>
        <c:axId val="195635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5641728"/>
        <c:crosses val="autoZero"/>
        <c:crossBetween val="between"/>
      </c:valAx>
      <c:catAx>
        <c:axId val="195641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95635840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6.4891990855288394E-3"/>
          <c:y val="0.87722311356848415"/>
          <c:w val="0.98975093824633231"/>
          <c:h val="0.11023770147853776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05906855499721E-2"/>
          <c:y val="1.2746777410003907E-2"/>
          <c:w val="0.92924006342210641"/>
          <c:h val="0.856931230854628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集計情報!$F$33</c:f>
              <c:strCache>
                <c:ptCount val="1"/>
                <c:pt idx="0">
                  <c:v>発生明細数_企管G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集計情報!$F$35:$F$58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30</c:v>
                </c:pt>
                <c:pt idx="3">
                  <c:v>54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26</c:v>
                </c:pt>
                <c:pt idx="10">
                  <c:v>30</c:v>
                </c:pt>
                <c:pt idx="11">
                  <c:v>35</c:v>
                </c:pt>
                <c:pt idx="12">
                  <c:v>16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9"/>
          <c:tx>
            <c:strRef>
              <c:f>集計情報!$BG$33</c:f>
              <c:strCache>
                <c:ptCount val="1"/>
                <c:pt idx="0">
                  <c:v>月別企画管理G確認済件数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集計情報!$BL$35:$BL$58</c:f>
              <c:numCache>
                <c:formatCode>General</c:formatCode>
                <c:ptCount val="24"/>
                <c:pt idx="0">
                  <c:v>28</c:v>
                </c:pt>
                <c:pt idx="1">
                  <c:v>26</c:v>
                </c:pt>
                <c:pt idx="2">
                  <c:v>29</c:v>
                </c:pt>
                <c:pt idx="3">
                  <c:v>53</c:v>
                </c:pt>
                <c:pt idx="4">
                  <c:v>71</c:v>
                </c:pt>
                <c:pt idx="5">
                  <c:v>54</c:v>
                </c:pt>
                <c:pt idx="6">
                  <c:v>55</c:v>
                </c:pt>
                <c:pt idx="7">
                  <c:v>45</c:v>
                </c:pt>
                <c:pt idx="8">
                  <c:v>27</c:v>
                </c:pt>
                <c:pt idx="9">
                  <c:v>25</c:v>
                </c:pt>
                <c:pt idx="10">
                  <c:v>29</c:v>
                </c:pt>
                <c:pt idx="11">
                  <c:v>25</c:v>
                </c:pt>
                <c:pt idx="12">
                  <c:v>15</c:v>
                </c:pt>
                <c:pt idx="13">
                  <c:v>11</c:v>
                </c:pt>
                <c:pt idx="14">
                  <c:v>10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2"/>
        <c:axId val="195820928"/>
        <c:axId val="200099328"/>
      </c:barChart>
      <c:barChart>
        <c:barDir val="col"/>
        <c:grouping val="stacked"/>
        <c:varyColors val="0"/>
        <c:ser>
          <c:idx val="1"/>
          <c:order val="1"/>
          <c:tx>
            <c:strRef>
              <c:f>集計情報!$AG$4</c:f>
              <c:strCache>
                <c:ptCount val="1"/>
                <c:pt idx="0">
                  <c:v>S開発_COMMON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集計情報!$AG$5:$AG$28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20</c:v>
                </c:pt>
                <c:pt idx="4">
                  <c:v>31</c:v>
                </c:pt>
                <c:pt idx="5">
                  <c:v>20</c:v>
                </c:pt>
                <c:pt idx="6">
                  <c:v>22</c:v>
                </c:pt>
                <c:pt idx="7">
                  <c:v>20</c:v>
                </c:pt>
                <c:pt idx="8">
                  <c:v>11</c:v>
                </c:pt>
                <c:pt idx="9">
                  <c:v>10</c:v>
                </c:pt>
                <c:pt idx="10">
                  <c:v>8</c:v>
                </c:pt>
                <c:pt idx="11">
                  <c:v>16</c:v>
                </c:pt>
                <c:pt idx="12">
                  <c:v>6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集計情報!$AH$4</c:f>
              <c:strCache>
                <c:ptCount val="1"/>
                <c:pt idx="0">
                  <c:v>本番化_COMMON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集計情報!$AH$5:$AH$28</c:f>
              <c:numCache>
                <c:formatCode>General</c:formatCode>
                <c:ptCount val="24"/>
                <c:pt idx="0">
                  <c:v>18</c:v>
                </c:pt>
                <c:pt idx="1">
                  <c:v>21</c:v>
                </c:pt>
                <c:pt idx="2">
                  <c:v>24</c:v>
                </c:pt>
                <c:pt idx="3">
                  <c:v>25</c:v>
                </c:pt>
                <c:pt idx="4">
                  <c:v>35</c:v>
                </c:pt>
                <c:pt idx="5">
                  <c:v>26</c:v>
                </c:pt>
                <c:pt idx="6">
                  <c:v>24</c:v>
                </c:pt>
                <c:pt idx="7">
                  <c:v>22</c:v>
                </c:pt>
                <c:pt idx="8">
                  <c:v>15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  <c:pt idx="15">
                  <c:v>7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集計情報!$AI$4</c:f>
              <c:strCache>
                <c:ptCount val="1"/>
                <c:pt idx="0">
                  <c:v>トラブル_COMMON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集計情報!$AI$5:$AI$28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8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集計情報!$AJ$4</c:f>
              <c:strCache>
                <c:ptCount val="1"/>
                <c:pt idx="0">
                  <c:v>臨時処理_COMMON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集計情報!$AJ$5:$AJ$28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集計情報!$AK$4</c:f>
              <c:strCache>
                <c:ptCount val="1"/>
                <c:pt idx="0">
                  <c:v>マスタメンテ_COMMON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集計情報!$AK$5:$AK$28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strRef>
              <c:f>集計情報!$AL$4</c:f>
              <c:strCache>
                <c:ptCount val="1"/>
                <c:pt idx="0">
                  <c:v>データ移行_COMMON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集計情報!$AL$5:$AL$28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overlap val="100"/>
        <c:axId val="200106752"/>
        <c:axId val="200100864"/>
      </c:barChart>
      <c:lineChart>
        <c:grouping val="standard"/>
        <c:varyColors val="0"/>
        <c:ser>
          <c:idx val="7"/>
          <c:order val="7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集計情報!$AV$35:$AV$58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集計情報!$AH$35:$AH$58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106752"/>
        <c:axId val="200100864"/>
      </c:lineChart>
      <c:catAx>
        <c:axId val="195820928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0099328"/>
        <c:crosses val="autoZero"/>
        <c:auto val="1"/>
        <c:lblAlgn val="ctr"/>
        <c:lblOffset val="100"/>
        <c:noMultiLvlLbl val="0"/>
      </c:catAx>
      <c:valAx>
        <c:axId val="2000993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95820928"/>
        <c:crosses val="autoZero"/>
        <c:crossBetween val="between"/>
      </c:valAx>
      <c:valAx>
        <c:axId val="200100864"/>
        <c:scaling>
          <c:orientation val="minMax"/>
          <c:max val="8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200106752"/>
        <c:crosses val="max"/>
        <c:crossBetween val="between"/>
      </c:valAx>
      <c:catAx>
        <c:axId val="200106752"/>
        <c:scaling>
          <c:orientation val="minMax"/>
        </c:scaling>
        <c:delete val="1"/>
        <c:axPos val="b"/>
        <c:majorTickMark val="out"/>
        <c:minorTickMark val="none"/>
        <c:tickLblPos val="nextTo"/>
        <c:crossAx val="200100864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2.2252559726962458E-3"/>
          <c:y val="0.88981986390082446"/>
          <c:w val="0.99777474402730371"/>
          <c:h val="0.1101801360991756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9442755440254E-2"/>
          <c:y val="2.7338592115572508E-2"/>
          <c:w val="0.91677610532507603"/>
          <c:h val="0.835367958405094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集計情報!$I$33</c:f>
              <c:strCache>
                <c:ptCount val="1"/>
                <c:pt idx="0">
                  <c:v>発生明細数_ASTRA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集計情報!$I$35:$I$58</c:f>
              <c:numCache>
                <c:formatCode>General</c:formatCode>
                <c:ptCount val="24"/>
                <c:pt idx="0">
                  <c:v>88</c:v>
                </c:pt>
                <c:pt idx="1">
                  <c:v>37</c:v>
                </c:pt>
                <c:pt idx="2">
                  <c:v>25</c:v>
                </c:pt>
                <c:pt idx="3">
                  <c:v>57</c:v>
                </c:pt>
                <c:pt idx="4">
                  <c:v>76</c:v>
                </c:pt>
                <c:pt idx="5">
                  <c:v>23</c:v>
                </c:pt>
                <c:pt idx="6">
                  <c:v>65</c:v>
                </c:pt>
                <c:pt idx="7">
                  <c:v>34</c:v>
                </c:pt>
                <c:pt idx="8">
                  <c:v>57</c:v>
                </c:pt>
                <c:pt idx="9">
                  <c:v>99</c:v>
                </c:pt>
                <c:pt idx="10">
                  <c:v>159</c:v>
                </c:pt>
                <c:pt idx="11">
                  <c:v>122</c:v>
                </c:pt>
                <c:pt idx="12">
                  <c:v>190</c:v>
                </c:pt>
                <c:pt idx="13">
                  <c:v>67</c:v>
                </c:pt>
                <c:pt idx="14">
                  <c:v>55</c:v>
                </c:pt>
                <c:pt idx="15">
                  <c:v>56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集計情報!$W$33</c:f>
              <c:strCache>
                <c:ptCount val="1"/>
                <c:pt idx="0">
                  <c:v>完了明細数_ASTRA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集計情報!$W$35:$W$58</c:f>
              <c:numCache>
                <c:formatCode>General</c:formatCode>
                <c:ptCount val="24"/>
                <c:pt idx="0">
                  <c:v>87</c:v>
                </c:pt>
                <c:pt idx="1">
                  <c:v>31</c:v>
                </c:pt>
                <c:pt idx="2">
                  <c:v>24</c:v>
                </c:pt>
                <c:pt idx="3">
                  <c:v>57</c:v>
                </c:pt>
                <c:pt idx="4">
                  <c:v>36</c:v>
                </c:pt>
                <c:pt idx="5">
                  <c:v>22</c:v>
                </c:pt>
                <c:pt idx="6">
                  <c:v>46</c:v>
                </c:pt>
                <c:pt idx="7">
                  <c:v>33</c:v>
                </c:pt>
                <c:pt idx="8">
                  <c:v>54</c:v>
                </c:pt>
                <c:pt idx="9">
                  <c:v>93</c:v>
                </c:pt>
                <c:pt idx="10">
                  <c:v>140</c:v>
                </c:pt>
                <c:pt idx="11">
                  <c:v>115</c:v>
                </c:pt>
                <c:pt idx="12">
                  <c:v>153</c:v>
                </c:pt>
                <c:pt idx="13">
                  <c:v>47</c:v>
                </c:pt>
                <c:pt idx="14">
                  <c:v>48</c:v>
                </c:pt>
                <c:pt idx="15">
                  <c:v>41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0203648"/>
        <c:axId val="200213632"/>
      </c:barChart>
      <c:barChart>
        <c:barDir val="col"/>
        <c:grouping val="stacked"/>
        <c:varyColors val="0"/>
        <c:ser>
          <c:idx val="2"/>
          <c:order val="2"/>
          <c:tx>
            <c:strRef>
              <c:f>集計情報!$U$3</c:f>
              <c:strCache>
                <c:ptCount val="1"/>
                <c:pt idx="0">
                  <c:v>S開発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集計情報!$U$5:$U$28</c:f>
              <c:numCache>
                <c:formatCode>General</c:formatCode>
                <c:ptCount val="24"/>
                <c:pt idx="0">
                  <c:v>7</c:v>
                </c:pt>
                <c:pt idx="1">
                  <c:v>5</c:v>
                </c:pt>
                <c:pt idx="2">
                  <c:v>4</c:v>
                </c:pt>
                <c:pt idx="3">
                  <c:v>10</c:v>
                </c:pt>
                <c:pt idx="4">
                  <c:v>9</c:v>
                </c:pt>
                <c:pt idx="5">
                  <c:v>5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15</c:v>
                </c:pt>
                <c:pt idx="10">
                  <c:v>19</c:v>
                </c:pt>
                <c:pt idx="11">
                  <c:v>27</c:v>
                </c:pt>
                <c:pt idx="12">
                  <c:v>53</c:v>
                </c:pt>
                <c:pt idx="13">
                  <c:v>22</c:v>
                </c:pt>
                <c:pt idx="14">
                  <c:v>13</c:v>
                </c:pt>
                <c:pt idx="15">
                  <c:v>16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集計情報!$V$3</c:f>
              <c:strCache>
                <c:ptCount val="1"/>
                <c:pt idx="0">
                  <c:v>本番化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集計情報!$V$5:$V$28</c:f>
              <c:numCache>
                <c:formatCode>General</c:formatCode>
                <c:ptCount val="24"/>
                <c:pt idx="0">
                  <c:v>41</c:v>
                </c:pt>
                <c:pt idx="1">
                  <c:v>11</c:v>
                </c:pt>
                <c:pt idx="2">
                  <c:v>13</c:v>
                </c:pt>
                <c:pt idx="3">
                  <c:v>13</c:v>
                </c:pt>
                <c:pt idx="4">
                  <c:v>32</c:v>
                </c:pt>
                <c:pt idx="5">
                  <c:v>11</c:v>
                </c:pt>
                <c:pt idx="6">
                  <c:v>13</c:v>
                </c:pt>
                <c:pt idx="7">
                  <c:v>13</c:v>
                </c:pt>
                <c:pt idx="8">
                  <c:v>29</c:v>
                </c:pt>
                <c:pt idx="9">
                  <c:v>44</c:v>
                </c:pt>
                <c:pt idx="10">
                  <c:v>71</c:v>
                </c:pt>
                <c:pt idx="11">
                  <c:v>38</c:v>
                </c:pt>
                <c:pt idx="12">
                  <c:v>56</c:v>
                </c:pt>
                <c:pt idx="13">
                  <c:v>19</c:v>
                </c:pt>
                <c:pt idx="14">
                  <c:v>19</c:v>
                </c:pt>
                <c:pt idx="15">
                  <c:v>12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集計情報!$W$3</c:f>
              <c:strCache>
                <c:ptCount val="1"/>
                <c:pt idx="0">
                  <c:v>トラブル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集計情報!$W$5:$W$28</c:f>
              <c:numCache>
                <c:formatCode>General</c:formatCode>
                <c:ptCount val="24"/>
                <c:pt idx="0">
                  <c:v>12</c:v>
                </c:pt>
                <c:pt idx="1">
                  <c:v>9</c:v>
                </c:pt>
                <c:pt idx="2">
                  <c:v>2</c:v>
                </c:pt>
                <c:pt idx="3">
                  <c:v>13</c:v>
                </c:pt>
                <c:pt idx="4">
                  <c:v>4</c:v>
                </c:pt>
                <c:pt idx="5">
                  <c:v>4</c:v>
                </c:pt>
                <c:pt idx="6">
                  <c:v>16</c:v>
                </c:pt>
                <c:pt idx="7">
                  <c:v>7</c:v>
                </c:pt>
                <c:pt idx="8">
                  <c:v>10</c:v>
                </c:pt>
                <c:pt idx="9">
                  <c:v>15</c:v>
                </c:pt>
                <c:pt idx="10">
                  <c:v>29</c:v>
                </c:pt>
                <c:pt idx="11">
                  <c:v>27</c:v>
                </c:pt>
                <c:pt idx="12">
                  <c:v>41</c:v>
                </c:pt>
                <c:pt idx="13">
                  <c:v>13</c:v>
                </c:pt>
                <c:pt idx="14">
                  <c:v>13</c:v>
                </c:pt>
                <c:pt idx="15">
                  <c:v>15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集計情報!$X$3</c:f>
              <c:strCache>
                <c:ptCount val="1"/>
                <c:pt idx="0">
                  <c:v>臨時処理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集計情報!$X$5:$X$28</c:f>
              <c:numCache>
                <c:formatCode>General</c:formatCode>
                <c:ptCount val="24"/>
                <c:pt idx="0">
                  <c:v>12</c:v>
                </c:pt>
                <c:pt idx="1">
                  <c:v>10</c:v>
                </c:pt>
                <c:pt idx="2">
                  <c:v>2</c:v>
                </c:pt>
                <c:pt idx="3">
                  <c:v>18</c:v>
                </c:pt>
                <c:pt idx="4">
                  <c:v>22</c:v>
                </c:pt>
                <c:pt idx="5">
                  <c:v>3</c:v>
                </c:pt>
                <c:pt idx="6">
                  <c:v>24</c:v>
                </c:pt>
                <c:pt idx="7">
                  <c:v>5</c:v>
                </c:pt>
                <c:pt idx="8">
                  <c:v>6</c:v>
                </c:pt>
                <c:pt idx="9">
                  <c:v>13</c:v>
                </c:pt>
                <c:pt idx="10">
                  <c:v>31</c:v>
                </c:pt>
                <c:pt idx="11">
                  <c:v>22</c:v>
                </c:pt>
                <c:pt idx="12">
                  <c:v>35</c:v>
                </c:pt>
                <c:pt idx="13">
                  <c:v>6</c:v>
                </c:pt>
                <c:pt idx="14">
                  <c:v>8</c:v>
                </c:pt>
                <c:pt idx="15">
                  <c:v>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6"/>
          <c:order val="6"/>
          <c:tx>
            <c:strRef>
              <c:f>集計情報!$Y$3</c:f>
              <c:strCache>
                <c:ptCount val="1"/>
                <c:pt idx="0">
                  <c:v>マスタメンテ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集計情報!$Y$5:$Y$28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7"/>
          <c:tx>
            <c:strRef>
              <c:f>集計情報!$Z$3</c:f>
              <c:strCache>
                <c:ptCount val="1"/>
                <c:pt idx="0">
                  <c:v>データ移行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集計情報!$Z$5:$Z$28</c:f>
              <c:numCache>
                <c:formatCode>General</c:formatCode>
                <c:ptCount val="24"/>
                <c:pt idx="0">
                  <c:v>12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9</c:v>
                </c:pt>
                <c:pt idx="11">
                  <c:v>8</c:v>
                </c:pt>
                <c:pt idx="12">
                  <c:v>5</c:v>
                </c:pt>
                <c:pt idx="13">
                  <c:v>5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225152"/>
        <c:axId val="200215168"/>
      </c:barChart>
      <c:lineChart>
        <c:grouping val="standard"/>
        <c:varyColors val="0"/>
        <c:ser>
          <c:idx val="8"/>
          <c:order val="8"/>
          <c:tx>
            <c:strRef>
              <c:f>集計情報!$AE$33</c:f>
              <c:strCache>
                <c:ptCount val="1"/>
                <c:pt idx="0">
                  <c:v>月別警告件数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集計情報!$AK$35:$AK$58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集計情報!$AS$33</c:f>
              <c:strCache>
                <c:ptCount val="1"/>
                <c:pt idx="0">
                  <c:v>月別要注意件数</c:v>
                </c:pt>
              </c:strCache>
            </c:strRef>
          </c:tx>
          <c:spPr>
            <a:ln>
              <a:solidFill>
                <a:schemeClr val="bg1"/>
              </a:solidFill>
            </a:ln>
            <a:effectLst>
              <a:glow rad="63500">
                <a:schemeClr val="accent1">
                  <a:satMod val="175000"/>
                  <a:alpha val="40000"/>
                </a:schemeClr>
              </a:glow>
            </a:effectLst>
          </c:spPr>
          <c:marker>
            <c:symbol val="diamond"/>
            <c:size val="7"/>
            <c:spPr>
              <a:solidFill>
                <a:srgbClr val="0070C0"/>
              </a:solidFill>
              <a:ln>
                <a:solidFill>
                  <a:schemeClr val="bg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c:spPr>
          </c:marker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集計情報!$AY$35:$AY$58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14</c:v>
                </c:pt>
                <c:pt idx="13">
                  <c:v>8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225152"/>
        <c:axId val="200215168"/>
      </c:lineChart>
      <c:catAx>
        <c:axId val="20020364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0213632"/>
        <c:crosses val="autoZero"/>
        <c:auto val="1"/>
        <c:lblAlgn val="ctr"/>
        <c:lblOffset val="100"/>
        <c:noMultiLvlLbl val="0"/>
      </c:catAx>
      <c:valAx>
        <c:axId val="2002136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00203648"/>
        <c:crosses val="autoZero"/>
        <c:crossBetween val="between"/>
      </c:valAx>
      <c:valAx>
        <c:axId val="20021516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200225152"/>
        <c:crosses val="max"/>
        <c:crossBetween val="between"/>
      </c:valAx>
      <c:catAx>
        <c:axId val="200225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00215168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9.1261039654895043E-3"/>
          <c:y val="0.91515017890626249"/>
          <c:w val="0.98993755467230793"/>
          <c:h val="7.233073647211867E-2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36789733422524E-2"/>
          <c:y val="1.2753437168316343E-2"/>
          <c:w val="0.92926420533154952"/>
          <c:h val="0.856856482281407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集計情報!$AM$4</c:f>
              <c:strCache>
                <c:ptCount val="1"/>
                <c:pt idx="0">
                  <c:v>発生明細数_本社ｻｰﾊﾞ</c:v>
                </c:pt>
              </c:strCache>
            </c:strRef>
          </c:tx>
          <c:spPr>
            <a:pattFill prst="pct50">
              <a:fgClr>
                <a:srgbClr val="FFFF00"/>
              </a:fgClr>
              <a:bgClr>
                <a:schemeClr val="bg1"/>
              </a:bgClr>
            </a:pattFill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集計情報!$AM$5:$AM$28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5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8"/>
          <c:tx>
            <c:strRef>
              <c:f>集計情報!$AN$4</c:f>
              <c:strCache>
                <c:ptCount val="1"/>
                <c:pt idx="0">
                  <c:v>完了明細数_本社ｻｰﾊﾞ</c:v>
                </c:pt>
              </c:strCache>
            </c:strRef>
          </c:tx>
          <c:spPr>
            <a:gradFill flip="none" rotWithShape="1">
              <a:gsLst>
                <a:gs pos="0">
                  <a:srgbClr val="CC0099">
                    <a:tint val="66000"/>
                    <a:satMod val="160000"/>
                  </a:srgbClr>
                </a:gs>
                <a:gs pos="50000">
                  <a:srgbClr val="CC0099">
                    <a:tint val="44500"/>
                    <a:satMod val="160000"/>
                  </a:srgbClr>
                </a:gs>
                <a:gs pos="100000">
                  <a:srgbClr val="CC0099">
                    <a:tint val="23500"/>
                    <a:satMod val="160000"/>
                  </a:srgbClr>
                </a:gs>
              </a:gsLst>
              <a:lin ang="2700000" scaled="1"/>
              <a:tileRect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集計情報!$B$35:$B$58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集計情報!$AN$5:$AN$28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0325760"/>
        <c:axId val="200339840"/>
      </c:barChart>
      <c:barChart>
        <c:barDir val="col"/>
        <c:grouping val="stacked"/>
        <c:varyColors val="0"/>
        <c:ser>
          <c:idx val="6"/>
          <c:order val="1"/>
          <c:tx>
            <c:strRef>
              <c:f>集計情報!$AS$4</c:f>
              <c:strCache>
                <c:ptCount val="1"/>
                <c:pt idx="0">
                  <c:v>S開発_本社ｻｰﾊﾞ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集計情報!$AS$5:$AS$28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7"/>
          <c:order val="2"/>
          <c:tx>
            <c:strRef>
              <c:f>集計情報!$AT$4</c:f>
              <c:strCache>
                <c:ptCount val="1"/>
                <c:pt idx="0">
                  <c:v>本番化_本社ｻｰﾊﾞ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集計情報!$AT$5:$AT$28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8"/>
          <c:order val="3"/>
          <c:tx>
            <c:strRef>
              <c:f>集計情報!$AU$4</c:f>
              <c:strCache>
                <c:ptCount val="1"/>
                <c:pt idx="0">
                  <c:v>トラブル_本社ｻｰﾊﾞ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集計情報!$AU$5:$AU$28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4"/>
          <c:tx>
            <c:strRef>
              <c:f>集計情報!$AV$4</c:f>
              <c:strCache>
                <c:ptCount val="1"/>
                <c:pt idx="0">
                  <c:v>臨時処理_本社ｻｰﾊﾞ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集計情報!$AV$5:$AV$28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9"/>
          <c:order val="5"/>
          <c:tx>
            <c:strRef>
              <c:f>集計情報!$AW$4</c:f>
              <c:strCache>
                <c:ptCount val="1"/>
                <c:pt idx="0">
                  <c:v>マスタメンテ_本社ｻｰﾊﾞ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集計情報!$AW$5:$AW$28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0"/>
          <c:order val="6"/>
          <c:tx>
            <c:strRef>
              <c:f>集計情報!$AX$4</c:f>
              <c:strCache>
                <c:ptCount val="1"/>
                <c:pt idx="0">
                  <c:v>データ移行_本社ｻｰﾊﾞ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集計情報!$AX$5:$AX$28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7"/>
          <c:tx>
            <c:strRef>
              <c:f>集計情報!$AP$4</c:f>
              <c:strCache>
                <c:ptCount val="1"/>
                <c:pt idx="0">
                  <c:v>資料品質不良(警告)件数_本社ｻｰﾊﾞ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集計情報!$AP$5:$AP$28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7"/>
        <c:overlap val="100"/>
        <c:axId val="200342912"/>
        <c:axId val="200341376"/>
      </c:barChart>
      <c:catAx>
        <c:axId val="200325760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0339840"/>
        <c:crosses val="autoZero"/>
        <c:auto val="1"/>
        <c:lblAlgn val="ctr"/>
        <c:lblOffset val="100"/>
        <c:noMultiLvlLbl val="0"/>
      </c:catAx>
      <c:valAx>
        <c:axId val="20033984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00325760"/>
        <c:crosses val="autoZero"/>
        <c:crossBetween val="between"/>
      </c:valAx>
      <c:valAx>
        <c:axId val="200341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00342912"/>
        <c:crosses val="max"/>
        <c:crossBetween val="between"/>
      </c:valAx>
      <c:catAx>
        <c:axId val="200342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00341376"/>
        <c:crosses val="autoZero"/>
        <c:auto val="1"/>
        <c:lblAlgn val="ctr"/>
        <c:lblOffset val="100"/>
        <c:noMultiLvlLbl val="0"/>
      </c:catAx>
    </c:plotArea>
    <c:legend>
      <c:legendPos val="b"/>
      <c:layout>
        <c:manualLayout>
          <c:xMode val="edge"/>
          <c:yMode val="edge"/>
          <c:x val="3.3752811255582855E-3"/>
          <c:y val="0.91486034358619994"/>
          <c:w val="0.99092859590950688"/>
          <c:h val="8.4137931034482763E-2"/>
        </c:manualLayout>
      </c:layout>
      <c:overlay val="0"/>
      <c:txPr>
        <a:bodyPr/>
        <a:lstStyle/>
        <a:p>
          <a:pPr>
            <a:defRPr sz="800">
              <a:latin typeface="ＭＳ ゴシック" pitchFamily="49" charset="-128"/>
              <a:ea typeface="ＭＳ ゴシック" pitchFamily="49" charset="-128"/>
            </a:defRPr>
          </a:pPr>
          <a:endParaRPr lang="ja-JP"/>
        </a:p>
      </c:tx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集計情報!$EK$3</c:f>
              <c:strCache>
                <c:ptCount val="1"/>
                <c:pt idx="0">
                  <c:v>S開発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集計情報!$EW$5:$EW$28</c:f>
              <c:numCache>
                <c:formatCode>General</c:formatCode>
                <c:ptCount val="24"/>
                <c:pt idx="0">
                  <c:v>13</c:v>
                </c:pt>
                <c:pt idx="1">
                  <c:v>7</c:v>
                </c:pt>
                <c:pt idx="2">
                  <c:v>7</c:v>
                </c:pt>
                <c:pt idx="3">
                  <c:v>35</c:v>
                </c:pt>
                <c:pt idx="4">
                  <c:v>42</c:v>
                </c:pt>
                <c:pt idx="5">
                  <c:v>26</c:v>
                </c:pt>
                <c:pt idx="6">
                  <c:v>34</c:v>
                </c:pt>
                <c:pt idx="7">
                  <c:v>30</c:v>
                </c:pt>
                <c:pt idx="8">
                  <c:v>68</c:v>
                </c:pt>
                <c:pt idx="9">
                  <c:v>55</c:v>
                </c:pt>
                <c:pt idx="10">
                  <c:v>55</c:v>
                </c:pt>
                <c:pt idx="11">
                  <c:v>68</c:v>
                </c:pt>
                <c:pt idx="12">
                  <c:v>75</c:v>
                </c:pt>
                <c:pt idx="13">
                  <c:v>52</c:v>
                </c:pt>
                <c:pt idx="14">
                  <c:v>42</c:v>
                </c:pt>
                <c:pt idx="15">
                  <c:v>34</c:v>
                </c:pt>
                <c:pt idx="16">
                  <c:v>17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集計情報!$EL$3</c:f>
              <c:strCache>
                <c:ptCount val="1"/>
                <c:pt idx="0">
                  <c:v>本番化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集計情報!$EX$5:$EX$28</c:f>
              <c:numCache>
                <c:formatCode>General</c:formatCode>
                <c:ptCount val="24"/>
                <c:pt idx="0">
                  <c:v>60</c:v>
                </c:pt>
                <c:pt idx="1">
                  <c:v>32</c:v>
                </c:pt>
                <c:pt idx="2">
                  <c:v>37</c:v>
                </c:pt>
                <c:pt idx="3">
                  <c:v>45</c:v>
                </c:pt>
                <c:pt idx="4">
                  <c:v>71</c:v>
                </c:pt>
                <c:pt idx="5">
                  <c:v>44</c:v>
                </c:pt>
                <c:pt idx="6">
                  <c:v>100</c:v>
                </c:pt>
                <c:pt idx="7">
                  <c:v>93</c:v>
                </c:pt>
                <c:pt idx="8">
                  <c:v>113</c:v>
                </c:pt>
                <c:pt idx="9">
                  <c:v>102</c:v>
                </c:pt>
                <c:pt idx="10">
                  <c:v>123</c:v>
                </c:pt>
                <c:pt idx="11">
                  <c:v>98</c:v>
                </c:pt>
                <c:pt idx="12">
                  <c:v>87</c:v>
                </c:pt>
                <c:pt idx="13">
                  <c:v>54</c:v>
                </c:pt>
                <c:pt idx="14">
                  <c:v>54</c:v>
                </c:pt>
                <c:pt idx="15">
                  <c:v>29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2"/>
          <c:order val="2"/>
          <c:tx>
            <c:strRef>
              <c:f>集計情報!$EM$3</c:f>
              <c:strCache>
                <c:ptCount val="1"/>
                <c:pt idx="0">
                  <c:v>トラブル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集計情報!$EY$5:$EY$28</c:f>
              <c:numCache>
                <c:formatCode>General</c:formatCode>
                <c:ptCount val="24"/>
                <c:pt idx="0">
                  <c:v>21</c:v>
                </c:pt>
                <c:pt idx="1">
                  <c:v>13</c:v>
                </c:pt>
                <c:pt idx="2">
                  <c:v>4</c:v>
                </c:pt>
                <c:pt idx="3">
                  <c:v>21</c:v>
                </c:pt>
                <c:pt idx="4">
                  <c:v>11</c:v>
                </c:pt>
                <c:pt idx="5">
                  <c:v>22</c:v>
                </c:pt>
                <c:pt idx="6">
                  <c:v>86</c:v>
                </c:pt>
                <c:pt idx="7">
                  <c:v>54</c:v>
                </c:pt>
                <c:pt idx="8">
                  <c:v>58</c:v>
                </c:pt>
                <c:pt idx="9">
                  <c:v>46</c:v>
                </c:pt>
                <c:pt idx="10">
                  <c:v>51</c:v>
                </c:pt>
                <c:pt idx="11">
                  <c:v>45</c:v>
                </c:pt>
                <c:pt idx="12">
                  <c:v>59</c:v>
                </c:pt>
                <c:pt idx="13">
                  <c:v>26</c:v>
                </c:pt>
                <c:pt idx="14">
                  <c:v>31</c:v>
                </c:pt>
                <c:pt idx="15">
                  <c:v>22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3"/>
          <c:order val="3"/>
          <c:tx>
            <c:strRef>
              <c:f>集計情報!$EN$3</c:f>
              <c:strCache>
                <c:ptCount val="1"/>
                <c:pt idx="0">
                  <c:v>臨時処理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集計情報!$EZ$5:$EZ$28</c:f>
              <c:numCache>
                <c:formatCode>General</c:formatCode>
                <c:ptCount val="24"/>
                <c:pt idx="0">
                  <c:v>12</c:v>
                </c:pt>
                <c:pt idx="1">
                  <c:v>10</c:v>
                </c:pt>
                <c:pt idx="2">
                  <c:v>2</c:v>
                </c:pt>
                <c:pt idx="3">
                  <c:v>18</c:v>
                </c:pt>
                <c:pt idx="4">
                  <c:v>23</c:v>
                </c:pt>
                <c:pt idx="5">
                  <c:v>3</c:v>
                </c:pt>
                <c:pt idx="6">
                  <c:v>24</c:v>
                </c:pt>
                <c:pt idx="7">
                  <c:v>5</c:v>
                </c:pt>
                <c:pt idx="8">
                  <c:v>6</c:v>
                </c:pt>
                <c:pt idx="9">
                  <c:v>14</c:v>
                </c:pt>
                <c:pt idx="10">
                  <c:v>31</c:v>
                </c:pt>
                <c:pt idx="11">
                  <c:v>22</c:v>
                </c:pt>
                <c:pt idx="12">
                  <c:v>37</c:v>
                </c:pt>
                <c:pt idx="13">
                  <c:v>7</c:v>
                </c:pt>
                <c:pt idx="14">
                  <c:v>8</c:v>
                </c:pt>
                <c:pt idx="15">
                  <c:v>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4"/>
          <c:order val="4"/>
          <c:tx>
            <c:strRef>
              <c:f>集計情報!$EO$3</c:f>
              <c:strCache>
                <c:ptCount val="1"/>
                <c:pt idx="0">
                  <c:v>マスタメンテ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集計情報!$FA$5:$FA$28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4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ser>
          <c:idx val="5"/>
          <c:order val="5"/>
          <c:tx>
            <c:strRef>
              <c:f>集計情報!$EP$3</c:f>
              <c:strCache>
                <c:ptCount val="1"/>
                <c:pt idx="0">
                  <c:v>データ移行</c:v>
                </c:pt>
              </c:strCache>
            </c:strRef>
          </c:tx>
          <c:invertIfNegative val="0"/>
          <c:cat>
            <c:strRef>
              <c:f>集計情報!$B$5:$B$28</c:f>
              <c:strCache>
                <c:ptCount val="24"/>
                <c:pt idx="0">
                  <c:v>*1704*</c:v>
                </c:pt>
                <c:pt idx="1">
                  <c:v>*1705*</c:v>
                </c:pt>
                <c:pt idx="2">
                  <c:v>*1706*</c:v>
                </c:pt>
                <c:pt idx="3">
                  <c:v>*1707*</c:v>
                </c:pt>
                <c:pt idx="4">
                  <c:v>*1708*</c:v>
                </c:pt>
                <c:pt idx="5">
                  <c:v>*1709*</c:v>
                </c:pt>
                <c:pt idx="6">
                  <c:v>*1710*</c:v>
                </c:pt>
                <c:pt idx="7">
                  <c:v>*1711*</c:v>
                </c:pt>
                <c:pt idx="8">
                  <c:v>*1712*</c:v>
                </c:pt>
                <c:pt idx="9">
                  <c:v>*1801*</c:v>
                </c:pt>
                <c:pt idx="10">
                  <c:v>*1802*</c:v>
                </c:pt>
                <c:pt idx="11">
                  <c:v>*1803*</c:v>
                </c:pt>
                <c:pt idx="12">
                  <c:v>*1804*</c:v>
                </c:pt>
                <c:pt idx="13">
                  <c:v>*1805*</c:v>
                </c:pt>
                <c:pt idx="14">
                  <c:v>*1806*</c:v>
                </c:pt>
                <c:pt idx="15">
                  <c:v>*1807*</c:v>
                </c:pt>
                <c:pt idx="16">
                  <c:v>*1808*</c:v>
                </c:pt>
                <c:pt idx="17">
                  <c:v>*1809*</c:v>
                </c:pt>
                <c:pt idx="18">
                  <c:v>*1810*</c:v>
                </c:pt>
                <c:pt idx="19">
                  <c:v>*1811*</c:v>
                </c:pt>
                <c:pt idx="20">
                  <c:v>*1812*</c:v>
                </c:pt>
                <c:pt idx="21">
                  <c:v>*1901*</c:v>
                </c:pt>
                <c:pt idx="22">
                  <c:v>*1902*</c:v>
                </c:pt>
                <c:pt idx="23">
                  <c:v>*1903*</c:v>
                </c:pt>
              </c:strCache>
            </c:strRef>
          </c:cat>
          <c:val>
            <c:numRef>
              <c:f>集計情報!$FB$5:$FB$28</c:f>
              <c:numCache>
                <c:formatCode>General</c:formatCode>
                <c:ptCount val="24"/>
                <c:pt idx="0">
                  <c:v>12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9</c:v>
                </c:pt>
                <c:pt idx="11">
                  <c:v>8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469504"/>
        <c:axId val="200483584"/>
      </c:barChart>
      <c:catAx>
        <c:axId val="200469504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200483584"/>
        <c:crosses val="autoZero"/>
        <c:auto val="1"/>
        <c:lblAlgn val="ctr"/>
        <c:lblOffset val="100"/>
        <c:noMultiLvlLbl val="0"/>
      </c:catAx>
      <c:valAx>
        <c:axId val="2004835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2004695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0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1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2"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aph3"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aph5"/>
  <sheetViews>
    <sheetView zoomScale="9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aph4"/>
  <sheetViews>
    <sheetView zoomScale="80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aph6"/>
  <sheetViews>
    <sheetView zoomScale="9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集計処理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6797" cy="6072188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3" name="集計情報_main" displayName="集計情報_main" ref="B4:FB29" totalsRowCount="1" headerRowDxfId="488" dataDxfId="486" headerRowBorderDxfId="487" tableBorderDxfId="485" totalsRowBorderDxfId="484" headerRowCellStyle="標準 2">
  <autoFilter ref="B4:FB28"/>
  <tableColumns count="157">
    <tableColumn id="1" name="年月" totalsRowLabel="集計" dataDxfId="483" totalsRowDxfId="160"/>
    <tableColumn id="2" name="発生明細数_PRISM" totalsRowFunction="custom" dataDxfId="482" totalsRowDxfId="159">
      <calculatedColumnFormula>COUNTIFS(#REF!,"&lt;&gt;-",#REF!,"&lt;&gt;=",#REF!,集計情報!$B5)</calculatedColumnFormula>
      <totalsRowFormula>SUBTOTAL(109,C5:C28)</totalsRowFormula>
    </tableColumn>
    <tableColumn id="3" name="完了明細数_PRISM" totalsRowFunction="custom" dataDxfId="481" totalsRowDxfId="158">
      <calculatedColumnFormula>COUNTIFS(#REF!,"○",#REF!,集計情報!$B5)</calculatedColumnFormula>
      <totalsRowFormula>SUBTOTAL(109,D5:D28)</totalsRowFormula>
    </tableColumn>
    <tableColumn id="4" name="進捗中案件_PRISM" totalsRowFunction="custom" dataDxfId="480" totalsRowDxfId="157">
      <calculatedColumnFormula>COUNTIFS(#REF!,"&lt;&gt;○",#REF!,"&lt;&gt;×",#REF!,"&lt;&gt;=",#REF!,集計情報!$B5)</calculatedColumnFormula>
      <totalsRowFormula>SUBTOTAL(109,E5:E28)</totalsRowFormula>
    </tableColumn>
    <tableColumn id="5" name="資料品質不良(警告)件数_PRISM" totalsRowFunction="custom" dataDxfId="479" totalsRowDxfId="156">
      <calculatedColumnFormula>COUNTIFS(#REF!,"*警告*",#REF!,集計情報!$B5,#REF!,"&lt;&gt;=")</calculatedColumnFormula>
      <totalsRowFormula>SUBTOTAL(109,F5:F28)</totalsRowFormula>
    </tableColumn>
    <tableColumn id="13" name="資料品質不良(要注意)件数_PRISM" totalsRowFunction="custom" dataDxfId="478" totalsRowDxfId="155">
      <calculatedColumnFormula>COUNTIFS(#REF!,"*要注意*",#REF!,集計情報!$B5,#REF!,"&lt;&gt;=")</calculatedColumnFormula>
      <totalsRowFormula>SUBTOTAL(109,G5:G28)</totalsRowFormula>
    </tableColumn>
    <tableColumn id="6" name="資料未確認_PRISM" totalsRowFunction="custom" dataDxfId="477" totalsRowDxfId="154">
      <calculatedColumnFormula>COUNTIFS(#REF!,"&lt;&gt;○",#REF!,"&lt;&gt;△",#REF!,"&lt;&gt;×",#REF!,"&lt;&gt;=",#REF!,集計情報!$B5)</calculatedColumnFormula>
      <totalsRowFormula>SUBTOTAL(109,H5:H28)</totalsRowFormula>
    </tableColumn>
    <tableColumn id="7" name="S開発_PRISM" totalsRowFunction="custom" dataDxfId="476" totalsRowDxfId="153">
      <calculatedColumnFormula>COUNTIFS(#REF!,I$3,#REF!,集計情報!$B5,#REF!,"&lt;&gt;=")</calculatedColumnFormula>
      <totalsRowFormula>SUBTOTAL(109,I5:I28)</totalsRowFormula>
    </tableColumn>
    <tableColumn id="8" name="本番化_PRISM" totalsRowFunction="custom" dataDxfId="475" totalsRowDxfId="152">
      <calculatedColumnFormula>COUNTIFS(#REF!,J$3,#REF!,集計情報!$B5,#REF!,"&lt;&gt;=")</calculatedColumnFormula>
      <totalsRowFormula>SUBTOTAL(109,J5:J28)</totalsRowFormula>
    </tableColumn>
    <tableColumn id="9" name="トラブル_PRISM" totalsRowFunction="custom" dataDxfId="474" totalsRowDxfId="151">
      <calculatedColumnFormula>COUNTIFS(#REF!,K$3,#REF!,集計情報!$B5,#REF!,"&lt;&gt;=")</calculatedColumnFormula>
      <totalsRowFormula>SUBTOTAL(109,K5:K28)</totalsRowFormula>
    </tableColumn>
    <tableColumn id="12" name="臨時処理_PRISM" totalsRowFunction="sum" dataDxfId="473" totalsRowDxfId="150">
      <calculatedColumnFormula>COUNTIFS(#REF!,L$3,#REF!,集計情報!$B5,#REF!,"&lt;&gt;=")</calculatedColumnFormula>
    </tableColumn>
    <tableColumn id="10" name="マスタメンテ_PRISM" totalsRowFunction="custom" dataDxfId="472" totalsRowDxfId="149">
      <calculatedColumnFormula>COUNTIFS(#REF!,M$3,#REF!,集計情報!$B5,#REF!,"&lt;&gt;=")</calculatedColumnFormula>
      <totalsRowFormula>SUBTOTAL(109,M5:M28)</totalsRowFormula>
    </tableColumn>
    <tableColumn id="11" name="データ移行_PRISM" totalsRowFunction="custom" dataDxfId="471" totalsRowDxfId="148">
      <calculatedColumnFormula>COUNTIFS(#REF!,N$3,#REF!,集計情報!$B5,#REF!,"&lt;&gt;=")</calculatedColumnFormula>
      <totalsRowFormula>SUBTOTAL(109,N5:N28)</totalsRowFormula>
    </tableColumn>
    <tableColumn id="32" name="発生明細数_ASTRA" totalsRowFunction="custom" dataDxfId="470" totalsRowDxfId="147">
      <calculatedColumnFormula>COUNTIFS(#REF!,"&lt;&gt;-",#REF!,"&lt;&gt;=",#REF!,集計情報!$B5)</calculatedColumnFormula>
      <totalsRowFormula>SUBTOTAL(109,O5:O28)</totalsRowFormula>
    </tableColumn>
    <tableColumn id="33" name="完了明細数_ASTRA" totalsRowFunction="custom" dataDxfId="469" totalsRowDxfId="146">
      <calculatedColumnFormula>COUNTIFS(#REF!,"○",#REF!,集計情報!$B5)</calculatedColumnFormula>
      <totalsRowFormula>SUBTOTAL(109,P5:P28)</totalsRowFormula>
    </tableColumn>
    <tableColumn id="34" name="進捗中案件_ASTRA" totalsRowFunction="custom" dataDxfId="468" totalsRowDxfId="145">
      <calculatedColumnFormula>COUNTIFS(#REF!,"&lt;&gt;○",#REF!,"&lt;&gt;×",#REF!,"&lt;&gt;=",#REF!,集計情報!$B5)</calculatedColumnFormula>
      <totalsRowFormula>SUBTOTAL(109,Q5:Q28)</totalsRowFormula>
    </tableColumn>
    <tableColumn id="35" name="資料品質不良(警告)件数_ASTRA" totalsRowFunction="custom" dataDxfId="467" totalsRowDxfId="144">
      <calculatedColumnFormula>COUNTIFS(#REF!,"*警告*",#REF!,集計情報!$B5,#REF!,"&lt;&gt;=")</calculatedColumnFormula>
      <totalsRowFormula>SUBTOTAL(109,R5:R28)</totalsRowFormula>
    </tableColumn>
    <tableColumn id="14" name="資料品質不良(要注意)件数_ASTRA" totalsRowFunction="custom" dataDxfId="466" totalsRowDxfId="143">
      <calculatedColumnFormula>COUNTIFS(#REF!,"*要注意*",#REF!,集計情報!$B5,#REF!,"&lt;&gt;=")</calculatedColumnFormula>
      <totalsRowFormula>SUBTOTAL(109,S5:S28)</totalsRowFormula>
    </tableColumn>
    <tableColumn id="36" name="資料未確認_ASTRA" totalsRowFunction="custom" dataDxfId="465" totalsRowDxfId="142">
      <calculatedColumnFormula>COUNTIFS(#REF!,"&lt;&gt;○",#REF!,"&lt;&gt;△",#REF!,"&lt;&gt;×",#REF!,"&lt;&gt;=",#REF!,集計情報!$B5)</calculatedColumnFormula>
      <totalsRowFormula>SUBTOTAL(109,T5:T28)</totalsRowFormula>
    </tableColumn>
    <tableColumn id="37" name="S開発_ASTRA" totalsRowFunction="custom" dataDxfId="464" totalsRowDxfId="141">
      <calculatedColumnFormula>COUNTIFS(#REF!,U$3,#REF!,集計情報!$B5,#REF!,"&lt;&gt;=")</calculatedColumnFormula>
      <totalsRowFormula>SUBTOTAL(109,U5:U28)</totalsRowFormula>
    </tableColumn>
    <tableColumn id="38" name="本番化_ASTRA" totalsRowFunction="custom" dataDxfId="463" totalsRowDxfId="140">
      <calculatedColumnFormula>COUNTIFS(#REF!,V$3,#REF!,集計情報!$B5,#REF!,"&lt;&gt;=")</calculatedColumnFormula>
      <totalsRowFormula>SUBTOTAL(109,V5:V28)</totalsRowFormula>
    </tableColumn>
    <tableColumn id="39" name="トラブル_ASTRA" totalsRowFunction="custom" dataDxfId="462" totalsRowDxfId="139">
      <calculatedColumnFormula>COUNTIFS(#REF!,W$3,#REF!,集計情報!$B5,#REF!,"&lt;&gt;=")</calculatedColumnFormula>
      <totalsRowFormula>SUBTOTAL(109,W5:W28)</totalsRowFormula>
    </tableColumn>
    <tableColumn id="22" name="臨時処理_ASTRA" totalsRowFunction="sum" dataDxfId="461" totalsRowDxfId="138">
      <calculatedColumnFormula>COUNTIFS(#REF!,X$3,#REF!,集計情報!$B5,#REF!,"&lt;&gt;=")</calculatedColumnFormula>
    </tableColumn>
    <tableColumn id="40" name="マスタメンテ_ASTRA" totalsRowFunction="custom" dataDxfId="460" totalsRowDxfId="137">
      <calculatedColumnFormula>COUNTIFS(#REF!,Y$3,#REF!,集計情報!$B5,#REF!,"&lt;&gt;=")</calculatedColumnFormula>
      <totalsRowFormula>SUBTOTAL(109,Y5:Y28)</totalsRowFormula>
    </tableColumn>
    <tableColumn id="41" name="データ移行_ASTRA" totalsRowFunction="custom" dataDxfId="459" totalsRowDxfId="136">
      <calculatedColumnFormula>COUNTIFS(#REF!,Z$3,#REF!,集計情報!$B5,#REF!,"&lt;&gt;=")</calculatedColumnFormula>
      <totalsRowFormula>SUBTOTAL(109,Z5:Z28)</totalsRowFormula>
    </tableColumn>
    <tableColumn id="42" name="発生明細数_COMMON" totalsRowFunction="custom" dataDxfId="458" totalsRowDxfId="135">
      <calculatedColumnFormula>COUNTIFS(#REF!,"&lt;&gt;-",#REF!,"&lt;&gt;=",#REF!,集計情報!$B5)</calculatedColumnFormula>
      <totalsRowFormula>SUBTOTAL(109,AA5:AA28)</totalsRowFormula>
    </tableColumn>
    <tableColumn id="43" name="完了明細数_COMMON" totalsRowFunction="custom" dataDxfId="457" totalsRowDxfId="134">
      <calculatedColumnFormula>COUNTIFS(#REF!,"○",#REF!,集計情報!$B5)</calculatedColumnFormula>
      <totalsRowFormula>SUBTOTAL(109,AB5:AB28)</totalsRowFormula>
    </tableColumn>
    <tableColumn id="44" name="進捗中案件_COMMON" totalsRowFunction="custom" dataDxfId="456" totalsRowDxfId="133">
      <calculatedColumnFormula>COUNTIFS(#REF!,"&lt;&gt;○",#REF!,"&lt;&gt;×",#REF!,"&lt;&gt;=",#REF!,集計情報!$B5)</calculatedColumnFormula>
      <totalsRowFormula>SUBTOTAL(109,AC5:AC28)</totalsRowFormula>
    </tableColumn>
    <tableColumn id="45" name="資料品質不良(警告)件数_COMMON" totalsRowFunction="custom" dataDxfId="455" totalsRowDxfId="132">
      <calculatedColumnFormula>COUNTIFS(#REF!,"*不備*",#REF!,集計情報!$B5)+COUNTIFS(#REF!,"*不備*",#REF!,集計情報!$B6)</calculatedColumnFormula>
      <totalsRowFormula>SUBTOTAL(109,AD5:AD28)</totalsRowFormula>
    </tableColumn>
    <tableColumn id="15" name="資料品質不良(要注意)件数_COMMON" totalsRowFunction="custom" dataDxfId="454" totalsRowDxfId="131">
      <calculatedColumnFormula>COUNTIFS(#REF!,"*警告*",#REF!,集計情報!$B5)+COUNTIFS(#REF!,"*警告*",#REF!,集計情報!$B6)</calculatedColumnFormula>
      <totalsRowFormula>SUBTOTAL(109,AE5:AE28)</totalsRowFormula>
    </tableColumn>
    <tableColumn id="46" name="資料未確認_COMMON" totalsRowFunction="custom" dataDxfId="453" totalsRowDxfId="130">
      <calculatedColumnFormula>COUNTIFS(#REF!,"&lt;&gt;○",#REF!,"&lt;&gt;△",#REF!,"&lt;&gt;×",#REF!,"&lt;&gt;=",#REF!,集計情報!$B5)</calculatedColumnFormula>
      <totalsRowFormula>SUBTOTAL(109,AF5:AF28)</totalsRowFormula>
    </tableColumn>
    <tableColumn id="47" name="S開発_COMMON" totalsRowFunction="custom" dataDxfId="452" totalsRowDxfId="129">
      <calculatedColumnFormula>COUNTIFS(#REF!,AG$3,#REF!,集計情報!$B5,#REF!,"&lt;&gt;=")</calculatedColumnFormula>
      <totalsRowFormula>SUBTOTAL(109,AG5:AG28)</totalsRowFormula>
    </tableColumn>
    <tableColumn id="48" name="本番化_COMMON" totalsRowFunction="custom" dataDxfId="451" totalsRowDxfId="128">
      <calculatedColumnFormula>COUNTIFS(#REF!,AH$3,#REF!,集計情報!$B5,#REF!,"&lt;&gt;=")</calculatedColumnFormula>
      <totalsRowFormula>SUBTOTAL(109,AH5:AH28)</totalsRowFormula>
    </tableColumn>
    <tableColumn id="49" name="トラブル_COMMON" totalsRowFunction="custom" dataDxfId="450" totalsRowDxfId="127">
      <calculatedColumnFormula>COUNTIFS(#REF!,AI$3,#REF!,集計情報!$B5,#REF!,"&lt;&gt;=")</calculatedColumnFormula>
      <totalsRowFormula>SUBTOTAL(109,AI5:AI28)</totalsRowFormula>
    </tableColumn>
    <tableColumn id="23" name="臨時処理_COMMON" totalsRowFunction="sum" dataDxfId="449" totalsRowDxfId="126">
      <calculatedColumnFormula>COUNTIFS(#REF!,AJ$3,#REF!,集計情報!$B5,#REF!,"&lt;&gt;=")</calculatedColumnFormula>
    </tableColumn>
    <tableColumn id="50" name="マスタメンテ_COMMON" totalsRowFunction="custom" dataDxfId="448" totalsRowDxfId="125">
      <calculatedColumnFormula>COUNTIFS(#REF!,AK$3,#REF!,集計情報!$B5,#REF!,"&lt;&gt;=")</calculatedColumnFormula>
      <totalsRowFormula>SUBTOTAL(109,AK5:AK28)</totalsRowFormula>
    </tableColumn>
    <tableColumn id="51" name="データ移行_COMMON" totalsRowFunction="custom" dataDxfId="447" totalsRowDxfId="124">
      <calculatedColumnFormula>COUNTIFS(#REF!,AL$3,#REF!,集計情報!$B5,#REF!,"&lt;&gt;=")</calculatedColumnFormula>
      <totalsRowFormula>SUBTOTAL(109,AL5:AL28)</totalsRowFormula>
    </tableColumn>
    <tableColumn id="52" name="発生明細数_本社ｻｰﾊﾞ" totalsRowFunction="custom" dataDxfId="446" totalsRowDxfId="123">
      <calculatedColumnFormula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calculatedColumnFormula>
      <totalsRowFormula>SUBTOTAL(109,AM5:AM28)</totalsRowFormula>
    </tableColumn>
    <tableColumn id="53" name="完了明細数_本社ｻｰﾊﾞ" totalsRowFunction="custom" dataDxfId="445" totalsRowDxfId="122">
      <calculatedColumnFormula>集計情報_main[[#This Row],[発生明細数_本社ｻｰﾊﾞ]]-集計情報_main[[#This Row],[進捗中案件_本社ｻｰﾊﾞ]]</calculatedColumnFormula>
      <totalsRowFormula>SUBTOTAL(109,AN5:AN28)</totalsRowFormula>
    </tableColumn>
    <tableColumn id="54" name="進捗中案件_本社ｻｰﾊﾞ" totalsRowFunction="custom" dataDxfId="444" totalsRowDxfId="121">
      <calculatedColumnFormula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calculatedColumnFormula>
      <totalsRowFormula>SUBTOTAL(109,AO5:AO28)</totalsRowFormula>
    </tableColumn>
    <tableColumn id="55" name="資料品質不良(警告)件数_本社ｻｰﾊﾞ" totalsRowFunction="custom" dataDxfId="443" totalsRowDxfId="120">
      <calculatedColumnFormula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calculatedColumnFormula>
      <totalsRowFormula>SUBTOTAL(109,AP5:AP28)</totalsRowFormula>
    </tableColumn>
    <tableColumn id="16" name="資料品質不良(要注意)件数_本社ｻｰﾊﾞ" totalsRowFunction="custom" dataDxfId="442" totalsRowDxfId="119">
      <calculatedColumnFormula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calculatedColumnFormula>
      <totalsRowFormula>SUBTOTAL(109,AQ5:AQ28)</totalsRowFormula>
    </tableColumn>
    <tableColumn id="56" name="資料未確認_本社ｻｰﾊﾞ" totalsRowFunction="custom" dataDxfId="441" totalsRowDxfId="118">
      <calculatedColumnFormula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calculatedColumnFormula>
      <totalsRowFormula>SUBTOTAL(109,AR5:AR28)</totalsRowFormula>
    </tableColumn>
    <tableColumn id="57" name="S開発_本社ｻｰﾊﾞ" totalsRowFunction="custom" dataDxfId="440" totalsRowDxfId="117">
      <calculatedColumnFormula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calculatedColumnFormula>
      <totalsRowFormula>SUBTOTAL(109,AS5:AS28)</totalsRowFormula>
    </tableColumn>
    <tableColumn id="58" name="本番化_本社ｻｰﾊﾞ" totalsRowFunction="custom" dataDxfId="439" totalsRowDxfId="116">
      <calculatedColumnFormula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calculatedColumnFormula>
      <totalsRowFormula>SUBTOTAL(109,AT5:AT28)</totalsRowFormula>
    </tableColumn>
    <tableColumn id="59" name="トラブル_本社ｻｰﾊﾞ" totalsRowFunction="custom" dataDxfId="438" totalsRowDxfId="115">
      <calculatedColumnFormula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calculatedColumnFormula>
      <totalsRowFormula>SUBTOTAL(109,AU5:AU28)</totalsRowFormula>
    </tableColumn>
    <tableColumn id="24" name="臨時処理_本社ｻｰﾊﾞ" totalsRowFunction="sum" dataDxfId="437" totalsRowDxfId="114">
      <calculatedColumnFormula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calculatedColumnFormula>
    </tableColumn>
    <tableColumn id="60" name="マスタメンテ_本社ｻｰﾊﾞ" totalsRowFunction="custom" dataDxfId="436" totalsRowDxfId="113">
      <calculatedColumnFormula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calculatedColumnFormula>
      <totalsRowFormula>SUBTOTAL(109,AW5:AW28)</totalsRowFormula>
    </tableColumn>
    <tableColumn id="61" name="データ移行_本社ｻｰﾊﾞ" totalsRowFunction="custom" dataDxfId="435" totalsRowDxfId="112">
      <calculatedColumnFormula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calculatedColumnFormula>
      <totalsRowFormula>SUBTOTAL(109,AX5:AX28)</totalsRowFormula>
    </tableColumn>
    <tableColumn id="62" name="発生明細数_iFAS" totalsRowFunction="custom" dataDxfId="434" totalsRowDxfId="111">
      <calculatedColumnFormula>COUNTIFS(#REF!,"&lt;&gt;-",#REF!,"&lt;&gt;=",#REF!,AY$1&amp;"*",#REF!,集計情報!$B5)+COUNTIFS(#REF!,"&lt;&gt;-",#REF!,"&lt;&gt;=",#REF!,AY$1&amp;"*",#REF!,集計情報!$B5)</calculatedColumnFormula>
      <totalsRowFormula>SUBTOTAL(109,AY5:AY28)</totalsRowFormula>
    </tableColumn>
    <tableColumn id="63" name="完了明細数_iFAS" totalsRowFunction="custom" dataDxfId="433" totalsRowDxfId="110">
      <calculatedColumnFormula>集計情報_main[[#This Row],[発生明細数_iFAS]]-集計情報_main[[#This Row],[進捗中案件_iFAS]]</calculatedColumnFormula>
      <totalsRowFormula>SUBTOTAL(109,AZ5:AZ28)</totalsRowFormula>
    </tableColumn>
    <tableColumn id="64" name="進捗中案件_iFAS" totalsRowFunction="custom" dataDxfId="432" totalsRowDxfId="109">
      <calculatedColumnFormula>COUNTIFS(#REF!,"&lt;&gt;○",#REF!,"&lt;&gt;×",#REF!,"&lt;&gt;=",#REF!,集計情報!AY$1&amp;"*",#REF!,集計情報!$B5)+COUNTIFS(#REF!,"&lt;&gt;○",#REF!,"&lt;&gt;×",#REF!,"&lt;&gt;=",#REF!,集計情報!AY$1&amp;"*",#REF!,集計情報!$B5)</calculatedColumnFormula>
      <totalsRowFormula>SUBTOTAL(109,BA5:BA28)</totalsRowFormula>
    </tableColumn>
    <tableColumn id="65" name="資料品質不良(警告)件数_iFAS" totalsRowFunction="custom" dataDxfId="431" totalsRowDxfId="108">
      <calculatedColumnFormula>COUNTIFS(#REF!,"不備*",#REF!,集計情報!AY$1&amp;"*",#REF!,集計情報!$B5)+COUNTIFS(#REF!,"不備*",#REF!,集計情報!AY$1&amp;"*",#REF!,集計情報!$B5)</calculatedColumnFormula>
      <totalsRowFormula>SUBTOTAL(109,BB5:BB28)</totalsRowFormula>
    </tableColumn>
    <tableColumn id="17" name="資料品質不良(要注意)件数_iFAS" totalsRowFunction="custom" dataDxfId="430" totalsRowDxfId="107">
      <calculatedColumnFormula>COUNTIFS(#REF!,"警告*",#REF!,集計情報!AY$1&amp;"*",#REF!,集計情報!$B5)+COUNTIFS(#REF!,"警告*",#REF!,集計情報!AY$1&amp;"*",#REF!,集計情報!$B5)</calculatedColumnFormula>
      <totalsRowFormula>SUBTOTAL(109,BC5:BC28)</totalsRowFormula>
    </tableColumn>
    <tableColumn id="66" name="資料未確認_iFAS" totalsRowFunction="custom" dataDxfId="429" totalsRowDxfId="106">
      <calculatedColumnFormula>COUNTIFS(#REF!,"&lt;&gt;○",#REF!,"&lt;&gt;△",#REF!,"&lt;&gt;×",#REF!,"&lt;&gt;=",#REF!,AY$1&amp;"*",#REF!,集計情報!$B5)+COUNTIFS(#REF!,"&lt;&gt;○",#REF!,"&lt;&gt;△",#REF!,"&lt;&gt;×",#REF!,"&lt;&gt;=",#REF!,AY$1&amp;"*",#REF!,集計情報!$B5)</calculatedColumnFormula>
      <totalsRowFormula>SUBTOTAL(109,BD5:BD28)</totalsRowFormula>
    </tableColumn>
    <tableColumn id="67" name="S開発_iFAS" totalsRowFunction="custom" dataDxfId="428" totalsRowDxfId="105">
      <calculatedColumnFormula>COUNTIFS(#REF!,BE$3,#REF!,集計情報!AY$1,#REF!,集計情報!$B5)+COUNTIFS(#REF!,BE$3,#REF!,集計情報!AY$1,#REF!,集計情報!$B5)</calculatedColumnFormula>
      <totalsRowFormula>SUBTOTAL(109,BE5:BE28)</totalsRowFormula>
    </tableColumn>
    <tableColumn id="68" name="本番化_iFAS" totalsRowFunction="custom" dataDxfId="427" totalsRowDxfId="104">
      <calculatedColumnFormula>COUNTIFS(#REF!,BF$3,#REF!,集計情報!AY$1,#REF!,集計情報!$B5)+COUNTIFS(#REF!,BF$3,#REF!,集計情報!AY$1,#REF!,集計情報!$B5)</calculatedColumnFormula>
      <totalsRowFormula>SUBTOTAL(109,BF5:BF28)</totalsRowFormula>
    </tableColumn>
    <tableColumn id="69" name="トラブル_iFAS" totalsRowFunction="custom" dataDxfId="426" totalsRowDxfId="103">
      <calculatedColumnFormula>COUNTIFS(#REF!,BG$3,#REF!,集計情報!AY$1,#REF!,集計情報!$B5)+COUNTIFS(#REF!,BG$3,#REF!,集計情報!AY$1,#REF!,集計情報!$B5)</calculatedColumnFormula>
      <totalsRowFormula>SUBTOTAL(109,BG5:BG28)</totalsRowFormula>
    </tableColumn>
    <tableColumn id="25" name="臨時処理_iFAS" totalsRowFunction="sum" dataDxfId="425" totalsRowDxfId="102">
      <calculatedColumnFormula>COUNTIFS(#REF!,BH$3,#REF!,集計情報!AY$1,#REF!,集計情報!$B5)+COUNTIFS(#REF!,BH$3,#REF!,集計情報!AY$1,#REF!,集計情報!$B5)</calculatedColumnFormula>
    </tableColumn>
    <tableColumn id="70" name="マスタメンテ_iFAS" totalsRowFunction="custom" dataDxfId="424" totalsRowDxfId="101">
      <calculatedColumnFormula>COUNTIFS(#REF!,BI$3,#REF!,集計情報!AY$1,#REF!,集計情報!$B5)+COUNTIFS(#REF!,BI$3,#REF!,集計情報!AY$1,#REF!,集計情報!$B5)</calculatedColumnFormula>
      <totalsRowFormula>SUBTOTAL(109,BI5:BI28)</totalsRowFormula>
    </tableColumn>
    <tableColumn id="71" name="データ移行_iFAS" totalsRowFunction="custom" dataDxfId="423" totalsRowDxfId="100">
      <calculatedColumnFormula>COUNTIFS(#REF!,BJ$3,#REF!,集計情報!AY$1,#REF!,集計情報!$B5)+COUNTIFS(#REF!,BJ$3,#REF!,集計情報!AY$1,#REF!,集計情報!$B5)</calculatedColumnFormula>
      <totalsRowFormula>SUBTOTAL(109,BJ5:BJ28)</totalsRowFormula>
    </tableColumn>
    <tableColumn id="72" name="発生明細数_JINJI" totalsRowFunction="custom" dataDxfId="422" totalsRowDxfId="99">
      <calculatedColumnFormula>COUNTIFS(#REF!,"&lt;&gt;-",#REF!,"&lt;&gt;=",#REF!,BK$1&amp;"*",#REF!,集計情報!$B5)+COUNTIFS(#REF!,"&lt;&gt;-",#REF!,"&lt;&gt;=",#REF!,BK$1&amp;"*",#REF!,集計情報!$B5)</calculatedColumnFormula>
      <totalsRowFormula>SUBTOTAL(109,BK5:BK28)</totalsRowFormula>
    </tableColumn>
    <tableColumn id="73" name="完了明細数_JINJI" totalsRowFunction="custom" dataDxfId="421" totalsRowDxfId="98">
      <calculatedColumnFormula>集計情報_main[[#This Row],[発生明細数_JINJI]]-集計情報_main[[#This Row],[進捗中案件_JINJI]]</calculatedColumnFormula>
      <totalsRowFormula>SUBTOTAL(109,BL5:BL28)</totalsRowFormula>
    </tableColumn>
    <tableColumn id="74" name="進捗中案件_JINJI" totalsRowFunction="custom" dataDxfId="420" totalsRowDxfId="97">
      <calculatedColumnFormula>COUNTIFS(#REF!,"&lt;&gt;○",#REF!,"&lt;&gt;×",#REF!,"&lt;&gt;=",#REF!,集計情報!BK$1&amp;"*",#REF!,集計情報!$B5)+COUNTIFS(#REF!,"&lt;&gt;○",#REF!,"&lt;&gt;×",#REF!,"&lt;&gt;=",#REF!,集計情報!BK$1&amp;"*",#REF!,集計情報!$B5)</calculatedColumnFormula>
      <totalsRowFormula>SUBTOTAL(109,BM5:BM28)</totalsRowFormula>
    </tableColumn>
    <tableColumn id="75" name="資料品質不良(警告)件数_JINJI" totalsRowFunction="custom" dataDxfId="419" totalsRowDxfId="96">
      <calculatedColumnFormula>COUNTIFS(#REF!,"不備*",#REF!,集計情報!BK$1&amp;"*",#REF!,集計情報!$B5)+COUNTIFS(#REF!,"不備*",#REF!,集計情報!BK$1&amp;"*",#REF!,集計情報!$B5)</calculatedColumnFormula>
      <totalsRowFormula>SUBTOTAL(109,BN5:BN28)</totalsRowFormula>
    </tableColumn>
    <tableColumn id="18" name="資料品質不良(要注意)件数_JINJI" totalsRowFunction="custom" dataDxfId="418" totalsRowDxfId="95">
      <calculatedColumnFormula>COUNTIFS(#REF!,"警告*",#REF!,集計情報!BK$1&amp;"*",#REF!,集計情報!$B5)+COUNTIFS(#REF!,"警告*",#REF!,集計情報!BK$1&amp;"*",#REF!,集計情報!$B5)</calculatedColumnFormula>
      <totalsRowFormula>SUBTOTAL(109,BO5:BO28)</totalsRowFormula>
    </tableColumn>
    <tableColumn id="76" name="資料未確認_JINJI" totalsRowFunction="custom" dataDxfId="417" totalsRowDxfId="94">
      <calculatedColumnFormula>COUNTIFS(#REF!,"&lt;&gt;○",#REF!,"&lt;&gt;△",#REF!,"&lt;&gt;×",#REF!,"&lt;&gt;=",#REF!,BK$1&amp;"*",#REF!,集計情報!$B5)+COUNTIFS(#REF!,"&lt;&gt;○",#REF!,"&lt;&gt;△",#REF!,"&lt;&gt;×",#REF!,"&lt;&gt;=",#REF!,BK$1&amp;"*",#REF!,集計情報!$B5)</calculatedColumnFormula>
      <totalsRowFormula>SUBTOTAL(109,BP5:BP28)</totalsRowFormula>
    </tableColumn>
    <tableColumn id="77" name="S開発_JINJI" totalsRowFunction="custom" dataDxfId="416" totalsRowDxfId="93">
      <calculatedColumnFormula>COUNTIFS(#REF!,BQ$3,#REF!,集計情報!BK$1,#REF!,集計情報!$B5)+COUNTIFS(#REF!,BQ$3,#REF!,集計情報!BK$1,#REF!,集計情報!$B5)</calculatedColumnFormula>
      <totalsRowFormula>SUBTOTAL(109,BQ5:BQ28)</totalsRowFormula>
    </tableColumn>
    <tableColumn id="78" name="本番化_JINJI" totalsRowFunction="custom" dataDxfId="415" totalsRowDxfId="92">
      <calculatedColumnFormula>COUNTIFS(#REF!,BR$3,#REF!,集計情報!BK$1,#REF!,集計情報!$B5)+COUNTIFS(#REF!,BR$3,#REF!,集計情報!BK$1,#REF!,集計情報!$B5)</calculatedColumnFormula>
      <totalsRowFormula>SUBTOTAL(109,BR5:BR28)</totalsRowFormula>
    </tableColumn>
    <tableColumn id="79" name="トラブル_JINJI" totalsRowFunction="custom" dataDxfId="414" totalsRowDxfId="91">
      <calculatedColumnFormula>COUNTIFS(#REF!,BS$3,#REF!,集計情報!BK$1,#REF!,集計情報!$B5)+COUNTIFS(#REF!,BS$3,#REF!,集計情報!BK$1,#REF!,集計情報!$B5)</calculatedColumnFormula>
      <totalsRowFormula>SUBTOTAL(109,BS5:BS28)</totalsRowFormula>
    </tableColumn>
    <tableColumn id="26" name="臨時処理_JINJI" totalsRowFunction="sum" dataDxfId="413" totalsRowDxfId="90">
      <calculatedColumnFormula>COUNTIFS(#REF!,BT$3,#REF!,集計情報!BK$1,#REF!,集計情報!$B5)+COUNTIFS(#REF!,BT$3,#REF!,集計情報!BK$1,#REF!,集計情報!$B5)</calculatedColumnFormula>
    </tableColumn>
    <tableColumn id="80" name="マスタメンテ_JINJI" totalsRowFunction="custom" dataDxfId="412" totalsRowDxfId="89">
      <calculatedColumnFormula>COUNTIFS(#REF!,BU$3,#REF!,集計情報!BK$1,#REF!,集計情報!$B5)+COUNTIFS(#REF!,BU$3,#REF!,集計情報!BK$1,#REF!,集計情報!$B5)</calculatedColumnFormula>
      <totalsRowFormula>SUBTOTAL(109,BU5:BU28)</totalsRowFormula>
    </tableColumn>
    <tableColumn id="81" name="データ移行_JINJI" totalsRowFunction="custom" dataDxfId="411" totalsRowDxfId="88">
      <calculatedColumnFormula>COUNTIFS(#REF!,BV$3,#REF!,集計情報!BK$1,#REF!,集計情報!$B5)+COUNTIFS(#REF!,BV$3,#REF!,集計情報!BK$1,#REF!,集計情報!$B5)</calculatedColumnFormula>
      <totalsRowFormula>SUBTOTAL(109,BV5:BV28)</totalsRowFormula>
    </tableColumn>
    <tableColumn id="82" name="発生明細数_CSJIN" totalsRowFunction="custom" dataDxfId="410" totalsRowDxfId="87">
      <calculatedColumnFormula>COUNTIFS(#REF!,"&lt;&gt;-",#REF!,"&lt;&gt;=",#REF!,BW$1&amp;"*",#REF!,集計情報!$B5)+COUNTIFS(#REF!,"&lt;&gt;-",#REF!,"&lt;&gt;=",#REF!,BW$1&amp;"*",#REF!,集計情報!$B5)</calculatedColumnFormula>
      <totalsRowFormula>SUBTOTAL(109,BW5:BW28)</totalsRowFormula>
    </tableColumn>
    <tableColumn id="83" name="完了明細数_CSJIN" totalsRowFunction="custom" dataDxfId="409" totalsRowDxfId="86">
      <calculatedColumnFormula>集計情報_main[[#This Row],[発生明細数_CSJIN]]-集計情報_main[[#This Row],[進捗中案件_CSJIN]]</calculatedColumnFormula>
      <totalsRowFormula>SUBTOTAL(109,BX5:BX28)</totalsRowFormula>
    </tableColumn>
    <tableColumn id="84" name="進捗中案件_CSJIN" totalsRowFunction="custom" dataDxfId="408" totalsRowDxfId="85">
      <calculatedColumnFormula>COUNTIFS(#REF!,"&lt;&gt;○",#REF!,"&lt;&gt;×",#REF!,"&lt;&gt;=",#REF!,集計情報!BW$1&amp;"*",#REF!,集計情報!$B5)+COUNTIFS(#REF!,"&lt;&gt;○",#REF!,"&lt;&gt;×",#REF!,"&lt;&gt;=",#REF!,集計情報!BW$1&amp;"*",#REF!,集計情報!$B5)</calculatedColumnFormula>
      <totalsRowFormula>SUBTOTAL(109,BY5:BY28)</totalsRowFormula>
    </tableColumn>
    <tableColumn id="85" name="資料品質不良(警告)件数_CSJIN" totalsRowFunction="custom" dataDxfId="407" totalsRowDxfId="84">
      <calculatedColumnFormula>COUNTIFS(#REF!,"不備*",#REF!,集計情報!BW$1&amp;"*",#REF!,集計情報!$B5)+COUNTIFS(#REF!,"不備*",#REF!,集計情報!BW$1&amp;"*",#REF!,集計情報!$B5)</calculatedColumnFormula>
      <totalsRowFormula>SUBTOTAL(109,BZ5:BZ28)</totalsRowFormula>
    </tableColumn>
    <tableColumn id="19" name="資料品質不良(要注意)件数_CSJIN" totalsRowFunction="custom" dataDxfId="406" totalsRowDxfId="83">
      <calculatedColumnFormula>COUNTIFS(#REF!,"警告*",#REF!,集計情報!BW$1&amp;"*",#REF!,集計情報!$B5)+COUNTIFS(#REF!,"警告*",#REF!,集計情報!BW$1&amp;"*",#REF!,集計情報!$B5)</calculatedColumnFormula>
      <totalsRowFormula>SUBTOTAL(109,CA5:CA28)</totalsRowFormula>
    </tableColumn>
    <tableColumn id="86" name="資料未確認_CSJIN" totalsRowFunction="custom" dataDxfId="405" totalsRowDxfId="82">
      <calculatedColumnFormula>COUNTIFS(#REF!,"&lt;&gt;○",#REF!,"&lt;&gt;△",#REF!,"&lt;&gt;×",#REF!,"&lt;&gt;=",#REF!,BW$1&amp;"*",#REF!,集計情報!$B5)+COUNTIFS(#REF!,"&lt;&gt;○",#REF!,"&lt;&gt;△",#REF!,"&lt;&gt;×",#REF!,"&lt;&gt;=",#REF!,BW$1&amp;"*",#REF!,集計情報!$B5)</calculatedColumnFormula>
      <totalsRowFormula>SUBTOTAL(109,CB5:CB28)</totalsRowFormula>
    </tableColumn>
    <tableColumn id="87" name="S開発_CSJIN" totalsRowFunction="custom" dataDxfId="404" totalsRowDxfId="81">
      <calculatedColumnFormula>COUNTIFS(#REF!,CC$3,#REF!,集計情報!BW$1,#REF!,集計情報!$B5)+COUNTIFS(#REF!,CC$3,#REF!,集計情報!BW$1,#REF!,集計情報!$B5)</calculatedColumnFormula>
      <totalsRowFormula>SUBTOTAL(109,CC5:CC28)</totalsRowFormula>
    </tableColumn>
    <tableColumn id="88" name="本番化_CSJIN" totalsRowFunction="custom" dataDxfId="403" totalsRowDxfId="80">
      <calculatedColumnFormula>COUNTIFS(#REF!,CD$3,#REF!,集計情報!BW$1,#REF!,集計情報!$B5)+COUNTIFS(#REF!,CD$3,#REF!,集計情報!BW$1,#REF!,集計情報!$B5)</calculatedColumnFormula>
      <totalsRowFormula>SUBTOTAL(109,CD5:CD28)</totalsRowFormula>
    </tableColumn>
    <tableColumn id="89" name="トラブル_CSJIN" totalsRowFunction="custom" dataDxfId="402" totalsRowDxfId="79">
      <calculatedColumnFormula>COUNTIFS(#REF!,CE$3,#REF!,集計情報!BW$1,#REF!,集計情報!$B5)+COUNTIFS(#REF!,CE$3,#REF!,集計情報!BW$1,#REF!,集計情報!$B5)</calculatedColumnFormula>
      <totalsRowFormula>SUBTOTAL(109,CE5:CE28)</totalsRowFormula>
    </tableColumn>
    <tableColumn id="27" name="臨時処理_CSJIN" totalsRowFunction="sum" dataDxfId="401" totalsRowDxfId="78">
      <calculatedColumnFormula>COUNTIFS(#REF!,CF$3,#REF!,集計情報!BW$1,#REF!,集計情報!$B5)+COUNTIFS(#REF!,CF$3,#REF!,集計情報!BW$1,#REF!,集計情報!$B5)</calculatedColumnFormula>
    </tableColumn>
    <tableColumn id="90" name="マスタメンテ_CSJIN" totalsRowFunction="custom" dataDxfId="400" totalsRowDxfId="77">
      <calculatedColumnFormula>COUNTIFS(#REF!,CG$3,#REF!,集計情報!BW$1,#REF!,集計情報!$B5)+COUNTIFS(#REF!,CG$3,#REF!,集計情報!BW$1,#REF!,集計情報!$B5)</calculatedColumnFormula>
      <totalsRowFormula>SUBTOTAL(109,CG5:CG28)</totalsRowFormula>
    </tableColumn>
    <tableColumn id="91" name="データ移行_CSJIN" totalsRowFunction="custom" dataDxfId="399" totalsRowDxfId="76">
      <calculatedColumnFormula>COUNTIFS(#REF!,CH$3,#REF!,集計情報!BW$1,#REF!,集計情報!$B5)+COUNTIFS(#REF!,CH$3,#REF!,集計情報!BW$1,#REF!,集計情報!$B5)</calculatedColumnFormula>
      <totalsRowFormula>SUBTOTAL(109,CH5:CH28)</totalsRowFormula>
    </tableColumn>
    <tableColumn id="134" name="発生明細数_CSZIM" totalsRowFunction="custom" dataDxfId="398" totalsRowDxfId="75">
      <calculatedColumnFormula>COUNTIFS(#REF!,"&lt;&gt;-",#REF!,"&lt;&gt;=",#REF!,CI$1&amp;"*",#REF!,集計情報!$B5)+COUNTIFS(#REF!,"&lt;&gt;-",#REF!,"&lt;&gt;=",#REF!,CI$1&amp;"*",#REF!,集計情報!$B5)</calculatedColumnFormula>
      <totalsRowFormula>SUBTOTAL(109,CI5:CI28)</totalsRowFormula>
    </tableColumn>
    <tableColumn id="135" name="完了明細数_CSZIM" totalsRowFunction="custom" dataDxfId="397" totalsRowDxfId="74">
      <calculatedColumnFormula>集計情報_main[[#This Row],[発生明細数_CSZIM]]-集計情報_main[[#This Row],[進捗中案件_CSZIM]]</calculatedColumnFormula>
      <totalsRowFormula>SUBTOTAL(109,CJ5:CJ28)</totalsRowFormula>
    </tableColumn>
    <tableColumn id="136" name="進捗中案件_CSZIM" totalsRowFunction="custom" dataDxfId="396" totalsRowDxfId="73">
      <calculatedColumnFormula>COUNTIFS(#REF!,"&lt;&gt;○",#REF!,"&lt;&gt;×",#REF!,"&lt;&gt;=",#REF!,集計情報!CI$1&amp;"*",#REF!,集計情報!$B5)+COUNTIFS(#REF!,"&lt;&gt;○",#REF!,"&lt;&gt;×",#REF!,"&lt;&gt;=",#REF!,集計情報!CI$1&amp;"*",#REF!,集計情報!$B5)</calculatedColumnFormula>
      <totalsRowFormula>SUBTOTAL(109,CK5:CK28)</totalsRowFormula>
    </tableColumn>
    <tableColumn id="137" name="資料品質不良(警告)件数_CSZIM" totalsRowFunction="custom" dataDxfId="395" totalsRowDxfId="72">
      <calculatedColumnFormula>COUNTIFS(#REF!,"警告*",#REF!,集計情報!CI$1&amp;"*",#REF!,集計情報!$B5)+COUNTIFS(#REF!,"警告*",#REF!,集計情報!CI$1&amp;"*",#REF!,集計情報!$B5)</calculatedColumnFormula>
      <totalsRowFormula>SUBTOTAL(109,CL5:CL28)</totalsRowFormula>
    </tableColumn>
    <tableColumn id="138" name="資料品質不良(要注意)件数_CSZIM" totalsRowFunction="custom" dataDxfId="394" totalsRowDxfId="71">
      <calculatedColumnFormula>COUNTIFS(#REF!,"要注意*",#REF!,集計情報!CI$1&amp;"*",#REF!,集計情報!$B5)+COUNTIFS(#REF!,"要注意*",#REF!,集計情報!CI$1&amp;"*",#REF!,集計情報!$B5)</calculatedColumnFormula>
      <totalsRowFormula>SUBTOTAL(109,CM5:CM28)</totalsRowFormula>
    </tableColumn>
    <tableColumn id="139" name="資料未確認_CSZIM" totalsRowFunction="custom" dataDxfId="393" totalsRowDxfId="70">
      <calculatedColumnFormula>COUNTIFS(#REF!,"&lt;&gt;○",#REF!,"&lt;&gt;△",#REF!,"&lt;&gt;×",#REF!,"&lt;&gt;=",#REF!,CI$1&amp;"*",#REF!,集計情報!$B5)+COUNTIFS(#REF!,"&lt;&gt;○",#REF!,"&lt;&gt;△",#REF!,"&lt;&gt;×",#REF!,"&lt;&gt;=",#REF!,CI$1&amp;"*",#REF!,集計情報!$B5)</calculatedColumnFormula>
      <totalsRowFormula>SUBTOTAL(109,CN5:CN28)</totalsRowFormula>
    </tableColumn>
    <tableColumn id="140" name="S開発_CSZIM" totalsRowFunction="custom" dataDxfId="392" totalsRowDxfId="69">
      <calculatedColumnFormula>COUNTIFS(#REF!,CO$3,#REF!,集計情報!CI$1&amp;"*",#REF!,集計情報!$B5)+COUNTIFS(#REF!,CO$3,#REF!,集計情報!CI$1&amp;"*",#REF!,集計情報!$B5)</calculatedColumnFormula>
      <totalsRowFormula>SUBTOTAL(109,CO5:CO28)</totalsRowFormula>
    </tableColumn>
    <tableColumn id="141" name="本番化_CSZIM" totalsRowFunction="custom" dataDxfId="391" totalsRowDxfId="68">
      <calculatedColumnFormula>COUNTIFS(#REF!,CP$3,#REF!,集計情報!CI$1&amp;"*",#REF!,集計情報!$B5)+COUNTIFS(#REF!,CP$3,#REF!,集計情報!CI$1&amp;"*",#REF!,集計情報!$B5)</calculatedColumnFormula>
      <totalsRowFormula>SUBTOTAL(109,CP5:CP28)</totalsRowFormula>
    </tableColumn>
    <tableColumn id="142" name="トラブル_CSZIM" totalsRowFunction="custom" dataDxfId="390" totalsRowDxfId="67">
      <calculatedColumnFormula>COUNTIFS(#REF!,CQ$3,#REF!,集計情報!CI$1&amp;"*",#REF!,集計情報!$B5)+COUNTIFS(#REF!,CQ$3,#REF!,集計情報!CI$1&amp;"*",#REF!,集計情報!$B5)</calculatedColumnFormula>
      <totalsRowFormula>SUBTOTAL(109,CQ5:CQ28)</totalsRowFormula>
    </tableColumn>
    <tableColumn id="143" name="臨時処理_CSZIM" totalsRowFunction="custom" dataDxfId="389" totalsRowDxfId="66">
      <calculatedColumnFormula>COUNTIFS(#REF!,CR$3,#REF!,集計情報!CI$1&amp;"*",#REF!,集計情報!$B5)+COUNTIFS(#REF!,CR$3,#REF!,集計情報!CI$1&amp;"*",#REF!,集計情報!$B5)</calculatedColumnFormula>
      <totalsRowFormula>SUBTOTAL(109,集計情報_main[臨時処理_CSJIN])</totalsRowFormula>
    </tableColumn>
    <tableColumn id="144" name="マスタメンテ_CSZIM" totalsRowFunction="custom" dataDxfId="388" totalsRowDxfId="65">
      <calculatedColumnFormula>COUNTIFS(#REF!,CS$3,#REF!,集計情報!CI$1&amp;"*",#REF!,集計情報!$B5)+COUNTIFS(#REF!,CS$3,#REF!,集計情報!CI$1&amp;"*",#REF!,集計情報!$B5)</calculatedColumnFormula>
      <totalsRowFormula>SUBTOTAL(109,CS5:CS28)</totalsRowFormula>
    </tableColumn>
    <tableColumn id="145" name="データ移行_CSZIM" totalsRowFunction="custom" dataDxfId="387" totalsRowDxfId="64">
      <calculatedColumnFormula>COUNTIFS(#REF!,CT$3,#REF!,集計情報!CI$1&amp;"*",#REF!,集計情報!$B5)+COUNTIFS(#REF!,CT$3,#REF!,集計情報!CI$1&amp;"*",#REF!,集計情報!$B5)</calculatedColumnFormula>
      <totalsRowFormula>SUBTOTAL(109,CT5:CT28)</totalsRowFormula>
    </tableColumn>
    <tableColumn id="92" name="発生明細数_TMSP" totalsRowFunction="custom" dataDxfId="386" totalsRowDxfId="63">
      <calculatedColumnFormula>COUNTIFS(#REF!,"&lt;&gt;-",#REF!,"&lt;&gt;=",#REF!,CU$1&amp;"*",#REF!,集計情報!$B5)+COUNTIFS(#REF!,"&lt;&gt;-",#REF!,"&lt;&gt;=",#REF!,CU$1&amp;"*",#REF!,集計情報!$B5)</calculatedColumnFormula>
      <totalsRowFormula>SUBTOTAL(109,CU5:CU28)</totalsRowFormula>
    </tableColumn>
    <tableColumn id="93" name="完了明細数_TMSP" totalsRowFunction="custom" dataDxfId="385" totalsRowDxfId="62">
      <calculatedColumnFormula>集計情報_main[[#This Row],[発生明細数_CSZIM]]-集計情報_main[[#This Row],[進捗中案件_CSZIM]]</calculatedColumnFormula>
      <totalsRowFormula>SUBTOTAL(109,CV5:CV28)</totalsRowFormula>
    </tableColumn>
    <tableColumn id="94" name="進捗中案件_TMSP" totalsRowFunction="custom" dataDxfId="384" totalsRowDxfId="61">
      <calculatedColumnFormula>COUNTIFS(#REF!,"&lt;&gt;○",#REF!,"&lt;&gt;×",#REF!,"&lt;&gt;=",#REF!,集計情報!CU$1&amp;"*",#REF!,集計情報!$B5)+COUNTIFS(#REF!,"&lt;&gt;○",#REF!,"&lt;&gt;×",#REF!,"&lt;&gt;=",#REF!,集計情報!CU$1&amp;"*",#REF!,集計情報!$B5)</calculatedColumnFormula>
      <totalsRowFormula>SUBTOTAL(109,CW5:CW28)</totalsRowFormula>
    </tableColumn>
    <tableColumn id="95" name="資料品質不良(警告)件数_TMSP" totalsRowFunction="custom" dataDxfId="383" totalsRowDxfId="60">
      <calculatedColumnFormula>COUNTIFS(#REF!,"警告*",#REF!,集計情報!CU$1&amp;"*",#REF!,集計情報!$B5)+COUNTIFS(#REF!,"警告*",#REF!,集計情報!CU$1&amp;"*",#REF!,集計情報!$B5)</calculatedColumnFormula>
      <totalsRowFormula>SUBTOTAL(109,CX5:CX28)</totalsRowFormula>
    </tableColumn>
    <tableColumn id="20" name="資料品質不良(要注意)件数_TMSP" totalsRowFunction="custom" dataDxfId="382" totalsRowDxfId="59">
      <calculatedColumnFormula>COUNTIFS(#REF!,"要注意*",#REF!,集計情報!CU$1&amp;"*",#REF!,集計情報!$B5)+COUNTIFS(#REF!,"要注意*",#REF!,集計情報!CU$1&amp;"*",#REF!,集計情報!$B5)</calculatedColumnFormula>
      <totalsRowFormula>SUBTOTAL(109,CY5:CY28)</totalsRowFormula>
    </tableColumn>
    <tableColumn id="96" name="資料未確認_TMSP" totalsRowFunction="custom" dataDxfId="381" totalsRowDxfId="58">
      <calculatedColumnFormula>COUNTIFS(#REF!,"&lt;&gt;○",#REF!,"&lt;&gt;△",#REF!,"&lt;&gt;×",#REF!,"&lt;&gt;=",#REF!,CU$1&amp;"*",#REF!,集計情報!$B5)+COUNTIFS(#REF!,"&lt;&gt;○",#REF!,"&lt;&gt;△",#REF!,"&lt;&gt;×",#REF!,"&lt;&gt;=",#REF!,CU$1&amp;"*",#REF!,集計情報!$B5)</calculatedColumnFormula>
      <totalsRowFormula>SUBTOTAL(109,CZ5:CZ28)</totalsRowFormula>
    </tableColumn>
    <tableColumn id="97" name="S開発_TMSP" totalsRowFunction="custom" dataDxfId="380" totalsRowDxfId="57">
      <calculatedColumnFormula>COUNTIFS(#REF!,DA$3,#REF!,集計情報!CU$1&amp;"*",#REF!,集計情報!$B5)+COUNTIFS(#REF!,DA$3,#REF!,集計情報!CU$1&amp;"*",#REF!,集計情報!$B5)</calculatedColumnFormula>
      <totalsRowFormula>SUBTOTAL(109,DA5:DA28)</totalsRowFormula>
    </tableColumn>
    <tableColumn id="98" name="本番化_TMSP" totalsRowFunction="custom" dataDxfId="379" totalsRowDxfId="56">
      <calculatedColumnFormula>COUNTIFS(#REF!,DB$3,#REF!,集計情報!CU$1&amp;"*",#REF!,集計情報!$B5)+COUNTIFS(#REF!,DB$3,#REF!,集計情報!CU$1&amp;"*",#REF!,集計情報!$B5)</calculatedColumnFormula>
      <totalsRowFormula>SUBTOTAL(109,DB5:DB28)</totalsRowFormula>
    </tableColumn>
    <tableColumn id="28" name="臨時処理_TMSP" totalsRowFunction="custom" dataDxfId="378" totalsRowDxfId="55">
      <calculatedColumnFormula>COUNTIFS(#REF!,DC$3,#REF!,集計情報!CU$1&amp;"*",#REF!,集計情報!$B5)+COUNTIFS(#REF!,DC$3,#REF!,集計情報!CU$1&amp;"*",#REF!,集計情報!$B5)</calculatedColumnFormula>
      <totalsRowFormula>SUBTOTAL(109,DC5:DC28)</totalsRowFormula>
    </tableColumn>
    <tableColumn id="99" name="トラブル_TMSP" totalsRowFunction="custom" dataDxfId="377" totalsRowDxfId="54">
      <calculatedColumnFormula>COUNTIFS(#REF!,DD$3,#REF!,集計情報!CU$1&amp;"*",#REF!,集計情報!$B5)+COUNTIFS(#REF!,DD$3,#REF!,集計情報!CU$1&amp;"*",#REF!,集計情報!$B5)</calculatedColumnFormula>
      <totalsRowFormula>SUBTOTAL(109,集計情報_main[臨時処理_CSJIN])</totalsRowFormula>
    </tableColumn>
    <tableColumn id="100" name="マスタメンテ_TMSP" totalsRowFunction="custom" dataDxfId="376" totalsRowDxfId="53">
      <calculatedColumnFormula>COUNTIFS(#REF!,DE$3,#REF!,集計情報!CU$1&amp;"*",#REF!,集計情報!$B5)+COUNTIFS(#REF!,DE$3,#REF!,集計情報!CU$1&amp;"*",#REF!,集計情報!$B5)</calculatedColumnFormula>
      <totalsRowFormula>SUBTOTAL(109,DE5:DE28)</totalsRowFormula>
    </tableColumn>
    <tableColumn id="101" name="データ移行_TMSP" totalsRowFunction="custom" dataDxfId="375" totalsRowDxfId="52">
      <calculatedColumnFormula>COUNTIFS(#REF!,DF$3,#REF!,集計情報!CU$1&amp;"*",#REF!,集計情報!$B5)+COUNTIFS(#REF!,DF$3,#REF!,集計情報!CU$1&amp;"*",#REF!,集計情報!$B5)</calculatedColumnFormula>
      <totalsRowFormula>SUBTOTAL(109,DF5:DF28)</totalsRowFormula>
    </tableColumn>
    <tableColumn id="112" name="発生明細数_FA" totalsRowFunction="custom" dataDxfId="374" totalsRowDxfId="51">
      <calculatedColumnFormula>COUNTIFS(#REF!,"&lt;&gt;-",#REF!,"&lt;&gt;=",#REF!,DG$1&amp;"*",#REF!,集計情報!$B5)+COUNTIFS(#REF!,"&lt;&gt;-",#REF!,"&lt;&gt;=",#REF!,DG$1&amp;"*",#REF!,集計情報!$B5)</calculatedColumnFormula>
      <totalsRowFormula>SUBTOTAL(109,DG5:DG28)</totalsRowFormula>
    </tableColumn>
    <tableColumn id="113" name="完了明細数_FA" totalsRowFunction="custom" dataDxfId="373" totalsRowDxfId="50">
      <calculatedColumnFormula>集計情報_main[[#This Row],[発生明細数_CSZIM]]-集計情報_main[[#This Row],[進捗中案件_CSZIM]]</calculatedColumnFormula>
      <totalsRowFormula>SUBTOTAL(109,DH5:DH28)</totalsRowFormula>
    </tableColumn>
    <tableColumn id="114" name="進捗中案件_FA" totalsRowFunction="custom" dataDxfId="372" totalsRowDxfId="49">
      <calculatedColumnFormula>COUNTIFS(#REF!,"&lt;&gt;○",#REF!,"&lt;&gt;×",#REF!,"&lt;&gt;=",#REF!,集計情報!DG$1&amp;"*",#REF!,集計情報!$B5)+COUNTIFS(#REF!,"&lt;&gt;○",#REF!,"&lt;&gt;×",#REF!,"&lt;&gt;=",#REF!,集計情報!DG$1&amp;"*",#REF!,集計情報!$B5)</calculatedColumnFormula>
      <totalsRowFormula>SUBTOTAL(109,DI5:DI28)</totalsRowFormula>
    </tableColumn>
    <tableColumn id="115" name="資料品質不良(警告)件数_FA" totalsRowFunction="custom" dataDxfId="371" totalsRowDxfId="48">
      <calculatedColumnFormula>COUNTIFS(#REF!,"警告*",#REF!,集計情報!DG$1&amp;"*",#REF!,集計情報!$B5)+COUNTIFS(#REF!,"警告*",#REF!,集計情報!DG$1&amp;"*",#REF!,集計情報!$B5)</calculatedColumnFormula>
      <totalsRowFormula>SUBTOTAL(109,DJ5:DJ28)</totalsRowFormula>
    </tableColumn>
    <tableColumn id="21" name="資料品質不良(要注意)件数_FA" totalsRowFunction="custom" dataDxfId="370" totalsRowDxfId="47">
      <calculatedColumnFormula>COUNTIFS(#REF!,"要注意*",#REF!,集計情報!DG$1&amp;"*",#REF!,集計情報!$B5)+COUNTIFS(#REF!,"要注意*",#REF!,集計情報!DG$1&amp;"*",#REF!,集計情報!$B5)</calculatedColumnFormula>
      <totalsRowFormula>SUBTOTAL(109,DK5:DK28)</totalsRowFormula>
    </tableColumn>
    <tableColumn id="116" name="資料未確認_FA" totalsRowFunction="custom" dataDxfId="369" totalsRowDxfId="46">
      <calculatedColumnFormula>COUNTIFS(#REF!,"&lt;&gt;○",#REF!,"&lt;&gt;△",#REF!,"&lt;&gt;×",#REF!,"&lt;&gt;=",#REF!,DG$1&amp;"*",#REF!,集計情報!$B5)+COUNTIFS(#REF!,"&lt;&gt;○",#REF!,"&lt;&gt;△",#REF!,"&lt;&gt;×",#REF!,"&lt;&gt;=",#REF!,DG$1&amp;"*",#REF!,集計情報!$B5)</calculatedColumnFormula>
      <totalsRowFormula>SUBTOTAL(109,DL5:DL28)</totalsRowFormula>
    </tableColumn>
    <tableColumn id="117" name="S開発_FA" totalsRowFunction="custom" dataDxfId="368" totalsRowDxfId="45">
      <calculatedColumnFormula>COUNTIFS(#REF!,DM$3,#REF!,集計情報!DG$1&amp;"*",#REF!,集計情報!$B5)+COUNTIFS(#REF!,DM$3,#REF!,集計情報!DG$1&amp;"*",#REF!,集計情報!$B5)</calculatedColumnFormula>
      <totalsRowFormula>SUBTOTAL(109,DM5:DM28)</totalsRowFormula>
    </tableColumn>
    <tableColumn id="118" name="本番化_FA" totalsRowFunction="custom" dataDxfId="367" totalsRowDxfId="44">
      <calculatedColumnFormula>COUNTIFS(#REF!,DN$3,#REF!,集計情報!DG$1&amp;"*",#REF!,集計情報!$B5)+COUNTIFS(#REF!,DN$3,#REF!,集計情報!DG$1&amp;"*",#REF!,集計情報!$B5)</calculatedColumnFormula>
      <totalsRowFormula>SUBTOTAL(109,DN5:DN28)</totalsRowFormula>
    </tableColumn>
    <tableColumn id="119" name="トラブル_FA" totalsRowFunction="custom" dataDxfId="366" totalsRowDxfId="43">
      <calculatedColumnFormula>COUNTIFS(#REF!,DO$3,#REF!,集計情報!DG$1&amp;"*",#REF!,集計情報!$B5)+COUNTIFS(#REF!,DO$3,#REF!,集計情報!DG$1&amp;"*",#REF!,集計情報!$B5)</calculatedColumnFormula>
      <totalsRowFormula>SUBTOTAL(109,DO5:DO28)</totalsRowFormula>
    </tableColumn>
    <tableColumn id="29" name="臨時処理_FA" totalsRowFunction="custom" dataDxfId="365" totalsRowDxfId="42">
      <calculatedColumnFormula>COUNTIFS(#REF!,DP$3,#REF!,集計情報!DG$1&amp;"*",#REF!,集計情報!$B5)+COUNTIFS(#REF!,DP$3,#REF!,集計情報!DG$1&amp;"*",#REF!,集計情報!$B5)</calculatedColumnFormula>
      <totalsRowFormula>SUBTOTAL(109,集計情報_main[臨時処理_CSJIN])</totalsRowFormula>
    </tableColumn>
    <tableColumn id="120" name="マスタメンテ_FA" totalsRowFunction="custom" dataDxfId="364" totalsRowDxfId="41">
      <calculatedColumnFormula>COUNTIFS(#REF!,DQ$3,#REF!,集計情報!DG$1&amp;"*",#REF!,集計情報!$B5)+COUNTIFS(#REF!,DQ$3,#REF!,集計情報!DG$1&amp;"*",#REF!,集計情報!$B5)</calculatedColumnFormula>
      <totalsRowFormula>SUBTOTAL(109,DQ5:DQ28)</totalsRowFormula>
    </tableColumn>
    <tableColumn id="121" name="データ移行_FA" totalsRowFunction="custom" dataDxfId="363" totalsRowDxfId="40">
      <calculatedColumnFormula>COUNTIFS(#REF!,DR$3,#REF!,集計情報!DG$1&amp;"*",#REF!,集計情報!$B5)+COUNTIFS(#REF!,DR$3,#REF!,集計情報!DG$1&amp;"*",#REF!,集計情報!$B5)</calculatedColumnFormula>
      <totalsRowFormula>SUBTOTAL(109,DR5:DR28)</totalsRowFormula>
    </tableColumn>
    <tableColumn id="146" name="発生明細数_WEBAP" totalsRowFunction="custom" dataDxfId="362" totalsRowDxfId="39">
      <calculatedColumnFormula>COUNTIFS(#REF!,"&lt;&gt;-",#REF!,"&lt;&gt;=",#REF!,DS$1&amp;"*",#REF!,集計情報!$B5)+COUNTIFS(#REF!,"&lt;&gt;-",#REF!,"&lt;&gt;=",#REF!,DS$1&amp;"*",#REF!,集計情報!$B5)</calculatedColumnFormula>
      <totalsRowFormula>SUBTOTAL(109,DS5:DS28)</totalsRowFormula>
    </tableColumn>
    <tableColumn id="147" name="完了明細数_WEBAP" totalsRowFunction="custom" dataDxfId="361" totalsRowDxfId="38">
      <calculatedColumnFormula>集計情報_main[[#This Row],[発生明細数_CSZIM]]-集計情報_main[[#This Row],[進捗中案件_CSZIM]]</calculatedColumnFormula>
      <totalsRowFormula>SUBTOTAL(109,DT5:DT28)</totalsRowFormula>
    </tableColumn>
    <tableColumn id="148" name="進捗中案件_WEBAP" totalsRowFunction="custom" dataDxfId="360" totalsRowDxfId="37">
      <calculatedColumnFormula>COUNTIFS(#REF!,"&lt;&gt;○",#REF!,"&lt;&gt;×",#REF!,"&lt;&gt;=",#REF!,集計情報!DS$1&amp;"*",#REF!,集計情報!$B5)+COUNTIFS(#REF!,"&lt;&gt;○",#REF!,"&lt;&gt;×",#REF!,"&lt;&gt;=",#REF!,集計情報!DS$1&amp;"*",#REF!,集計情報!$B5)</calculatedColumnFormula>
      <totalsRowFormula>SUBTOTAL(109,DU5:DU28)</totalsRowFormula>
    </tableColumn>
    <tableColumn id="149" name="資料品質不良(警告)件数_WEBAP" totalsRowFunction="custom" dataDxfId="359" totalsRowDxfId="36">
      <calculatedColumnFormula>COUNTIFS(#REF!,"警告*",#REF!,集計情報!DS$1&amp;"*",#REF!,集計情報!$B5)+COUNTIFS(#REF!,"警告*",#REF!,集計情報!DS$1&amp;"*",#REF!,集計情報!$B5)</calculatedColumnFormula>
      <totalsRowFormula>SUBTOTAL(109,DV5:DV28)</totalsRowFormula>
    </tableColumn>
    <tableColumn id="150" name="資料品質不良(要注意)件数_WEBAP" totalsRowFunction="custom" dataDxfId="358" totalsRowDxfId="35">
      <calculatedColumnFormula>COUNTIFS(#REF!,"要注意*",#REF!,集計情報!DS$1&amp;"*",#REF!,集計情報!$B5)+COUNTIFS(#REF!,"要注意*",#REF!,集計情報!DS$1&amp;"*",#REF!,集計情報!$B5)</calculatedColumnFormula>
      <totalsRowFormula>SUBTOTAL(109,DW5:DW28)</totalsRowFormula>
    </tableColumn>
    <tableColumn id="151" name="資料未確認_WEBAP" totalsRowFunction="custom" dataDxfId="357" totalsRowDxfId="34">
      <calculatedColumnFormula>COUNTIFS(#REF!,"&lt;&gt;○",#REF!,"&lt;&gt;△",#REF!,"&lt;&gt;×",#REF!,"&lt;&gt;=",#REF!,DS$1&amp;"*",#REF!,集計情報!$B5)+COUNTIFS(#REF!,"&lt;&gt;○",#REF!,"&lt;&gt;△",#REF!,"&lt;&gt;×",#REF!,"&lt;&gt;=",#REF!,DS$1&amp;"*",#REF!,集計情報!$B5)</calculatedColumnFormula>
      <totalsRowFormula>SUBTOTAL(109,DX5:DX28)</totalsRowFormula>
    </tableColumn>
    <tableColumn id="152" name="S開発_WEBAP" totalsRowFunction="custom" dataDxfId="356" totalsRowDxfId="33">
      <calculatedColumnFormula>COUNTIFS(#REF!,DY$3,#REF!,集計情報!DS$1&amp;"*",#REF!,集計情報!$B5)+COUNTIFS(#REF!,DY$3,#REF!,集計情報!DS$1&amp;"*",#REF!,集計情報!$B5)</calculatedColumnFormula>
      <totalsRowFormula>SUBTOTAL(109,DY5:DY28)</totalsRowFormula>
    </tableColumn>
    <tableColumn id="153" name="本番化_WEBAP" totalsRowFunction="custom" dataDxfId="355" totalsRowDxfId="32">
      <calculatedColumnFormula>COUNTIFS(#REF!,DZ$3,#REF!,集計情報!DS$1&amp;"*",#REF!,集計情報!$B5)+COUNTIFS(#REF!,DZ$3,#REF!,集計情報!DS$1&amp;"*",#REF!,集計情報!$B5)</calculatedColumnFormula>
      <totalsRowFormula>SUBTOTAL(109,DZ5:DZ28)</totalsRowFormula>
    </tableColumn>
    <tableColumn id="154" name="トラブル_WEBAP" totalsRowFunction="custom" dataDxfId="354" totalsRowDxfId="31">
      <calculatedColumnFormula>COUNTIFS(#REF!,EA$3,#REF!,集計情報!DS$1&amp;"*",#REF!,集計情報!$B5)+COUNTIFS(#REF!,EA$3,#REF!,集計情報!DS$1&amp;"*",#REF!,集計情報!$B5)</calculatedColumnFormula>
      <totalsRowFormula>SUBTOTAL(109,EA5:EA28)</totalsRowFormula>
    </tableColumn>
    <tableColumn id="155" name="臨時処理_WEBAP" totalsRowFunction="custom" dataDxfId="353" totalsRowDxfId="30">
      <calculatedColumnFormula>COUNTIFS(#REF!,EB$3,#REF!,集計情報!DS$1&amp;"*",#REF!,集計情報!$B5)+COUNTIFS(#REF!,EB$3,#REF!,集計情報!DS$1&amp;"*",#REF!,集計情報!$B5)</calculatedColumnFormula>
      <totalsRowFormula>SUBTOTAL(109,集計情報_main[臨時処理_CSJIN])</totalsRowFormula>
    </tableColumn>
    <tableColumn id="156" name="マスタメンテ_WEBAP" totalsRowFunction="custom" dataDxfId="352" totalsRowDxfId="29">
      <calculatedColumnFormula>COUNTIFS(#REF!,EC$3,#REF!,集計情報!DS$1&amp;"*",#REF!,集計情報!$B5)+COUNTIFS(#REF!,EC$3,#REF!,集計情報!DS$1&amp;"*",#REF!,集計情報!$B5)</calculatedColumnFormula>
      <totalsRowFormula>SUBTOTAL(109,EC5:EC28)</totalsRowFormula>
    </tableColumn>
    <tableColumn id="157" name="データ移行_WEBAP" totalsRowFunction="custom" dataDxfId="351" totalsRowDxfId="28">
      <calculatedColumnFormula>COUNTIFS(#REF!,ED$3,#REF!,集計情報!DS$1&amp;"*",#REF!,集計情報!$B5)+COUNTIFS(#REF!,ED$3,#REF!,集計情報!DS$1&amp;"*",#REF!,集計情報!$B5)</calculatedColumnFormula>
      <totalsRowFormula>SUBTOTAL(109,ED5:ED28)</totalsRowFormula>
    </tableColumn>
    <tableColumn id="30" name="発生明細数_2G" totalsRowFunction="custom" dataDxfId="350" totalsRowDxfId="27">
      <calculatedColumnFormula>集計情報_main[[#This Row],[発生明細数_ASTRA]]+集計情報_main[[#This Row],[発生明細数_本社ｻｰﾊﾞ]]</calculatedColumnFormula>
      <totalsRowFormula>SUBTOTAL(109,EE5:EE28)</totalsRowFormula>
    </tableColumn>
    <tableColumn id="31" name="完了明細数_2G" totalsRowFunction="custom" dataDxfId="349" totalsRowDxfId="26">
      <calculatedColumnFormula>集計情報_main[[#This Row],[発生明細数_2G]]-集計情報_main[[#This Row],[進捗中案件_2G]]</calculatedColumnFormula>
      <totalsRowFormula>SUBTOTAL(109,EF5:EF28)</totalsRowFormula>
    </tableColumn>
    <tableColumn id="102" name="進捗中案件_2G" totalsRowFunction="custom" dataDxfId="348" totalsRowDxfId="25">
      <calculatedColumnFormula>集計情報_main[[#This Row],[進捗中案件_本社ｻｰﾊﾞ]]+集計情報_main[[#This Row],[進捗中案件_ASTRA]]</calculatedColumnFormula>
      <totalsRowFormula>SUBTOTAL(109,EG5:EG28)</totalsRowFormula>
    </tableColumn>
    <tableColumn id="103" name="資料品質不良(警告)件数_2G" totalsRowFunction="custom" dataDxfId="347" totalsRowDxfId="24">
      <calculatedColumnFormula>集計情報_main[[#This Row],[資料品質不良(警告)件数_本社ｻｰﾊﾞ]]+集計情報_main[[#This Row],[資料品質不良(警告)件数_ASTRA]]</calculatedColumnFormula>
      <totalsRowFormula>SUBTOTAL(109,EH5:EH28)</totalsRowFormula>
    </tableColumn>
    <tableColumn id="104" name="資料品質不良(要注意)件数_2G" totalsRowFunction="custom" dataDxfId="346" totalsRowDxfId="23">
      <calculatedColumnFormula>集計情報_main[[#This Row],[資料品質不良(要注意)件数_本社ｻｰﾊﾞ]]+集計情報_main[[#This Row],[資料品質不良(要注意)件数_ASTRA]]</calculatedColumnFormula>
      <totalsRowFormula>SUBTOTAL(109,EI5:EI28)</totalsRowFormula>
    </tableColumn>
    <tableColumn id="105" name="資料未確認_2G" totalsRowFunction="custom" dataDxfId="345" totalsRowDxfId="22">
      <calculatedColumnFormula>集計情報_main[[#This Row],[資料未確認_本社ｻｰﾊﾞ]]+集計情報_main[[#This Row],[資料未確認_ASTRA]]</calculatedColumnFormula>
      <totalsRowFormula>SUBTOTAL(109,EJ5:EJ28)</totalsRowFormula>
    </tableColumn>
    <tableColumn id="106" name="S開発_2G" totalsRowFunction="custom" dataDxfId="344" totalsRowDxfId="21">
      <calculatedColumnFormula>集計情報_main[[#This Row],[S開発_本社ｻｰﾊﾞ]]+集計情報_main[[#This Row],[S開発_ASTRA]]</calculatedColumnFormula>
      <totalsRowFormula>SUBTOTAL(109,EK5:EK28)</totalsRowFormula>
    </tableColumn>
    <tableColumn id="107" name="本番化_2G" totalsRowFunction="custom" dataDxfId="343" totalsRowDxfId="20">
      <calculatedColumnFormula>集計情報_main[[#This Row],[本番化_本社ｻｰﾊﾞ]]+集計情報_main[[#This Row],[本番化_ASTRA]]</calculatedColumnFormula>
      <totalsRowFormula>SUBTOTAL(109,EL5:EL28)</totalsRowFormula>
    </tableColumn>
    <tableColumn id="108" name="トラブル_2G" totalsRowFunction="custom" dataDxfId="342" totalsRowDxfId="19">
      <calculatedColumnFormula>集計情報_main[[#This Row],[トラブル_本社ｻｰﾊﾞ]]+集計情報_main[[#This Row],[トラブル_ASTRA]]</calculatedColumnFormula>
      <totalsRowFormula>SUBTOTAL(109,EM5:EM28)</totalsRowFormula>
    </tableColumn>
    <tableColumn id="109" name="臨時処理_2G" totalsRowFunction="sum" dataDxfId="341" totalsRowDxfId="18">
      <calculatedColumnFormula>集計情報_main[[#This Row],[臨時処理_本社ｻｰﾊﾞ]]+集計情報_main[[#This Row],[臨時処理_ASTRA]]</calculatedColumnFormula>
    </tableColumn>
    <tableColumn id="110" name="マスタメンテ_2G" totalsRowFunction="custom" dataDxfId="340" totalsRowDxfId="17">
      <calculatedColumnFormula>集計情報_main[[#This Row],[マスタメンテ_本社ｻｰﾊﾞ]]+集計情報_main[[#This Row],[マスタメンテ_ASTRA]]</calculatedColumnFormula>
      <totalsRowFormula>SUBTOTAL(109,EO5:EO28)</totalsRowFormula>
    </tableColumn>
    <tableColumn id="111" name="データ移行_2G" totalsRowFunction="custom" dataDxfId="339" totalsRowDxfId="16">
      <calculatedColumnFormula>集計情報_main[[#This Row],[データ移行_本社ｻｰﾊﾞ]]+集計情報_main[[#This Row],[データ移行_ASTRA]]</calculatedColumnFormula>
      <totalsRowFormula>SUBTOTAL(109,EP5:EP28)</totalsRowFormula>
    </tableColumn>
    <tableColumn id="122" name="発生明細数_証憑別" dataDxfId="338" totalsRowDxfId="15"/>
    <tableColumn id="123" name="完了明細数_証憑別" dataDxfId="337" totalsRowDxfId="14"/>
    <tableColumn id="124" name="進捗中案件_証憑別" dataDxfId="336" totalsRowDxfId="13"/>
    <tableColumn id="125" name="資料品質不良(警告)件数_証憑別" dataDxfId="335" totalsRowDxfId="12"/>
    <tableColumn id="126" name="資料品質不良(要注意)件数_証憑別" dataDxfId="334" totalsRowDxfId="11"/>
    <tableColumn id="127" name="資料未確認_証憑別" dataDxfId="333" totalsRowDxfId="10"/>
    <tableColumn id="128" name="S開発_証憑別" totalsRowFunction="custom" dataDxfId="332" totalsRowDxfId="9">
      <calculatedColumnFormula>集計情報_main[[#This Row],[S開発_2G]]+集計情報_main[[#This Row],[S開発_COMMON]]+集計情報_main[[#This Row],[S開発_PRISM]]</calculatedColumnFormula>
      <totalsRowFormula>SUBTOTAL(109,EW5:EW28)</totalsRowFormula>
    </tableColumn>
    <tableColumn id="129" name="本番化_証憑別" totalsRowFunction="custom" dataDxfId="331" totalsRowDxfId="8">
      <calculatedColumnFormula>集計情報_main[[#This Row],[本番化_2G]]+集計情報_main[[#This Row],[本番化_COMMON]]+集計情報_main[[#This Row],[本番化_PRISM]]</calculatedColumnFormula>
      <totalsRowFormula>SUBTOTAL(109,EX5:EX28)</totalsRowFormula>
    </tableColumn>
    <tableColumn id="130" name="トラブル_証憑別" totalsRowFunction="custom" dataDxfId="330" totalsRowDxfId="7">
      <calculatedColumnFormula>集計情報_main[[#This Row],[トラブル_2G]]+集計情報_main[[#This Row],[トラブル_COMMON]]+集計情報_main[[#This Row],[トラブル_PRISM]]</calculatedColumnFormula>
      <totalsRowFormula>SUBTOTAL(109,EY5:EY28)</totalsRowFormula>
    </tableColumn>
    <tableColumn id="131" name="臨時処理_証憑別" totalsRowFunction="custom" dataDxfId="329" totalsRowDxfId="6">
      <calculatedColumnFormula>集計情報_main[[#This Row],[臨時処理_2G]]+集計情報_main[[#This Row],[臨時処理_COMMON]]+集計情報_main[[#This Row],[臨時処理_PRISM]]</calculatedColumnFormula>
      <totalsRowFormula>SUBTOTAL(109,集計情報_main[臨時処理_2G])</totalsRowFormula>
    </tableColumn>
    <tableColumn id="132" name="マスタメンテ_証憑別" totalsRowFunction="custom" dataDxfId="328" totalsRowDxfId="5">
      <calculatedColumnFormula>集計情報_main[[#This Row],[マスタメンテ_2G]]+集計情報_main[[#This Row],[マスタメンテ_COMMON]]+集計情報_main[[#This Row],[マスタメンテ_PRISM]]</calculatedColumnFormula>
      <totalsRowFormula>SUBTOTAL(109,FA5:FA28)</totalsRowFormula>
    </tableColumn>
    <tableColumn id="133" name="データ移行_証憑別" totalsRowFunction="custom" dataDxfId="327" totalsRowDxfId="4">
      <calculatedColumnFormula>集計情報_main[[#This Row],[データ移行_2G]]</calculatedColumnFormula>
      <totalsRowFormula>SUBTOTAL(109,FB5:FB28)</totalsRowFormula>
    </tableColumn>
  </tableColumns>
  <tableStyleInfo name="TableStyleLight13 2" showFirstColumn="0" showLastColumn="0" showRowStripes="1" showColumnStripes="0"/>
</table>
</file>

<file path=xl/tables/table2.xml><?xml version="1.0" encoding="utf-8"?>
<table xmlns="http://schemas.openxmlformats.org/spreadsheetml/2006/main" id="6" name="テーブル5" displayName="テーブル5" ref="B34:BZ59" totalsRowCount="1" headerRowDxfId="326" dataDxfId="325">
  <autoFilter ref="B34:BZ58"/>
  <tableColumns count="77">
    <tableColumn id="1" name="年月" totalsRowLabel="集計" dataDxfId="324" totalsRowDxfId="323"/>
    <tableColumn id="2" name="全件" totalsRowFunction="sum" dataDxfId="322" totalsRowDxfId="321">
      <calculatedColumnFormula>SUM(テーブル5[[#This Row],[1G]:[AP]])</calculatedColumnFormula>
    </tableColumn>
    <tableColumn id="3" name="1G" totalsRowFunction="sum" dataDxfId="320" totalsRowDxfId="319">
      <calculatedColumnFormula>C17</calculatedColumnFormula>
    </tableColumn>
    <tableColumn id="4" name="2G" totalsRowFunction="sum" dataDxfId="318" totalsRowDxfId="317">
      <calculatedColumnFormula>O17+AM17</calculatedColumnFormula>
    </tableColumn>
    <tableColumn id="5" name="AP" totalsRowFunction="sum" dataDxfId="316" totalsRowDxfId="315">
      <calculatedColumnFormula>AA17</calculatedColumnFormula>
    </tableColumn>
    <tableColumn id="6" name="PRISM*" totalsRowFunction="sum" dataDxfId="314" totalsRowDxfId="313">
      <calculatedColumnFormula>C17</calculatedColumnFormula>
    </tableColumn>
    <tableColumn id="7" name="COMMON*" totalsRowFunction="sum" dataDxfId="312" totalsRowDxfId="311">
      <calculatedColumnFormula>AA17</calculatedColumnFormula>
    </tableColumn>
    <tableColumn id="8" name="ASTRA*" totalsRowFunction="sum" dataDxfId="310" totalsRowDxfId="309">
      <calculatedColumnFormula>O17</calculatedColumnFormula>
    </tableColumn>
    <tableColumn id="9" name="iFAS*" totalsRowFunction="sum" dataDxfId="308" totalsRowDxfId="307">
      <calculatedColumnFormula>AY17</calculatedColumnFormula>
    </tableColumn>
    <tableColumn id="10" name="TMSP*" totalsRowFunction="sum" dataDxfId="306" totalsRowDxfId="305">
      <calculatedColumnFormula>CU17</calculatedColumnFormula>
    </tableColumn>
    <tableColumn id="11" name="FA*" totalsRowFunction="sum" dataDxfId="304" totalsRowDxfId="303">
      <calculatedColumnFormula>#REF!</calculatedColumnFormula>
    </tableColumn>
    <tableColumn id="12" name="JINJI*" totalsRowFunction="sum" dataDxfId="302" totalsRowDxfId="301">
      <calculatedColumnFormula>BK17</calculatedColumnFormula>
    </tableColumn>
    <tableColumn id="13" name="CSZIM*" totalsRowFunction="sum" dataDxfId="300" totalsRowDxfId="299">
      <calculatedColumnFormula>CI17</calculatedColumnFormula>
    </tableColumn>
    <tableColumn id="14" name="WEBAP*" totalsRowFunction="sum" dataDxfId="298" totalsRowDxfId="297">
      <calculatedColumnFormula>DS17</calculatedColumnFormula>
    </tableColumn>
    <tableColumn id="15" name="CSJIN*" totalsRowFunction="sum" dataDxfId="296" totalsRowDxfId="295">
      <calculatedColumnFormula>BW17</calculatedColumnFormula>
    </tableColumn>
    <tableColumn id="44" name="全件_1" totalsRowFunction="sum" dataDxfId="294" totalsRowDxfId="293">
      <calculatedColumnFormula>SUM(テーブル5[[#This Row],[1G_1]],テーブル5[[#This Row],[2G_1]],テーブル5[[#This Row],[AP_1]])</calculatedColumnFormula>
    </tableColumn>
    <tableColumn id="45" name="1G_1" totalsRowFunction="sum" dataDxfId="292" totalsRowDxfId="291">
      <calculatedColumnFormula>D17</calculatedColumnFormula>
    </tableColumn>
    <tableColumn id="46" name="2G_1" totalsRowFunction="sum" dataDxfId="290" totalsRowDxfId="289">
      <calculatedColumnFormula>P17+AN17</calculatedColumnFormula>
    </tableColumn>
    <tableColumn id="47" name="AP_1" totalsRowFunction="sum" dataDxfId="288" totalsRowDxfId="287">
      <calculatedColumnFormula>AB17</calculatedColumnFormula>
    </tableColumn>
    <tableColumn id="48" name="PRISM*1" totalsRowFunction="sum" dataDxfId="286" totalsRowDxfId="285">
      <calculatedColumnFormula>D17</calculatedColumnFormula>
    </tableColumn>
    <tableColumn id="49" name="COMMON*1" totalsRowFunction="sum" dataDxfId="284" totalsRowDxfId="283">
      <calculatedColumnFormula>AB17</calculatedColumnFormula>
    </tableColumn>
    <tableColumn id="50" name="ASTRA*2" totalsRowFunction="sum" dataDxfId="282" totalsRowDxfId="281">
      <calculatedColumnFormula>P17</calculatedColumnFormula>
    </tableColumn>
    <tableColumn id="51" name="iFAS*1" totalsRowFunction="sum" dataDxfId="280" totalsRowDxfId="279">
      <calculatedColumnFormula>AZ17</calculatedColumnFormula>
    </tableColumn>
    <tableColumn id="52" name="TMSP*1" totalsRowFunction="sum" dataDxfId="278" totalsRowDxfId="277">
      <calculatedColumnFormula>CV17</calculatedColumnFormula>
    </tableColumn>
    <tableColumn id="53" name="FA*1" totalsRowFunction="sum" dataDxfId="276" totalsRowDxfId="275">
      <calculatedColumnFormula>#REF!</calculatedColumnFormula>
    </tableColumn>
    <tableColumn id="54" name="JINJI*1" totalsRowFunction="sum" dataDxfId="274" totalsRowDxfId="273">
      <calculatedColumnFormula>BL17</calculatedColumnFormula>
    </tableColumn>
    <tableColumn id="55" name="CSZIM*1" totalsRowFunction="sum" dataDxfId="272" totalsRowDxfId="271">
      <calculatedColumnFormula>CJ17</calculatedColumnFormula>
    </tableColumn>
    <tableColumn id="56" name="WEBAP*1" totalsRowFunction="sum" dataDxfId="270" totalsRowDxfId="269">
      <calculatedColumnFormula>DT17</calculatedColumnFormula>
    </tableColumn>
    <tableColumn id="57" name="CSJIN*1" totalsRowFunction="sum" dataDxfId="268" totalsRowDxfId="267">
      <calculatedColumnFormula>BX17</calculatedColumnFormula>
    </tableColumn>
    <tableColumn id="16" name="全件_2" totalsRowFunction="sum" dataDxfId="266" totalsRowDxfId="265">
      <calculatedColumnFormula>SUM(テーブル5[[#This Row],[1G_2]:[AP_2]])</calculatedColumnFormula>
    </tableColumn>
    <tableColumn id="17" name="1G_2" totalsRowFunction="sum" dataDxfId="264" totalsRowDxfId="263">
      <calculatedColumnFormula>テーブル5[[#This Row],[PRISM_2]]</calculatedColumnFormula>
    </tableColumn>
    <tableColumn id="18" name="2G_2" totalsRowFunction="sum" dataDxfId="262" totalsRowDxfId="261">
      <calculatedColumnFormula>EH17</calculatedColumnFormula>
    </tableColumn>
    <tableColumn id="19" name="AP_2" totalsRowFunction="sum" dataDxfId="260" totalsRowDxfId="259">
      <calculatedColumnFormula>テーブル5[[#This Row],[ASTRA_2]]</calculatedColumnFormula>
    </tableColumn>
    <tableColumn id="20" name="PRISM_2" totalsRowFunction="sum" dataDxfId="258" totalsRowDxfId="257">
      <calculatedColumnFormula>F17</calculatedColumnFormula>
    </tableColumn>
    <tableColumn id="21" name="COMMON_2" totalsRowFunction="sum" dataDxfId="256" totalsRowDxfId="255">
      <calculatedColumnFormula>AD17</calculatedColumnFormula>
    </tableColumn>
    <tableColumn id="22" name="ASTRA_2" totalsRowFunction="sum" dataDxfId="254" totalsRowDxfId="253">
      <calculatedColumnFormula>R17</calculatedColumnFormula>
    </tableColumn>
    <tableColumn id="23" name="iFAS_2" totalsRowFunction="sum" dataDxfId="252" totalsRowDxfId="251">
      <calculatedColumnFormula>BB17</calculatedColumnFormula>
    </tableColumn>
    <tableColumn id="24" name="TMSP_2" totalsRowFunction="sum" dataDxfId="250" totalsRowDxfId="249">
      <calculatedColumnFormula>CX17</calculatedColumnFormula>
    </tableColumn>
    <tableColumn id="25" name="FA_2" totalsRowFunction="sum" dataDxfId="248" totalsRowDxfId="247">
      <calculatedColumnFormula>#REF!</calculatedColumnFormula>
    </tableColumn>
    <tableColumn id="26" name="JINJI_2" totalsRowFunction="sum" dataDxfId="246" totalsRowDxfId="245">
      <calculatedColumnFormula>BN17</calculatedColumnFormula>
    </tableColumn>
    <tableColumn id="27" name="CSZIM_2" totalsRowFunction="sum" dataDxfId="244" totalsRowDxfId="243">
      <calculatedColumnFormula>CL17</calculatedColumnFormula>
    </tableColumn>
    <tableColumn id="28" name="WEBAP_2" totalsRowFunction="sum" dataDxfId="242" totalsRowDxfId="241">
      <calculatedColumnFormula>DV17</calculatedColumnFormula>
    </tableColumn>
    <tableColumn id="29" name="CSJIN_2" totalsRowFunction="sum" dataDxfId="240" totalsRowDxfId="239">
      <calculatedColumnFormula>BZ17</calculatedColumnFormula>
    </tableColumn>
    <tableColumn id="30" name="全件_3" totalsRowFunction="sum" dataDxfId="238" totalsRowDxfId="237">
      <calculatedColumnFormula>SUM(テーブル5[[#This Row],[1G_3]:[AP_3]])</calculatedColumnFormula>
    </tableColumn>
    <tableColumn id="31" name="1G_3" totalsRowFunction="sum" dataDxfId="236" totalsRowDxfId="235">
      <calculatedColumnFormula>テーブル5[[#This Row],[PRISM_3]]</calculatedColumnFormula>
    </tableColumn>
    <tableColumn id="32" name="2G_3" totalsRowFunction="sum" dataDxfId="234" totalsRowDxfId="233">
      <calculatedColumnFormula>EI17</calculatedColumnFormula>
    </tableColumn>
    <tableColumn id="33" name="AP_3" totalsRowFunction="sum" dataDxfId="232" totalsRowDxfId="231">
      <calculatedColumnFormula>テーブル5[[#This Row],[COMMON_3]]</calculatedColumnFormula>
    </tableColumn>
    <tableColumn id="34" name="PRISM_3" totalsRowFunction="sum" dataDxfId="230" totalsRowDxfId="229">
      <calculatedColumnFormula>G17</calculatedColumnFormula>
    </tableColumn>
    <tableColumn id="35" name="COMMON_3" totalsRowFunction="sum" dataDxfId="228" totalsRowDxfId="227">
      <calculatedColumnFormula>AE17</calculatedColumnFormula>
    </tableColumn>
    <tableColumn id="36" name="ASTRA_3" totalsRowFunction="sum" dataDxfId="226" totalsRowDxfId="225">
      <calculatedColumnFormula>S17</calculatedColumnFormula>
    </tableColumn>
    <tableColumn id="37" name="iFAS_3" totalsRowFunction="sum" dataDxfId="224" totalsRowDxfId="223">
      <calculatedColumnFormula>BC17</calculatedColumnFormula>
    </tableColumn>
    <tableColumn id="38" name="TMSP_3" totalsRowFunction="sum" dataDxfId="222" totalsRowDxfId="221">
      <calculatedColumnFormula>CY17</calculatedColumnFormula>
    </tableColumn>
    <tableColumn id="39" name="FA" totalsRowFunction="sum" dataDxfId="220" totalsRowDxfId="219">
      <calculatedColumnFormula>#REF!</calculatedColumnFormula>
    </tableColumn>
    <tableColumn id="40" name="JINJI_3" totalsRowFunction="sum" dataDxfId="218" totalsRowDxfId="217">
      <calculatedColumnFormula>BO17</calculatedColumnFormula>
    </tableColumn>
    <tableColumn id="41" name="CSZIM_3" totalsRowFunction="sum" dataDxfId="216" totalsRowDxfId="215">
      <calculatedColumnFormula>CM17</calculatedColumnFormula>
    </tableColumn>
    <tableColumn id="42" name="WEBAP_3" totalsRowFunction="sum" dataDxfId="214" totalsRowDxfId="213">
      <calculatedColumnFormula>DW17</calculatedColumnFormula>
    </tableColumn>
    <tableColumn id="43" name="CSJIN_3" totalsRowFunction="sum" dataDxfId="212" totalsRowDxfId="211">
      <calculatedColumnFormula>CA17</calculatedColumnFormula>
    </tableColumn>
    <tableColumn id="58" name="全件_4" totalsRowFunction="custom" dataDxfId="210" totalsRowDxfId="209">
      <calculatedColumnFormula>SUM(テーブル5[[#This Row],[1G_4]:[AP_4]])</calculatedColumnFormula>
      <totalsRowFormula>SUBTOTAL(109,テーブル5[全件_3])</totalsRowFormula>
    </tableColumn>
    <tableColumn id="59" name="1G_4" totalsRowFunction="sum" dataDxfId="208" totalsRowDxfId="207">
      <calculatedColumnFormula>テーブル5[[#This Row],[1G]]-#REF!</calculatedColumnFormula>
    </tableColumn>
    <tableColumn id="60" name="2G_4" totalsRowFunction="sum" dataDxfId="206" totalsRowDxfId="205">
      <calculatedColumnFormula>テーブル5[[#This Row],[2G]]-テーブル5[[#This Row],[2G_5]]</calculatedColumnFormula>
    </tableColumn>
    <tableColumn id="77" name="ASTRA" dataDxfId="204" totalsRowDxfId="203">
      <calculatedColumnFormula>テーブル5[[#This Row],[ASTRA*]]-テーブル5[[#This Row],[ASTRA_5]]</calculatedColumnFormula>
    </tableColumn>
    <tableColumn id="76" name="本社ｻｰﾊﾞ" dataDxfId="202" totalsRowDxfId="201">
      <calculatedColumnFormula>AM17-AR17</calculatedColumnFormula>
    </tableColumn>
    <tableColumn id="61" name="AP_4" dataDxfId="200" totalsRowDxfId="199">
      <calculatedColumnFormula>テーブル5[[#This Row],[AP]]-#REF!</calculatedColumnFormula>
    </tableColumn>
    <tableColumn id="72" name="全件_5" dataDxfId="198" totalsRowDxfId="197">
      <calculatedColumnFormula>SUM(テーブル5[[#This Row],[1G_5]:[AP_5]])</calculatedColumnFormula>
    </tableColumn>
    <tableColumn id="73" name="1G_5" dataDxfId="196" totalsRowDxfId="195">
      <calculatedColumnFormula>#REF!</calculatedColumnFormula>
    </tableColumn>
    <tableColumn id="74" name="2G_5" dataDxfId="194" totalsRowDxfId="193">
      <calculatedColumnFormula>#REF!+#REF!</calculatedColumnFormula>
    </tableColumn>
    <tableColumn id="75" name="AP_5" dataDxfId="192" totalsRowDxfId="191">
      <calculatedColumnFormula>#REF!</calculatedColumnFormula>
    </tableColumn>
    <tableColumn id="62" name="PRISM_5" dataDxfId="190" totalsRowDxfId="189">
      <calculatedColumnFormula>#REF!</calculatedColumnFormula>
    </tableColumn>
    <tableColumn id="63" name="COMMON_5" dataDxfId="188" totalsRowDxfId="187">
      <calculatedColumnFormula>#REF!</calculatedColumnFormula>
    </tableColumn>
    <tableColumn id="64" name="ASTRA_5" dataDxfId="186" totalsRowDxfId="185">
      <calculatedColumnFormula>#REF!</calculatedColumnFormula>
    </tableColumn>
    <tableColumn id="65" name="iFAS_5" dataDxfId="184" totalsRowDxfId="183">
      <calculatedColumnFormula>#REF!</calculatedColumnFormula>
    </tableColumn>
    <tableColumn id="66" name="TMSP_5" dataDxfId="182" totalsRowDxfId="181">
      <calculatedColumnFormula>#REF!</calculatedColumnFormula>
    </tableColumn>
    <tableColumn id="67" name="FA_5" dataDxfId="180" totalsRowDxfId="179">
      <calculatedColumnFormula>#REF!</calculatedColumnFormula>
    </tableColumn>
    <tableColumn id="68" name="JINJI_5" dataDxfId="178" totalsRowDxfId="177">
      <calculatedColumnFormula>#REF!</calculatedColumnFormula>
    </tableColumn>
    <tableColumn id="69" name="CSZIM_5" dataDxfId="176" totalsRowDxfId="175">
      <calculatedColumnFormula>CN17</calculatedColumnFormula>
    </tableColumn>
    <tableColumn id="70" name="WEBAP_5" dataDxfId="174" totalsRowDxfId="173">
      <calculatedColumnFormula>DX17</calculatedColumnFormula>
    </tableColumn>
    <tableColumn id="71" name="CSJIN_5" dataDxfId="172" totalsRowDxfId="171">
      <calculatedColumnFormula>#REF!</calculatedColumnFormula>
    </tableColumn>
  </tableColumns>
  <tableStyleInfo name="綿口テンプレート１" showFirstColumn="0" showLastColumn="0" showRowStripes="1" showColumnStripes="0"/>
</table>
</file>

<file path=xl/tables/table3.xml><?xml version="1.0" encoding="utf-8"?>
<table xmlns="http://schemas.openxmlformats.org/spreadsheetml/2006/main" id="9" name="テーブル9" displayName="テーブル9" ref="A1:D12" totalsRowCount="1" headerRowDxfId="163" dataDxfId="161" totalsRowDxfId="162">
  <autoFilter ref="A1:D11"/>
  <tableColumns count="4">
    <tableColumn id="1" name="ログ" totalsRowLabel="集計" dataDxfId="167" totalsRowDxfId="3"/>
    <tableColumn id="2" name="開始時間" dataDxfId="166" totalsRowDxfId="2"/>
    <tableColumn id="3" name="終了時間" dataDxfId="165" totalsRowDxfId="1"/>
    <tableColumn id="4" name="実行時間" totalsRowFunction="sum" dataDxfId="164" totalsRowDxfId="0"/>
  </tableColumns>
  <tableStyleInfo name="綿口テンプレート１" showFirstColumn="0" showLastColumn="0" showRowStripes="1" showColumnStripes="0"/>
</table>
</file>

<file path=xl/tables/table4.xml><?xml version="1.0" encoding="utf-8"?>
<table xmlns="http://schemas.openxmlformats.org/spreadsheetml/2006/main" id="10" name="テーブル10" displayName="テーブル10" ref="G1:L5000" totalsRowCount="1" headerRowDxfId="169">
  <autoFilter ref="G1:L4999"/>
  <tableColumns count="6">
    <tableColumn id="1" name="管理台帳"/>
    <tableColumn id="2" name="案件"/>
    <tableColumn id="3" name="年月"/>
    <tableColumn id="4" name="項目"/>
    <tableColumn id="5" name="件数"/>
    <tableColumn id="6" name="時間" dataDxfId="17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コンポジット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オースティン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B59"/>
  <sheetViews>
    <sheetView tabSelected="1" topLeftCell="A23" workbookViewId="0">
      <selection activeCell="L50" sqref="L50"/>
    </sheetView>
  </sheetViews>
  <sheetFormatPr defaultColWidth="6.625" defaultRowHeight="11.25" x14ac:dyDescent="0.15"/>
  <cols>
    <col min="1" max="1" width="2.125" style="1" customWidth="1"/>
    <col min="2" max="2" width="6" style="1" customWidth="1"/>
    <col min="3" max="13" width="6.625" style="2" customWidth="1"/>
    <col min="14" max="122" width="6.625" style="1" customWidth="1"/>
    <col min="123" max="16384" width="6.625" style="1"/>
  </cols>
  <sheetData>
    <row r="1" spans="2:158" ht="21" customHeight="1" x14ac:dyDescent="0.15">
      <c r="B1" s="19"/>
      <c r="C1" s="86" t="s">
        <v>111</v>
      </c>
      <c r="D1" s="87"/>
      <c r="E1" s="87"/>
      <c r="F1" s="87"/>
      <c r="G1" s="87"/>
      <c r="H1" s="87"/>
      <c r="I1" s="87"/>
      <c r="J1" s="87"/>
      <c r="K1" s="87"/>
      <c r="L1" s="87"/>
      <c r="M1" s="87"/>
      <c r="N1" s="88"/>
      <c r="O1" s="89" t="s">
        <v>25</v>
      </c>
      <c r="P1" s="90"/>
      <c r="Q1" s="90"/>
      <c r="R1" s="90"/>
      <c r="S1" s="90"/>
      <c r="T1" s="90"/>
      <c r="U1" s="90"/>
      <c r="V1" s="90"/>
      <c r="W1" s="90"/>
      <c r="X1" s="90"/>
      <c r="Y1" s="90"/>
      <c r="Z1" s="91"/>
      <c r="AA1" s="92" t="s">
        <v>5</v>
      </c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4"/>
      <c r="AM1" s="95" t="s">
        <v>55</v>
      </c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7"/>
      <c r="AY1" s="98" t="s">
        <v>74</v>
      </c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100"/>
      <c r="BK1" s="98" t="s">
        <v>8</v>
      </c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100"/>
      <c r="BW1" s="98" t="s">
        <v>9</v>
      </c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100"/>
      <c r="CI1" s="98" t="s">
        <v>262</v>
      </c>
      <c r="CJ1" s="99"/>
      <c r="CK1" s="99"/>
      <c r="CL1" s="99"/>
      <c r="CM1" s="99"/>
      <c r="CN1" s="99"/>
      <c r="CO1" s="99"/>
      <c r="CP1" s="99"/>
      <c r="CQ1" s="99"/>
      <c r="CR1" s="99"/>
      <c r="CS1" s="99"/>
      <c r="CT1" s="100"/>
      <c r="CU1" s="98" t="s">
        <v>265</v>
      </c>
      <c r="CV1" s="99"/>
      <c r="CW1" s="99"/>
      <c r="CX1" s="99"/>
      <c r="CY1" s="99"/>
      <c r="CZ1" s="99"/>
      <c r="DA1" s="99"/>
      <c r="DB1" s="99"/>
      <c r="DC1" s="99"/>
      <c r="DD1" s="99"/>
      <c r="DE1" s="99"/>
      <c r="DF1" s="100"/>
      <c r="DG1" s="98" t="s">
        <v>207</v>
      </c>
      <c r="DH1" s="99"/>
      <c r="DI1" s="99"/>
      <c r="DJ1" s="99"/>
      <c r="DK1" s="99"/>
      <c r="DL1" s="99"/>
      <c r="DM1" s="99"/>
      <c r="DN1" s="99"/>
      <c r="DO1" s="99"/>
      <c r="DP1" s="99"/>
      <c r="DQ1" s="99"/>
      <c r="DR1" s="100"/>
      <c r="DS1" s="99" t="s">
        <v>266</v>
      </c>
      <c r="DT1" s="99"/>
      <c r="DU1" s="99"/>
      <c r="DV1" s="99"/>
      <c r="DW1" s="99"/>
      <c r="DX1" s="99"/>
      <c r="DY1" s="99"/>
      <c r="DZ1" s="99"/>
      <c r="EA1" s="99"/>
      <c r="EB1" s="99"/>
      <c r="EC1" s="99"/>
      <c r="ED1" s="99"/>
      <c r="EE1" s="98" t="s">
        <v>264</v>
      </c>
      <c r="EF1" s="99"/>
      <c r="EG1" s="99"/>
      <c r="EH1" s="99"/>
      <c r="EI1" s="99"/>
      <c r="EJ1" s="99"/>
      <c r="EK1" s="99"/>
      <c r="EL1" s="99"/>
      <c r="EM1" s="99"/>
      <c r="EN1" s="99"/>
      <c r="EO1" s="99"/>
      <c r="EP1" s="100"/>
      <c r="EQ1" s="98" t="s">
        <v>249</v>
      </c>
      <c r="ER1" s="99"/>
      <c r="ES1" s="99"/>
      <c r="ET1" s="99"/>
      <c r="EU1" s="99"/>
      <c r="EV1" s="99"/>
      <c r="EW1" s="99"/>
      <c r="EX1" s="99"/>
      <c r="EY1" s="99"/>
      <c r="EZ1" s="99"/>
      <c r="FA1" s="99"/>
      <c r="FB1" s="100"/>
    </row>
    <row r="2" spans="2:158" ht="15" customHeight="1" x14ac:dyDescent="0.15">
      <c r="B2" s="20"/>
      <c r="C2" s="80" t="s">
        <v>0</v>
      </c>
      <c r="D2" s="81"/>
      <c r="E2" s="81"/>
      <c r="F2" s="81"/>
      <c r="G2" s="81"/>
      <c r="H2" s="82"/>
      <c r="I2" s="83" t="s">
        <v>14</v>
      </c>
      <c r="J2" s="84"/>
      <c r="K2" s="84"/>
      <c r="L2" s="84"/>
      <c r="M2" s="84"/>
      <c r="N2" s="85"/>
      <c r="O2" s="80" t="s">
        <v>0</v>
      </c>
      <c r="P2" s="81"/>
      <c r="Q2" s="81"/>
      <c r="R2" s="81"/>
      <c r="S2" s="81"/>
      <c r="T2" s="82"/>
      <c r="U2" s="83" t="s">
        <v>14</v>
      </c>
      <c r="V2" s="84"/>
      <c r="W2" s="84"/>
      <c r="X2" s="84"/>
      <c r="Y2" s="84"/>
      <c r="Z2" s="85"/>
      <c r="AA2" s="80" t="s">
        <v>0</v>
      </c>
      <c r="AB2" s="81"/>
      <c r="AC2" s="81"/>
      <c r="AD2" s="81"/>
      <c r="AE2" s="81"/>
      <c r="AF2" s="82"/>
      <c r="AG2" s="83" t="s">
        <v>14</v>
      </c>
      <c r="AH2" s="84"/>
      <c r="AI2" s="84"/>
      <c r="AJ2" s="84"/>
      <c r="AK2" s="84"/>
      <c r="AL2" s="85"/>
      <c r="AM2" s="80" t="s">
        <v>0</v>
      </c>
      <c r="AN2" s="81"/>
      <c r="AO2" s="81"/>
      <c r="AP2" s="81"/>
      <c r="AQ2" s="81"/>
      <c r="AR2" s="82"/>
      <c r="AS2" s="83" t="s">
        <v>14</v>
      </c>
      <c r="AT2" s="84"/>
      <c r="AU2" s="84"/>
      <c r="AV2" s="84"/>
      <c r="AW2" s="84"/>
      <c r="AX2" s="85"/>
      <c r="AY2" s="80" t="s">
        <v>0</v>
      </c>
      <c r="AZ2" s="81"/>
      <c r="BA2" s="81"/>
      <c r="BB2" s="81"/>
      <c r="BC2" s="81"/>
      <c r="BD2" s="82"/>
      <c r="BE2" s="83" t="s">
        <v>14</v>
      </c>
      <c r="BF2" s="84"/>
      <c r="BG2" s="84"/>
      <c r="BH2" s="84"/>
      <c r="BI2" s="84"/>
      <c r="BJ2" s="85"/>
      <c r="BK2" s="80" t="s">
        <v>0</v>
      </c>
      <c r="BL2" s="81"/>
      <c r="BM2" s="81"/>
      <c r="BN2" s="81"/>
      <c r="BO2" s="81"/>
      <c r="BP2" s="82"/>
      <c r="BQ2" s="83" t="s">
        <v>14</v>
      </c>
      <c r="BR2" s="84"/>
      <c r="BS2" s="84"/>
      <c r="BT2" s="84"/>
      <c r="BU2" s="84"/>
      <c r="BV2" s="85"/>
      <c r="BW2" s="80" t="s">
        <v>0</v>
      </c>
      <c r="BX2" s="81"/>
      <c r="BY2" s="81"/>
      <c r="BZ2" s="81"/>
      <c r="CA2" s="81"/>
      <c r="CB2" s="82"/>
      <c r="CC2" s="83" t="s">
        <v>14</v>
      </c>
      <c r="CD2" s="84"/>
      <c r="CE2" s="84"/>
      <c r="CF2" s="84"/>
      <c r="CG2" s="84"/>
      <c r="CH2" s="85"/>
      <c r="CI2" s="80" t="s">
        <v>0</v>
      </c>
      <c r="CJ2" s="81"/>
      <c r="CK2" s="81"/>
      <c r="CL2" s="81"/>
      <c r="CM2" s="81"/>
      <c r="CN2" s="82"/>
      <c r="CO2" s="83" t="s">
        <v>14</v>
      </c>
      <c r="CP2" s="84"/>
      <c r="CQ2" s="84"/>
      <c r="CR2" s="84"/>
      <c r="CS2" s="84"/>
      <c r="CT2" s="85"/>
      <c r="CU2" s="80" t="s">
        <v>0</v>
      </c>
      <c r="CV2" s="81"/>
      <c r="CW2" s="81"/>
      <c r="CX2" s="81"/>
      <c r="CY2" s="81"/>
      <c r="CZ2" s="82"/>
      <c r="DA2" s="83" t="s">
        <v>14</v>
      </c>
      <c r="DB2" s="84"/>
      <c r="DC2" s="84"/>
      <c r="DD2" s="84"/>
      <c r="DE2" s="84"/>
      <c r="DF2" s="85"/>
      <c r="DG2" s="80" t="s">
        <v>0</v>
      </c>
      <c r="DH2" s="81"/>
      <c r="DI2" s="81"/>
      <c r="DJ2" s="81"/>
      <c r="DK2" s="81"/>
      <c r="DL2" s="82"/>
      <c r="DM2" s="83" t="s">
        <v>14</v>
      </c>
      <c r="DN2" s="84"/>
      <c r="DO2" s="84"/>
      <c r="DP2" s="84"/>
      <c r="DQ2" s="84"/>
      <c r="DR2" s="85"/>
      <c r="DS2" s="84"/>
      <c r="DT2" s="84"/>
      <c r="DU2" s="84"/>
      <c r="DV2" s="84"/>
      <c r="DW2" s="84"/>
      <c r="DX2" s="84"/>
      <c r="DY2" s="84"/>
      <c r="DZ2" s="84"/>
      <c r="EA2" s="84"/>
      <c r="EB2" s="84"/>
      <c r="EC2" s="84"/>
      <c r="ED2" s="84"/>
      <c r="EE2" s="80" t="s">
        <v>0</v>
      </c>
      <c r="EF2" s="81"/>
      <c r="EG2" s="81"/>
      <c r="EH2" s="81"/>
      <c r="EI2" s="81"/>
      <c r="EJ2" s="82"/>
      <c r="EK2" s="83" t="s">
        <v>14</v>
      </c>
      <c r="EL2" s="84"/>
      <c r="EM2" s="84"/>
      <c r="EN2" s="84"/>
      <c r="EO2" s="84"/>
      <c r="EP2" s="85"/>
      <c r="EQ2" s="80" t="s">
        <v>0</v>
      </c>
      <c r="ER2" s="81"/>
      <c r="ES2" s="81"/>
      <c r="ET2" s="81"/>
      <c r="EU2" s="81"/>
      <c r="EV2" s="82"/>
      <c r="EW2" s="83" t="s">
        <v>14</v>
      </c>
      <c r="EX2" s="84"/>
      <c r="EY2" s="84"/>
      <c r="EZ2" s="84"/>
      <c r="FA2" s="84"/>
      <c r="FB2" s="85"/>
    </row>
    <row r="3" spans="2:158" ht="6.75" customHeight="1" thickBot="1" x14ac:dyDescent="0.2">
      <c r="B3" s="20"/>
      <c r="C3" s="186" t="s">
        <v>154</v>
      </c>
      <c r="D3" s="187"/>
      <c r="E3" s="187"/>
      <c r="F3" s="187" t="s">
        <v>153</v>
      </c>
      <c r="G3" s="187"/>
      <c r="H3" s="187"/>
      <c r="I3" s="139" t="s">
        <v>6</v>
      </c>
      <c r="J3" s="139" t="s">
        <v>4</v>
      </c>
      <c r="K3" s="139" t="s">
        <v>1</v>
      </c>
      <c r="L3" s="139" t="s">
        <v>187</v>
      </c>
      <c r="M3" s="139" t="s">
        <v>3</v>
      </c>
      <c r="N3" s="140" t="s">
        <v>2</v>
      </c>
      <c r="O3" s="186" t="s">
        <v>154</v>
      </c>
      <c r="P3" s="187"/>
      <c r="Q3" s="187"/>
      <c r="R3" s="187" t="s">
        <v>153</v>
      </c>
      <c r="S3" s="187"/>
      <c r="T3" s="187"/>
      <c r="U3" s="139" t="s">
        <v>6</v>
      </c>
      <c r="V3" s="139" t="s">
        <v>4</v>
      </c>
      <c r="W3" s="139" t="s">
        <v>1</v>
      </c>
      <c r="X3" s="139" t="s">
        <v>187</v>
      </c>
      <c r="Y3" s="139" t="s">
        <v>3</v>
      </c>
      <c r="Z3" s="140" t="s">
        <v>2</v>
      </c>
      <c r="AA3" s="186" t="s">
        <v>154</v>
      </c>
      <c r="AB3" s="187"/>
      <c r="AC3" s="187"/>
      <c r="AD3" s="187" t="s">
        <v>153</v>
      </c>
      <c r="AE3" s="187"/>
      <c r="AF3" s="187"/>
      <c r="AG3" s="139" t="s">
        <v>6</v>
      </c>
      <c r="AH3" s="139" t="s">
        <v>4</v>
      </c>
      <c r="AI3" s="139" t="s">
        <v>1</v>
      </c>
      <c r="AJ3" s="139" t="s">
        <v>187</v>
      </c>
      <c r="AK3" s="139" t="s">
        <v>3</v>
      </c>
      <c r="AL3" s="140" t="s">
        <v>2</v>
      </c>
      <c r="AM3" s="186" t="s">
        <v>154</v>
      </c>
      <c r="AN3" s="187"/>
      <c r="AO3" s="187"/>
      <c r="AP3" s="187" t="s">
        <v>153</v>
      </c>
      <c r="AQ3" s="187"/>
      <c r="AR3" s="187"/>
      <c r="AS3" s="139" t="s">
        <v>6</v>
      </c>
      <c r="AT3" s="139" t="s">
        <v>4</v>
      </c>
      <c r="AU3" s="139" t="s">
        <v>1</v>
      </c>
      <c r="AV3" s="139" t="s">
        <v>187</v>
      </c>
      <c r="AW3" s="139" t="s">
        <v>3</v>
      </c>
      <c r="AX3" s="140" t="s">
        <v>2</v>
      </c>
      <c r="AY3" s="186" t="s">
        <v>154</v>
      </c>
      <c r="AZ3" s="187"/>
      <c r="BA3" s="187"/>
      <c r="BB3" s="187" t="s">
        <v>153</v>
      </c>
      <c r="BC3" s="187"/>
      <c r="BD3" s="187"/>
      <c r="BE3" s="139" t="s">
        <v>6</v>
      </c>
      <c r="BF3" s="139" t="s">
        <v>4</v>
      </c>
      <c r="BG3" s="139" t="s">
        <v>1</v>
      </c>
      <c r="BH3" s="139" t="s">
        <v>187</v>
      </c>
      <c r="BI3" s="139" t="s">
        <v>3</v>
      </c>
      <c r="BJ3" s="140" t="s">
        <v>2</v>
      </c>
      <c r="BK3" s="186" t="s">
        <v>154</v>
      </c>
      <c r="BL3" s="187"/>
      <c r="BM3" s="187"/>
      <c r="BN3" s="187" t="s">
        <v>153</v>
      </c>
      <c r="BO3" s="187"/>
      <c r="BP3" s="187"/>
      <c r="BQ3" s="139" t="s">
        <v>6</v>
      </c>
      <c r="BR3" s="139" t="s">
        <v>4</v>
      </c>
      <c r="BS3" s="139" t="s">
        <v>1</v>
      </c>
      <c r="BT3" s="139" t="s">
        <v>187</v>
      </c>
      <c r="BU3" s="139" t="s">
        <v>3</v>
      </c>
      <c r="BV3" s="140" t="s">
        <v>2</v>
      </c>
      <c r="BW3" s="186" t="s">
        <v>154</v>
      </c>
      <c r="BX3" s="187"/>
      <c r="BY3" s="187"/>
      <c r="BZ3" s="187" t="s">
        <v>153</v>
      </c>
      <c r="CA3" s="187"/>
      <c r="CB3" s="187"/>
      <c r="CC3" s="139" t="s">
        <v>6</v>
      </c>
      <c r="CD3" s="139" t="s">
        <v>4</v>
      </c>
      <c r="CE3" s="139" t="s">
        <v>1</v>
      </c>
      <c r="CF3" s="139" t="s">
        <v>193</v>
      </c>
      <c r="CG3" s="139" t="s">
        <v>3</v>
      </c>
      <c r="CH3" s="140" t="s">
        <v>2</v>
      </c>
      <c r="CI3" s="186" t="s">
        <v>154</v>
      </c>
      <c r="CJ3" s="187"/>
      <c r="CK3" s="187"/>
      <c r="CL3" s="187" t="s">
        <v>153</v>
      </c>
      <c r="CM3" s="187"/>
      <c r="CN3" s="187"/>
      <c r="CO3" s="139" t="s">
        <v>6</v>
      </c>
      <c r="CP3" s="139" t="s">
        <v>4</v>
      </c>
      <c r="CQ3" s="139" t="s">
        <v>193</v>
      </c>
      <c r="CR3" s="139" t="s">
        <v>1</v>
      </c>
      <c r="CS3" s="139" t="s">
        <v>3</v>
      </c>
      <c r="CT3" s="140" t="s">
        <v>2</v>
      </c>
      <c r="CU3" s="186" t="s">
        <v>154</v>
      </c>
      <c r="CV3" s="187"/>
      <c r="CW3" s="187"/>
      <c r="CX3" s="187" t="s">
        <v>153</v>
      </c>
      <c r="CY3" s="187"/>
      <c r="CZ3" s="187"/>
      <c r="DA3" s="139" t="s">
        <v>6</v>
      </c>
      <c r="DB3" s="139" t="s">
        <v>4</v>
      </c>
      <c r="DC3" s="139" t="s">
        <v>1</v>
      </c>
      <c r="DD3" s="139" t="s">
        <v>193</v>
      </c>
      <c r="DE3" s="139" t="s">
        <v>3</v>
      </c>
      <c r="DF3" s="140" t="s">
        <v>2</v>
      </c>
      <c r="DG3" s="186" t="s">
        <v>154</v>
      </c>
      <c r="DH3" s="187"/>
      <c r="DI3" s="187"/>
      <c r="DJ3" s="187" t="s">
        <v>153</v>
      </c>
      <c r="DK3" s="187"/>
      <c r="DL3" s="187"/>
      <c r="DM3" s="139" t="s">
        <v>6</v>
      </c>
      <c r="DN3" s="139" t="s">
        <v>4</v>
      </c>
      <c r="DO3" s="139" t="s">
        <v>1</v>
      </c>
      <c r="DP3" s="139" t="s">
        <v>187</v>
      </c>
      <c r="DQ3" s="139" t="s">
        <v>3</v>
      </c>
      <c r="DR3" s="140" t="s">
        <v>2</v>
      </c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86" t="s">
        <v>154</v>
      </c>
      <c r="EF3" s="187"/>
      <c r="EG3" s="187"/>
      <c r="EH3" s="187" t="s">
        <v>153</v>
      </c>
      <c r="EI3" s="187"/>
      <c r="EJ3" s="187"/>
      <c r="EK3" s="139" t="s">
        <v>6</v>
      </c>
      <c r="EL3" s="139" t="s">
        <v>4</v>
      </c>
      <c r="EM3" s="139" t="s">
        <v>1</v>
      </c>
      <c r="EN3" s="139" t="s">
        <v>187</v>
      </c>
      <c r="EO3" s="139" t="s">
        <v>3</v>
      </c>
      <c r="EP3" s="140" t="s">
        <v>2</v>
      </c>
      <c r="EQ3" s="186" t="s">
        <v>154</v>
      </c>
      <c r="ER3" s="187"/>
      <c r="ES3" s="187"/>
      <c r="ET3" s="187" t="s">
        <v>153</v>
      </c>
      <c r="EU3" s="187"/>
      <c r="EV3" s="187"/>
      <c r="EW3" s="139" t="s">
        <v>6</v>
      </c>
      <c r="EX3" s="139" t="s">
        <v>4</v>
      </c>
      <c r="EY3" s="139" t="s">
        <v>1</v>
      </c>
      <c r="EZ3" s="139" t="s">
        <v>187</v>
      </c>
      <c r="FA3" s="139" t="s">
        <v>3</v>
      </c>
      <c r="FB3" s="140" t="s">
        <v>2</v>
      </c>
    </row>
    <row r="4" spans="2:158" ht="69" thickTop="1" thickBot="1" x14ac:dyDescent="0.2">
      <c r="B4" s="26" t="s">
        <v>26</v>
      </c>
      <c r="C4" s="42" t="s">
        <v>28</v>
      </c>
      <c r="D4" s="43" t="s">
        <v>29</v>
      </c>
      <c r="E4" s="43" t="s">
        <v>30</v>
      </c>
      <c r="F4" s="137" t="s">
        <v>159</v>
      </c>
      <c r="G4" s="138" t="s">
        <v>160</v>
      </c>
      <c r="H4" s="43" t="s">
        <v>31</v>
      </c>
      <c r="I4" s="142" t="s">
        <v>32</v>
      </c>
      <c r="J4" s="142" t="s">
        <v>33</v>
      </c>
      <c r="K4" s="142" t="s">
        <v>34</v>
      </c>
      <c r="L4" s="142" t="s">
        <v>185</v>
      </c>
      <c r="M4" s="142" t="s">
        <v>35</v>
      </c>
      <c r="N4" s="143" t="s">
        <v>36</v>
      </c>
      <c r="O4" s="42" t="s">
        <v>37</v>
      </c>
      <c r="P4" s="43" t="s">
        <v>38</v>
      </c>
      <c r="Q4" s="43" t="s">
        <v>39</v>
      </c>
      <c r="R4" s="137" t="s">
        <v>169</v>
      </c>
      <c r="S4" s="138" t="s">
        <v>161</v>
      </c>
      <c r="T4" s="43" t="s">
        <v>40</v>
      </c>
      <c r="U4" s="43" t="s">
        <v>41</v>
      </c>
      <c r="V4" s="43" t="s">
        <v>42</v>
      </c>
      <c r="W4" s="43" t="s">
        <v>43</v>
      </c>
      <c r="X4" s="43" t="s">
        <v>186</v>
      </c>
      <c r="Y4" s="43" t="s">
        <v>44</v>
      </c>
      <c r="Z4" s="44" t="s">
        <v>45</v>
      </c>
      <c r="AA4" s="42" t="s">
        <v>46</v>
      </c>
      <c r="AB4" s="43" t="s">
        <v>47</v>
      </c>
      <c r="AC4" s="43" t="s">
        <v>48</v>
      </c>
      <c r="AD4" s="137" t="s">
        <v>170</v>
      </c>
      <c r="AE4" s="138" t="s">
        <v>162</v>
      </c>
      <c r="AF4" s="43" t="s">
        <v>49</v>
      </c>
      <c r="AG4" s="43" t="s">
        <v>50</v>
      </c>
      <c r="AH4" s="43" t="s">
        <v>51</v>
      </c>
      <c r="AI4" s="43" t="s">
        <v>52</v>
      </c>
      <c r="AJ4" s="43" t="s">
        <v>188</v>
      </c>
      <c r="AK4" s="43" t="s">
        <v>53</v>
      </c>
      <c r="AL4" s="44" t="s">
        <v>54</v>
      </c>
      <c r="AM4" s="42" t="s">
        <v>56</v>
      </c>
      <c r="AN4" s="43" t="s">
        <v>57</v>
      </c>
      <c r="AO4" s="43" t="s">
        <v>58</v>
      </c>
      <c r="AP4" s="137" t="s">
        <v>171</v>
      </c>
      <c r="AQ4" s="138" t="s">
        <v>163</v>
      </c>
      <c r="AR4" s="43" t="s">
        <v>59</v>
      </c>
      <c r="AS4" s="43" t="s">
        <v>60</v>
      </c>
      <c r="AT4" s="43" t="s">
        <v>61</v>
      </c>
      <c r="AU4" s="43" t="s">
        <v>62</v>
      </c>
      <c r="AV4" s="43" t="s">
        <v>189</v>
      </c>
      <c r="AW4" s="43" t="s">
        <v>63</v>
      </c>
      <c r="AX4" s="44" t="s">
        <v>64</v>
      </c>
      <c r="AY4" s="42" t="s">
        <v>65</v>
      </c>
      <c r="AZ4" s="43" t="s">
        <v>66</v>
      </c>
      <c r="BA4" s="43" t="s">
        <v>67</v>
      </c>
      <c r="BB4" s="137" t="s">
        <v>172</v>
      </c>
      <c r="BC4" s="138" t="s">
        <v>164</v>
      </c>
      <c r="BD4" s="43" t="s">
        <v>68</v>
      </c>
      <c r="BE4" s="43" t="s">
        <v>69</v>
      </c>
      <c r="BF4" s="43" t="s">
        <v>70</v>
      </c>
      <c r="BG4" s="43" t="s">
        <v>71</v>
      </c>
      <c r="BH4" s="43" t="s">
        <v>190</v>
      </c>
      <c r="BI4" s="43" t="s">
        <v>72</v>
      </c>
      <c r="BJ4" s="44" t="s">
        <v>73</v>
      </c>
      <c r="BK4" s="42" t="s">
        <v>75</v>
      </c>
      <c r="BL4" s="43" t="s">
        <v>76</v>
      </c>
      <c r="BM4" s="43" t="s">
        <v>77</v>
      </c>
      <c r="BN4" s="137" t="s">
        <v>173</v>
      </c>
      <c r="BO4" s="138" t="s">
        <v>165</v>
      </c>
      <c r="BP4" s="43" t="s">
        <v>78</v>
      </c>
      <c r="BQ4" s="43" t="s">
        <v>79</v>
      </c>
      <c r="BR4" s="43" t="s">
        <v>80</v>
      </c>
      <c r="BS4" s="43" t="s">
        <v>81</v>
      </c>
      <c r="BT4" s="43" t="s">
        <v>191</v>
      </c>
      <c r="BU4" s="43" t="s">
        <v>82</v>
      </c>
      <c r="BV4" s="44" t="s">
        <v>83</v>
      </c>
      <c r="BW4" s="42" t="s">
        <v>84</v>
      </c>
      <c r="BX4" s="43" t="s">
        <v>85</v>
      </c>
      <c r="BY4" s="43" t="s">
        <v>86</v>
      </c>
      <c r="BZ4" s="137" t="s">
        <v>174</v>
      </c>
      <c r="CA4" s="138" t="s">
        <v>166</v>
      </c>
      <c r="CB4" s="43" t="s">
        <v>87</v>
      </c>
      <c r="CC4" s="43" t="s">
        <v>88</v>
      </c>
      <c r="CD4" s="43" t="s">
        <v>89</v>
      </c>
      <c r="CE4" s="43" t="s">
        <v>90</v>
      </c>
      <c r="CF4" s="43" t="s">
        <v>192</v>
      </c>
      <c r="CG4" s="43" t="s">
        <v>91</v>
      </c>
      <c r="CH4" s="44" t="s">
        <v>92</v>
      </c>
      <c r="CI4" s="42" t="s">
        <v>250</v>
      </c>
      <c r="CJ4" s="43" t="s">
        <v>251</v>
      </c>
      <c r="CK4" s="43" t="s">
        <v>252</v>
      </c>
      <c r="CL4" s="43" t="s">
        <v>253</v>
      </c>
      <c r="CM4" s="43" t="s">
        <v>254</v>
      </c>
      <c r="CN4" s="43" t="s">
        <v>255</v>
      </c>
      <c r="CO4" s="43" t="s">
        <v>256</v>
      </c>
      <c r="CP4" s="43" t="s">
        <v>257</v>
      </c>
      <c r="CQ4" s="43" t="s">
        <v>258</v>
      </c>
      <c r="CR4" s="43" t="s">
        <v>259</v>
      </c>
      <c r="CS4" s="43" t="s">
        <v>260</v>
      </c>
      <c r="CT4" s="44" t="s">
        <v>261</v>
      </c>
      <c r="CU4" s="42" t="s">
        <v>93</v>
      </c>
      <c r="CV4" s="43" t="s">
        <v>94</v>
      </c>
      <c r="CW4" s="43" t="s">
        <v>95</v>
      </c>
      <c r="CX4" s="137" t="s">
        <v>175</v>
      </c>
      <c r="CY4" s="138" t="s">
        <v>167</v>
      </c>
      <c r="CZ4" s="43" t="s">
        <v>96</v>
      </c>
      <c r="DA4" s="43" t="s">
        <v>97</v>
      </c>
      <c r="DB4" s="43" t="s">
        <v>98</v>
      </c>
      <c r="DC4" s="43" t="s">
        <v>194</v>
      </c>
      <c r="DD4" s="43" t="s">
        <v>99</v>
      </c>
      <c r="DE4" s="43" t="s">
        <v>100</v>
      </c>
      <c r="DF4" s="44" t="s">
        <v>101</v>
      </c>
      <c r="DG4" s="42" t="s">
        <v>102</v>
      </c>
      <c r="DH4" s="43" t="s">
        <v>103</v>
      </c>
      <c r="DI4" s="43" t="s">
        <v>104</v>
      </c>
      <c r="DJ4" s="137" t="s">
        <v>176</v>
      </c>
      <c r="DK4" s="138" t="s">
        <v>168</v>
      </c>
      <c r="DL4" s="43" t="s">
        <v>105</v>
      </c>
      <c r="DM4" s="43" t="s">
        <v>106</v>
      </c>
      <c r="DN4" s="43" t="s">
        <v>107</v>
      </c>
      <c r="DO4" s="43" t="s">
        <v>108</v>
      </c>
      <c r="DP4" s="43" t="s">
        <v>195</v>
      </c>
      <c r="DQ4" s="43" t="s">
        <v>109</v>
      </c>
      <c r="DR4" s="44" t="s">
        <v>110</v>
      </c>
      <c r="DS4" s="126" t="s">
        <v>267</v>
      </c>
      <c r="DT4" s="126" t="s">
        <v>268</v>
      </c>
      <c r="DU4" s="126" t="s">
        <v>269</v>
      </c>
      <c r="DV4" s="126" t="s">
        <v>270</v>
      </c>
      <c r="DW4" s="126" t="s">
        <v>271</v>
      </c>
      <c r="DX4" s="126" t="s">
        <v>272</v>
      </c>
      <c r="DY4" s="126" t="s">
        <v>273</v>
      </c>
      <c r="DZ4" s="126" t="s">
        <v>274</v>
      </c>
      <c r="EA4" s="126" t="s">
        <v>275</v>
      </c>
      <c r="EB4" s="126" t="s">
        <v>276</v>
      </c>
      <c r="EC4" s="126" t="s">
        <v>277</v>
      </c>
      <c r="ED4" s="135" t="s">
        <v>278</v>
      </c>
      <c r="EE4" s="126" t="s">
        <v>224</v>
      </c>
      <c r="EF4" s="126" t="s">
        <v>225</v>
      </c>
      <c r="EG4" s="126" t="s">
        <v>226</v>
      </c>
      <c r="EH4" s="126" t="s">
        <v>227</v>
      </c>
      <c r="EI4" s="126" t="s">
        <v>228</v>
      </c>
      <c r="EJ4" s="126" t="s">
        <v>229</v>
      </c>
      <c r="EK4" s="126" t="s">
        <v>230</v>
      </c>
      <c r="EL4" s="126" t="s">
        <v>231</v>
      </c>
      <c r="EM4" s="126" t="s">
        <v>232</v>
      </c>
      <c r="EN4" s="126" t="s">
        <v>233</v>
      </c>
      <c r="EO4" s="126" t="s">
        <v>234</v>
      </c>
      <c r="EP4" s="135" t="s">
        <v>235</v>
      </c>
      <c r="EQ4" s="126" t="s">
        <v>237</v>
      </c>
      <c r="ER4" s="126" t="s">
        <v>238</v>
      </c>
      <c r="ES4" s="126" t="s">
        <v>239</v>
      </c>
      <c r="ET4" s="126" t="s">
        <v>240</v>
      </c>
      <c r="EU4" s="126" t="s">
        <v>241</v>
      </c>
      <c r="EV4" s="126" t="s">
        <v>242</v>
      </c>
      <c r="EW4" s="126" t="s">
        <v>243</v>
      </c>
      <c r="EX4" s="126" t="s">
        <v>244</v>
      </c>
      <c r="EY4" s="126" t="s">
        <v>245</v>
      </c>
      <c r="EZ4" s="126" t="s">
        <v>246</v>
      </c>
      <c r="FA4" s="126" t="s">
        <v>247</v>
      </c>
      <c r="FB4" s="126" t="s">
        <v>248</v>
      </c>
    </row>
    <row r="5" spans="2:158" ht="13.5" customHeight="1" thickTop="1" thickBot="1" x14ac:dyDescent="0.2">
      <c r="B5" s="151" t="s">
        <v>301</v>
      </c>
      <c r="C5" s="180">
        <v>4</v>
      </c>
      <c r="D5" s="181">
        <v>4</v>
      </c>
      <c r="E5" s="181">
        <v>0</v>
      </c>
      <c r="F5" s="182">
        <v>0</v>
      </c>
      <c r="G5" s="183">
        <v>0</v>
      </c>
      <c r="H5" s="181">
        <v>0</v>
      </c>
      <c r="I5" s="181">
        <v>1</v>
      </c>
      <c r="J5" s="181">
        <v>0</v>
      </c>
      <c r="K5" s="181">
        <v>3</v>
      </c>
      <c r="L5" s="181">
        <v>0</v>
      </c>
      <c r="M5" s="181">
        <v>0</v>
      </c>
      <c r="N5" s="184">
        <v>0</v>
      </c>
      <c r="O5" s="180">
        <v>88</v>
      </c>
      <c r="P5" s="181">
        <v>87</v>
      </c>
      <c r="Q5" s="181">
        <v>1</v>
      </c>
      <c r="R5" s="182">
        <v>0</v>
      </c>
      <c r="S5" s="183">
        <v>0</v>
      </c>
      <c r="T5" s="181">
        <v>0</v>
      </c>
      <c r="U5" s="181">
        <v>7</v>
      </c>
      <c r="V5" s="181">
        <v>41</v>
      </c>
      <c r="W5" s="181">
        <v>12</v>
      </c>
      <c r="X5" s="181">
        <v>12</v>
      </c>
      <c r="Y5" s="181">
        <v>4</v>
      </c>
      <c r="Z5" s="184">
        <v>12</v>
      </c>
      <c r="AA5" s="180">
        <v>28</v>
      </c>
      <c r="AB5" s="181">
        <v>28</v>
      </c>
      <c r="AC5" s="181">
        <v>0</v>
      </c>
      <c r="AD5" s="182">
        <v>0</v>
      </c>
      <c r="AE5" s="183">
        <v>0</v>
      </c>
      <c r="AF5" s="181">
        <v>0</v>
      </c>
      <c r="AG5" s="181">
        <v>5</v>
      </c>
      <c r="AH5" s="181">
        <v>18</v>
      </c>
      <c r="AI5" s="181">
        <v>4</v>
      </c>
      <c r="AJ5" s="181">
        <v>0</v>
      </c>
      <c r="AK5" s="181">
        <v>1</v>
      </c>
      <c r="AL5" s="184">
        <v>0</v>
      </c>
      <c r="AM5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5" s="181">
        <f>集計情報_main[[#This Row],[発生明細数_本社ｻｰﾊﾞ]]-集計情報_main[[#This Row],[進捗中案件_本社ｻｰﾊﾞ]]</f>
        <v>3</v>
      </c>
      <c r="AO5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5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5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5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5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5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5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5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5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5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5" s="180">
        <v>0</v>
      </c>
      <c r="AZ5" s="181">
        <v>0</v>
      </c>
      <c r="BA5" s="181">
        <v>0</v>
      </c>
      <c r="BB5" s="182">
        <v>0</v>
      </c>
      <c r="BC5" s="183">
        <v>0</v>
      </c>
      <c r="BD5" s="181">
        <v>0</v>
      </c>
      <c r="BE5" s="181">
        <v>0</v>
      </c>
      <c r="BF5" s="181">
        <v>0</v>
      </c>
      <c r="BG5" s="181">
        <v>0</v>
      </c>
      <c r="BH5" s="181">
        <v>0</v>
      </c>
      <c r="BI5" s="181">
        <v>0</v>
      </c>
      <c r="BJ5" s="184">
        <v>0</v>
      </c>
      <c r="BK5" s="180">
        <v>2</v>
      </c>
      <c r="BL5" s="181">
        <v>2</v>
      </c>
      <c r="BM5" s="181">
        <v>0</v>
      </c>
      <c r="BN5" s="182">
        <v>0</v>
      </c>
      <c r="BO5" s="183">
        <v>0</v>
      </c>
      <c r="BP5" s="181">
        <v>2</v>
      </c>
      <c r="BQ5" s="181">
        <v>0</v>
      </c>
      <c r="BR5" s="181">
        <v>1</v>
      </c>
      <c r="BS5" s="181">
        <v>1</v>
      </c>
      <c r="BT5" s="181">
        <v>0</v>
      </c>
      <c r="BU5" s="181">
        <v>0</v>
      </c>
      <c r="BV5" s="184">
        <v>0</v>
      </c>
      <c r="BW5" s="180">
        <v>0</v>
      </c>
      <c r="BX5" s="181">
        <v>0</v>
      </c>
      <c r="BY5" s="181">
        <v>0</v>
      </c>
      <c r="BZ5" s="182">
        <v>0</v>
      </c>
      <c r="CA5" s="183">
        <v>0</v>
      </c>
      <c r="CB5" s="181">
        <v>0</v>
      </c>
      <c r="CC5" s="181">
        <v>0</v>
      </c>
      <c r="CD5" s="181">
        <v>0</v>
      </c>
      <c r="CE5" s="181">
        <v>0</v>
      </c>
      <c r="CF5" s="181">
        <v>0</v>
      </c>
      <c r="CG5" s="181">
        <v>0</v>
      </c>
      <c r="CH5" s="184">
        <v>0</v>
      </c>
      <c r="CI5" s="180">
        <v>0</v>
      </c>
      <c r="CJ5" s="181">
        <v>0</v>
      </c>
      <c r="CK5" s="181">
        <v>0</v>
      </c>
      <c r="CL5" s="181">
        <v>0</v>
      </c>
      <c r="CM5" s="181">
        <v>0</v>
      </c>
      <c r="CN5" s="181">
        <v>0</v>
      </c>
      <c r="CO5" s="181">
        <v>0</v>
      </c>
      <c r="CP5" s="181">
        <v>0</v>
      </c>
      <c r="CQ5" s="181">
        <v>0</v>
      </c>
      <c r="CR5" s="181">
        <v>0</v>
      </c>
      <c r="CS5" s="181">
        <v>0</v>
      </c>
      <c r="CT5" s="184">
        <v>0</v>
      </c>
      <c r="CU5" s="180">
        <v>0</v>
      </c>
      <c r="CV5" s="181">
        <v>0</v>
      </c>
      <c r="CW5" s="181">
        <v>0</v>
      </c>
      <c r="CX5" s="182">
        <v>0</v>
      </c>
      <c r="CY5" s="183">
        <v>0</v>
      </c>
      <c r="CZ5" s="181">
        <v>0</v>
      </c>
      <c r="DA5" s="181">
        <v>0</v>
      </c>
      <c r="DB5" s="181">
        <v>0</v>
      </c>
      <c r="DC5" s="181">
        <v>0</v>
      </c>
      <c r="DD5" s="181">
        <v>0</v>
      </c>
      <c r="DE5" s="181">
        <v>0</v>
      </c>
      <c r="DF5" s="184">
        <v>0</v>
      </c>
      <c r="DG5" s="180">
        <v>0</v>
      </c>
      <c r="DH5" s="181">
        <v>0</v>
      </c>
      <c r="DI5" s="181">
        <v>0</v>
      </c>
      <c r="DJ5" s="182">
        <v>0</v>
      </c>
      <c r="DK5" s="183">
        <v>0</v>
      </c>
      <c r="DL5" s="181">
        <v>0</v>
      </c>
      <c r="DM5" s="181">
        <v>0</v>
      </c>
      <c r="DN5" s="181">
        <v>0</v>
      </c>
      <c r="DO5" s="181">
        <v>0</v>
      </c>
      <c r="DP5" s="181">
        <v>0</v>
      </c>
      <c r="DQ5" s="181">
        <v>0</v>
      </c>
      <c r="DR5" s="184">
        <v>0</v>
      </c>
      <c r="DS5" s="185">
        <v>1</v>
      </c>
      <c r="DT5" s="185">
        <v>1</v>
      </c>
      <c r="DU5" s="185">
        <v>0</v>
      </c>
      <c r="DV5" s="185">
        <v>0</v>
      </c>
      <c r="DW5" s="185">
        <v>0</v>
      </c>
      <c r="DX5" s="185">
        <v>1</v>
      </c>
      <c r="DY5" s="185">
        <v>0</v>
      </c>
      <c r="DZ5" s="185">
        <v>0</v>
      </c>
      <c r="EA5" s="185">
        <v>1</v>
      </c>
      <c r="EB5" s="185">
        <v>0</v>
      </c>
      <c r="EC5" s="185">
        <v>0</v>
      </c>
      <c r="ED5" s="148">
        <v>0</v>
      </c>
      <c r="EE5" s="181">
        <f>集計情報_main[[#This Row],[発生明細数_ASTRA]]+集計情報_main[[#This Row],[発生明細数_本社ｻｰﾊﾞ]]</f>
        <v>91</v>
      </c>
      <c r="EF5" s="181">
        <f>集計情報_main[[#This Row],[発生明細数_2G]]-集計情報_main[[#This Row],[進捗中案件_2G]]</f>
        <v>90</v>
      </c>
      <c r="EG5" s="181">
        <f>集計情報_main[[#This Row],[進捗中案件_本社ｻｰﾊﾞ]]+集計情報_main[[#This Row],[進捗中案件_ASTRA]]</f>
        <v>1</v>
      </c>
      <c r="EH5" s="181">
        <f>集計情報_main[[#This Row],[資料品質不良(警告)件数_本社ｻｰﾊﾞ]]+集計情報_main[[#This Row],[資料品質不良(警告)件数_ASTRA]]</f>
        <v>0</v>
      </c>
      <c r="EI5" s="181">
        <f>集計情報_main[[#This Row],[資料品質不良(要注意)件数_本社ｻｰﾊﾞ]]+集計情報_main[[#This Row],[資料品質不良(要注意)件数_ASTRA]]</f>
        <v>0</v>
      </c>
      <c r="EJ5" s="181">
        <f>集計情報_main[[#This Row],[資料未確認_本社ｻｰﾊﾞ]]+集計情報_main[[#This Row],[資料未確認_ASTRA]]</f>
        <v>3</v>
      </c>
      <c r="EK5" s="181">
        <f>集計情報_main[[#This Row],[S開発_本社ｻｰﾊﾞ]]+集計情報_main[[#This Row],[S開発_ASTRA]]</f>
        <v>7</v>
      </c>
      <c r="EL5" s="181">
        <f>集計情報_main[[#This Row],[本番化_本社ｻｰﾊﾞ]]+集計情報_main[[#This Row],[本番化_ASTRA]]</f>
        <v>42</v>
      </c>
      <c r="EM5" s="181">
        <f>集計情報_main[[#This Row],[トラブル_本社ｻｰﾊﾞ]]+集計情報_main[[#This Row],[トラブル_ASTRA]]</f>
        <v>14</v>
      </c>
      <c r="EN5" s="181">
        <f>集計情報_main[[#This Row],[臨時処理_本社ｻｰﾊﾞ]]+集計情報_main[[#This Row],[臨時処理_ASTRA]]</f>
        <v>12</v>
      </c>
      <c r="EO5" s="181">
        <f>集計情報_main[[#This Row],[マスタメンテ_本社ｻｰﾊﾞ]]+集計情報_main[[#This Row],[マスタメンテ_ASTRA]]</f>
        <v>4</v>
      </c>
      <c r="EP5" s="148">
        <f>集計情報_main[[#This Row],[データ移行_本社ｻｰﾊﾞ]]+集計情報_main[[#This Row],[データ移行_ASTRA]]</f>
        <v>12</v>
      </c>
      <c r="EQ5" s="181"/>
      <c r="ER5" s="181"/>
      <c r="ES5" s="181"/>
      <c r="ET5" s="181"/>
      <c r="EU5" s="181"/>
      <c r="EV5" s="181"/>
      <c r="EW5" s="181">
        <f>集計情報_main[[#This Row],[S開発_2G]]+集計情報_main[[#This Row],[S開発_COMMON]]+集計情報_main[[#This Row],[S開発_PRISM]]</f>
        <v>13</v>
      </c>
      <c r="EX5" s="181">
        <f>集計情報_main[[#This Row],[本番化_2G]]+集計情報_main[[#This Row],[本番化_COMMON]]+集計情報_main[[#This Row],[本番化_PRISM]]</f>
        <v>60</v>
      </c>
      <c r="EY5" s="181">
        <f>集計情報_main[[#This Row],[トラブル_2G]]+集計情報_main[[#This Row],[トラブル_COMMON]]+集計情報_main[[#This Row],[トラブル_PRISM]]</f>
        <v>21</v>
      </c>
      <c r="EZ5" s="181">
        <f>集計情報_main[[#This Row],[臨時処理_2G]]+集計情報_main[[#This Row],[臨時処理_COMMON]]+集計情報_main[[#This Row],[臨時処理_PRISM]]</f>
        <v>12</v>
      </c>
      <c r="FA5" s="181">
        <f>集計情報_main[[#This Row],[マスタメンテ_2G]]+集計情報_main[[#This Row],[マスタメンテ_COMMON]]+集計情報_main[[#This Row],[マスタメンテ_PRISM]]</f>
        <v>5</v>
      </c>
      <c r="FB5" s="181">
        <f>集計情報_main[[#This Row],[データ移行_2G]]</f>
        <v>12</v>
      </c>
    </row>
    <row r="6" spans="2:158" ht="13.5" customHeight="1" thickTop="1" thickBot="1" x14ac:dyDescent="0.2">
      <c r="B6" s="151" t="s">
        <v>302</v>
      </c>
      <c r="C6" s="180">
        <v>1</v>
      </c>
      <c r="D6" s="181">
        <v>1</v>
      </c>
      <c r="E6" s="181">
        <v>0</v>
      </c>
      <c r="F6" s="182">
        <v>0</v>
      </c>
      <c r="G6" s="183">
        <v>0</v>
      </c>
      <c r="H6" s="181">
        <v>0</v>
      </c>
      <c r="I6" s="181">
        <v>0</v>
      </c>
      <c r="J6" s="181">
        <v>0</v>
      </c>
      <c r="K6" s="181">
        <v>1</v>
      </c>
      <c r="L6" s="181">
        <v>0</v>
      </c>
      <c r="M6" s="181">
        <v>0</v>
      </c>
      <c r="N6" s="184">
        <v>0</v>
      </c>
      <c r="O6" s="180">
        <v>37</v>
      </c>
      <c r="P6" s="181">
        <v>31</v>
      </c>
      <c r="Q6" s="181">
        <v>6</v>
      </c>
      <c r="R6" s="182">
        <v>0</v>
      </c>
      <c r="S6" s="183">
        <v>0</v>
      </c>
      <c r="T6" s="181">
        <v>0</v>
      </c>
      <c r="U6" s="181">
        <v>5</v>
      </c>
      <c r="V6" s="181">
        <v>11</v>
      </c>
      <c r="W6" s="181">
        <v>9</v>
      </c>
      <c r="X6" s="181">
        <v>10</v>
      </c>
      <c r="Y6" s="181">
        <v>0</v>
      </c>
      <c r="Z6" s="184">
        <v>2</v>
      </c>
      <c r="AA6" s="180">
        <v>26</v>
      </c>
      <c r="AB6" s="181">
        <v>26</v>
      </c>
      <c r="AC6" s="181">
        <v>0</v>
      </c>
      <c r="AD6" s="182">
        <v>0</v>
      </c>
      <c r="AE6" s="183">
        <v>0</v>
      </c>
      <c r="AF6" s="181">
        <v>0</v>
      </c>
      <c r="AG6" s="181">
        <v>2</v>
      </c>
      <c r="AH6" s="181">
        <v>21</v>
      </c>
      <c r="AI6" s="181">
        <v>2</v>
      </c>
      <c r="AJ6" s="181">
        <v>0</v>
      </c>
      <c r="AK6" s="181">
        <v>1</v>
      </c>
      <c r="AL6" s="184">
        <v>0</v>
      </c>
      <c r="AM6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1</v>
      </c>
      <c r="AN6" s="181">
        <f>集計情報_main[[#This Row],[発生明細数_本社ｻｰﾊﾞ]]-集計情報_main[[#This Row],[進捗中案件_本社ｻｰﾊﾞ]]</f>
        <v>1</v>
      </c>
      <c r="AO6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6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6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6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1</v>
      </c>
      <c r="AS6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6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6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6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6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6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6" s="180">
        <v>0</v>
      </c>
      <c r="AZ6" s="181">
        <v>0</v>
      </c>
      <c r="BA6" s="181">
        <v>0</v>
      </c>
      <c r="BB6" s="182">
        <v>0</v>
      </c>
      <c r="BC6" s="183">
        <v>0</v>
      </c>
      <c r="BD6" s="181">
        <v>0</v>
      </c>
      <c r="BE6" s="181">
        <v>0</v>
      </c>
      <c r="BF6" s="181">
        <v>0</v>
      </c>
      <c r="BG6" s="181">
        <v>0</v>
      </c>
      <c r="BH6" s="181">
        <v>0</v>
      </c>
      <c r="BI6" s="181">
        <v>0</v>
      </c>
      <c r="BJ6" s="184">
        <v>0</v>
      </c>
      <c r="BK6" s="180">
        <v>1</v>
      </c>
      <c r="BL6" s="181">
        <v>1</v>
      </c>
      <c r="BM6" s="181">
        <v>0</v>
      </c>
      <c r="BN6" s="182">
        <v>0</v>
      </c>
      <c r="BO6" s="183">
        <v>0</v>
      </c>
      <c r="BP6" s="181">
        <v>1</v>
      </c>
      <c r="BQ6" s="181">
        <v>0</v>
      </c>
      <c r="BR6" s="181">
        <v>0</v>
      </c>
      <c r="BS6" s="181">
        <v>1</v>
      </c>
      <c r="BT6" s="181">
        <v>0</v>
      </c>
      <c r="BU6" s="181">
        <v>0</v>
      </c>
      <c r="BV6" s="184">
        <v>0</v>
      </c>
      <c r="BW6" s="180">
        <v>0</v>
      </c>
      <c r="BX6" s="181">
        <v>0</v>
      </c>
      <c r="BY6" s="181">
        <v>0</v>
      </c>
      <c r="BZ6" s="182">
        <v>0</v>
      </c>
      <c r="CA6" s="183">
        <v>0</v>
      </c>
      <c r="CB6" s="181">
        <v>0</v>
      </c>
      <c r="CC6" s="181">
        <v>0</v>
      </c>
      <c r="CD6" s="181">
        <v>0</v>
      </c>
      <c r="CE6" s="181">
        <v>0</v>
      </c>
      <c r="CF6" s="181">
        <v>0</v>
      </c>
      <c r="CG6" s="181">
        <v>0</v>
      </c>
      <c r="CH6" s="184">
        <v>0</v>
      </c>
      <c r="CI6" s="180">
        <v>0</v>
      </c>
      <c r="CJ6" s="181">
        <v>0</v>
      </c>
      <c r="CK6" s="181">
        <v>0</v>
      </c>
      <c r="CL6" s="181">
        <v>0</v>
      </c>
      <c r="CM6" s="181">
        <v>0</v>
      </c>
      <c r="CN6" s="181">
        <v>0</v>
      </c>
      <c r="CO6" s="181">
        <v>0</v>
      </c>
      <c r="CP6" s="181">
        <v>0</v>
      </c>
      <c r="CQ6" s="181">
        <v>0</v>
      </c>
      <c r="CR6" s="181">
        <v>0</v>
      </c>
      <c r="CS6" s="181">
        <v>0</v>
      </c>
      <c r="CT6" s="184">
        <v>0</v>
      </c>
      <c r="CU6" s="180">
        <v>0</v>
      </c>
      <c r="CV6" s="181">
        <v>0</v>
      </c>
      <c r="CW6" s="181">
        <v>0</v>
      </c>
      <c r="CX6" s="182">
        <v>0</v>
      </c>
      <c r="CY6" s="183">
        <v>0</v>
      </c>
      <c r="CZ6" s="181">
        <v>0</v>
      </c>
      <c r="DA6" s="181">
        <v>0</v>
      </c>
      <c r="DB6" s="181">
        <v>0</v>
      </c>
      <c r="DC6" s="181">
        <v>0</v>
      </c>
      <c r="DD6" s="181">
        <v>0</v>
      </c>
      <c r="DE6" s="181">
        <v>0</v>
      </c>
      <c r="DF6" s="184">
        <v>0</v>
      </c>
      <c r="DG6" s="180">
        <v>0</v>
      </c>
      <c r="DH6" s="181">
        <v>0</v>
      </c>
      <c r="DI6" s="181">
        <v>0</v>
      </c>
      <c r="DJ6" s="182">
        <v>0</v>
      </c>
      <c r="DK6" s="183">
        <v>0</v>
      </c>
      <c r="DL6" s="181">
        <v>0</v>
      </c>
      <c r="DM6" s="181">
        <v>0</v>
      </c>
      <c r="DN6" s="181">
        <v>0</v>
      </c>
      <c r="DO6" s="181">
        <v>0</v>
      </c>
      <c r="DP6" s="181">
        <v>0</v>
      </c>
      <c r="DQ6" s="181">
        <v>0</v>
      </c>
      <c r="DR6" s="184">
        <v>0</v>
      </c>
      <c r="DS6" s="185">
        <v>0</v>
      </c>
      <c r="DT6" s="185">
        <v>0</v>
      </c>
      <c r="DU6" s="185">
        <v>0</v>
      </c>
      <c r="DV6" s="185">
        <v>0</v>
      </c>
      <c r="DW6" s="185">
        <v>0</v>
      </c>
      <c r="DX6" s="185">
        <v>0</v>
      </c>
      <c r="DY6" s="185">
        <v>0</v>
      </c>
      <c r="DZ6" s="185">
        <v>0</v>
      </c>
      <c r="EA6" s="185">
        <v>0</v>
      </c>
      <c r="EB6" s="185">
        <v>0</v>
      </c>
      <c r="EC6" s="185">
        <v>0</v>
      </c>
      <c r="ED6" s="148">
        <v>0</v>
      </c>
      <c r="EE6" s="181">
        <f>集計情報_main[[#This Row],[発生明細数_ASTRA]]+集計情報_main[[#This Row],[発生明細数_本社ｻｰﾊﾞ]]</f>
        <v>38</v>
      </c>
      <c r="EF6" s="181">
        <f>集計情報_main[[#This Row],[発生明細数_2G]]-集計情報_main[[#This Row],[進捗中案件_2G]]</f>
        <v>32</v>
      </c>
      <c r="EG6" s="181">
        <f>集計情報_main[[#This Row],[進捗中案件_本社ｻｰﾊﾞ]]+集計情報_main[[#This Row],[進捗中案件_ASTRA]]</f>
        <v>6</v>
      </c>
      <c r="EH6" s="181">
        <f>集計情報_main[[#This Row],[資料品質不良(警告)件数_本社ｻｰﾊﾞ]]+集計情報_main[[#This Row],[資料品質不良(警告)件数_ASTRA]]</f>
        <v>0</v>
      </c>
      <c r="EI6" s="181">
        <f>集計情報_main[[#This Row],[資料品質不良(要注意)件数_本社ｻｰﾊﾞ]]+集計情報_main[[#This Row],[資料品質不良(要注意)件数_ASTRA]]</f>
        <v>0</v>
      </c>
      <c r="EJ6" s="181">
        <f>集計情報_main[[#This Row],[資料未確認_本社ｻｰﾊﾞ]]+集計情報_main[[#This Row],[資料未確認_ASTRA]]</f>
        <v>1</v>
      </c>
      <c r="EK6" s="181">
        <f>集計情報_main[[#This Row],[S開発_本社ｻｰﾊﾞ]]+集計情報_main[[#This Row],[S開発_ASTRA]]</f>
        <v>5</v>
      </c>
      <c r="EL6" s="181">
        <f>集計情報_main[[#This Row],[本番化_本社ｻｰﾊﾞ]]+集計情報_main[[#This Row],[本番化_ASTRA]]</f>
        <v>11</v>
      </c>
      <c r="EM6" s="181">
        <f>集計情報_main[[#This Row],[トラブル_本社ｻｰﾊﾞ]]+集計情報_main[[#This Row],[トラブル_ASTRA]]</f>
        <v>10</v>
      </c>
      <c r="EN6" s="181">
        <f>集計情報_main[[#This Row],[臨時処理_本社ｻｰﾊﾞ]]+集計情報_main[[#This Row],[臨時処理_ASTRA]]</f>
        <v>10</v>
      </c>
      <c r="EO6" s="181">
        <f>集計情報_main[[#This Row],[マスタメンテ_本社ｻｰﾊﾞ]]+集計情報_main[[#This Row],[マスタメンテ_ASTRA]]</f>
        <v>0</v>
      </c>
      <c r="EP6" s="148">
        <f>集計情報_main[[#This Row],[データ移行_本社ｻｰﾊﾞ]]+集計情報_main[[#This Row],[データ移行_ASTRA]]</f>
        <v>2</v>
      </c>
      <c r="EQ6" s="181"/>
      <c r="ER6" s="181"/>
      <c r="ES6" s="181"/>
      <c r="ET6" s="181"/>
      <c r="EU6" s="181"/>
      <c r="EV6" s="181"/>
      <c r="EW6" s="181">
        <f>集計情報_main[[#This Row],[S開発_2G]]+集計情報_main[[#This Row],[S開発_COMMON]]+集計情報_main[[#This Row],[S開発_PRISM]]</f>
        <v>7</v>
      </c>
      <c r="EX6" s="181">
        <f>集計情報_main[[#This Row],[本番化_2G]]+集計情報_main[[#This Row],[本番化_COMMON]]+集計情報_main[[#This Row],[本番化_PRISM]]</f>
        <v>32</v>
      </c>
      <c r="EY6" s="181">
        <f>集計情報_main[[#This Row],[トラブル_2G]]+集計情報_main[[#This Row],[トラブル_COMMON]]+集計情報_main[[#This Row],[トラブル_PRISM]]</f>
        <v>13</v>
      </c>
      <c r="EZ6" s="181">
        <f>集計情報_main[[#This Row],[臨時処理_2G]]+集計情報_main[[#This Row],[臨時処理_COMMON]]+集計情報_main[[#This Row],[臨時処理_PRISM]]</f>
        <v>10</v>
      </c>
      <c r="FA6" s="181">
        <f>集計情報_main[[#This Row],[マスタメンテ_2G]]+集計情報_main[[#This Row],[マスタメンテ_COMMON]]+集計情報_main[[#This Row],[マスタメンテ_PRISM]]</f>
        <v>1</v>
      </c>
      <c r="FB6" s="181">
        <f>集計情報_main[[#This Row],[データ移行_2G]]</f>
        <v>2</v>
      </c>
    </row>
    <row r="7" spans="2:158" ht="13.5" customHeight="1" thickTop="1" thickBot="1" x14ac:dyDescent="0.2">
      <c r="B7" s="151" t="s">
        <v>303</v>
      </c>
      <c r="C7" s="180">
        <v>0</v>
      </c>
      <c r="D7" s="181">
        <v>0</v>
      </c>
      <c r="E7" s="181">
        <v>0</v>
      </c>
      <c r="F7" s="182">
        <v>0</v>
      </c>
      <c r="G7" s="183">
        <v>0</v>
      </c>
      <c r="H7" s="181">
        <v>0</v>
      </c>
      <c r="I7" s="181">
        <v>0</v>
      </c>
      <c r="J7" s="181">
        <v>0</v>
      </c>
      <c r="K7" s="181">
        <v>0</v>
      </c>
      <c r="L7" s="181">
        <v>0</v>
      </c>
      <c r="M7" s="181">
        <v>0</v>
      </c>
      <c r="N7" s="184">
        <v>0</v>
      </c>
      <c r="O7" s="180">
        <v>25</v>
      </c>
      <c r="P7" s="181">
        <v>24</v>
      </c>
      <c r="Q7" s="181">
        <v>1</v>
      </c>
      <c r="R7" s="182">
        <v>1</v>
      </c>
      <c r="S7" s="183">
        <v>0</v>
      </c>
      <c r="T7" s="181">
        <v>5</v>
      </c>
      <c r="U7" s="181">
        <v>4</v>
      </c>
      <c r="V7" s="181">
        <v>13</v>
      </c>
      <c r="W7" s="181">
        <v>2</v>
      </c>
      <c r="X7" s="181">
        <v>2</v>
      </c>
      <c r="Y7" s="181">
        <v>0</v>
      </c>
      <c r="Z7" s="184">
        <v>4</v>
      </c>
      <c r="AA7" s="180">
        <v>30</v>
      </c>
      <c r="AB7" s="181">
        <v>30</v>
      </c>
      <c r="AC7" s="181">
        <v>0</v>
      </c>
      <c r="AD7" s="182">
        <v>0</v>
      </c>
      <c r="AE7" s="183">
        <v>0</v>
      </c>
      <c r="AF7" s="181">
        <v>1</v>
      </c>
      <c r="AG7" s="181">
        <v>3</v>
      </c>
      <c r="AH7" s="181">
        <v>24</v>
      </c>
      <c r="AI7" s="181">
        <v>2</v>
      </c>
      <c r="AJ7" s="181">
        <v>0</v>
      </c>
      <c r="AK7" s="181">
        <v>1</v>
      </c>
      <c r="AL7" s="184">
        <v>0</v>
      </c>
      <c r="AM7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7" s="181">
        <f>集計情報_main[[#This Row],[発生明細数_本社ｻｰﾊﾞ]]-集計情報_main[[#This Row],[進捗中案件_本社ｻｰﾊﾞ]]</f>
        <v>0</v>
      </c>
      <c r="AO7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7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7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7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7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7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7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7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7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7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7" s="180">
        <v>0</v>
      </c>
      <c r="AZ7" s="181">
        <v>0</v>
      </c>
      <c r="BA7" s="181">
        <v>0</v>
      </c>
      <c r="BB7" s="182">
        <v>0</v>
      </c>
      <c r="BC7" s="183">
        <v>0</v>
      </c>
      <c r="BD7" s="181">
        <v>0</v>
      </c>
      <c r="BE7" s="181">
        <v>0</v>
      </c>
      <c r="BF7" s="181">
        <v>0</v>
      </c>
      <c r="BG7" s="181">
        <v>0</v>
      </c>
      <c r="BH7" s="181">
        <v>0</v>
      </c>
      <c r="BI7" s="181">
        <v>0</v>
      </c>
      <c r="BJ7" s="184">
        <v>0</v>
      </c>
      <c r="BK7" s="180">
        <v>0</v>
      </c>
      <c r="BL7" s="181">
        <v>0</v>
      </c>
      <c r="BM7" s="181">
        <v>0</v>
      </c>
      <c r="BN7" s="182">
        <v>0</v>
      </c>
      <c r="BO7" s="183">
        <v>0</v>
      </c>
      <c r="BP7" s="181">
        <v>0</v>
      </c>
      <c r="BQ7" s="181">
        <v>0</v>
      </c>
      <c r="BR7" s="181">
        <v>0</v>
      </c>
      <c r="BS7" s="181">
        <v>0</v>
      </c>
      <c r="BT7" s="181">
        <v>0</v>
      </c>
      <c r="BU7" s="181">
        <v>0</v>
      </c>
      <c r="BV7" s="184">
        <v>0</v>
      </c>
      <c r="BW7" s="180">
        <v>0</v>
      </c>
      <c r="BX7" s="181">
        <v>0</v>
      </c>
      <c r="BY7" s="181">
        <v>0</v>
      </c>
      <c r="BZ7" s="182">
        <v>0</v>
      </c>
      <c r="CA7" s="183">
        <v>0</v>
      </c>
      <c r="CB7" s="181">
        <v>0</v>
      </c>
      <c r="CC7" s="181">
        <v>0</v>
      </c>
      <c r="CD7" s="181">
        <v>0</v>
      </c>
      <c r="CE7" s="181">
        <v>0</v>
      </c>
      <c r="CF7" s="181">
        <v>0</v>
      </c>
      <c r="CG7" s="181">
        <v>0</v>
      </c>
      <c r="CH7" s="184">
        <v>0</v>
      </c>
      <c r="CI7" s="180">
        <v>0</v>
      </c>
      <c r="CJ7" s="181">
        <v>0</v>
      </c>
      <c r="CK7" s="181">
        <v>0</v>
      </c>
      <c r="CL7" s="181">
        <v>0</v>
      </c>
      <c r="CM7" s="181">
        <v>0</v>
      </c>
      <c r="CN7" s="181">
        <v>0</v>
      </c>
      <c r="CO7" s="181">
        <v>0</v>
      </c>
      <c r="CP7" s="181">
        <v>0</v>
      </c>
      <c r="CQ7" s="181">
        <v>0</v>
      </c>
      <c r="CR7" s="181">
        <v>0</v>
      </c>
      <c r="CS7" s="181">
        <v>0</v>
      </c>
      <c r="CT7" s="184">
        <v>0</v>
      </c>
      <c r="CU7" s="180">
        <v>0</v>
      </c>
      <c r="CV7" s="181">
        <v>0</v>
      </c>
      <c r="CW7" s="181">
        <v>0</v>
      </c>
      <c r="CX7" s="182">
        <v>0</v>
      </c>
      <c r="CY7" s="183">
        <v>0</v>
      </c>
      <c r="CZ7" s="181">
        <v>0</v>
      </c>
      <c r="DA7" s="181">
        <v>0</v>
      </c>
      <c r="DB7" s="181">
        <v>0</v>
      </c>
      <c r="DC7" s="181">
        <v>0</v>
      </c>
      <c r="DD7" s="181">
        <v>0</v>
      </c>
      <c r="DE7" s="181">
        <v>0</v>
      </c>
      <c r="DF7" s="184">
        <v>0</v>
      </c>
      <c r="DG7" s="180">
        <v>0</v>
      </c>
      <c r="DH7" s="181">
        <v>0</v>
      </c>
      <c r="DI7" s="181">
        <v>0</v>
      </c>
      <c r="DJ7" s="182">
        <v>0</v>
      </c>
      <c r="DK7" s="183">
        <v>0</v>
      </c>
      <c r="DL7" s="181">
        <v>0</v>
      </c>
      <c r="DM7" s="181">
        <v>0</v>
      </c>
      <c r="DN7" s="181">
        <v>0</v>
      </c>
      <c r="DO7" s="181">
        <v>0</v>
      </c>
      <c r="DP7" s="181">
        <v>0</v>
      </c>
      <c r="DQ7" s="181">
        <v>0</v>
      </c>
      <c r="DR7" s="184">
        <v>0</v>
      </c>
      <c r="DS7" s="185">
        <v>0</v>
      </c>
      <c r="DT7" s="185">
        <v>0</v>
      </c>
      <c r="DU7" s="185">
        <v>0</v>
      </c>
      <c r="DV7" s="185">
        <v>0</v>
      </c>
      <c r="DW7" s="185">
        <v>0</v>
      </c>
      <c r="DX7" s="185">
        <v>0</v>
      </c>
      <c r="DY7" s="185">
        <v>0</v>
      </c>
      <c r="DZ7" s="185">
        <v>0</v>
      </c>
      <c r="EA7" s="185">
        <v>0</v>
      </c>
      <c r="EB7" s="185">
        <v>0</v>
      </c>
      <c r="EC7" s="185">
        <v>0</v>
      </c>
      <c r="ED7" s="148">
        <v>0</v>
      </c>
      <c r="EE7" s="181">
        <f>集計情報_main[[#This Row],[発生明細数_ASTRA]]+集計情報_main[[#This Row],[発生明細数_本社ｻｰﾊﾞ]]</f>
        <v>25</v>
      </c>
      <c r="EF7" s="181">
        <f>集計情報_main[[#This Row],[発生明細数_2G]]-集計情報_main[[#This Row],[進捗中案件_2G]]</f>
        <v>24</v>
      </c>
      <c r="EG7" s="181">
        <f>集計情報_main[[#This Row],[進捗中案件_本社ｻｰﾊﾞ]]+集計情報_main[[#This Row],[進捗中案件_ASTRA]]</f>
        <v>1</v>
      </c>
      <c r="EH7" s="181">
        <f>集計情報_main[[#This Row],[資料品質不良(警告)件数_本社ｻｰﾊﾞ]]+集計情報_main[[#This Row],[資料品質不良(警告)件数_ASTRA]]</f>
        <v>1</v>
      </c>
      <c r="EI7" s="181">
        <f>集計情報_main[[#This Row],[資料品質不良(要注意)件数_本社ｻｰﾊﾞ]]+集計情報_main[[#This Row],[資料品質不良(要注意)件数_ASTRA]]</f>
        <v>0</v>
      </c>
      <c r="EJ7" s="181">
        <f>集計情報_main[[#This Row],[資料未確認_本社ｻｰﾊﾞ]]+集計情報_main[[#This Row],[資料未確認_ASTRA]]</f>
        <v>5</v>
      </c>
      <c r="EK7" s="181">
        <f>集計情報_main[[#This Row],[S開発_本社ｻｰﾊﾞ]]+集計情報_main[[#This Row],[S開発_ASTRA]]</f>
        <v>4</v>
      </c>
      <c r="EL7" s="181">
        <f>集計情報_main[[#This Row],[本番化_本社ｻｰﾊﾞ]]+集計情報_main[[#This Row],[本番化_ASTRA]]</f>
        <v>13</v>
      </c>
      <c r="EM7" s="181">
        <f>集計情報_main[[#This Row],[トラブル_本社ｻｰﾊﾞ]]+集計情報_main[[#This Row],[トラブル_ASTRA]]</f>
        <v>2</v>
      </c>
      <c r="EN7" s="181">
        <f>集計情報_main[[#This Row],[臨時処理_本社ｻｰﾊﾞ]]+集計情報_main[[#This Row],[臨時処理_ASTRA]]</f>
        <v>2</v>
      </c>
      <c r="EO7" s="181">
        <f>集計情報_main[[#This Row],[マスタメンテ_本社ｻｰﾊﾞ]]+集計情報_main[[#This Row],[マスタメンテ_ASTRA]]</f>
        <v>0</v>
      </c>
      <c r="EP7" s="148">
        <f>集計情報_main[[#This Row],[データ移行_本社ｻｰﾊﾞ]]+集計情報_main[[#This Row],[データ移行_ASTRA]]</f>
        <v>4</v>
      </c>
      <c r="EQ7" s="181"/>
      <c r="ER7" s="181"/>
      <c r="ES7" s="181"/>
      <c r="ET7" s="181"/>
      <c r="EU7" s="181"/>
      <c r="EV7" s="181"/>
      <c r="EW7" s="181">
        <f>集計情報_main[[#This Row],[S開発_2G]]+集計情報_main[[#This Row],[S開発_COMMON]]+集計情報_main[[#This Row],[S開発_PRISM]]</f>
        <v>7</v>
      </c>
      <c r="EX7" s="181">
        <f>集計情報_main[[#This Row],[本番化_2G]]+集計情報_main[[#This Row],[本番化_COMMON]]+集計情報_main[[#This Row],[本番化_PRISM]]</f>
        <v>37</v>
      </c>
      <c r="EY7" s="181">
        <f>集計情報_main[[#This Row],[トラブル_2G]]+集計情報_main[[#This Row],[トラブル_COMMON]]+集計情報_main[[#This Row],[トラブル_PRISM]]</f>
        <v>4</v>
      </c>
      <c r="EZ7" s="181">
        <f>集計情報_main[[#This Row],[臨時処理_2G]]+集計情報_main[[#This Row],[臨時処理_COMMON]]+集計情報_main[[#This Row],[臨時処理_PRISM]]</f>
        <v>2</v>
      </c>
      <c r="FA7" s="181">
        <f>集計情報_main[[#This Row],[マスタメンテ_2G]]+集計情報_main[[#This Row],[マスタメンテ_COMMON]]+集計情報_main[[#This Row],[マスタメンテ_PRISM]]</f>
        <v>1</v>
      </c>
      <c r="FB7" s="181">
        <f>集計情報_main[[#This Row],[データ移行_2G]]</f>
        <v>4</v>
      </c>
    </row>
    <row r="8" spans="2:158" ht="13.5" customHeight="1" thickTop="1" thickBot="1" x14ac:dyDescent="0.2">
      <c r="B8" s="151" t="s">
        <v>304</v>
      </c>
      <c r="C8" s="180">
        <v>13</v>
      </c>
      <c r="D8" s="181">
        <v>13</v>
      </c>
      <c r="E8" s="181">
        <v>0</v>
      </c>
      <c r="F8" s="182">
        <v>1</v>
      </c>
      <c r="G8" s="183">
        <v>0</v>
      </c>
      <c r="H8" s="181">
        <v>0</v>
      </c>
      <c r="I8" s="181">
        <v>5</v>
      </c>
      <c r="J8" s="181">
        <v>6</v>
      </c>
      <c r="K8" s="181">
        <v>2</v>
      </c>
      <c r="L8" s="181">
        <v>0</v>
      </c>
      <c r="M8" s="181">
        <v>0</v>
      </c>
      <c r="N8" s="184">
        <v>0</v>
      </c>
      <c r="O8" s="180">
        <v>57</v>
      </c>
      <c r="P8" s="181">
        <v>57</v>
      </c>
      <c r="Q8" s="181">
        <v>0</v>
      </c>
      <c r="R8" s="182">
        <v>2</v>
      </c>
      <c r="S8" s="183">
        <v>0</v>
      </c>
      <c r="T8" s="181">
        <v>1</v>
      </c>
      <c r="U8" s="181">
        <v>10</v>
      </c>
      <c r="V8" s="181">
        <v>13</v>
      </c>
      <c r="W8" s="181">
        <v>13</v>
      </c>
      <c r="X8" s="181">
        <v>18</v>
      </c>
      <c r="Y8" s="181">
        <v>2</v>
      </c>
      <c r="Z8" s="184">
        <v>1</v>
      </c>
      <c r="AA8" s="180">
        <v>54</v>
      </c>
      <c r="AB8" s="181">
        <v>55</v>
      </c>
      <c r="AC8" s="181">
        <v>0</v>
      </c>
      <c r="AD8" s="182">
        <v>0</v>
      </c>
      <c r="AE8" s="183">
        <v>0</v>
      </c>
      <c r="AF8" s="181">
        <v>1</v>
      </c>
      <c r="AG8" s="181">
        <v>20</v>
      </c>
      <c r="AH8" s="181">
        <v>25</v>
      </c>
      <c r="AI8" s="181">
        <v>5</v>
      </c>
      <c r="AJ8" s="181">
        <v>0</v>
      </c>
      <c r="AK8" s="181">
        <v>4</v>
      </c>
      <c r="AL8" s="184">
        <v>0</v>
      </c>
      <c r="AM8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8" s="181">
        <f>集計情報_main[[#This Row],[発生明細数_本社ｻｰﾊﾞ]]-集計情報_main[[#This Row],[進捗中案件_本社ｻｰﾊﾞ]]</f>
        <v>2</v>
      </c>
      <c r="AO8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8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8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8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8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8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8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8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8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8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8" s="180">
        <v>0</v>
      </c>
      <c r="AZ8" s="181">
        <v>0</v>
      </c>
      <c r="BA8" s="181">
        <v>0</v>
      </c>
      <c r="BB8" s="182">
        <v>0</v>
      </c>
      <c r="BC8" s="183">
        <v>0</v>
      </c>
      <c r="BD8" s="181">
        <v>0</v>
      </c>
      <c r="BE8" s="181">
        <v>0</v>
      </c>
      <c r="BF8" s="181">
        <v>0</v>
      </c>
      <c r="BG8" s="181">
        <v>0</v>
      </c>
      <c r="BH8" s="181">
        <v>0</v>
      </c>
      <c r="BI8" s="181">
        <v>0</v>
      </c>
      <c r="BJ8" s="184">
        <v>0</v>
      </c>
      <c r="BK8" s="180">
        <v>1</v>
      </c>
      <c r="BL8" s="181">
        <v>1</v>
      </c>
      <c r="BM8" s="181">
        <v>0</v>
      </c>
      <c r="BN8" s="182">
        <v>0</v>
      </c>
      <c r="BO8" s="183">
        <v>0</v>
      </c>
      <c r="BP8" s="181">
        <v>1</v>
      </c>
      <c r="BQ8" s="181">
        <v>0</v>
      </c>
      <c r="BR8" s="181">
        <v>1</v>
      </c>
      <c r="BS8" s="181">
        <v>0</v>
      </c>
      <c r="BT8" s="181">
        <v>0</v>
      </c>
      <c r="BU8" s="181">
        <v>0</v>
      </c>
      <c r="BV8" s="184">
        <v>0</v>
      </c>
      <c r="BW8" s="180">
        <v>0</v>
      </c>
      <c r="BX8" s="181">
        <v>0</v>
      </c>
      <c r="BY8" s="181">
        <v>0</v>
      </c>
      <c r="BZ8" s="182">
        <v>0</v>
      </c>
      <c r="CA8" s="183">
        <v>0</v>
      </c>
      <c r="CB8" s="181">
        <v>0</v>
      </c>
      <c r="CC8" s="181">
        <v>0</v>
      </c>
      <c r="CD8" s="181">
        <v>0</v>
      </c>
      <c r="CE8" s="181">
        <v>0</v>
      </c>
      <c r="CF8" s="181">
        <v>0</v>
      </c>
      <c r="CG8" s="181">
        <v>0</v>
      </c>
      <c r="CH8" s="184">
        <v>0</v>
      </c>
      <c r="CI8" s="180">
        <v>0</v>
      </c>
      <c r="CJ8" s="181">
        <v>0</v>
      </c>
      <c r="CK8" s="181">
        <v>0</v>
      </c>
      <c r="CL8" s="181">
        <v>0</v>
      </c>
      <c r="CM8" s="181">
        <v>0</v>
      </c>
      <c r="CN8" s="181">
        <v>0</v>
      </c>
      <c r="CO8" s="181">
        <v>0</v>
      </c>
      <c r="CP8" s="181">
        <v>0</v>
      </c>
      <c r="CQ8" s="181">
        <v>0</v>
      </c>
      <c r="CR8" s="181">
        <v>0</v>
      </c>
      <c r="CS8" s="181">
        <v>0</v>
      </c>
      <c r="CT8" s="184">
        <v>0</v>
      </c>
      <c r="CU8" s="180">
        <v>0</v>
      </c>
      <c r="CV8" s="181">
        <v>0</v>
      </c>
      <c r="CW8" s="181">
        <v>0</v>
      </c>
      <c r="CX8" s="182">
        <v>0</v>
      </c>
      <c r="CY8" s="183">
        <v>0</v>
      </c>
      <c r="CZ8" s="181">
        <v>0</v>
      </c>
      <c r="DA8" s="181">
        <v>0</v>
      </c>
      <c r="DB8" s="181">
        <v>0</v>
      </c>
      <c r="DC8" s="181">
        <v>0</v>
      </c>
      <c r="DD8" s="181">
        <v>0</v>
      </c>
      <c r="DE8" s="181">
        <v>0</v>
      </c>
      <c r="DF8" s="184">
        <v>0</v>
      </c>
      <c r="DG8" s="180">
        <v>0</v>
      </c>
      <c r="DH8" s="181">
        <v>0</v>
      </c>
      <c r="DI8" s="181">
        <v>0</v>
      </c>
      <c r="DJ8" s="182">
        <v>0</v>
      </c>
      <c r="DK8" s="183">
        <v>0</v>
      </c>
      <c r="DL8" s="181">
        <v>0</v>
      </c>
      <c r="DM8" s="181">
        <v>0</v>
      </c>
      <c r="DN8" s="181">
        <v>0</v>
      </c>
      <c r="DO8" s="181">
        <v>0</v>
      </c>
      <c r="DP8" s="181">
        <v>0</v>
      </c>
      <c r="DQ8" s="181">
        <v>0</v>
      </c>
      <c r="DR8" s="184">
        <v>0</v>
      </c>
      <c r="DS8" s="185">
        <v>1</v>
      </c>
      <c r="DT8" s="185">
        <v>1</v>
      </c>
      <c r="DU8" s="185">
        <v>0</v>
      </c>
      <c r="DV8" s="185">
        <v>0</v>
      </c>
      <c r="DW8" s="185">
        <v>0</v>
      </c>
      <c r="DX8" s="185">
        <v>1</v>
      </c>
      <c r="DY8" s="185">
        <v>0</v>
      </c>
      <c r="DZ8" s="185">
        <v>0</v>
      </c>
      <c r="EA8" s="185">
        <v>1</v>
      </c>
      <c r="EB8" s="185">
        <v>0</v>
      </c>
      <c r="EC8" s="185">
        <v>0</v>
      </c>
      <c r="ED8" s="148">
        <v>0</v>
      </c>
      <c r="EE8" s="181">
        <f>集計情報_main[[#This Row],[発生明細数_ASTRA]]+集計情報_main[[#This Row],[発生明細数_本社ｻｰﾊﾞ]]</f>
        <v>59</v>
      </c>
      <c r="EF8" s="181">
        <f>集計情報_main[[#This Row],[発生明細数_2G]]-集計情報_main[[#This Row],[進捗中案件_2G]]</f>
        <v>59</v>
      </c>
      <c r="EG8" s="181">
        <f>集計情報_main[[#This Row],[進捗中案件_本社ｻｰﾊﾞ]]+集計情報_main[[#This Row],[進捗中案件_ASTRA]]</f>
        <v>0</v>
      </c>
      <c r="EH8" s="181">
        <f>集計情報_main[[#This Row],[資料品質不良(警告)件数_本社ｻｰﾊﾞ]]+集計情報_main[[#This Row],[資料品質不良(警告)件数_ASTRA]]</f>
        <v>2</v>
      </c>
      <c r="EI8" s="181">
        <f>集計情報_main[[#This Row],[資料品質不良(要注意)件数_本社ｻｰﾊﾞ]]+集計情報_main[[#This Row],[資料品質不良(要注意)件数_ASTRA]]</f>
        <v>0</v>
      </c>
      <c r="EJ8" s="181">
        <f>集計情報_main[[#This Row],[資料未確認_本社ｻｰﾊﾞ]]+集計情報_main[[#This Row],[資料未確認_ASTRA]]</f>
        <v>3</v>
      </c>
      <c r="EK8" s="181">
        <f>集計情報_main[[#This Row],[S開発_本社ｻｰﾊﾞ]]+集計情報_main[[#This Row],[S開発_ASTRA]]</f>
        <v>10</v>
      </c>
      <c r="EL8" s="181">
        <f>集計情報_main[[#This Row],[本番化_本社ｻｰﾊﾞ]]+集計情報_main[[#This Row],[本番化_ASTRA]]</f>
        <v>14</v>
      </c>
      <c r="EM8" s="181">
        <f>集計情報_main[[#This Row],[トラブル_本社ｻｰﾊﾞ]]+集計情報_main[[#This Row],[トラブル_ASTRA]]</f>
        <v>14</v>
      </c>
      <c r="EN8" s="181">
        <f>集計情報_main[[#This Row],[臨時処理_本社ｻｰﾊﾞ]]+集計情報_main[[#This Row],[臨時処理_ASTRA]]</f>
        <v>18</v>
      </c>
      <c r="EO8" s="181">
        <f>集計情報_main[[#This Row],[マスタメンテ_本社ｻｰﾊﾞ]]+集計情報_main[[#This Row],[マスタメンテ_ASTRA]]</f>
        <v>2</v>
      </c>
      <c r="EP8" s="148">
        <f>集計情報_main[[#This Row],[データ移行_本社ｻｰﾊﾞ]]+集計情報_main[[#This Row],[データ移行_ASTRA]]</f>
        <v>1</v>
      </c>
      <c r="EQ8" s="181"/>
      <c r="ER8" s="181"/>
      <c r="ES8" s="181"/>
      <c r="ET8" s="181"/>
      <c r="EU8" s="181"/>
      <c r="EV8" s="181"/>
      <c r="EW8" s="181">
        <f>集計情報_main[[#This Row],[S開発_2G]]+集計情報_main[[#This Row],[S開発_COMMON]]+集計情報_main[[#This Row],[S開発_PRISM]]</f>
        <v>35</v>
      </c>
      <c r="EX8" s="181">
        <f>集計情報_main[[#This Row],[本番化_2G]]+集計情報_main[[#This Row],[本番化_COMMON]]+集計情報_main[[#This Row],[本番化_PRISM]]</f>
        <v>45</v>
      </c>
      <c r="EY8" s="181">
        <f>集計情報_main[[#This Row],[トラブル_2G]]+集計情報_main[[#This Row],[トラブル_COMMON]]+集計情報_main[[#This Row],[トラブル_PRISM]]</f>
        <v>21</v>
      </c>
      <c r="EZ8" s="181">
        <f>集計情報_main[[#This Row],[臨時処理_2G]]+集計情報_main[[#This Row],[臨時処理_COMMON]]+集計情報_main[[#This Row],[臨時処理_PRISM]]</f>
        <v>18</v>
      </c>
      <c r="FA8" s="181">
        <f>集計情報_main[[#This Row],[マスタメンテ_2G]]+集計情報_main[[#This Row],[マスタメンテ_COMMON]]+集計情報_main[[#This Row],[マスタメンテ_PRISM]]</f>
        <v>6</v>
      </c>
      <c r="FB8" s="181">
        <f>集計情報_main[[#This Row],[データ移行_2G]]</f>
        <v>1</v>
      </c>
    </row>
    <row r="9" spans="2:158" ht="13.5" customHeight="1" thickTop="1" thickBot="1" x14ac:dyDescent="0.2">
      <c r="B9" s="151" t="s">
        <v>305</v>
      </c>
      <c r="C9" s="180">
        <v>11</v>
      </c>
      <c r="D9" s="181">
        <v>11</v>
      </c>
      <c r="E9" s="181">
        <v>0</v>
      </c>
      <c r="F9" s="182">
        <v>0</v>
      </c>
      <c r="G9" s="183">
        <v>0</v>
      </c>
      <c r="H9" s="181">
        <v>0</v>
      </c>
      <c r="I9" s="181">
        <v>2</v>
      </c>
      <c r="J9" s="181">
        <v>3</v>
      </c>
      <c r="K9" s="181">
        <v>5</v>
      </c>
      <c r="L9" s="181">
        <v>0</v>
      </c>
      <c r="M9" s="181">
        <v>1</v>
      </c>
      <c r="N9" s="184">
        <v>0</v>
      </c>
      <c r="O9" s="180">
        <v>76</v>
      </c>
      <c r="P9" s="181">
        <v>36</v>
      </c>
      <c r="Q9" s="181">
        <v>40</v>
      </c>
      <c r="R9" s="182">
        <v>0</v>
      </c>
      <c r="S9" s="183">
        <v>1</v>
      </c>
      <c r="T9" s="181">
        <v>11</v>
      </c>
      <c r="U9" s="181">
        <v>9</v>
      </c>
      <c r="V9" s="181">
        <v>32</v>
      </c>
      <c r="W9" s="181">
        <v>4</v>
      </c>
      <c r="X9" s="181">
        <v>22</v>
      </c>
      <c r="Y9" s="181">
        <v>0</v>
      </c>
      <c r="Z9" s="184">
        <v>3</v>
      </c>
      <c r="AA9" s="180">
        <v>71</v>
      </c>
      <c r="AB9" s="181">
        <v>71</v>
      </c>
      <c r="AC9" s="181">
        <v>0</v>
      </c>
      <c r="AD9" s="182">
        <v>0</v>
      </c>
      <c r="AE9" s="183">
        <v>0</v>
      </c>
      <c r="AF9" s="181">
        <v>0</v>
      </c>
      <c r="AG9" s="181">
        <v>31</v>
      </c>
      <c r="AH9" s="181">
        <v>35</v>
      </c>
      <c r="AI9" s="181">
        <v>2</v>
      </c>
      <c r="AJ9" s="181">
        <v>0</v>
      </c>
      <c r="AK9" s="181">
        <v>3</v>
      </c>
      <c r="AL9" s="184">
        <v>0</v>
      </c>
      <c r="AM9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9" s="181">
        <f>集計情報_main[[#This Row],[発生明細数_本社ｻｰﾊﾞ]]-集計情報_main[[#This Row],[進捗中案件_本社ｻｰﾊﾞ]]</f>
        <v>1</v>
      </c>
      <c r="AO9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9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9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9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9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9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9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9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1</v>
      </c>
      <c r="AW9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9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9" s="180">
        <v>0</v>
      </c>
      <c r="AZ9" s="181">
        <v>0</v>
      </c>
      <c r="BA9" s="181">
        <v>0</v>
      </c>
      <c r="BB9" s="182">
        <v>0</v>
      </c>
      <c r="BC9" s="183">
        <v>0</v>
      </c>
      <c r="BD9" s="181">
        <v>0</v>
      </c>
      <c r="BE9" s="181">
        <v>0</v>
      </c>
      <c r="BF9" s="181">
        <v>0</v>
      </c>
      <c r="BG9" s="181">
        <v>0</v>
      </c>
      <c r="BH9" s="181">
        <v>0</v>
      </c>
      <c r="BI9" s="181">
        <v>0</v>
      </c>
      <c r="BJ9" s="184">
        <v>0</v>
      </c>
      <c r="BK9" s="180">
        <v>2</v>
      </c>
      <c r="BL9" s="181">
        <v>1</v>
      </c>
      <c r="BM9" s="181">
        <v>1</v>
      </c>
      <c r="BN9" s="182">
        <v>0</v>
      </c>
      <c r="BO9" s="183">
        <v>0</v>
      </c>
      <c r="BP9" s="181">
        <v>2</v>
      </c>
      <c r="BQ9" s="181">
        <v>0</v>
      </c>
      <c r="BR9" s="181">
        <v>1</v>
      </c>
      <c r="BS9" s="181">
        <v>0</v>
      </c>
      <c r="BT9" s="181">
        <v>1</v>
      </c>
      <c r="BU9" s="181">
        <v>0</v>
      </c>
      <c r="BV9" s="184">
        <v>0</v>
      </c>
      <c r="BW9" s="180">
        <v>0</v>
      </c>
      <c r="BX9" s="181">
        <v>0</v>
      </c>
      <c r="BY9" s="181">
        <v>0</v>
      </c>
      <c r="BZ9" s="182">
        <v>0</v>
      </c>
      <c r="CA9" s="183">
        <v>0</v>
      </c>
      <c r="CB9" s="181">
        <v>0</v>
      </c>
      <c r="CC9" s="181">
        <v>0</v>
      </c>
      <c r="CD9" s="181">
        <v>0</v>
      </c>
      <c r="CE9" s="181">
        <v>0</v>
      </c>
      <c r="CF9" s="181">
        <v>0</v>
      </c>
      <c r="CG9" s="181">
        <v>0</v>
      </c>
      <c r="CH9" s="184">
        <v>0</v>
      </c>
      <c r="CI9" s="180">
        <v>0</v>
      </c>
      <c r="CJ9" s="181">
        <v>0</v>
      </c>
      <c r="CK9" s="181">
        <v>0</v>
      </c>
      <c r="CL9" s="181">
        <v>0</v>
      </c>
      <c r="CM9" s="181">
        <v>0</v>
      </c>
      <c r="CN9" s="181">
        <v>0</v>
      </c>
      <c r="CO9" s="181">
        <v>0</v>
      </c>
      <c r="CP9" s="181">
        <v>0</v>
      </c>
      <c r="CQ9" s="181">
        <v>0</v>
      </c>
      <c r="CR9" s="181">
        <v>0</v>
      </c>
      <c r="CS9" s="181">
        <v>0</v>
      </c>
      <c r="CT9" s="184">
        <v>0</v>
      </c>
      <c r="CU9" s="180">
        <v>0</v>
      </c>
      <c r="CV9" s="181">
        <v>0</v>
      </c>
      <c r="CW9" s="181">
        <v>0</v>
      </c>
      <c r="CX9" s="182">
        <v>0</v>
      </c>
      <c r="CY9" s="183">
        <v>0</v>
      </c>
      <c r="CZ9" s="181">
        <v>0</v>
      </c>
      <c r="DA9" s="181">
        <v>0</v>
      </c>
      <c r="DB9" s="181">
        <v>0</v>
      </c>
      <c r="DC9" s="181">
        <v>0</v>
      </c>
      <c r="DD9" s="181">
        <v>0</v>
      </c>
      <c r="DE9" s="181">
        <v>0</v>
      </c>
      <c r="DF9" s="184">
        <v>0</v>
      </c>
      <c r="DG9" s="180">
        <v>0</v>
      </c>
      <c r="DH9" s="181">
        <v>0</v>
      </c>
      <c r="DI9" s="181">
        <v>0</v>
      </c>
      <c r="DJ9" s="182">
        <v>0</v>
      </c>
      <c r="DK9" s="183">
        <v>0</v>
      </c>
      <c r="DL9" s="181">
        <v>0</v>
      </c>
      <c r="DM9" s="181">
        <v>0</v>
      </c>
      <c r="DN9" s="181">
        <v>0</v>
      </c>
      <c r="DO9" s="181">
        <v>0</v>
      </c>
      <c r="DP9" s="181">
        <v>0</v>
      </c>
      <c r="DQ9" s="181">
        <v>0</v>
      </c>
      <c r="DR9" s="184">
        <v>0</v>
      </c>
      <c r="DS9" s="185">
        <v>0</v>
      </c>
      <c r="DT9" s="185">
        <v>0</v>
      </c>
      <c r="DU9" s="185">
        <v>0</v>
      </c>
      <c r="DV9" s="185">
        <v>0</v>
      </c>
      <c r="DW9" s="185">
        <v>0</v>
      </c>
      <c r="DX9" s="185">
        <v>0</v>
      </c>
      <c r="DY9" s="185">
        <v>0</v>
      </c>
      <c r="DZ9" s="185">
        <v>0</v>
      </c>
      <c r="EA9" s="185">
        <v>0</v>
      </c>
      <c r="EB9" s="185">
        <v>0</v>
      </c>
      <c r="EC9" s="185">
        <v>0</v>
      </c>
      <c r="ED9" s="148">
        <v>0</v>
      </c>
      <c r="EE9" s="181">
        <f>集計情報_main[[#This Row],[発生明細数_ASTRA]]+集計情報_main[[#This Row],[発生明細数_本社ｻｰﾊﾞ]]</f>
        <v>78</v>
      </c>
      <c r="EF9" s="181">
        <f>集計情報_main[[#This Row],[発生明細数_2G]]-集計情報_main[[#This Row],[進捗中案件_2G]]</f>
        <v>37</v>
      </c>
      <c r="EG9" s="181">
        <f>集計情報_main[[#This Row],[進捗中案件_本社ｻｰﾊﾞ]]+集計情報_main[[#This Row],[進捗中案件_ASTRA]]</f>
        <v>41</v>
      </c>
      <c r="EH9" s="181">
        <f>集計情報_main[[#This Row],[資料品質不良(警告)件数_本社ｻｰﾊﾞ]]+集計情報_main[[#This Row],[資料品質不良(警告)件数_ASTRA]]</f>
        <v>0</v>
      </c>
      <c r="EI9" s="181">
        <f>集計情報_main[[#This Row],[資料品質不良(要注意)件数_本社ｻｰﾊﾞ]]+集計情報_main[[#This Row],[資料品質不良(要注意)件数_ASTRA]]</f>
        <v>1</v>
      </c>
      <c r="EJ9" s="181">
        <f>集計情報_main[[#This Row],[資料未確認_本社ｻｰﾊﾞ]]+集計情報_main[[#This Row],[資料未確認_ASTRA]]</f>
        <v>13</v>
      </c>
      <c r="EK9" s="181">
        <f>集計情報_main[[#This Row],[S開発_本社ｻｰﾊﾞ]]+集計情報_main[[#This Row],[S開発_ASTRA]]</f>
        <v>9</v>
      </c>
      <c r="EL9" s="181">
        <f>集計情報_main[[#This Row],[本番化_本社ｻｰﾊﾞ]]+集計情報_main[[#This Row],[本番化_ASTRA]]</f>
        <v>33</v>
      </c>
      <c r="EM9" s="181">
        <f>集計情報_main[[#This Row],[トラブル_本社ｻｰﾊﾞ]]+集計情報_main[[#This Row],[トラブル_ASTRA]]</f>
        <v>4</v>
      </c>
      <c r="EN9" s="181">
        <f>集計情報_main[[#This Row],[臨時処理_本社ｻｰﾊﾞ]]+集計情報_main[[#This Row],[臨時処理_ASTRA]]</f>
        <v>23</v>
      </c>
      <c r="EO9" s="181">
        <f>集計情報_main[[#This Row],[マスタメンテ_本社ｻｰﾊﾞ]]+集計情報_main[[#This Row],[マスタメンテ_ASTRA]]</f>
        <v>0</v>
      </c>
      <c r="EP9" s="148">
        <f>集計情報_main[[#This Row],[データ移行_本社ｻｰﾊﾞ]]+集計情報_main[[#This Row],[データ移行_ASTRA]]</f>
        <v>3</v>
      </c>
      <c r="EQ9" s="181"/>
      <c r="ER9" s="181"/>
      <c r="ES9" s="181"/>
      <c r="ET9" s="181"/>
      <c r="EU9" s="181"/>
      <c r="EV9" s="181"/>
      <c r="EW9" s="181">
        <f>集計情報_main[[#This Row],[S開発_2G]]+集計情報_main[[#This Row],[S開発_COMMON]]+集計情報_main[[#This Row],[S開発_PRISM]]</f>
        <v>42</v>
      </c>
      <c r="EX9" s="181">
        <f>集計情報_main[[#This Row],[本番化_2G]]+集計情報_main[[#This Row],[本番化_COMMON]]+集計情報_main[[#This Row],[本番化_PRISM]]</f>
        <v>71</v>
      </c>
      <c r="EY9" s="181">
        <f>集計情報_main[[#This Row],[トラブル_2G]]+集計情報_main[[#This Row],[トラブル_COMMON]]+集計情報_main[[#This Row],[トラブル_PRISM]]</f>
        <v>11</v>
      </c>
      <c r="EZ9" s="181">
        <f>集計情報_main[[#This Row],[臨時処理_2G]]+集計情報_main[[#This Row],[臨時処理_COMMON]]+集計情報_main[[#This Row],[臨時処理_PRISM]]</f>
        <v>23</v>
      </c>
      <c r="FA9" s="181">
        <f>集計情報_main[[#This Row],[マスタメンテ_2G]]+集計情報_main[[#This Row],[マスタメンテ_COMMON]]+集計情報_main[[#This Row],[マスタメンテ_PRISM]]</f>
        <v>4</v>
      </c>
      <c r="FB9" s="181">
        <f>集計情報_main[[#This Row],[データ移行_2G]]</f>
        <v>3</v>
      </c>
    </row>
    <row r="10" spans="2:158" ht="13.5" customHeight="1" thickTop="1" thickBot="1" x14ac:dyDescent="0.2">
      <c r="B10" s="151" t="s">
        <v>306</v>
      </c>
      <c r="C10" s="180">
        <v>21</v>
      </c>
      <c r="D10" s="181">
        <v>21</v>
      </c>
      <c r="E10" s="181">
        <v>0</v>
      </c>
      <c r="F10" s="182">
        <v>0</v>
      </c>
      <c r="G10" s="183">
        <v>0</v>
      </c>
      <c r="H10" s="181">
        <v>0</v>
      </c>
      <c r="I10" s="181">
        <v>1</v>
      </c>
      <c r="J10" s="181">
        <v>7</v>
      </c>
      <c r="K10" s="181">
        <v>13</v>
      </c>
      <c r="L10" s="181">
        <v>0</v>
      </c>
      <c r="M10" s="181">
        <v>0</v>
      </c>
      <c r="N10" s="184">
        <v>0</v>
      </c>
      <c r="O10" s="180">
        <v>23</v>
      </c>
      <c r="P10" s="181">
        <v>22</v>
      </c>
      <c r="Q10" s="181">
        <v>1</v>
      </c>
      <c r="R10" s="182">
        <v>0</v>
      </c>
      <c r="S10" s="183">
        <v>0</v>
      </c>
      <c r="T10" s="181">
        <v>4</v>
      </c>
      <c r="U10" s="181">
        <v>5</v>
      </c>
      <c r="V10" s="181">
        <v>11</v>
      </c>
      <c r="W10" s="181">
        <v>4</v>
      </c>
      <c r="X10" s="181">
        <v>3</v>
      </c>
      <c r="Y10" s="181">
        <v>0</v>
      </c>
      <c r="Z10" s="184">
        <v>0</v>
      </c>
      <c r="AA10" s="180">
        <v>54</v>
      </c>
      <c r="AB10" s="181">
        <v>54</v>
      </c>
      <c r="AC10" s="181">
        <v>0</v>
      </c>
      <c r="AD10" s="182">
        <v>0</v>
      </c>
      <c r="AE10" s="183">
        <v>0</v>
      </c>
      <c r="AF10" s="181">
        <v>0</v>
      </c>
      <c r="AG10" s="181">
        <v>20</v>
      </c>
      <c r="AH10" s="181">
        <v>26</v>
      </c>
      <c r="AI10" s="181">
        <v>3</v>
      </c>
      <c r="AJ10" s="181">
        <v>0</v>
      </c>
      <c r="AK10" s="181">
        <v>5</v>
      </c>
      <c r="AL10" s="184">
        <v>0</v>
      </c>
      <c r="AM10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10" s="181">
        <f>集計情報_main[[#This Row],[発生明細数_本社ｻｰﾊﾞ]]-集計情報_main[[#This Row],[進捗中案件_本社ｻｰﾊﾞ]]</f>
        <v>2</v>
      </c>
      <c r="AO10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0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0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0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10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0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0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0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0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0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0" s="180">
        <v>0</v>
      </c>
      <c r="AZ10" s="181">
        <v>0</v>
      </c>
      <c r="BA10" s="181">
        <v>0</v>
      </c>
      <c r="BB10" s="182">
        <v>0</v>
      </c>
      <c r="BC10" s="183">
        <v>0</v>
      </c>
      <c r="BD10" s="181">
        <v>0</v>
      </c>
      <c r="BE10" s="181">
        <v>0</v>
      </c>
      <c r="BF10" s="181">
        <v>0</v>
      </c>
      <c r="BG10" s="181">
        <v>0</v>
      </c>
      <c r="BH10" s="181">
        <v>0</v>
      </c>
      <c r="BI10" s="181">
        <v>0</v>
      </c>
      <c r="BJ10" s="184">
        <v>0</v>
      </c>
      <c r="BK10" s="180">
        <v>0</v>
      </c>
      <c r="BL10" s="181">
        <v>0</v>
      </c>
      <c r="BM10" s="181">
        <v>0</v>
      </c>
      <c r="BN10" s="182">
        <v>0</v>
      </c>
      <c r="BO10" s="183">
        <v>0</v>
      </c>
      <c r="BP10" s="181">
        <v>0</v>
      </c>
      <c r="BQ10" s="181">
        <v>0</v>
      </c>
      <c r="BR10" s="181">
        <v>0</v>
      </c>
      <c r="BS10" s="181">
        <v>0</v>
      </c>
      <c r="BT10" s="181">
        <v>0</v>
      </c>
      <c r="BU10" s="181">
        <v>0</v>
      </c>
      <c r="BV10" s="184">
        <v>0</v>
      </c>
      <c r="BW10" s="180">
        <v>0</v>
      </c>
      <c r="BX10" s="181">
        <v>0</v>
      </c>
      <c r="BY10" s="181">
        <v>0</v>
      </c>
      <c r="BZ10" s="182">
        <v>0</v>
      </c>
      <c r="CA10" s="183">
        <v>0</v>
      </c>
      <c r="CB10" s="181">
        <v>0</v>
      </c>
      <c r="CC10" s="181">
        <v>0</v>
      </c>
      <c r="CD10" s="181">
        <v>0</v>
      </c>
      <c r="CE10" s="181">
        <v>0</v>
      </c>
      <c r="CF10" s="181">
        <v>0</v>
      </c>
      <c r="CG10" s="181">
        <v>0</v>
      </c>
      <c r="CH10" s="184">
        <v>0</v>
      </c>
      <c r="CI10" s="180">
        <v>0</v>
      </c>
      <c r="CJ10" s="181">
        <v>0</v>
      </c>
      <c r="CK10" s="181">
        <v>0</v>
      </c>
      <c r="CL10" s="181">
        <v>0</v>
      </c>
      <c r="CM10" s="181">
        <v>0</v>
      </c>
      <c r="CN10" s="181">
        <v>0</v>
      </c>
      <c r="CO10" s="181">
        <v>0</v>
      </c>
      <c r="CP10" s="181">
        <v>0</v>
      </c>
      <c r="CQ10" s="181">
        <v>0</v>
      </c>
      <c r="CR10" s="181">
        <v>0</v>
      </c>
      <c r="CS10" s="181">
        <v>0</v>
      </c>
      <c r="CT10" s="184">
        <v>0</v>
      </c>
      <c r="CU10" s="180">
        <v>0</v>
      </c>
      <c r="CV10" s="181">
        <v>0</v>
      </c>
      <c r="CW10" s="181">
        <v>0</v>
      </c>
      <c r="CX10" s="182">
        <v>0</v>
      </c>
      <c r="CY10" s="183">
        <v>0</v>
      </c>
      <c r="CZ10" s="181">
        <v>0</v>
      </c>
      <c r="DA10" s="181">
        <v>0</v>
      </c>
      <c r="DB10" s="181">
        <v>0</v>
      </c>
      <c r="DC10" s="181">
        <v>0</v>
      </c>
      <c r="DD10" s="181">
        <v>0</v>
      </c>
      <c r="DE10" s="181">
        <v>0</v>
      </c>
      <c r="DF10" s="184">
        <v>0</v>
      </c>
      <c r="DG10" s="180">
        <v>2</v>
      </c>
      <c r="DH10" s="181">
        <v>2</v>
      </c>
      <c r="DI10" s="181">
        <v>0</v>
      </c>
      <c r="DJ10" s="182">
        <v>0</v>
      </c>
      <c r="DK10" s="183">
        <v>0</v>
      </c>
      <c r="DL10" s="181">
        <v>2</v>
      </c>
      <c r="DM10" s="181">
        <v>0</v>
      </c>
      <c r="DN10" s="181">
        <v>0</v>
      </c>
      <c r="DO10" s="181">
        <v>2</v>
      </c>
      <c r="DP10" s="181">
        <v>0</v>
      </c>
      <c r="DQ10" s="181">
        <v>0</v>
      </c>
      <c r="DR10" s="184">
        <v>0</v>
      </c>
      <c r="DS10" s="185">
        <v>0</v>
      </c>
      <c r="DT10" s="185">
        <v>0</v>
      </c>
      <c r="DU10" s="185">
        <v>0</v>
      </c>
      <c r="DV10" s="185">
        <v>0</v>
      </c>
      <c r="DW10" s="185">
        <v>0</v>
      </c>
      <c r="DX10" s="185">
        <v>0</v>
      </c>
      <c r="DY10" s="185">
        <v>0</v>
      </c>
      <c r="DZ10" s="185">
        <v>0</v>
      </c>
      <c r="EA10" s="185">
        <v>0</v>
      </c>
      <c r="EB10" s="185">
        <v>0</v>
      </c>
      <c r="EC10" s="185">
        <v>0</v>
      </c>
      <c r="ED10" s="148">
        <v>0</v>
      </c>
      <c r="EE10" s="181">
        <f>集計情報_main[[#This Row],[発生明細数_ASTRA]]+集計情報_main[[#This Row],[発生明細数_本社ｻｰﾊﾞ]]</f>
        <v>25</v>
      </c>
      <c r="EF10" s="181">
        <f>集計情報_main[[#This Row],[発生明細数_2G]]-集計情報_main[[#This Row],[進捗中案件_2G]]</f>
        <v>24</v>
      </c>
      <c r="EG10" s="181">
        <f>集計情報_main[[#This Row],[進捗中案件_本社ｻｰﾊﾞ]]+集計情報_main[[#This Row],[進捗中案件_ASTRA]]</f>
        <v>1</v>
      </c>
      <c r="EH10" s="181">
        <f>集計情報_main[[#This Row],[資料品質不良(警告)件数_本社ｻｰﾊﾞ]]+集計情報_main[[#This Row],[資料品質不良(警告)件数_ASTRA]]</f>
        <v>0</v>
      </c>
      <c r="EI10" s="181">
        <f>集計情報_main[[#This Row],[資料品質不良(要注意)件数_本社ｻｰﾊﾞ]]+集計情報_main[[#This Row],[資料品質不良(要注意)件数_ASTRA]]</f>
        <v>0</v>
      </c>
      <c r="EJ10" s="181">
        <f>集計情報_main[[#This Row],[資料未確認_本社ｻｰﾊﾞ]]+集計情報_main[[#This Row],[資料未確認_ASTRA]]</f>
        <v>6</v>
      </c>
      <c r="EK10" s="181">
        <f>集計情報_main[[#This Row],[S開発_本社ｻｰﾊﾞ]]+集計情報_main[[#This Row],[S開発_ASTRA]]</f>
        <v>5</v>
      </c>
      <c r="EL10" s="181">
        <f>集計情報_main[[#This Row],[本番化_本社ｻｰﾊﾞ]]+集計情報_main[[#This Row],[本番化_ASTRA]]</f>
        <v>11</v>
      </c>
      <c r="EM10" s="181">
        <f>集計情報_main[[#This Row],[トラブル_本社ｻｰﾊﾞ]]+集計情報_main[[#This Row],[トラブル_ASTRA]]</f>
        <v>6</v>
      </c>
      <c r="EN10" s="181">
        <f>集計情報_main[[#This Row],[臨時処理_本社ｻｰﾊﾞ]]+集計情報_main[[#This Row],[臨時処理_ASTRA]]</f>
        <v>3</v>
      </c>
      <c r="EO10" s="181">
        <f>集計情報_main[[#This Row],[マスタメンテ_本社ｻｰﾊﾞ]]+集計情報_main[[#This Row],[マスタメンテ_ASTRA]]</f>
        <v>0</v>
      </c>
      <c r="EP10" s="148">
        <f>集計情報_main[[#This Row],[データ移行_本社ｻｰﾊﾞ]]+集計情報_main[[#This Row],[データ移行_ASTRA]]</f>
        <v>0</v>
      </c>
      <c r="EQ10" s="181"/>
      <c r="ER10" s="181"/>
      <c r="ES10" s="181"/>
      <c r="ET10" s="181"/>
      <c r="EU10" s="181"/>
      <c r="EV10" s="181"/>
      <c r="EW10" s="181">
        <f>集計情報_main[[#This Row],[S開発_2G]]+集計情報_main[[#This Row],[S開発_COMMON]]+集計情報_main[[#This Row],[S開発_PRISM]]</f>
        <v>26</v>
      </c>
      <c r="EX10" s="181">
        <f>集計情報_main[[#This Row],[本番化_2G]]+集計情報_main[[#This Row],[本番化_COMMON]]+集計情報_main[[#This Row],[本番化_PRISM]]</f>
        <v>44</v>
      </c>
      <c r="EY10" s="181">
        <f>集計情報_main[[#This Row],[トラブル_2G]]+集計情報_main[[#This Row],[トラブル_COMMON]]+集計情報_main[[#This Row],[トラブル_PRISM]]</f>
        <v>22</v>
      </c>
      <c r="EZ10" s="181">
        <f>集計情報_main[[#This Row],[臨時処理_2G]]+集計情報_main[[#This Row],[臨時処理_COMMON]]+集計情報_main[[#This Row],[臨時処理_PRISM]]</f>
        <v>3</v>
      </c>
      <c r="FA10" s="181">
        <f>集計情報_main[[#This Row],[マスタメンテ_2G]]+集計情報_main[[#This Row],[マスタメンテ_COMMON]]+集計情報_main[[#This Row],[マスタメンテ_PRISM]]</f>
        <v>5</v>
      </c>
      <c r="FB10" s="181">
        <f>集計情報_main[[#This Row],[データ移行_2G]]</f>
        <v>0</v>
      </c>
    </row>
    <row r="11" spans="2:158" ht="13.5" customHeight="1" thickTop="1" thickBot="1" x14ac:dyDescent="0.2">
      <c r="B11" s="151" t="s">
        <v>307</v>
      </c>
      <c r="C11" s="180">
        <v>125</v>
      </c>
      <c r="D11" s="181">
        <v>125</v>
      </c>
      <c r="E11" s="181">
        <v>0</v>
      </c>
      <c r="F11" s="182">
        <v>2</v>
      </c>
      <c r="G11" s="183">
        <v>0</v>
      </c>
      <c r="H11" s="181">
        <v>0</v>
      </c>
      <c r="I11" s="181">
        <v>3</v>
      </c>
      <c r="J11" s="181">
        <v>62</v>
      </c>
      <c r="K11" s="181">
        <v>60</v>
      </c>
      <c r="L11" s="181">
        <v>0</v>
      </c>
      <c r="M11" s="181">
        <v>0</v>
      </c>
      <c r="N11" s="184">
        <v>0</v>
      </c>
      <c r="O11" s="180">
        <v>65</v>
      </c>
      <c r="P11" s="181">
        <v>46</v>
      </c>
      <c r="Q11" s="181">
        <v>19</v>
      </c>
      <c r="R11" s="182">
        <v>7</v>
      </c>
      <c r="S11" s="183">
        <v>0</v>
      </c>
      <c r="T11" s="181">
        <v>7</v>
      </c>
      <c r="U11" s="181">
        <v>9</v>
      </c>
      <c r="V11" s="181">
        <v>13</v>
      </c>
      <c r="W11" s="181">
        <v>16</v>
      </c>
      <c r="X11" s="181">
        <v>24</v>
      </c>
      <c r="Y11" s="181">
        <v>0</v>
      </c>
      <c r="Z11" s="184">
        <v>3</v>
      </c>
      <c r="AA11" s="180">
        <v>55</v>
      </c>
      <c r="AB11" s="181">
        <v>55</v>
      </c>
      <c r="AC11" s="181">
        <v>0</v>
      </c>
      <c r="AD11" s="182">
        <v>0</v>
      </c>
      <c r="AE11" s="183">
        <v>0</v>
      </c>
      <c r="AF11" s="181">
        <v>0</v>
      </c>
      <c r="AG11" s="181">
        <v>22</v>
      </c>
      <c r="AH11" s="181">
        <v>24</v>
      </c>
      <c r="AI11" s="181">
        <v>8</v>
      </c>
      <c r="AJ11" s="181">
        <v>0</v>
      </c>
      <c r="AK11" s="181">
        <v>1</v>
      </c>
      <c r="AL11" s="184">
        <v>0</v>
      </c>
      <c r="AM11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11" s="181">
        <f>集計情報_main[[#This Row],[発生明細数_本社ｻｰﾊﾞ]]-集計情報_main[[#This Row],[進捗中案件_本社ｻｰﾊﾞ]]</f>
        <v>3</v>
      </c>
      <c r="AO11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1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1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1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11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1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1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1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1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1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1" s="180">
        <v>0</v>
      </c>
      <c r="AZ11" s="181">
        <v>0</v>
      </c>
      <c r="BA11" s="181">
        <v>0</v>
      </c>
      <c r="BB11" s="182">
        <v>0</v>
      </c>
      <c r="BC11" s="183">
        <v>0</v>
      </c>
      <c r="BD11" s="181">
        <v>0</v>
      </c>
      <c r="BE11" s="181">
        <v>0</v>
      </c>
      <c r="BF11" s="181">
        <v>0</v>
      </c>
      <c r="BG11" s="181">
        <v>0</v>
      </c>
      <c r="BH11" s="181">
        <v>0</v>
      </c>
      <c r="BI11" s="181">
        <v>0</v>
      </c>
      <c r="BJ11" s="184">
        <v>0</v>
      </c>
      <c r="BK11" s="180">
        <v>2</v>
      </c>
      <c r="BL11" s="181">
        <v>2</v>
      </c>
      <c r="BM11" s="181">
        <v>0</v>
      </c>
      <c r="BN11" s="182">
        <v>0</v>
      </c>
      <c r="BO11" s="183">
        <v>0</v>
      </c>
      <c r="BP11" s="181">
        <v>2</v>
      </c>
      <c r="BQ11" s="181">
        <v>0</v>
      </c>
      <c r="BR11" s="181">
        <v>1</v>
      </c>
      <c r="BS11" s="181">
        <v>1</v>
      </c>
      <c r="BT11" s="181">
        <v>0</v>
      </c>
      <c r="BU11" s="181">
        <v>0</v>
      </c>
      <c r="BV11" s="184">
        <v>0</v>
      </c>
      <c r="BW11" s="180">
        <v>0</v>
      </c>
      <c r="BX11" s="181">
        <v>0</v>
      </c>
      <c r="BY11" s="181">
        <v>0</v>
      </c>
      <c r="BZ11" s="182">
        <v>0</v>
      </c>
      <c r="CA11" s="183">
        <v>0</v>
      </c>
      <c r="CB11" s="181">
        <v>0</v>
      </c>
      <c r="CC11" s="181">
        <v>0</v>
      </c>
      <c r="CD11" s="181">
        <v>0</v>
      </c>
      <c r="CE11" s="181">
        <v>0</v>
      </c>
      <c r="CF11" s="181">
        <v>0</v>
      </c>
      <c r="CG11" s="181">
        <v>0</v>
      </c>
      <c r="CH11" s="184">
        <v>0</v>
      </c>
      <c r="CI11" s="180">
        <v>0</v>
      </c>
      <c r="CJ11" s="181">
        <v>0</v>
      </c>
      <c r="CK11" s="181">
        <v>0</v>
      </c>
      <c r="CL11" s="181">
        <v>0</v>
      </c>
      <c r="CM11" s="181">
        <v>0</v>
      </c>
      <c r="CN11" s="181">
        <v>0</v>
      </c>
      <c r="CO11" s="181">
        <v>0</v>
      </c>
      <c r="CP11" s="181">
        <v>0</v>
      </c>
      <c r="CQ11" s="181">
        <v>0</v>
      </c>
      <c r="CR11" s="181">
        <v>0</v>
      </c>
      <c r="CS11" s="181">
        <v>0</v>
      </c>
      <c r="CT11" s="184">
        <v>0</v>
      </c>
      <c r="CU11" s="180">
        <v>0</v>
      </c>
      <c r="CV11" s="181">
        <v>0</v>
      </c>
      <c r="CW11" s="181">
        <v>0</v>
      </c>
      <c r="CX11" s="182">
        <v>0</v>
      </c>
      <c r="CY11" s="183">
        <v>0</v>
      </c>
      <c r="CZ11" s="181">
        <v>0</v>
      </c>
      <c r="DA11" s="181">
        <v>0</v>
      </c>
      <c r="DB11" s="181">
        <v>0</v>
      </c>
      <c r="DC11" s="181">
        <v>0</v>
      </c>
      <c r="DD11" s="181">
        <v>0</v>
      </c>
      <c r="DE11" s="181">
        <v>0</v>
      </c>
      <c r="DF11" s="184">
        <v>0</v>
      </c>
      <c r="DG11" s="180">
        <v>1</v>
      </c>
      <c r="DH11" s="181">
        <v>1</v>
      </c>
      <c r="DI11" s="181">
        <v>0</v>
      </c>
      <c r="DJ11" s="182">
        <v>0</v>
      </c>
      <c r="DK11" s="183">
        <v>0</v>
      </c>
      <c r="DL11" s="181">
        <v>1</v>
      </c>
      <c r="DM11" s="181">
        <v>0</v>
      </c>
      <c r="DN11" s="181">
        <v>0</v>
      </c>
      <c r="DO11" s="181">
        <v>1</v>
      </c>
      <c r="DP11" s="181">
        <v>0</v>
      </c>
      <c r="DQ11" s="181">
        <v>0</v>
      </c>
      <c r="DR11" s="184">
        <v>0</v>
      </c>
      <c r="DS11" s="185">
        <v>0</v>
      </c>
      <c r="DT11" s="185">
        <v>0</v>
      </c>
      <c r="DU11" s="185">
        <v>0</v>
      </c>
      <c r="DV11" s="185">
        <v>0</v>
      </c>
      <c r="DW11" s="185">
        <v>0</v>
      </c>
      <c r="DX11" s="185">
        <v>0</v>
      </c>
      <c r="DY11" s="185">
        <v>0</v>
      </c>
      <c r="DZ11" s="185">
        <v>0</v>
      </c>
      <c r="EA11" s="185">
        <v>0</v>
      </c>
      <c r="EB11" s="185">
        <v>0</v>
      </c>
      <c r="EC11" s="185">
        <v>0</v>
      </c>
      <c r="ED11" s="148">
        <v>0</v>
      </c>
      <c r="EE11" s="181">
        <f>集計情報_main[[#This Row],[発生明細数_ASTRA]]+集計情報_main[[#This Row],[発生明細数_本社ｻｰﾊﾞ]]</f>
        <v>68</v>
      </c>
      <c r="EF11" s="181">
        <f>集計情報_main[[#This Row],[発生明細数_2G]]-集計情報_main[[#This Row],[進捗中案件_2G]]</f>
        <v>49</v>
      </c>
      <c r="EG11" s="181">
        <f>集計情報_main[[#This Row],[進捗中案件_本社ｻｰﾊﾞ]]+集計情報_main[[#This Row],[進捗中案件_ASTRA]]</f>
        <v>19</v>
      </c>
      <c r="EH11" s="181">
        <f>集計情報_main[[#This Row],[資料品質不良(警告)件数_本社ｻｰﾊﾞ]]+集計情報_main[[#This Row],[資料品質不良(警告)件数_ASTRA]]</f>
        <v>7</v>
      </c>
      <c r="EI11" s="181">
        <f>集計情報_main[[#This Row],[資料品質不良(要注意)件数_本社ｻｰﾊﾞ]]+集計情報_main[[#This Row],[資料品質不良(要注意)件数_ASTRA]]</f>
        <v>0</v>
      </c>
      <c r="EJ11" s="181">
        <f>集計情報_main[[#This Row],[資料未確認_本社ｻｰﾊﾞ]]+集計情報_main[[#This Row],[資料未確認_ASTRA]]</f>
        <v>10</v>
      </c>
      <c r="EK11" s="181">
        <f>集計情報_main[[#This Row],[S開発_本社ｻｰﾊﾞ]]+集計情報_main[[#This Row],[S開発_ASTRA]]</f>
        <v>9</v>
      </c>
      <c r="EL11" s="181">
        <f>集計情報_main[[#This Row],[本番化_本社ｻｰﾊﾞ]]+集計情報_main[[#This Row],[本番化_ASTRA]]</f>
        <v>14</v>
      </c>
      <c r="EM11" s="181">
        <f>集計情報_main[[#This Row],[トラブル_本社ｻｰﾊﾞ]]+集計情報_main[[#This Row],[トラブル_ASTRA]]</f>
        <v>18</v>
      </c>
      <c r="EN11" s="181">
        <f>集計情報_main[[#This Row],[臨時処理_本社ｻｰﾊﾞ]]+集計情報_main[[#This Row],[臨時処理_ASTRA]]</f>
        <v>24</v>
      </c>
      <c r="EO11" s="181">
        <f>集計情報_main[[#This Row],[マスタメンテ_本社ｻｰﾊﾞ]]+集計情報_main[[#This Row],[マスタメンテ_ASTRA]]</f>
        <v>0</v>
      </c>
      <c r="EP11" s="148">
        <f>集計情報_main[[#This Row],[データ移行_本社ｻｰﾊﾞ]]+集計情報_main[[#This Row],[データ移行_ASTRA]]</f>
        <v>3</v>
      </c>
      <c r="EQ11" s="181"/>
      <c r="ER11" s="181"/>
      <c r="ES11" s="181"/>
      <c r="ET11" s="181"/>
      <c r="EU11" s="181"/>
      <c r="EV11" s="181"/>
      <c r="EW11" s="181">
        <f>集計情報_main[[#This Row],[S開発_2G]]+集計情報_main[[#This Row],[S開発_COMMON]]+集計情報_main[[#This Row],[S開発_PRISM]]</f>
        <v>34</v>
      </c>
      <c r="EX11" s="181">
        <f>集計情報_main[[#This Row],[本番化_2G]]+集計情報_main[[#This Row],[本番化_COMMON]]+集計情報_main[[#This Row],[本番化_PRISM]]</f>
        <v>100</v>
      </c>
      <c r="EY11" s="181">
        <f>集計情報_main[[#This Row],[トラブル_2G]]+集計情報_main[[#This Row],[トラブル_COMMON]]+集計情報_main[[#This Row],[トラブル_PRISM]]</f>
        <v>86</v>
      </c>
      <c r="EZ11" s="181">
        <f>集計情報_main[[#This Row],[臨時処理_2G]]+集計情報_main[[#This Row],[臨時処理_COMMON]]+集計情報_main[[#This Row],[臨時処理_PRISM]]</f>
        <v>24</v>
      </c>
      <c r="FA11" s="181">
        <f>集計情報_main[[#This Row],[マスタメンテ_2G]]+集計情報_main[[#This Row],[マスタメンテ_COMMON]]+集計情報_main[[#This Row],[マスタメンテ_PRISM]]</f>
        <v>1</v>
      </c>
      <c r="FB11" s="181">
        <f>集計情報_main[[#This Row],[データ移行_2G]]</f>
        <v>3</v>
      </c>
    </row>
    <row r="12" spans="2:158" ht="13.5" customHeight="1" thickTop="1" thickBot="1" x14ac:dyDescent="0.2">
      <c r="B12" s="151" t="s">
        <v>308</v>
      </c>
      <c r="C12" s="180">
        <v>104</v>
      </c>
      <c r="D12" s="181">
        <v>104</v>
      </c>
      <c r="E12" s="181">
        <v>0</v>
      </c>
      <c r="F12" s="182">
        <v>6</v>
      </c>
      <c r="G12" s="183">
        <v>0</v>
      </c>
      <c r="H12" s="181">
        <v>0</v>
      </c>
      <c r="I12" s="181">
        <v>2</v>
      </c>
      <c r="J12" s="181">
        <v>58</v>
      </c>
      <c r="K12" s="181">
        <v>44</v>
      </c>
      <c r="L12" s="181">
        <v>0</v>
      </c>
      <c r="M12" s="181">
        <v>0</v>
      </c>
      <c r="N12" s="184">
        <v>0</v>
      </c>
      <c r="O12" s="180">
        <v>34</v>
      </c>
      <c r="P12" s="181">
        <v>33</v>
      </c>
      <c r="Q12" s="181">
        <v>1</v>
      </c>
      <c r="R12" s="182">
        <v>0</v>
      </c>
      <c r="S12" s="183">
        <v>0</v>
      </c>
      <c r="T12" s="181">
        <v>10</v>
      </c>
      <c r="U12" s="181">
        <v>8</v>
      </c>
      <c r="V12" s="181">
        <v>13</v>
      </c>
      <c r="W12" s="181">
        <v>7</v>
      </c>
      <c r="X12" s="181">
        <v>5</v>
      </c>
      <c r="Y12" s="181">
        <v>0</v>
      </c>
      <c r="Z12" s="184">
        <v>1</v>
      </c>
      <c r="AA12" s="180">
        <v>45</v>
      </c>
      <c r="AB12" s="181">
        <v>45</v>
      </c>
      <c r="AC12" s="181">
        <v>0</v>
      </c>
      <c r="AD12" s="182">
        <v>0</v>
      </c>
      <c r="AE12" s="183">
        <v>0</v>
      </c>
      <c r="AF12" s="181">
        <v>0</v>
      </c>
      <c r="AG12" s="181">
        <v>20</v>
      </c>
      <c r="AH12" s="181">
        <v>22</v>
      </c>
      <c r="AI12" s="181">
        <v>1</v>
      </c>
      <c r="AJ12" s="181">
        <v>0</v>
      </c>
      <c r="AK12" s="181">
        <v>2</v>
      </c>
      <c r="AL12" s="184">
        <v>0</v>
      </c>
      <c r="AM12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2</v>
      </c>
      <c r="AN12" s="181">
        <f>集計情報_main[[#This Row],[発生明細数_本社ｻｰﾊﾞ]]-集計情報_main[[#This Row],[進捗中案件_本社ｻｰﾊﾞ]]</f>
        <v>1</v>
      </c>
      <c r="AO12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12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2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2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2</v>
      </c>
      <c r="AS12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2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2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2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2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2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2" s="180">
        <v>0</v>
      </c>
      <c r="AZ12" s="181">
        <v>0</v>
      </c>
      <c r="BA12" s="181">
        <v>0</v>
      </c>
      <c r="BB12" s="182">
        <v>0</v>
      </c>
      <c r="BC12" s="183">
        <v>0</v>
      </c>
      <c r="BD12" s="181">
        <v>0</v>
      </c>
      <c r="BE12" s="181">
        <v>0</v>
      </c>
      <c r="BF12" s="181">
        <v>0</v>
      </c>
      <c r="BG12" s="181">
        <v>0</v>
      </c>
      <c r="BH12" s="181">
        <v>0</v>
      </c>
      <c r="BI12" s="181">
        <v>0</v>
      </c>
      <c r="BJ12" s="184">
        <v>0</v>
      </c>
      <c r="BK12" s="180">
        <v>1</v>
      </c>
      <c r="BL12" s="181">
        <v>1</v>
      </c>
      <c r="BM12" s="181">
        <v>0</v>
      </c>
      <c r="BN12" s="182">
        <v>0</v>
      </c>
      <c r="BO12" s="183">
        <v>0</v>
      </c>
      <c r="BP12" s="181">
        <v>1</v>
      </c>
      <c r="BQ12" s="181">
        <v>0</v>
      </c>
      <c r="BR12" s="181">
        <v>0</v>
      </c>
      <c r="BS12" s="181">
        <v>1</v>
      </c>
      <c r="BT12" s="181">
        <v>0</v>
      </c>
      <c r="BU12" s="181">
        <v>0</v>
      </c>
      <c r="BV12" s="184">
        <v>0</v>
      </c>
      <c r="BW12" s="180">
        <v>0</v>
      </c>
      <c r="BX12" s="181">
        <v>0</v>
      </c>
      <c r="BY12" s="181">
        <v>0</v>
      </c>
      <c r="BZ12" s="182">
        <v>0</v>
      </c>
      <c r="CA12" s="183">
        <v>0</v>
      </c>
      <c r="CB12" s="181">
        <v>0</v>
      </c>
      <c r="CC12" s="181">
        <v>0</v>
      </c>
      <c r="CD12" s="181">
        <v>0</v>
      </c>
      <c r="CE12" s="181">
        <v>0</v>
      </c>
      <c r="CF12" s="181">
        <v>0</v>
      </c>
      <c r="CG12" s="181">
        <v>0</v>
      </c>
      <c r="CH12" s="184">
        <v>0</v>
      </c>
      <c r="CI12" s="180">
        <v>0</v>
      </c>
      <c r="CJ12" s="181">
        <v>0</v>
      </c>
      <c r="CK12" s="181">
        <v>0</v>
      </c>
      <c r="CL12" s="181">
        <v>0</v>
      </c>
      <c r="CM12" s="181">
        <v>0</v>
      </c>
      <c r="CN12" s="181">
        <v>0</v>
      </c>
      <c r="CO12" s="181">
        <v>0</v>
      </c>
      <c r="CP12" s="181">
        <v>0</v>
      </c>
      <c r="CQ12" s="181">
        <v>0</v>
      </c>
      <c r="CR12" s="181">
        <v>0</v>
      </c>
      <c r="CS12" s="181">
        <v>0</v>
      </c>
      <c r="CT12" s="184">
        <v>0</v>
      </c>
      <c r="CU12" s="180">
        <v>0</v>
      </c>
      <c r="CV12" s="181">
        <v>0</v>
      </c>
      <c r="CW12" s="181">
        <v>0</v>
      </c>
      <c r="CX12" s="182">
        <v>0</v>
      </c>
      <c r="CY12" s="183">
        <v>0</v>
      </c>
      <c r="CZ12" s="181">
        <v>0</v>
      </c>
      <c r="DA12" s="181">
        <v>0</v>
      </c>
      <c r="DB12" s="181">
        <v>0</v>
      </c>
      <c r="DC12" s="181">
        <v>0</v>
      </c>
      <c r="DD12" s="181">
        <v>0</v>
      </c>
      <c r="DE12" s="181">
        <v>0</v>
      </c>
      <c r="DF12" s="184">
        <v>0</v>
      </c>
      <c r="DG12" s="180">
        <v>1</v>
      </c>
      <c r="DH12" s="181">
        <v>0</v>
      </c>
      <c r="DI12" s="181">
        <v>1</v>
      </c>
      <c r="DJ12" s="182">
        <v>0</v>
      </c>
      <c r="DK12" s="183">
        <v>0</v>
      </c>
      <c r="DL12" s="181">
        <v>1</v>
      </c>
      <c r="DM12" s="181">
        <v>0</v>
      </c>
      <c r="DN12" s="181">
        <v>0</v>
      </c>
      <c r="DO12" s="181">
        <v>1</v>
      </c>
      <c r="DP12" s="181">
        <v>0</v>
      </c>
      <c r="DQ12" s="181">
        <v>0</v>
      </c>
      <c r="DR12" s="184">
        <v>0</v>
      </c>
      <c r="DS12" s="185">
        <v>0</v>
      </c>
      <c r="DT12" s="185">
        <v>0</v>
      </c>
      <c r="DU12" s="185">
        <v>0</v>
      </c>
      <c r="DV12" s="185">
        <v>0</v>
      </c>
      <c r="DW12" s="185">
        <v>0</v>
      </c>
      <c r="DX12" s="185">
        <v>0</v>
      </c>
      <c r="DY12" s="185">
        <v>0</v>
      </c>
      <c r="DZ12" s="185">
        <v>0</v>
      </c>
      <c r="EA12" s="185">
        <v>0</v>
      </c>
      <c r="EB12" s="185">
        <v>0</v>
      </c>
      <c r="EC12" s="185">
        <v>0</v>
      </c>
      <c r="ED12" s="148">
        <v>0</v>
      </c>
      <c r="EE12" s="181">
        <f>集計情報_main[[#This Row],[発生明細数_ASTRA]]+集計情報_main[[#This Row],[発生明細数_本社ｻｰﾊﾞ]]</f>
        <v>36</v>
      </c>
      <c r="EF12" s="181">
        <f>集計情報_main[[#This Row],[発生明細数_2G]]-集計情報_main[[#This Row],[進捗中案件_2G]]</f>
        <v>34</v>
      </c>
      <c r="EG12" s="181">
        <f>集計情報_main[[#This Row],[進捗中案件_本社ｻｰﾊﾞ]]+集計情報_main[[#This Row],[進捗中案件_ASTRA]]</f>
        <v>2</v>
      </c>
      <c r="EH12" s="181">
        <f>集計情報_main[[#This Row],[資料品質不良(警告)件数_本社ｻｰﾊﾞ]]+集計情報_main[[#This Row],[資料品質不良(警告)件数_ASTRA]]</f>
        <v>0</v>
      </c>
      <c r="EI12" s="181">
        <f>集計情報_main[[#This Row],[資料品質不良(要注意)件数_本社ｻｰﾊﾞ]]+集計情報_main[[#This Row],[資料品質不良(要注意)件数_ASTRA]]</f>
        <v>0</v>
      </c>
      <c r="EJ12" s="181">
        <f>集計情報_main[[#This Row],[資料未確認_本社ｻｰﾊﾞ]]+集計情報_main[[#This Row],[資料未確認_ASTRA]]</f>
        <v>12</v>
      </c>
      <c r="EK12" s="181">
        <f>集計情報_main[[#This Row],[S開発_本社ｻｰﾊﾞ]]+集計情報_main[[#This Row],[S開発_ASTRA]]</f>
        <v>8</v>
      </c>
      <c r="EL12" s="181">
        <f>集計情報_main[[#This Row],[本番化_本社ｻｰﾊﾞ]]+集計情報_main[[#This Row],[本番化_ASTRA]]</f>
        <v>13</v>
      </c>
      <c r="EM12" s="181">
        <f>集計情報_main[[#This Row],[トラブル_本社ｻｰﾊﾞ]]+集計情報_main[[#This Row],[トラブル_ASTRA]]</f>
        <v>9</v>
      </c>
      <c r="EN12" s="181">
        <f>集計情報_main[[#This Row],[臨時処理_本社ｻｰﾊﾞ]]+集計情報_main[[#This Row],[臨時処理_ASTRA]]</f>
        <v>5</v>
      </c>
      <c r="EO12" s="181">
        <f>集計情報_main[[#This Row],[マスタメンテ_本社ｻｰﾊﾞ]]+集計情報_main[[#This Row],[マスタメンテ_ASTRA]]</f>
        <v>0</v>
      </c>
      <c r="EP12" s="148">
        <f>集計情報_main[[#This Row],[データ移行_本社ｻｰﾊﾞ]]+集計情報_main[[#This Row],[データ移行_ASTRA]]</f>
        <v>1</v>
      </c>
      <c r="EQ12" s="181"/>
      <c r="ER12" s="181"/>
      <c r="ES12" s="181"/>
      <c r="ET12" s="181"/>
      <c r="EU12" s="181"/>
      <c r="EV12" s="181"/>
      <c r="EW12" s="181">
        <f>集計情報_main[[#This Row],[S開発_2G]]+集計情報_main[[#This Row],[S開発_COMMON]]+集計情報_main[[#This Row],[S開発_PRISM]]</f>
        <v>30</v>
      </c>
      <c r="EX12" s="181">
        <f>集計情報_main[[#This Row],[本番化_2G]]+集計情報_main[[#This Row],[本番化_COMMON]]+集計情報_main[[#This Row],[本番化_PRISM]]</f>
        <v>93</v>
      </c>
      <c r="EY12" s="181">
        <f>集計情報_main[[#This Row],[トラブル_2G]]+集計情報_main[[#This Row],[トラブル_COMMON]]+集計情報_main[[#This Row],[トラブル_PRISM]]</f>
        <v>54</v>
      </c>
      <c r="EZ12" s="181">
        <f>集計情報_main[[#This Row],[臨時処理_2G]]+集計情報_main[[#This Row],[臨時処理_COMMON]]+集計情報_main[[#This Row],[臨時処理_PRISM]]</f>
        <v>5</v>
      </c>
      <c r="FA12" s="181">
        <f>集計情報_main[[#This Row],[マスタメンテ_2G]]+集計情報_main[[#This Row],[マスタメンテ_COMMON]]+集計情報_main[[#This Row],[マスタメンテ_PRISM]]</f>
        <v>2</v>
      </c>
      <c r="FB12" s="181">
        <f>集計情報_main[[#This Row],[データ移行_2G]]</f>
        <v>1</v>
      </c>
    </row>
    <row r="13" spans="2:158" ht="13.5" customHeight="1" thickTop="1" thickBot="1" x14ac:dyDescent="0.2">
      <c r="B13" s="151" t="s">
        <v>309</v>
      </c>
      <c r="C13" s="180">
        <v>169</v>
      </c>
      <c r="D13" s="181">
        <v>144</v>
      </c>
      <c r="E13" s="181">
        <v>25</v>
      </c>
      <c r="F13" s="182">
        <v>9</v>
      </c>
      <c r="G13" s="183">
        <v>3</v>
      </c>
      <c r="H13" s="181">
        <v>24</v>
      </c>
      <c r="I13" s="181">
        <v>47</v>
      </c>
      <c r="J13" s="181">
        <v>69</v>
      </c>
      <c r="K13" s="181">
        <v>47</v>
      </c>
      <c r="L13" s="181">
        <v>0</v>
      </c>
      <c r="M13" s="181">
        <v>6</v>
      </c>
      <c r="N13" s="184">
        <v>0</v>
      </c>
      <c r="O13" s="180">
        <v>57</v>
      </c>
      <c r="P13" s="181">
        <v>54</v>
      </c>
      <c r="Q13" s="181">
        <v>3</v>
      </c>
      <c r="R13" s="182">
        <v>0</v>
      </c>
      <c r="S13" s="183">
        <v>1</v>
      </c>
      <c r="T13" s="181">
        <v>15</v>
      </c>
      <c r="U13" s="181">
        <v>10</v>
      </c>
      <c r="V13" s="181">
        <v>29</v>
      </c>
      <c r="W13" s="181">
        <v>10</v>
      </c>
      <c r="X13" s="181">
        <v>6</v>
      </c>
      <c r="Y13" s="181">
        <v>0</v>
      </c>
      <c r="Z13" s="184">
        <v>2</v>
      </c>
      <c r="AA13" s="180">
        <v>27</v>
      </c>
      <c r="AB13" s="181">
        <v>27</v>
      </c>
      <c r="AC13" s="181">
        <v>0</v>
      </c>
      <c r="AD13" s="182">
        <v>0</v>
      </c>
      <c r="AE13" s="183">
        <v>0</v>
      </c>
      <c r="AF13" s="181">
        <v>0</v>
      </c>
      <c r="AG13" s="181">
        <v>11</v>
      </c>
      <c r="AH13" s="181">
        <v>15</v>
      </c>
      <c r="AI13" s="181">
        <v>0</v>
      </c>
      <c r="AJ13" s="181">
        <v>0</v>
      </c>
      <c r="AK13" s="181">
        <v>1</v>
      </c>
      <c r="AL13" s="184">
        <v>0</v>
      </c>
      <c r="AM13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1</v>
      </c>
      <c r="AN13" s="181">
        <f>集計情報_main[[#This Row],[発生明細数_本社ｻｰﾊﾞ]]-集計情報_main[[#This Row],[進捗中案件_本社ｻｰﾊﾞ]]</f>
        <v>0</v>
      </c>
      <c r="AO13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13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3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3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1</v>
      </c>
      <c r="AS13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3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3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3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3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3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3" s="180">
        <v>0</v>
      </c>
      <c r="AZ13" s="181">
        <v>0</v>
      </c>
      <c r="BA13" s="181">
        <v>0</v>
      </c>
      <c r="BB13" s="182">
        <v>0</v>
      </c>
      <c r="BC13" s="183">
        <v>0</v>
      </c>
      <c r="BD13" s="181">
        <v>0</v>
      </c>
      <c r="BE13" s="181">
        <v>0</v>
      </c>
      <c r="BF13" s="181">
        <v>0</v>
      </c>
      <c r="BG13" s="181">
        <v>0</v>
      </c>
      <c r="BH13" s="181">
        <v>0</v>
      </c>
      <c r="BI13" s="181">
        <v>0</v>
      </c>
      <c r="BJ13" s="184">
        <v>0</v>
      </c>
      <c r="BK13" s="180">
        <v>0</v>
      </c>
      <c r="BL13" s="181">
        <v>0</v>
      </c>
      <c r="BM13" s="181">
        <v>0</v>
      </c>
      <c r="BN13" s="182">
        <v>0</v>
      </c>
      <c r="BO13" s="183">
        <v>0</v>
      </c>
      <c r="BP13" s="181">
        <v>0</v>
      </c>
      <c r="BQ13" s="181">
        <v>0</v>
      </c>
      <c r="BR13" s="181">
        <v>0</v>
      </c>
      <c r="BS13" s="181">
        <v>0</v>
      </c>
      <c r="BT13" s="181">
        <v>0</v>
      </c>
      <c r="BU13" s="181">
        <v>0</v>
      </c>
      <c r="BV13" s="184">
        <v>0</v>
      </c>
      <c r="BW13" s="180">
        <v>0</v>
      </c>
      <c r="BX13" s="181">
        <v>0</v>
      </c>
      <c r="BY13" s="181">
        <v>0</v>
      </c>
      <c r="BZ13" s="182">
        <v>0</v>
      </c>
      <c r="CA13" s="183">
        <v>0</v>
      </c>
      <c r="CB13" s="181">
        <v>0</v>
      </c>
      <c r="CC13" s="181">
        <v>0</v>
      </c>
      <c r="CD13" s="181">
        <v>0</v>
      </c>
      <c r="CE13" s="181">
        <v>0</v>
      </c>
      <c r="CF13" s="181">
        <v>0</v>
      </c>
      <c r="CG13" s="181">
        <v>0</v>
      </c>
      <c r="CH13" s="184">
        <v>0</v>
      </c>
      <c r="CI13" s="180">
        <v>0</v>
      </c>
      <c r="CJ13" s="181">
        <v>0</v>
      </c>
      <c r="CK13" s="181">
        <v>0</v>
      </c>
      <c r="CL13" s="181">
        <v>0</v>
      </c>
      <c r="CM13" s="181">
        <v>0</v>
      </c>
      <c r="CN13" s="181">
        <v>0</v>
      </c>
      <c r="CO13" s="181">
        <v>0</v>
      </c>
      <c r="CP13" s="181">
        <v>0</v>
      </c>
      <c r="CQ13" s="181">
        <v>0</v>
      </c>
      <c r="CR13" s="181">
        <v>0</v>
      </c>
      <c r="CS13" s="181">
        <v>0</v>
      </c>
      <c r="CT13" s="184">
        <v>0</v>
      </c>
      <c r="CU13" s="180">
        <v>0</v>
      </c>
      <c r="CV13" s="181">
        <v>0</v>
      </c>
      <c r="CW13" s="181">
        <v>0</v>
      </c>
      <c r="CX13" s="182">
        <v>0</v>
      </c>
      <c r="CY13" s="183">
        <v>0</v>
      </c>
      <c r="CZ13" s="181">
        <v>0</v>
      </c>
      <c r="DA13" s="181">
        <v>0</v>
      </c>
      <c r="DB13" s="181">
        <v>0</v>
      </c>
      <c r="DC13" s="181">
        <v>0</v>
      </c>
      <c r="DD13" s="181">
        <v>0</v>
      </c>
      <c r="DE13" s="181">
        <v>0</v>
      </c>
      <c r="DF13" s="184">
        <v>0</v>
      </c>
      <c r="DG13" s="180">
        <v>1</v>
      </c>
      <c r="DH13" s="181">
        <v>0</v>
      </c>
      <c r="DI13" s="181">
        <v>1</v>
      </c>
      <c r="DJ13" s="182">
        <v>0</v>
      </c>
      <c r="DK13" s="183">
        <v>0</v>
      </c>
      <c r="DL13" s="181">
        <v>1</v>
      </c>
      <c r="DM13" s="181">
        <v>0</v>
      </c>
      <c r="DN13" s="181">
        <v>0</v>
      </c>
      <c r="DO13" s="181">
        <v>1</v>
      </c>
      <c r="DP13" s="181">
        <v>0</v>
      </c>
      <c r="DQ13" s="181">
        <v>0</v>
      </c>
      <c r="DR13" s="184">
        <v>0</v>
      </c>
      <c r="DS13" s="185">
        <v>0</v>
      </c>
      <c r="DT13" s="185">
        <v>0</v>
      </c>
      <c r="DU13" s="185">
        <v>0</v>
      </c>
      <c r="DV13" s="185">
        <v>0</v>
      </c>
      <c r="DW13" s="185">
        <v>0</v>
      </c>
      <c r="DX13" s="185">
        <v>0</v>
      </c>
      <c r="DY13" s="185">
        <v>0</v>
      </c>
      <c r="DZ13" s="185">
        <v>0</v>
      </c>
      <c r="EA13" s="185">
        <v>0</v>
      </c>
      <c r="EB13" s="185">
        <v>0</v>
      </c>
      <c r="EC13" s="185">
        <v>0</v>
      </c>
      <c r="ED13" s="148">
        <v>0</v>
      </c>
      <c r="EE13" s="181">
        <f>集計情報_main[[#This Row],[発生明細数_ASTRA]]+集計情報_main[[#This Row],[発生明細数_本社ｻｰﾊﾞ]]</f>
        <v>58</v>
      </c>
      <c r="EF13" s="181">
        <f>集計情報_main[[#This Row],[発生明細数_2G]]-集計情報_main[[#This Row],[進捗中案件_2G]]</f>
        <v>54</v>
      </c>
      <c r="EG13" s="181">
        <f>集計情報_main[[#This Row],[進捗中案件_本社ｻｰﾊﾞ]]+集計情報_main[[#This Row],[進捗中案件_ASTRA]]</f>
        <v>4</v>
      </c>
      <c r="EH13" s="181">
        <f>集計情報_main[[#This Row],[資料品質不良(警告)件数_本社ｻｰﾊﾞ]]+集計情報_main[[#This Row],[資料品質不良(警告)件数_ASTRA]]</f>
        <v>0</v>
      </c>
      <c r="EI13" s="181">
        <f>集計情報_main[[#This Row],[資料品質不良(要注意)件数_本社ｻｰﾊﾞ]]+集計情報_main[[#This Row],[資料品質不良(要注意)件数_ASTRA]]</f>
        <v>1</v>
      </c>
      <c r="EJ13" s="181">
        <f>集計情報_main[[#This Row],[資料未確認_本社ｻｰﾊﾞ]]+集計情報_main[[#This Row],[資料未確認_ASTRA]]</f>
        <v>16</v>
      </c>
      <c r="EK13" s="181">
        <f>集計情報_main[[#This Row],[S開発_本社ｻｰﾊﾞ]]+集計情報_main[[#This Row],[S開発_ASTRA]]</f>
        <v>10</v>
      </c>
      <c r="EL13" s="181">
        <f>集計情報_main[[#This Row],[本番化_本社ｻｰﾊﾞ]]+集計情報_main[[#This Row],[本番化_ASTRA]]</f>
        <v>29</v>
      </c>
      <c r="EM13" s="181">
        <f>集計情報_main[[#This Row],[トラブル_本社ｻｰﾊﾞ]]+集計情報_main[[#This Row],[トラブル_ASTRA]]</f>
        <v>11</v>
      </c>
      <c r="EN13" s="181">
        <f>集計情報_main[[#This Row],[臨時処理_本社ｻｰﾊﾞ]]+集計情報_main[[#This Row],[臨時処理_ASTRA]]</f>
        <v>6</v>
      </c>
      <c r="EO13" s="181">
        <f>集計情報_main[[#This Row],[マスタメンテ_本社ｻｰﾊﾞ]]+集計情報_main[[#This Row],[マスタメンテ_ASTRA]]</f>
        <v>0</v>
      </c>
      <c r="EP13" s="148">
        <f>集計情報_main[[#This Row],[データ移行_本社ｻｰﾊﾞ]]+集計情報_main[[#This Row],[データ移行_ASTRA]]</f>
        <v>2</v>
      </c>
      <c r="EQ13" s="181"/>
      <c r="ER13" s="181"/>
      <c r="ES13" s="181"/>
      <c r="ET13" s="181"/>
      <c r="EU13" s="181"/>
      <c r="EV13" s="181"/>
      <c r="EW13" s="181">
        <f>集計情報_main[[#This Row],[S開発_2G]]+集計情報_main[[#This Row],[S開発_COMMON]]+集計情報_main[[#This Row],[S開発_PRISM]]</f>
        <v>68</v>
      </c>
      <c r="EX13" s="181">
        <f>集計情報_main[[#This Row],[本番化_2G]]+集計情報_main[[#This Row],[本番化_COMMON]]+集計情報_main[[#This Row],[本番化_PRISM]]</f>
        <v>113</v>
      </c>
      <c r="EY13" s="181">
        <f>集計情報_main[[#This Row],[トラブル_2G]]+集計情報_main[[#This Row],[トラブル_COMMON]]+集計情報_main[[#This Row],[トラブル_PRISM]]</f>
        <v>58</v>
      </c>
      <c r="EZ13" s="181">
        <f>集計情報_main[[#This Row],[臨時処理_2G]]+集計情報_main[[#This Row],[臨時処理_COMMON]]+集計情報_main[[#This Row],[臨時処理_PRISM]]</f>
        <v>6</v>
      </c>
      <c r="FA13" s="181">
        <f>集計情報_main[[#This Row],[マスタメンテ_2G]]+集計情報_main[[#This Row],[マスタメンテ_COMMON]]+集計情報_main[[#This Row],[マスタメンテ_PRISM]]</f>
        <v>7</v>
      </c>
      <c r="FB13" s="181">
        <f>集計情報_main[[#This Row],[データ移行_2G]]</f>
        <v>2</v>
      </c>
    </row>
    <row r="14" spans="2:158" ht="13.5" customHeight="1" thickTop="1" thickBot="1" x14ac:dyDescent="0.2">
      <c r="B14" s="151" t="s">
        <v>310</v>
      </c>
      <c r="C14" s="180">
        <v>104</v>
      </c>
      <c r="D14" s="181">
        <v>61</v>
      </c>
      <c r="E14" s="181">
        <v>43</v>
      </c>
      <c r="F14" s="182">
        <v>3</v>
      </c>
      <c r="G14" s="183">
        <v>5</v>
      </c>
      <c r="H14" s="181">
        <v>42</v>
      </c>
      <c r="I14" s="181">
        <v>29</v>
      </c>
      <c r="J14" s="181">
        <v>44</v>
      </c>
      <c r="K14" s="181">
        <v>28</v>
      </c>
      <c r="L14" s="181">
        <v>0</v>
      </c>
      <c r="M14" s="181">
        <v>3</v>
      </c>
      <c r="N14" s="184">
        <v>0</v>
      </c>
      <c r="O14" s="180">
        <v>99</v>
      </c>
      <c r="P14" s="181">
        <v>93</v>
      </c>
      <c r="Q14" s="181">
        <v>6</v>
      </c>
      <c r="R14" s="182">
        <v>0</v>
      </c>
      <c r="S14" s="183">
        <v>3</v>
      </c>
      <c r="T14" s="181">
        <v>31</v>
      </c>
      <c r="U14" s="181">
        <v>15</v>
      </c>
      <c r="V14" s="181">
        <v>44</v>
      </c>
      <c r="W14" s="181">
        <v>15</v>
      </c>
      <c r="X14" s="181">
        <v>13</v>
      </c>
      <c r="Y14" s="181">
        <v>0</v>
      </c>
      <c r="Z14" s="184">
        <v>12</v>
      </c>
      <c r="AA14" s="180">
        <v>26</v>
      </c>
      <c r="AB14" s="181">
        <v>25</v>
      </c>
      <c r="AC14" s="181">
        <v>1</v>
      </c>
      <c r="AD14" s="182">
        <v>0</v>
      </c>
      <c r="AE14" s="183">
        <v>0</v>
      </c>
      <c r="AF14" s="181">
        <v>1</v>
      </c>
      <c r="AG14" s="181">
        <v>10</v>
      </c>
      <c r="AH14" s="181">
        <v>13</v>
      </c>
      <c r="AI14" s="181">
        <v>2</v>
      </c>
      <c r="AJ14" s="181">
        <v>0</v>
      </c>
      <c r="AK14" s="181">
        <v>1</v>
      </c>
      <c r="AL14" s="184">
        <v>0</v>
      </c>
      <c r="AM14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4</v>
      </c>
      <c r="AN14" s="181">
        <f>集計情報_main[[#This Row],[発生明細数_本社ｻｰﾊﾞ]]-集計情報_main[[#This Row],[進捗中案件_本社ｻｰﾊﾞ]]</f>
        <v>4</v>
      </c>
      <c r="AO14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4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4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4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4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1</v>
      </c>
      <c r="AT14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4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4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1</v>
      </c>
      <c r="AW14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4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4" s="180">
        <v>0</v>
      </c>
      <c r="AZ14" s="181">
        <v>0</v>
      </c>
      <c r="BA14" s="181">
        <v>0</v>
      </c>
      <c r="BB14" s="182">
        <v>0</v>
      </c>
      <c r="BC14" s="183">
        <v>0</v>
      </c>
      <c r="BD14" s="181">
        <v>0</v>
      </c>
      <c r="BE14" s="181">
        <v>0</v>
      </c>
      <c r="BF14" s="181">
        <v>0</v>
      </c>
      <c r="BG14" s="181">
        <v>0</v>
      </c>
      <c r="BH14" s="181">
        <v>0</v>
      </c>
      <c r="BI14" s="181">
        <v>0</v>
      </c>
      <c r="BJ14" s="184">
        <v>0</v>
      </c>
      <c r="BK14" s="180">
        <v>4</v>
      </c>
      <c r="BL14" s="181">
        <v>4</v>
      </c>
      <c r="BM14" s="181">
        <v>0</v>
      </c>
      <c r="BN14" s="182">
        <v>0</v>
      </c>
      <c r="BO14" s="183">
        <v>0</v>
      </c>
      <c r="BP14" s="181">
        <v>0</v>
      </c>
      <c r="BQ14" s="181">
        <v>1</v>
      </c>
      <c r="BR14" s="181">
        <v>1</v>
      </c>
      <c r="BS14" s="181">
        <v>1</v>
      </c>
      <c r="BT14" s="181">
        <v>1</v>
      </c>
      <c r="BU14" s="181">
        <v>0</v>
      </c>
      <c r="BV14" s="184">
        <v>0</v>
      </c>
      <c r="BW14" s="180">
        <v>0</v>
      </c>
      <c r="BX14" s="181">
        <v>0</v>
      </c>
      <c r="BY14" s="181">
        <v>0</v>
      </c>
      <c r="BZ14" s="182">
        <v>0</v>
      </c>
      <c r="CA14" s="183">
        <v>0</v>
      </c>
      <c r="CB14" s="181">
        <v>0</v>
      </c>
      <c r="CC14" s="181">
        <v>0</v>
      </c>
      <c r="CD14" s="181">
        <v>0</v>
      </c>
      <c r="CE14" s="181">
        <v>0</v>
      </c>
      <c r="CF14" s="181">
        <v>0</v>
      </c>
      <c r="CG14" s="181">
        <v>0</v>
      </c>
      <c r="CH14" s="184">
        <v>0</v>
      </c>
      <c r="CI14" s="180">
        <v>0</v>
      </c>
      <c r="CJ14" s="181">
        <v>0</v>
      </c>
      <c r="CK14" s="181">
        <v>0</v>
      </c>
      <c r="CL14" s="181">
        <v>0</v>
      </c>
      <c r="CM14" s="181">
        <v>0</v>
      </c>
      <c r="CN14" s="181">
        <v>0</v>
      </c>
      <c r="CO14" s="181">
        <v>0</v>
      </c>
      <c r="CP14" s="181">
        <v>0</v>
      </c>
      <c r="CQ14" s="181">
        <v>0</v>
      </c>
      <c r="CR14" s="181">
        <v>0</v>
      </c>
      <c r="CS14" s="181">
        <v>0</v>
      </c>
      <c r="CT14" s="184">
        <v>0</v>
      </c>
      <c r="CU14" s="180">
        <v>0</v>
      </c>
      <c r="CV14" s="181">
        <v>0</v>
      </c>
      <c r="CW14" s="181">
        <v>0</v>
      </c>
      <c r="CX14" s="182">
        <v>0</v>
      </c>
      <c r="CY14" s="183">
        <v>0</v>
      </c>
      <c r="CZ14" s="181">
        <v>0</v>
      </c>
      <c r="DA14" s="181">
        <v>0</v>
      </c>
      <c r="DB14" s="181">
        <v>0</v>
      </c>
      <c r="DC14" s="181">
        <v>0</v>
      </c>
      <c r="DD14" s="181">
        <v>0</v>
      </c>
      <c r="DE14" s="181">
        <v>0</v>
      </c>
      <c r="DF14" s="184">
        <v>0</v>
      </c>
      <c r="DG14" s="180">
        <v>0</v>
      </c>
      <c r="DH14" s="181">
        <v>0</v>
      </c>
      <c r="DI14" s="181">
        <v>0</v>
      </c>
      <c r="DJ14" s="182">
        <v>0</v>
      </c>
      <c r="DK14" s="183">
        <v>0</v>
      </c>
      <c r="DL14" s="181">
        <v>0</v>
      </c>
      <c r="DM14" s="181">
        <v>0</v>
      </c>
      <c r="DN14" s="181">
        <v>0</v>
      </c>
      <c r="DO14" s="181">
        <v>0</v>
      </c>
      <c r="DP14" s="181">
        <v>0</v>
      </c>
      <c r="DQ14" s="181">
        <v>0</v>
      </c>
      <c r="DR14" s="184">
        <v>0</v>
      </c>
      <c r="DS14" s="185">
        <v>0</v>
      </c>
      <c r="DT14" s="185">
        <v>0</v>
      </c>
      <c r="DU14" s="185">
        <v>0</v>
      </c>
      <c r="DV14" s="185">
        <v>0</v>
      </c>
      <c r="DW14" s="185">
        <v>0</v>
      </c>
      <c r="DX14" s="185">
        <v>0</v>
      </c>
      <c r="DY14" s="185">
        <v>0</v>
      </c>
      <c r="DZ14" s="185">
        <v>0</v>
      </c>
      <c r="EA14" s="185">
        <v>0</v>
      </c>
      <c r="EB14" s="185">
        <v>0</v>
      </c>
      <c r="EC14" s="185">
        <v>0</v>
      </c>
      <c r="ED14" s="148">
        <v>0</v>
      </c>
      <c r="EE14" s="181">
        <f>集計情報_main[[#This Row],[発生明細数_ASTRA]]+集計情報_main[[#This Row],[発生明細数_本社ｻｰﾊﾞ]]</f>
        <v>103</v>
      </c>
      <c r="EF14" s="181">
        <f>集計情報_main[[#This Row],[発生明細数_2G]]-集計情報_main[[#This Row],[進捗中案件_2G]]</f>
        <v>97</v>
      </c>
      <c r="EG14" s="181">
        <f>集計情報_main[[#This Row],[進捗中案件_本社ｻｰﾊﾞ]]+集計情報_main[[#This Row],[進捗中案件_ASTRA]]</f>
        <v>6</v>
      </c>
      <c r="EH14" s="181">
        <f>集計情報_main[[#This Row],[資料品質不良(警告)件数_本社ｻｰﾊﾞ]]+集計情報_main[[#This Row],[資料品質不良(警告)件数_ASTRA]]</f>
        <v>0</v>
      </c>
      <c r="EI14" s="181">
        <f>集計情報_main[[#This Row],[資料品質不良(要注意)件数_本社ｻｰﾊﾞ]]+集計情報_main[[#This Row],[資料品質不良(要注意)件数_ASTRA]]</f>
        <v>3</v>
      </c>
      <c r="EJ14" s="181">
        <f>集計情報_main[[#This Row],[資料未確認_本社ｻｰﾊﾞ]]+集計情報_main[[#This Row],[資料未確認_ASTRA]]</f>
        <v>31</v>
      </c>
      <c r="EK14" s="181">
        <f>集計情報_main[[#This Row],[S開発_本社ｻｰﾊﾞ]]+集計情報_main[[#This Row],[S開発_ASTRA]]</f>
        <v>16</v>
      </c>
      <c r="EL14" s="181">
        <f>集計情報_main[[#This Row],[本番化_本社ｻｰﾊﾞ]]+集計情報_main[[#This Row],[本番化_ASTRA]]</f>
        <v>45</v>
      </c>
      <c r="EM14" s="181">
        <f>集計情報_main[[#This Row],[トラブル_本社ｻｰﾊﾞ]]+集計情報_main[[#This Row],[トラブル_ASTRA]]</f>
        <v>16</v>
      </c>
      <c r="EN14" s="181">
        <f>集計情報_main[[#This Row],[臨時処理_本社ｻｰﾊﾞ]]+集計情報_main[[#This Row],[臨時処理_ASTRA]]</f>
        <v>14</v>
      </c>
      <c r="EO14" s="181">
        <f>集計情報_main[[#This Row],[マスタメンテ_本社ｻｰﾊﾞ]]+集計情報_main[[#This Row],[マスタメンテ_ASTRA]]</f>
        <v>0</v>
      </c>
      <c r="EP14" s="148">
        <f>集計情報_main[[#This Row],[データ移行_本社ｻｰﾊﾞ]]+集計情報_main[[#This Row],[データ移行_ASTRA]]</f>
        <v>12</v>
      </c>
      <c r="EQ14" s="181"/>
      <c r="ER14" s="181"/>
      <c r="ES14" s="181"/>
      <c r="ET14" s="181"/>
      <c r="EU14" s="181"/>
      <c r="EV14" s="181"/>
      <c r="EW14" s="181">
        <f>集計情報_main[[#This Row],[S開発_2G]]+集計情報_main[[#This Row],[S開発_COMMON]]+集計情報_main[[#This Row],[S開発_PRISM]]</f>
        <v>55</v>
      </c>
      <c r="EX14" s="181">
        <f>集計情報_main[[#This Row],[本番化_2G]]+集計情報_main[[#This Row],[本番化_COMMON]]+集計情報_main[[#This Row],[本番化_PRISM]]</f>
        <v>102</v>
      </c>
      <c r="EY14" s="181">
        <f>集計情報_main[[#This Row],[トラブル_2G]]+集計情報_main[[#This Row],[トラブル_COMMON]]+集計情報_main[[#This Row],[トラブル_PRISM]]</f>
        <v>46</v>
      </c>
      <c r="EZ14" s="181">
        <f>集計情報_main[[#This Row],[臨時処理_2G]]+集計情報_main[[#This Row],[臨時処理_COMMON]]+集計情報_main[[#This Row],[臨時処理_PRISM]]</f>
        <v>14</v>
      </c>
      <c r="FA14" s="181">
        <f>集計情報_main[[#This Row],[マスタメンテ_2G]]+集計情報_main[[#This Row],[マスタメンテ_COMMON]]+集計情報_main[[#This Row],[マスタメンテ_PRISM]]</f>
        <v>4</v>
      </c>
      <c r="FB14" s="181">
        <f>集計情報_main[[#This Row],[データ移行_2G]]</f>
        <v>12</v>
      </c>
    </row>
    <row r="15" spans="2:158" ht="13.5" customHeight="1" thickTop="1" thickBot="1" x14ac:dyDescent="0.2">
      <c r="B15" s="151" t="s">
        <v>311</v>
      </c>
      <c r="C15" s="180">
        <v>84</v>
      </c>
      <c r="D15" s="181">
        <v>44</v>
      </c>
      <c r="E15" s="181">
        <v>40</v>
      </c>
      <c r="F15" s="182">
        <v>8</v>
      </c>
      <c r="G15" s="183">
        <v>8</v>
      </c>
      <c r="H15" s="181">
        <v>36</v>
      </c>
      <c r="I15" s="181">
        <v>27</v>
      </c>
      <c r="J15" s="181">
        <v>36</v>
      </c>
      <c r="K15" s="181">
        <v>19</v>
      </c>
      <c r="L15" s="181">
        <v>0</v>
      </c>
      <c r="M15" s="181">
        <v>2</v>
      </c>
      <c r="N15" s="184">
        <v>0</v>
      </c>
      <c r="O15" s="180">
        <v>159</v>
      </c>
      <c r="P15" s="181">
        <v>140</v>
      </c>
      <c r="Q15" s="181">
        <v>19</v>
      </c>
      <c r="R15" s="182">
        <v>1</v>
      </c>
      <c r="S15" s="183">
        <v>2</v>
      </c>
      <c r="T15" s="181">
        <v>19</v>
      </c>
      <c r="U15" s="181">
        <v>19</v>
      </c>
      <c r="V15" s="181">
        <v>71</v>
      </c>
      <c r="W15" s="181">
        <v>29</v>
      </c>
      <c r="X15" s="181">
        <v>31</v>
      </c>
      <c r="Y15" s="181">
        <v>0</v>
      </c>
      <c r="Z15" s="184">
        <v>9</v>
      </c>
      <c r="AA15" s="180">
        <v>30</v>
      </c>
      <c r="AB15" s="181">
        <v>29</v>
      </c>
      <c r="AC15" s="181">
        <v>1</v>
      </c>
      <c r="AD15" s="182">
        <v>2</v>
      </c>
      <c r="AE15" s="183">
        <v>0</v>
      </c>
      <c r="AF15" s="181">
        <v>1</v>
      </c>
      <c r="AG15" s="181">
        <v>8</v>
      </c>
      <c r="AH15" s="181">
        <v>15</v>
      </c>
      <c r="AI15" s="181">
        <v>2</v>
      </c>
      <c r="AJ15" s="181">
        <v>0</v>
      </c>
      <c r="AK15" s="181">
        <v>5</v>
      </c>
      <c r="AL15" s="184">
        <v>0</v>
      </c>
      <c r="AM15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15" s="181">
        <f>集計情報_main[[#This Row],[発生明細数_本社ｻｰﾊﾞ]]-集計情報_main[[#This Row],[進捗中案件_本社ｻｰﾊﾞ]]</f>
        <v>3</v>
      </c>
      <c r="AO15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5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5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5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5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1</v>
      </c>
      <c r="AT15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5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5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5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5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5" s="180">
        <v>0</v>
      </c>
      <c r="AZ15" s="181">
        <v>0</v>
      </c>
      <c r="BA15" s="181">
        <v>0</v>
      </c>
      <c r="BB15" s="182">
        <v>0</v>
      </c>
      <c r="BC15" s="183">
        <v>0</v>
      </c>
      <c r="BD15" s="181">
        <v>0</v>
      </c>
      <c r="BE15" s="181">
        <v>0</v>
      </c>
      <c r="BF15" s="181">
        <v>0</v>
      </c>
      <c r="BG15" s="181">
        <v>0</v>
      </c>
      <c r="BH15" s="181">
        <v>0</v>
      </c>
      <c r="BI15" s="181">
        <v>0</v>
      </c>
      <c r="BJ15" s="184">
        <v>0</v>
      </c>
      <c r="BK15" s="180">
        <v>0</v>
      </c>
      <c r="BL15" s="181">
        <v>0</v>
      </c>
      <c r="BM15" s="181">
        <v>0</v>
      </c>
      <c r="BN15" s="182">
        <v>0</v>
      </c>
      <c r="BO15" s="183">
        <v>0</v>
      </c>
      <c r="BP15" s="181">
        <v>0</v>
      </c>
      <c r="BQ15" s="181">
        <v>0</v>
      </c>
      <c r="BR15" s="181">
        <v>0</v>
      </c>
      <c r="BS15" s="181">
        <v>0</v>
      </c>
      <c r="BT15" s="181">
        <v>0</v>
      </c>
      <c r="BU15" s="181">
        <v>0</v>
      </c>
      <c r="BV15" s="184">
        <v>0</v>
      </c>
      <c r="BW15" s="180">
        <v>3</v>
      </c>
      <c r="BX15" s="181">
        <v>3</v>
      </c>
      <c r="BY15" s="181">
        <v>0</v>
      </c>
      <c r="BZ15" s="182">
        <v>0</v>
      </c>
      <c r="CA15" s="183">
        <v>0</v>
      </c>
      <c r="CB15" s="181">
        <v>0</v>
      </c>
      <c r="CC15" s="181">
        <v>1</v>
      </c>
      <c r="CD15" s="181">
        <v>1</v>
      </c>
      <c r="CE15" s="181">
        <v>1</v>
      </c>
      <c r="CF15" s="181">
        <v>0</v>
      </c>
      <c r="CG15" s="181">
        <v>0</v>
      </c>
      <c r="CH15" s="184">
        <v>0</v>
      </c>
      <c r="CI15" s="180">
        <v>0</v>
      </c>
      <c r="CJ15" s="181">
        <v>0</v>
      </c>
      <c r="CK15" s="181">
        <v>0</v>
      </c>
      <c r="CL15" s="181">
        <v>0</v>
      </c>
      <c r="CM15" s="181">
        <v>0</v>
      </c>
      <c r="CN15" s="181">
        <v>0</v>
      </c>
      <c r="CO15" s="181">
        <v>0</v>
      </c>
      <c r="CP15" s="181">
        <v>0</v>
      </c>
      <c r="CQ15" s="181">
        <v>0</v>
      </c>
      <c r="CR15" s="181">
        <v>0</v>
      </c>
      <c r="CS15" s="181">
        <v>0</v>
      </c>
      <c r="CT15" s="184">
        <v>0</v>
      </c>
      <c r="CU15" s="180">
        <v>0</v>
      </c>
      <c r="CV15" s="181">
        <v>0</v>
      </c>
      <c r="CW15" s="181">
        <v>0</v>
      </c>
      <c r="CX15" s="182">
        <v>0</v>
      </c>
      <c r="CY15" s="183">
        <v>0</v>
      </c>
      <c r="CZ15" s="181">
        <v>0</v>
      </c>
      <c r="DA15" s="181">
        <v>0</v>
      </c>
      <c r="DB15" s="181">
        <v>0</v>
      </c>
      <c r="DC15" s="181">
        <v>0</v>
      </c>
      <c r="DD15" s="181">
        <v>0</v>
      </c>
      <c r="DE15" s="181">
        <v>0</v>
      </c>
      <c r="DF15" s="184">
        <v>0</v>
      </c>
      <c r="DG15" s="180">
        <v>0</v>
      </c>
      <c r="DH15" s="181">
        <v>0</v>
      </c>
      <c r="DI15" s="181">
        <v>0</v>
      </c>
      <c r="DJ15" s="182">
        <v>0</v>
      </c>
      <c r="DK15" s="183">
        <v>0</v>
      </c>
      <c r="DL15" s="181">
        <v>0</v>
      </c>
      <c r="DM15" s="181">
        <v>0</v>
      </c>
      <c r="DN15" s="181">
        <v>0</v>
      </c>
      <c r="DO15" s="181">
        <v>0</v>
      </c>
      <c r="DP15" s="181">
        <v>0</v>
      </c>
      <c r="DQ15" s="181">
        <v>0</v>
      </c>
      <c r="DR15" s="184">
        <v>0</v>
      </c>
      <c r="DS15" s="185">
        <v>0</v>
      </c>
      <c r="DT15" s="185">
        <v>0</v>
      </c>
      <c r="DU15" s="185">
        <v>0</v>
      </c>
      <c r="DV15" s="185">
        <v>0</v>
      </c>
      <c r="DW15" s="185">
        <v>0</v>
      </c>
      <c r="DX15" s="185">
        <v>0</v>
      </c>
      <c r="DY15" s="185">
        <v>0</v>
      </c>
      <c r="DZ15" s="185">
        <v>0</v>
      </c>
      <c r="EA15" s="185">
        <v>0</v>
      </c>
      <c r="EB15" s="185">
        <v>0</v>
      </c>
      <c r="EC15" s="185">
        <v>0</v>
      </c>
      <c r="ED15" s="148">
        <v>0</v>
      </c>
      <c r="EE15" s="181">
        <f>集計情報_main[[#This Row],[発生明細数_ASTRA]]+集計情報_main[[#This Row],[発生明細数_本社ｻｰﾊﾞ]]</f>
        <v>162</v>
      </c>
      <c r="EF15" s="181">
        <f>集計情報_main[[#This Row],[発生明細数_2G]]-集計情報_main[[#This Row],[進捗中案件_2G]]</f>
        <v>143</v>
      </c>
      <c r="EG15" s="181">
        <f>集計情報_main[[#This Row],[進捗中案件_本社ｻｰﾊﾞ]]+集計情報_main[[#This Row],[進捗中案件_ASTRA]]</f>
        <v>19</v>
      </c>
      <c r="EH15" s="181">
        <f>集計情報_main[[#This Row],[資料品質不良(警告)件数_本社ｻｰﾊﾞ]]+集計情報_main[[#This Row],[資料品質不良(警告)件数_ASTRA]]</f>
        <v>1</v>
      </c>
      <c r="EI15" s="181">
        <f>集計情報_main[[#This Row],[資料品質不良(要注意)件数_本社ｻｰﾊﾞ]]+集計情報_main[[#This Row],[資料品質不良(要注意)件数_ASTRA]]</f>
        <v>2</v>
      </c>
      <c r="EJ15" s="181">
        <f>集計情報_main[[#This Row],[資料未確認_本社ｻｰﾊﾞ]]+集計情報_main[[#This Row],[資料未確認_ASTRA]]</f>
        <v>19</v>
      </c>
      <c r="EK15" s="181">
        <f>集計情報_main[[#This Row],[S開発_本社ｻｰﾊﾞ]]+集計情報_main[[#This Row],[S開発_ASTRA]]</f>
        <v>20</v>
      </c>
      <c r="EL15" s="181">
        <f>集計情報_main[[#This Row],[本番化_本社ｻｰﾊﾞ]]+集計情報_main[[#This Row],[本番化_ASTRA]]</f>
        <v>72</v>
      </c>
      <c r="EM15" s="181">
        <f>集計情報_main[[#This Row],[トラブル_本社ｻｰﾊﾞ]]+集計情報_main[[#This Row],[トラブル_ASTRA]]</f>
        <v>30</v>
      </c>
      <c r="EN15" s="181">
        <f>集計情報_main[[#This Row],[臨時処理_本社ｻｰﾊﾞ]]+集計情報_main[[#This Row],[臨時処理_ASTRA]]</f>
        <v>31</v>
      </c>
      <c r="EO15" s="181">
        <f>集計情報_main[[#This Row],[マスタメンテ_本社ｻｰﾊﾞ]]+集計情報_main[[#This Row],[マスタメンテ_ASTRA]]</f>
        <v>0</v>
      </c>
      <c r="EP15" s="148">
        <f>集計情報_main[[#This Row],[データ移行_本社ｻｰﾊﾞ]]+集計情報_main[[#This Row],[データ移行_ASTRA]]</f>
        <v>9</v>
      </c>
      <c r="EQ15" s="181"/>
      <c r="ER15" s="181"/>
      <c r="ES15" s="181"/>
      <c r="ET15" s="181"/>
      <c r="EU15" s="181"/>
      <c r="EV15" s="181"/>
      <c r="EW15" s="181">
        <f>集計情報_main[[#This Row],[S開発_2G]]+集計情報_main[[#This Row],[S開発_COMMON]]+集計情報_main[[#This Row],[S開発_PRISM]]</f>
        <v>55</v>
      </c>
      <c r="EX15" s="181">
        <f>集計情報_main[[#This Row],[本番化_2G]]+集計情報_main[[#This Row],[本番化_COMMON]]+集計情報_main[[#This Row],[本番化_PRISM]]</f>
        <v>123</v>
      </c>
      <c r="EY15" s="181">
        <f>集計情報_main[[#This Row],[トラブル_2G]]+集計情報_main[[#This Row],[トラブル_COMMON]]+集計情報_main[[#This Row],[トラブル_PRISM]]</f>
        <v>51</v>
      </c>
      <c r="EZ15" s="181">
        <f>集計情報_main[[#This Row],[臨時処理_2G]]+集計情報_main[[#This Row],[臨時処理_COMMON]]+集計情報_main[[#This Row],[臨時処理_PRISM]]</f>
        <v>31</v>
      </c>
      <c r="FA15" s="181">
        <f>集計情報_main[[#This Row],[マスタメンテ_2G]]+集計情報_main[[#This Row],[マスタメンテ_COMMON]]+集計情報_main[[#This Row],[マスタメンテ_PRISM]]</f>
        <v>7</v>
      </c>
      <c r="FB15" s="181">
        <f>集計情報_main[[#This Row],[データ移行_2G]]</f>
        <v>9</v>
      </c>
    </row>
    <row r="16" spans="2:158" ht="13.5" customHeight="1" thickTop="1" thickBot="1" x14ac:dyDescent="0.2">
      <c r="B16" s="151" t="s">
        <v>312</v>
      </c>
      <c r="C16" s="180">
        <v>82</v>
      </c>
      <c r="D16" s="181">
        <v>49</v>
      </c>
      <c r="E16" s="181">
        <v>33</v>
      </c>
      <c r="F16" s="182">
        <v>3</v>
      </c>
      <c r="G16" s="183">
        <v>9</v>
      </c>
      <c r="H16" s="181">
        <v>33</v>
      </c>
      <c r="I16" s="181">
        <v>23</v>
      </c>
      <c r="J16" s="181">
        <v>41</v>
      </c>
      <c r="K16" s="181">
        <v>15</v>
      </c>
      <c r="L16" s="181">
        <v>0</v>
      </c>
      <c r="M16" s="181">
        <v>3</v>
      </c>
      <c r="N16" s="184">
        <v>0</v>
      </c>
      <c r="O16" s="180">
        <v>122</v>
      </c>
      <c r="P16" s="181">
        <v>115</v>
      </c>
      <c r="Q16" s="181">
        <v>7</v>
      </c>
      <c r="R16" s="182">
        <v>0</v>
      </c>
      <c r="S16" s="183">
        <v>5</v>
      </c>
      <c r="T16" s="181">
        <v>67</v>
      </c>
      <c r="U16" s="181">
        <v>27</v>
      </c>
      <c r="V16" s="181">
        <v>38</v>
      </c>
      <c r="W16" s="181">
        <v>27</v>
      </c>
      <c r="X16" s="181">
        <v>22</v>
      </c>
      <c r="Y16" s="181">
        <v>0</v>
      </c>
      <c r="Z16" s="184">
        <v>8</v>
      </c>
      <c r="AA16" s="180">
        <v>35</v>
      </c>
      <c r="AB16" s="181">
        <v>25</v>
      </c>
      <c r="AC16" s="181">
        <v>10</v>
      </c>
      <c r="AD16" s="182">
        <v>1</v>
      </c>
      <c r="AE16" s="183">
        <v>0</v>
      </c>
      <c r="AF16" s="181">
        <v>10</v>
      </c>
      <c r="AG16" s="181">
        <v>16</v>
      </c>
      <c r="AH16" s="181">
        <v>17</v>
      </c>
      <c r="AI16" s="181">
        <v>2</v>
      </c>
      <c r="AJ16" s="181">
        <v>0</v>
      </c>
      <c r="AK16" s="181">
        <v>0</v>
      </c>
      <c r="AL16" s="184">
        <v>0</v>
      </c>
      <c r="AM16" s="180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5</v>
      </c>
      <c r="AN16" s="181">
        <f>集計情報_main[[#This Row],[発生明細数_本社ｻｰﾊﾞ]]-集計情報_main[[#This Row],[進捗中案件_本社ｻｰﾊﾞ]]</f>
        <v>3</v>
      </c>
      <c r="AO16" s="181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2</v>
      </c>
      <c r="AP16" s="18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6" s="183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6" s="181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16" s="181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2</v>
      </c>
      <c r="AT16" s="181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2</v>
      </c>
      <c r="AU16" s="181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6" s="181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6" s="181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6" s="184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6" s="180">
        <v>0</v>
      </c>
      <c r="AZ16" s="181">
        <v>0</v>
      </c>
      <c r="BA16" s="181">
        <v>0</v>
      </c>
      <c r="BB16" s="182">
        <v>0</v>
      </c>
      <c r="BC16" s="183">
        <v>0</v>
      </c>
      <c r="BD16" s="181">
        <v>0</v>
      </c>
      <c r="BE16" s="181">
        <v>0</v>
      </c>
      <c r="BF16" s="181">
        <v>0</v>
      </c>
      <c r="BG16" s="181">
        <v>0</v>
      </c>
      <c r="BH16" s="181">
        <v>0</v>
      </c>
      <c r="BI16" s="181">
        <v>0</v>
      </c>
      <c r="BJ16" s="184">
        <v>0</v>
      </c>
      <c r="BK16" s="180">
        <v>0</v>
      </c>
      <c r="BL16" s="181">
        <v>0</v>
      </c>
      <c r="BM16" s="181">
        <v>0</v>
      </c>
      <c r="BN16" s="182">
        <v>0</v>
      </c>
      <c r="BO16" s="183">
        <v>0</v>
      </c>
      <c r="BP16" s="181">
        <v>0</v>
      </c>
      <c r="BQ16" s="181">
        <v>0</v>
      </c>
      <c r="BR16" s="181">
        <v>0</v>
      </c>
      <c r="BS16" s="181">
        <v>0</v>
      </c>
      <c r="BT16" s="181">
        <v>0</v>
      </c>
      <c r="BU16" s="181">
        <v>0</v>
      </c>
      <c r="BV16" s="184">
        <v>0</v>
      </c>
      <c r="BW16" s="180">
        <v>4</v>
      </c>
      <c r="BX16" s="181">
        <v>2</v>
      </c>
      <c r="BY16" s="181">
        <v>2</v>
      </c>
      <c r="BZ16" s="182">
        <v>0</v>
      </c>
      <c r="CA16" s="183">
        <v>0</v>
      </c>
      <c r="CB16" s="181">
        <v>3</v>
      </c>
      <c r="CC16" s="181">
        <v>2</v>
      </c>
      <c r="CD16" s="181">
        <v>2</v>
      </c>
      <c r="CE16" s="181">
        <v>0</v>
      </c>
      <c r="CF16" s="181">
        <v>0</v>
      </c>
      <c r="CG16" s="181">
        <v>0</v>
      </c>
      <c r="CH16" s="184">
        <v>0</v>
      </c>
      <c r="CI16" s="180">
        <v>0</v>
      </c>
      <c r="CJ16" s="181">
        <v>0</v>
      </c>
      <c r="CK16" s="181">
        <v>0</v>
      </c>
      <c r="CL16" s="181">
        <v>0</v>
      </c>
      <c r="CM16" s="181">
        <v>0</v>
      </c>
      <c r="CN16" s="181">
        <v>0</v>
      </c>
      <c r="CO16" s="181">
        <v>0</v>
      </c>
      <c r="CP16" s="181">
        <v>0</v>
      </c>
      <c r="CQ16" s="181">
        <v>0</v>
      </c>
      <c r="CR16" s="181">
        <v>0</v>
      </c>
      <c r="CS16" s="181">
        <v>0</v>
      </c>
      <c r="CT16" s="184">
        <v>0</v>
      </c>
      <c r="CU16" s="180">
        <v>0</v>
      </c>
      <c r="CV16" s="181">
        <v>0</v>
      </c>
      <c r="CW16" s="181">
        <v>0</v>
      </c>
      <c r="CX16" s="182">
        <v>0</v>
      </c>
      <c r="CY16" s="183">
        <v>0</v>
      </c>
      <c r="CZ16" s="181">
        <v>0</v>
      </c>
      <c r="DA16" s="181">
        <v>0</v>
      </c>
      <c r="DB16" s="181">
        <v>0</v>
      </c>
      <c r="DC16" s="181">
        <v>0</v>
      </c>
      <c r="DD16" s="181">
        <v>0</v>
      </c>
      <c r="DE16" s="181">
        <v>0</v>
      </c>
      <c r="DF16" s="184">
        <v>0</v>
      </c>
      <c r="DG16" s="180">
        <v>1</v>
      </c>
      <c r="DH16" s="181">
        <v>1</v>
      </c>
      <c r="DI16" s="181">
        <v>0</v>
      </c>
      <c r="DJ16" s="182">
        <v>0</v>
      </c>
      <c r="DK16" s="183">
        <v>0</v>
      </c>
      <c r="DL16" s="181">
        <v>0</v>
      </c>
      <c r="DM16" s="181">
        <v>0</v>
      </c>
      <c r="DN16" s="181">
        <v>0</v>
      </c>
      <c r="DO16" s="181">
        <v>1</v>
      </c>
      <c r="DP16" s="181">
        <v>0</v>
      </c>
      <c r="DQ16" s="181">
        <v>0</v>
      </c>
      <c r="DR16" s="184">
        <v>0</v>
      </c>
      <c r="DS16" s="185">
        <v>0</v>
      </c>
      <c r="DT16" s="185">
        <v>0</v>
      </c>
      <c r="DU16" s="185">
        <v>0</v>
      </c>
      <c r="DV16" s="185">
        <v>0</v>
      </c>
      <c r="DW16" s="185">
        <v>0</v>
      </c>
      <c r="DX16" s="185">
        <v>0</v>
      </c>
      <c r="DY16" s="185">
        <v>0</v>
      </c>
      <c r="DZ16" s="185">
        <v>0</v>
      </c>
      <c r="EA16" s="185">
        <v>0</v>
      </c>
      <c r="EB16" s="185">
        <v>0</v>
      </c>
      <c r="EC16" s="185">
        <v>0</v>
      </c>
      <c r="ED16" s="148">
        <v>0</v>
      </c>
      <c r="EE16" s="181">
        <f>集計情報_main[[#This Row],[発生明細数_ASTRA]]+集計情報_main[[#This Row],[発生明細数_本社ｻｰﾊﾞ]]</f>
        <v>127</v>
      </c>
      <c r="EF16" s="181">
        <f>集計情報_main[[#This Row],[発生明細数_2G]]-集計情報_main[[#This Row],[進捗中案件_2G]]</f>
        <v>118</v>
      </c>
      <c r="EG16" s="181">
        <f>集計情報_main[[#This Row],[進捗中案件_本社ｻｰﾊﾞ]]+集計情報_main[[#This Row],[進捗中案件_ASTRA]]</f>
        <v>9</v>
      </c>
      <c r="EH16" s="181">
        <f>集計情報_main[[#This Row],[資料品質不良(警告)件数_本社ｻｰﾊﾞ]]+集計情報_main[[#This Row],[資料品質不良(警告)件数_ASTRA]]</f>
        <v>0</v>
      </c>
      <c r="EI16" s="181">
        <f>集計情報_main[[#This Row],[資料品質不良(要注意)件数_本社ｻｰﾊﾞ]]+集計情報_main[[#This Row],[資料品質不良(要注意)件数_ASTRA]]</f>
        <v>5</v>
      </c>
      <c r="EJ16" s="181">
        <f>集計情報_main[[#This Row],[資料未確認_本社ｻｰﾊﾞ]]+集計情報_main[[#This Row],[資料未確認_ASTRA]]</f>
        <v>70</v>
      </c>
      <c r="EK16" s="181">
        <f>集計情報_main[[#This Row],[S開発_本社ｻｰﾊﾞ]]+集計情報_main[[#This Row],[S開発_ASTRA]]</f>
        <v>29</v>
      </c>
      <c r="EL16" s="181">
        <f>集計情報_main[[#This Row],[本番化_本社ｻｰﾊﾞ]]+集計情報_main[[#This Row],[本番化_ASTRA]]</f>
        <v>40</v>
      </c>
      <c r="EM16" s="181">
        <f>集計情報_main[[#This Row],[トラブル_本社ｻｰﾊﾞ]]+集計情報_main[[#This Row],[トラブル_ASTRA]]</f>
        <v>28</v>
      </c>
      <c r="EN16" s="181">
        <f>集計情報_main[[#This Row],[臨時処理_本社ｻｰﾊﾞ]]+集計情報_main[[#This Row],[臨時処理_ASTRA]]</f>
        <v>22</v>
      </c>
      <c r="EO16" s="181">
        <f>集計情報_main[[#This Row],[マスタメンテ_本社ｻｰﾊﾞ]]+集計情報_main[[#This Row],[マスタメンテ_ASTRA]]</f>
        <v>0</v>
      </c>
      <c r="EP16" s="148">
        <f>集計情報_main[[#This Row],[データ移行_本社ｻｰﾊﾞ]]+集計情報_main[[#This Row],[データ移行_ASTRA]]</f>
        <v>8</v>
      </c>
      <c r="EQ16" s="181"/>
      <c r="ER16" s="181"/>
      <c r="ES16" s="181"/>
      <c r="ET16" s="181"/>
      <c r="EU16" s="181"/>
      <c r="EV16" s="181"/>
      <c r="EW16" s="181">
        <f>集計情報_main[[#This Row],[S開発_2G]]+集計情報_main[[#This Row],[S開発_COMMON]]+集計情報_main[[#This Row],[S開発_PRISM]]</f>
        <v>68</v>
      </c>
      <c r="EX16" s="181">
        <f>集計情報_main[[#This Row],[本番化_2G]]+集計情報_main[[#This Row],[本番化_COMMON]]+集計情報_main[[#This Row],[本番化_PRISM]]</f>
        <v>98</v>
      </c>
      <c r="EY16" s="181">
        <f>集計情報_main[[#This Row],[トラブル_2G]]+集計情報_main[[#This Row],[トラブル_COMMON]]+集計情報_main[[#This Row],[トラブル_PRISM]]</f>
        <v>45</v>
      </c>
      <c r="EZ16" s="181">
        <f>集計情報_main[[#This Row],[臨時処理_2G]]+集計情報_main[[#This Row],[臨時処理_COMMON]]+集計情報_main[[#This Row],[臨時処理_PRISM]]</f>
        <v>22</v>
      </c>
      <c r="FA16" s="181">
        <f>集計情報_main[[#This Row],[マスタメンテ_2G]]+集計情報_main[[#This Row],[マスタメンテ_COMMON]]+集計情報_main[[#This Row],[マスタメンテ_PRISM]]</f>
        <v>3</v>
      </c>
      <c r="FB16" s="181">
        <f>集計情報_main[[#This Row],[データ移行_2G]]</f>
        <v>8</v>
      </c>
    </row>
    <row r="17" spans="2:158" ht="13.5" customHeight="1" thickTop="1" x14ac:dyDescent="0.15">
      <c r="B17" s="6" t="s">
        <v>151</v>
      </c>
      <c r="C17" s="21">
        <v>55</v>
      </c>
      <c r="D17" s="22">
        <v>54</v>
      </c>
      <c r="E17" s="22">
        <v>1</v>
      </c>
      <c r="F17" s="71">
        <v>1</v>
      </c>
      <c r="G17" s="74">
        <v>17</v>
      </c>
      <c r="H17" s="22">
        <v>1</v>
      </c>
      <c r="I17" s="64">
        <v>16</v>
      </c>
      <c r="J17" s="64">
        <v>24</v>
      </c>
      <c r="K17" s="64">
        <v>14</v>
      </c>
      <c r="L17" s="34">
        <v>0</v>
      </c>
      <c r="M17" s="65">
        <v>1</v>
      </c>
      <c r="N17" s="66">
        <v>0</v>
      </c>
      <c r="O17" s="13">
        <v>190</v>
      </c>
      <c r="P17" s="11">
        <v>153</v>
      </c>
      <c r="Q17" s="11">
        <v>37</v>
      </c>
      <c r="R17" s="72">
        <v>2</v>
      </c>
      <c r="S17" s="74">
        <v>14</v>
      </c>
      <c r="T17" s="11">
        <v>48</v>
      </c>
      <c r="U17" s="11">
        <v>53</v>
      </c>
      <c r="V17" s="11">
        <v>56</v>
      </c>
      <c r="W17" s="11">
        <v>41</v>
      </c>
      <c r="X17" s="77">
        <v>35</v>
      </c>
      <c r="Y17" s="11">
        <v>0</v>
      </c>
      <c r="Z17" s="14">
        <v>5</v>
      </c>
      <c r="AA17" s="13">
        <v>16</v>
      </c>
      <c r="AB17" s="11">
        <v>15</v>
      </c>
      <c r="AC17" s="11">
        <v>1</v>
      </c>
      <c r="AD17" s="72">
        <v>0</v>
      </c>
      <c r="AE17" s="74">
        <v>2</v>
      </c>
      <c r="AF17" s="11">
        <v>1</v>
      </c>
      <c r="AG17" s="11">
        <v>6</v>
      </c>
      <c r="AH17" s="11">
        <v>7</v>
      </c>
      <c r="AI17" s="11">
        <v>2</v>
      </c>
      <c r="AJ17" s="78">
        <v>0</v>
      </c>
      <c r="AK17" s="11">
        <v>1</v>
      </c>
      <c r="AL17" s="16">
        <v>0</v>
      </c>
      <c r="AM17" s="27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4</v>
      </c>
      <c r="AN17" s="24">
        <f>集計情報_main[[#This Row],[発生明細数_本社ｻｰﾊﾞ]]-集計情報_main[[#This Row],[進捗中案件_本社ｻｰﾊﾞ]]</f>
        <v>4</v>
      </c>
      <c r="AO17" s="24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7" s="71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7" s="74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7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7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7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7" s="24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7" s="34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2</v>
      </c>
      <c r="AW17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7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7" s="27">
        <v>4</v>
      </c>
      <c r="AZ17" s="24">
        <v>4</v>
      </c>
      <c r="BA17" s="24">
        <v>0</v>
      </c>
      <c r="BB17" s="71">
        <v>0</v>
      </c>
      <c r="BC17" s="74">
        <v>0</v>
      </c>
      <c r="BD17" s="24">
        <v>0</v>
      </c>
      <c r="BE17" s="34">
        <v>0</v>
      </c>
      <c r="BF17" s="24">
        <v>0</v>
      </c>
      <c r="BG17" s="24">
        <v>2</v>
      </c>
      <c r="BH17" s="34">
        <v>2</v>
      </c>
      <c r="BI17" s="24">
        <v>0</v>
      </c>
      <c r="BJ17" s="28">
        <v>0</v>
      </c>
      <c r="BK17" s="36">
        <v>0</v>
      </c>
      <c r="BL17" s="34">
        <v>0</v>
      </c>
      <c r="BM17" s="34">
        <v>0</v>
      </c>
      <c r="BN17" s="71">
        <v>0</v>
      </c>
      <c r="BO17" s="74">
        <v>0</v>
      </c>
      <c r="BP17" s="34">
        <v>0</v>
      </c>
      <c r="BQ17" s="34">
        <v>0</v>
      </c>
      <c r="BR17" s="34">
        <v>0</v>
      </c>
      <c r="BS17" s="34">
        <v>0</v>
      </c>
      <c r="BT17" s="34">
        <v>0</v>
      </c>
      <c r="BU17" s="34">
        <v>0</v>
      </c>
      <c r="BV17" s="37">
        <v>0</v>
      </c>
      <c r="BW17" s="36">
        <v>0</v>
      </c>
      <c r="BX17" s="34">
        <v>0</v>
      </c>
      <c r="BY17" s="34">
        <v>0</v>
      </c>
      <c r="BZ17" s="71">
        <v>0</v>
      </c>
      <c r="CA17" s="74">
        <v>0</v>
      </c>
      <c r="CB17" s="34">
        <v>0</v>
      </c>
      <c r="CC17" s="34">
        <v>0</v>
      </c>
      <c r="CD17" s="34">
        <v>0</v>
      </c>
      <c r="CE17" s="34">
        <v>0</v>
      </c>
      <c r="CF17" s="34">
        <v>0</v>
      </c>
      <c r="CG17" s="34">
        <v>0</v>
      </c>
      <c r="CH17" s="37">
        <v>0</v>
      </c>
      <c r="CI17" s="127">
        <v>0</v>
      </c>
      <c r="CJ17" s="128">
        <v>0</v>
      </c>
      <c r="CK17" s="128">
        <v>0</v>
      </c>
      <c r="CL17" s="128">
        <v>0</v>
      </c>
      <c r="CM17" s="128">
        <v>0</v>
      </c>
      <c r="CN17" s="128">
        <v>0</v>
      </c>
      <c r="CO17" s="128">
        <v>0</v>
      </c>
      <c r="CP17" s="128">
        <v>0</v>
      </c>
      <c r="CQ17" s="128">
        <v>0</v>
      </c>
      <c r="CR17" s="128">
        <v>0</v>
      </c>
      <c r="CS17" s="128">
        <v>0</v>
      </c>
      <c r="CT17" s="129">
        <v>0</v>
      </c>
      <c r="CU17" s="36">
        <v>0</v>
      </c>
      <c r="CV17" s="34">
        <v>0</v>
      </c>
      <c r="CW17" s="34">
        <v>0</v>
      </c>
      <c r="CX17" s="71">
        <v>0</v>
      </c>
      <c r="CY17" s="74">
        <v>0</v>
      </c>
      <c r="CZ17" s="34">
        <v>0</v>
      </c>
      <c r="DA17" s="34">
        <v>0</v>
      </c>
      <c r="DB17" s="34">
        <v>0</v>
      </c>
      <c r="DC17" s="34">
        <v>0</v>
      </c>
      <c r="DD17" s="34">
        <v>0</v>
      </c>
      <c r="DE17" s="34">
        <v>0</v>
      </c>
      <c r="DF17" s="37">
        <v>0</v>
      </c>
      <c r="DG17" s="36">
        <v>0</v>
      </c>
      <c r="DH17" s="34">
        <v>0</v>
      </c>
      <c r="DI17" s="34">
        <v>0</v>
      </c>
      <c r="DJ17" s="71">
        <v>0</v>
      </c>
      <c r="DK17" s="74">
        <v>0</v>
      </c>
      <c r="DL17" s="34">
        <v>0</v>
      </c>
      <c r="DM17" s="34">
        <v>0</v>
      </c>
      <c r="DN17" s="34">
        <v>0</v>
      </c>
      <c r="DO17" s="34">
        <v>0</v>
      </c>
      <c r="DP17" s="34">
        <v>0</v>
      </c>
      <c r="DQ17" s="34">
        <v>0</v>
      </c>
      <c r="DR17" s="37">
        <v>0</v>
      </c>
      <c r="DS17" s="130">
        <v>0</v>
      </c>
      <c r="DT17" s="130">
        <v>0</v>
      </c>
      <c r="DU17" s="130">
        <v>0</v>
      </c>
      <c r="DV17" s="130">
        <v>0</v>
      </c>
      <c r="DW17" s="130">
        <v>0</v>
      </c>
      <c r="DX17" s="130">
        <v>0</v>
      </c>
      <c r="DY17" s="130">
        <v>0</v>
      </c>
      <c r="DZ17" s="130">
        <v>0</v>
      </c>
      <c r="EA17" s="130">
        <v>0</v>
      </c>
      <c r="EB17" s="130">
        <v>0</v>
      </c>
      <c r="EC17" s="130">
        <v>0</v>
      </c>
      <c r="ED17" s="37">
        <v>0</v>
      </c>
      <c r="EE17" s="133">
        <f>集計情報_main[[#This Row],[発生明細数_ASTRA]]+集計情報_main[[#This Row],[発生明細数_本社ｻｰﾊﾞ]]</f>
        <v>194</v>
      </c>
      <c r="EF17" s="33">
        <f>集計情報_main[[#This Row],[発生明細数_2G]]-集計情報_main[[#This Row],[進捗中案件_2G]]</f>
        <v>157</v>
      </c>
      <c r="EG17" s="33">
        <f>集計情報_main[[#This Row],[進捗中案件_本社ｻｰﾊﾞ]]+集計情報_main[[#This Row],[進捗中案件_ASTRA]]</f>
        <v>37</v>
      </c>
      <c r="EH17" s="33">
        <f>集計情報_main[[#This Row],[資料品質不良(警告)件数_本社ｻｰﾊﾞ]]+集計情報_main[[#This Row],[資料品質不良(警告)件数_ASTRA]]</f>
        <v>2</v>
      </c>
      <c r="EI17" s="33">
        <f>集計情報_main[[#This Row],[資料品質不良(要注意)件数_本社ｻｰﾊﾞ]]+集計情報_main[[#This Row],[資料品質不良(要注意)件数_ASTRA]]</f>
        <v>14</v>
      </c>
      <c r="EJ17" s="33">
        <f>集計情報_main[[#This Row],[資料未確認_本社ｻｰﾊﾞ]]+集計情報_main[[#This Row],[資料未確認_ASTRA]]</f>
        <v>48</v>
      </c>
      <c r="EK17" s="33">
        <f>集計情報_main[[#This Row],[S開発_本社ｻｰﾊﾞ]]+集計情報_main[[#This Row],[S開発_ASTRA]]</f>
        <v>53</v>
      </c>
      <c r="EL17" s="33">
        <f>集計情報_main[[#This Row],[本番化_本社ｻｰﾊﾞ]]+集計情報_main[[#This Row],[本番化_ASTRA]]</f>
        <v>56</v>
      </c>
      <c r="EM17" s="33">
        <f>集計情報_main[[#This Row],[トラブル_本社ｻｰﾊﾞ]]+集計情報_main[[#This Row],[トラブル_ASTRA]]</f>
        <v>43</v>
      </c>
      <c r="EN17" s="33">
        <f>集計情報_main[[#This Row],[臨時処理_本社ｻｰﾊﾞ]]+集計情報_main[[#This Row],[臨時処理_ASTRA]]</f>
        <v>37</v>
      </c>
      <c r="EO17" s="33">
        <f>集計情報_main[[#This Row],[マスタメンテ_本社ｻｰﾊﾞ]]+集計情報_main[[#This Row],[マスタメンテ_ASTRA]]</f>
        <v>0</v>
      </c>
      <c r="EP17" s="39">
        <f>集計情報_main[[#This Row],[データ移行_本社ｻｰﾊﾞ]]+集計情報_main[[#This Row],[データ移行_ASTRA]]</f>
        <v>5</v>
      </c>
      <c r="EQ17" s="136"/>
      <c r="ER17" s="34"/>
      <c r="ES17" s="34"/>
      <c r="ET17" s="34"/>
      <c r="EU17" s="34"/>
      <c r="EV17" s="34"/>
      <c r="EW17" s="34">
        <f>集計情報_main[[#This Row],[S開発_2G]]+集計情報_main[[#This Row],[S開発_COMMON]]+集計情報_main[[#This Row],[S開発_PRISM]]</f>
        <v>75</v>
      </c>
      <c r="EX17" s="34">
        <f>集計情報_main[[#This Row],[本番化_2G]]+集計情報_main[[#This Row],[本番化_COMMON]]+集計情報_main[[#This Row],[本番化_PRISM]]</f>
        <v>87</v>
      </c>
      <c r="EY17" s="34">
        <f>集計情報_main[[#This Row],[トラブル_2G]]+集計情報_main[[#This Row],[トラブル_COMMON]]+集計情報_main[[#This Row],[トラブル_PRISM]]</f>
        <v>59</v>
      </c>
      <c r="EZ17" s="34">
        <f>集計情報_main[[#This Row],[臨時処理_2G]]+集計情報_main[[#This Row],[臨時処理_COMMON]]+集計情報_main[[#This Row],[臨時処理_PRISM]]</f>
        <v>37</v>
      </c>
      <c r="FA17" s="34">
        <f>集計情報_main[[#This Row],[マスタメンテ_2G]]+集計情報_main[[#This Row],[マスタメンテ_COMMON]]+集計情報_main[[#This Row],[マスタメンテ_PRISM]]</f>
        <v>2</v>
      </c>
      <c r="FB17" s="34">
        <f>集計情報_main[[#This Row],[データ移行_2G]]+集計情報_main[[#This Row],[データ移行_COMMON]]+集計情報_main[[#This Row],[データ移行_PRISM]]</f>
        <v>5</v>
      </c>
    </row>
    <row r="18" spans="2:158" ht="13.5" customHeight="1" x14ac:dyDescent="0.15">
      <c r="B18" s="7" t="s">
        <v>13</v>
      </c>
      <c r="C18" s="8">
        <v>64</v>
      </c>
      <c r="D18" s="3">
        <v>56</v>
      </c>
      <c r="E18" s="3">
        <v>8</v>
      </c>
      <c r="F18" s="72">
        <v>4</v>
      </c>
      <c r="G18" s="75">
        <v>14</v>
      </c>
      <c r="H18" s="3">
        <v>10</v>
      </c>
      <c r="I18" s="64">
        <v>25</v>
      </c>
      <c r="J18" s="65">
        <v>30</v>
      </c>
      <c r="K18" s="65">
        <v>9</v>
      </c>
      <c r="L18" s="33">
        <v>0</v>
      </c>
      <c r="M18" s="65">
        <v>0</v>
      </c>
      <c r="N18" s="66">
        <v>0</v>
      </c>
      <c r="O18" s="15">
        <v>67</v>
      </c>
      <c r="P18" s="10">
        <v>47</v>
      </c>
      <c r="Q18" s="10">
        <v>20</v>
      </c>
      <c r="R18" s="72">
        <v>1</v>
      </c>
      <c r="S18" s="75">
        <v>8</v>
      </c>
      <c r="T18" s="10">
        <v>21</v>
      </c>
      <c r="U18" s="10">
        <v>22</v>
      </c>
      <c r="V18" s="10">
        <v>19</v>
      </c>
      <c r="W18" s="10">
        <v>13</v>
      </c>
      <c r="X18" s="78">
        <v>6</v>
      </c>
      <c r="Y18" s="10">
        <v>2</v>
      </c>
      <c r="Z18" s="16">
        <v>5</v>
      </c>
      <c r="AA18" s="15">
        <v>12</v>
      </c>
      <c r="AB18" s="10">
        <v>12</v>
      </c>
      <c r="AC18" s="10">
        <v>0</v>
      </c>
      <c r="AD18" s="72">
        <v>0</v>
      </c>
      <c r="AE18" s="75">
        <v>0</v>
      </c>
      <c r="AF18" s="10">
        <v>1</v>
      </c>
      <c r="AG18" s="10">
        <v>5</v>
      </c>
      <c r="AH18" s="10">
        <v>5</v>
      </c>
      <c r="AI18" s="10">
        <v>2</v>
      </c>
      <c r="AJ18" s="78">
        <v>0</v>
      </c>
      <c r="AK18" s="10">
        <v>0</v>
      </c>
      <c r="AL18" s="16">
        <v>0</v>
      </c>
      <c r="AM18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3</v>
      </c>
      <c r="AN18" s="23">
        <f>集計情報_main[[#This Row],[発生明細数_本社ｻｰﾊﾞ]]-集計情報_main[[#This Row],[進捗中案件_本社ｻｰﾊﾞ]]</f>
        <v>3</v>
      </c>
      <c r="AO18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18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8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18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18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18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18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2</v>
      </c>
      <c r="AV18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1</v>
      </c>
      <c r="AW18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8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18" s="29">
        <v>0</v>
      </c>
      <c r="AZ18" s="23">
        <v>0</v>
      </c>
      <c r="BA18" s="23">
        <v>0</v>
      </c>
      <c r="BB18" s="72">
        <v>0</v>
      </c>
      <c r="BC18" s="75">
        <v>0</v>
      </c>
      <c r="BD18" s="23">
        <v>0</v>
      </c>
      <c r="BE18" s="33">
        <v>0</v>
      </c>
      <c r="BF18" s="23">
        <v>0</v>
      </c>
      <c r="BG18" s="23">
        <v>0</v>
      </c>
      <c r="BH18" s="33">
        <v>0</v>
      </c>
      <c r="BI18" s="23">
        <v>0</v>
      </c>
      <c r="BJ18" s="30">
        <v>0</v>
      </c>
      <c r="BK18" s="38">
        <v>0</v>
      </c>
      <c r="BL18" s="33">
        <v>0</v>
      </c>
      <c r="BM18" s="33">
        <v>0</v>
      </c>
      <c r="BN18" s="72">
        <v>0</v>
      </c>
      <c r="BO18" s="75">
        <v>0</v>
      </c>
      <c r="BP18" s="33">
        <v>0</v>
      </c>
      <c r="BQ18" s="33">
        <v>0</v>
      </c>
      <c r="BR18" s="33">
        <v>0</v>
      </c>
      <c r="BS18" s="33">
        <v>0</v>
      </c>
      <c r="BT18" s="33">
        <v>0</v>
      </c>
      <c r="BU18" s="33">
        <v>0</v>
      </c>
      <c r="BV18" s="39">
        <v>0</v>
      </c>
      <c r="BW18" s="38">
        <v>3</v>
      </c>
      <c r="BX18" s="33">
        <v>3</v>
      </c>
      <c r="BY18" s="33">
        <v>0</v>
      </c>
      <c r="BZ18" s="72">
        <v>0</v>
      </c>
      <c r="CA18" s="75">
        <v>0</v>
      </c>
      <c r="CB18" s="33">
        <v>0</v>
      </c>
      <c r="CC18" s="33">
        <v>0</v>
      </c>
      <c r="CD18" s="33">
        <v>0</v>
      </c>
      <c r="CE18" s="33">
        <v>2</v>
      </c>
      <c r="CF18" s="33">
        <v>1</v>
      </c>
      <c r="CG18" s="33">
        <v>0</v>
      </c>
      <c r="CH18" s="39">
        <v>0</v>
      </c>
      <c r="CI18" s="38">
        <v>0</v>
      </c>
      <c r="CJ18" s="33">
        <v>0</v>
      </c>
      <c r="CK18" s="33">
        <v>0</v>
      </c>
      <c r="CL18" s="33">
        <v>0</v>
      </c>
      <c r="CM18" s="33">
        <v>0</v>
      </c>
      <c r="CN18" s="33">
        <v>0</v>
      </c>
      <c r="CO18" s="33">
        <v>0</v>
      </c>
      <c r="CP18" s="33">
        <v>0</v>
      </c>
      <c r="CQ18" s="33">
        <v>0</v>
      </c>
      <c r="CR18" s="33">
        <v>0</v>
      </c>
      <c r="CS18" s="33">
        <v>0</v>
      </c>
      <c r="CT18" s="39">
        <v>0</v>
      </c>
      <c r="CU18" s="38">
        <v>0</v>
      </c>
      <c r="CV18" s="33">
        <v>0</v>
      </c>
      <c r="CW18" s="33">
        <v>0</v>
      </c>
      <c r="CX18" s="72">
        <v>0</v>
      </c>
      <c r="CY18" s="75">
        <v>0</v>
      </c>
      <c r="CZ18" s="33">
        <v>0</v>
      </c>
      <c r="DA18" s="33">
        <v>0</v>
      </c>
      <c r="DB18" s="33">
        <v>0</v>
      </c>
      <c r="DC18" s="33">
        <v>0</v>
      </c>
      <c r="DD18" s="33">
        <v>0</v>
      </c>
      <c r="DE18" s="33">
        <v>0</v>
      </c>
      <c r="DF18" s="39">
        <v>0</v>
      </c>
      <c r="DG18" s="38">
        <v>0</v>
      </c>
      <c r="DH18" s="33">
        <v>0</v>
      </c>
      <c r="DI18" s="33">
        <v>0</v>
      </c>
      <c r="DJ18" s="72">
        <v>0</v>
      </c>
      <c r="DK18" s="75">
        <v>0</v>
      </c>
      <c r="DL18" s="33">
        <v>0</v>
      </c>
      <c r="DM18" s="33">
        <v>0</v>
      </c>
      <c r="DN18" s="33">
        <v>0</v>
      </c>
      <c r="DO18" s="33">
        <v>0</v>
      </c>
      <c r="DP18" s="33">
        <v>0</v>
      </c>
      <c r="DQ18" s="33">
        <v>0</v>
      </c>
      <c r="DR18" s="39">
        <v>0</v>
      </c>
      <c r="DS18" s="131">
        <v>0</v>
      </c>
      <c r="DT18" s="131">
        <v>0</v>
      </c>
      <c r="DU18" s="131">
        <v>0</v>
      </c>
      <c r="DV18" s="131">
        <v>0</v>
      </c>
      <c r="DW18" s="131">
        <v>0</v>
      </c>
      <c r="DX18" s="131">
        <v>0</v>
      </c>
      <c r="DY18" s="131">
        <v>0</v>
      </c>
      <c r="DZ18" s="131">
        <v>0</v>
      </c>
      <c r="EA18" s="131">
        <v>0</v>
      </c>
      <c r="EB18" s="131">
        <v>0</v>
      </c>
      <c r="EC18" s="131">
        <v>0</v>
      </c>
      <c r="ED18" s="39">
        <v>0</v>
      </c>
      <c r="EE18" s="133">
        <f>集計情報_main[[#This Row],[発生明細数_ASTRA]]+集計情報_main[[#This Row],[発生明細数_本社ｻｰﾊﾞ]]</f>
        <v>70</v>
      </c>
      <c r="EF18" s="33">
        <f>集計情報_main[[#This Row],[発生明細数_2G]]-集計情報_main[[#This Row],[進捗中案件_2G]]</f>
        <v>50</v>
      </c>
      <c r="EG18" s="33">
        <f>集計情報_main[[#This Row],[進捗中案件_本社ｻｰﾊﾞ]]+集計情報_main[[#This Row],[進捗中案件_ASTRA]]</f>
        <v>20</v>
      </c>
      <c r="EH18" s="33">
        <f>集計情報_main[[#This Row],[資料品質不良(警告)件数_本社ｻｰﾊﾞ]]+集計情報_main[[#This Row],[資料品質不良(警告)件数_ASTRA]]</f>
        <v>1</v>
      </c>
      <c r="EI18" s="33">
        <f>集計情報_main[[#This Row],[資料品質不良(要注意)件数_本社ｻｰﾊﾞ]]+集計情報_main[[#This Row],[資料品質不良(要注意)件数_ASTRA]]</f>
        <v>8</v>
      </c>
      <c r="EJ18" s="33">
        <f>集計情報_main[[#This Row],[資料未確認_本社ｻｰﾊﾞ]]+集計情報_main[[#This Row],[資料未確認_ASTRA]]</f>
        <v>21</v>
      </c>
      <c r="EK18" s="33">
        <f>集計情報_main[[#This Row],[S開発_本社ｻｰﾊﾞ]]+集計情報_main[[#This Row],[S開発_ASTRA]]</f>
        <v>22</v>
      </c>
      <c r="EL18" s="33">
        <f>集計情報_main[[#This Row],[本番化_本社ｻｰﾊﾞ]]+集計情報_main[[#This Row],[本番化_ASTRA]]</f>
        <v>19</v>
      </c>
      <c r="EM18" s="33">
        <f>集計情報_main[[#This Row],[トラブル_本社ｻｰﾊﾞ]]+集計情報_main[[#This Row],[トラブル_ASTRA]]</f>
        <v>15</v>
      </c>
      <c r="EN18" s="33">
        <f>集計情報_main[[#This Row],[臨時処理_本社ｻｰﾊﾞ]]+集計情報_main[[#This Row],[臨時処理_ASTRA]]</f>
        <v>7</v>
      </c>
      <c r="EO18" s="33">
        <f>集計情報_main[[#This Row],[マスタメンテ_本社ｻｰﾊﾞ]]+集計情報_main[[#This Row],[マスタメンテ_ASTRA]]</f>
        <v>2</v>
      </c>
      <c r="EP18" s="39">
        <f>集計情報_main[[#This Row],[データ移行_本社ｻｰﾊﾞ]]+集計情報_main[[#This Row],[データ移行_ASTRA]]</f>
        <v>5</v>
      </c>
      <c r="EQ18" s="133"/>
      <c r="ER18" s="33"/>
      <c r="ES18" s="33"/>
      <c r="ET18" s="33"/>
      <c r="EU18" s="33"/>
      <c r="EV18" s="33"/>
      <c r="EW18" s="33">
        <f>集計情報_main[[#This Row],[S開発_2G]]+集計情報_main[[#This Row],[S開発_COMMON]]+集計情報_main[[#This Row],[S開発_PRISM]]</f>
        <v>52</v>
      </c>
      <c r="EX18" s="33">
        <f>集計情報_main[[#This Row],[本番化_2G]]+集計情報_main[[#This Row],[本番化_COMMON]]+集計情報_main[[#This Row],[本番化_PRISM]]</f>
        <v>54</v>
      </c>
      <c r="EY18" s="33">
        <f>集計情報_main[[#This Row],[トラブル_2G]]+集計情報_main[[#This Row],[トラブル_COMMON]]+集計情報_main[[#This Row],[トラブル_PRISM]]</f>
        <v>26</v>
      </c>
      <c r="EZ18" s="33">
        <f>集計情報_main[[#This Row],[臨時処理_2G]]+集計情報_main[[#This Row],[臨時処理_COMMON]]+集計情報_main[[#This Row],[臨時処理_PRISM]]</f>
        <v>7</v>
      </c>
      <c r="FA18" s="33">
        <f>集計情報_main[[#This Row],[マスタメンテ_2G]]+集計情報_main[[#This Row],[マスタメンテ_COMMON]]+集計情報_main[[#This Row],[マスタメンテ_PRISM]]</f>
        <v>2</v>
      </c>
      <c r="FB18" s="33">
        <f>集計情報_main[[#This Row],[データ移行_2G]]</f>
        <v>5</v>
      </c>
    </row>
    <row r="19" spans="2:158" ht="13.5" customHeight="1" x14ac:dyDescent="0.15">
      <c r="B19" s="7" t="s">
        <v>15</v>
      </c>
      <c r="C19" s="8">
        <v>64</v>
      </c>
      <c r="D19" s="3">
        <v>55</v>
      </c>
      <c r="E19" s="3">
        <v>9</v>
      </c>
      <c r="F19" s="72">
        <v>0</v>
      </c>
      <c r="G19" s="75">
        <v>0</v>
      </c>
      <c r="H19" s="3">
        <v>11</v>
      </c>
      <c r="I19" s="64">
        <v>20</v>
      </c>
      <c r="J19" s="65">
        <v>27</v>
      </c>
      <c r="K19" s="65">
        <v>17</v>
      </c>
      <c r="L19" s="33">
        <v>0</v>
      </c>
      <c r="M19" s="65">
        <v>0</v>
      </c>
      <c r="N19" s="66">
        <v>0</v>
      </c>
      <c r="O19" s="15">
        <v>55</v>
      </c>
      <c r="P19" s="10">
        <v>48</v>
      </c>
      <c r="Q19" s="10">
        <v>7</v>
      </c>
      <c r="R19" s="72">
        <v>1</v>
      </c>
      <c r="S19" s="75">
        <v>4</v>
      </c>
      <c r="T19" s="10">
        <v>9</v>
      </c>
      <c r="U19" s="10">
        <v>13</v>
      </c>
      <c r="V19" s="10">
        <v>19</v>
      </c>
      <c r="W19" s="10">
        <v>13</v>
      </c>
      <c r="X19" s="78">
        <v>8</v>
      </c>
      <c r="Y19" s="10">
        <v>0</v>
      </c>
      <c r="Z19" s="16">
        <v>1</v>
      </c>
      <c r="AA19" s="15">
        <v>14</v>
      </c>
      <c r="AB19" s="10">
        <v>10</v>
      </c>
      <c r="AC19" s="10">
        <v>4</v>
      </c>
      <c r="AD19" s="72">
        <v>0</v>
      </c>
      <c r="AE19" s="75">
        <v>1</v>
      </c>
      <c r="AF19" s="10">
        <v>4</v>
      </c>
      <c r="AG19" s="10">
        <v>7</v>
      </c>
      <c r="AH19" s="10">
        <v>7</v>
      </c>
      <c r="AI19" s="10">
        <v>0</v>
      </c>
      <c r="AJ19" s="78">
        <v>0</v>
      </c>
      <c r="AK19" s="10">
        <v>0</v>
      </c>
      <c r="AL19" s="16">
        <v>0</v>
      </c>
      <c r="AM19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5</v>
      </c>
      <c r="AN19" s="23">
        <f>集計情報_main[[#This Row],[発生明細数_本社ｻｰﾊﾞ]]-集計情報_main[[#This Row],[進捗中案件_本社ｻｰﾊﾞ]]</f>
        <v>4</v>
      </c>
      <c r="AO19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1</v>
      </c>
      <c r="AP19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19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2</v>
      </c>
      <c r="AR19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3</v>
      </c>
      <c r="AS19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2</v>
      </c>
      <c r="AT19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1</v>
      </c>
      <c r="AU19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19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19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19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1</v>
      </c>
      <c r="AY19" s="29">
        <v>0</v>
      </c>
      <c r="AZ19" s="23">
        <v>0</v>
      </c>
      <c r="BA19" s="23">
        <v>0</v>
      </c>
      <c r="BB19" s="72">
        <v>0</v>
      </c>
      <c r="BC19" s="75">
        <v>0</v>
      </c>
      <c r="BD19" s="23">
        <v>0</v>
      </c>
      <c r="BE19" s="33">
        <v>0</v>
      </c>
      <c r="BF19" s="23">
        <v>0</v>
      </c>
      <c r="BG19" s="23">
        <v>0</v>
      </c>
      <c r="BH19" s="33">
        <v>0</v>
      </c>
      <c r="BI19" s="23">
        <v>0</v>
      </c>
      <c r="BJ19" s="30">
        <v>0</v>
      </c>
      <c r="BK19" s="38">
        <v>0</v>
      </c>
      <c r="BL19" s="33">
        <v>0</v>
      </c>
      <c r="BM19" s="33">
        <v>0</v>
      </c>
      <c r="BN19" s="72">
        <v>0</v>
      </c>
      <c r="BO19" s="75">
        <v>0</v>
      </c>
      <c r="BP19" s="33">
        <v>0</v>
      </c>
      <c r="BQ19" s="33">
        <v>0</v>
      </c>
      <c r="BR19" s="33">
        <v>0</v>
      </c>
      <c r="BS19" s="33">
        <v>0</v>
      </c>
      <c r="BT19" s="33">
        <v>0</v>
      </c>
      <c r="BU19" s="33">
        <v>0</v>
      </c>
      <c r="BV19" s="39">
        <v>0</v>
      </c>
      <c r="BW19" s="38">
        <v>2</v>
      </c>
      <c r="BX19" s="33">
        <v>1</v>
      </c>
      <c r="BY19" s="33">
        <v>1</v>
      </c>
      <c r="BZ19" s="72">
        <v>0</v>
      </c>
      <c r="CA19" s="75">
        <v>1</v>
      </c>
      <c r="CB19" s="33">
        <v>2</v>
      </c>
      <c r="CC19" s="33">
        <v>1</v>
      </c>
      <c r="CD19" s="33">
        <v>1</v>
      </c>
      <c r="CE19" s="33">
        <v>0</v>
      </c>
      <c r="CF19" s="33">
        <v>0</v>
      </c>
      <c r="CG19" s="33">
        <v>0</v>
      </c>
      <c r="CH19" s="39">
        <v>0</v>
      </c>
      <c r="CI19" s="38">
        <v>2</v>
      </c>
      <c r="CJ19" s="33">
        <v>2</v>
      </c>
      <c r="CK19" s="33">
        <v>0</v>
      </c>
      <c r="CL19" s="33">
        <v>0</v>
      </c>
      <c r="CM19" s="33">
        <v>1</v>
      </c>
      <c r="CN19" s="33">
        <v>1</v>
      </c>
      <c r="CO19" s="33">
        <v>1</v>
      </c>
      <c r="CP19" s="33">
        <v>0</v>
      </c>
      <c r="CQ19" s="33">
        <v>0</v>
      </c>
      <c r="CR19" s="33">
        <v>0</v>
      </c>
      <c r="CS19" s="33">
        <v>0</v>
      </c>
      <c r="CT19" s="39">
        <v>1</v>
      </c>
      <c r="CU19" s="38">
        <v>0</v>
      </c>
      <c r="CV19" s="33">
        <v>0</v>
      </c>
      <c r="CW19" s="33">
        <v>0</v>
      </c>
      <c r="CX19" s="72">
        <v>0</v>
      </c>
      <c r="CY19" s="75">
        <v>0</v>
      </c>
      <c r="CZ19" s="33">
        <v>0</v>
      </c>
      <c r="DA19" s="33">
        <v>0</v>
      </c>
      <c r="DB19" s="33">
        <v>0</v>
      </c>
      <c r="DC19" s="33">
        <v>0</v>
      </c>
      <c r="DD19" s="33">
        <v>0</v>
      </c>
      <c r="DE19" s="33">
        <v>0</v>
      </c>
      <c r="DF19" s="39">
        <v>0</v>
      </c>
      <c r="DG19" s="38">
        <v>0</v>
      </c>
      <c r="DH19" s="33">
        <v>0</v>
      </c>
      <c r="DI19" s="33">
        <v>0</v>
      </c>
      <c r="DJ19" s="72">
        <v>0</v>
      </c>
      <c r="DK19" s="75">
        <v>0</v>
      </c>
      <c r="DL19" s="33">
        <v>0</v>
      </c>
      <c r="DM19" s="33">
        <v>0</v>
      </c>
      <c r="DN19" s="33">
        <v>0</v>
      </c>
      <c r="DO19" s="33">
        <v>0</v>
      </c>
      <c r="DP19" s="33">
        <v>0</v>
      </c>
      <c r="DQ19" s="33">
        <v>0</v>
      </c>
      <c r="DR19" s="39">
        <v>0</v>
      </c>
      <c r="DS19" s="131">
        <v>1</v>
      </c>
      <c r="DT19" s="131">
        <v>1</v>
      </c>
      <c r="DU19" s="131">
        <v>0</v>
      </c>
      <c r="DV19" s="131">
        <v>0</v>
      </c>
      <c r="DW19" s="131">
        <v>0</v>
      </c>
      <c r="DX19" s="131">
        <v>0</v>
      </c>
      <c r="DY19" s="131">
        <v>0</v>
      </c>
      <c r="DZ19" s="131">
        <v>0</v>
      </c>
      <c r="EA19" s="131">
        <v>1</v>
      </c>
      <c r="EB19" s="131">
        <v>0</v>
      </c>
      <c r="EC19" s="131">
        <v>0</v>
      </c>
      <c r="ED19" s="39">
        <v>0</v>
      </c>
      <c r="EE19" s="133">
        <f>集計情報_main[[#This Row],[発生明細数_ASTRA]]+集計情報_main[[#This Row],[発生明細数_本社ｻｰﾊﾞ]]</f>
        <v>60</v>
      </c>
      <c r="EF19" s="33">
        <f>集計情報_main[[#This Row],[発生明細数_2G]]-集計情報_main[[#This Row],[進捗中案件_2G]]</f>
        <v>52</v>
      </c>
      <c r="EG19" s="33">
        <f>集計情報_main[[#This Row],[進捗中案件_本社ｻｰﾊﾞ]]+集計情報_main[[#This Row],[進捗中案件_ASTRA]]</f>
        <v>8</v>
      </c>
      <c r="EH19" s="33">
        <f>集計情報_main[[#This Row],[資料品質不良(警告)件数_本社ｻｰﾊﾞ]]+集計情報_main[[#This Row],[資料品質不良(警告)件数_ASTRA]]</f>
        <v>1</v>
      </c>
      <c r="EI19" s="33">
        <f>集計情報_main[[#This Row],[資料品質不良(要注意)件数_本社ｻｰﾊﾞ]]+集計情報_main[[#This Row],[資料品質不良(要注意)件数_ASTRA]]</f>
        <v>6</v>
      </c>
      <c r="EJ19" s="33">
        <f>集計情報_main[[#This Row],[資料未確認_本社ｻｰﾊﾞ]]+集計情報_main[[#This Row],[資料未確認_ASTRA]]</f>
        <v>12</v>
      </c>
      <c r="EK19" s="33">
        <f>集計情報_main[[#This Row],[S開発_本社ｻｰﾊﾞ]]+集計情報_main[[#This Row],[S開発_ASTRA]]</f>
        <v>15</v>
      </c>
      <c r="EL19" s="33">
        <f>集計情報_main[[#This Row],[本番化_本社ｻｰﾊﾞ]]+集計情報_main[[#This Row],[本番化_ASTRA]]</f>
        <v>20</v>
      </c>
      <c r="EM19" s="33">
        <f>集計情報_main[[#This Row],[トラブル_本社ｻｰﾊﾞ]]+集計情報_main[[#This Row],[トラブル_ASTRA]]</f>
        <v>14</v>
      </c>
      <c r="EN19" s="33">
        <f>集計情報_main[[#This Row],[臨時処理_本社ｻｰﾊﾞ]]+集計情報_main[[#This Row],[臨時処理_ASTRA]]</f>
        <v>8</v>
      </c>
      <c r="EO19" s="33">
        <f>集計情報_main[[#This Row],[マスタメンテ_本社ｻｰﾊﾞ]]+集計情報_main[[#This Row],[マスタメンテ_ASTRA]]</f>
        <v>0</v>
      </c>
      <c r="EP19" s="39">
        <f>集計情報_main[[#This Row],[データ移行_本社ｻｰﾊﾞ]]+集計情報_main[[#This Row],[データ移行_ASTRA]]</f>
        <v>2</v>
      </c>
      <c r="EQ19" s="133"/>
      <c r="ER19" s="33"/>
      <c r="ES19" s="33"/>
      <c r="ET19" s="33"/>
      <c r="EU19" s="33"/>
      <c r="EV19" s="33"/>
      <c r="EW19" s="33">
        <f>集計情報_main[[#This Row],[S開発_2G]]+集計情報_main[[#This Row],[S開発_COMMON]]+集計情報_main[[#This Row],[S開発_PRISM]]</f>
        <v>42</v>
      </c>
      <c r="EX19" s="33">
        <f>集計情報_main[[#This Row],[本番化_2G]]+集計情報_main[[#This Row],[本番化_COMMON]]+集計情報_main[[#This Row],[本番化_PRISM]]</f>
        <v>54</v>
      </c>
      <c r="EY19" s="33">
        <f>集計情報_main[[#This Row],[トラブル_2G]]+集計情報_main[[#This Row],[トラブル_COMMON]]+集計情報_main[[#This Row],[トラブル_PRISM]]</f>
        <v>31</v>
      </c>
      <c r="EZ19" s="33">
        <f>集計情報_main[[#This Row],[臨時処理_2G]]+集計情報_main[[#This Row],[臨時処理_COMMON]]+集計情報_main[[#This Row],[臨時処理_PRISM]]</f>
        <v>8</v>
      </c>
      <c r="FA19" s="33">
        <f>集計情報_main[[#This Row],[マスタメンテ_2G]]+集計情報_main[[#This Row],[マスタメンテ_COMMON]]+集計情報_main[[#This Row],[マスタメンテ_PRISM]]</f>
        <v>0</v>
      </c>
      <c r="FB19" s="33">
        <f>集計情報_main[[#This Row],[データ移行_2G]]</f>
        <v>2</v>
      </c>
    </row>
    <row r="20" spans="2:158" ht="13.5" customHeight="1" x14ac:dyDescent="0.15">
      <c r="B20" s="7" t="s">
        <v>16</v>
      </c>
      <c r="C20" s="8">
        <v>26</v>
      </c>
      <c r="D20" s="3">
        <v>23</v>
      </c>
      <c r="E20" s="3">
        <v>3</v>
      </c>
      <c r="F20" s="72">
        <v>0</v>
      </c>
      <c r="G20" s="75">
        <v>0</v>
      </c>
      <c r="H20" s="3">
        <v>4</v>
      </c>
      <c r="I20" s="65">
        <v>11</v>
      </c>
      <c r="J20" s="65">
        <v>10</v>
      </c>
      <c r="K20" s="65">
        <v>4</v>
      </c>
      <c r="L20" s="33">
        <v>0</v>
      </c>
      <c r="M20" s="65">
        <v>1</v>
      </c>
      <c r="N20" s="66">
        <v>0</v>
      </c>
      <c r="O20" s="15">
        <v>56</v>
      </c>
      <c r="P20" s="10">
        <v>41</v>
      </c>
      <c r="Q20" s="10">
        <v>15</v>
      </c>
      <c r="R20" s="72">
        <v>0</v>
      </c>
      <c r="S20" s="75">
        <v>0</v>
      </c>
      <c r="T20" s="10">
        <v>19</v>
      </c>
      <c r="U20" s="10">
        <v>16</v>
      </c>
      <c r="V20" s="10">
        <v>12</v>
      </c>
      <c r="W20" s="10">
        <v>15</v>
      </c>
      <c r="X20" s="78">
        <v>12</v>
      </c>
      <c r="Y20" s="10">
        <v>0</v>
      </c>
      <c r="Z20" s="16">
        <v>1</v>
      </c>
      <c r="AA20" s="15">
        <v>16</v>
      </c>
      <c r="AB20" s="10">
        <v>2</v>
      </c>
      <c r="AC20" s="10">
        <v>14</v>
      </c>
      <c r="AD20" s="72">
        <v>0</v>
      </c>
      <c r="AE20" s="75">
        <v>0</v>
      </c>
      <c r="AF20" s="10">
        <v>14</v>
      </c>
      <c r="AG20" s="10">
        <v>7</v>
      </c>
      <c r="AH20" s="10">
        <v>7</v>
      </c>
      <c r="AI20" s="10">
        <v>2</v>
      </c>
      <c r="AJ20" s="78">
        <v>0</v>
      </c>
      <c r="AK20" s="10">
        <v>0</v>
      </c>
      <c r="AL20" s="16">
        <v>0</v>
      </c>
      <c r="AM20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1</v>
      </c>
      <c r="AN20" s="23">
        <f>集計情報_main[[#This Row],[発生明細数_本社ｻｰﾊﾞ]]-集計情報_main[[#This Row],[進捗中案件_本社ｻｰﾊﾞ]]</f>
        <v>1</v>
      </c>
      <c r="AO20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0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0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0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0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0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0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1</v>
      </c>
      <c r="AV20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0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0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0" s="29">
        <v>0</v>
      </c>
      <c r="AZ20" s="23">
        <v>0</v>
      </c>
      <c r="BA20" s="23">
        <v>0</v>
      </c>
      <c r="BB20" s="72">
        <v>0</v>
      </c>
      <c r="BC20" s="75">
        <v>0</v>
      </c>
      <c r="BD20" s="23">
        <v>0</v>
      </c>
      <c r="BE20" s="33">
        <v>0</v>
      </c>
      <c r="BF20" s="23">
        <v>0</v>
      </c>
      <c r="BG20" s="23">
        <v>0</v>
      </c>
      <c r="BH20" s="33">
        <v>0</v>
      </c>
      <c r="BI20" s="23">
        <v>0</v>
      </c>
      <c r="BJ20" s="30">
        <v>0</v>
      </c>
      <c r="BK20" s="38">
        <v>0</v>
      </c>
      <c r="BL20" s="33">
        <v>0</v>
      </c>
      <c r="BM20" s="33">
        <v>0</v>
      </c>
      <c r="BN20" s="72">
        <v>0</v>
      </c>
      <c r="BO20" s="75">
        <v>0</v>
      </c>
      <c r="BP20" s="33">
        <v>0</v>
      </c>
      <c r="BQ20" s="33">
        <v>0</v>
      </c>
      <c r="BR20" s="33">
        <v>0</v>
      </c>
      <c r="BS20" s="33">
        <v>0</v>
      </c>
      <c r="BT20" s="33">
        <v>0</v>
      </c>
      <c r="BU20" s="33">
        <v>0</v>
      </c>
      <c r="BV20" s="39">
        <v>0</v>
      </c>
      <c r="BW20" s="38">
        <v>1</v>
      </c>
      <c r="BX20" s="33">
        <v>1</v>
      </c>
      <c r="BY20" s="33">
        <v>0</v>
      </c>
      <c r="BZ20" s="72">
        <v>0</v>
      </c>
      <c r="CA20" s="75">
        <v>0</v>
      </c>
      <c r="CB20" s="33">
        <v>0</v>
      </c>
      <c r="CC20" s="33">
        <v>0</v>
      </c>
      <c r="CD20" s="33">
        <v>0</v>
      </c>
      <c r="CE20" s="33">
        <v>1</v>
      </c>
      <c r="CF20" s="33">
        <v>0</v>
      </c>
      <c r="CG20" s="33">
        <v>0</v>
      </c>
      <c r="CH20" s="39">
        <v>0</v>
      </c>
      <c r="CI20" s="38">
        <v>0</v>
      </c>
      <c r="CJ20" s="33">
        <v>0</v>
      </c>
      <c r="CK20" s="33">
        <v>0</v>
      </c>
      <c r="CL20" s="33">
        <v>0</v>
      </c>
      <c r="CM20" s="33">
        <v>0</v>
      </c>
      <c r="CN20" s="33">
        <v>0</v>
      </c>
      <c r="CO20" s="33">
        <v>0</v>
      </c>
      <c r="CP20" s="33">
        <v>0</v>
      </c>
      <c r="CQ20" s="33">
        <v>0</v>
      </c>
      <c r="CR20" s="33">
        <v>0</v>
      </c>
      <c r="CS20" s="33">
        <v>0</v>
      </c>
      <c r="CT20" s="39">
        <v>0</v>
      </c>
      <c r="CU20" s="38">
        <v>0</v>
      </c>
      <c r="CV20" s="33">
        <v>0</v>
      </c>
      <c r="CW20" s="33">
        <v>0</v>
      </c>
      <c r="CX20" s="72">
        <v>0</v>
      </c>
      <c r="CY20" s="75">
        <v>0</v>
      </c>
      <c r="CZ20" s="33">
        <v>0</v>
      </c>
      <c r="DA20" s="33">
        <v>0</v>
      </c>
      <c r="DB20" s="33">
        <v>0</v>
      </c>
      <c r="DC20" s="33">
        <v>0</v>
      </c>
      <c r="DD20" s="33">
        <v>0</v>
      </c>
      <c r="DE20" s="33">
        <v>0</v>
      </c>
      <c r="DF20" s="39">
        <v>0</v>
      </c>
      <c r="DG20" s="38">
        <v>0</v>
      </c>
      <c r="DH20" s="33">
        <v>0</v>
      </c>
      <c r="DI20" s="33">
        <v>0</v>
      </c>
      <c r="DJ20" s="72">
        <v>0</v>
      </c>
      <c r="DK20" s="75">
        <v>0</v>
      </c>
      <c r="DL20" s="33">
        <v>0</v>
      </c>
      <c r="DM20" s="33">
        <v>0</v>
      </c>
      <c r="DN20" s="33">
        <v>0</v>
      </c>
      <c r="DO20" s="33">
        <v>0</v>
      </c>
      <c r="DP20" s="33">
        <v>0</v>
      </c>
      <c r="DQ20" s="33">
        <v>0</v>
      </c>
      <c r="DR20" s="39">
        <v>0</v>
      </c>
      <c r="DS20" s="131">
        <v>0</v>
      </c>
      <c r="DT20" s="131">
        <v>0</v>
      </c>
      <c r="DU20" s="131">
        <v>0</v>
      </c>
      <c r="DV20" s="131">
        <v>0</v>
      </c>
      <c r="DW20" s="131">
        <v>0</v>
      </c>
      <c r="DX20" s="131">
        <v>0</v>
      </c>
      <c r="DY20" s="131">
        <v>0</v>
      </c>
      <c r="DZ20" s="131">
        <v>0</v>
      </c>
      <c r="EA20" s="131">
        <v>0</v>
      </c>
      <c r="EB20" s="131">
        <v>0</v>
      </c>
      <c r="EC20" s="131">
        <v>0</v>
      </c>
      <c r="ED20" s="39">
        <v>0</v>
      </c>
      <c r="EE20" s="133">
        <f>集計情報_main[[#This Row],[発生明細数_ASTRA]]+集計情報_main[[#This Row],[発生明細数_本社ｻｰﾊﾞ]]</f>
        <v>57</v>
      </c>
      <c r="EF20" s="33">
        <f>集計情報_main[[#This Row],[発生明細数_2G]]-集計情報_main[[#This Row],[進捗中案件_2G]]</f>
        <v>42</v>
      </c>
      <c r="EG20" s="33">
        <f>集計情報_main[[#This Row],[進捗中案件_本社ｻｰﾊﾞ]]+集計情報_main[[#This Row],[進捗中案件_ASTRA]]</f>
        <v>15</v>
      </c>
      <c r="EH20" s="33">
        <f>集計情報_main[[#This Row],[資料品質不良(警告)件数_本社ｻｰﾊﾞ]]+集計情報_main[[#This Row],[資料品質不良(警告)件数_ASTRA]]</f>
        <v>0</v>
      </c>
      <c r="EI20" s="33">
        <f>集計情報_main[[#This Row],[資料品質不良(要注意)件数_本社ｻｰﾊﾞ]]+集計情報_main[[#This Row],[資料品質不良(要注意)件数_ASTRA]]</f>
        <v>0</v>
      </c>
      <c r="EJ20" s="33">
        <f>集計情報_main[[#This Row],[資料未確認_本社ｻｰﾊﾞ]]+集計情報_main[[#This Row],[資料未確認_ASTRA]]</f>
        <v>19</v>
      </c>
      <c r="EK20" s="33">
        <f>集計情報_main[[#This Row],[S開発_本社ｻｰﾊﾞ]]+集計情報_main[[#This Row],[S開発_ASTRA]]</f>
        <v>16</v>
      </c>
      <c r="EL20" s="33">
        <f>集計情報_main[[#This Row],[本番化_本社ｻｰﾊﾞ]]+集計情報_main[[#This Row],[本番化_ASTRA]]</f>
        <v>12</v>
      </c>
      <c r="EM20" s="33">
        <f>集計情報_main[[#This Row],[トラブル_本社ｻｰﾊﾞ]]+集計情報_main[[#This Row],[トラブル_ASTRA]]</f>
        <v>16</v>
      </c>
      <c r="EN20" s="33">
        <f>集計情報_main[[#This Row],[臨時処理_本社ｻｰﾊﾞ]]+集計情報_main[[#This Row],[臨時処理_ASTRA]]</f>
        <v>12</v>
      </c>
      <c r="EO20" s="33">
        <f>集計情報_main[[#This Row],[マスタメンテ_本社ｻｰﾊﾞ]]+集計情報_main[[#This Row],[マスタメンテ_ASTRA]]</f>
        <v>0</v>
      </c>
      <c r="EP20" s="39">
        <f>集計情報_main[[#This Row],[データ移行_本社ｻｰﾊﾞ]]+集計情報_main[[#This Row],[データ移行_ASTRA]]</f>
        <v>1</v>
      </c>
      <c r="EQ20" s="133"/>
      <c r="ER20" s="33"/>
      <c r="ES20" s="33"/>
      <c r="ET20" s="33"/>
      <c r="EU20" s="33"/>
      <c r="EV20" s="33"/>
      <c r="EW20" s="33">
        <f>集計情報_main[[#This Row],[S開発_2G]]+集計情報_main[[#This Row],[S開発_COMMON]]+集計情報_main[[#This Row],[S開発_PRISM]]</f>
        <v>34</v>
      </c>
      <c r="EX20" s="33">
        <f>集計情報_main[[#This Row],[本番化_2G]]+集計情報_main[[#This Row],[本番化_COMMON]]+集計情報_main[[#This Row],[本番化_PRISM]]</f>
        <v>29</v>
      </c>
      <c r="EY20" s="33">
        <f>集計情報_main[[#This Row],[トラブル_2G]]+集計情報_main[[#This Row],[トラブル_COMMON]]+集計情報_main[[#This Row],[トラブル_PRISM]]</f>
        <v>22</v>
      </c>
      <c r="EZ20" s="33">
        <f>集計情報_main[[#This Row],[臨時処理_2G]]+集計情報_main[[#This Row],[臨時処理_COMMON]]+集計情報_main[[#This Row],[臨時処理_PRISM]]</f>
        <v>12</v>
      </c>
      <c r="FA20" s="33">
        <f>集計情報_main[[#This Row],[マスタメンテ_2G]]+集計情報_main[[#This Row],[マスタメンテ_COMMON]]+集計情報_main[[#This Row],[マスタメンテ_PRISM]]</f>
        <v>1</v>
      </c>
      <c r="FB20" s="33">
        <f>集計情報_main[[#This Row],[データ移行_2G]]</f>
        <v>1</v>
      </c>
    </row>
    <row r="21" spans="2:158" ht="13.5" customHeight="1" x14ac:dyDescent="0.15">
      <c r="B21" s="7" t="s">
        <v>17</v>
      </c>
      <c r="C21" s="8">
        <v>26</v>
      </c>
      <c r="D21" s="3">
        <v>8</v>
      </c>
      <c r="E21" s="3">
        <v>18</v>
      </c>
      <c r="F21" s="72">
        <v>0</v>
      </c>
      <c r="G21" s="75">
        <v>0</v>
      </c>
      <c r="H21" s="3">
        <v>20</v>
      </c>
      <c r="I21" s="65">
        <v>14</v>
      </c>
      <c r="J21" s="65">
        <v>7</v>
      </c>
      <c r="K21" s="65">
        <v>5</v>
      </c>
      <c r="L21" s="33">
        <v>0</v>
      </c>
      <c r="M21" s="65">
        <v>0</v>
      </c>
      <c r="N21" s="66">
        <v>0</v>
      </c>
      <c r="O21" s="15">
        <v>13</v>
      </c>
      <c r="P21" s="10">
        <v>7</v>
      </c>
      <c r="Q21" s="10">
        <v>6</v>
      </c>
      <c r="R21" s="72">
        <v>0</v>
      </c>
      <c r="S21" s="75">
        <v>0</v>
      </c>
      <c r="T21" s="10">
        <v>10</v>
      </c>
      <c r="U21" s="10">
        <v>2</v>
      </c>
      <c r="V21" s="10">
        <v>2</v>
      </c>
      <c r="W21" s="10">
        <v>6</v>
      </c>
      <c r="X21" s="78">
        <v>0</v>
      </c>
      <c r="Y21" s="10">
        <v>0</v>
      </c>
      <c r="Z21" s="16">
        <v>1</v>
      </c>
      <c r="AA21" s="15">
        <v>2</v>
      </c>
      <c r="AB21" s="10">
        <v>0</v>
      </c>
      <c r="AC21" s="10">
        <v>2</v>
      </c>
      <c r="AD21" s="72">
        <v>0</v>
      </c>
      <c r="AE21" s="75">
        <v>0</v>
      </c>
      <c r="AF21" s="10">
        <v>2</v>
      </c>
      <c r="AG21" s="10">
        <v>1</v>
      </c>
      <c r="AH21" s="10">
        <v>1</v>
      </c>
      <c r="AI21" s="10">
        <v>0</v>
      </c>
      <c r="AJ21" s="78">
        <v>0</v>
      </c>
      <c r="AK21" s="10">
        <v>0</v>
      </c>
      <c r="AL21" s="16">
        <v>0</v>
      </c>
      <c r="AM21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1" s="23">
        <f>集計情報_main[[#This Row],[発生明細数_本社ｻｰﾊﾞ]]-集計情報_main[[#This Row],[進捗中案件_本社ｻｰﾊﾞ]]</f>
        <v>0</v>
      </c>
      <c r="AO21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1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1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1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1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1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1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1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1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1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1" s="29">
        <v>0</v>
      </c>
      <c r="AZ21" s="23">
        <v>0</v>
      </c>
      <c r="BA21" s="23">
        <v>0</v>
      </c>
      <c r="BB21" s="72">
        <v>0</v>
      </c>
      <c r="BC21" s="75">
        <v>0</v>
      </c>
      <c r="BD21" s="23">
        <v>0</v>
      </c>
      <c r="BE21" s="33">
        <v>0</v>
      </c>
      <c r="BF21" s="23">
        <v>0</v>
      </c>
      <c r="BG21" s="23">
        <v>0</v>
      </c>
      <c r="BH21" s="33">
        <v>0</v>
      </c>
      <c r="BI21" s="23">
        <v>0</v>
      </c>
      <c r="BJ21" s="30">
        <v>0</v>
      </c>
      <c r="BK21" s="38">
        <v>0</v>
      </c>
      <c r="BL21" s="33">
        <v>0</v>
      </c>
      <c r="BM21" s="33">
        <v>0</v>
      </c>
      <c r="BN21" s="72">
        <v>0</v>
      </c>
      <c r="BO21" s="75">
        <v>0</v>
      </c>
      <c r="BP21" s="33">
        <v>0</v>
      </c>
      <c r="BQ21" s="33">
        <v>0</v>
      </c>
      <c r="BR21" s="33">
        <v>0</v>
      </c>
      <c r="BS21" s="33">
        <v>0</v>
      </c>
      <c r="BT21" s="33">
        <v>0</v>
      </c>
      <c r="BU21" s="33">
        <v>0</v>
      </c>
      <c r="BV21" s="39">
        <v>0</v>
      </c>
      <c r="BW21" s="38">
        <v>0</v>
      </c>
      <c r="BX21" s="33">
        <v>0</v>
      </c>
      <c r="BY21" s="33">
        <v>0</v>
      </c>
      <c r="BZ21" s="72">
        <v>0</v>
      </c>
      <c r="CA21" s="75">
        <v>0</v>
      </c>
      <c r="CB21" s="33">
        <v>0</v>
      </c>
      <c r="CC21" s="33">
        <v>0</v>
      </c>
      <c r="CD21" s="33">
        <v>0</v>
      </c>
      <c r="CE21" s="33">
        <v>0</v>
      </c>
      <c r="CF21" s="33">
        <v>0</v>
      </c>
      <c r="CG21" s="33">
        <v>0</v>
      </c>
      <c r="CH21" s="39">
        <v>0</v>
      </c>
      <c r="CI21" s="38">
        <v>0</v>
      </c>
      <c r="CJ21" s="33">
        <v>0</v>
      </c>
      <c r="CK21" s="33">
        <v>0</v>
      </c>
      <c r="CL21" s="33">
        <v>0</v>
      </c>
      <c r="CM21" s="33">
        <v>0</v>
      </c>
      <c r="CN21" s="33">
        <v>0</v>
      </c>
      <c r="CO21" s="33">
        <v>0</v>
      </c>
      <c r="CP21" s="33">
        <v>0</v>
      </c>
      <c r="CQ21" s="33">
        <v>0</v>
      </c>
      <c r="CR21" s="33">
        <v>0</v>
      </c>
      <c r="CS21" s="33">
        <v>0</v>
      </c>
      <c r="CT21" s="39">
        <v>0</v>
      </c>
      <c r="CU21" s="38">
        <v>0</v>
      </c>
      <c r="CV21" s="33">
        <v>0</v>
      </c>
      <c r="CW21" s="33">
        <v>0</v>
      </c>
      <c r="CX21" s="72">
        <v>0</v>
      </c>
      <c r="CY21" s="75">
        <v>0</v>
      </c>
      <c r="CZ21" s="33">
        <v>0</v>
      </c>
      <c r="DA21" s="33">
        <v>0</v>
      </c>
      <c r="DB21" s="33">
        <v>0</v>
      </c>
      <c r="DC21" s="33">
        <v>0</v>
      </c>
      <c r="DD21" s="33">
        <v>0</v>
      </c>
      <c r="DE21" s="33">
        <v>0</v>
      </c>
      <c r="DF21" s="39">
        <v>0</v>
      </c>
      <c r="DG21" s="38">
        <v>0</v>
      </c>
      <c r="DH21" s="33">
        <v>0</v>
      </c>
      <c r="DI21" s="33">
        <v>0</v>
      </c>
      <c r="DJ21" s="72">
        <v>0</v>
      </c>
      <c r="DK21" s="75">
        <v>0</v>
      </c>
      <c r="DL21" s="33">
        <v>0</v>
      </c>
      <c r="DM21" s="33">
        <v>0</v>
      </c>
      <c r="DN21" s="33">
        <v>0</v>
      </c>
      <c r="DO21" s="33">
        <v>0</v>
      </c>
      <c r="DP21" s="33">
        <v>0</v>
      </c>
      <c r="DQ21" s="33">
        <v>0</v>
      </c>
      <c r="DR21" s="39">
        <v>0</v>
      </c>
      <c r="DS21" s="131">
        <v>0</v>
      </c>
      <c r="DT21" s="131">
        <v>0</v>
      </c>
      <c r="DU21" s="131">
        <v>0</v>
      </c>
      <c r="DV21" s="131">
        <v>0</v>
      </c>
      <c r="DW21" s="131">
        <v>0</v>
      </c>
      <c r="DX21" s="131">
        <v>0</v>
      </c>
      <c r="DY21" s="131">
        <v>0</v>
      </c>
      <c r="DZ21" s="131">
        <v>0</v>
      </c>
      <c r="EA21" s="131">
        <v>0</v>
      </c>
      <c r="EB21" s="131">
        <v>0</v>
      </c>
      <c r="EC21" s="131">
        <v>0</v>
      </c>
      <c r="ED21" s="39">
        <v>0</v>
      </c>
      <c r="EE21" s="133">
        <f>集計情報_main[[#This Row],[発生明細数_ASTRA]]+集計情報_main[[#This Row],[発生明細数_本社ｻｰﾊﾞ]]</f>
        <v>13</v>
      </c>
      <c r="EF21" s="33">
        <f>集計情報_main[[#This Row],[発生明細数_2G]]-集計情報_main[[#This Row],[進捗中案件_2G]]</f>
        <v>7</v>
      </c>
      <c r="EG21" s="33">
        <f>集計情報_main[[#This Row],[進捗中案件_本社ｻｰﾊﾞ]]+集計情報_main[[#This Row],[進捗中案件_ASTRA]]</f>
        <v>6</v>
      </c>
      <c r="EH21" s="33">
        <f>集計情報_main[[#This Row],[資料品質不良(警告)件数_本社ｻｰﾊﾞ]]+集計情報_main[[#This Row],[資料品質不良(警告)件数_ASTRA]]</f>
        <v>0</v>
      </c>
      <c r="EI21" s="33">
        <f>集計情報_main[[#This Row],[資料品質不良(要注意)件数_本社ｻｰﾊﾞ]]+集計情報_main[[#This Row],[資料品質不良(要注意)件数_ASTRA]]</f>
        <v>0</v>
      </c>
      <c r="EJ21" s="33">
        <f>集計情報_main[[#This Row],[資料未確認_本社ｻｰﾊﾞ]]+集計情報_main[[#This Row],[資料未確認_ASTRA]]</f>
        <v>10</v>
      </c>
      <c r="EK21" s="33">
        <f>集計情報_main[[#This Row],[S開発_本社ｻｰﾊﾞ]]+集計情報_main[[#This Row],[S開発_ASTRA]]</f>
        <v>2</v>
      </c>
      <c r="EL21" s="33">
        <f>集計情報_main[[#This Row],[本番化_本社ｻｰﾊﾞ]]+集計情報_main[[#This Row],[本番化_ASTRA]]</f>
        <v>2</v>
      </c>
      <c r="EM21" s="33">
        <f>集計情報_main[[#This Row],[トラブル_本社ｻｰﾊﾞ]]+集計情報_main[[#This Row],[トラブル_ASTRA]]</f>
        <v>6</v>
      </c>
      <c r="EN21" s="33">
        <f>集計情報_main[[#This Row],[臨時処理_本社ｻｰﾊﾞ]]+集計情報_main[[#This Row],[臨時処理_ASTRA]]</f>
        <v>0</v>
      </c>
      <c r="EO21" s="33">
        <f>集計情報_main[[#This Row],[マスタメンテ_本社ｻｰﾊﾞ]]+集計情報_main[[#This Row],[マスタメンテ_ASTRA]]</f>
        <v>0</v>
      </c>
      <c r="EP21" s="39">
        <f>集計情報_main[[#This Row],[データ移行_本社ｻｰﾊﾞ]]+集計情報_main[[#This Row],[データ移行_ASTRA]]</f>
        <v>1</v>
      </c>
      <c r="EQ21" s="133"/>
      <c r="ER21" s="33"/>
      <c r="ES21" s="33"/>
      <c r="ET21" s="33"/>
      <c r="EU21" s="33"/>
      <c r="EV21" s="33"/>
      <c r="EW21" s="33">
        <f>集計情報_main[[#This Row],[S開発_2G]]+集計情報_main[[#This Row],[S開発_COMMON]]+集計情報_main[[#This Row],[S開発_PRISM]]</f>
        <v>17</v>
      </c>
      <c r="EX21" s="33">
        <f>集計情報_main[[#This Row],[本番化_2G]]+集計情報_main[[#This Row],[本番化_COMMON]]+集計情報_main[[#This Row],[本番化_PRISM]]</f>
        <v>10</v>
      </c>
      <c r="EY21" s="33">
        <f>集計情報_main[[#This Row],[トラブル_2G]]+集計情報_main[[#This Row],[トラブル_COMMON]]+集計情報_main[[#This Row],[トラブル_PRISM]]</f>
        <v>11</v>
      </c>
      <c r="EZ21" s="33">
        <f>集計情報_main[[#This Row],[臨時処理_2G]]+集計情報_main[[#This Row],[臨時処理_COMMON]]+集計情報_main[[#This Row],[臨時処理_PRISM]]</f>
        <v>0</v>
      </c>
      <c r="FA21" s="33">
        <f>集計情報_main[[#This Row],[マスタメンテ_2G]]+集計情報_main[[#This Row],[マスタメンテ_COMMON]]+集計情報_main[[#This Row],[マスタメンテ_PRISM]]</f>
        <v>0</v>
      </c>
      <c r="FB21" s="33">
        <f>集計情報_main[[#This Row],[データ移行_2G]]</f>
        <v>1</v>
      </c>
    </row>
    <row r="22" spans="2:158" ht="13.5" customHeight="1" x14ac:dyDescent="0.15">
      <c r="B22" s="7" t="s">
        <v>18</v>
      </c>
      <c r="C22" s="8">
        <v>0</v>
      </c>
      <c r="D22" s="3">
        <v>0</v>
      </c>
      <c r="E22" s="3">
        <v>0</v>
      </c>
      <c r="F22" s="72">
        <v>0</v>
      </c>
      <c r="G22" s="75">
        <v>0</v>
      </c>
      <c r="H22" s="3">
        <v>0</v>
      </c>
      <c r="I22" s="65">
        <v>0</v>
      </c>
      <c r="J22" s="65">
        <v>0</v>
      </c>
      <c r="K22" s="65">
        <v>0</v>
      </c>
      <c r="L22" s="33">
        <v>0</v>
      </c>
      <c r="M22" s="65">
        <v>0</v>
      </c>
      <c r="N22" s="66">
        <v>0</v>
      </c>
      <c r="O22" s="15">
        <v>0</v>
      </c>
      <c r="P22" s="10">
        <v>0</v>
      </c>
      <c r="Q22" s="10">
        <v>0</v>
      </c>
      <c r="R22" s="72">
        <v>0</v>
      </c>
      <c r="S22" s="75">
        <v>0</v>
      </c>
      <c r="T22" s="10">
        <v>0</v>
      </c>
      <c r="U22" s="10">
        <v>0</v>
      </c>
      <c r="V22" s="10">
        <v>0</v>
      </c>
      <c r="W22" s="10">
        <v>0</v>
      </c>
      <c r="X22" s="78">
        <v>0</v>
      </c>
      <c r="Y22" s="10">
        <v>0</v>
      </c>
      <c r="Z22" s="16">
        <v>0</v>
      </c>
      <c r="AA22" s="15">
        <v>0</v>
      </c>
      <c r="AB22" s="10">
        <v>0</v>
      </c>
      <c r="AC22" s="10">
        <v>0</v>
      </c>
      <c r="AD22" s="72">
        <v>0</v>
      </c>
      <c r="AE22" s="75">
        <v>0</v>
      </c>
      <c r="AF22" s="10">
        <v>0</v>
      </c>
      <c r="AG22" s="10">
        <v>0</v>
      </c>
      <c r="AH22" s="10">
        <v>0</v>
      </c>
      <c r="AI22" s="10">
        <v>0</v>
      </c>
      <c r="AJ22" s="78">
        <v>0</v>
      </c>
      <c r="AK22" s="10">
        <v>0</v>
      </c>
      <c r="AL22" s="16">
        <v>0</v>
      </c>
      <c r="AM22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2" s="23">
        <f>集計情報_main[[#This Row],[発生明細数_本社ｻｰﾊﾞ]]-集計情報_main[[#This Row],[進捗中案件_本社ｻｰﾊﾞ]]</f>
        <v>0</v>
      </c>
      <c r="AO22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2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2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2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2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2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2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2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2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2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2" s="29">
        <v>0</v>
      </c>
      <c r="AZ22" s="23">
        <v>0</v>
      </c>
      <c r="BA22" s="23">
        <v>0</v>
      </c>
      <c r="BB22" s="72">
        <v>0</v>
      </c>
      <c r="BC22" s="75">
        <v>0</v>
      </c>
      <c r="BD22" s="23">
        <v>0</v>
      </c>
      <c r="BE22" s="33">
        <v>0</v>
      </c>
      <c r="BF22" s="23">
        <v>0</v>
      </c>
      <c r="BG22" s="23">
        <v>0</v>
      </c>
      <c r="BH22" s="33">
        <v>0</v>
      </c>
      <c r="BI22" s="23">
        <v>0</v>
      </c>
      <c r="BJ22" s="30">
        <v>0</v>
      </c>
      <c r="BK22" s="38">
        <v>0</v>
      </c>
      <c r="BL22" s="33">
        <v>0</v>
      </c>
      <c r="BM22" s="33">
        <v>0</v>
      </c>
      <c r="BN22" s="72">
        <v>0</v>
      </c>
      <c r="BO22" s="75">
        <v>0</v>
      </c>
      <c r="BP22" s="33">
        <v>0</v>
      </c>
      <c r="BQ22" s="33">
        <v>0</v>
      </c>
      <c r="BR22" s="33">
        <v>0</v>
      </c>
      <c r="BS22" s="33">
        <v>0</v>
      </c>
      <c r="BT22" s="33">
        <v>0</v>
      </c>
      <c r="BU22" s="33">
        <v>0</v>
      </c>
      <c r="BV22" s="39">
        <v>0</v>
      </c>
      <c r="BW22" s="38">
        <v>0</v>
      </c>
      <c r="BX22" s="33">
        <v>0</v>
      </c>
      <c r="BY22" s="33">
        <v>0</v>
      </c>
      <c r="BZ22" s="72">
        <v>0</v>
      </c>
      <c r="CA22" s="75">
        <v>0</v>
      </c>
      <c r="CB22" s="33">
        <v>0</v>
      </c>
      <c r="CC22" s="33">
        <v>0</v>
      </c>
      <c r="CD22" s="33">
        <v>0</v>
      </c>
      <c r="CE22" s="33">
        <v>0</v>
      </c>
      <c r="CF22" s="33">
        <v>0</v>
      </c>
      <c r="CG22" s="33">
        <v>0</v>
      </c>
      <c r="CH22" s="39">
        <v>0</v>
      </c>
      <c r="CI22" s="38">
        <v>0</v>
      </c>
      <c r="CJ22" s="33">
        <v>0</v>
      </c>
      <c r="CK22" s="33">
        <v>0</v>
      </c>
      <c r="CL22" s="33">
        <v>0</v>
      </c>
      <c r="CM22" s="33">
        <v>0</v>
      </c>
      <c r="CN22" s="33">
        <v>0</v>
      </c>
      <c r="CO22" s="33">
        <v>0</v>
      </c>
      <c r="CP22" s="33">
        <v>0</v>
      </c>
      <c r="CQ22" s="33">
        <v>0</v>
      </c>
      <c r="CR22" s="33">
        <v>0</v>
      </c>
      <c r="CS22" s="33">
        <v>0</v>
      </c>
      <c r="CT22" s="39">
        <v>0</v>
      </c>
      <c r="CU22" s="38">
        <v>0</v>
      </c>
      <c r="CV22" s="33">
        <v>0</v>
      </c>
      <c r="CW22" s="33">
        <v>0</v>
      </c>
      <c r="CX22" s="72">
        <v>0</v>
      </c>
      <c r="CY22" s="75">
        <v>0</v>
      </c>
      <c r="CZ22" s="33">
        <v>0</v>
      </c>
      <c r="DA22" s="33">
        <v>0</v>
      </c>
      <c r="DB22" s="33">
        <v>0</v>
      </c>
      <c r="DC22" s="33">
        <v>0</v>
      </c>
      <c r="DD22" s="33">
        <v>0</v>
      </c>
      <c r="DE22" s="33">
        <v>0</v>
      </c>
      <c r="DF22" s="39">
        <v>0</v>
      </c>
      <c r="DG22" s="38">
        <v>0</v>
      </c>
      <c r="DH22" s="33">
        <v>0</v>
      </c>
      <c r="DI22" s="33">
        <v>0</v>
      </c>
      <c r="DJ22" s="72">
        <v>0</v>
      </c>
      <c r="DK22" s="75">
        <v>0</v>
      </c>
      <c r="DL22" s="33">
        <v>0</v>
      </c>
      <c r="DM22" s="33">
        <v>0</v>
      </c>
      <c r="DN22" s="33">
        <v>0</v>
      </c>
      <c r="DO22" s="33">
        <v>0</v>
      </c>
      <c r="DP22" s="33">
        <v>0</v>
      </c>
      <c r="DQ22" s="33">
        <v>0</v>
      </c>
      <c r="DR22" s="39">
        <v>0</v>
      </c>
      <c r="DS22" s="131">
        <v>0</v>
      </c>
      <c r="DT22" s="131">
        <v>0</v>
      </c>
      <c r="DU22" s="131">
        <v>0</v>
      </c>
      <c r="DV22" s="131">
        <v>0</v>
      </c>
      <c r="DW22" s="131">
        <v>0</v>
      </c>
      <c r="DX22" s="131">
        <v>0</v>
      </c>
      <c r="DY22" s="131">
        <v>0</v>
      </c>
      <c r="DZ22" s="131">
        <v>0</v>
      </c>
      <c r="EA22" s="131">
        <v>0</v>
      </c>
      <c r="EB22" s="131">
        <v>0</v>
      </c>
      <c r="EC22" s="131">
        <v>0</v>
      </c>
      <c r="ED22" s="39">
        <v>0</v>
      </c>
      <c r="EE22" s="133">
        <f>集計情報_main[[#This Row],[発生明細数_ASTRA]]+集計情報_main[[#This Row],[発生明細数_本社ｻｰﾊﾞ]]</f>
        <v>0</v>
      </c>
      <c r="EF22" s="33">
        <f>集計情報_main[[#This Row],[発生明細数_2G]]-集計情報_main[[#This Row],[進捗中案件_2G]]</f>
        <v>0</v>
      </c>
      <c r="EG22" s="33">
        <f>集計情報_main[[#This Row],[進捗中案件_本社ｻｰﾊﾞ]]+集計情報_main[[#This Row],[進捗中案件_ASTRA]]</f>
        <v>0</v>
      </c>
      <c r="EH22" s="33">
        <f>集計情報_main[[#This Row],[資料品質不良(警告)件数_本社ｻｰﾊﾞ]]+集計情報_main[[#This Row],[資料品質不良(警告)件数_ASTRA]]</f>
        <v>0</v>
      </c>
      <c r="EI22" s="33">
        <f>集計情報_main[[#This Row],[資料品質不良(要注意)件数_本社ｻｰﾊﾞ]]+集計情報_main[[#This Row],[資料品質不良(要注意)件数_ASTRA]]</f>
        <v>0</v>
      </c>
      <c r="EJ22" s="33">
        <f>集計情報_main[[#This Row],[資料未確認_本社ｻｰﾊﾞ]]+集計情報_main[[#This Row],[資料未確認_ASTRA]]</f>
        <v>0</v>
      </c>
      <c r="EK22" s="33">
        <f>集計情報_main[[#This Row],[S開発_本社ｻｰﾊﾞ]]+集計情報_main[[#This Row],[S開発_ASTRA]]</f>
        <v>0</v>
      </c>
      <c r="EL22" s="33">
        <f>集計情報_main[[#This Row],[本番化_本社ｻｰﾊﾞ]]+集計情報_main[[#This Row],[本番化_ASTRA]]</f>
        <v>0</v>
      </c>
      <c r="EM22" s="33">
        <f>集計情報_main[[#This Row],[トラブル_本社ｻｰﾊﾞ]]+集計情報_main[[#This Row],[トラブル_ASTRA]]</f>
        <v>0</v>
      </c>
      <c r="EN22" s="33">
        <f>集計情報_main[[#This Row],[臨時処理_本社ｻｰﾊﾞ]]+集計情報_main[[#This Row],[臨時処理_ASTRA]]</f>
        <v>0</v>
      </c>
      <c r="EO22" s="33">
        <f>集計情報_main[[#This Row],[マスタメンテ_本社ｻｰﾊﾞ]]+集計情報_main[[#This Row],[マスタメンテ_ASTRA]]</f>
        <v>0</v>
      </c>
      <c r="EP22" s="39">
        <f>集計情報_main[[#This Row],[データ移行_本社ｻｰﾊﾞ]]+集計情報_main[[#This Row],[データ移行_ASTRA]]</f>
        <v>0</v>
      </c>
      <c r="EQ22" s="133"/>
      <c r="ER22" s="33"/>
      <c r="ES22" s="33"/>
      <c r="ET22" s="33"/>
      <c r="EU22" s="33"/>
      <c r="EV22" s="33"/>
      <c r="EW22" s="33">
        <f>集計情報_main[[#This Row],[S開発_2G]]+集計情報_main[[#This Row],[S開発_COMMON]]+集計情報_main[[#This Row],[S開発_PRISM]]</f>
        <v>0</v>
      </c>
      <c r="EX22" s="33">
        <f>集計情報_main[[#This Row],[本番化_2G]]+集計情報_main[[#This Row],[本番化_COMMON]]+集計情報_main[[#This Row],[本番化_PRISM]]</f>
        <v>0</v>
      </c>
      <c r="EY22" s="33">
        <f>集計情報_main[[#This Row],[トラブル_2G]]+集計情報_main[[#This Row],[トラブル_COMMON]]+集計情報_main[[#This Row],[トラブル_PRISM]]</f>
        <v>0</v>
      </c>
      <c r="EZ22" s="33">
        <f>集計情報_main[[#This Row],[臨時処理_2G]]+集計情報_main[[#This Row],[臨時処理_COMMON]]+集計情報_main[[#This Row],[臨時処理_PRISM]]</f>
        <v>0</v>
      </c>
      <c r="FA22" s="33">
        <f>集計情報_main[[#This Row],[マスタメンテ_2G]]+集計情報_main[[#This Row],[マスタメンテ_COMMON]]+集計情報_main[[#This Row],[マスタメンテ_PRISM]]</f>
        <v>0</v>
      </c>
      <c r="FB22" s="33">
        <f>集計情報_main[[#This Row],[データ移行_2G]]</f>
        <v>0</v>
      </c>
    </row>
    <row r="23" spans="2:158" ht="13.5" customHeight="1" x14ac:dyDescent="0.15">
      <c r="B23" s="7" t="s">
        <v>19</v>
      </c>
      <c r="C23" s="8">
        <v>0</v>
      </c>
      <c r="D23" s="3">
        <v>0</v>
      </c>
      <c r="E23" s="3">
        <v>0</v>
      </c>
      <c r="F23" s="72">
        <v>0</v>
      </c>
      <c r="G23" s="75">
        <v>0</v>
      </c>
      <c r="H23" s="3">
        <v>0</v>
      </c>
      <c r="I23" s="65">
        <v>0</v>
      </c>
      <c r="J23" s="65">
        <v>0</v>
      </c>
      <c r="K23" s="65">
        <v>0</v>
      </c>
      <c r="L23" s="33">
        <v>0</v>
      </c>
      <c r="M23" s="65">
        <v>0</v>
      </c>
      <c r="N23" s="66">
        <v>0</v>
      </c>
      <c r="O23" s="15">
        <v>0</v>
      </c>
      <c r="P23" s="10">
        <v>0</v>
      </c>
      <c r="Q23" s="10">
        <v>0</v>
      </c>
      <c r="R23" s="72">
        <v>0</v>
      </c>
      <c r="S23" s="75">
        <v>0</v>
      </c>
      <c r="T23" s="10">
        <v>0</v>
      </c>
      <c r="U23" s="10">
        <v>0</v>
      </c>
      <c r="V23" s="10">
        <v>0</v>
      </c>
      <c r="W23" s="10">
        <v>0</v>
      </c>
      <c r="X23" s="78">
        <v>0</v>
      </c>
      <c r="Y23" s="10">
        <v>0</v>
      </c>
      <c r="Z23" s="16">
        <v>0</v>
      </c>
      <c r="AA23" s="15">
        <v>0</v>
      </c>
      <c r="AB23" s="10">
        <v>0</v>
      </c>
      <c r="AC23" s="10">
        <v>0</v>
      </c>
      <c r="AD23" s="72">
        <v>0</v>
      </c>
      <c r="AE23" s="75">
        <v>0</v>
      </c>
      <c r="AF23" s="10">
        <v>0</v>
      </c>
      <c r="AG23" s="10">
        <v>0</v>
      </c>
      <c r="AH23" s="10">
        <v>0</v>
      </c>
      <c r="AI23" s="10">
        <v>0</v>
      </c>
      <c r="AJ23" s="78">
        <v>0</v>
      </c>
      <c r="AK23" s="10">
        <v>0</v>
      </c>
      <c r="AL23" s="16">
        <v>0</v>
      </c>
      <c r="AM23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3" s="23">
        <f>集計情報_main[[#This Row],[発生明細数_本社ｻｰﾊﾞ]]-集計情報_main[[#This Row],[進捗中案件_本社ｻｰﾊﾞ]]</f>
        <v>0</v>
      </c>
      <c r="AO23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3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3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3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3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3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3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3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3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3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3" s="29">
        <v>0</v>
      </c>
      <c r="AZ23" s="23">
        <v>0</v>
      </c>
      <c r="BA23" s="23">
        <v>0</v>
      </c>
      <c r="BB23" s="72">
        <v>0</v>
      </c>
      <c r="BC23" s="75">
        <v>0</v>
      </c>
      <c r="BD23" s="23">
        <v>0</v>
      </c>
      <c r="BE23" s="33">
        <v>0</v>
      </c>
      <c r="BF23" s="23">
        <v>0</v>
      </c>
      <c r="BG23" s="23">
        <v>0</v>
      </c>
      <c r="BH23" s="33">
        <v>0</v>
      </c>
      <c r="BI23" s="23">
        <v>0</v>
      </c>
      <c r="BJ23" s="30">
        <v>0</v>
      </c>
      <c r="BK23" s="38">
        <v>0</v>
      </c>
      <c r="BL23" s="33">
        <v>0</v>
      </c>
      <c r="BM23" s="33">
        <v>0</v>
      </c>
      <c r="BN23" s="72">
        <v>0</v>
      </c>
      <c r="BO23" s="75">
        <v>0</v>
      </c>
      <c r="BP23" s="33">
        <v>0</v>
      </c>
      <c r="BQ23" s="33">
        <v>0</v>
      </c>
      <c r="BR23" s="33">
        <v>0</v>
      </c>
      <c r="BS23" s="33">
        <v>0</v>
      </c>
      <c r="BT23" s="33">
        <v>0</v>
      </c>
      <c r="BU23" s="33">
        <v>0</v>
      </c>
      <c r="BV23" s="39">
        <v>0</v>
      </c>
      <c r="BW23" s="38">
        <v>0</v>
      </c>
      <c r="BX23" s="33">
        <v>0</v>
      </c>
      <c r="BY23" s="33">
        <v>0</v>
      </c>
      <c r="BZ23" s="72">
        <v>0</v>
      </c>
      <c r="CA23" s="75">
        <v>0</v>
      </c>
      <c r="CB23" s="33">
        <v>0</v>
      </c>
      <c r="CC23" s="33">
        <v>0</v>
      </c>
      <c r="CD23" s="33">
        <v>0</v>
      </c>
      <c r="CE23" s="33">
        <v>0</v>
      </c>
      <c r="CF23" s="33">
        <v>0</v>
      </c>
      <c r="CG23" s="33">
        <v>0</v>
      </c>
      <c r="CH23" s="39">
        <v>0</v>
      </c>
      <c r="CI23" s="38">
        <v>0</v>
      </c>
      <c r="CJ23" s="33">
        <v>0</v>
      </c>
      <c r="CK23" s="33">
        <v>0</v>
      </c>
      <c r="CL23" s="33">
        <v>0</v>
      </c>
      <c r="CM23" s="33">
        <v>0</v>
      </c>
      <c r="CN23" s="33">
        <v>0</v>
      </c>
      <c r="CO23" s="33">
        <v>0</v>
      </c>
      <c r="CP23" s="33">
        <v>0</v>
      </c>
      <c r="CQ23" s="33">
        <v>0</v>
      </c>
      <c r="CR23" s="33">
        <v>0</v>
      </c>
      <c r="CS23" s="33">
        <v>0</v>
      </c>
      <c r="CT23" s="39">
        <v>0</v>
      </c>
      <c r="CU23" s="38">
        <v>0</v>
      </c>
      <c r="CV23" s="33">
        <v>0</v>
      </c>
      <c r="CW23" s="33">
        <v>0</v>
      </c>
      <c r="CX23" s="72">
        <v>0</v>
      </c>
      <c r="CY23" s="75">
        <v>0</v>
      </c>
      <c r="CZ23" s="33">
        <v>0</v>
      </c>
      <c r="DA23" s="33">
        <v>0</v>
      </c>
      <c r="DB23" s="33">
        <v>0</v>
      </c>
      <c r="DC23" s="33">
        <v>0</v>
      </c>
      <c r="DD23" s="33">
        <v>0</v>
      </c>
      <c r="DE23" s="33">
        <v>0</v>
      </c>
      <c r="DF23" s="39">
        <v>0</v>
      </c>
      <c r="DG23" s="38">
        <v>0</v>
      </c>
      <c r="DH23" s="33">
        <v>0</v>
      </c>
      <c r="DI23" s="33">
        <v>0</v>
      </c>
      <c r="DJ23" s="72">
        <v>0</v>
      </c>
      <c r="DK23" s="75">
        <v>0</v>
      </c>
      <c r="DL23" s="33">
        <v>0</v>
      </c>
      <c r="DM23" s="33">
        <v>0</v>
      </c>
      <c r="DN23" s="33">
        <v>0</v>
      </c>
      <c r="DO23" s="33">
        <v>0</v>
      </c>
      <c r="DP23" s="33">
        <v>0</v>
      </c>
      <c r="DQ23" s="33">
        <v>0</v>
      </c>
      <c r="DR23" s="39">
        <v>0</v>
      </c>
      <c r="DS23" s="131">
        <v>0</v>
      </c>
      <c r="DT23" s="131">
        <v>0</v>
      </c>
      <c r="DU23" s="131">
        <v>0</v>
      </c>
      <c r="DV23" s="131">
        <v>0</v>
      </c>
      <c r="DW23" s="131">
        <v>0</v>
      </c>
      <c r="DX23" s="131">
        <v>0</v>
      </c>
      <c r="DY23" s="131">
        <v>0</v>
      </c>
      <c r="DZ23" s="131">
        <v>0</v>
      </c>
      <c r="EA23" s="131">
        <v>0</v>
      </c>
      <c r="EB23" s="131">
        <v>0</v>
      </c>
      <c r="EC23" s="131">
        <v>0</v>
      </c>
      <c r="ED23" s="39">
        <v>0</v>
      </c>
      <c r="EE23" s="133">
        <f>集計情報_main[[#This Row],[発生明細数_ASTRA]]+集計情報_main[[#This Row],[発生明細数_本社ｻｰﾊﾞ]]</f>
        <v>0</v>
      </c>
      <c r="EF23" s="33">
        <f>集計情報_main[[#This Row],[発生明細数_2G]]-集計情報_main[[#This Row],[進捗中案件_2G]]</f>
        <v>0</v>
      </c>
      <c r="EG23" s="33">
        <f>集計情報_main[[#This Row],[進捗中案件_本社ｻｰﾊﾞ]]+集計情報_main[[#This Row],[進捗中案件_ASTRA]]</f>
        <v>0</v>
      </c>
      <c r="EH23" s="33">
        <f>集計情報_main[[#This Row],[資料品質不良(警告)件数_本社ｻｰﾊﾞ]]+集計情報_main[[#This Row],[資料品質不良(警告)件数_ASTRA]]</f>
        <v>0</v>
      </c>
      <c r="EI23" s="33">
        <f>集計情報_main[[#This Row],[資料品質不良(要注意)件数_本社ｻｰﾊﾞ]]+集計情報_main[[#This Row],[資料品質不良(要注意)件数_ASTRA]]</f>
        <v>0</v>
      </c>
      <c r="EJ23" s="33">
        <f>集計情報_main[[#This Row],[資料未確認_本社ｻｰﾊﾞ]]+集計情報_main[[#This Row],[資料未確認_ASTRA]]</f>
        <v>0</v>
      </c>
      <c r="EK23" s="33">
        <f>集計情報_main[[#This Row],[S開発_本社ｻｰﾊﾞ]]+集計情報_main[[#This Row],[S開発_ASTRA]]</f>
        <v>0</v>
      </c>
      <c r="EL23" s="33">
        <f>集計情報_main[[#This Row],[本番化_本社ｻｰﾊﾞ]]+集計情報_main[[#This Row],[本番化_ASTRA]]</f>
        <v>0</v>
      </c>
      <c r="EM23" s="33">
        <f>集計情報_main[[#This Row],[トラブル_本社ｻｰﾊﾞ]]+集計情報_main[[#This Row],[トラブル_ASTRA]]</f>
        <v>0</v>
      </c>
      <c r="EN23" s="33">
        <f>集計情報_main[[#This Row],[臨時処理_本社ｻｰﾊﾞ]]+集計情報_main[[#This Row],[臨時処理_ASTRA]]</f>
        <v>0</v>
      </c>
      <c r="EO23" s="33">
        <f>集計情報_main[[#This Row],[マスタメンテ_本社ｻｰﾊﾞ]]+集計情報_main[[#This Row],[マスタメンテ_ASTRA]]</f>
        <v>0</v>
      </c>
      <c r="EP23" s="39">
        <f>集計情報_main[[#This Row],[データ移行_本社ｻｰﾊﾞ]]+集計情報_main[[#This Row],[データ移行_ASTRA]]</f>
        <v>0</v>
      </c>
      <c r="EQ23" s="133"/>
      <c r="ER23" s="33"/>
      <c r="ES23" s="33"/>
      <c r="ET23" s="33"/>
      <c r="EU23" s="33"/>
      <c r="EV23" s="33"/>
      <c r="EW23" s="33">
        <f>集計情報_main[[#This Row],[S開発_2G]]+集計情報_main[[#This Row],[S開発_COMMON]]+集計情報_main[[#This Row],[S開発_PRISM]]</f>
        <v>0</v>
      </c>
      <c r="EX23" s="33">
        <f>集計情報_main[[#This Row],[本番化_2G]]+集計情報_main[[#This Row],[本番化_COMMON]]+集計情報_main[[#This Row],[本番化_PRISM]]</f>
        <v>0</v>
      </c>
      <c r="EY23" s="33">
        <f>集計情報_main[[#This Row],[トラブル_2G]]+集計情報_main[[#This Row],[トラブル_COMMON]]+集計情報_main[[#This Row],[トラブル_PRISM]]</f>
        <v>0</v>
      </c>
      <c r="EZ23" s="33">
        <f>集計情報_main[[#This Row],[臨時処理_2G]]+集計情報_main[[#This Row],[臨時処理_COMMON]]+集計情報_main[[#This Row],[臨時処理_PRISM]]</f>
        <v>0</v>
      </c>
      <c r="FA23" s="33">
        <f>集計情報_main[[#This Row],[マスタメンテ_2G]]+集計情報_main[[#This Row],[マスタメンテ_COMMON]]+集計情報_main[[#This Row],[マスタメンテ_PRISM]]</f>
        <v>0</v>
      </c>
      <c r="FB23" s="33">
        <f>集計情報_main[[#This Row],[データ移行_2G]]</f>
        <v>0</v>
      </c>
    </row>
    <row r="24" spans="2:158" ht="13.5" customHeight="1" x14ac:dyDescent="0.15">
      <c r="B24" s="7" t="s">
        <v>20</v>
      </c>
      <c r="C24" s="8">
        <v>0</v>
      </c>
      <c r="D24" s="3">
        <v>0</v>
      </c>
      <c r="E24" s="3">
        <v>0</v>
      </c>
      <c r="F24" s="72">
        <v>0</v>
      </c>
      <c r="G24" s="75">
        <v>0</v>
      </c>
      <c r="H24" s="3">
        <v>0</v>
      </c>
      <c r="I24" s="65">
        <v>0</v>
      </c>
      <c r="J24" s="65">
        <v>0</v>
      </c>
      <c r="K24" s="65">
        <v>0</v>
      </c>
      <c r="L24" s="33">
        <v>0</v>
      </c>
      <c r="M24" s="65">
        <v>0</v>
      </c>
      <c r="N24" s="66">
        <v>0</v>
      </c>
      <c r="O24" s="15">
        <v>0</v>
      </c>
      <c r="P24" s="10">
        <v>0</v>
      </c>
      <c r="Q24" s="10">
        <v>0</v>
      </c>
      <c r="R24" s="72">
        <v>0</v>
      </c>
      <c r="S24" s="75">
        <v>0</v>
      </c>
      <c r="T24" s="10">
        <v>0</v>
      </c>
      <c r="U24" s="10">
        <v>0</v>
      </c>
      <c r="V24" s="10">
        <v>0</v>
      </c>
      <c r="W24" s="10">
        <v>0</v>
      </c>
      <c r="X24" s="78">
        <v>0</v>
      </c>
      <c r="Y24" s="10">
        <v>0</v>
      </c>
      <c r="Z24" s="16">
        <v>0</v>
      </c>
      <c r="AA24" s="15">
        <v>0</v>
      </c>
      <c r="AB24" s="10">
        <v>0</v>
      </c>
      <c r="AC24" s="10">
        <v>0</v>
      </c>
      <c r="AD24" s="72">
        <v>0</v>
      </c>
      <c r="AE24" s="75">
        <v>0</v>
      </c>
      <c r="AF24" s="10">
        <v>0</v>
      </c>
      <c r="AG24" s="10">
        <v>0</v>
      </c>
      <c r="AH24" s="10">
        <v>0</v>
      </c>
      <c r="AI24" s="10">
        <v>0</v>
      </c>
      <c r="AJ24" s="78">
        <v>0</v>
      </c>
      <c r="AK24" s="10">
        <v>0</v>
      </c>
      <c r="AL24" s="16">
        <v>0</v>
      </c>
      <c r="AM24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4" s="23">
        <f>集計情報_main[[#This Row],[発生明細数_本社ｻｰﾊﾞ]]-集計情報_main[[#This Row],[進捗中案件_本社ｻｰﾊﾞ]]</f>
        <v>0</v>
      </c>
      <c r="AO24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4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4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4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4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4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4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4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4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4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4" s="29">
        <v>0</v>
      </c>
      <c r="AZ24" s="23">
        <v>0</v>
      </c>
      <c r="BA24" s="23">
        <v>0</v>
      </c>
      <c r="BB24" s="72">
        <v>0</v>
      </c>
      <c r="BC24" s="75">
        <v>0</v>
      </c>
      <c r="BD24" s="23">
        <v>0</v>
      </c>
      <c r="BE24" s="33">
        <v>0</v>
      </c>
      <c r="BF24" s="23">
        <v>0</v>
      </c>
      <c r="BG24" s="23">
        <v>0</v>
      </c>
      <c r="BH24" s="33">
        <v>0</v>
      </c>
      <c r="BI24" s="23">
        <v>0</v>
      </c>
      <c r="BJ24" s="30">
        <v>0</v>
      </c>
      <c r="BK24" s="38">
        <v>0</v>
      </c>
      <c r="BL24" s="33">
        <v>0</v>
      </c>
      <c r="BM24" s="33">
        <v>0</v>
      </c>
      <c r="BN24" s="72">
        <v>0</v>
      </c>
      <c r="BO24" s="75">
        <v>0</v>
      </c>
      <c r="BP24" s="33">
        <v>0</v>
      </c>
      <c r="BQ24" s="33">
        <v>0</v>
      </c>
      <c r="BR24" s="33">
        <v>0</v>
      </c>
      <c r="BS24" s="33">
        <v>0</v>
      </c>
      <c r="BT24" s="33">
        <v>0</v>
      </c>
      <c r="BU24" s="33">
        <v>0</v>
      </c>
      <c r="BV24" s="39">
        <v>0</v>
      </c>
      <c r="BW24" s="38">
        <v>0</v>
      </c>
      <c r="BX24" s="33">
        <v>0</v>
      </c>
      <c r="BY24" s="33">
        <v>0</v>
      </c>
      <c r="BZ24" s="72">
        <v>0</v>
      </c>
      <c r="CA24" s="75">
        <v>0</v>
      </c>
      <c r="CB24" s="33">
        <v>0</v>
      </c>
      <c r="CC24" s="33">
        <v>0</v>
      </c>
      <c r="CD24" s="33">
        <v>0</v>
      </c>
      <c r="CE24" s="33">
        <v>0</v>
      </c>
      <c r="CF24" s="33">
        <v>0</v>
      </c>
      <c r="CG24" s="33">
        <v>0</v>
      </c>
      <c r="CH24" s="39">
        <v>0</v>
      </c>
      <c r="CI24" s="38">
        <v>0</v>
      </c>
      <c r="CJ24" s="33">
        <v>0</v>
      </c>
      <c r="CK24" s="33">
        <v>0</v>
      </c>
      <c r="CL24" s="33">
        <v>0</v>
      </c>
      <c r="CM24" s="33">
        <v>0</v>
      </c>
      <c r="CN24" s="33">
        <v>0</v>
      </c>
      <c r="CO24" s="33">
        <v>0</v>
      </c>
      <c r="CP24" s="33">
        <v>0</v>
      </c>
      <c r="CQ24" s="33">
        <v>0</v>
      </c>
      <c r="CR24" s="33">
        <v>0</v>
      </c>
      <c r="CS24" s="33">
        <v>0</v>
      </c>
      <c r="CT24" s="39">
        <v>0</v>
      </c>
      <c r="CU24" s="38">
        <v>0</v>
      </c>
      <c r="CV24" s="33">
        <v>0</v>
      </c>
      <c r="CW24" s="33">
        <v>0</v>
      </c>
      <c r="CX24" s="72">
        <v>0</v>
      </c>
      <c r="CY24" s="75">
        <v>0</v>
      </c>
      <c r="CZ24" s="33">
        <v>0</v>
      </c>
      <c r="DA24" s="33">
        <v>0</v>
      </c>
      <c r="DB24" s="33">
        <v>0</v>
      </c>
      <c r="DC24" s="33">
        <v>0</v>
      </c>
      <c r="DD24" s="33">
        <v>0</v>
      </c>
      <c r="DE24" s="33">
        <v>0</v>
      </c>
      <c r="DF24" s="39">
        <v>0</v>
      </c>
      <c r="DG24" s="38">
        <v>0</v>
      </c>
      <c r="DH24" s="33">
        <v>0</v>
      </c>
      <c r="DI24" s="33">
        <v>0</v>
      </c>
      <c r="DJ24" s="72">
        <v>0</v>
      </c>
      <c r="DK24" s="75">
        <v>0</v>
      </c>
      <c r="DL24" s="33">
        <v>0</v>
      </c>
      <c r="DM24" s="33">
        <v>0</v>
      </c>
      <c r="DN24" s="33">
        <v>0</v>
      </c>
      <c r="DO24" s="33">
        <v>0</v>
      </c>
      <c r="DP24" s="33">
        <v>0</v>
      </c>
      <c r="DQ24" s="33">
        <v>0</v>
      </c>
      <c r="DR24" s="39">
        <v>0</v>
      </c>
      <c r="DS24" s="131">
        <v>0</v>
      </c>
      <c r="DT24" s="131">
        <v>0</v>
      </c>
      <c r="DU24" s="131">
        <v>0</v>
      </c>
      <c r="DV24" s="131">
        <v>0</v>
      </c>
      <c r="DW24" s="131">
        <v>0</v>
      </c>
      <c r="DX24" s="131">
        <v>0</v>
      </c>
      <c r="DY24" s="131">
        <v>0</v>
      </c>
      <c r="DZ24" s="131">
        <v>0</v>
      </c>
      <c r="EA24" s="131">
        <v>0</v>
      </c>
      <c r="EB24" s="131">
        <v>0</v>
      </c>
      <c r="EC24" s="131">
        <v>0</v>
      </c>
      <c r="ED24" s="39">
        <v>0</v>
      </c>
      <c r="EE24" s="133">
        <f>集計情報_main[[#This Row],[発生明細数_ASTRA]]+集計情報_main[[#This Row],[発生明細数_本社ｻｰﾊﾞ]]</f>
        <v>0</v>
      </c>
      <c r="EF24" s="33">
        <f>集計情報_main[[#This Row],[発生明細数_2G]]-集計情報_main[[#This Row],[進捗中案件_2G]]</f>
        <v>0</v>
      </c>
      <c r="EG24" s="33">
        <f>集計情報_main[[#This Row],[進捗中案件_本社ｻｰﾊﾞ]]+集計情報_main[[#This Row],[進捗中案件_ASTRA]]</f>
        <v>0</v>
      </c>
      <c r="EH24" s="33">
        <f>集計情報_main[[#This Row],[資料品質不良(警告)件数_本社ｻｰﾊﾞ]]+集計情報_main[[#This Row],[資料品質不良(警告)件数_ASTRA]]</f>
        <v>0</v>
      </c>
      <c r="EI24" s="33">
        <f>集計情報_main[[#This Row],[資料品質不良(要注意)件数_本社ｻｰﾊﾞ]]+集計情報_main[[#This Row],[資料品質不良(要注意)件数_ASTRA]]</f>
        <v>0</v>
      </c>
      <c r="EJ24" s="33">
        <f>集計情報_main[[#This Row],[資料未確認_本社ｻｰﾊﾞ]]+集計情報_main[[#This Row],[資料未確認_ASTRA]]</f>
        <v>0</v>
      </c>
      <c r="EK24" s="33">
        <f>集計情報_main[[#This Row],[S開発_本社ｻｰﾊﾞ]]+集計情報_main[[#This Row],[S開発_ASTRA]]</f>
        <v>0</v>
      </c>
      <c r="EL24" s="33">
        <f>集計情報_main[[#This Row],[本番化_本社ｻｰﾊﾞ]]+集計情報_main[[#This Row],[本番化_ASTRA]]</f>
        <v>0</v>
      </c>
      <c r="EM24" s="33">
        <f>集計情報_main[[#This Row],[トラブル_本社ｻｰﾊﾞ]]+集計情報_main[[#This Row],[トラブル_ASTRA]]</f>
        <v>0</v>
      </c>
      <c r="EN24" s="33">
        <f>集計情報_main[[#This Row],[臨時処理_本社ｻｰﾊﾞ]]+集計情報_main[[#This Row],[臨時処理_ASTRA]]</f>
        <v>0</v>
      </c>
      <c r="EO24" s="33">
        <f>集計情報_main[[#This Row],[マスタメンテ_本社ｻｰﾊﾞ]]+集計情報_main[[#This Row],[マスタメンテ_ASTRA]]</f>
        <v>0</v>
      </c>
      <c r="EP24" s="39">
        <f>集計情報_main[[#This Row],[データ移行_本社ｻｰﾊﾞ]]+集計情報_main[[#This Row],[データ移行_ASTRA]]</f>
        <v>0</v>
      </c>
      <c r="EQ24" s="133"/>
      <c r="ER24" s="33"/>
      <c r="ES24" s="33"/>
      <c r="ET24" s="33"/>
      <c r="EU24" s="33"/>
      <c r="EV24" s="33"/>
      <c r="EW24" s="33">
        <f>集計情報_main[[#This Row],[S開発_2G]]+集計情報_main[[#This Row],[S開発_COMMON]]+集計情報_main[[#This Row],[S開発_PRISM]]</f>
        <v>0</v>
      </c>
      <c r="EX24" s="33">
        <f>集計情報_main[[#This Row],[本番化_2G]]+集計情報_main[[#This Row],[本番化_COMMON]]+集計情報_main[[#This Row],[本番化_PRISM]]</f>
        <v>0</v>
      </c>
      <c r="EY24" s="33">
        <f>集計情報_main[[#This Row],[トラブル_2G]]+集計情報_main[[#This Row],[トラブル_COMMON]]+集計情報_main[[#This Row],[トラブル_PRISM]]</f>
        <v>0</v>
      </c>
      <c r="EZ24" s="33">
        <f>集計情報_main[[#This Row],[臨時処理_2G]]+集計情報_main[[#This Row],[臨時処理_COMMON]]+集計情報_main[[#This Row],[臨時処理_PRISM]]</f>
        <v>0</v>
      </c>
      <c r="FA24" s="33">
        <f>集計情報_main[[#This Row],[マスタメンテ_2G]]+集計情報_main[[#This Row],[マスタメンテ_COMMON]]+集計情報_main[[#This Row],[マスタメンテ_PRISM]]</f>
        <v>0</v>
      </c>
      <c r="FB24" s="33">
        <f>集計情報_main[[#This Row],[データ移行_2G]]</f>
        <v>0</v>
      </c>
    </row>
    <row r="25" spans="2:158" ht="13.5" customHeight="1" x14ac:dyDescent="0.15">
      <c r="B25" s="7" t="s">
        <v>21</v>
      </c>
      <c r="C25" s="8">
        <v>0</v>
      </c>
      <c r="D25" s="3">
        <v>0</v>
      </c>
      <c r="E25" s="3">
        <v>0</v>
      </c>
      <c r="F25" s="72">
        <v>0</v>
      </c>
      <c r="G25" s="75">
        <v>0</v>
      </c>
      <c r="H25" s="3">
        <v>0</v>
      </c>
      <c r="I25" s="65">
        <v>0</v>
      </c>
      <c r="J25" s="65">
        <v>0</v>
      </c>
      <c r="K25" s="65">
        <v>0</v>
      </c>
      <c r="L25" s="33">
        <v>0</v>
      </c>
      <c r="M25" s="65">
        <v>0</v>
      </c>
      <c r="N25" s="66">
        <v>0</v>
      </c>
      <c r="O25" s="15">
        <v>0</v>
      </c>
      <c r="P25" s="10">
        <v>0</v>
      </c>
      <c r="Q25" s="10">
        <v>0</v>
      </c>
      <c r="R25" s="72">
        <v>0</v>
      </c>
      <c r="S25" s="75">
        <v>0</v>
      </c>
      <c r="T25" s="10">
        <v>0</v>
      </c>
      <c r="U25" s="10">
        <v>0</v>
      </c>
      <c r="V25" s="10">
        <v>0</v>
      </c>
      <c r="W25" s="10">
        <v>0</v>
      </c>
      <c r="X25" s="78">
        <v>0</v>
      </c>
      <c r="Y25" s="10">
        <v>0</v>
      </c>
      <c r="Z25" s="16">
        <v>0</v>
      </c>
      <c r="AA25" s="15">
        <v>0</v>
      </c>
      <c r="AB25" s="10">
        <v>0</v>
      </c>
      <c r="AC25" s="10">
        <v>0</v>
      </c>
      <c r="AD25" s="72">
        <v>0</v>
      </c>
      <c r="AE25" s="75">
        <v>0</v>
      </c>
      <c r="AF25" s="10">
        <v>0</v>
      </c>
      <c r="AG25" s="10">
        <v>0</v>
      </c>
      <c r="AH25" s="10">
        <v>0</v>
      </c>
      <c r="AI25" s="10">
        <v>0</v>
      </c>
      <c r="AJ25" s="78">
        <v>0</v>
      </c>
      <c r="AK25" s="10">
        <v>0</v>
      </c>
      <c r="AL25" s="16">
        <v>0</v>
      </c>
      <c r="AM25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5" s="23">
        <f>集計情報_main[[#This Row],[発生明細数_本社ｻｰﾊﾞ]]-集計情報_main[[#This Row],[進捗中案件_本社ｻｰﾊﾞ]]</f>
        <v>0</v>
      </c>
      <c r="AO25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5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5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5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5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5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5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5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5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5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5" s="29">
        <v>0</v>
      </c>
      <c r="AZ25" s="23">
        <v>0</v>
      </c>
      <c r="BA25" s="23">
        <v>0</v>
      </c>
      <c r="BB25" s="72">
        <v>0</v>
      </c>
      <c r="BC25" s="75">
        <v>0</v>
      </c>
      <c r="BD25" s="23">
        <v>0</v>
      </c>
      <c r="BE25" s="33">
        <v>0</v>
      </c>
      <c r="BF25" s="23">
        <v>0</v>
      </c>
      <c r="BG25" s="23">
        <v>0</v>
      </c>
      <c r="BH25" s="33">
        <v>0</v>
      </c>
      <c r="BI25" s="23">
        <v>0</v>
      </c>
      <c r="BJ25" s="30">
        <v>0</v>
      </c>
      <c r="BK25" s="38">
        <v>0</v>
      </c>
      <c r="BL25" s="33">
        <v>0</v>
      </c>
      <c r="BM25" s="33">
        <v>0</v>
      </c>
      <c r="BN25" s="72">
        <v>0</v>
      </c>
      <c r="BO25" s="75">
        <v>0</v>
      </c>
      <c r="BP25" s="33">
        <v>0</v>
      </c>
      <c r="BQ25" s="33">
        <v>0</v>
      </c>
      <c r="BR25" s="33">
        <v>0</v>
      </c>
      <c r="BS25" s="33">
        <v>0</v>
      </c>
      <c r="BT25" s="33">
        <v>0</v>
      </c>
      <c r="BU25" s="33">
        <v>0</v>
      </c>
      <c r="BV25" s="39">
        <v>0</v>
      </c>
      <c r="BW25" s="38">
        <v>0</v>
      </c>
      <c r="BX25" s="33">
        <v>0</v>
      </c>
      <c r="BY25" s="33">
        <v>0</v>
      </c>
      <c r="BZ25" s="72">
        <v>0</v>
      </c>
      <c r="CA25" s="75">
        <v>0</v>
      </c>
      <c r="CB25" s="33">
        <v>0</v>
      </c>
      <c r="CC25" s="33">
        <v>0</v>
      </c>
      <c r="CD25" s="33">
        <v>0</v>
      </c>
      <c r="CE25" s="33">
        <v>0</v>
      </c>
      <c r="CF25" s="33">
        <v>0</v>
      </c>
      <c r="CG25" s="33">
        <v>0</v>
      </c>
      <c r="CH25" s="39">
        <v>0</v>
      </c>
      <c r="CI25" s="38">
        <v>0</v>
      </c>
      <c r="CJ25" s="33">
        <v>0</v>
      </c>
      <c r="CK25" s="33">
        <v>0</v>
      </c>
      <c r="CL25" s="33">
        <v>0</v>
      </c>
      <c r="CM25" s="33">
        <v>0</v>
      </c>
      <c r="CN25" s="33">
        <v>0</v>
      </c>
      <c r="CO25" s="33">
        <v>0</v>
      </c>
      <c r="CP25" s="33">
        <v>0</v>
      </c>
      <c r="CQ25" s="33">
        <v>0</v>
      </c>
      <c r="CR25" s="33">
        <v>0</v>
      </c>
      <c r="CS25" s="33">
        <v>0</v>
      </c>
      <c r="CT25" s="39">
        <v>0</v>
      </c>
      <c r="CU25" s="38">
        <v>0</v>
      </c>
      <c r="CV25" s="33">
        <v>0</v>
      </c>
      <c r="CW25" s="33">
        <v>0</v>
      </c>
      <c r="CX25" s="72">
        <v>0</v>
      </c>
      <c r="CY25" s="75">
        <v>0</v>
      </c>
      <c r="CZ25" s="33">
        <v>0</v>
      </c>
      <c r="DA25" s="33">
        <v>0</v>
      </c>
      <c r="DB25" s="33">
        <v>0</v>
      </c>
      <c r="DC25" s="33">
        <v>0</v>
      </c>
      <c r="DD25" s="33">
        <v>0</v>
      </c>
      <c r="DE25" s="33">
        <v>0</v>
      </c>
      <c r="DF25" s="39">
        <v>0</v>
      </c>
      <c r="DG25" s="38">
        <v>0</v>
      </c>
      <c r="DH25" s="33">
        <v>0</v>
      </c>
      <c r="DI25" s="33">
        <v>0</v>
      </c>
      <c r="DJ25" s="72">
        <v>0</v>
      </c>
      <c r="DK25" s="75">
        <v>0</v>
      </c>
      <c r="DL25" s="33">
        <v>0</v>
      </c>
      <c r="DM25" s="33">
        <v>0</v>
      </c>
      <c r="DN25" s="33">
        <v>0</v>
      </c>
      <c r="DO25" s="33">
        <v>0</v>
      </c>
      <c r="DP25" s="33">
        <v>0</v>
      </c>
      <c r="DQ25" s="33">
        <v>0</v>
      </c>
      <c r="DR25" s="39">
        <v>0</v>
      </c>
      <c r="DS25" s="131">
        <v>0</v>
      </c>
      <c r="DT25" s="131">
        <v>0</v>
      </c>
      <c r="DU25" s="131">
        <v>0</v>
      </c>
      <c r="DV25" s="131">
        <v>0</v>
      </c>
      <c r="DW25" s="131">
        <v>0</v>
      </c>
      <c r="DX25" s="131">
        <v>0</v>
      </c>
      <c r="DY25" s="131">
        <v>0</v>
      </c>
      <c r="DZ25" s="131">
        <v>0</v>
      </c>
      <c r="EA25" s="131">
        <v>0</v>
      </c>
      <c r="EB25" s="131">
        <v>0</v>
      </c>
      <c r="EC25" s="131">
        <v>0</v>
      </c>
      <c r="ED25" s="39">
        <v>0</v>
      </c>
      <c r="EE25" s="133">
        <f>集計情報_main[[#This Row],[発生明細数_ASTRA]]+集計情報_main[[#This Row],[発生明細数_本社ｻｰﾊﾞ]]</f>
        <v>0</v>
      </c>
      <c r="EF25" s="33">
        <f>集計情報_main[[#This Row],[発生明細数_2G]]-集計情報_main[[#This Row],[進捗中案件_2G]]</f>
        <v>0</v>
      </c>
      <c r="EG25" s="33">
        <f>集計情報_main[[#This Row],[進捗中案件_本社ｻｰﾊﾞ]]+集計情報_main[[#This Row],[進捗中案件_ASTRA]]</f>
        <v>0</v>
      </c>
      <c r="EH25" s="33">
        <f>集計情報_main[[#This Row],[資料品質不良(警告)件数_本社ｻｰﾊﾞ]]+集計情報_main[[#This Row],[資料品質不良(警告)件数_ASTRA]]</f>
        <v>0</v>
      </c>
      <c r="EI25" s="33">
        <f>集計情報_main[[#This Row],[資料品質不良(要注意)件数_本社ｻｰﾊﾞ]]+集計情報_main[[#This Row],[資料品質不良(要注意)件数_ASTRA]]</f>
        <v>0</v>
      </c>
      <c r="EJ25" s="33">
        <f>集計情報_main[[#This Row],[資料未確認_本社ｻｰﾊﾞ]]+集計情報_main[[#This Row],[資料未確認_ASTRA]]</f>
        <v>0</v>
      </c>
      <c r="EK25" s="33">
        <f>集計情報_main[[#This Row],[S開発_本社ｻｰﾊﾞ]]+集計情報_main[[#This Row],[S開発_ASTRA]]</f>
        <v>0</v>
      </c>
      <c r="EL25" s="33">
        <f>集計情報_main[[#This Row],[本番化_本社ｻｰﾊﾞ]]+集計情報_main[[#This Row],[本番化_ASTRA]]</f>
        <v>0</v>
      </c>
      <c r="EM25" s="33">
        <f>集計情報_main[[#This Row],[トラブル_本社ｻｰﾊﾞ]]+集計情報_main[[#This Row],[トラブル_ASTRA]]</f>
        <v>0</v>
      </c>
      <c r="EN25" s="33">
        <f>集計情報_main[[#This Row],[臨時処理_本社ｻｰﾊﾞ]]+集計情報_main[[#This Row],[臨時処理_ASTRA]]</f>
        <v>0</v>
      </c>
      <c r="EO25" s="33">
        <f>集計情報_main[[#This Row],[マスタメンテ_本社ｻｰﾊﾞ]]+集計情報_main[[#This Row],[マスタメンテ_ASTRA]]</f>
        <v>0</v>
      </c>
      <c r="EP25" s="39">
        <f>集計情報_main[[#This Row],[データ移行_本社ｻｰﾊﾞ]]+集計情報_main[[#This Row],[データ移行_ASTRA]]</f>
        <v>0</v>
      </c>
      <c r="EQ25" s="133"/>
      <c r="ER25" s="33"/>
      <c r="ES25" s="33"/>
      <c r="ET25" s="33"/>
      <c r="EU25" s="33"/>
      <c r="EV25" s="33"/>
      <c r="EW25" s="33">
        <f>集計情報_main[[#This Row],[S開発_2G]]+集計情報_main[[#This Row],[S開発_COMMON]]+集計情報_main[[#This Row],[S開発_PRISM]]</f>
        <v>0</v>
      </c>
      <c r="EX25" s="33">
        <f>集計情報_main[[#This Row],[本番化_2G]]+集計情報_main[[#This Row],[本番化_COMMON]]+集計情報_main[[#This Row],[本番化_PRISM]]</f>
        <v>0</v>
      </c>
      <c r="EY25" s="33">
        <f>集計情報_main[[#This Row],[トラブル_2G]]+集計情報_main[[#This Row],[トラブル_COMMON]]+集計情報_main[[#This Row],[トラブル_PRISM]]</f>
        <v>0</v>
      </c>
      <c r="EZ25" s="33">
        <f>集計情報_main[[#This Row],[臨時処理_2G]]+集計情報_main[[#This Row],[臨時処理_COMMON]]+集計情報_main[[#This Row],[臨時処理_PRISM]]</f>
        <v>0</v>
      </c>
      <c r="FA25" s="33">
        <f>集計情報_main[[#This Row],[マスタメンテ_2G]]+集計情報_main[[#This Row],[マスタメンテ_COMMON]]+集計情報_main[[#This Row],[マスタメンテ_PRISM]]</f>
        <v>0</v>
      </c>
      <c r="FB25" s="33">
        <f>集計情報_main[[#This Row],[データ移行_2G]]</f>
        <v>0</v>
      </c>
    </row>
    <row r="26" spans="2:158" ht="13.5" customHeight="1" x14ac:dyDescent="0.15">
      <c r="B26" s="7" t="s">
        <v>22</v>
      </c>
      <c r="C26" s="8">
        <v>0</v>
      </c>
      <c r="D26" s="3">
        <v>0</v>
      </c>
      <c r="E26" s="3">
        <v>0</v>
      </c>
      <c r="F26" s="72">
        <v>0</v>
      </c>
      <c r="G26" s="75">
        <v>0</v>
      </c>
      <c r="H26" s="3">
        <v>0</v>
      </c>
      <c r="I26" s="65">
        <v>0</v>
      </c>
      <c r="J26" s="65">
        <v>0</v>
      </c>
      <c r="K26" s="65">
        <v>0</v>
      </c>
      <c r="L26" s="33">
        <v>0</v>
      </c>
      <c r="M26" s="65">
        <v>0</v>
      </c>
      <c r="N26" s="66">
        <v>0</v>
      </c>
      <c r="O26" s="15">
        <v>0</v>
      </c>
      <c r="P26" s="10">
        <v>0</v>
      </c>
      <c r="Q26" s="10">
        <v>0</v>
      </c>
      <c r="R26" s="72">
        <v>0</v>
      </c>
      <c r="S26" s="75">
        <v>0</v>
      </c>
      <c r="T26" s="10">
        <v>0</v>
      </c>
      <c r="U26" s="10">
        <v>0</v>
      </c>
      <c r="V26" s="10">
        <v>0</v>
      </c>
      <c r="W26" s="10">
        <v>0</v>
      </c>
      <c r="X26" s="78">
        <v>0</v>
      </c>
      <c r="Y26" s="10">
        <v>0</v>
      </c>
      <c r="Z26" s="16">
        <v>0</v>
      </c>
      <c r="AA26" s="15">
        <v>0</v>
      </c>
      <c r="AB26" s="10">
        <v>0</v>
      </c>
      <c r="AC26" s="10">
        <v>0</v>
      </c>
      <c r="AD26" s="72">
        <v>0</v>
      </c>
      <c r="AE26" s="75">
        <v>0</v>
      </c>
      <c r="AF26" s="10">
        <v>0</v>
      </c>
      <c r="AG26" s="10">
        <v>0</v>
      </c>
      <c r="AH26" s="10">
        <v>0</v>
      </c>
      <c r="AI26" s="10">
        <v>0</v>
      </c>
      <c r="AJ26" s="78">
        <v>0</v>
      </c>
      <c r="AK26" s="10">
        <v>0</v>
      </c>
      <c r="AL26" s="16">
        <v>0</v>
      </c>
      <c r="AM26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6" s="23">
        <f>集計情報_main[[#This Row],[発生明細数_本社ｻｰﾊﾞ]]-集計情報_main[[#This Row],[進捗中案件_本社ｻｰﾊﾞ]]</f>
        <v>0</v>
      </c>
      <c r="AO26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6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6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6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6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6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6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6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6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6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6" s="29">
        <v>0</v>
      </c>
      <c r="AZ26" s="23">
        <v>0</v>
      </c>
      <c r="BA26" s="23">
        <v>0</v>
      </c>
      <c r="BB26" s="72">
        <v>0</v>
      </c>
      <c r="BC26" s="75">
        <v>0</v>
      </c>
      <c r="BD26" s="23">
        <v>0</v>
      </c>
      <c r="BE26" s="33">
        <v>0</v>
      </c>
      <c r="BF26" s="23">
        <v>0</v>
      </c>
      <c r="BG26" s="23">
        <v>0</v>
      </c>
      <c r="BH26" s="33">
        <v>0</v>
      </c>
      <c r="BI26" s="23">
        <v>0</v>
      </c>
      <c r="BJ26" s="30">
        <v>0</v>
      </c>
      <c r="BK26" s="38">
        <v>0</v>
      </c>
      <c r="BL26" s="33">
        <v>0</v>
      </c>
      <c r="BM26" s="33">
        <v>0</v>
      </c>
      <c r="BN26" s="72">
        <v>0</v>
      </c>
      <c r="BO26" s="75">
        <v>0</v>
      </c>
      <c r="BP26" s="33">
        <v>0</v>
      </c>
      <c r="BQ26" s="33">
        <v>0</v>
      </c>
      <c r="BR26" s="33">
        <v>0</v>
      </c>
      <c r="BS26" s="33">
        <v>0</v>
      </c>
      <c r="BT26" s="33">
        <v>0</v>
      </c>
      <c r="BU26" s="33">
        <v>0</v>
      </c>
      <c r="BV26" s="39">
        <v>0</v>
      </c>
      <c r="BW26" s="38">
        <v>0</v>
      </c>
      <c r="BX26" s="33">
        <v>0</v>
      </c>
      <c r="BY26" s="33">
        <v>0</v>
      </c>
      <c r="BZ26" s="72">
        <v>0</v>
      </c>
      <c r="CA26" s="75">
        <v>0</v>
      </c>
      <c r="CB26" s="33">
        <v>0</v>
      </c>
      <c r="CC26" s="33">
        <v>0</v>
      </c>
      <c r="CD26" s="33">
        <v>0</v>
      </c>
      <c r="CE26" s="33">
        <v>0</v>
      </c>
      <c r="CF26" s="33">
        <v>0</v>
      </c>
      <c r="CG26" s="33">
        <v>0</v>
      </c>
      <c r="CH26" s="39">
        <v>0</v>
      </c>
      <c r="CI26" s="38">
        <v>0</v>
      </c>
      <c r="CJ26" s="33">
        <v>0</v>
      </c>
      <c r="CK26" s="33">
        <v>0</v>
      </c>
      <c r="CL26" s="33">
        <v>0</v>
      </c>
      <c r="CM26" s="33">
        <v>0</v>
      </c>
      <c r="CN26" s="33">
        <v>0</v>
      </c>
      <c r="CO26" s="33">
        <v>0</v>
      </c>
      <c r="CP26" s="33">
        <v>0</v>
      </c>
      <c r="CQ26" s="33">
        <v>0</v>
      </c>
      <c r="CR26" s="33">
        <v>0</v>
      </c>
      <c r="CS26" s="33">
        <v>0</v>
      </c>
      <c r="CT26" s="39">
        <v>0</v>
      </c>
      <c r="CU26" s="38">
        <v>0</v>
      </c>
      <c r="CV26" s="33">
        <v>0</v>
      </c>
      <c r="CW26" s="33">
        <v>0</v>
      </c>
      <c r="CX26" s="72">
        <v>0</v>
      </c>
      <c r="CY26" s="75">
        <v>0</v>
      </c>
      <c r="CZ26" s="33">
        <v>0</v>
      </c>
      <c r="DA26" s="33">
        <v>0</v>
      </c>
      <c r="DB26" s="33">
        <v>0</v>
      </c>
      <c r="DC26" s="33">
        <v>0</v>
      </c>
      <c r="DD26" s="33">
        <v>0</v>
      </c>
      <c r="DE26" s="33">
        <v>0</v>
      </c>
      <c r="DF26" s="39">
        <v>0</v>
      </c>
      <c r="DG26" s="38">
        <v>0</v>
      </c>
      <c r="DH26" s="33">
        <v>0</v>
      </c>
      <c r="DI26" s="33">
        <v>0</v>
      </c>
      <c r="DJ26" s="72">
        <v>0</v>
      </c>
      <c r="DK26" s="75">
        <v>0</v>
      </c>
      <c r="DL26" s="33">
        <v>0</v>
      </c>
      <c r="DM26" s="33">
        <v>0</v>
      </c>
      <c r="DN26" s="33">
        <v>0</v>
      </c>
      <c r="DO26" s="33">
        <v>0</v>
      </c>
      <c r="DP26" s="33">
        <v>0</v>
      </c>
      <c r="DQ26" s="33">
        <v>0</v>
      </c>
      <c r="DR26" s="39">
        <v>0</v>
      </c>
      <c r="DS26" s="131">
        <v>0</v>
      </c>
      <c r="DT26" s="131">
        <v>0</v>
      </c>
      <c r="DU26" s="131">
        <v>0</v>
      </c>
      <c r="DV26" s="131">
        <v>0</v>
      </c>
      <c r="DW26" s="131">
        <v>0</v>
      </c>
      <c r="DX26" s="131">
        <v>0</v>
      </c>
      <c r="DY26" s="131">
        <v>0</v>
      </c>
      <c r="DZ26" s="131">
        <v>0</v>
      </c>
      <c r="EA26" s="131">
        <v>0</v>
      </c>
      <c r="EB26" s="131">
        <v>0</v>
      </c>
      <c r="EC26" s="131">
        <v>0</v>
      </c>
      <c r="ED26" s="39">
        <v>0</v>
      </c>
      <c r="EE26" s="133">
        <f>集計情報_main[[#This Row],[発生明細数_ASTRA]]+集計情報_main[[#This Row],[発生明細数_本社ｻｰﾊﾞ]]</f>
        <v>0</v>
      </c>
      <c r="EF26" s="33">
        <f>集計情報_main[[#This Row],[発生明細数_2G]]-集計情報_main[[#This Row],[進捗中案件_2G]]</f>
        <v>0</v>
      </c>
      <c r="EG26" s="33">
        <f>集計情報_main[[#This Row],[進捗中案件_本社ｻｰﾊﾞ]]+集計情報_main[[#This Row],[進捗中案件_ASTRA]]</f>
        <v>0</v>
      </c>
      <c r="EH26" s="33">
        <f>集計情報_main[[#This Row],[資料品質不良(警告)件数_本社ｻｰﾊﾞ]]+集計情報_main[[#This Row],[資料品質不良(警告)件数_ASTRA]]</f>
        <v>0</v>
      </c>
      <c r="EI26" s="33">
        <f>集計情報_main[[#This Row],[資料品質不良(要注意)件数_本社ｻｰﾊﾞ]]+集計情報_main[[#This Row],[資料品質不良(要注意)件数_ASTRA]]</f>
        <v>0</v>
      </c>
      <c r="EJ26" s="33">
        <f>集計情報_main[[#This Row],[資料未確認_本社ｻｰﾊﾞ]]+集計情報_main[[#This Row],[資料未確認_ASTRA]]</f>
        <v>0</v>
      </c>
      <c r="EK26" s="33">
        <f>集計情報_main[[#This Row],[S開発_本社ｻｰﾊﾞ]]+集計情報_main[[#This Row],[S開発_ASTRA]]</f>
        <v>0</v>
      </c>
      <c r="EL26" s="33">
        <f>集計情報_main[[#This Row],[本番化_本社ｻｰﾊﾞ]]+集計情報_main[[#This Row],[本番化_ASTRA]]</f>
        <v>0</v>
      </c>
      <c r="EM26" s="33">
        <f>集計情報_main[[#This Row],[トラブル_本社ｻｰﾊﾞ]]+集計情報_main[[#This Row],[トラブル_ASTRA]]</f>
        <v>0</v>
      </c>
      <c r="EN26" s="33">
        <f>集計情報_main[[#This Row],[臨時処理_本社ｻｰﾊﾞ]]+集計情報_main[[#This Row],[臨時処理_ASTRA]]</f>
        <v>0</v>
      </c>
      <c r="EO26" s="33">
        <f>集計情報_main[[#This Row],[マスタメンテ_本社ｻｰﾊﾞ]]+集計情報_main[[#This Row],[マスタメンテ_ASTRA]]</f>
        <v>0</v>
      </c>
      <c r="EP26" s="39">
        <f>集計情報_main[[#This Row],[データ移行_本社ｻｰﾊﾞ]]+集計情報_main[[#This Row],[データ移行_ASTRA]]</f>
        <v>0</v>
      </c>
      <c r="EQ26" s="133"/>
      <c r="ER26" s="33"/>
      <c r="ES26" s="33"/>
      <c r="ET26" s="33"/>
      <c r="EU26" s="33"/>
      <c r="EV26" s="33"/>
      <c r="EW26" s="33">
        <f>集計情報_main[[#This Row],[S開発_2G]]+集計情報_main[[#This Row],[S開発_COMMON]]+集計情報_main[[#This Row],[S開発_PRISM]]</f>
        <v>0</v>
      </c>
      <c r="EX26" s="33">
        <f>集計情報_main[[#This Row],[本番化_2G]]+集計情報_main[[#This Row],[本番化_COMMON]]+集計情報_main[[#This Row],[本番化_PRISM]]</f>
        <v>0</v>
      </c>
      <c r="EY26" s="33">
        <f>集計情報_main[[#This Row],[トラブル_2G]]+集計情報_main[[#This Row],[トラブル_COMMON]]+集計情報_main[[#This Row],[トラブル_PRISM]]</f>
        <v>0</v>
      </c>
      <c r="EZ26" s="33">
        <f>集計情報_main[[#This Row],[臨時処理_2G]]+集計情報_main[[#This Row],[臨時処理_COMMON]]+集計情報_main[[#This Row],[臨時処理_PRISM]]</f>
        <v>0</v>
      </c>
      <c r="FA26" s="33">
        <f>集計情報_main[[#This Row],[マスタメンテ_2G]]+集計情報_main[[#This Row],[マスタメンテ_COMMON]]+集計情報_main[[#This Row],[マスタメンテ_PRISM]]</f>
        <v>0</v>
      </c>
      <c r="FB26" s="33">
        <f>集計情報_main[[#This Row],[データ移行_2G]]</f>
        <v>0</v>
      </c>
    </row>
    <row r="27" spans="2:158" ht="13.5" customHeight="1" x14ac:dyDescent="0.15">
      <c r="B27" s="7" t="s">
        <v>23</v>
      </c>
      <c r="C27" s="8">
        <v>0</v>
      </c>
      <c r="D27" s="3">
        <v>0</v>
      </c>
      <c r="E27" s="3">
        <v>0</v>
      </c>
      <c r="F27" s="72">
        <v>0</v>
      </c>
      <c r="G27" s="75">
        <v>0</v>
      </c>
      <c r="H27" s="3">
        <v>0</v>
      </c>
      <c r="I27" s="65">
        <v>0</v>
      </c>
      <c r="J27" s="65">
        <v>0</v>
      </c>
      <c r="K27" s="65">
        <v>0</v>
      </c>
      <c r="L27" s="33">
        <v>0</v>
      </c>
      <c r="M27" s="65">
        <v>0</v>
      </c>
      <c r="N27" s="66">
        <v>0</v>
      </c>
      <c r="O27" s="15">
        <v>0</v>
      </c>
      <c r="P27" s="10">
        <v>0</v>
      </c>
      <c r="Q27" s="10">
        <v>0</v>
      </c>
      <c r="R27" s="72">
        <v>0</v>
      </c>
      <c r="S27" s="75">
        <v>0</v>
      </c>
      <c r="T27" s="10">
        <v>0</v>
      </c>
      <c r="U27" s="10">
        <v>0</v>
      </c>
      <c r="V27" s="10">
        <v>0</v>
      </c>
      <c r="W27" s="10">
        <v>0</v>
      </c>
      <c r="X27" s="78">
        <v>0</v>
      </c>
      <c r="Y27" s="10">
        <v>0</v>
      </c>
      <c r="Z27" s="16">
        <v>0</v>
      </c>
      <c r="AA27" s="15">
        <v>0</v>
      </c>
      <c r="AB27" s="10">
        <v>0</v>
      </c>
      <c r="AC27" s="10">
        <v>0</v>
      </c>
      <c r="AD27" s="72">
        <v>0</v>
      </c>
      <c r="AE27" s="75">
        <v>0</v>
      </c>
      <c r="AF27" s="10">
        <v>0</v>
      </c>
      <c r="AG27" s="10">
        <v>0</v>
      </c>
      <c r="AH27" s="10">
        <v>0</v>
      </c>
      <c r="AI27" s="10">
        <v>0</v>
      </c>
      <c r="AJ27" s="78">
        <v>0</v>
      </c>
      <c r="AK27" s="10">
        <v>0</v>
      </c>
      <c r="AL27" s="16">
        <v>0</v>
      </c>
      <c r="AM27" s="29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7" s="23">
        <f>集計情報_main[[#This Row],[発生明細数_本社ｻｰﾊﾞ]]-集計情報_main[[#This Row],[進捗中案件_本社ｻｰﾊﾞ]]</f>
        <v>0</v>
      </c>
      <c r="AO27" s="23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7" s="72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7" s="75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7" s="23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7" s="23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7" s="23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7" s="23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7" s="33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7" s="23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7" s="30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7" s="29">
        <v>0</v>
      </c>
      <c r="AZ27" s="23">
        <v>0</v>
      </c>
      <c r="BA27" s="23">
        <v>0</v>
      </c>
      <c r="BB27" s="72">
        <v>0</v>
      </c>
      <c r="BC27" s="75">
        <v>0</v>
      </c>
      <c r="BD27" s="23">
        <v>0</v>
      </c>
      <c r="BE27" s="33">
        <v>0</v>
      </c>
      <c r="BF27" s="23">
        <v>0</v>
      </c>
      <c r="BG27" s="23">
        <v>0</v>
      </c>
      <c r="BH27" s="33">
        <v>0</v>
      </c>
      <c r="BI27" s="23">
        <v>0</v>
      </c>
      <c r="BJ27" s="30">
        <v>0</v>
      </c>
      <c r="BK27" s="38">
        <v>0</v>
      </c>
      <c r="BL27" s="33">
        <v>0</v>
      </c>
      <c r="BM27" s="33">
        <v>0</v>
      </c>
      <c r="BN27" s="72">
        <v>0</v>
      </c>
      <c r="BO27" s="75">
        <v>0</v>
      </c>
      <c r="BP27" s="33">
        <v>0</v>
      </c>
      <c r="BQ27" s="33">
        <v>0</v>
      </c>
      <c r="BR27" s="33">
        <v>0</v>
      </c>
      <c r="BS27" s="33">
        <v>0</v>
      </c>
      <c r="BT27" s="33">
        <v>0</v>
      </c>
      <c r="BU27" s="33">
        <v>0</v>
      </c>
      <c r="BV27" s="39">
        <v>0</v>
      </c>
      <c r="BW27" s="38">
        <v>0</v>
      </c>
      <c r="BX27" s="33">
        <v>0</v>
      </c>
      <c r="BY27" s="33">
        <v>0</v>
      </c>
      <c r="BZ27" s="72">
        <v>0</v>
      </c>
      <c r="CA27" s="75">
        <v>0</v>
      </c>
      <c r="CB27" s="33">
        <v>0</v>
      </c>
      <c r="CC27" s="33">
        <v>0</v>
      </c>
      <c r="CD27" s="33">
        <v>0</v>
      </c>
      <c r="CE27" s="33">
        <v>0</v>
      </c>
      <c r="CF27" s="33">
        <v>0</v>
      </c>
      <c r="CG27" s="33">
        <v>0</v>
      </c>
      <c r="CH27" s="39">
        <v>0</v>
      </c>
      <c r="CI27" s="38">
        <v>0</v>
      </c>
      <c r="CJ27" s="33">
        <v>0</v>
      </c>
      <c r="CK27" s="33">
        <v>0</v>
      </c>
      <c r="CL27" s="33">
        <v>0</v>
      </c>
      <c r="CM27" s="33">
        <v>0</v>
      </c>
      <c r="CN27" s="33">
        <v>0</v>
      </c>
      <c r="CO27" s="33">
        <v>0</v>
      </c>
      <c r="CP27" s="33">
        <v>0</v>
      </c>
      <c r="CQ27" s="33">
        <v>0</v>
      </c>
      <c r="CR27" s="33">
        <v>0</v>
      </c>
      <c r="CS27" s="33">
        <v>0</v>
      </c>
      <c r="CT27" s="39">
        <v>0</v>
      </c>
      <c r="CU27" s="38">
        <v>0</v>
      </c>
      <c r="CV27" s="33">
        <v>0</v>
      </c>
      <c r="CW27" s="33">
        <v>0</v>
      </c>
      <c r="CX27" s="72">
        <v>0</v>
      </c>
      <c r="CY27" s="75">
        <v>0</v>
      </c>
      <c r="CZ27" s="33">
        <v>0</v>
      </c>
      <c r="DA27" s="33">
        <v>0</v>
      </c>
      <c r="DB27" s="33">
        <v>0</v>
      </c>
      <c r="DC27" s="33">
        <v>0</v>
      </c>
      <c r="DD27" s="33">
        <v>0</v>
      </c>
      <c r="DE27" s="33">
        <v>0</v>
      </c>
      <c r="DF27" s="39">
        <v>0</v>
      </c>
      <c r="DG27" s="38">
        <v>0</v>
      </c>
      <c r="DH27" s="33">
        <v>0</v>
      </c>
      <c r="DI27" s="33">
        <v>0</v>
      </c>
      <c r="DJ27" s="72">
        <v>0</v>
      </c>
      <c r="DK27" s="75">
        <v>0</v>
      </c>
      <c r="DL27" s="33">
        <v>0</v>
      </c>
      <c r="DM27" s="33">
        <v>0</v>
      </c>
      <c r="DN27" s="33">
        <v>0</v>
      </c>
      <c r="DO27" s="33">
        <v>0</v>
      </c>
      <c r="DP27" s="33">
        <v>0</v>
      </c>
      <c r="DQ27" s="33">
        <v>0</v>
      </c>
      <c r="DR27" s="39">
        <v>0</v>
      </c>
      <c r="DS27" s="131">
        <v>0</v>
      </c>
      <c r="DT27" s="131">
        <v>0</v>
      </c>
      <c r="DU27" s="131">
        <v>0</v>
      </c>
      <c r="DV27" s="131">
        <v>0</v>
      </c>
      <c r="DW27" s="131">
        <v>0</v>
      </c>
      <c r="DX27" s="131">
        <v>0</v>
      </c>
      <c r="DY27" s="131">
        <v>0</v>
      </c>
      <c r="DZ27" s="131">
        <v>0</v>
      </c>
      <c r="EA27" s="131">
        <v>0</v>
      </c>
      <c r="EB27" s="131">
        <v>0</v>
      </c>
      <c r="EC27" s="131">
        <v>0</v>
      </c>
      <c r="ED27" s="39">
        <v>0</v>
      </c>
      <c r="EE27" s="133">
        <f>集計情報_main[[#This Row],[発生明細数_ASTRA]]+集計情報_main[[#This Row],[発生明細数_本社ｻｰﾊﾞ]]</f>
        <v>0</v>
      </c>
      <c r="EF27" s="33">
        <f>集計情報_main[[#This Row],[発生明細数_2G]]-集計情報_main[[#This Row],[進捗中案件_2G]]</f>
        <v>0</v>
      </c>
      <c r="EG27" s="33">
        <f>集計情報_main[[#This Row],[進捗中案件_本社ｻｰﾊﾞ]]+集計情報_main[[#This Row],[進捗中案件_ASTRA]]</f>
        <v>0</v>
      </c>
      <c r="EH27" s="33">
        <f>集計情報_main[[#This Row],[資料品質不良(警告)件数_本社ｻｰﾊﾞ]]+集計情報_main[[#This Row],[資料品質不良(警告)件数_ASTRA]]</f>
        <v>0</v>
      </c>
      <c r="EI27" s="33">
        <f>集計情報_main[[#This Row],[資料品質不良(要注意)件数_本社ｻｰﾊﾞ]]+集計情報_main[[#This Row],[資料品質不良(要注意)件数_ASTRA]]</f>
        <v>0</v>
      </c>
      <c r="EJ27" s="33">
        <f>集計情報_main[[#This Row],[資料未確認_本社ｻｰﾊﾞ]]+集計情報_main[[#This Row],[資料未確認_ASTRA]]</f>
        <v>0</v>
      </c>
      <c r="EK27" s="33">
        <f>集計情報_main[[#This Row],[S開発_本社ｻｰﾊﾞ]]+集計情報_main[[#This Row],[S開発_ASTRA]]</f>
        <v>0</v>
      </c>
      <c r="EL27" s="33">
        <f>集計情報_main[[#This Row],[本番化_本社ｻｰﾊﾞ]]+集計情報_main[[#This Row],[本番化_ASTRA]]</f>
        <v>0</v>
      </c>
      <c r="EM27" s="33">
        <f>集計情報_main[[#This Row],[トラブル_本社ｻｰﾊﾞ]]+集計情報_main[[#This Row],[トラブル_ASTRA]]</f>
        <v>0</v>
      </c>
      <c r="EN27" s="33">
        <f>集計情報_main[[#This Row],[臨時処理_本社ｻｰﾊﾞ]]+集計情報_main[[#This Row],[臨時処理_ASTRA]]</f>
        <v>0</v>
      </c>
      <c r="EO27" s="33">
        <f>集計情報_main[[#This Row],[マスタメンテ_本社ｻｰﾊﾞ]]+集計情報_main[[#This Row],[マスタメンテ_ASTRA]]</f>
        <v>0</v>
      </c>
      <c r="EP27" s="39">
        <f>集計情報_main[[#This Row],[データ移行_本社ｻｰﾊﾞ]]+集計情報_main[[#This Row],[データ移行_ASTRA]]</f>
        <v>0</v>
      </c>
      <c r="EQ27" s="133"/>
      <c r="ER27" s="33"/>
      <c r="ES27" s="33"/>
      <c r="ET27" s="33"/>
      <c r="EU27" s="33"/>
      <c r="EV27" s="33"/>
      <c r="EW27" s="33">
        <f>集計情報_main[[#This Row],[S開発_2G]]+集計情報_main[[#This Row],[S開発_COMMON]]+集計情報_main[[#This Row],[S開発_PRISM]]</f>
        <v>0</v>
      </c>
      <c r="EX27" s="33">
        <f>集計情報_main[[#This Row],[本番化_2G]]+集計情報_main[[#This Row],[本番化_COMMON]]+集計情報_main[[#This Row],[本番化_PRISM]]</f>
        <v>0</v>
      </c>
      <c r="EY27" s="33">
        <f>集計情報_main[[#This Row],[トラブル_2G]]+集計情報_main[[#This Row],[トラブル_COMMON]]+集計情報_main[[#This Row],[トラブル_PRISM]]</f>
        <v>0</v>
      </c>
      <c r="EZ27" s="33">
        <f>集計情報_main[[#This Row],[臨時処理_2G]]+集計情報_main[[#This Row],[臨時処理_COMMON]]+集計情報_main[[#This Row],[臨時処理_PRISM]]</f>
        <v>0</v>
      </c>
      <c r="FA27" s="33">
        <f>集計情報_main[[#This Row],[マスタメンテ_2G]]+集計情報_main[[#This Row],[マスタメンテ_COMMON]]+集計情報_main[[#This Row],[マスタメンテ_PRISM]]</f>
        <v>0</v>
      </c>
      <c r="FB27" s="33">
        <f>集計情報_main[[#This Row],[データ移行_2G]]</f>
        <v>0</v>
      </c>
    </row>
    <row r="28" spans="2:158" ht="13.5" customHeight="1" thickBot="1" x14ac:dyDescent="0.2">
      <c r="B28" s="4" t="s">
        <v>24</v>
      </c>
      <c r="C28" s="9">
        <v>0</v>
      </c>
      <c r="D28" s="5">
        <v>0</v>
      </c>
      <c r="E28" s="5">
        <v>0</v>
      </c>
      <c r="F28" s="73">
        <v>0</v>
      </c>
      <c r="G28" s="76">
        <v>0</v>
      </c>
      <c r="H28" s="5">
        <v>0</v>
      </c>
      <c r="I28" s="67">
        <v>0</v>
      </c>
      <c r="J28" s="67">
        <v>0</v>
      </c>
      <c r="K28" s="67">
        <v>0</v>
      </c>
      <c r="L28" s="35">
        <v>0</v>
      </c>
      <c r="M28" s="67">
        <v>0</v>
      </c>
      <c r="N28" s="68">
        <v>0</v>
      </c>
      <c r="O28" s="17">
        <v>0</v>
      </c>
      <c r="P28" s="12">
        <v>0</v>
      </c>
      <c r="Q28" s="12">
        <v>0</v>
      </c>
      <c r="R28" s="73">
        <v>0</v>
      </c>
      <c r="S28" s="76">
        <v>0</v>
      </c>
      <c r="T28" s="12">
        <v>0</v>
      </c>
      <c r="U28" s="12">
        <v>0</v>
      </c>
      <c r="V28" s="12">
        <v>0</v>
      </c>
      <c r="W28" s="12">
        <v>0</v>
      </c>
      <c r="X28" s="79">
        <v>0</v>
      </c>
      <c r="Y28" s="12">
        <v>0</v>
      </c>
      <c r="Z28" s="18">
        <v>0</v>
      </c>
      <c r="AA28" s="17">
        <v>0</v>
      </c>
      <c r="AB28" s="12">
        <v>0</v>
      </c>
      <c r="AC28" s="12">
        <v>0</v>
      </c>
      <c r="AD28" s="73">
        <v>0</v>
      </c>
      <c r="AE28" s="76">
        <v>0</v>
      </c>
      <c r="AF28" s="12">
        <v>0</v>
      </c>
      <c r="AG28" s="12">
        <v>0</v>
      </c>
      <c r="AH28" s="12">
        <v>0</v>
      </c>
      <c r="AI28" s="12">
        <v>0</v>
      </c>
      <c r="AJ28" s="79">
        <v>0</v>
      </c>
      <c r="AK28" s="12">
        <v>0</v>
      </c>
      <c r="AL28" s="18">
        <v>0</v>
      </c>
      <c r="AM28" s="31">
        <f>集計情報_main[[#This Row],[発生明細数_iFAS]]+集計情報_main[[#This Row],[発生明細数_JINJI]]+集計情報_main[[#This Row],[発生明細数_CSJIN]]+集計情報_main[[#This Row],[発生明細数_TMSP]]+集計情報_main[[#This Row],[発生明細数_FA]]+集計情報_main[[#This Row],[発生明細数_CSZIM]]+集計情報_main[[#This Row],[発生明細数_WEBAP]]</f>
        <v>0</v>
      </c>
      <c r="AN28" s="25">
        <f>集計情報_main[[#This Row],[発生明細数_本社ｻｰﾊﾞ]]-集計情報_main[[#This Row],[進捗中案件_本社ｻｰﾊﾞ]]</f>
        <v>0</v>
      </c>
      <c r="AO28" s="25">
        <f>集計情報_main[[#This Row],[進捗中案件_iFAS]]+集計情報_main[[#This Row],[進捗中案件_JINJI]]+集計情報_main[[#This Row],[進捗中案件_CSJIN]]+集計情報_main[[#This Row],[進捗中案件_TMSP]]+集計情報_main[[#This Row],[進捗中案件_FA]]+集計情報_main[[#This Row],[進捗中案件_CSZIM]]+集計情報_main[[#This Row],[進捗中案件_WEBAP]]</f>
        <v>0</v>
      </c>
      <c r="AP28" s="73">
        <f>集計情報_main[[#This Row],[資料品質不良(警告)件数_iFAS]]+集計情報_main[[#This Row],[資料品質不良(警告)件数_JINJI]]+集計情報_main[[#This Row],[資料品質不良(警告)件数_CSJIN]]+集計情報_main[[#This Row],[資料品質不良(警告)件数_TMSP]]+集計情報_main[[#This Row],[資料品質不良(警告)件数_FA]]+集計情報_main[[#This Row],[資料品質不良(警告)件数_CSZIM]]+集計情報_main[[#This Row],[資料品質不良(警告)件数_WEBAP]]</f>
        <v>0</v>
      </c>
      <c r="AQ28" s="76">
        <f>集計情報_main[[#This Row],[資料品質不良(要注意)件数_iFAS]]+集計情報_main[[#This Row],[資料品質不良(要注意)件数_JINJI]]+集計情報_main[[#This Row],[資料品質不良(要注意)件数_CSJIN]]+集計情報_main[[#This Row],[資料品質不良(要注意)件数_TMSP]]+集計情報_main[[#This Row],[資料品質不良(要注意)件数_FA]]+集計情報_main[[#This Row],[資料品質不良(要注意)件数_CSZIM]]+集計情報_main[[#This Row],[資料品質不良(要注意)件数_WEBAP]]</f>
        <v>0</v>
      </c>
      <c r="AR28" s="25">
        <f>集計情報_main[[#This Row],[資料未確認_iFAS]]+集計情報_main[[#This Row],[資料未確認_JINJI]]+集計情報_main[[#This Row],[資料未確認_CSJIN]]+集計情報_main[[#This Row],[資料未確認_TMSP]]+集計情報_main[[#This Row],[資料未確認_FA]]+集計情報_main[[#This Row],[資料未確認_CSZIM]]+集計情報_main[[#This Row],[資料未確認_WEBAP]]</f>
        <v>0</v>
      </c>
      <c r="AS28" s="25">
        <f>集計情報_main[[#This Row],[S開発_iFAS]]+集計情報_main[[#This Row],[S開発_JINJI]]+集計情報_main[[#This Row],[S開発_CSJIN]]+集計情報_main[[#This Row],[S開発_TMSP]]+集計情報_main[[#This Row],[S開発_FA]]+集計情報_main[[#This Row],[S開発_CSZIM]]+集計情報_main[[#This Row],[S開発_WEBAP]]</f>
        <v>0</v>
      </c>
      <c r="AT28" s="25">
        <f>集計情報_main[[#This Row],[本番化_iFAS]]+集計情報_main[[#This Row],[本番化_JINJI]]+集計情報_main[[#This Row],[本番化_CSJIN]]+集計情報_main[[#This Row],[本番化_TMSP]]+集計情報_main[[#This Row],[本番化_FA]]+集計情報_main[[#This Row],[本番化_CSZIM]]+集計情報_main[[#This Row],[本番化_WEBAP]]</f>
        <v>0</v>
      </c>
      <c r="AU28" s="25">
        <f>集計情報_main[[#This Row],[トラブル_iFAS]]+集計情報_main[[#This Row],[トラブル_JINJI]]+集計情報_main[[#This Row],[トラブル_CSJIN]]+集計情報_main[[#This Row],[トラブル_TMSP]]+集計情報_main[[#This Row],[トラブル_FA]]+集計情報_main[[#This Row],[トラブル_CSZIM]]+集計情報_main[[#This Row],[トラブル_WEBAP]]</f>
        <v>0</v>
      </c>
      <c r="AV28" s="35">
        <f>集計情報_main[[#This Row],[臨時処理_iFAS]]+集計情報_main[[#This Row],[臨時処理_JINJI]]+集計情報_main[[#This Row],[臨時処理_CSJIN]]+集計情報_main[[#This Row],[臨時処理_TMSP]]+集計情報_main[[#This Row],[臨時処理_FA]]+集計情報_main[[#This Row],[臨時処理_CSZIM]]+集計情報_main[[#This Row],[臨時処理_WEBAP]]</f>
        <v>0</v>
      </c>
      <c r="AW28" s="25">
        <f>集計情報_main[[#This Row],[マスタメンテ_iFAS]]+集計情報_main[[#This Row],[マスタメンテ_JINJI]]+集計情報_main[[#This Row],[マスタメンテ_CSJIN]]+集計情報_main[[#This Row],[マスタメンテ_TMSP]]+集計情報_main[[#This Row],[マスタメンテ_FA]]+集計情報_main[[#This Row],[マスタメンテ_CSZIM]]+集計情報_main[[#This Row],[マスタメンテ_WEBAP]]</f>
        <v>0</v>
      </c>
      <c r="AX28" s="32">
        <f>集計情報_main[[#This Row],[データ移行_iFAS]]+集計情報_main[[#This Row],[データ移行_JINJI]]+集計情報_main[[#This Row],[データ移行_CSJIN]]+集計情報_main[[#This Row],[データ移行_TMSP]]+集計情報_main[[#This Row],[データ移行_FA]]+集計情報_main[[#This Row],[データ移行_CSZIM]]+集計情報_main[[#This Row],[データ移行_WEBAP]]</f>
        <v>0</v>
      </c>
      <c r="AY28" s="31">
        <v>0</v>
      </c>
      <c r="AZ28" s="25">
        <v>0</v>
      </c>
      <c r="BA28" s="25">
        <v>0</v>
      </c>
      <c r="BB28" s="73">
        <v>0</v>
      </c>
      <c r="BC28" s="76">
        <v>0</v>
      </c>
      <c r="BD28" s="25">
        <v>0</v>
      </c>
      <c r="BE28" s="35">
        <v>0</v>
      </c>
      <c r="BF28" s="25">
        <v>0</v>
      </c>
      <c r="BG28" s="25">
        <v>0</v>
      </c>
      <c r="BH28" s="35">
        <v>0</v>
      </c>
      <c r="BI28" s="25">
        <v>0</v>
      </c>
      <c r="BJ28" s="32">
        <v>0</v>
      </c>
      <c r="BK28" s="40">
        <v>0</v>
      </c>
      <c r="BL28" s="35">
        <v>0</v>
      </c>
      <c r="BM28" s="35">
        <v>0</v>
      </c>
      <c r="BN28" s="73">
        <v>0</v>
      </c>
      <c r="BO28" s="76">
        <v>0</v>
      </c>
      <c r="BP28" s="35">
        <v>0</v>
      </c>
      <c r="BQ28" s="35">
        <v>0</v>
      </c>
      <c r="BR28" s="35">
        <v>0</v>
      </c>
      <c r="BS28" s="35">
        <v>0</v>
      </c>
      <c r="BT28" s="35">
        <v>0</v>
      </c>
      <c r="BU28" s="35">
        <v>0</v>
      </c>
      <c r="BV28" s="41">
        <v>0</v>
      </c>
      <c r="BW28" s="40">
        <v>0</v>
      </c>
      <c r="BX28" s="35">
        <v>0</v>
      </c>
      <c r="BY28" s="35">
        <v>0</v>
      </c>
      <c r="BZ28" s="73">
        <v>0</v>
      </c>
      <c r="CA28" s="76">
        <v>0</v>
      </c>
      <c r="CB28" s="35">
        <v>0</v>
      </c>
      <c r="CC28" s="35">
        <v>0</v>
      </c>
      <c r="CD28" s="35">
        <v>0</v>
      </c>
      <c r="CE28" s="35">
        <v>0</v>
      </c>
      <c r="CF28" s="35">
        <v>0</v>
      </c>
      <c r="CG28" s="35">
        <v>0</v>
      </c>
      <c r="CH28" s="41">
        <v>0</v>
      </c>
      <c r="CI28" s="40">
        <v>0</v>
      </c>
      <c r="CJ28" s="35">
        <v>0</v>
      </c>
      <c r="CK28" s="35">
        <v>0</v>
      </c>
      <c r="CL28" s="35">
        <v>0</v>
      </c>
      <c r="CM28" s="35">
        <v>0</v>
      </c>
      <c r="CN28" s="35">
        <v>0</v>
      </c>
      <c r="CO28" s="35">
        <v>0</v>
      </c>
      <c r="CP28" s="35">
        <v>0</v>
      </c>
      <c r="CQ28" s="35">
        <v>0</v>
      </c>
      <c r="CR28" s="35">
        <v>0</v>
      </c>
      <c r="CS28" s="35">
        <v>0</v>
      </c>
      <c r="CT28" s="41">
        <v>0</v>
      </c>
      <c r="CU28" s="40">
        <v>0</v>
      </c>
      <c r="CV28" s="35">
        <v>0</v>
      </c>
      <c r="CW28" s="35">
        <v>0</v>
      </c>
      <c r="CX28" s="73">
        <v>0</v>
      </c>
      <c r="CY28" s="76">
        <v>0</v>
      </c>
      <c r="CZ28" s="35">
        <v>0</v>
      </c>
      <c r="DA28" s="35">
        <v>0</v>
      </c>
      <c r="DB28" s="35">
        <v>0</v>
      </c>
      <c r="DC28" s="35">
        <v>0</v>
      </c>
      <c r="DD28" s="35">
        <v>0</v>
      </c>
      <c r="DE28" s="35">
        <v>0</v>
      </c>
      <c r="DF28" s="41">
        <v>0</v>
      </c>
      <c r="DG28" s="40">
        <v>0</v>
      </c>
      <c r="DH28" s="35">
        <v>0</v>
      </c>
      <c r="DI28" s="35">
        <v>0</v>
      </c>
      <c r="DJ28" s="73">
        <v>0</v>
      </c>
      <c r="DK28" s="76">
        <v>0</v>
      </c>
      <c r="DL28" s="35">
        <v>0</v>
      </c>
      <c r="DM28" s="35">
        <v>0</v>
      </c>
      <c r="DN28" s="35">
        <v>0</v>
      </c>
      <c r="DO28" s="35">
        <v>0</v>
      </c>
      <c r="DP28" s="35">
        <v>0</v>
      </c>
      <c r="DQ28" s="35">
        <v>0</v>
      </c>
      <c r="DR28" s="41">
        <v>0</v>
      </c>
      <c r="DS28" s="132">
        <v>0</v>
      </c>
      <c r="DT28" s="132">
        <v>0</v>
      </c>
      <c r="DU28" s="132">
        <v>0</v>
      </c>
      <c r="DV28" s="132">
        <v>0</v>
      </c>
      <c r="DW28" s="132">
        <v>0</v>
      </c>
      <c r="DX28" s="132">
        <v>0</v>
      </c>
      <c r="DY28" s="132">
        <v>0</v>
      </c>
      <c r="DZ28" s="132">
        <v>0</v>
      </c>
      <c r="EA28" s="132">
        <v>0</v>
      </c>
      <c r="EB28" s="132">
        <v>0</v>
      </c>
      <c r="EC28" s="132">
        <v>0</v>
      </c>
      <c r="ED28" s="41">
        <v>0</v>
      </c>
      <c r="EE28" s="134">
        <f>集計情報_main[[#This Row],[発生明細数_ASTRA]]+集計情報_main[[#This Row],[発生明細数_本社ｻｰﾊﾞ]]</f>
        <v>0</v>
      </c>
      <c r="EF28" s="35">
        <f>集計情報_main[[#This Row],[発生明細数_2G]]-集計情報_main[[#This Row],[進捗中案件_2G]]</f>
        <v>0</v>
      </c>
      <c r="EG28" s="35">
        <f>集計情報_main[[#This Row],[進捗中案件_本社ｻｰﾊﾞ]]+集計情報_main[[#This Row],[進捗中案件_ASTRA]]</f>
        <v>0</v>
      </c>
      <c r="EH28" s="35">
        <f>集計情報_main[[#This Row],[資料品質不良(警告)件数_本社ｻｰﾊﾞ]]+集計情報_main[[#This Row],[資料品質不良(警告)件数_ASTRA]]</f>
        <v>0</v>
      </c>
      <c r="EI28" s="35">
        <f>集計情報_main[[#This Row],[資料品質不良(要注意)件数_本社ｻｰﾊﾞ]]+集計情報_main[[#This Row],[資料品質不良(要注意)件数_ASTRA]]</f>
        <v>0</v>
      </c>
      <c r="EJ28" s="35">
        <f>集計情報_main[[#This Row],[資料未確認_本社ｻｰﾊﾞ]]+集計情報_main[[#This Row],[資料未確認_ASTRA]]</f>
        <v>0</v>
      </c>
      <c r="EK28" s="35">
        <f>集計情報_main[[#This Row],[S開発_本社ｻｰﾊﾞ]]+集計情報_main[[#This Row],[S開発_ASTRA]]</f>
        <v>0</v>
      </c>
      <c r="EL28" s="35">
        <f>集計情報_main[[#This Row],[本番化_本社ｻｰﾊﾞ]]+集計情報_main[[#This Row],[本番化_ASTRA]]</f>
        <v>0</v>
      </c>
      <c r="EM28" s="35">
        <f>集計情報_main[[#This Row],[トラブル_本社ｻｰﾊﾞ]]+集計情報_main[[#This Row],[トラブル_ASTRA]]</f>
        <v>0</v>
      </c>
      <c r="EN28" s="35">
        <f>集計情報_main[[#This Row],[臨時処理_本社ｻｰﾊﾞ]]+集計情報_main[[#This Row],[臨時処理_ASTRA]]</f>
        <v>0</v>
      </c>
      <c r="EO28" s="35">
        <f>集計情報_main[[#This Row],[マスタメンテ_本社ｻｰﾊﾞ]]+集計情報_main[[#This Row],[マスタメンテ_ASTRA]]</f>
        <v>0</v>
      </c>
      <c r="EP28" s="41">
        <f>集計情報_main[[#This Row],[データ移行_本社ｻｰﾊﾞ]]+集計情報_main[[#This Row],[データ移行_ASTRA]]</f>
        <v>0</v>
      </c>
      <c r="EQ28" s="134"/>
      <c r="ER28" s="35"/>
      <c r="ES28" s="35"/>
      <c r="ET28" s="35"/>
      <c r="EU28" s="35"/>
      <c r="EV28" s="35"/>
      <c r="EW28" s="35">
        <f>集計情報_main[[#This Row],[S開発_2G]]+集計情報_main[[#This Row],[S開発_COMMON]]+集計情報_main[[#This Row],[S開発_PRISM]]</f>
        <v>0</v>
      </c>
      <c r="EX28" s="35">
        <f>集計情報_main[[#This Row],[本番化_2G]]+集計情報_main[[#This Row],[本番化_COMMON]]+集計情報_main[[#This Row],[本番化_PRISM]]</f>
        <v>0</v>
      </c>
      <c r="EY28" s="35">
        <f>集計情報_main[[#This Row],[トラブル_2G]]+集計情報_main[[#This Row],[トラブル_COMMON]]+集計情報_main[[#This Row],[トラブル_PRISM]]</f>
        <v>0</v>
      </c>
      <c r="EZ28" s="35">
        <f>集計情報_main[[#This Row],[臨時処理_2G]]+集計情報_main[[#This Row],[臨時処理_COMMON]]+集計情報_main[[#This Row],[臨時処理_PRISM]]</f>
        <v>0</v>
      </c>
      <c r="FA28" s="35">
        <f>集計情報_main[[#This Row],[マスタメンテ_2G]]+集計情報_main[[#This Row],[マスタメンテ_COMMON]]+集計情報_main[[#This Row],[マスタメンテ_PRISM]]</f>
        <v>0</v>
      </c>
      <c r="FB28" s="35">
        <f>集計情報_main[[#This Row],[データ移行_2G]]</f>
        <v>0</v>
      </c>
    </row>
    <row r="29" spans="2:158" ht="13.5" customHeight="1" thickTop="1" x14ac:dyDescent="0.15">
      <c r="B29" s="152" t="s">
        <v>27</v>
      </c>
      <c r="C29" s="153">
        <f t="shared" ref="C29:K29" si="0">SUBTOTAL(109,C5:C28)</f>
        <v>953</v>
      </c>
      <c r="D29" s="154">
        <f t="shared" si="0"/>
        <v>773</v>
      </c>
      <c r="E29" s="154">
        <f t="shared" si="0"/>
        <v>180</v>
      </c>
      <c r="F29" s="173">
        <f t="shared" si="0"/>
        <v>37</v>
      </c>
      <c r="G29" s="174">
        <f t="shared" si="0"/>
        <v>56</v>
      </c>
      <c r="H29" s="154">
        <f t="shared" si="0"/>
        <v>181</v>
      </c>
      <c r="I29" s="169">
        <f t="shared" si="0"/>
        <v>226</v>
      </c>
      <c r="J29" s="169">
        <f t="shared" si="0"/>
        <v>424</v>
      </c>
      <c r="K29" s="169">
        <f t="shared" si="0"/>
        <v>286</v>
      </c>
      <c r="L29" s="169">
        <f>SUBTOTAL(109,集計情報_main[臨時処理_PRISM])</f>
        <v>0</v>
      </c>
      <c r="M29" s="169">
        <f t="shared" ref="M29:W29" si="1">SUBTOTAL(109,M5:M28)</f>
        <v>17</v>
      </c>
      <c r="N29" s="170">
        <f t="shared" si="1"/>
        <v>0</v>
      </c>
      <c r="O29" s="155">
        <f t="shared" si="1"/>
        <v>1223</v>
      </c>
      <c r="P29" s="156">
        <f t="shared" si="1"/>
        <v>1034</v>
      </c>
      <c r="Q29" s="156">
        <f t="shared" si="1"/>
        <v>189</v>
      </c>
      <c r="R29" s="173">
        <f t="shared" si="1"/>
        <v>15</v>
      </c>
      <c r="S29" s="174">
        <f t="shared" si="1"/>
        <v>38</v>
      </c>
      <c r="T29" s="156">
        <f t="shared" si="1"/>
        <v>277</v>
      </c>
      <c r="U29" s="156">
        <f t="shared" si="1"/>
        <v>234</v>
      </c>
      <c r="V29" s="156">
        <f t="shared" si="1"/>
        <v>437</v>
      </c>
      <c r="W29" s="156">
        <f t="shared" si="1"/>
        <v>236</v>
      </c>
      <c r="X29" s="156">
        <f>SUBTOTAL(109,集計情報_main[臨時処理_ASTRA])</f>
        <v>229</v>
      </c>
      <c r="Y29" s="156">
        <f t="shared" ref="Y29:AI29" si="2">SUBTOTAL(109,Y5:Y28)</f>
        <v>8</v>
      </c>
      <c r="Z29" s="157">
        <f t="shared" si="2"/>
        <v>70</v>
      </c>
      <c r="AA29" s="155">
        <f t="shared" si="2"/>
        <v>541</v>
      </c>
      <c r="AB29" s="156">
        <f t="shared" si="2"/>
        <v>509</v>
      </c>
      <c r="AC29" s="156">
        <f t="shared" si="2"/>
        <v>33</v>
      </c>
      <c r="AD29" s="173">
        <f t="shared" si="2"/>
        <v>3</v>
      </c>
      <c r="AE29" s="174">
        <f t="shared" si="2"/>
        <v>3</v>
      </c>
      <c r="AF29" s="156">
        <f t="shared" si="2"/>
        <v>36</v>
      </c>
      <c r="AG29" s="156">
        <f t="shared" si="2"/>
        <v>194</v>
      </c>
      <c r="AH29" s="156">
        <f t="shared" si="2"/>
        <v>282</v>
      </c>
      <c r="AI29" s="156">
        <f t="shared" si="2"/>
        <v>39</v>
      </c>
      <c r="AJ29" s="156">
        <f>SUBTOTAL(109,集計情報_main[臨時処理_COMMON])</f>
        <v>0</v>
      </c>
      <c r="AK29" s="156">
        <f t="shared" ref="AK29:AU29" si="3">SUBTOTAL(109,AK5:AK28)</f>
        <v>26</v>
      </c>
      <c r="AL29" s="157">
        <f t="shared" si="3"/>
        <v>0</v>
      </c>
      <c r="AM29" s="155">
        <f t="shared" si="3"/>
        <v>41</v>
      </c>
      <c r="AN29" s="156">
        <f t="shared" si="3"/>
        <v>35</v>
      </c>
      <c r="AO29" s="156">
        <f t="shared" si="3"/>
        <v>6</v>
      </c>
      <c r="AP29" s="173">
        <f t="shared" si="3"/>
        <v>0</v>
      </c>
      <c r="AQ29" s="174">
        <f t="shared" si="3"/>
        <v>2</v>
      </c>
      <c r="AR29" s="156">
        <f t="shared" si="3"/>
        <v>22</v>
      </c>
      <c r="AS29" s="156">
        <f t="shared" si="3"/>
        <v>6</v>
      </c>
      <c r="AT29" s="156">
        <f t="shared" si="3"/>
        <v>9</v>
      </c>
      <c r="AU29" s="156">
        <f t="shared" si="3"/>
        <v>20</v>
      </c>
      <c r="AV29" s="156">
        <f>SUBTOTAL(109,集計情報_main[臨時処理_本社ｻｰﾊﾞ])</f>
        <v>5</v>
      </c>
      <c r="AW29" s="156">
        <f t="shared" ref="AW29:BG29" si="4">SUBTOTAL(109,AW5:AW28)</f>
        <v>0</v>
      </c>
      <c r="AX29" s="157">
        <f t="shared" si="4"/>
        <v>1</v>
      </c>
      <c r="AY29" s="155">
        <f t="shared" si="4"/>
        <v>4</v>
      </c>
      <c r="AZ29" s="156">
        <f t="shared" si="4"/>
        <v>4</v>
      </c>
      <c r="BA29" s="156">
        <f t="shared" si="4"/>
        <v>0</v>
      </c>
      <c r="BB29" s="173">
        <f t="shared" si="4"/>
        <v>0</v>
      </c>
      <c r="BC29" s="174">
        <f t="shared" si="4"/>
        <v>0</v>
      </c>
      <c r="BD29" s="156">
        <f t="shared" si="4"/>
        <v>0</v>
      </c>
      <c r="BE29" s="167">
        <f t="shared" si="4"/>
        <v>0</v>
      </c>
      <c r="BF29" s="167">
        <f t="shared" si="4"/>
        <v>0</v>
      </c>
      <c r="BG29" s="167">
        <f t="shared" si="4"/>
        <v>2</v>
      </c>
      <c r="BH29" s="167">
        <f>SUBTOTAL(109,集計情報_main[臨時処理_iFAS])</f>
        <v>2</v>
      </c>
      <c r="BI29" s="167">
        <f t="shared" ref="BI29:BS29" si="5">SUBTOTAL(109,BI5:BI28)</f>
        <v>0</v>
      </c>
      <c r="BJ29" s="168">
        <f t="shared" si="5"/>
        <v>0</v>
      </c>
      <c r="BK29" s="155">
        <f t="shared" si="5"/>
        <v>13</v>
      </c>
      <c r="BL29" s="156">
        <f t="shared" si="5"/>
        <v>12</v>
      </c>
      <c r="BM29" s="156">
        <f t="shared" si="5"/>
        <v>1</v>
      </c>
      <c r="BN29" s="173">
        <f t="shared" si="5"/>
        <v>0</v>
      </c>
      <c r="BO29" s="174">
        <f t="shared" si="5"/>
        <v>0</v>
      </c>
      <c r="BP29" s="156">
        <f t="shared" si="5"/>
        <v>9</v>
      </c>
      <c r="BQ29" s="156">
        <f t="shared" si="5"/>
        <v>1</v>
      </c>
      <c r="BR29" s="156">
        <f t="shared" si="5"/>
        <v>5</v>
      </c>
      <c r="BS29" s="156">
        <f t="shared" si="5"/>
        <v>5</v>
      </c>
      <c r="BT29" s="156">
        <f>SUBTOTAL(109,集計情報_main[臨時処理_JINJI])</f>
        <v>2</v>
      </c>
      <c r="BU29" s="156">
        <f t="shared" ref="BU29:CE29" si="6">SUBTOTAL(109,BU5:BU28)</f>
        <v>0</v>
      </c>
      <c r="BV29" s="157">
        <f t="shared" si="6"/>
        <v>0</v>
      </c>
      <c r="BW29" s="155">
        <f t="shared" si="6"/>
        <v>13</v>
      </c>
      <c r="BX29" s="156">
        <f t="shared" si="6"/>
        <v>10</v>
      </c>
      <c r="BY29" s="156">
        <f t="shared" si="6"/>
        <v>3</v>
      </c>
      <c r="BZ29" s="173">
        <f t="shared" si="6"/>
        <v>0</v>
      </c>
      <c r="CA29" s="174">
        <f t="shared" si="6"/>
        <v>1</v>
      </c>
      <c r="CB29" s="156">
        <f t="shared" si="6"/>
        <v>5</v>
      </c>
      <c r="CC29" s="156">
        <f t="shared" si="6"/>
        <v>4</v>
      </c>
      <c r="CD29" s="156">
        <f t="shared" si="6"/>
        <v>4</v>
      </c>
      <c r="CE29" s="156">
        <f t="shared" si="6"/>
        <v>4</v>
      </c>
      <c r="CF29" s="156">
        <f>SUBTOTAL(109,集計情報_main[臨時処理_CSJIN])</f>
        <v>1</v>
      </c>
      <c r="CG29" s="156">
        <f t="shared" ref="CG29:CQ29" si="7">SUBTOTAL(109,CG5:CG28)</f>
        <v>0</v>
      </c>
      <c r="CH29" s="157">
        <f t="shared" si="7"/>
        <v>0</v>
      </c>
      <c r="CI29" s="155">
        <f t="shared" si="7"/>
        <v>2</v>
      </c>
      <c r="CJ29" s="156">
        <f t="shared" si="7"/>
        <v>2</v>
      </c>
      <c r="CK29" s="156">
        <f t="shared" si="7"/>
        <v>0</v>
      </c>
      <c r="CL29" s="156">
        <f t="shared" si="7"/>
        <v>0</v>
      </c>
      <c r="CM29" s="156">
        <f t="shared" si="7"/>
        <v>1</v>
      </c>
      <c r="CN29" s="156">
        <f t="shared" si="7"/>
        <v>1</v>
      </c>
      <c r="CO29" s="156">
        <f t="shared" si="7"/>
        <v>1</v>
      </c>
      <c r="CP29" s="156">
        <f t="shared" si="7"/>
        <v>0</v>
      </c>
      <c r="CQ29" s="156">
        <f t="shared" si="7"/>
        <v>0</v>
      </c>
      <c r="CR29" s="156">
        <f>SUBTOTAL(109,集計情報_main[臨時処理_CSJIN])</f>
        <v>1</v>
      </c>
      <c r="CS29" s="156">
        <f t="shared" ref="CS29:DC29" si="8">SUBTOTAL(109,CS5:CS28)</f>
        <v>0</v>
      </c>
      <c r="CT29" s="157">
        <f t="shared" si="8"/>
        <v>1</v>
      </c>
      <c r="CU29" s="155">
        <f t="shared" si="8"/>
        <v>0</v>
      </c>
      <c r="CV29" s="156">
        <f t="shared" si="8"/>
        <v>0</v>
      </c>
      <c r="CW29" s="156">
        <f t="shared" si="8"/>
        <v>0</v>
      </c>
      <c r="CX29" s="173">
        <f t="shared" si="8"/>
        <v>0</v>
      </c>
      <c r="CY29" s="174">
        <f t="shared" si="8"/>
        <v>0</v>
      </c>
      <c r="CZ29" s="156">
        <f t="shared" si="8"/>
        <v>0</v>
      </c>
      <c r="DA29" s="156">
        <f t="shared" si="8"/>
        <v>0</v>
      </c>
      <c r="DB29" s="156">
        <f t="shared" si="8"/>
        <v>0</v>
      </c>
      <c r="DC29" s="156">
        <f t="shared" si="8"/>
        <v>0</v>
      </c>
      <c r="DD29" s="156">
        <f>SUBTOTAL(109,集計情報_main[臨時処理_CSJIN])</f>
        <v>1</v>
      </c>
      <c r="DE29" s="156">
        <f t="shared" ref="DE29:DO29" si="9">SUBTOTAL(109,DE5:DE28)</f>
        <v>0</v>
      </c>
      <c r="DF29" s="157">
        <f t="shared" si="9"/>
        <v>0</v>
      </c>
      <c r="DG29" s="155">
        <f t="shared" si="9"/>
        <v>6</v>
      </c>
      <c r="DH29" s="156">
        <f t="shared" si="9"/>
        <v>4</v>
      </c>
      <c r="DI29" s="156">
        <f t="shared" si="9"/>
        <v>2</v>
      </c>
      <c r="DJ29" s="173">
        <f t="shared" si="9"/>
        <v>0</v>
      </c>
      <c r="DK29" s="174">
        <f t="shared" si="9"/>
        <v>0</v>
      </c>
      <c r="DL29" s="156">
        <f t="shared" si="9"/>
        <v>5</v>
      </c>
      <c r="DM29" s="156">
        <f t="shared" si="9"/>
        <v>0</v>
      </c>
      <c r="DN29" s="156">
        <f t="shared" si="9"/>
        <v>0</v>
      </c>
      <c r="DO29" s="156">
        <f t="shared" si="9"/>
        <v>6</v>
      </c>
      <c r="DP29" s="156">
        <f>SUBTOTAL(109,集計情報_main[臨時処理_CSJIN])</f>
        <v>1</v>
      </c>
      <c r="DQ29" s="156">
        <f t="shared" ref="DQ29:EA29" si="10">SUBTOTAL(109,DQ5:DQ28)</f>
        <v>0</v>
      </c>
      <c r="DR29" s="157">
        <f t="shared" si="10"/>
        <v>0</v>
      </c>
      <c r="DS29" s="155">
        <f t="shared" si="10"/>
        <v>3</v>
      </c>
      <c r="DT29" s="156">
        <f t="shared" si="10"/>
        <v>3</v>
      </c>
      <c r="DU29" s="156">
        <f t="shared" si="10"/>
        <v>0</v>
      </c>
      <c r="DV29" s="156">
        <f t="shared" si="10"/>
        <v>0</v>
      </c>
      <c r="DW29" s="156">
        <f t="shared" si="10"/>
        <v>0</v>
      </c>
      <c r="DX29" s="156">
        <f t="shared" si="10"/>
        <v>2</v>
      </c>
      <c r="DY29" s="156">
        <f t="shared" si="10"/>
        <v>0</v>
      </c>
      <c r="DZ29" s="156">
        <f t="shared" si="10"/>
        <v>0</v>
      </c>
      <c r="EA29" s="156">
        <f t="shared" si="10"/>
        <v>3</v>
      </c>
      <c r="EB29" s="156">
        <f>SUBTOTAL(109,集計情報_main[臨時処理_CSJIN])</f>
        <v>1</v>
      </c>
      <c r="EC29" s="156">
        <f t="shared" ref="EC29:EM29" si="11">SUBTOTAL(109,EC5:EC28)</f>
        <v>0</v>
      </c>
      <c r="ED29" s="157">
        <f t="shared" si="11"/>
        <v>0</v>
      </c>
      <c r="EE29" s="179">
        <f t="shared" si="11"/>
        <v>1264</v>
      </c>
      <c r="EF29" s="156">
        <f t="shared" si="11"/>
        <v>1069</v>
      </c>
      <c r="EG29" s="156">
        <f t="shared" si="11"/>
        <v>195</v>
      </c>
      <c r="EH29" s="156">
        <f t="shared" si="11"/>
        <v>15</v>
      </c>
      <c r="EI29" s="156">
        <f t="shared" si="11"/>
        <v>40</v>
      </c>
      <c r="EJ29" s="156">
        <f t="shared" si="11"/>
        <v>299</v>
      </c>
      <c r="EK29" s="156">
        <f t="shared" si="11"/>
        <v>240</v>
      </c>
      <c r="EL29" s="156">
        <f t="shared" si="11"/>
        <v>446</v>
      </c>
      <c r="EM29" s="156">
        <f t="shared" si="11"/>
        <v>256</v>
      </c>
      <c r="EN29" s="156">
        <f>SUBTOTAL(109,集計情報_main[臨時処理_2G])</f>
        <v>234</v>
      </c>
      <c r="EO29" s="156">
        <f>SUBTOTAL(109,EO5:EO28)</f>
        <v>8</v>
      </c>
      <c r="EP29" s="157">
        <f>SUBTOTAL(109,EP5:EP28)</f>
        <v>71</v>
      </c>
      <c r="EQ29" s="179"/>
      <c r="ER29" s="156"/>
      <c r="ES29" s="156"/>
      <c r="ET29" s="156"/>
      <c r="EU29" s="156"/>
      <c r="EV29" s="156"/>
      <c r="EW29" s="156">
        <f>SUBTOTAL(109,EW5:EW28)</f>
        <v>660</v>
      </c>
      <c r="EX29" s="156">
        <f>SUBTOTAL(109,EX5:EX28)</f>
        <v>1152</v>
      </c>
      <c r="EY29" s="156">
        <f>SUBTOTAL(109,EY5:EY28)</f>
        <v>581</v>
      </c>
      <c r="EZ29" s="156">
        <f>SUBTOTAL(109,集計情報_main[臨時処理_2G])</f>
        <v>234</v>
      </c>
      <c r="FA29" s="156">
        <f>SUBTOTAL(109,FA5:FA28)</f>
        <v>51</v>
      </c>
      <c r="FB29" s="156">
        <f>SUBTOTAL(109,FB5:FB28)</f>
        <v>71</v>
      </c>
    </row>
    <row r="30" spans="2:158" ht="13.5" customHeight="1" x14ac:dyDescent="0.15"/>
    <row r="31" spans="2:158" ht="13.5" customHeight="1" x14ac:dyDescent="0.15">
      <c r="R31" s="2"/>
      <c r="S31" s="2"/>
      <c r="T31" s="2"/>
    </row>
    <row r="32" spans="2:158" ht="13.5" customHeight="1" x14ac:dyDescent="0.15">
      <c r="B32" s="45"/>
      <c r="C32" s="194" t="s">
        <v>177</v>
      </c>
      <c r="D32" s="195"/>
      <c r="E32" s="195"/>
      <c r="F32" s="196"/>
      <c r="G32" s="194" t="s">
        <v>178</v>
      </c>
      <c r="H32" s="195"/>
      <c r="I32" s="195"/>
      <c r="J32" s="195"/>
      <c r="K32" s="195"/>
      <c r="L32" s="195"/>
      <c r="M32" s="195"/>
      <c r="N32" s="195"/>
      <c r="O32" s="195"/>
      <c r="P32" s="196"/>
      <c r="Q32" s="191" t="s">
        <v>179</v>
      </c>
      <c r="R32" s="192"/>
      <c r="S32" s="192"/>
      <c r="T32" s="193"/>
      <c r="U32" s="191" t="s">
        <v>180</v>
      </c>
      <c r="V32" s="192"/>
      <c r="W32" s="192"/>
      <c r="X32" s="192"/>
      <c r="Y32" s="192"/>
      <c r="Z32" s="192"/>
      <c r="AA32" s="192"/>
      <c r="AB32" s="192"/>
      <c r="AC32" s="192"/>
      <c r="AD32" s="193"/>
      <c r="AE32" s="197" t="s">
        <v>181</v>
      </c>
      <c r="AF32" s="198"/>
      <c r="AG32" s="198"/>
      <c r="AH32" s="199"/>
      <c r="AI32" s="197" t="s">
        <v>182</v>
      </c>
      <c r="AJ32" s="198"/>
      <c r="AK32" s="198"/>
      <c r="AL32" s="198"/>
      <c r="AM32" s="198"/>
      <c r="AN32" s="198"/>
      <c r="AO32" s="198"/>
      <c r="AP32" s="198"/>
      <c r="AQ32" s="198"/>
      <c r="AR32" s="199"/>
      <c r="AS32" s="188" t="s">
        <v>183</v>
      </c>
      <c r="AT32" s="189"/>
      <c r="AU32" s="189"/>
      <c r="AV32" s="190"/>
      <c r="AW32" s="188" t="s">
        <v>184</v>
      </c>
      <c r="AX32" s="189"/>
      <c r="AY32" s="189"/>
      <c r="AZ32" s="189"/>
      <c r="BA32" s="189"/>
      <c r="BB32" s="189"/>
      <c r="BC32" s="189"/>
      <c r="BD32" s="189"/>
      <c r="BE32" s="189"/>
      <c r="BF32" s="190"/>
      <c r="BG32" s="145" t="s">
        <v>206</v>
      </c>
      <c r="BH32" s="146"/>
      <c r="BI32" s="146"/>
      <c r="BJ32" s="146"/>
      <c r="BK32" s="146"/>
      <c r="BL32" s="147"/>
      <c r="BM32" s="200" t="s">
        <v>214</v>
      </c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  <c r="BY32" s="201"/>
      <c r="BZ32" s="201"/>
    </row>
    <row r="33" spans="2:78" ht="13.5" customHeight="1" x14ac:dyDescent="0.15">
      <c r="B33" s="45"/>
      <c r="C33" s="104"/>
      <c r="D33" s="2" t="s">
        <v>156</v>
      </c>
      <c r="E33" s="2" t="s">
        <v>157</v>
      </c>
      <c r="F33" s="2" t="s">
        <v>158</v>
      </c>
      <c r="G33" s="108"/>
      <c r="H33" s="108"/>
      <c r="I33" s="108" t="s">
        <v>298</v>
      </c>
      <c r="J33" s="108"/>
      <c r="K33" s="108"/>
      <c r="L33" s="108"/>
      <c r="M33" s="108"/>
      <c r="N33" s="108"/>
      <c r="O33" s="108"/>
      <c r="P33" s="108"/>
      <c r="Q33" s="109"/>
      <c r="R33" s="109" t="s">
        <v>196</v>
      </c>
      <c r="S33" s="109" t="s">
        <v>197</v>
      </c>
      <c r="T33" s="109" t="s">
        <v>198</v>
      </c>
      <c r="U33" s="109"/>
      <c r="V33" s="109"/>
      <c r="W33" s="109" t="s">
        <v>299</v>
      </c>
      <c r="X33" s="109"/>
      <c r="Y33" s="109"/>
      <c r="Z33" s="109"/>
      <c r="AA33" s="109"/>
      <c r="AB33" s="109"/>
      <c r="AC33" s="109"/>
      <c r="AD33" s="109"/>
      <c r="AE33" s="105" t="s">
        <v>199</v>
      </c>
      <c r="AF33" s="106"/>
      <c r="AG33" s="106"/>
      <c r="AH33" s="107"/>
      <c r="AI33" s="110"/>
      <c r="AJ33" s="110"/>
      <c r="AK33" s="110"/>
      <c r="AL33" s="110"/>
      <c r="AM33" s="110"/>
      <c r="AN33" s="110"/>
      <c r="AO33" s="110"/>
      <c r="AP33" s="110"/>
      <c r="AQ33" s="110"/>
      <c r="AR33" s="110"/>
      <c r="AS33" s="101" t="s">
        <v>200</v>
      </c>
      <c r="AT33" s="102"/>
      <c r="AU33" s="102"/>
      <c r="AV33" s="103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2" t="s">
        <v>205</v>
      </c>
      <c r="BH33" s="113"/>
      <c r="BI33" s="113"/>
      <c r="BJ33" s="144"/>
      <c r="BK33" s="144"/>
      <c r="BL33" s="114"/>
      <c r="BM33" s="119"/>
      <c r="BN33" s="120"/>
      <c r="BO33" s="120"/>
      <c r="BP33" s="120"/>
      <c r="BQ33" s="120"/>
      <c r="BR33" s="120"/>
      <c r="BS33" s="120"/>
      <c r="BT33" s="120"/>
      <c r="BU33" s="120"/>
      <c r="BV33" s="120"/>
      <c r="BW33" s="120"/>
      <c r="BX33" s="120"/>
      <c r="BY33" s="120"/>
      <c r="BZ33" s="120"/>
    </row>
    <row r="34" spans="2:78" ht="13.5" customHeight="1" x14ac:dyDescent="0.15">
      <c r="B34" s="46" t="s">
        <v>26</v>
      </c>
      <c r="C34" s="47" t="s">
        <v>112</v>
      </c>
      <c r="D34" s="47" t="s">
        <v>120</v>
      </c>
      <c r="E34" s="48" t="s">
        <v>121</v>
      </c>
      <c r="F34" s="48" t="s">
        <v>122</v>
      </c>
      <c r="G34" s="45" t="s">
        <v>113</v>
      </c>
      <c r="H34" s="45" t="s">
        <v>114</v>
      </c>
      <c r="I34" s="45" t="s">
        <v>115</v>
      </c>
      <c r="J34" s="45" t="s">
        <v>116</v>
      </c>
      <c r="K34" s="45" t="s">
        <v>117</v>
      </c>
      <c r="L34" s="45" t="s">
        <v>208</v>
      </c>
      <c r="M34" s="45" t="s">
        <v>118</v>
      </c>
      <c r="N34" s="45" t="s">
        <v>280</v>
      </c>
      <c r="O34" s="45" t="s">
        <v>279</v>
      </c>
      <c r="P34" s="45" t="s">
        <v>119</v>
      </c>
      <c r="Q34" s="63" t="s">
        <v>125</v>
      </c>
      <c r="R34" s="63" t="s">
        <v>126</v>
      </c>
      <c r="S34" s="63" t="s">
        <v>127</v>
      </c>
      <c r="T34" s="63" t="s">
        <v>128</v>
      </c>
      <c r="U34" s="63" t="s">
        <v>281</v>
      </c>
      <c r="V34" s="63" t="s">
        <v>282</v>
      </c>
      <c r="W34" s="63" t="s">
        <v>283</v>
      </c>
      <c r="X34" s="63" t="s">
        <v>284</v>
      </c>
      <c r="Y34" s="63" t="s">
        <v>285</v>
      </c>
      <c r="Z34" s="63" t="s">
        <v>286</v>
      </c>
      <c r="AA34" s="63" t="s">
        <v>287</v>
      </c>
      <c r="AB34" s="63" t="s">
        <v>288</v>
      </c>
      <c r="AC34" s="63" t="s">
        <v>289</v>
      </c>
      <c r="AD34" s="63" t="s">
        <v>290</v>
      </c>
      <c r="AE34" s="49" t="s">
        <v>140</v>
      </c>
      <c r="AF34" s="49" t="s">
        <v>136</v>
      </c>
      <c r="AG34" s="50" t="s">
        <v>137</v>
      </c>
      <c r="AH34" s="50" t="s">
        <v>138</v>
      </c>
      <c r="AI34" s="51" t="s">
        <v>129</v>
      </c>
      <c r="AJ34" s="51" t="s">
        <v>130</v>
      </c>
      <c r="AK34" s="51" t="s">
        <v>131</v>
      </c>
      <c r="AL34" s="51" t="s">
        <v>132</v>
      </c>
      <c r="AM34" s="51" t="s">
        <v>133</v>
      </c>
      <c r="AN34" s="51" t="s">
        <v>209</v>
      </c>
      <c r="AO34" s="51" t="s">
        <v>134</v>
      </c>
      <c r="AP34" s="51" t="s">
        <v>291</v>
      </c>
      <c r="AQ34" s="51" t="s">
        <v>292</v>
      </c>
      <c r="AR34" s="51" t="s">
        <v>135</v>
      </c>
      <c r="AS34" s="52" t="s">
        <v>139</v>
      </c>
      <c r="AT34" s="52" t="s">
        <v>141</v>
      </c>
      <c r="AU34" s="53" t="s">
        <v>142</v>
      </c>
      <c r="AV34" s="53" t="s">
        <v>143</v>
      </c>
      <c r="AW34" s="54" t="s">
        <v>144</v>
      </c>
      <c r="AX34" s="54" t="s">
        <v>145</v>
      </c>
      <c r="AY34" s="54" t="s">
        <v>146</v>
      </c>
      <c r="AZ34" s="54" t="s">
        <v>147</v>
      </c>
      <c r="BA34" s="54" t="s">
        <v>148</v>
      </c>
      <c r="BB34" s="54" t="s">
        <v>207</v>
      </c>
      <c r="BC34" s="54" t="s">
        <v>149</v>
      </c>
      <c r="BD34" s="54" t="s">
        <v>150</v>
      </c>
      <c r="BE34" s="54" t="s">
        <v>293</v>
      </c>
      <c r="BF34" s="54" t="s">
        <v>294</v>
      </c>
      <c r="BG34" s="115" t="s">
        <v>201</v>
      </c>
      <c r="BH34" s="115" t="s">
        <v>202</v>
      </c>
      <c r="BI34" s="116" t="s">
        <v>203</v>
      </c>
      <c r="BJ34" s="116" t="s">
        <v>296</v>
      </c>
      <c r="BK34" s="116" t="s">
        <v>297</v>
      </c>
      <c r="BL34" s="116" t="s">
        <v>204</v>
      </c>
      <c r="BM34" s="121" t="s">
        <v>210</v>
      </c>
      <c r="BN34" s="121" t="s">
        <v>211</v>
      </c>
      <c r="BO34" s="122" t="s">
        <v>212</v>
      </c>
      <c r="BP34" s="122" t="s">
        <v>213</v>
      </c>
      <c r="BQ34" s="123" t="s">
        <v>215</v>
      </c>
      <c r="BR34" s="123" t="s">
        <v>216</v>
      </c>
      <c r="BS34" s="123" t="s">
        <v>217</v>
      </c>
      <c r="BT34" s="123" t="s">
        <v>218</v>
      </c>
      <c r="BU34" s="123" t="s">
        <v>219</v>
      </c>
      <c r="BV34" s="123" t="s">
        <v>220</v>
      </c>
      <c r="BW34" s="123" t="s">
        <v>221</v>
      </c>
      <c r="BX34" s="123" t="s">
        <v>222</v>
      </c>
      <c r="BY34" s="123" t="s">
        <v>295</v>
      </c>
      <c r="BZ34" s="123" t="s">
        <v>223</v>
      </c>
    </row>
    <row r="35" spans="2:78" ht="13.5" customHeight="1" x14ac:dyDescent="0.15">
      <c r="B35" s="159" t="s">
        <v>301</v>
      </c>
      <c r="C35" s="158">
        <f>SUM(テーブル5[[#This Row],[1G]:[AP]])</f>
        <v>123</v>
      </c>
      <c r="D35" s="158">
        <f t="shared" ref="D35:D46" si="12">C5</f>
        <v>4</v>
      </c>
      <c r="E35" s="158">
        <f t="shared" ref="E35:E46" si="13">O5+AM5</f>
        <v>91</v>
      </c>
      <c r="F35" s="158">
        <f t="shared" ref="F35:F46" si="14">AA5</f>
        <v>28</v>
      </c>
      <c r="G35" s="158">
        <f t="shared" ref="G35:G46" si="15">C5</f>
        <v>4</v>
      </c>
      <c r="H35" s="158">
        <f t="shared" ref="H35:H46" si="16">AA5</f>
        <v>28</v>
      </c>
      <c r="I35" s="158">
        <f t="shared" ref="I35:I46" si="17">O5</f>
        <v>88</v>
      </c>
      <c r="J35" s="158">
        <f t="shared" ref="J35:J46" si="18">AY5</f>
        <v>0</v>
      </c>
      <c r="K35" s="158">
        <f t="shared" ref="K35:K46" si="19">CU5</f>
        <v>0</v>
      </c>
      <c r="L35" s="158">
        <f t="shared" ref="L35:L46" si="20">DG5</f>
        <v>0</v>
      </c>
      <c r="M35" s="158">
        <f t="shared" ref="M35:M46" si="21">BK5</f>
        <v>2</v>
      </c>
      <c r="N35" s="158">
        <f t="shared" ref="N35:N46" si="22">CI5</f>
        <v>0</v>
      </c>
      <c r="O35" s="158">
        <f t="shared" ref="O35:O46" si="23">DS5</f>
        <v>1</v>
      </c>
      <c r="P35" s="158">
        <f t="shared" ref="P35:P46" si="24">BW5</f>
        <v>0</v>
      </c>
      <c r="Q35" s="166">
        <f>SUM(テーブル5[[#This Row],[1G_1]],テーブル5[[#This Row],[2G_1]],テーブル5[[#This Row],[AP_1]])</f>
        <v>122</v>
      </c>
      <c r="R35" s="166">
        <f t="shared" ref="R35:R46" si="25">D5</f>
        <v>4</v>
      </c>
      <c r="S35" s="166">
        <f t="shared" ref="S35:S46" si="26">P5+AN5</f>
        <v>90</v>
      </c>
      <c r="T35" s="166">
        <f t="shared" ref="T35:T46" si="27">AB5</f>
        <v>28</v>
      </c>
      <c r="U35" s="166">
        <f t="shared" ref="U35:U46" si="28">D5</f>
        <v>4</v>
      </c>
      <c r="V35" s="166">
        <f t="shared" ref="V35:V46" si="29">AB5</f>
        <v>28</v>
      </c>
      <c r="W35" s="166">
        <f t="shared" ref="W35:W46" si="30">P5</f>
        <v>87</v>
      </c>
      <c r="X35" s="166">
        <f t="shared" ref="X35:X46" si="31">AZ5</f>
        <v>0</v>
      </c>
      <c r="Y35" s="166">
        <f t="shared" ref="Y35:Y46" si="32">CV5</f>
        <v>0</v>
      </c>
      <c r="Z35" s="166">
        <f t="shared" ref="Z35:Z46" si="33">DH5</f>
        <v>0</v>
      </c>
      <c r="AA35" s="166">
        <f t="shared" ref="AA35:AA46" si="34">BL5</f>
        <v>2</v>
      </c>
      <c r="AB35" s="166">
        <f t="shared" ref="AB35:AB46" si="35">CJ5</f>
        <v>0</v>
      </c>
      <c r="AC35" s="166">
        <f t="shared" ref="AC35:AC46" si="36">DT5</f>
        <v>1</v>
      </c>
      <c r="AD35" s="166">
        <f t="shared" ref="AD35:AD46" si="37">BX5</f>
        <v>0</v>
      </c>
      <c r="AE35" s="160">
        <f>SUM(テーブル5[[#This Row],[1G_2]:[AP_2]])</f>
        <v>0</v>
      </c>
      <c r="AF35" s="160">
        <f>テーブル5[[#This Row],[PRISM_2]]</f>
        <v>0</v>
      </c>
      <c r="AG35" s="160">
        <f t="shared" ref="AG35:AG46" si="38">EH5</f>
        <v>0</v>
      </c>
      <c r="AH35" s="160">
        <f>テーブル5[[#This Row],[ASTRA_2]]</f>
        <v>0</v>
      </c>
      <c r="AI35" s="161">
        <f t="shared" ref="AI35:AI46" si="39">F5</f>
        <v>0</v>
      </c>
      <c r="AJ35" s="161">
        <f t="shared" ref="AJ35:AJ46" si="40">AD5</f>
        <v>0</v>
      </c>
      <c r="AK35" s="161">
        <f t="shared" ref="AK35:AK46" si="41">R5</f>
        <v>0</v>
      </c>
      <c r="AL35" s="161">
        <f t="shared" ref="AL35:AL46" si="42">BB5</f>
        <v>0</v>
      </c>
      <c r="AM35" s="161">
        <f t="shared" ref="AM35:AM46" si="43">CX5</f>
        <v>0</v>
      </c>
      <c r="AN35" s="161">
        <f t="shared" ref="AN35:AN46" si="44">DJ5</f>
        <v>0</v>
      </c>
      <c r="AO35" s="161">
        <f t="shared" ref="AO35:AO46" si="45">BN5</f>
        <v>0</v>
      </c>
      <c r="AP35" s="161">
        <f t="shared" ref="AP35:AP46" si="46">CL5</f>
        <v>0</v>
      </c>
      <c r="AQ35" s="161">
        <f t="shared" ref="AQ35:AQ46" si="47">DV5</f>
        <v>0</v>
      </c>
      <c r="AR35" s="161">
        <f t="shared" ref="AR35:AR46" si="48">BZ5</f>
        <v>0</v>
      </c>
      <c r="AS35" s="162">
        <f>SUM(テーブル5[[#This Row],[1G_3]:[AP_3]])</f>
        <v>0</v>
      </c>
      <c r="AT35" s="162">
        <f>テーブル5[[#This Row],[PRISM_3]]</f>
        <v>0</v>
      </c>
      <c r="AU35" s="162">
        <f t="shared" ref="AU35:AU46" si="49">EI5</f>
        <v>0</v>
      </c>
      <c r="AV35" s="162">
        <f>テーブル5[[#This Row],[COMMON_3]]</f>
        <v>0</v>
      </c>
      <c r="AW35" s="162">
        <f t="shared" ref="AW35:AW46" si="50">G5</f>
        <v>0</v>
      </c>
      <c r="AX35" s="162">
        <f t="shared" ref="AX35:AX46" si="51">AE5</f>
        <v>0</v>
      </c>
      <c r="AY35" s="162">
        <f t="shared" ref="AY35:AY46" si="52">S5</f>
        <v>0</v>
      </c>
      <c r="AZ35" s="162">
        <f t="shared" ref="AZ35:AZ46" si="53">BC5</f>
        <v>0</v>
      </c>
      <c r="BA35" s="162">
        <f t="shared" ref="BA35:BA46" si="54">CY5</f>
        <v>0</v>
      </c>
      <c r="BB35" s="162">
        <f t="shared" ref="BB35:BB46" si="55">DK5</f>
        <v>0</v>
      </c>
      <c r="BC35" s="162">
        <f t="shared" ref="BC35:BC46" si="56">BO5</f>
        <v>0</v>
      </c>
      <c r="BD35" s="162">
        <f t="shared" ref="BD35:BD46" si="57">CM5</f>
        <v>0</v>
      </c>
      <c r="BE35" s="162">
        <f t="shared" ref="BE35:BE46" si="58">DW5</f>
        <v>0</v>
      </c>
      <c r="BF35" s="162">
        <f t="shared" ref="BF35:BF46" si="59">CA5</f>
        <v>0</v>
      </c>
      <c r="BG35" s="175">
        <f>SUM(テーブル5[[#This Row],[1G_4]:[AP_4]])</f>
        <v>208</v>
      </c>
      <c r="BH35" s="175">
        <f>テーブル5[[#This Row],[1G]]-H5</f>
        <v>4</v>
      </c>
      <c r="BI35" s="175">
        <f>テーブル5[[#This Row],[2G]]-テーブル5[[#This Row],[2G_5]]</f>
        <v>88</v>
      </c>
      <c r="BJ35" s="175">
        <f>テーブル5[[#This Row],[ASTRA*]]-テーブル5[[#This Row],[ASTRA_5]]</f>
        <v>88</v>
      </c>
      <c r="BK35" s="175">
        <f t="shared" ref="BK35:BK46" si="60">AM5-AR5</f>
        <v>0</v>
      </c>
      <c r="BL35" s="175">
        <f>テーブル5[[#This Row],[AP]]-AF5</f>
        <v>28</v>
      </c>
      <c r="BM35" s="177">
        <f>SUM(テーブル5[[#This Row],[1G_5]:[AP_5]])</f>
        <v>3</v>
      </c>
      <c r="BN35" s="177">
        <f t="shared" ref="BN35:BN46" si="61">H5</f>
        <v>0</v>
      </c>
      <c r="BO35" s="177">
        <f t="shared" ref="BO35:BO46" si="62">T5+AR5</f>
        <v>3</v>
      </c>
      <c r="BP35" s="177">
        <f t="shared" ref="BP35:BP46" si="63">AF5</f>
        <v>0</v>
      </c>
      <c r="BQ35" s="177">
        <f t="shared" ref="BQ35:BQ46" si="64">H5</f>
        <v>0</v>
      </c>
      <c r="BR35" s="177">
        <f t="shared" ref="BR35:BR46" si="65">AF5</f>
        <v>0</v>
      </c>
      <c r="BS35" s="177">
        <f t="shared" ref="BS35:BS46" si="66">T5</f>
        <v>0</v>
      </c>
      <c r="BT35" s="177">
        <f t="shared" ref="BT35:BT46" si="67">BD5</f>
        <v>0</v>
      </c>
      <c r="BU35" s="177">
        <f t="shared" ref="BU35:BU46" si="68">CZ5</f>
        <v>0</v>
      </c>
      <c r="BV35" s="177">
        <f t="shared" ref="BV35:BV46" si="69">DL5</f>
        <v>0</v>
      </c>
      <c r="BW35" s="177">
        <f t="shared" ref="BW35:BW46" si="70">BP5</f>
        <v>2</v>
      </c>
      <c r="BX35" s="177">
        <f t="shared" ref="BX35:BX46" si="71">CN5</f>
        <v>0</v>
      </c>
      <c r="BY35" s="177">
        <f t="shared" ref="BY35:BY46" si="72">DX5</f>
        <v>1</v>
      </c>
      <c r="BZ35" s="177">
        <f t="shared" ref="BZ35:BZ46" si="73">CB5</f>
        <v>0</v>
      </c>
    </row>
    <row r="36" spans="2:78" x14ac:dyDescent="0.15">
      <c r="B36" s="159" t="s">
        <v>302</v>
      </c>
      <c r="C36" s="158">
        <f>SUM(テーブル5[[#This Row],[1G]:[AP]])</f>
        <v>65</v>
      </c>
      <c r="D36" s="158">
        <f t="shared" si="12"/>
        <v>1</v>
      </c>
      <c r="E36" s="158">
        <f t="shared" si="13"/>
        <v>38</v>
      </c>
      <c r="F36" s="158">
        <f t="shared" si="14"/>
        <v>26</v>
      </c>
      <c r="G36" s="158">
        <f t="shared" si="15"/>
        <v>1</v>
      </c>
      <c r="H36" s="158">
        <f t="shared" si="16"/>
        <v>26</v>
      </c>
      <c r="I36" s="158">
        <f t="shared" si="17"/>
        <v>37</v>
      </c>
      <c r="J36" s="158">
        <f t="shared" si="18"/>
        <v>0</v>
      </c>
      <c r="K36" s="158">
        <f t="shared" si="19"/>
        <v>0</v>
      </c>
      <c r="L36" s="158">
        <f t="shared" si="20"/>
        <v>0</v>
      </c>
      <c r="M36" s="158">
        <f t="shared" si="21"/>
        <v>1</v>
      </c>
      <c r="N36" s="158">
        <f t="shared" si="22"/>
        <v>0</v>
      </c>
      <c r="O36" s="158">
        <f t="shared" si="23"/>
        <v>0</v>
      </c>
      <c r="P36" s="158">
        <f t="shared" si="24"/>
        <v>0</v>
      </c>
      <c r="Q36" s="166">
        <f>SUM(テーブル5[[#This Row],[1G_1]],テーブル5[[#This Row],[2G_1]],テーブル5[[#This Row],[AP_1]])</f>
        <v>59</v>
      </c>
      <c r="R36" s="166">
        <f t="shared" si="25"/>
        <v>1</v>
      </c>
      <c r="S36" s="166">
        <f t="shared" si="26"/>
        <v>32</v>
      </c>
      <c r="T36" s="166">
        <f t="shared" si="27"/>
        <v>26</v>
      </c>
      <c r="U36" s="166">
        <f t="shared" si="28"/>
        <v>1</v>
      </c>
      <c r="V36" s="166">
        <f t="shared" si="29"/>
        <v>26</v>
      </c>
      <c r="W36" s="166">
        <f t="shared" si="30"/>
        <v>31</v>
      </c>
      <c r="X36" s="166">
        <f t="shared" si="31"/>
        <v>0</v>
      </c>
      <c r="Y36" s="166">
        <f t="shared" si="32"/>
        <v>0</v>
      </c>
      <c r="Z36" s="166">
        <f t="shared" si="33"/>
        <v>0</v>
      </c>
      <c r="AA36" s="166">
        <f t="shared" si="34"/>
        <v>1</v>
      </c>
      <c r="AB36" s="166">
        <f t="shared" si="35"/>
        <v>0</v>
      </c>
      <c r="AC36" s="166">
        <f t="shared" si="36"/>
        <v>0</v>
      </c>
      <c r="AD36" s="166">
        <f t="shared" si="37"/>
        <v>0</v>
      </c>
      <c r="AE36" s="160">
        <f>SUM(テーブル5[[#This Row],[1G_2]:[AP_2]])</f>
        <v>0</v>
      </c>
      <c r="AF36" s="160">
        <f>テーブル5[[#This Row],[PRISM_2]]</f>
        <v>0</v>
      </c>
      <c r="AG36" s="160">
        <f t="shared" si="38"/>
        <v>0</v>
      </c>
      <c r="AH36" s="160">
        <f>テーブル5[[#This Row],[ASTRA_2]]</f>
        <v>0</v>
      </c>
      <c r="AI36" s="161">
        <f t="shared" si="39"/>
        <v>0</v>
      </c>
      <c r="AJ36" s="161">
        <f t="shared" si="40"/>
        <v>0</v>
      </c>
      <c r="AK36" s="161">
        <f t="shared" si="41"/>
        <v>0</v>
      </c>
      <c r="AL36" s="161">
        <f t="shared" si="42"/>
        <v>0</v>
      </c>
      <c r="AM36" s="161">
        <f t="shared" si="43"/>
        <v>0</v>
      </c>
      <c r="AN36" s="161">
        <f t="shared" si="44"/>
        <v>0</v>
      </c>
      <c r="AO36" s="161">
        <f t="shared" si="45"/>
        <v>0</v>
      </c>
      <c r="AP36" s="161">
        <f t="shared" si="46"/>
        <v>0</v>
      </c>
      <c r="AQ36" s="161">
        <f t="shared" si="47"/>
        <v>0</v>
      </c>
      <c r="AR36" s="161">
        <f t="shared" si="48"/>
        <v>0</v>
      </c>
      <c r="AS36" s="162">
        <f>SUM(テーブル5[[#This Row],[1G_3]:[AP_3]])</f>
        <v>0</v>
      </c>
      <c r="AT36" s="162">
        <f>テーブル5[[#This Row],[PRISM_3]]</f>
        <v>0</v>
      </c>
      <c r="AU36" s="162">
        <f t="shared" si="49"/>
        <v>0</v>
      </c>
      <c r="AV36" s="162">
        <f>テーブル5[[#This Row],[COMMON_3]]</f>
        <v>0</v>
      </c>
      <c r="AW36" s="162">
        <f t="shared" si="50"/>
        <v>0</v>
      </c>
      <c r="AX36" s="162">
        <f t="shared" si="51"/>
        <v>0</v>
      </c>
      <c r="AY36" s="162">
        <f t="shared" si="52"/>
        <v>0</v>
      </c>
      <c r="AZ36" s="162">
        <f t="shared" si="53"/>
        <v>0</v>
      </c>
      <c r="BA36" s="162">
        <f t="shared" si="54"/>
        <v>0</v>
      </c>
      <c r="BB36" s="162">
        <f t="shared" si="55"/>
        <v>0</v>
      </c>
      <c r="BC36" s="162">
        <f t="shared" si="56"/>
        <v>0</v>
      </c>
      <c r="BD36" s="162">
        <f t="shared" si="57"/>
        <v>0</v>
      </c>
      <c r="BE36" s="162">
        <f t="shared" si="58"/>
        <v>0</v>
      </c>
      <c r="BF36" s="162">
        <f t="shared" si="59"/>
        <v>0</v>
      </c>
      <c r="BG36" s="175">
        <f>SUM(テーブル5[[#This Row],[1G_4]:[AP_4]])</f>
        <v>101</v>
      </c>
      <c r="BH36" s="175">
        <f>テーブル5[[#This Row],[1G]]-H6</f>
        <v>1</v>
      </c>
      <c r="BI36" s="175">
        <f>テーブル5[[#This Row],[2G]]-テーブル5[[#This Row],[2G_5]]</f>
        <v>37</v>
      </c>
      <c r="BJ36" s="175">
        <f>テーブル5[[#This Row],[ASTRA*]]-テーブル5[[#This Row],[ASTRA_5]]</f>
        <v>37</v>
      </c>
      <c r="BK36" s="175">
        <f t="shared" si="60"/>
        <v>0</v>
      </c>
      <c r="BL36" s="175">
        <f>テーブル5[[#This Row],[AP]]-AF6</f>
        <v>26</v>
      </c>
      <c r="BM36" s="177">
        <f>SUM(テーブル5[[#This Row],[1G_5]:[AP_5]])</f>
        <v>1</v>
      </c>
      <c r="BN36" s="177">
        <f t="shared" si="61"/>
        <v>0</v>
      </c>
      <c r="BO36" s="177">
        <f t="shared" si="62"/>
        <v>1</v>
      </c>
      <c r="BP36" s="177">
        <f t="shared" si="63"/>
        <v>0</v>
      </c>
      <c r="BQ36" s="177">
        <f t="shared" si="64"/>
        <v>0</v>
      </c>
      <c r="BR36" s="177">
        <f t="shared" si="65"/>
        <v>0</v>
      </c>
      <c r="BS36" s="177">
        <f t="shared" si="66"/>
        <v>0</v>
      </c>
      <c r="BT36" s="177">
        <f t="shared" si="67"/>
        <v>0</v>
      </c>
      <c r="BU36" s="177">
        <f t="shared" si="68"/>
        <v>0</v>
      </c>
      <c r="BV36" s="177">
        <f t="shared" si="69"/>
        <v>0</v>
      </c>
      <c r="BW36" s="177">
        <f t="shared" si="70"/>
        <v>1</v>
      </c>
      <c r="BX36" s="177">
        <f t="shared" si="71"/>
        <v>0</v>
      </c>
      <c r="BY36" s="177">
        <f t="shared" si="72"/>
        <v>0</v>
      </c>
      <c r="BZ36" s="177">
        <f t="shared" si="73"/>
        <v>0</v>
      </c>
    </row>
    <row r="37" spans="2:78" x14ac:dyDescent="0.15">
      <c r="B37" s="159" t="s">
        <v>303</v>
      </c>
      <c r="C37" s="158">
        <f>SUM(テーブル5[[#This Row],[1G]:[AP]])</f>
        <v>55</v>
      </c>
      <c r="D37" s="158">
        <f t="shared" si="12"/>
        <v>0</v>
      </c>
      <c r="E37" s="158">
        <f t="shared" si="13"/>
        <v>25</v>
      </c>
      <c r="F37" s="158">
        <f t="shared" si="14"/>
        <v>30</v>
      </c>
      <c r="G37" s="158">
        <f t="shared" si="15"/>
        <v>0</v>
      </c>
      <c r="H37" s="158">
        <f t="shared" si="16"/>
        <v>30</v>
      </c>
      <c r="I37" s="158">
        <f t="shared" si="17"/>
        <v>25</v>
      </c>
      <c r="J37" s="158">
        <f t="shared" si="18"/>
        <v>0</v>
      </c>
      <c r="K37" s="158">
        <f t="shared" si="19"/>
        <v>0</v>
      </c>
      <c r="L37" s="158">
        <f t="shared" si="20"/>
        <v>0</v>
      </c>
      <c r="M37" s="158">
        <f t="shared" si="21"/>
        <v>0</v>
      </c>
      <c r="N37" s="158">
        <f t="shared" si="22"/>
        <v>0</v>
      </c>
      <c r="O37" s="158">
        <f t="shared" si="23"/>
        <v>0</v>
      </c>
      <c r="P37" s="158">
        <f t="shared" si="24"/>
        <v>0</v>
      </c>
      <c r="Q37" s="166">
        <f>SUM(テーブル5[[#This Row],[1G_1]],テーブル5[[#This Row],[2G_1]],テーブル5[[#This Row],[AP_1]])</f>
        <v>54</v>
      </c>
      <c r="R37" s="166">
        <f t="shared" si="25"/>
        <v>0</v>
      </c>
      <c r="S37" s="166">
        <f t="shared" si="26"/>
        <v>24</v>
      </c>
      <c r="T37" s="166">
        <f t="shared" si="27"/>
        <v>30</v>
      </c>
      <c r="U37" s="166">
        <f t="shared" si="28"/>
        <v>0</v>
      </c>
      <c r="V37" s="166">
        <f t="shared" si="29"/>
        <v>30</v>
      </c>
      <c r="W37" s="166">
        <f t="shared" si="30"/>
        <v>24</v>
      </c>
      <c r="X37" s="166">
        <f t="shared" si="31"/>
        <v>0</v>
      </c>
      <c r="Y37" s="166">
        <f t="shared" si="32"/>
        <v>0</v>
      </c>
      <c r="Z37" s="166">
        <f t="shared" si="33"/>
        <v>0</v>
      </c>
      <c r="AA37" s="166">
        <f t="shared" si="34"/>
        <v>0</v>
      </c>
      <c r="AB37" s="166">
        <f t="shared" si="35"/>
        <v>0</v>
      </c>
      <c r="AC37" s="166">
        <f t="shared" si="36"/>
        <v>0</v>
      </c>
      <c r="AD37" s="166">
        <f t="shared" si="37"/>
        <v>0</v>
      </c>
      <c r="AE37" s="160">
        <f>SUM(テーブル5[[#This Row],[1G_2]:[AP_2]])</f>
        <v>2</v>
      </c>
      <c r="AF37" s="160">
        <f>テーブル5[[#This Row],[PRISM_2]]</f>
        <v>0</v>
      </c>
      <c r="AG37" s="160">
        <f t="shared" si="38"/>
        <v>1</v>
      </c>
      <c r="AH37" s="160">
        <f>テーブル5[[#This Row],[ASTRA_2]]</f>
        <v>1</v>
      </c>
      <c r="AI37" s="161">
        <f t="shared" si="39"/>
        <v>0</v>
      </c>
      <c r="AJ37" s="161">
        <f t="shared" si="40"/>
        <v>0</v>
      </c>
      <c r="AK37" s="161">
        <f t="shared" si="41"/>
        <v>1</v>
      </c>
      <c r="AL37" s="161">
        <f t="shared" si="42"/>
        <v>0</v>
      </c>
      <c r="AM37" s="161">
        <f t="shared" si="43"/>
        <v>0</v>
      </c>
      <c r="AN37" s="161">
        <f t="shared" si="44"/>
        <v>0</v>
      </c>
      <c r="AO37" s="161">
        <f t="shared" si="45"/>
        <v>0</v>
      </c>
      <c r="AP37" s="161">
        <f t="shared" si="46"/>
        <v>0</v>
      </c>
      <c r="AQ37" s="161">
        <f t="shared" si="47"/>
        <v>0</v>
      </c>
      <c r="AR37" s="161">
        <f t="shared" si="48"/>
        <v>0</v>
      </c>
      <c r="AS37" s="162">
        <f>SUM(テーブル5[[#This Row],[1G_3]:[AP_3]])</f>
        <v>0</v>
      </c>
      <c r="AT37" s="162">
        <f>テーブル5[[#This Row],[PRISM_3]]</f>
        <v>0</v>
      </c>
      <c r="AU37" s="162">
        <f t="shared" si="49"/>
        <v>0</v>
      </c>
      <c r="AV37" s="162">
        <f>テーブル5[[#This Row],[COMMON_3]]</f>
        <v>0</v>
      </c>
      <c r="AW37" s="162">
        <f t="shared" si="50"/>
        <v>0</v>
      </c>
      <c r="AX37" s="162">
        <f t="shared" si="51"/>
        <v>0</v>
      </c>
      <c r="AY37" s="162">
        <f t="shared" si="52"/>
        <v>0</v>
      </c>
      <c r="AZ37" s="162">
        <f t="shared" si="53"/>
        <v>0</v>
      </c>
      <c r="BA37" s="162">
        <f t="shared" si="54"/>
        <v>0</v>
      </c>
      <c r="BB37" s="162">
        <f t="shared" si="55"/>
        <v>0</v>
      </c>
      <c r="BC37" s="162">
        <f t="shared" si="56"/>
        <v>0</v>
      </c>
      <c r="BD37" s="162">
        <f t="shared" si="57"/>
        <v>0</v>
      </c>
      <c r="BE37" s="162">
        <f t="shared" si="58"/>
        <v>0</v>
      </c>
      <c r="BF37" s="162">
        <f t="shared" si="59"/>
        <v>0</v>
      </c>
      <c r="BG37" s="175">
        <f>SUM(テーブル5[[#This Row],[1G_4]:[AP_4]])</f>
        <v>69</v>
      </c>
      <c r="BH37" s="175">
        <f>テーブル5[[#This Row],[1G]]-H7</f>
        <v>0</v>
      </c>
      <c r="BI37" s="175">
        <f>テーブル5[[#This Row],[2G]]-テーブル5[[#This Row],[2G_5]]</f>
        <v>20</v>
      </c>
      <c r="BJ37" s="175">
        <f>テーブル5[[#This Row],[ASTRA*]]-テーブル5[[#This Row],[ASTRA_5]]</f>
        <v>20</v>
      </c>
      <c r="BK37" s="175">
        <f t="shared" si="60"/>
        <v>0</v>
      </c>
      <c r="BL37" s="175">
        <f>テーブル5[[#This Row],[AP]]-AF7</f>
        <v>29</v>
      </c>
      <c r="BM37" s="177">
        <f>SUM(テーブル5[[#This Row],[1G_5]:[AP_5]])</f>
        <v>6</v>
      </c>
      <c r="BN37" s="177">
        <f t="shared" si="61"/>
        <v>0</v>
      </c>
      <c r="BO37" s="177">
        <f t="shared" si="62"/>
        <v>5</v>
      </c>
      <c r="BP37" s="177">
        <f t="shared" si="63"/>
        <v>1</v>
      </c>
      <c r="BQ37" s="177">
        <f t="shared" si="64"/>
        <v>0</v>
      </c>
      <c r="BR37" s="177">
        <f t="shared" si="65"/>
        <v>1</v>
      </c>
      <c r="BS37" s="177">
        <f t="shared" si="66"/>
        <v>5</v>
      </c>
      <c r="BT37" s="177">
        <f t="shared" si="67"/>
        <v>0</v>
      </c>
      <c r="BU37" s="177">
        <f t="shared" si="68"/>
        <v>0</v>
      </c>
      <c r="BV37" s="177">
        <f t="shared" si="69"/>
        <v>0</v>
      </c>
      <c r="BW37" s="177">
        <f t="shared" si="70"/>
        <v>0</v>
      </c>
      <c r="BX37" s="177">
        <f t="shared" si="71"/>
        <v>0</v>
      </c>
      <c r="BY37" s="177">
        <f t="shared" si="72"/>
        <v>0</v>
      </c>
      <c r="BZ37" s="177">
        <f t="shared" si="73"/>
        <v>0</v>
      </c>
    </row>
    <row r="38" spans="2:78" x14ac:dyDescent="0.15">
      <c r="B38" s="159" t="s">
        <v>304</v>
      </c>
      <c r="C38" s="158">
        <f>SUM(テーブル5[[#This Row],[1G]:[AP]])</f>
        <v>126</v>
      </c>
      <c r="D38" s="158">
        <f t="shared" si="12"/>
        <v>13</v>
      </c>
      <c r="E38" s="158">
        <f t="shared" si="13"/>
        <v>59</v>
      </c>
      <c r="F38" s="158">
        <f t="shared" si="14"/>
        <v>54</v>
      </c>
      <c r="G38" s="158">
        <f t="shared" si="15"/>
        <v>13</v>
      </c>
      <c r="H38" s="158">
        <f t="shared" si="16"/>
        <v>54</v>
      </c>
      <c r="I38" s="158">
        <f t="shared" si="17"/>
        <v>57</v>
      </c>
      <c r="J38" s="158">
        <f t="shared" si="18"/>
        <v>0</v>
      </c>
      <c r="K38" s="158">
        <f t="shared" si="19"/>
        <v>0</v>
      </c>
      <c r="L38" s="158">
        <f t="shared" si="20"/>
        <v>0</v>
      </c>
      <c r="M38" s="158">
        <f t="shared" si="21"/>
        <v>1</v>
      </c>
      <c r="N38" s="158">
        <f t="shared" si="22"/>
        <v>0</v>
      </c>
      <c r="O38" s="158">
        <f t="shared" si="23"/>
        <v>1</v>
      </c>
      <c r="P38" s="158">
        <f t="shared" si="24"/>
        <v>0</v>
      </c>
      <c r="Q38" s="166">
        <f>SUM(テーブル5[[#This Row],[1G_1]],テーブル5[[#This Row],[2G_1]],テーブル5[[#This Row],[AP_1]])</f>
        <v>127</v>
      </c>
      <c r="R38" s="166">
        <f t="shared" si="25"/>
        <v>13</v>
      </c>
      <c r="S38" s="166">
        <f t="shared" si="26"/>
        <v>59</v>
      </c>
      <c r="T38" s="166">
        <f t="shared" si="27"/>
        <v>55</v>
      </c>
      <c r="U38" s="166">
        <f t="shared" si="28"/>
        <v>13</v>
      </c>
      <c r="V38" s="166">
        <f t="shared" si="29"/>
        <v>55</v>
      </c>
      <c r="W38" s="166">
        <f t="shared" si="30"/>
        <v>57</v>
      </c>
      <c r="X38" s="166">
        <f t="shared" si="31"/>
        <v>0</v>
      </c>
      <c r="Y38" s="166">
        <f t="shared" si="32"/>
        <v>0</v>
      </c>
      <c r="Z38" s="166">
        <f t="shared" si="33"/>
        <v>0</v>
      </c>
      <c r="AA38" s="166">
        <f t="shared" si="34"/>
        <v>1</v>
      </c>
      <c r="AB38" s="166">
        <f t="shared" si="35"/>
        <v>0</v>
      </c>
      <c r="AC38" s="166">
        <f t="shared" si="36"/>
        <v>1</v>
      </c>
      <c r="AD38" s="166">
        <f t="shared" si="37"/>
        <v>0</v>
      </c>
      <c r="AE38" s="160">
        <f>SUM(テーブル5[[#This Row],[1G_2]:[AP_2]])</f>
        <v>5</v>
      </c>
      <c r="AF38" s="160">
        <f>テーブル5[[#This Row],[PRISM_2]]</f>
        <v>1</v>
      </c>
      <c r="AG38" s="160">
        <f t="shared" si="38"/>
        <v>2</v>
      </c>
      <c r="AH38" s="160">
        <f>テーブル5[[#This Row],[ASTRA_2]]</f>
        <v>2</v>
      </c>
      <c r="AI38" s="161">
        <f t="shared" si="39"/>
        <v>1</v>
      </c>
      <c r="AJ38" s="161">
        <f t="shared" si="40"/>
        <v>0</v>
      </c>
      <c r="AK38" s="161">
        <f t="shared" si="41"/>
        <v>2</v>
      </c>
      <c r="AL38" s="161">
        <f t="shared" si="42"/>
        <v>0</v>
      </c>
      <c r="AM38" s="161">
        <f t="shared" si="43"/>
        <v>0</v>
      </c>
      <c r="AN38" s="161">
        <f t="shared" si="44"/>
        <v>0</v>
      </c>
      <c r="AO38" s="161">
        <f t="shared" si="45"/>
        <v>0</v>
      </c>
      <c r="AP38" s="161">
        <f t="shared" si="46"/>
        <v>0</v>
      </c>
      <c r="AQ38" s="161">
        <f t="shared" si="47"/>
        <v>0</v>
      </c>
      <c r="AR38" s="161">
        <f t="shared" si="48"/>
        <v>0</v>
      </c>
      <c r="AS38" s="162">
        <f>SUM(テーブル5[[#This Row],[1G_3]:[AP_3]])</f>
        <v>0</v>
      </c>
      <c r="AT38" s="162">
        <f>テーブル5[[#This Row],[PRISM_3]]</f>
        <v>0</v>
      </c>
      <c r="AU38" s="162">
        <f t="shared" si="49"/>
        <v>0</v>
      </c>
      <c r="AV38" s="162">
        <f>テーブル5[[#This Row],[COMMON_3]]</f>
        <v>0</v>
      </c>
      <c r="AW38" s="162">
        <f t="shared" si="50"/>
        <v>0</v>
      </c>
      <c r="AX38" s="162">
        <f t="shared" si="51"/>
        <v>0</v>
      </c>
      <c r="AY38" s="162">
        <f t="shared" si="52"/>
        <v>0</v>
      </c>
      <c r="AZ38" s="162">
        <f t="shared" si="53"/>
        <v>0</v>
      </c>
      <c r="BA38" s="162">
        <f t="shared" si="54"/>
        <v>0</v>
      </c>
      <c r="BB38" s="162">
        <f t="shared" si="55"/>
        <v>0</v>
      </c>
      <c r="BC38" s="162">
        <f t="shared" si="56"/>
        <v>0</v>
      </c>
      <c r="BD38" s="162">
        <f t="shared" si="57"/>
        <v>0</v>
      </c>
      <c r="BE38" s="162">
        <f t="shared" si="58"/>
        <v>0</v>
      </c>
      <c r="BF38" s="162">
        <f t="shared" si="59"/>
        <v>0</v>
      </c>
      <c r="BG38" s="175">
        <f>SUM(テーブル5[[#This Row],[1G_4]:[AP_4]])</f>
        <v>178</v>
      </c>
      <c r="BH38" s="175">
        <f>テーブル5[[#This Row],[1G]]-H8</f>
        <v>13</v>
      </c>
      <c r="BI38" s="175">
        <f>テーブル5[[#This Row],[2G]]-テーブル5[[#This Row],[2G_5]]</f>
        <v>56</v>
      </c>
      <c r="BJ38" s="175">
        <f>テーブル5[[#This Row],[ASTRA*]]-テーブル5[[#This Row],[ASTRA_5]]</f>
        <v>56</v>
      </c>
      <c r="BK38" s="175">
        <f t="shared" si="60"/>
        <v>0</v>
      </c>
      <c r="BL38" s="175">
        <f>テーブル5[[#This Row],[AP]]-AF8</f>
        <v>53</v>
      </c>
      <c r="BM38" s="177">
        <f>SUM(テーブル5[[#This Row],[1G_5]:[AP_5]])</f>
        <v>4</v>
      </c>
      <c r="BN38" s="177">
        <f t="shared" si="61"/>
        <v>0</v>
      </c>
      <c r="BO38" s="177">
        <f t="shared" si="62"/>
        <v>3</v>
      </c>
      <c r="BP38" s="177">
        <f t="shared" si="63"/>
        <v>1</v>
      </c>
      <c r="BQ38" s="177">
        <f t="shared" si="64"/>
        <v>0</v>
      </c>
      <c r="BR38" s="177">
        <f t="shared" si="65"/>
        <v>1</v>
      </c>
      <c r="BS38" s="177">
        <f t="shared" si="66"/>
        <v>1</v>
      </c>
      <c r="BT38" s="177">
        <f t="shared" si="67"/>
        <v>0</v>
      </c>
      <c r="BU38" s="177">
        <f t="shared" si="68"/>
        <v>0</v>
      </c>
      <c r="BV38" s="177">
        <f t="shared" si="69"/>
        <v>0</v>
      </c>
      <c r="BW38" s="177">
        <f t="shared" si="70"/>
        <v>1</v>
      </c>
      <c r="BX38" s="177">
        <f t="shared" si="71"/>
        <v>0</v>
      </c>
      <c r="BY38" s="177">
        <f t="shared" si="72"/>
        <v>1</v>
      </c>
      <c r="BZ38" s="177">
        <f t="shared" si="73"/>
        <v>0</v>
      </c>
    </row>
    <row r="39" spans="2:78" x14ac:dyDescent="0.15">
      <c r="B39" s="159" t="s">
        <v>305</v>
      </c>
      <c r="C39" s="158">
        <f>SUM(テーブル5[[#This Row],[1G]:[AP]])</f>
        <v>160</v>
      </c>
      <c r="D39" s="158">
        <f t="shared" si="12"/>
        <v>11</v>
      </c>
      <c r="E39" s="158">
        <f t="shared" si="13"/>
        <v>78</v>
      </c>
      <c r="F39" s="158">
        <f t="shared" si="14"/>
        <v>71</v>
      </c>
      <c r="G39" s="158">
        <f t="shared" si="15"/>
        <v>11</v>
      </c>
      <c r="H39" s="158">
        <f t="shared" si="16"/>
        <v>71</v>
      </c>
      <c r="I39" s="158">
        <f t="shared" si="17"/>
        <v>76</v>
      </c>
      <c r="J39" s="158">
        <f t="shared" si="18"/>
        <v>0</v>
      </c>
      <c r="K39" s="158">
        <f t="shared" si="19"/>
        <v>0</v>
      </c>
      <c r="L39" s="158">
        <f t="shared" si="20"/>
        <v>0</v>
      </c>
      <c r="M39" s="158">
        <f t="shared" si="21"/>
        <v>2</v>
      </c>
      <c r="N39" s="158">
        <f t="shared" si="22"/>
        <v>0</v>
      </c>
      <c r="O39" s="158">
        <f t="shared" si="23"/>
        <v>0</v>
      </c>
      <c r="P39" s="158">
        <f t="shared" si="24"/>
        <v>0</v>
      </c>
      <c r="Q39" s="166">
        <f>SUM(テーブル5[[#This Row],[1G_1]],テーブル5[[#This Row],[2G_1]],テーブル5[[#This Row],[AP_1]])</f>
        <v>119</v>
      </c>
      <c r="R39" s="166">
        <f t="shared" si="25"/>
        <v>11</v>
      </c>
      <c r="S39" s="166">
        <f t="shared" si="26"/>
        <v>37</v>
      </c>
      <c r="T39" s="166">
        <f t="shared" si="27"/>
        <v>71</v>
      </c>
      <c r="U39" s="166">
        <f t="shared" si="28"/>
        <v>11</v>
      </c>
      <c r="V39" s="166">
        <f t="shared" si="29"/>
        <v>71</v>
      </c>
      <c r="W39" s="166">
        <f t="shared" si="30"/>
        <v>36</v>
      </c>
      <c r="X39" s="166">
        <f t="shared" si="31"/>
        <v>0</v>
      </c>
      <c r="Y39" s="166">
        <f t="shared" si="32"/>
        <v>0</v>
      </c>
      <c r="Z39" s="166">
        <f t="shared" si="33"/>
        <v>0</v>
      </c>
      <c r="AA39" s="166">
        <f t="shared" si="34"/>
        <v>1</v>
      </c>
      <c r="AB39" s="166">
        <f t="shared" si="35"/>
        <v>0</v>
      </c>
      <c r="AC39" s="166">
        <f t="shared" si="36"/>
        <v>0</v>
      </c>
      <c r="AD39" s="166">
        <f t="shared" si="37"/>
        <v>0</v>
      </c>
      <c r="AE39" s="160">
        <f>SUM(テーブル5[[#This Row],[1G_2]:[AP_2]])</f>
        <v>0</v>
      </c>
      <c r="AF39" s="160">
        <f>テーブル5[[#This Row],[PRISM_2]]</f>
        <v>0</v>
      </c>
      <c r="AG39" s="160">
        <f t="shared" si="38"/>
        <v>0</v>
      </c>
      <c r="AH39" s="160">
        <f>テーブル5[[#This Row],[ASTRA_2]]</f>
        <v>0</v>
      </c>
      <c r="AI39" s="161">
        <f t="shared" si="39"/>
        <v>0</v>
      </c>
      <c r="AJ39" s="161">
        <f t="shared" si="40"/>
        <v>0</v>
      </c>
      <c r="AK39" s="161">
        <f t="shared" si="41"/>
        <v>0</v>
      </c>
      <c r="AL39" s="161">
        <f t="shared" si="42"/>
        <v>0</v>
      </c>
      <c r="AM39" s="161">
        <f t="shared" si="43"/>
        <v>0</v>
      </c>
      <c r="AN39" s="161">
        <f t="shared" si="44"/>
        <v>0</v>
      </c>
      <c r="AO39" s="161">
        <f t="shared" si="45"/>
        <v>0</v>
      </c>
      <c r="AP39" s="161">
        <f t="shared" si="46"/>
        <v>0</v>
      </c>
      <c r="AQ39" s="161">
        <f t="shared" si="47"/>
        <v>0</v>
      </c>
      <c r="AR39" s="161">
        <f t="shared" si="48"/>
        <v>0</v>
      </c>
      <c r="AS39" s="162">
        <f>SUM(テーブル5[[#This Row],[1G_3]:[AP_3]])</f>
        <v>1</v>
      </c>
      <c r="AT39" s="162">
        <f>テーブル5[[#This Row],[PRISM_3]]</f>
        <v>0</v>
      </c>
      <c r="AU39" s="162">
        <f t="shared" si="49"/>
        <v>1</v>
      </c>
      <c r="AV39" s="162">
        <f>テーブル5[[#This Row],[COMMON_3]]</f>
        <v>0</v>
      </c>
      <c r="AW39" s="162">
        <f t="shared" si="50"/>
        <v>0</v>
      </c>
      <c r="AX39" s="162">
        <f t="shared" si="51"/>
        <v>0</v>
      </c>
      <c r="AY39" s="162">
        <f t="shared" si="52"/>
        <v>1</v>
      </c>
      <c r="AZ39" s="162">
        <f t="shared" si="53"/>
        <v>0</v>
      </c>
      <c r="BA39" s="162">
        <f t="shared" si="54"/>
        <v>0</v>
      </c>
      <c r="BB39" s="162">
        <f t="shared" si="55"/>
        <v>0</v>
      </c>
      <c r="BC39" s="162">
        <f t="shared" si="56"/>
        <v>0</v>
      </c>
      <c r="BD39" s="162">
        <f t="shared" si="57"/>
        <v>0</v>
      </c>
      <c r="BE39" s="162">
        <f t="shared" si="58"/>
        <v>0</v>
      </c>
      <c r="BF39" s="162">
        <f t="shared" si="59"/>
        <v>0</v>
      </c>
      <c r="BG39" s="175">
        <f>SUM(テーブル5[[#This Row],[1G_4]:[AP_4]])</f>
        <v>212</v>
      </c>
      <c r="BH39" s="175">
        <f>テーブル5[[#This Row],[1G]]-H9</f>
        <v>11</v>
      </c>
      <c r="BI39" s="175">
        <f>テーブル5[[#This Row],[2G]]-テーブル5[[#This Row],[2G_5]]</f>
        <v>65</v>
      </c>
      <c r="BJ39" s="175">
        <f>テーブル5[[#This Row],[ASTRA*]]-テーブル5[[#This Row],[ASTRA_5]]</f>
        <v>65</v>
      </c>
      <c r="BK39" s="175">
        <f t="shared" si="60"/>
        <v>0</v>
      </c>
      <c r="BL39" s="175">
        <f>テーブル5[[#This Row],[AP]]-AF9</f>
        <v>71</v>
      </c>
      <c r="BM39" s="177">
        <f>SUM(テーブル5[[#This Row],[1G_5]:[AP_5]])</f>
        <v>13</v>
      </c>
      <c r="BN39" s="177">
        <f t="shared" si="61"/>
        <v>0</v>
      </c>
      <c r="BO39" s="177">
        <f t="shared" si="62"/>
        <v>13</v>
      </c>
      <c r="BP39" s="177">
        <f t="shared" si="63"/>
        <v>0</v>
      </c>
      <c r="BQ39" s="177">
        <f t="shared" si="64"/>
        <v>0</v>
      </c>
      <c r="BR39" s="177">
        <f t="shared" si="65"/>
        <v>0</v>
      </c>
      <c r="BS39" s="177">
        <f t="shared" si="66"/>
        <v>11</v>
      </c>
      <c r="BT39" s="177">
        <f t="shared" si="67"/>
        <v>0</v>
      </c>
      <c r="BU39" s="177">
        <f t="shared" si="68"/>
        <v>0</v>
      </c>
      <c r="BV39" s="177">
        <f t="shared" si="69"/>
        <v>0</v>
      </c>
      <c r="BW39" s="177">
        <f t="shared" si="70"/>
        <v>2</v>
      </c>
      <c r="BX39" s="177">
        <f t="shared" si="71"/>
        <v>0</v>
      </c>
      <c r="BY39" s="177">
        <f t="shared" si="72"/>
        <v>0</v>
      </c>
      <c r="BZ39" s="177">
        <f t="shared" si="73"/>
        <v>0</v>
      </c>
    </row>
    <row r="40" spans="2:78" x14ac:dyDescent="0.15">
      <c r="B40" s="159" t="s">
        <v>306</v>
      </c>
      <c r="C40" s="158">
        <f>SUM(テーブル5[[#This Row],[1G]:[AP]])</f>
        <v>100</v>
      </c>
      <c r="D40" s="158">
        <f t="shared" si="12"/>
        <v>21</v>
      </c>
      <c r="E40" s="158">
        <f t="shared" si="13"/>
        <v>25</v>
      </c>
      <c r="F40" s="158">
        <f t="shared" si="14"/>
        <v>54</v>
      </c>
      <c r="G40" s="158">
        <f t="shared" si="15"/>
        <v>21</v>
      </c>
      <c r="H40" s="158">
        <f t="shared" si="16"/>
        <v>54</v>
      </c>
      <c r="I40" s="158">
        <f t="shared" si="17"/>
        <v>23</v>
      </c>
      <c r="J40" s="158">
        <f t="shared" si="18"/>
        <v>0</v>
      </c>
      <c r="K40" s="158">
        <f t="shared" si="19"/>
        <v>0</v>
      </c>
      <c r="L40" s="158">
        <f t="shared" si="20"/>
        <v>2</v>
      </c>
      <c r="M40" s="158">
        <f t="shared" si="21"/>
        <v>0</v>
      </c>
      <c r="N40" s="158">
        <f t="shared" si="22"/>
        <v>0</v>
      </c>
      <c r="O40" s="158">
        <f t="shared" si="23"/>
        <v>0</v>
      </c>
      <c r="P40" s="158">
        <f t="shared" si="24"/>
        <v>0</v>
      </c>
      <c r="Q40" s="166">
        <f>SUM(テーブル5[[#This Row],[1G_1]],テーブル5[[#This Row],[2G_1]],テーブル5[[#This Row],[AP_1]])</f>
        <v>99</v>
      </c>
      <c r="R40" s="166">
        <f t="shared" si="25"/>
        <v>21</v>
      </c>
      <c r="S40" s="166">
        <f t="shared" si="26"/>
        <v>24</v>
      </c>
      <c r="T40" s="166">
        <f t="shared" si="27"/>
        <v>54</v>
      </c>
      <c r="U40" s="166">
        <f t="shared" si="28"/>
        <v>21</v>
      </c>
      <c r="V40" s="166">
        <f t="shared" si="29"/>
        <v>54</v>
      </c>
      <c r="W40" s="166">
        <f t="shared" si="30"/>
        <v>22</v>
      </c>
      <c r="X40" s="166">
        <f t="shared" si="31"/>
        <v>0</v>
      </c>
      <c r="Y40" s="166">
        <f t="shared" si="32"/>
        <v>0</v>
      </c>
      <c r="Z40" s="166">
        <f t="shared" si="33"/>
        <v>2</v>
      </c>
      <c r="AA40" s="166">
        <f t="shared" si="34"/>
        <v>0</v>
      </c>
      <c r="AB40" s="166">
        <f t="shared" si="35"/>
        <v>0</v>
      </c>
      <c r="AC40" s="166">
        <f t="shared" si="36"/>
        <v>0</v>
      </c>
      <c r="AD40" s="166">
        <f t="shared" si="37"/>
        <v>0</v>
      </c>
      <c r="AE40" s="160">
        <f>SUM(テーブル5[[#This Row],[1G_2]:[AP_2]])</f>
        <v>0</v>
      </c>
      <c r="AF40" s="160">
        <f>テーブル5[[#This Row],[PRISM_2]]</f>
        <v>0</v>
      </c>
      <c r="AG40" s="160">
        <f t="shared" si="38"/>
        <v>0</v>
      </c>
      <c r="AH40" s="160">
        <f>テーブル5[[#This Row],[ASTRA_2]]</f>
        <v>0</v>
      </c>
      <c r="AI40" s="161">
        <f t="shared" si="39"/>
        <v>0</v>
      </c>
      <c r="AJ40" s="161">
        <f t="shared" si="40"/>
        <v>0</v>
      </c>
      <c r="AK40" s="161">
        <f t="shared" si="41"/>
        <v>0</v>
      </c>
      <c r="AL40" s="161">
        <f t="shared" si="42"/>
        <v>0</v>
      </c>
      <c r="AM40" s="161">
        <f t="shared" si="43"/>
        <v>0</v>
      </c>
      <c r="AN40" s="161">
        <f t="shared" si="44"/>
        <v>0</v>
      </c>
      <c r="AO40" s="161">
        <f t="shared" si="45"/>
        <v>0</v>
      </c>
      <c r="AP40" s="161">
        <f t="shared" si="46"/>
        <v>0</v>
      </c>
      <c r="AQ40" s="161">
        <f t="shared" si="47"/>
        <v>0</v>
      </c>
      <c r="AR40" s="161">
        <f t="shared" si="48"/>
        <v>0</v>
      </c>
      <c r="AS40" s="162">
        <f>SUM(テーブル5[[#This Row],[1G_3]:[AP_3]])</f>
        <v>0</v>
      </c>
      <c r="AT40" s="162">
        <f>テーブル5[[#This Row],[PRISM_3]]</f>
        <v>0</v>
      </c>
      <c r="AU40" s="162">
        <f t="shared" si="49"/>
        <v>0</v>
      </c>
      <c r="AV40" s="162">
        <f>テーブル5[[#This Row],[COMMON_3]]</f>
        <v>0</v>
      </c>
      <c r="AW40" s="162">
        <f t="shared" si="50"/>
        <v>0</v>
      </c>
      <c r="AX40" s="162">
        <f t="shared" si="51"/>
        <v>0</v>
      </c>
      <c r="AY40" s="162">
        <f t="shared" si="52"/>
        <v>0</v>
      </c>
      <c r="AZ40" s="162">
        <f t="shared" si="53"/>
        <v>0</v>
      </c>
      <c r="BA40" s="162">
        <f t="shared" si="54"/>
        <v>0</v>
      </c>
      <c r="BB40" s="162">
        <f t="shared" si="55"/>
        <v>0</v>
      </c>
      <c r="BC40" s="162">
        <f t="shared" si="56"/>
        <v>0</v>
      </c>
      <c r="BD40" s="162">
        <f t="shared" si="57"/>
        <v>0</v>
      </c>
      <c r="BE40" s="162">
        <f t="shared" si="58"/>
        <v>0</v>
      </c>
      <c r="BF40" s="162">
        <f t="shared" si="59"/>
        <v>0</v>
      </c>
      <c r="BG40" s="175">
        <f>SUM(テーブル5[[#This Row],[1G_4]:[AP_4]])</f>
        <v>113</v>
      </c>
      <c r="BH40" s="175">
        <f>テーブル5[[#This Row],[1G]]-H10</f>
        <v>21</v>
      </c>
      <c r="BI40" s="175">
        <f>テーブル5[[#This Row],[2G]]-テーブル5[[#This Row],[2G_5]]</f>
        <v>19</v>
      </c>
      <c r="BJ40" s="175">
        <f>テーブル5[[#This Row],[ASTRA*]]-テーブル5[[#This Row],[ASTRA_5]]</f>
        <v>19</v>
      </c>
      <c r="BK40" s="175">
        <f t="shared" si="60"/>
        <v>0</v>
      </c>
      <c r="BL40" s="175">
        <f>テーブル5[[#This Row],[AP]]-AF10</f>
        <v>54</v>
      </c>
      <c r="BM40" s="177">
        <f>SUM(テーブル5[[#This Row],[1G_5]:[AP_5]])</f>
        <v>6</v>
      </c>
      <c r="BN40" s="177">
        <f t="shared" si="61"/>
        <v>0</v>
      </c>
      <c r="BO40" s="177">
        <f t="shared" si="62"/>
        <v>6</v>
      </c>
      <c r="BP40" s="177">
        <f t="shared" si="63"/>
        <v>0</v>
      </c>
      <c r="BQ40" s="177">
        <f t="shared" si="64"/>
        <v>0</v>
      </c>
      <c r="BR40" s="177">
        <f t="shared" si="65"/>
        <v>0</v>
      </c>
      <c r="BS40" s="177">
        <f t="shared" si="66"/>
        <v>4</v>
      </c>
      <c r="BT40" s="177">
        <f t="shared" si="67"/>
        <v>0</v>
      </c>
      <c r="BU40" s="177">
        <f t="shared" si="68"/>
        <v>0</v>
      </c>
      <c r="BV40" s="177">
        <f t="shared" si="69"/>
        <v>2</v>
      </c>
      <c r="BW40" s="177">
        <f t="shared" si="70"/>
        <v>0</v>
      </c>
      <c r="BX40" s="177">
        <f t="shared" si="71"/>
        <v>0</v>
      </c>
      <c r="BY40" s="177">
        <f t="shared" si="72"/>
        <v>0</v>
      </c>
      <c r="BZ40" s="177">
        <f t="shared" si="73"/>
        <v>0</v>
      </c>
    </row>
    <row r="41" spans="2:78" x14ac:dyDescent="0.15">
      <c r="B41" s="159" t="s">
        <v>307</v>
      </c>
      <c r="C41" s="158">
        <f>SUM(テーブル5[[#This Row],[1G]:[AP]])</f>
        <v>248</v>
      </c>
      <c r="D41" s="158">
        <f t="shared" si="12"/>
        <v>125</v>
      </c>
      <c r="E41" s="158">
        <f t="shared" si="13"/>
        <v>68</v>
      </c>
      <c r="F41" s="158">
        <f t="shared" si="14"/>
        <v>55</v>
      </c>
      <c r="G41" s="158">
        <f t="shared" si="15"/>
        <v>125</v>
      </c>
      <c r="H41" s="158">
        <f t="shared" si="16"/>
        <v>55</v>
      </c>
      <c r="I41" s="158">
        <f t="shared" si="17"/>
        <v>65</v>
      </c>
      <c r="J41" s="158">
        <f t="shared" si="18"/>
        <v>0</v>
      </c>
      <c r="K41" s="158">
        <f t="shared" si="19"/>
        <v>0</v>
      </c>
      <c r="L41" s="158">
        <f t="shared" si="20"/>
        <v>1</v>
      </c>
      <c r="M41" s="158">
        <f t="shared" si="21"/>
        <v>2</v>
      </c>
      <c r="N41" s="158">
        <f t="shared" si="22"/>
        <v>0</v>
      </c>
      <c r="O41" s="158">
        <f t="shared" si="23"/>
        <v>0</v>
      </c>
      <c r="P41" s="158">
        <f t="shared" si="24"/>
        <v>0</v>
      </c>
      <c r="Q41" s="166">
        <f>SUM(テーブル5[[#This Row],[1G_1]],テーブル5[[#This Row],[2G_1]],テーブル5[[#This Row],[AP_1]])</f>
        <v>229</v>
      </c>
      <c r="R41" s="166">
        <f t="shared" si="25"/>
        <v>125</v>
      </c>
      <c r="S41" s="166">
        <f t="shared" si="26"/>
        <v>49</v>
      </c>
      <c r="T41" s="166">
        <f t="shared" si="27"/>
        <v>55</v>
      </c>
      <c r="U41" s="166">
        <f t="shared" si="28"/>
        <v>125</v>
      </c>
      <c r="V41" s="166">
        <f t="shared" si="29"/>
        <v>55</v>
      </c>
      <c r="W41" s="166">
        <f t="shared" si="30"/>
        <v>46</v>
      </c>
      <c r="X41" s="166">
        <f t="shared" si="31"/>
        <v>0</v>
      </c>
      <c r="Y41" s="166">
        <f t="shared" si="32"/>
        <v>0</v>
      </c>
      <c r="Z41" s="166">
        <f t="shared" si="33"/>
        <v>1</v>
      </c>
      <c r="AA41" s="166">
        <f t="shared" si="34"/>
        <v>2</v>
      </c>
      <c r="AB41" s="166">
        <f t="shared" si="35"/>
        <v>0</v>
      </c>
      <c r="AC41" s="166">
        <f t="shared" si="36"/>
        <v>0</v>
      </c>
      <c r="AD41" s="166">
        <f t="shared" si="37"/>
        <v>0</v>
      </c>
      <c r="AE41" s="160">
        <f>SUM(テーブル5[[#This Row],[1G_2]:[AP_2]])</f>
        <v>16</v>
      </c>
      <c r="AF41" s="160">
        <f>テーブル5[[#This Row],[PRISM_2]]</f>
        <v>2</v>
      </c>
      <c r="AG41" s="160">
        <f t="shared" si="38"/>
        <v>7</v>
      </c>
      <c r="AH41" s="160">
        <f>テーブル5[[#This Row],[ASTRA_2]]</f>
        <v>7</v>
      </c>
      <c r="AI41" s="161">
        <f t="shared" si="39"/>
        <v>2</v>
      </c>
      <c r="AJ41" s="161">
        <f t="shared" si="40"/>
        <v>0</v>
      </c>
      <c r="AK41" s="161">
        <f t="shared" si="41"/>
        <v>7</v>
      </c>
      <c r="AL41" s="161">
        <f t="shared" si="42"/>
        <v>0</v>
      </c>
      <c r="AM41" s="161">
        <f t="shared" si="43"/>
        <v>0</v>
      </c>
      <c r="AN41" s="161">
        <f t="shared" si="44"/>
        <v>0</v>
      </c>
      <c r="AO41" s="161">
        <f t="shared" si="45"/>
        <v>0</v>
      </c>
      <c r="AP41" s="161">
        <f t="shared" si="46"/>
        <v>0</v>
      </c>
      <c r="AQ41" s="161">
        <f t="shared" si="47"/>
        <v>0</v>
      </c>
      <c r="AR41" s="161">
        <f t="shared" si="48"/>
        <v>0</v>
      </c>
      <c r="AS41" s="162">
        <f>SUM(テーブル5[[#This Row],[1G_3]:[AP_3]])</f>
        <v>0</v>
      </c>
      <c r="AT41" s="162">
        <f>テーブル5[[#This Row],[PRISM_3]]</f>
        <v>0</v>
      </c>
      <c r="AU41" s="162">
        <f t="shared" si="49"/>
        <v>0</v>
      </c>
      <c r="AV41" s="162">
        <f>テーブル5[[#This Row],[COMMON_3]]</f>
        <v>0</v>
      </c>
      <c r="AW41" s="162">
        <f t="shared" si="50"/>
        <v>0</v>
      </c>
      <c r="AX41" s="162">
        <f t="shared" si="51"/>
        <v>0</v>
      </c>
      <c r="AY41" s="162">
        <f t="shared" si="52"/>
        <v>0</v>
      </c>
      <c r="AZ41" s="162">
        <f t="shared" si="53"/>
        <v>0</v>
      </c>
      <c r="BA41" s="162">
        <f t="shared" si="54"/>
        <v>0</v>
      </c>
      <c r="BB41" s="162">
        <f t="shared" si="55"/>
        <v>0</v>
      </c>
      <c r="BC41" s="162">
        <f t="shared" si="56"/>
        <v>0</v>
      </c>
      <c r="BD41" s="162">
        <f t="shared" si="57"/>
        <v>0</v>
      </c>
      <c r="BE41" s="162">
        <f t="shared" si="58"/>
        <v>0</v>
      </c>
      <c r="BF41" s="162">
        <f t="shared" si="59"/>
        <v>0</v>
      </c>
      <c r="BG41" s="175">
        <f>SUM(テーブル5[[#This Row],[1G_4]:[AP_4]])</f>
        <v>296</v>
      </c>
      <c r="BH41" s="175">
        <f>テーブル5[[#This Row],[1G]]-H11</f>
        <v>125</v>
      </c>
      <c r="BI41" s="175">
        <f>テーブル5[[#This Row],[2G]]-テーブル5[[#This Row],[2G_5]]</f>
        <v>58</v>
      </c>
      <c r="BJ41" s="175">
        <f>テーブル5[[#This Row],[ASTRA*]]-テーブル5[[#This Row],[ASTRA_5]]</f>
        <v>58</v>
      </c>
      <c r="BK41" s="175">
        <f t="shared" si="60"/>
        <v>0</v>
      </c>
      <c r="BL41" s="175">
        <f>テーブル5[[#This Row],[AP]]-AF11</f>
        <v>55</v>
      </c>
      <c r="BM41" s="177">
        <f>SUM(テーブル5[[#This Row],[1G_5]:[AP_5]])</f>
        <v>10</v>
      </c>
      <c r="BN41" s="177">
        <f t="shared" si="61"/>
        <v>0</v>
      </c>
      <c r="BO41" s="177">
        <f t="shared" si="62"/>
        <v>10</v>
      </c>
      <c r="BP41" s="177">
        <f t="shared" si="63"/>
        <v>0</v>
      </c>
      <c r="BQ41" s="177">
        <f t="shared" si="64"/>
        <v>0</v>
      </c>
      <c r="BR41" s="177">
        <f t="shared" si="65"/>
        <v>0</v>
      </c>
      <c r="BS41" s="177">
        <f t="shared" si="66"/>
        <v>7</v>
      </c>
      <c r="BT41" s="177">
        <f t="shared" si="67"/>
        <v>0</v>
      </c>
      <c r="BU41" s="177">
        <f t="shared" si="68"/>
        <v>0</v>
      </c>
      <c r="BV41" s="177">
        <f t="shared" si="69"/>
        <v>1</v>
      </c>
      <c r="BW41" s="177">
        <f t="shared" si="70"/>
        <v>2</v>
      </c>
      <c r="BX41" s="177">
        <f t="shared" si="71"/>
        <v>0</v>
      </c>
      <c r="BY41" s="177">
        <f t="shared" si="72"/>
        <v>0</v>
      </c>
      <c r="BZ41" s="177">
        <f t="shared" si="73"/>
        <v>0</v>
      </c>
    </row>
    <row r="42" spans="2:78" x14ac:dyDescent="0.15">
      <c r="B42" s="159" t="s">
        <v>308</v>
      </c>
      <c r="C42" s="158">
        <f>SUM(テーブル5[[#This Row],[1G]:[AP]])</f>
        <v>185</v>
      </c>
      <c r="D42" s="158">
        <f t="shared" si="12"/>
        <v>104</v>
      </c>
      <c r="E42" s="158">
        <f t="shared" si="13"/>
        <v>36</v>
      </c>
      <c r="F42" s="158">
        <f t="shared" si="14"/>
        <v>45</v>
      </c>
      <c r="G42" s="158">
        <f t="shared" si="15"/>
        <v>104</v>
      </c>
      <c r="H42" s="158">
        <f t="shared" si="16"/>
        <v>45</v>
      </c>
      <c r="I42" s="158">
        <f t="shared" si="17"/>
        <v>34</v>
      </c>
      <c r="J42" s="158">
        <f t="shared" si="18"/>
        <v>0</v>
      </c>
      <c r="K42" s="158">
        <f t="shared" si="19"/>
        <v>0</v>
      </c>
      <c r="L42" s="158">
        <f t="shared" si="20"/>
        <v>1</v>
      </c>
      <c r="M42" s="158">
        <f t="shared" si="21"/>
        <v>1</v>
      </c>
      <c r="N42" s="158">
        <f t="shared" si="22"/>
        <v>0</v>
      </c>
      <c r="O42" s="158">
        <f t="shared" si="23"/>
        <v>0</v>
      </c>
      <c r="P42" s="158">
        <f t="shared" si="24"/>
        <v>0</v>
      </c>
      <c r="Q42" s="166">
        <f>SUM(テーブル5[[#This Row],[1G_1]],テーブル5[[#This Row],[2G_1]],テーブル5[[#This Row],[AP_1]])</f>
        <v>183</v>
      </c>
      <c r="R42" s="166">
        <f t="shared" si="25"/>
        <v>104</v>
      </c>
      <c r="S42" s="166">
        <f t="shared" si="26"/>
        <v>34</v>
      </c>
      <c r="T42" s="166">
        <f t="shared" si="27"/>
        <v>45</v>
      </c>
      <c r="U42" s="166">
        <f t="shared" si="28"/>
        <v>104</v>
      </c>
      <c r="V42" s="166">
        <f t="shared" si="29"/>
        <v>45</v>
      </c>
      <c r="W42" s="166">
        <f t="shared" si="30"/>
        <v>33</v>
      </c>
      <c r="X42" s="166">
        <f t="shared" si="31"/>
        <v>0</v>
      </c>
      <c r="Y42" s="166">
        <f t="shared" si="32"/>
        <v>0</v>
      </c>
      <c r="Z42" s="166">
        <f t="shared" si="33"/>
        <v>0</v>
      </c>
      <c r="AA42" s="166">
        <f t="shared" si="34"/>
        <v>1</v>
      </c>
      <c r="AB42" s="166">
        <f t="shared" si="35"/>
        <v>0</v>
      </c>
      <c r="AC42" s="166">
        <f t="shared" si="36"/>
        <v>0</v>
      </c>
      <c r="AD42" s="166">
        <f t="shared" si="37"/>
        <v>0</v>
      </c>
      <c r="AE42" s="160">
        <f>SUM(テーブル5[[#This Row],[1G_2]:[AP_2]])</f>
        <v>6</v>
      </c>
      <c r="AF42" s="160">
        <f>テーブル5[[#This Row],[PRISM_2]]</f>
        <v>6</v>
      </c>
      <c r="AG42" s="160">
        <f t="shared" si="38"/>
        <v>0</v>
      </c>
      <c r="AH42" s="160">
        <f>テーブル5[[#This Row],[ASTRA_2]]</f>
        <v>0</v>
      </c>
      <c r="AI42" s="161">
        <f t="shared" si="39"/>
        <v>6</v>
      </c>
      <c r="AJ42" s="161">
        <f t="shared" si="40"/>
        <v>0</v>
      </c>
      <c r="AK42" s="161">
        <f t="shared" si="41"/>
        <v>0</v>
      </c>
      <c r="AL42" s="161">
        <f t="shared" si="42"/>
        <v>0</v>
      </c>
      <c r="AM42" s="161">
        <f t="shared" si="43"/>
        <v>0</v>
      </c>
      <c r="AN42" s="161">
        <f t="shared" si="44"/>
        <v>0</v>
      </c>
      <c r="AO42" s="161">
        <f t="shared" si="45"/>
        <v>0</v>
      </c>
      <c r="AP42" s="161">
        <f t="shared" si="46"/>
        <v>0</v>
      </c>
      <c r="AQ42" s="161">
        <f t="shared" si="47"/>
        <v>0</v>
      </c>
      <c r="AR42" s="161">
        <f t="shared" si="48"/>
        <v>0</v>
      </c>
      <c r="AS42" s="162">
        <f>SUM(テーブル5[[#This Row],[1G_3]:[AP_3]])</f>
        <v>0</v>
      </c>
      <c r="AT42" s="162">
        <f>テーブル5[[#This Row],[PRISM_3]]</f>
        <v>0</v>
      </c>
      <c r="AU42" s="162">
        <f t="shared" si="49"/>
        <v>0</v>
      </c>
      <c r="AV42" s="162">
        <f>テーブル5[[#This Row],[COMMON_3]]</f>
        <v>0</v>
      </c>
      <c r="AW42" s="162">
        <f t="shared" si="50"/>
        <v>0</v>
      </c>
      <c r="AX42" s="162">
        <f t="shared" si="51"/>
        <v>0</v>
      </c>
      <c r="AY42" s="162">
        <f t="shared" si="52"/>
        <v>0</v>
      </c>
      <c r="AZ42" s="162">
        <f t="shared" si="53"/>
        <v>0</v>
      </c>
      <c r="BA42" s="162">
        <f t="shared" si="54"/>
        <v>0</v>
      </c>
      <c r="BB42" s="162">
        <f t="shared" si="55"/>
        <v>0</v>
      </c>
      <c r="BC42" s="162">
        <f t="shared" si="56"/>
        <v>0</v>
      </c>
      <c r="BD42" s="162">
        <f t="shared" si="57"/>
        <v>0</v>
      </c>
      <c r="BE42" s="162">
        <f t="shared" si="58"/>
        <v>0</v>
      </c>
      <c r="BF42" s="162">
        <f t="shared" si="59"/>
        <v>0</v>
      </c>
      <c r="BG42" s="175">
        <f>SUM(テーブル5[[#This Row],[1G_4]:[AP_4]])</f>
        <v>197</v>
      </c>
      <c r="BH42" s="175">
        <f>テーブル5[[#This Row],[1G]]-H12</f>
        <v>104</v>
      </c>
      <c r="BI42" s="175">
        <f>テーブル5[[#This Row],[2G]]-テーブル5[[#This Row],[2G_5]]</f>
        <v>24</v>
      </c>
      <c r="BJ42" s="175">
        <f>テーブル5[[#This Row],[ASTRA*]]-テーブル5[[#This Row],[ASTRA_5]]</f>
        <v>24</v>
      </c>
      <c r="BK42" s="175">
        <f t="shared" si="60"/>
        <v>0</v>
      </c>
      <c r="BL42" s="175">
        <f>テーブル5[[#This Row],[AP]]-AF12</f>
        <v>45</v>
      </c>
      <c r="BM42" s="177">
        <f>SUM(テーブル5[[#This Row],[1G_5]:[AP_5]])</f>
        <v>12</v>
      </c>
      <c r="BN42" s="177">
        <f t="shared" si="61"/>
        <v>0</v>
      </c>
      <c r="BO42" s="177">
        <f t="shared" si="62"/>
        <v>12</v>
      </c>
      <c r="BP42" s="177">
        <f t="shared" si="63"/>
        <v>0</v>
      </c>
      <c r="BQ42" s="177">
        <f t="shared" si="64"/>
        <v>0</v>
      </c>
      <c r="BR42" s="177">
        <f t="shared" si="65"/>
        <v>0</v>
      </c>
      <c r="BS42" s="177">
        <f t="shared" si="66"/>
        <v>10</v>
      </c>
      <c r="BT42" s="177">
        <f t="shared" si="67"/>
        <v>0</v>
      </c>
      <c r="BU42" s="177">
        <f t="shared" si="68"/>
        <v>0</v>
      </c>
      <c r="BV42" s="177">
        <f t="shared" si="69"/>
        <v>1</v>
      </c>
      <c r="BW42" s="177">
        <f t="shared" si="70"/>
        <v>1</v>
      </c>
      <c r="BX42" s="177">
        <f t="shared" si="71"/>
        <v>0</v>
      </c>
      <c r="BY42" s="177">
        <f t="shared" si="72"/>
        <v>0</v>
      </c>
      <c r="BZ42" s="177">
        <f t="shared" si="73"/>
        <v>0</v>
      </c>
    </row>
    <row r="43" spans="2:78" x14ac:dyDescent="0.15">
      <c r="B43" s="159" t="s">
        <v>309</v>
      </c>
      <c r="C43" s="158">
        <f>SUM(テーブル5[[#This Row],[1G]:[AP]])</f>
        <v>254</v>
      </c>
      <c r="D43" s="158">
        <f t="shared" si="12"/>
        <v>169</v>
      </c>
      <c r="E43" s="158">
        <f t="shared" si="13"/>
        <v>58</v>
      </c>
      <c r="F43" s="158">
        <f t="shared" si="14"/>
        <v>27</v>
      </c>
      <c r="G43" s="158">
        <f t="shared" si="15"/>
        <v>169</v>
      </c>
      <c r="H43" s="158">
        <f t="shared" si="16"/>
        <v>27</v>
      </c>
      <c r="I43" s="158">
        <f t="shared" si="17"/>
        <v>57</v>
      </c>
      <c r="J43" s="158">
        <f t="shared" si="18"/>
        <v>0</v>
      </c>
      <c r="K43" s="158">
        <f t="shared" si="19"/>
        <v>0</v>
      </c>
      <c r="L43" s="158">
        <f t="shared" si="20"/>
        <v>1</v>
      </c>
      <c r="M43" s="158">
        <f t="shared" si="21"/>
        <v>0</v>
      </c>
      <c r="N43" s="158">
        <f t="shared" si="22"/>
        <v>0</v>
      </c>
      <c r="O43" s="158">
        <f t="shared" si="23"/>
        <v>0</v>
      </c>
      <c r="P43" s="158">
        <f t="shared" si="24"/>
        <v>0</v>
      </c>
      <c r="Q43" s="166">
        <f>SUM(テーブル5[[#This Row],[1G_1]],テーブル5[[#This Row],[2G_1]],テーブル5[[#This Row],[AP_1]])</f>
        <v>225</v>
      </c>
      <c r="R43" s="166">
        <f t="shared" si="25"/>
        <v>144</v>
      </c>
      <c r="S43" s="166">
        <f t="shared" si="26"/>
        <v>54</v>
      </c>
      <c r="T43" s="166">
        <f t="shared" si="27"/>
        <v>27</v>
      </c>
      <c r="U43" s="166">
        <f t="shared" si="28"/>
        <v>144</v>
      </c>
      <c r="V43" s="166">
        <f t="shared" si="29"/>
        <v>27</v>
      </c>
      <c r="W43" s="166">
        <f t="shared" si="30"/>
        <v>54</v>
      </c>
      <c r="X43" s="166">
        <f t="shared" si="31"/>
        <v>0</v>
      </c>
      <c r="Y43" s="166">
        <f t="shared" si="32"/>
        <v>0</v>
      </c>
      <c r="Z43" s="166">
        <f t="shared" si="33"/>
        <v>0</v>
      </c>
      <c r="AA43" s="166">
        <f t="shared" si="34"/>
        <v>0</v>
      </c>
      <c r="AB43" s="166">
        <f t="shared" si="35"/>
        <v>0</v>
      </c>
      <c r="AC43" s="166">
        <f t="shared" si="36"/>
        <v>0</v>
      </c>
      <c r="AD43" s="166">
        <f t="shared" si="37"/>
        <v>0</v>
      </c>
      <c r="AE43" s="160">
        <f>SUM(テーブル5[[#This Row],[1G_2]:[AP_2]])</f>
        <v>9</v>
      </c>
      <c r="AF43" s="160">
        <f>テーブル5[[#This Row],[PRISM_2]]</f>
        <v>9</v>
      </c>
      <c r="AG43" s="160">
        <f t="shared" si="38"/>
        <v>0</v>
      </c>
      <c r="AH43" s="160">
        <f>テーブル5[[#This Row],[ASTRA_2]]</f>
        <v>0</v>
      </c>
      <c r="AI43" s="161">
        <f t="shared" si="39"/>
        <v>9</v>
      </c>
      <c r="AJ43" s="161">
        <f t="shared" si="40"/>
        <v>0</v>
      </c>
      <c r="AK43" s="161">
        <f t="shared" si="41"/>
        <v>0</v>
      </c>
      <c r="AL43" s="161">
        <f t="shared" si="42"/>
        <v>0</v>
      </c>
      <c r="AM43" s="161">
        <f t="shared" si="43"/>
        <v>0</v>
      </c>
      <c r="AN43" s="161">
        <f t="shared" si="44"/>
        <v>0</v>
      </c>
      <c r="AO43" s="161">
        <f t="shared" si="45"/>
        <v>0</v>
      </c>
      <c r="AP43" s="161">
        <f t="shared" si="46"/>
        <v>0</v>
      </c>
      <c r="AQ43" s="161">
        <f t="shared" si="47"/>
        <v>0</v>
      </c>
      <c r="AR43" s="161">
        <f t="shared" si="48"/>
        <v>0</v>
      </c>
      <c r="AS43" s="162">
        <f>SUM(テーブル5[[#This Row],[1G_3]:[AP_3]])</f>
        <v>4</v>
      </c>
      <c r="AT43" s="162">
        <f>テーブル5[[#This Row],[PRISM_3]]</f>
        <v>3</v>
      </c>
      <c r="AU43" s="162">
        <f t="shared" si="49"/>
        <v>1</v>
      </c>
      <c r="AV43" s="162">
        <f>テーブル5[[#This Row],[COMMON_3]]</f>
        <v>0</v>
      </c>
      <c r="AW43" s="162">
        <f t="shared" si="50"/>
        <v>3</v>
      </c>
      <c r="AX43" s="162">
        <f t="shared" si="51"/>
        <v>0</v>
      </c>
      <c r="AY43" s="162">
        <f t="shared" si="52"/>
        <v>1</v>
      </c>
      <c r="AZ43" s="162">
        <f t="shared" si="53"/>
        <v>0</v>
      </c>
      <c r="BA43" s="162">
        <f t="shared" si="54"/>
        <v>0</v>
      </c>
      <c r="BB43" s="162">
        <f t="shared" si="55"/>
        <v>0</v>
      </c>
      <c r="BC43" s="162">
        <f t="shared" si="56"/>
        <v>0</v>
      </c>
      <c r="BD43" s="162">
        <f t="shared" si="57"/>
        <v>0</v>
      </c>
      <c r="BE43" s="162">
        <f t="shared" si="58"/>
        <v>0</v>
      </c>
      <c r="BF43" s="162">
        <f t="shared" si="59"/>
        <v>0</v>
      </c>
      <c r="BG43" s="175">
        <f>SUM(テーブル5[[#This Row],[1G_4]:[AP_4]])</f>
        <v>256</v>
      </c>
      <c r="BH43" s="175">
        <f>テーブル5[[#This Row],[1G]]-H13</f>
        <v>145</v>
      </c>
      <c r="BI43" s="175">
        <f>テーブル5[[#This Row],[2G]]-テーブル5[[#This Row],[2G_5]]</f>
        <v>42</v>
      </c>
      <c r="BJ43" s="175">
        <f>テーブル5[[#This Row],[ASTRA*]]-テーブル5[[#This Row],[ASTRA_5]]</f>
        <v>42</v>
      </c>
      <c r="BK43" s="175">
        <f t="shared" si="60"/>
        <v>0</v>
      </c>
      <c r="BL43" s="175">
        <f>テーブル5[[#This Row],[AP]]-AF13</f>
        <v>27</v>
      </c>
      <c r="BM43" s="177">
        <f>SUM(テーブル5[[#This Row],[1G_5]:[AP_5]])</f>
        <v>40</v>
      </c>
      <c r="BN43" s="177">
        <f t="shared" si="61"/>
        <v>24</v>
      </c>
      <c r="BO43" s="177">
        <f t="shared" si="62"/>
        <v>16</v>
      </c>
      <c r="BP43" s="177">
        <f t="shared" si="63"/>
        <v>0</v>
      </c>
      <c r="BQ43" s="177">
        <f t="shared" si="64"/>
        <v>24</v>
      </c>
      <c r="BR43" s="177">
        <f t="shared" si="65"/>
        <v>0</v>
      </c>
      <c r="BS43" s="177">
        <f t="shared" si="66"/>
        <v>15</v>
      </c>
      <c r="BT43" s="177">
        <f t="shared" si="67"/>
        <v>0</v>
      </c>
      <c r="BU43" s="177">
        <f t="shared" si="68"/>
        <v>0</v>
      </c>
      <c r="BV43" s="177">
        <f t="shared" si="69"/>
        <v>1</v>
      </c>
      <c r="BW43" s="177">
        <f t="shared" si="70"/>
        <v>0</v>
      </c>
      <c r="BX43" s="177">
        <f t="shared" si="71"/>
        <v>0</v>
      </c>
      <c r="BY43" s="177">
        <f t="shared" si="72"/>
        <v>0</v>
      </c>
      <c r="BZ43" s="177">
        <f t="shared" si="73"/>
        <v>0</v>
      </c>
    </row>
    <row r="44" spans="2:78" x14ac:dyDescent="0.15">
      <c r="B44" s="159" t="s">
        <v>310</v>
      </c>
      <c r="C44" s="158">
        <f>SUM(テーブル5[[#This Row],[1G]:[AP]])</f>
        <v>233</v>
      </c>
      <c r="D44" s="158">
        <f t="shared" si="12"/>
        <v>104</v>
      </c>
      <c r="E44" s="158">
        <f t="shared" si="13"/>
        <v>103</v>
      </c>
      <c r="F44" s="158">
        <f t="shared" si="14"/>
        <v>26</v>
      </c>
      <c r="G44" s="158">
        <f t="shared" si="15"/>
        <v>104</v>
      </c>
      <c r="H44" s="158">
        <f t="shared" si="16"/>
        <v>26</v>
      </c>
      <c r="I44" s="158">
        <f t="shared" si="17"/>
        <v>99</v>
      </c>
      <c r="J44" s="158">
        <f t="shared" si="18"/>
        <v>0</v>
      </c>
      <c r="K44" s="158">
        <f t="shared" si="19"/>
        <v>0</v>
      </c>
      <c r="L44" s="158">
        <f t="shared" si="20"/>
        <v>0</v>
      </c>
      <c r="M44" s="158">
        <f t="shared" si="21"/>
        <v>4</v>
      </c>
      <c r="N44" s="158">
        <f t="shared" si="22"/>
        <v>0</v>
      </c>
      <c r="O44" s="158">
        <f t="shared" si="23"/>
        <v>0</v>
      </c>
      <c r="P44" s="158">
        <f t="shared" si="24"/>
        <v>0</v>
      </c>
      <c r="Q44" s="166">
        <f>SUM(テーブル5[[#This Row],[1G_1]],テーブル5[[#This Row],[2G_1]],テーブル5[[#This Row],[AP_1]])</f>
        <v>183</v>
      </c>
      <c r="R44" s="166">
        <f t="shared" si="25"/>
        <v>61</v>
      </c>
      <c r="S44" s="166">
        <f t="shared" si="26"/>
        <v>97</v>
      </c>
      <c r="T44" s="166">
        <f t="shared" si="27"/>
        <v>25</v>
      </c>
      <c r="U44" s="166">
        <f t="shared" si="28"/>
        <v>61</v>
      </c>
      <c r="V44" s="166">
        <f t="shared" si="29"/>
        <v>25</v>
      </c>
      <c r="W44" s="166">
        <f t="shared" si="30"/>
        <v>93</v>
      </c>
      <c r="X44" s="166">
        <f t="shared" si="31"/>
        <v>0</v>
      </c>
      <c r="Y44" s="166">
        <f t="shared" si="32"/>
        <v>0</v>
      </c>
      <c r="Z44" s="166">
        <f t="shared" si="33"/>
        <v>0</v>
      </c>
      <c r="AA44" s="166">
        <f t="shared" si="34"/>
        <v>4</v>
      </c>
      <c r="AB44" s="166">
        <f t="shared" si="35"/>
        <v>0</v>
      </c>
      <c r="AC44" s="166">
        <f t="shared" si="36"/>
        <v>0</v>
      </c>
      <c r="AD44" s="166">
        <f t="shared" si="37"/>
        <v>0</v>
      </c>
      <c r="AE44" s="160">
        <f>SUM(テーブル5[[#This Row],[1G_2]:[AP_2]])</f>
        <v>3</v>
      </c>
      <c r="AF44" s="160">
        <f>テーブル5[[#This Row],[PRISM_2]]</f>
        <v>3</v>
      </c>
      <c r="AG44" s="160">
        <f t="shared" si="38"/>
        <v>0</v>
      </c>
      <c r="AH44" s="160">
        <f>テーブル5[[#This Row],[ASTRA_2]]</f>
        <v>0</v>
      </c>
      <c r="AI44" s="161">
        <f t="shared" si="39"/>
        <v>3</v>
      </c>
      <c r="AJ44" s="161">
        <f t="shared" si="40"/>
        <v>0</v>
      </c>
      <c r="AK44" s="161">
        <f t="shared" si="41"/>
        <v>0</v>
      </c>
      <c r="AL44" s="161">
        <f t="shared" si="42"/>
        <v>0</v>
      </c>
      <c r="AM44" s="161">
        <f t="shared" si="43"/>
        <v>0</v>
      </c>
      <c r="AN44" s="161">
        <f t="shared" si="44"/>
        <v>0</v>
      </c>
      <c r="AO44" s="161">
        <f t="shared" si="45"/>
        <v>0</v>
      </c>
      <c r="AP44" s="161">
        <f t="shared" si="46"/>
        <v>0</v>
      </c>
      <c r="AQ44" s="161">
        <f t="shared" si="47"/>
        <v>0</v>
      </c>
      <c r="AR44" s="161">
        <f t="shared" si="48"/>
        <v>0</v>
      </c>
      <c r="AS44" s="162">
        <f>SUM(テーブル5[[#This Row],[1G_3]:[AP_3]])</f>
        <v>8</v>
      </c>
      <c r="AT44" s="162">
        <f>テーブル5[[#This Row],[PRISM_3]]</f>
        <v>5</v>
      </c>
      <c r="AU44" s="162">
        <f t="shared" si="49"/>
        <v>3</v>
      </c>
      <c r="AV44" s="162">
        <f>テーブル5[[#This Row],[COMMON_3]]</f>
        <v>0</v>
      </c>
      <c r="AW44" s="162">
        <f t="shared" si="50"/>
        <v>5</v>
      </c>
      <c r="AX44" s="162">
        <f t="shared" si="51"/>
        <v>0</v>
      </c>
      <c r="AY44" s="162">
        <f t="shared" si="52"/>
        <v>3</v>
      </c>
      <c r="AZ44" s="162">
        <f t="shared" si="53"/>
        <v>0</v>
      </c>
      <c r="BA44" s="162">
        <f t="shared" si="54"/>
        <v>0</v>
      </c>
      <c r="BB44" s="162">
        <f t="shared" si="55"/>
        <v>0</v>
      </c>
      <c r="BC44" s="162">
        <f t="shared" si="56"/>
        <v>0</v>
      </c>
      <c r="BD44" s="162">
        <f t="shared" si="57"/>
        <v>0</v>
      </c>
      <c r="BE44" s="162">
        <f t="shared" si="58"/>
        <v>0</v>
      </c>
      <c r="BF44" s="162">
        <f t="shared" si="59"/>
        <v>0</v>
      </c>
      <c r="BG44" s="175">
        <f>SUM(テーブル5[[#This Row],[1G_4]:[AP_4]])</f>
        <v>231</v>
      </c>
      <c r="BH44" s="175">
        <f>テーブル5[[#This Row],[1G]]-H14</f>
        <v>62</v>
      </c>
      <c r="BI44" s="175">
        <f>テーブル5[[#This Row],[2G]]-テーブル5[[#This Row],[2G_5]]</f>
        <v>72</v>
      </c>
      <c r="BJ44" s="175">
        <f>テーブル5[[#This Row],[ASTRA*]]-テーブル5[[#This Row],[ASTRA_5]]</f>
        <v>68</v>
      </c>
      <c r="BK44" s="175">
        <f t="shared" si="60"/>
        <v>4</v>
      </c>
      <c r="BL44" s="175">
        <f>テーブル5[[#This Row],[AP]]-AF14</f>
        <v>25</v>
      </c>
      <c r="BM44" s="177">
        <f>SUM(テーブル5[[#This Row],[1G_5]:[AP_5]])</f>
        <v>74</v>
      </c>
      <c r="BN44" s="177">
        <f t="shared" si="61"/>
        <v>42</v>
      </c>
      <c r="BO44" s="177">
        <f t="shared" si="62"/>
        <v>31</v>
      </c>
      <c r="BP44" s="177">
        <f t="shared" si="63"/>
        <v>1</v>
      </c>
      <c r="BQ44" s="177">
        <f t="shared" si="64"/>
        <v>42</v>
      </c>
      <c r="BR44" s="177">
        <f t="shared" si="65"/>
        <v>1</v>
      </c>
      <c r="BS44" s="177">
        <f t="shared" si="66"/>
        <v>31</v>
      </c>
      <c r="BT44" s="177">
        <f t="shared" si="67"/>
        <v>0</v>
      </c>
      <c r="BU44" s="177">
        <f t="shared" si="68"/>
        <v>0</v>
      </c>
      <c r="BV44" s="177">
        <f t="shared" si="69"/>
        <v>0</v>
      </c>
      <c r="BW44" s="177">
        <f t="shared" si="70"/>
        <v>0</v>
      </c>
      <c r="BX44" s="177">
        <f t="shared" si="71"/>
        <v>0</v>
      </c>
      <c r="BY44" s="177">
        <f t="shared" si="72"/>
        <v>0</v>
      </c>
      <c r="BZ44" s="177">
        <f t="shared" si="73"/>
        <v>0</v>
      </c>
    </row>
    <row r="45" spans="2:78" x14ac:dyDescent="0.15">
      <c r="B45" s="159" t="s">
        <v>311</v>
      </c>
      <c r="C45" s="158">
        <f>SUM(テーブル5[[#This Row],[1G]:[AP]])</f>
        <v>276</v>
      </c>
      <c r="D45" s="158">
        <f t="shared" si="12"/>
        <v>84</v>
      </c>
      <c r="E45" s="158">
        <f t="shared" si="13"/>
        <v>162</v>
      </c>
      <c r="F45" s="158">
        <f t="shared" si="14"/>
        <v>30</v>
      </c>
      <c r="G45" s="158">
        <f t="shared" si="15"/>
        <v>84</v>
      </c>
      <c r="H45" s="158">
        <f t="shared" si="16"/>
        <v>30</v>
      </c>
      <c r="I45" s="158">
        <f t="shared" si="17"/>
        <v>159</v>
      </c>
      <c r="J45" s="158">
        <f t="shared" si="18"/>
        <v>0</v>
      </c>
      <c r="K45" s="158">
        <f t="shared" si="19"/>
        <v>0</v>
      </c>
      <c r="L45" s="158">
        <f t="shared" si="20"/>
        <v>0</v>
      </c>
      <c r="M45" s="158">
        <f t="shared" si="21"/>
        <v>0</v>
      </c>
      <c r="N45" s="158">
        <f t="shared" si="22"/>
        <v>0</v>
      </c>
      <c r="O45" s="158">
        <f t="shared" si="23"/>
        <v>0</v>
      </c>
      <c r="P45" s="158">
        <f t="shared" si="24"/>
        <v>3</v>
      </c>
      <c r="Q45" s="166">
        <f>SUM(テーブル5[[#This Row],[1G_1]],テーブル5[[#This Row],[2G_1]],テーブル5[[#This Row],[AP_1]])</f>
        <v>216</v>
      </c>
      <c r="R45" s="166">
        <f t="shared" si="25"/>
        <v>44</v>
      </c>
      <c r="S45" s="166">
        <f t="shared" si="26"/>
        <v>143</v>
      </c>
      <c r="T45" s="166">
        <f t="shared" si="27"/>
        <v>29</v>
      </c>
      <c r="U45" s="166">
        <f t="shared" si="28"/>
        <v>44</v>
      </c>
      <c r="V45" s="166">
        <f t="shared" si="29"/>
        <v>29</v>
      </c>
      <c r="W45" s="166">
        <f t="shared" si="30"/>
        <v>140</v>
      </c>
      <c r="X45" s="166">
        <f t="shared" si="31"/>
        <v>0</v>
      </c>
      <c r="Y45" s="166">
        <f t="shared" si="32"/>
        <v>0</v>
      </c>
      <c r="Z45" s="166">
        <f t="shared" si="33"/>
        <v>0</v>
      </c>
      <c r="AA45" s="166">
        <f t="shared" si="34"/>
        <v>0</v>
      </c>
      <c r="AB45" s="166">
        <f t="shared" si="35"/>
        <v>0</v>
      </c>
      <c r="AC45" s="166">
        <f t="shared" si="36"/>
        <v>0</v>
      </c>
      <c r="AD45" s="166">
        <f t="shared" si="37"/>
        <v>3</v>
      </c>
      <c r="AE45" s="160">
        <f>SUM(テーブル5[[#This Row],[1G_2]:[AP_2]])</f>
        <v>10</v>
      </c>
      <c r="AF45" s="160">
        <f>テーブル5[[#This Row],[PRISM_2]]</f>
        <v>8</v>
      </c>
      <c r="AG45" s="160">
        <f t="shared" si="38"/>
        <v>1</v>
      </c>
      <c r="AH45" s="160">
        <f>テーブル5[[#This Row],[ASTRA_2]]</f>
        <v>1</v>
      </c>
      <c r="AI45" s="161">
        <f t="shared" si="39"/>
        <v>8</v>
      </c>
      <c r="AJ45" s="161">
        <f t="shared" si="40"/>
        <v>2</v>
      </c>
      <c r="AK45" s="161">
        <f t="shared" si="41"/>
        <v>1</v>
      </c>
      <c r="AL45" s="161">
        <f t="shared" si="42"/>
        <v>0</v>
      </c>
      <c r="AM45" s="161">
        <f t="shared" si="43"/>
        <v>0</v>
      </c>
      <c r="AN45" s="161">
        <f t="shared" si="44"/>
        <v>0</v>
      </c>
      <c r="AO45" s="161">
        <f t="shared" si="45"/>
        <v>0</v>
      </c>
      <c r="AP45" s="161">
        <f t="shared" si="46"/>
        <v>0</v>
      </c>
      <c r="AQ45" s="161">
        <f t="shared" si="47"/>
        <v>0</v>
      </c>
      <c r="AR45" s="161">
        <f t="shared" si="48"/>
        <v>0</v>
      </c>
      <c r="AS45" s="162">
        <f>SUM(テーブル5[[#This Row],[1G_3]:[AP_3]])</f>
        <v>10</v>
      </c>
      <c r="AT45" s="162">
        <f>テーブル5[[#This Row],[PRISM_3]]</f>
        <v>8</v>
      </c>
      <c r="AU45" s="162">
        <f t="shared" si="49"/>
        <v>2</v>
      </c>
      <c r="AV45" s="162">
        <f>テーブル5[[#This Row],[COMMON_3]]</f>
        <v>0</v>
      </c>
      <c r="AW45" s="162">
        <f t="shared" si="50"/>
        <v>8</v>
      </c>
      <c r="AX45" s="162">
        <f t="shared" si="51"/>
        <v>0</v>
      </c>
      <c r="AY45" s="162">
        <f t="shared" si="52"/>
        <v>2</v>
      </c>
      <c r="AZ45" s="162">
        <f t="shared" si="53"/>
        <v>0</v>
      </c>
      <c r="BA45" s="162">
        <f t="shared" si="54"/>
        <v>0</v>
      </c>
      <c r="BB45" s="162">
        <f t="shared" si="55"/>
        <v>0</v>
      </c>
      <c r="BC45" s="162">
        <f t="shared" si="56"/>
        <v>0</v>
      </c>
      <c r="BD45" s="162">
        <f t="shared" si="57"/>
        <v>0</v>
      </c>
      <c r="BE45" s="162">
        <f t="shared" si="58"/>
        <v>0</v>
      </c>
      <c r="BF45" s="162">
        <f t="shared" si="59"/>
        <v>0</v>
      </c>
      <c r="BG45" s="175">
        <f>SUM(テーブル5[[#This Row],[1G_4]:[AP_4]])</f>
        <v>363</v>
      </c>
      <c r="BH45" s="175">
        <f>テーブル5[[#This Row],[1G]]-H15</f>
        <v>48</v>
      </c>
      <c r="BI45" s="175">
        <f>テーブル5[[#This Row],[2G]]-テーブル5[[#This Row],[2G_5]]</f>
        <v>143</v>
      </c>
      <c r="BJ45" s="175">
        <f>テーブル5[[#This Row],[ASTRA*]]-テーブル5[[#This Row],[ASTRA_5]]</f>
        <v>140</v>
      </c>
      <c r="BK45" s="175">
        <f t="shared" si="60"/>
        <v>3</v>
      </c>
      <c r="BL45" s="175">
        <f>テーブル5[[#This Row],[AP]]-AF15</f>
        <v>29</v>
      </c>
      <c r="BM45" s="177">
        <f>SUM(テーブル5[[#This Row],[1G_5]:[AP_5]])</f>
        <v>56</v>
      </c>
      <c r="BN45" s="177">
        <f t="shared" si="61"/>
        <v>36</v>
      </c>
      <c r="BO45" s="177">
        <f t="shared" si="62"/>
        <v>19</v>
      </c>
      <c r="BP45" s="177">
        <f t="shared" si="63"/>
        <v>1</v>
      </c>
      <c r="BQ45" s="177">
        <f t="shared" si="64"/>
        <v>36</v>
      </c>
      <c r="BR45" s="177">
        <f t="shared" si="65"/>
        <v>1</v>
      </c>
      <c r="BS45" s="177">
        <f t="shared" si="66"/>
        <v>19</v>
      </c>
      <c r="BT45" s="177">
        <f t="shared" si="67"/>
        <v>0</v>
      </c>
      <c r="BU45" s="177">
        <f t="shared" si="68"/>
        <v>0</v>
      </c>
      <c r="BV45" s="177">
        <f t="shared" si="69"/>
        <v>0</v>
      </c>
      <c r="BW45" s="177">
        <f t="shared" si="70"/>
        <v>0</v>
      </c>
      <c r="BX45" s="177">
        <f t="shared" si="71"/>
        <v>0</v>
      </c>
      <c r="BY45" s="177">
        <f t="shared" si="72"/>
        <v>0</v>
      </c>
      <c r="BZ45" s="177">
        <f t="shared" si="73"/>
        <v>0</v>
      </c>
    </row>
    <row r="46" spans="2:78" x14ac:dyDescent="0.15">
      <c r="B46" s="159" t="s">
        <v>312</v>
      </c>
      <c r="C46" s="158">
        <f>SUM(テーブル5[[#This Row],[1G]:[AP]])</f>
        <v>244</v>
      </c>
      <c r="D46" s="158">
        <f t="shared" si="12"/>
        <v>82</v>
      </c>
      <c r="E46" s="158">
        <f t="shared" si="13"/>
        <v>127</v>
      </c>
      <c r="F46" s="158">
        <f t="shared" si="14"/>
        <v>35</v>
      </c>
      <c r="G46" s="158">
        <f t="shared" si="15"/>
        <v>82</v>
      </c>
      <c r="H46" s="158">
        <f t="shared" si="16"/>
        <v>35</v>
      </c>
      <c r="I46" s="158">
        <f t="shared" si="17"/>
        <v>122</v>
      </c>
      <c r="J46" s="158">
        <f t="shared" si="18"/>
        <v>0</v>
      </c>
      <c r="K46" s="158">
        <f t="shared" si="19"/>
        <v>0</v>
      </c>
      <c r="L46" s="158">
        <f t="shared" si="20"/>
        <v>1</v>
      </c>
      <c r="M46" s="158">
        <f t="shared" si="21"/>
        <v>0</v>
      </c>
      <c r="N46" s="158">
        <f t="shared" si="22"/>
        <v>0</v>
      </c>
      <c r="O46" s="158">
        <f t="shared" si="23"/>
        <v>0</v>
      </c>
      <c r="P46" s="158">
        <f t="shared" si="24"/>
        <v>4</v>
      </c>
      <c r="Q46" s="166">
        <f>SUM(テーブル5[[#This Row],[1G_1]],テーブル5[[#This Row],[2G_1]],テーブル5[[#This Row],[AP_1]])</f>
        <v>192</v>
      </c>
      <c r="R46" s="166">
        <f t="shared" si="25"/>
        <v>49</v>
      </c>
      <c r="S46" s="166">
        <f t="shared" si="26"/>
        <v>118</v>
      </c>
      <c r="T46" s="166">
        <f t="shared" si="27"/>
        <v>25</v>
      </c>
      <c r="U46" s="166">
        <f t="shared" si="28"/>
        <v>49</v>
      </c>
      <c r="V46" s="166">
        <f t="shared" si="29"/>
        <v>25</v>
      </c>
      <c r="W46" s="166">
        <f t="shared" si="30"/>
        <v>115</v>
      </c>
      <c r="X46" s="166">
        <f t="shared" si="31"/>
        <v>0</v>
      </c>
      <c r="Y46" s="166">
        <f t="shared" si="32"/>
        <v>0</v>
      </c>
      <c r="Z46" s="166">
        <f t="shared" si="33"/>
        <v>1</v>
      </c>
      <c r="AA46" s="166">
        <f t="shared" si="34"/>
        <v>0</v>
      </c>
      <c r="AB46" s="166">
        <f t="shared" si="35"/>
        <v>0</v>
      </c>
      <c r="AC46" s="166">
        <f t="shared" si="36"/>
        <v>0</v>
      </c>
      <c r="AD46" s="166">
        <f t="shared" si="37"/>
        <v>2</v>
      </c>
      <c r="AE46" s="160">
        <f>SUM(テーブル5[[#This Row],[1G_2]:[AP_2]])</f>
        <v>3</v>
      </c>
      <c r="AF46" s="160">
        <f>テーブル5[[#This Row],[PRISM_2]]</f>
        <v>3</v>
      </c>
      <c r="AG46" s="160">
        <f t="shared" si="38"/>
        <v>0</v>
      </c>
      <c r="AH46" s="160">
        <f>テーブル5[[#This Row],[ASTRA_2]]</f>
        <v>0</v>
      </c>
      <c r="AI46" s="161">
        <f t="shared" si="39"/>
        <v>3</v>
      </c>
      <c r="AJ46" s="161">
        <f t="shared" si="40"/>
        <v>1</v>
      </c>
      <c r="AK46" s="161">
        <f t="shared" si="41"/>
        <v>0</v>
      </c>
      <c r="AL46" s="161">
        <f t="shared" si="42"/>
        <v>0</v>
      </c>
      <c r="AM46" s="161">
        <f t="shared" si="43"/>
        <v>0</v>
      </c>
      <c r="AN46" s="161">
        <f t="shared" si="44"/>
        <v>0</v>
      </c>
      <c r="AO46" s="161">
        <f t="shared" si="45"/>
        <v>0</v>
      </c>
      <c r="AP46" s="161">
        <f t="shared" si="46"/>
        <v>0</v>
      </c>
      <c r="AQ46" s="161">
        <f t="shared" si="47"/>
        <v>0</v>
      </c>
      <c r="AR46" s="161">
        <f t="shared" si="48"/>
        <v>0</v>
      </c>
      <c r="AS46" s="162">
        <f>SUM(テーブル5[[#This Row],[1G_3]:[AP_3]])</f>
        <v>14</v>
      </c>
      <c r="AT46" s="162">
        <f>テーブル5[[#This Row],[PRISM_3]]</f>
        <v>9</v>
      </c>
      <c r="AU46" s="162">
        <f t="shared" si="49"/>
        <v>5</v>
      </c>
      <c r="AV46" s="162">
        <f>テーブル5[[#This Row],[COMMON_3]]</f>
        <v>0</v>
      </c>
      <c r="AW46" s="162">
        <f t="shared" si="50"/>
        <v>9</v>
      </c>
      <c r="AX46" s="162">
        <f t="shared" si="51"/>
        <v>0</v>
      </c>
      <c r="AY46" s="162">
        <f t="shared" si="52"/>
        <v>5</v>
      </c>
      <c r="AZ46" s="162">
        <f t="shared" si="53"/>
        <v>0</v>
      </c>
      <c r="BA46" s="162">
        <f t="shared" si="54"/>
        <v>0</v>
      </c>
      <c r="BB46" s="162">
        <f t="shared" si="55"/>
        <v>0</v>
      </c>
      <c r="BC46" s="162">
        <f t="shared" si="56"/>
        <v>0</v>
      </c>
      <c r="BD46" s="162">
        <f t="shared" si="57"/>
        <v>0</v>
      </c>
      <c r="BE46" s="162">
        <f t="shared" si="58"/>
        <v>0</v>
      </c>
      <c r="BF46" s="162">
        <f t="shared" si="59"/>
        <v>0</v>
      </c>
      <c r="BG46" s="175">
        <f>SUM(テーブル5[[#This Row],[1G_4]:[AP_4]])</f>
        <v>188</v>
      </c>
      <c r="BH46" s="175">
        <f>テーブル5[[#This Row],[1G]]-H16</f>
        <v>49</v>
      </c>
      <c r="BI46" s="175">
        <f>テーブル5[[#This Row],[2G]]-テーブル5[[#This Row],[2G_5]]</f>
        <v>57</v>
      </c>
      <c r="BJ46" s="175">
        <f>テーブル5[[#This Row],[ASTRA*]]-テーブル5[[#This Row],[ASTRA_5]]</f>
        <v>55</v>
      </c>
      <c r="BK46" s="175">
        <f t="shared" si="60"/>
        <v>2</v>
      </c>
      <c r="BL46" s="175">
        <f>テーブル5[[#This Row],[AP]]-AF16</f>
        <v>25</v>
      </c>
      <c r="BM46" s="177">
        <f>SUM(テーブル5[[#This Row],[1G_5]:[AP_5]])</f>
        <v>113</v>
      </c>
      <c r="BN46" s="177">
        <f t="shared" si="61"/>
        <v>33</v>
      </c>
      <c r="BO46" s="177">
        <f t="shared" si="62"/>
        <v>70</v>
      </c>
      <c r="BP46" s="177">
        <f t="shared" si="63"/>
        <v>10</v>
      </c>
      <c r="BQ46" s="177">
        <f t="shared" si="64"/>
        <v>33</v>
      </c>
      <c r="BR46" s="177">
        <f t="shared" si="65"/>
        <v>10</v>
      </c>
      <c r="BS46" s="177">
        <f t="shared" si="66"/>
        <v>67</v>
      </c>
      <c r="BT46" s="177">
        <f t="shared" si="67"/>
        <v>0</v>
      </c>
      <c r="BU46" s="177">
        <f t="shared" si="68"/>
        <v>0</v>
      </c>
      <c r="BV46" s="177">
        <f t="shared" si="69"/>
        <v>0</v>
      </c>
      <c r="BW46" s="177">
        <f t="shared" si="70"/>
        <v>0</v>
      </c>
      <c r="BX46" s="177">
        <f t="shared" si="71"/>
        <v>0</v>
      </c>
      <c r="BY46" s="177">
        <f t="shared" si="72"/>
        <v>0</v>
      </c>
      <c r="BZ46" s="177">
        <f t="shared" si="73"/>
        <v>3</v>
      </c>
    </row>
    <row r="47" spans="2:78" x14ac:dyDescent="0.15">
      <c r="B47" s="55" t="s">
        <v>123</v>
      </c>
      <c r="C47" s="45">
        <f>SUM(テーブル5[[#This Row],[1G]:[AP]])</f>
        <v>265</v>
      </c>
      <c r="D47" s="45">
        <f>C17</f>
        <v>55</v>
      </c>
      <c r="E47" s="45">
        <f t="shared" ref="E47" si="74">O17+AM17</f>
        <v>194</v>
      </c>
      <c r="F47" s="45">
        <f>AA17</f>
        <v>16</v>
      </c>
      <c r="G47" s="45">
        <f t="shared" ref="G47" si="75">C17</f>
        <v>55</v>
      </c>
      <c r="H47" s="45">
        <f t="shared" ref="H47" si="76">AA17</f>
        <v>16</v>
      </c>
      <c r="I47" s="45">
        <f t="shared" ref="I47" si="77">O17</f>
        <v>190</v>
      </c>
      <c r="J47" s="45">
        <f t="shared" ref="J47" si="78">AY17</f>
        <v>4</v>
      </c>
      <c r="K47" s="45">
        <f t="shared" ref="K47" si="79">CU17</f>
        <v>0</v>
      </c>
      <c r="L47" s="45">
        <f t="shared" ref="L47" si="80">DG17</f>
        <v>0</v>
      </c>
      <c r="M47" s="45">
        <f t="shared" ref="M47" si="81">BK17</f>
        <v>0</v>
      </c>
      <c r="N47" s="45">
        <f t="shared" ref="N47" si="82">CI17</f>
        <v>0</v>
      </c>
      <c r="O47" s="45">
        <f t="shared" ref="O47" si="83">DS17</f>
        <v>0</v>
      </c>
      <c r="P47" s="45">
        <f t="shared" ref="P47" si="84">BW17</f>
        <v>0</v>
      </c>
      <c r="Q47" s="63">
        <f>SUM(テーブル5[[#This Row],[1G_1]],テーブル5[[#This Row],[2G_1]],テーブル5[[#This Row],[AP_1]])</f>
        <v>226</v>
      </c>
      <c r="R47" s="63">
        <f t="shared" ref="R47" si="85">D17</f>
        <v>54</v>
      </c>
      <c r="S47" s="63">
        <f t="shared" ref="S47" si="86">P17+AN17</f>
        <v>157</v>
      </c>
      <c r="T47" s="63">
        <f t="shared" ref="T47" si="87">AB17</f>
        <v>15</v>
      </c>
      <c r="U47" s="63">
        <f t="shared" ref="U47" si="88">D17</f>
        <v>54</v>
      </c>
      <c r="V47" s="63">
        <f t="shared" ref="V47" si="89">AB17</f>
        <v>15</v>
      </c>
      <c r="W47" s="63">
        <f t="shared" ref="W47" si="90">P17</f>
        <v>153</v>
      </c>
      <c r="X47" s="63">
        <f t="shared" ref="X47" si="91">AZ17</f>
        <v>4</v>
      </c>
      <c r="Y47" s="63">
        <f t="shared" ref="Y47" si="92">CV17</f>
        <v>0</v>
      </c>
      <c r="Z47" s="63">
        <f t="shared" ref="Z47" si="93">DH17</f>
        <v>0</v>
      </c>
      <c r="AA47" s="63">
        <f t="shared" ref="AA47" si="94">BL17</f>
        <v>0</v>
      </c>
      <c r="AB47" s="63">
        <f t="shared" ref="AB47" si="95">CJ17</f>
        <v>0</v>
      </c>
      <c r="AC47" s="63">
        <f t="shared" ref="AC47" si="96">DT17</f>
        <v>0</v>
      </c>
      <c r="AD47" s="63">
        <f t="shared" ref="AD47" si="97">BX17</f>
        <v>0</v>
      </c>
      <c r="AE47" s="56">
        <f>SUM(テーブル5[[#This Row],[1G_2]:[AP_2]])</f>
        <v>5</v>
      </c>
      <c r="AF47" s="56">
        <f>テーブル5[[#This Row],[PRISM_2]]</f>
        <v>1</v>
      </c>
      <c r="AG47" s="56">
        <f t="shared" ref="AG47" si="98">EH17</f>
        <v>2</v>
      </c>
      <c r="AH47" s="56">
        <f>テーブル5[[#This Row],[ASTRA_2]]</f>
        <v>2</v>
      </c>
      <c r="AI47" s="57">
        <f t="shared" ref="AI47" si="99">F17</f>
        <v>1</v>
      </c>
      <c r="AJ47" s="57">
        <f t="shared" ref="AJ47" si="100">AD17</f>
        <v>0</v>
      </c>
      <c r="AK47" s="57">
        <f t="shared" ref="AK47:AK58" si="101">R17</f>
        <v>2</v>
      </c>
      <c r="AL47" s="57">
        <f t="shared" ref="AL47" si="102">BB17</f>
        <v>0</v>
      </c>
      <c r="AM47" s="57">
        <f t="shared" ref="AM47" si="103">CX17</f>
        <v>0</v>
      </c>
      <c r="AN47" s="57">
        <f t="shared" ref="AN47" si="104">DJ17</f>
        <v>0</v>
      </c>
      <c r="AO47" s="57">
        <f t="shared" ref="AO47" si="105">BN17</f>
        <v>0</v>
      </c>
      <c r="AP47" s="57">
        <f t="shared" ref="AP47" si="106">CL17</f>
        <v>0</v>
      </c>
      <c r="AQ47" s="57">
        <f t="shared" ref="AQ47" si="107">DV17</f>
        <v>0</v>
      </c>
      <c r="AR47" s="57">
        <f t="shared" ref="AR47" si="108">BZ17</f>
        <v>0</v>
      </c>
      <c r="AS47" s="58">
        <f>SUM(テーブル5[[#This Row],[1G_3]:[AP_3]])</f>
        <v>33</v>
      </c>
      <c r="AT47" s="58">
        <f>テーブル5[[#This Row],[PRISM_3]]</f>
        <v>17</v>
      </c>
      <c r="AU47" s="58">
        <f>EI17</f>
        <v>14</v>
      </c>
      <c r="AV47" s="58">
        <f>テーブル5[[#This Row],[COMMON_3]]</f>
        <v>2</v>
      </c>
      <c r="AW47" s="58">
        <f t="shared" ref="AW47" si="109">G17</f>
        <v>17</v>
      </c>
      <c r="AX47" s="58">
        <f t="shared" ref="AX47" si="110">AE17</f>
        <v>2</v>
      </c>
      <c r="AY47" s="58">
        <f t="shared" ref="AY47" si="111">S17</f>
        <v>14</v>
      </c>
      <c r="AZ47" s="58">
        <f t="shared" ref="AZ47" si="112">BC17</f>
        <v>0</v>
      </c>
      <c r="BA47" s="58">
        <f t="shared" ref="BA47" si="113">CY17</f>
        <v>0</v>
      </c>
      <c r="BB47" s="58">
        <f t="shared" ref="BB47" si="114">DK17</f>
        <v>0</v>
      </c>
      <c r="BC47" s="58">
        <f t="shared" ref="BC47" si="115">BO17</f>
        <v>0</v>
      </c>
      <c r="BD47" s="58">
        <f t="shared" ref="BD47" si="116">CM17</f>
        <v>0</v>
      </c>
      <c r="BE47" s="58">
        <f t="shared" ref="BE47" si="117">DW17</f>
        <v>0</v>
      </c>
      <c r="BF47" s="58">
        <f t="shared" ref="BF47" si="118">CA17</f>
        <v>0</v>
      </c>
      <c r="BG47" s="117">
        <f>SUM(テーブル5[[#This Row],[1G_4]:[AP_4]])</f>
        <v>361</v>
      </c>
      <c r="BH47" s="117">
        <f>テーブル5[[#This Row],[1G]]-H17</f>
        <v>54</v>
      </c>
      <c r="BI47" s="117">
        <f>テーブル5[[#This Row],[2G]]-テーブル5[[#This Row],[2G_5]]</f>
        <v>146</v>
      </c>
      <c r="BJ47" s="117">
        <f>テーブル5[[#This Row],[ASTRA*]]-テーブル5[[#This Row],[ASTRA_5]]</f>
        <v>142</v>
      </c>
      <c r="BK47" s="117">
        <f>AM17-AR17</f>
        <v>4</v>
      </c>
      <c r="BL47" s="117">
        <f>テーブル5[[#This Row],[AP]]-AF17</f>
        <v>15</v>
      </c>
      <c r="BM47" s="124">
        <f>SUM(テーブル5[[#This Row],[1G_5]:[AP_5]])</f>
        <v>50</v>
      </c>
      <c r="BN47" s="124">
        <f t="shared" ref="BN47" si="119">H17</f>
        <v>1</v>
      </c>
      <c r="BO47" s="124">
        <f t="shared" ref="BO47" si="120">T17+AR17</f>
        <v>48</v>
      </c>
      <c r="BP47" s="124">
        <f t="shared" ref="BP47" si="121">AF17</f>
        <v>1</v>
      </c>
      <c r="BQ47" s="124">
        <f t="shared" ref="BQ47" si="122">H17</f>
        <v>1</v>
      </c>
      <c r="BR47" s="124">
        <f t="shared" ref="BR47" si="123">AF17</f>
        <v>1</v>
      </c>
      <c r="BS47" s="124">
        <f t="shared" ref="BS47" si="124">T17</f>
        <v>48</v>
      </c>
      <c r="BT47" s="124">
        <f t="shared" ref="BT47" si="125">BD17</f>
        <v>0</v>
      </c>
      <c r="BU47" s="124">
        <f t="shared" ref="BU47" si="126">CZ17</f>
        <v>0</v>
      </c>
      <c r="BV47" s="124">
        <f t="shared" ref="BV47" si="127">DL17</f>
        <v>0</v>
      </c>
      <c r="BW47" s="124">
        <f t="shared" ref="BW47" si="128">BP17</f>
        <v>0</v>
      </c>
      <c r="BX47" s="124">
        <f t="shared" ref="BX47" si="129">CN17</f>
        <v>0</v>
      </c>
      <c r="BY47" s="124">
        <f t="shared" ref="BY47" si="130">DX17</f>
        <v>0</v>
      </c>
      <c r="BZ47" s="124">
        <f t="shared" ref="BZ47" si="131">CB17</f>
        <v>0</v>
      </c>
    </row>
    <row r="48" spans="2:78" x14ac:dyDescent="0.15">
      <c r="B48" s="55" t="s">
        <v>124</v>
      </c>
      <c r="C48" s="45">
        <f>SUM(テーブル5[[#This Row],[1G]:[AP]])</f>
        <v>146</v>
      </c>
      <c r="D48" s="45">
        <f t="shared" ref="D48:D58" si="132">C18</f>
        <v>64</v>
      </c>
      <c r="E48" s="45">
        <f t="shared" ref="E48:E58" si="133">O18+AM18</f>
        <v>70</v>
      </c>
      <c r="F48" s="45">
        <f t="shared" ref="F48:F58" si="134">AA18</f>
        <v>12</v>
      </c>
      <c r="G48" s="45">
        <f t="shared" ref="G48:G58" si="135">C18</f>
        <v>64</v>
      </c>
      <c r="H48" s="45">
        <f t="shared" ref="H48:H58" si="136">AA18</f>
        <v>12</v>
      </c>
      <c r="I48" s="45">
        <f t="shared" ref="I48:I58" si="137">O18</f>
        <v>67</v>
      </c>
      <c r="J48" s="45">
        <f t="shared" ref="J48:J58" si="138">AY18</f>
        <v>0</v>
      </c>
      <c r="K48" s="45">
        <f t="shared" ref="K48:K58" si="139">CU18</f>
        <v>0</v>
      </c>
      <c r="L48" s="45">
        <f t="shared" ref="L48:L58" si="140">DG18</f>
        <v>0</v>
      </c>
      <c r="M48" s="45">
        <f t="shared" ref="M48:M58" si="141">BK18</f>
        <v>0</v>
      </c>
      <c r="N48" s="45">
        <f t="shared" ref="N48:N58" si="142">CI18</f>
        <v>0</v>
      </c>
      <c r="O48" s="45">
        <f t="shared" ref="O48:O58" si="143">DS18</f>
        <v>0</v>
      </c>
      <c r="P48" s="45">
        <f t="shared" ref="P48:P58" si="144">BW18</f>
        <v>3</v>
      </c>
      <c r="Q48" s="63">
        <f>SUM(テーブル5[[#This Row],[1G_1]],テーブル5[[#This Row],[2G_1]],テーブル5[[#This Row],[AP_1]])</f>
        <v>118</v>
      </c>
      <c r="R48" s="63">
        <f t="shared" ref="R48:R58" si="145">D18</f>
        <v>56</v>
      </c>
      <c r="S48" s="63">
        <f t="shared" ref="S48:S58" si="146">P18+AN18</f>
        <v>50</v>
      </c>
      <c r="T48" s="63">
        <f t="shared" ref="T48:T58" si="147">AB18</f>
        <v>12</v>
      </c>
      <c r="U48" s="63">
        <f t="shared" ref="U48:U58" si="148">D18</f>
        <v>56</v>
      </c>
      <c r="V48" s="63">
        <f t="shared" ref="V48:V58" si="149">AB18</f>
        <v>12</v>
      </c>
      <c r="W48" s="63">
        <f t="shared" ref="W48:W58" si="150">P18</f>
        <v>47</v>
      </c>
      <c r="X48" s="63">
        <f t="shared" ref="X48:X58" si="151">AZ18</f>
        <v>0</v>
      </c>
      <c r="Y48" s="63">
        <f t="shared" ref="Y48:Y58" si="152">CV18</f>
        <v>0</v>
      </c>
      <c r="Z48" s="63">
        <f t="shared" ref="Z48:Z58" si="153">DH18</f>
        <v>0</v>
      </c>
      <c r="AA48" s="63">
        <f t="shared" ref="AA48:AA58" si="154">BL18</f>
        <v>0</v>
      </c>
      <c r="AB48" s="63">
        <f t="shared" ref="AB48:AB58" si="155">CJ18</f>
        <v>0</v>
      </c>
      <c r="AC48" s="63">
        <f t="shared" ref="AC48:AC58" si="156">DT18</f>
        <v>0</v>
      </c>
      <c r="AD48" s="63">
        <f t="shared" ref="AD48:AD58" si="157">BX18</f>
        <v>3</v>
      </c>
      <c r="AE48" s="56">
        <f>SUM(テーブル5[[#This Row],[1G_2]:[AP_2]])</f>
        <v>6</v>
      </c>
      <c r="AF48" s="56">
        <f>テーブル5[[#This Row],[PRISM_2]]</f>
        <v>4</v>
      </c>
      <c r="AG48" s="56">
        <f t="shared" ref="AG48:AG58" si="158">EH18</f>
        <v>1</v>
      </c>
      <c r="AH48" s="56">
        <f>テーブル5[[#This Row],[ASTRA_2]]</f>
        <v>1</v>
      </c>
      <c r="AI48" s="57">
        <f t="shared" ref="AI48:AI58" si="159">F18</f>
        <v>4</v>
      </c>
      <c r="AJ48" s="57">
        <f t="shared" ref="AJ48:AJ58" si="160">AD18</f>
        <v>0</v>
      </c>
      <c r="AK48" s="57">
        <f t="shared" si="101"/>
        <v>1</v>
      </c>
      <c r="AL48" s="57">
        <f t="shared" ref="AL48:AL58" si="161">BB18</f>
        <v>0</v>
      </c>
      <c r="AM48" s="57">
        <f t="shared" ref="AM48:AM58" si="162">CX18</f>
        <v>0</v>
      </c>
      <c r="AN48" s="57">
        <f t="shared" ref="AN48:AN58" si="163">DJ18</f>
        <v>0</v>
      </c>
      <c r="AO48" s="57">
        <f t="shared" ref="AO48:AO58" si="164">BN18</f>
        <v>0</v>
      </c>
      <c r="AP48" s="57">
        <f t="shared" ref="AP48:AP58" si="165">CL18</f>
        <v>0</v>
      </c>
      <c r="AQ48" s="57">
        <f t="shared" ref="AQ48:AQ58" si="166">DV18</f>
        <v>0</v>
      </c>
      <c r="AR48" s="57">
        <f t="shared" ref="AR48:AR58" si="167">BZ18</f>
        <v>0</v>
      </c>
      <c r="AS48" s="58">
        <f>SUM(テーブル5[[#This Row],[1G_3]:[AP_3]])</f>
        <v>22</v>
      </c>
      <c r="AT48" s="58">
        <f>テーブル5[[#This Row],[PRISM_3]]</f>
        <v>14</v>
      </c>
      <c r="AU48" s="58">
        <f t="shared" ref="AU48:AU58" si="168">EI18</f>
        <v>8</v>
      </c>
      <c r="AV48" s="58">
        <f>テーブル5[[#This Row],[COMMON_3]]</f>
        <v>0</v>
      </c>
      <c r="AW48" s="58">
        <f t="shared" ref="AW48:AW58" si="169">G18</f>
        <v>14</v>
      </c>
      <c r="AX48" s="58">
        <f t="shared" ref="AX48:AX58" si="170">AE18</f>
        <v>0</v>
      </c>
      <c r="AY48" s="58">
        <f t="shared" ref="AY48:AY58" si="171">S18</f>
        <v>8</v>
      </c>
      <c r="AZ48" s="58">
        <f t="shared" ref="AZ48:AZ58" si="172">BC18</f>
        <v>0</v>
      </c>
      <c r="BA48" s="58">
        <f t="shared" ref="BA48:BA58" si="173">CY18</f>
        <v>0</v>
      </c>
      <c r="BB48" s="58">
        <f t="shared" ref="BB48:BB58" si="174">DK18</f>
        <v>0</v>
      </c>
      <c r="BC48" s="58">
        <f t="shared" ref="BC48:BC58" si="175">BO18</f>
        <v>0</v>
      </c>
      <c r="BD48" s="58">
        <f t="shared" ref="BD48:BD58" si="176">CM18</f>
        <v>0</v>
      </c>
      <c r="BE48" s="58">
        <f t="shared" ref="BE48:BE58" si="177">DW18</f>
        <v>0</v>
      </c>
      <c r="BF48" s="58">
        <f t="shared" ref="BF48:BF58" si="178">CA18</f>
        <v>0</v>
      </c>
      <c r="BG48" s="117">
        <f>SUM(テーブル5[[#This Row],[1G_4]:[AP_4]])</f>
        <v>163</v>
      </c>
      <c r="BH48" s="117">
        <f>テーブル5[[#This Row],[1G]]-H18</f>
        <v>54</v>
      </c>
      <c r="BI48" s="117">
        <f>テーブル5[[#This Row],[2G]]-テーブル5[[#This Row],[2G_5]]</f>
        <v>49</v>
      </c>
      <c r="BJ48" s="117">
        <f>テーブル5[[#This Row],[ASTRA*]]-テーブル5[[#This Row],[ASTRA_5]]</f>
        <v>46</v>
      </c>
      <c r="BK48" s="117">
        <f t="shared" ref="BK48:BK58" si="179">AM18-AR18</f>
        <v>3</v>
      </c>
      <c r="BL48" s="117">
        <f>テーブル5[[#This Row],[AP]]-AF18</f>
        <v>11</v>
      </c>
      <c r="BM48" s="124">
        <f>SUM(テーブル5[[#This Row],[1G_5]:[AP_5]])</f>
        <v>32</v>
      </c>
      <c r="BN48" s="124">
        <f t="shared" ref="BN48:BN58" si="180">H18</f>
        <v>10</v>
      </c>
      <c r="BO48" s="124">
        <f t="shared" ref="BO48:BO58" si="181">T18+AR18</f>
        <v>21</v>
      </c>
      <c r="BP48" s="124">
        <f t="shared" ref="BP48:BP58" si="182">AF18</f>
        <v>1</v>
      </c>
      <c r="BQ48" s="124">
        <f t="shared" ref="BQ48:BQ58" si="183">H18</f>
        <v>10</v>
      </c>
      <c r="BR48" s="124">
        <f t="shared" ref="BR48:BR58" si="184">AF18</f>
        <v>1</v>
      </c>
      <c r="BS48" s="124">
        <f t="shared" ref="BS48:BS58" si="185">T18</f>
        <v>21</v>
      </c>
      <c r="BT48" s="124">
        <f t="shared" ref="BT48:BT58" si="186">BD18</f>
        <v>0</v>
      </c>
      <c r="BU48" s="124">
        <f t="shared" ref="BU48:BU58" si="187">CZ18</f>
        <v>0</v>
      </c>
      <c r="BV48" s="124">
        <f t="shared" ref="BV48:BV58" si="188">DL18</f>
        <v>0</v>
      </c>
      <c r="BW48" s="124">
        <f t="shared" ref="BW48:BW58" si="189">BP18</f>
        <v>0</v>
      </c>
      <c r="BX48" s="124">
        <f t="shared" ref="BX48:BX58" si="190">CN18</f>
        <v>0</v>
      </c>
      <c r="BY48" s="124">
        <f t="shared" ref="BY48:BY58" si="191">DX18</f>
        <v>0</v>
      </c>
      <c r="BZ48" s="124">
        <f t="shared" ref="BZ48:BZ58" si="192">CB18</f>
        <v>0</v>
      </c>
    </row>
    <row r="49" spans="2:78" x14ac:dyDescent="0.15">
      <c r="B49" s="55" t="s">
        <v>15</v>
      </c>
      <c r="C49" s="45">
        <f>SUM(テーブル5[[#This Row],[1G]:[AP]])</f>
        <v>138</v>
      </c>
      <c r="D49" s="45">
        <f t="shared" si="132"/>
        <v>64</v>
      </c>
      <c r="E49" s="45">
        <f t="shared" si="133"/>
        <v>60</v>
      </c>
      <c r="F49" s="45">
        <f t="shared" si="134"/>
        <v>14</v>
      </c>
      <c r="G49" s="45">
        <f t="shared" si="135"/>
        <v>64</v>
      </c>
      <c r="H49" s="45">
        <f t="shared" si="136"/>
        <v>14</v>
      </c>
      <c r="I49" s="45">
        <f t="shared" si="137"/>
        <v>55</v>
      </c>
      <c r="J49" s="45">
        <f t="shared" si="138"/>
        <v>0</v>
      </c>
      <c r="K49" s="45">
        <f t="shared" si="139"/>
        <v>0</v>
      </c>
      <c r="L49" s="45">
        <f t="shared" si="140"/>
        <v>0</v>
      </c>
      <c r="M49" s="45">
        <f t="shared" si="141"/>
        <v>0</v>
      </c>
      <c r="N49" s="45">
        <f t="shared" si="142"/>
        <v>2</v>
      </c>
      <c r="O49" s="45">
        <f t="shared" si="143"/>
        <v>1</v>
      </c>
      <c r="P49" s="45">
        <f t="shared" si="144"/>
        <v>2</v>
      </c>
      <c r="Q49" s="63">
        <f>SUM(テーブル5[[#This Row],[1G_1]],テーブル5[[#This Row],[2G_1]],テーブル5[[#This Row],[AP_1]])</f>
        <v>117</v>
      </c>
      <c r="R49" s="63">
        <f t="shared" si="145"/>
        <v>55</v>
      </c>
      <c r="S49" s="63">
        <f t="shared" si="146"/>
        <v>52</v>
      </c>
      <c r="T49" s="63">
        <f t="shared" si="147"/>
        <v>10</v>
      </c>
      <c r="U49" s="63">
        <f t="shared" si="148"/>
        <v>55</v>
      </c>
      <c r="V49" s="63">
        <f t="shared" si="149"/>
        <v>10</v>
      </c>
      <c r="W49" s="63">
        <f t="shared" si="150"/>
        <v>48</v>
      </c>
      <c r="X49" s="63">
        <f t="shared" si="151"/>
        <v>0</v>
      </c>
      <c r="Y49" s="63">
        <f t="shared" si="152"/>
        <v>0</v>
      </c>
      <c r="Z49" s="63">
        <f t="shared" si="153"/>
        <v>0</v>
      </c>
      <c r="AA49" s="63">
        <f t="shared" si="154"/>
        <v>0</v>
      </c>
      <c r="AB49" s="63">
        <f t="shared" si="155"/>
        <v>2</v>
      </c>
      <c r="AC49" s="63">
        <f t="shared" si="156"/>
        <v>1</v>
      </c>
      <c r="AD49" s="63">
        <f t="shared" si="157"/>
        <v>1</v>
      </c>
      <c r="AE49" s="56">
        <f>SUM(テーブル5[[#This Row],[1G_2]:[AP_2]])</f>
        <v>2</v>
      </c>
      <c r="AF49" s="56">
        <f>テーブル5[[#This Row],[PRISM_2]]</f>
        <v>0</v>
      </c>
      <c r="AG49" s="56">
        <f t="shared" si="158"/>
        <v>1</v>
      </c>
      <c r="AH49" s="56">
        <f>テーブル5[[#This Row],[ASTRA_2]]</f>
        <v>1</v>
      </c>
      <c r="AI49" s="57">
        <f t="shared" si="159"/>
        <v>0</v>
      </c>
      <c r="AJ49" s="57">
        <f t="shared" si="160"/>
        <v>0</v>
      </c>
      <c r="AK49" s="57">
        <f t="shared" si="101"/>
        <v>1</v>
      </c>
      <c r="AL49" s="57">
        <f t="shared" si="161"/>
        <v>0</v>
      </c>
      <c r="AM49" s="57">
        <f t="shared" si="162"/>
        <v>0</v>
      </c>
      <c r="AN49" s="57">
        <f t="shared" si="163"/>
        <v>0</v>
      </c>
      <c r="AO49" s="57">
        <f t="shared" si="164"/>
        <v>0</v>
      </c>
      <c r="AP49" s="57">
        <f t="shared" si="165"/>
        <v>0</v>
      </c>
      <c r="AQ49" s="57">
        <f t="shared" si="166"/>
        <v>0</v>
      </c>
      <c r="AR49" s="57">
        <f t="shared" si="167"/>
        <v>0</v>
      </c>
      <c r="AS49" s="58">
        <f>SUM(テーブル5[[#This Row],[1G_3]:[AP_3]])</f>
        <v>7</v>
      </c>
      <c r="AT49" s="58">
        <f>テーブル5[[#This Row],[PRISM_3]]</f>
        <v>0</v>
      </c>
      <c r="AU49" s="58">
        <f t="shared" si="168"/>
        <v>6</v>
      </c>
      <c r="AV49" s="58">
        <f>テーブル5[[#This Row],[COMMON_3]]</f>
        <v>1</v>
      </c>
      <c r="AW49" s="58">
        <f t="shared" si="169"/>
        <v>0</v>
      </c>
      <c r="AX49" s="58">
        <f t="shared" si="170"/>
        <v>1</v>
      </c>
      <c r="AY49" s="58">
        <f t="shared" si="171"/>
        <v>4</v>
      </c>
      <c r="AZ49" s="58">
        <f t="shared" si="172"/>
        <v>0</v>
      </c>
      <c r="BA49" s="58">
        <f t="shared" si="173"/>
        <v>0</v>
      </c>
      <c r="BB49" s="58">
        <f t="shared" si="174"/>
        <v>0</v>
      </c>
      <c r="BC49" s="58">
        <f t="shared" si="175"/>
        <v>0</v>
      </c>
      <c r="BD49" s="58">
        <f t="shared" si="176"/>
        <v>1</v>
      </c>
      <c r="BE49" s="58">
        <f t="shared" si="177"/>
        <v>0</v>
      </c>
      <c r="BF49" s="58">
        <f t="shared" si="178"/>
        <v>1</v>
      </c>
      <c r="BG49" s="117">
        <f>SUM(テーブル5[[#This Row],[1G_4]:[AP_4]])</f>
        <v>159</v>
      </c>
      <c r="BH49" s="117">
        <f>テーブル5[[#This Row],[1G]]-H19</f>
        <v>53</v>
      </c>
      <c r="BI49" s="117">
        <f>テーブル5[[#This Row],[2G]]-テーブル5[[#This Row],[2G_5]]</f>
        <v>48</v>
      </c>
      <c r="BJ49" s="117">
        <f>テーブル5[[#This Row],[ASTRA*]]-テーブル5[[#This Row],[ASTRA_5]]</f>
        <v>46</v>
      </c>
      <c r="BK49" s="117">
        <f t="shared" si="179"/>
        <v>2</v>
      </c>
      <c r="BL49" s="117">
        <f>テーブル5[[#This Row],[AP]]-AF19</f>
        <v>10</v>
      </c>
      <c r="BM49" s="124">
        <f>SUM(テーブル5[[#This Row],[1G_5]:[AP_5]])</f>
        <v>27</v>
      </c>
      <c r="BN49" s="124">
        <f t="shared" si="180"/>
        <v>11</v>
      </c>
      <c r="BO49" s="124">
        <f t="shared" si="181"/>
        <v>12</v>
      </c>
      <c r="BP49" s="124">
        <f t="shared" si="182"/>
        <v>4</v>
      </c>
      <c r="BQ49" s="124">
        <f t="shared" si="183"/>
        <v>11</v>
      </c>
      <c r="BR49" s="124">
        <f t="shared" si="184"/>
        <v>4</v>
      </c>
      <c r="BS49" s="124">
        <f t="shared" si="185"/>
        <v>9</v>
      </c>
      <c r="BT49" s="124">
        <f t="shared" si="186"/>
        <v>0</v>
      </c>
      <c r="BU49" s="124">
        <f t="shared" si="187"/>
        <v>0</v>
      </c>
      <c r="BV49" s="124">
        <f t="shared" si="188"/>
        <v>0</v>
      </c>
      <c r="BW49" s="124">
        <f t="shared" si="189"/>
        <v>0</v>
      </c>
      <c r="BX49" s="124">
        <f t="shared" si="190"/>
        <v>1</v>
      </c>
      <c r="BY49" s="124">
        <f t="shared" si="191"/>
        <v>0</v>
      </c>
      <c r="BZ49" s="124">
        <f t="shared" si="192"/>
        <v>2</v>
      </c>
    </row>
    <row r="50" spans="2:78" x14ac:dyDescent="0.15">
      <c r="B50" s="55" t="s">
        <v>16</v>
      </c>
      <c r="C50" s="45">
        <f>SUM(テーブル5[[#This Row],[1G]:[AP]])</f>
        <v>99</v>
      </c>
      <c r="D50" s="45">
        <f t="shared" si="132"/>
        <v>26</v>
      </c>
      <c r="E50" s="45">
        <f t="shared" si="133"/>
        <v>57</v>
      </c>
      <c r="F50" s="45">
        <f t="shared" si="134"/>
        <v>16</v>
      </c>
      <c r="G50" s="45">
        <f t="shared" si="135"/>
        <v>26</v>
      </c>
      <c r="H50" s="45">
        <f t="shared" si="136"/>
        <v>16</v>
      </c>
      <c r="I50" s="45">
        <f t="shared" si="137"/>
        <v>56</v>
      </c>
      <c r="J50" s="45">
        <f t="shared" si="138"/>
        <v>0</v>
      </c>
      <c r="K50" s="45">
        <f t="shared" si="139"/>
        <v>0</v>
      </c>
      <c r="L50" s="45">
        <f t="shared" si="140"/>
        <v>0</v>
      </c>
      <c r="M50" s="45">
        <f t="shared" si="141"/>
        <v>0</v>
      </c>
      <c r="N50" s="45">
        <f t="shared" si="142"/>
        <v>0</v>
      </c>
      <c r="O50" s="45">
        <f t="shared" si="143"/>
        <v>0</v>
      </c>
      <c r="P50" s="45">
        <f t="shared" si="144"/>
        <v>1</v>
      </c>
      <c r="Q50" s="63">
        <f>SUM(テーブル5[[#This Row],[1G_1]],テーブル5[[#This Row],[2G_1]],テーブル5[[#This Row],[AP_1]])</f>
        <v>67</v>
      </c>
      <c r="R50" s="63">
        <f t="shared" si="145"/>
        <v>23</v>
      </c>
      <c r="S50" s="63">
        <f t="shared" si="146"/>
        <v>42</v>
      </c>
      <c r="T50" s="63">
        <f t="shared" si="147"/>
        <v>2</v>
      </c>
      <c r="U50" s="63">
        <f t="shared" si="148"/>
        <v>23</v>
      </c>
      <c r="V50" s="63">
        <f t="shared" si="149"/>
        <v>2</v>
      </c>
      <c r="W50" s="63">
        <f t="shared" si="150"/>
        <v>41</v>
      </c>
      <c r="X50" s="63">
        <f t="shared" si="151"/>
        <v>0</v>
      </c>
      <c r="Y50" s="63">
        <f t="shared" si="152"/>
        <v>0</v>
      </c>
      <c r="Z50" s="63">
        <f t="shared" si="153"/>
        <v>0</v>
      </c>
      <c r="AA50" s="63">
        <f t="shared" si="154"/>
        <v>0</v>
      </c>
      <c r="AB50" s="63">
        <f t="shared" si="155"/>
        <v>0</v>
      </c>
      <c r="AC50" s="63">
        <f t="shared" si="156"/>
        <v>0</v>
      </c>
      <c r="AD50" s="63">
        <f t="shared" si="157"/>
        <v>1</v>
      </c>
      <c r="AE50" s="56">
        <f>SUM(テーブル5[[#This Row],[1G_2]:[AP_2]])</f>
        <v>0</v>
      </c>
      <c r="AF50" s="56">
        <f>テーブル5[[#This Row],[PRISM_2]]</f>
        <v>0</v>
      </c>
      <c r="AG50" s="56">
        <f t="shared" si="158"/>
        <v>0</v>
      </c>
      <c r="AH50" s="56">
        <f>テーブル5[[#This Row],[ASTRA_2]]</f>
        <v>0</v>
      </c>
      <c r="AI50" s="57">
        <f t="shared" si="159"/>
        <v>0</v>
      </c>
      <c r="AJ50" s="57">
        <f t="shared" si="160"/>
        <v>0</v>
      </c>
      <c r="AK50" s="57">
        <f t="shared" si="101"/>
        <v>0</v>
      </c>
      <c r="AL50" s="57">
        <f t="shared" si="161"/>
        <v>0</v>
      </c>
      <c r="AM50" s="57">
        <f t="shared" si="162"/>
        <v>0</v>
      </c>
      <c r="AN50" s="57">
        <f t="shared" si="163"/>
        <v>0</v>
      </c>
      <c r="AO50" s="57">
        <f t="shared" si="164"/>
        <v>0</v>
      </c>
      <c r="AP50" s="57">
        <f t="shared" si="165"/>
        <v>0</v>
      </c>
      <c r="AQ50" s="57">
        <f t="shared" si="166"/>
        <v>0</v>
      </c>
      <c r="AR50" s="57">
        <f t="shared" si="167"/>
        <v>0</v>
      </c>
      <c r="AS50" s="58">
        <f>SUM(テーブル5[[#This Row],[1G_3]:[AP_3]])</f>
        <v>0</v>
      </c>
      <c r="AT50" s="58">
        <f>テーブル5[[#This Row],[PRISM_3]]</f>
        <v>0</v>
      </c>
      <c r="AU50" s="58">
        <f t="shared" si="168"/>
        <v>0</v>
      </c>
      <c r="AV50" s="58">
        <f>テーブル5[[#This Row],[COMMON_3]]</f>
        <v>0</v>
      </c>
      <c r="AW50" s="58">
        <f t="shared" si="169"/>
        <v>0</v>
      </c>
      <c r="AX50" s="58">
        <f t="shared" si="170"/>
        <v>0</v>
      </c>
      <c r="AY50" s="58">
        <f t="shared" si="171"/>
        <v>0</v>
      </c>
      <c r="AZ50" s="58">
        <f t="shared" si="172"/>
        <v>0</v>
      </c>
      <c r="BA50" s="58">
        <f t="shared" si="173"/>
        <v>0</v>
      </c>
      <c r="BB50" s="58">
        <f t="shared" si="174"/>
        <v>0</v>
      </c>
      <c r="BC50" s="58">
        <f t="shared" si="175"/>
        <v>0</v>
      </c>
      <c r="BD50" s="58">
        <f t="shared" si="176"/>
        <v>0</v>
      </c>
      <c r="BE50" s="58">
        <f t="shared" si="177"/>
        <v>0</v>
      </c>
      <c r="BF50" s="58">
        <f t="shared" si="178"/>
        <v>0</v>
      </c>
      <c r="BG50" s="117">
        <f>SUM(テーブル5[[#This Row],[1G_4]:[AP_4]])</f>
        <v>100</v>
      </c>
      <c r="BH50" s="117">
        <f>テーブル5[[#This Row],[1G]]-H20</f>
        <v>22</v>
      </c>
      <c r="BI50" s="117">
        <f>テーブル5[[#This Row],[2G]]-テーブル5[[#This Row],[2G_5]]</f>
        <v>38</v>
      </c>
      <c r="BJ50" s="117">
        <f>テーブル5[[#This Row],[ASTRA*]]-テーブル5[[#This Row],[ASTRA_5]]</f>
        <v>37</v>
      </c>
      <c r="BK50" s="117">
        <f t="shared" si="179"/>
        <v>1</v>
      </c>
      <c r="BL50" s="117">
        <f>テーブル5[[#This Row],[AP]]-AF20</f>
        <v>2</v>
      </c>
      <c r="BM50" s="124">
        <f>SUM(テーブル5[[#This Row],[1G_5]:[AP_5]])</f>
        <v>37</v>
      </c>
      <c r="BN50" s="124">
        <f t="shared" si="180"/>
        <v>4</v>
      </c>
      <c r="BO50" s="124">
        <f t="shared" si="181"/>
        <v>19</v>
      </c>
      <c r="BP50" s="124">
        <f t="shared" si="182"/>
        <v>14</v>
      </c>
      <c r="BQ50" s="124">
        <f t="shared" si="183"/>
        <v>4</v>
      </c>
      <c r="BR50" s="124">
        <f t="shared" si="184"/>
        <v>14</v>
      </c>
      <c r="BS50" s="124">
        <f t="shared" si="185"/>
        <v>19</v>
      </c>
      <c r="BT50" s="124">
        <f t="shared" si="186"/>
        <v>0</v>
      </c>
      <c r="BU50" s="124">
        <f t="shared" si="187"/>
        <v>0</v>
      </c>
      <c r="BV50" s="124">
        <f t="shared" si="188"/>
        <v>0</v>
      </c>
      <c r="BW50" s="124">
        <f t="shared" si="189"/>
        <v>0</v>
      </c>
      <c r="BX50" s="124">
        <f t="shared" si="190"/>
        <v>0</v>
      </c>
      <c r="BY50" s="124">
        <f t="shared" si="191"/>
        <v>0</v>
      </c>
      <c r="BZ50" s="124">
        <f t="shared" si="192"/>
        <v>0</v>
      </c>
    </row>
    <row r="51" spans="2:78" x14ac:dyDescent="0.15">
      <c r="B51" s="55" t="s">
        <v>17</v>
      </c>
      <c r="C51" s="45">
        <f>SUM(テーブル5[[#This Row],[1G]:[AP]])</f>
        <v>41</v>
      </c>
      <c r="D51" s="45">
        <f t="shared" si="132"/>
        <v>26</v>
      </c>
      <c r="E51" s="45">
        <f t="shared" si="133"/>
        <v>13</v>
      </c>
      <c r="F51" s="45">
        <f t="shared" si="134"/>
        <v>2</v>
      </c>
      <c r="G51" s="45">
        <f t="shared" si="135"/>
        <v>26</v>
      </c>
      <c r="H51" s="45">
        <f t="shared" si="136"/>
        <v>2</v>
      </c>
      <c r="I51" s="45">
        <f t="shared" si="137"/>
        <v>13</v>
      </c>
      <c r="J51" s="45">
        <f t="shared" si="138"/>
        <v>0</v>
      </c>
      <c r="K51" s="45">
        <f t="shared" si="139"/>
        <v>0</v>
      </c>
      <c r="L51" s="45">
        <f t="shared" si="140"/>
        <v>0</v>
      </c>
      <c r="M51" s="45">
        <f t="shared" si="141"/>
        <v>0</v>
      </c>
      <c r="N51" s="45">
        <f t="shared" si="142"/>
        <v>0</v>
      </c>
      <c r="O51" s="45">
        <f t="shared" si="143"/>
        <v>0</v>
      </c>
      <c r="P51" s="45">
        <f t="shared" si="144"/>
        <v>0</v>
      </c>
      <c r="Q51" s="63">
        <f>SUM(テーブル5[[#This Row],[1G_1]],テーブル5[[#This Row],[2G_1]],テーブル5[[#This Row],[AP_1]])</f>
        <v>15</v>
      </c>
      <c r="R51" s="63">
        <f t="shared" si="145"/>
        <v>8</v>
      </c>
      <c r="S51" s="63">
        <f t="shared" si="146"/>
        <v>7</v>
      </c>
      <c r="T51" s="63">
        <f t="shared" si="147"/>
        <v>0</v>
      </c>
      <c r="U51" s="63">
        <f t="shared" si="148"/>
        <v>8</v>
      </c>
      <c r="V51" s="63">
        <f t="shared" si="149"/>
        <v>0</v>
      </c>
      <c r="W51" s="63">
        <f t="shared" si="150"/>
        <v>7</v>
      </c>
      <c r="X51" s="63">
        <f t="shared" si="151"/>
        <v>0</v>
      </c>
      <c r="Y51" s="63">
        <f t="shared" si="152"/>
        <v>0</v>
      </c>
      <c r="Z51" s="63">
        <f t="shared" si="153"/>
        <v>0</v>
      </c>
      <c r="AA51" s="63">
        <f t="shared" si="154"/>
        <v>0</v>
      </c>
      <c r="AB51" s="63">
        <f t="shared" si="155"/>
        <v>0</v>
      </c>
      <c r="AC51" s="63">
        <f t="shared" si="156"/>
        <v>0</v>
      </c>
      <c r="AD51" s="63">
        <f t="shared" si="157"/>
        <v>0</v>
      </c>
      <c r="AE51" s="56">
        <f>SUM(テーブル5[[#This Row],[1G_2]:[AP_2]])</f>
        <v>0</v>
      </c>
      <c r="AF51" s="56">
        <f>テーブル5[[#This Row],[PRISM_2]]</f>
        <v>0</v>
      </c>
      <c r="AG51" s="56">
        <f t="shared" si="158"/>
        <v>0</v>
      </c>
      <c r="AH51" s="56">
        <f>テーブル5[[#This Row],[ASTRA_2]]</f>
        <v>0</v>
      </c>
      <c r="AI51" s="57">
        <f t="shared" si="159"/>
        <v>0</v>
      </c>
      <c r="AJ51" s="57">
        <f t="shared" si="160"/>
        <v>0</v>
      </c>
      <c r="AK51" s="57">
        <f t="shared" si="101"/>
        <v>0</v>
      </c>
      <c r="AL51" s="57">
        <f t="shared" si="161"/>
        <v>0</v>
      </c>
      <c r="AM51" s="57">
        <f t="shared" si="162"/>
        <v>0</v>
      </c>
      <c r="AN51" s="57">
        <f t="shared" si="163"/>
        <v>0</v>
      </c>
      <c r="AO51" s="57">
        <f t="shared" si="164"/>
        <v>0</v>
      </c>
      <c r="AP51" s="57">
        <f t="shared" si="165"/>
        <v>0</v>
      </c>
      <c r="AQ51" s="57">
        <f t="shared" si="166"/>
        <v>0</v>
      </c>
      <c r="AR51" s="57">
        <f t="shared" si="167"/>
        <v>0</v>
      </c>
      <c r="AS51" s="58">
        <f>SUM(テーブル5[[#This Row],[1G_3]:[AP_3]])</f>
        <v>0</v>
      </c>
      <c r="AT51" s="58">
        <f>テーブル5[[#This Row],[PRISM_3]]</f>
        <v>0</v>
      </c>
      <c r="AU51" s="58">
        <f t="shared" si="168"/>
        <v>0</v>
      </c>
      <c r="AV51" s="58">
        <f>テーブル5[[#This Row],[COMMON_3]]</f>
        <v>0</v>
      </c>
      <c r="AW51" s="58">
        <f t="shared" si="169"/>
        <v>0</v>
      </c>
      <c r="AX51" s="58">
        <f t="shared" si="170"/>
        <v>0</v>
      </c>
      <c r="AY51" s="58">
        <f t="shared" si="171"/>
        <v>0</v>
      </c>
      <c r="AZ51" s="58">
        <f t="shared" si="172"/>
        <v>0</v>
      </c>
      <c r="BA51" s="58">
        <f t="shared" si="173"/>
        <v>0</v>
      </c>
      <c r="BB51" s="58">
        <f t="shared" si="174"/>
        <v>0</v>
      </c>
      <c r="BC51" s="58">
        <f t="shared" si="175"/>
        <v>0</v>
      </c>
      <c r="BD51" s="58">
        <f t="shared" si="176"/>
        <v>0</v>
      </c>
      <c r="BE51" s="58">
        <f t="shared" si="177"/>
        <v>0</v>
      </c>
      <c r="BF51" s="58">
        <f t="shared" si="178"/>
        <v>0</v>
      </c>
      <c r="BG51" s="117">
        <f>SUM(テーブル5[[#This Row],[1G_4]:[AP_4]])</f>
        <v>12</v>
      </c>
      <c r="BH51" s="117">
        <f>テーブル5[[#This Row],[1G]]-H21</f>
        <v>6</v>
      </c>
      <c r="BI51" s="117">
        <f>テーブル5[[#This Row],[2G]]-テーブル5[[#This Row],[2G_5]]</f>
        <v>3</v>
      </c>
      <c r="BJ51" s="117">
        <f>テーブル5[[#This Row],[ASTRA*]]-テーブル5[[#This Row],[ASTRA_5]]</f>
        <v>3</v>
      </c>
      <c r="BK51" s="117">
        <f t="shared" si="179"/>
        <v>0</v>
      </c>
      <c r="BL51" s="117">
        <f>テーブル5[[#This Row],[AP]]-AF21</f>
        <v>0</v>
      </c>
      <c r="BM51" s="124">
        <f>SUM(テーブル5[[#This Row],[1G_5]:[AP_5]])</f>
        <v>32</v>
      </c>
      <c r="BN51" s="124">
        <f t="shared" si="180"/>
        <v>20</v>
      </c>
      <c r="BO51" s="124">
        <f t="shared" si="181"/>
        <v>10</v>
      </c>
      <c r="BP51" s="124">
        <f t="shared" si="182"/>
        <v>2</v>
      </c>
      <c r="BQ51" s="124">
        <f t="shared" si="183"/>
        <v>20</v>
      </c>
      <c r="BR51" s="124">
        <f t="shared" si="184"/>
        <v>2</v>
      </c>
      <c r="BS51" s="124">
        <f t="shared" si="185"/>
        <v>10</v>
      </c>
      <c r="BT51" s="124">
        <f t="shared" si="186"/>
        <v>0</v>
      </c>
      <c r="BU51" s="124">
        <f t="shared" si="187"/>
        <v>0</v>
      </c>
      <c r="BV51" s="124">
        <f t="shared" si="188"/>
        <v>0</v>
      </c>
      <c r="BW51" s="124">
        <f t="shared" si="189"/>
        <v>0</v>
      </c>
      <c r="BX51" s="124">
        <f t="shared" si="190"/>
        <v>0</v>
      </c>
      <c r="BY51" s="124">
        <f t="shared" si="191"/>
        <v>0</v>
      </c>
      <c r="BZ51" s="124">
        <f t="shared" si="192"/>
        <v>0</v>
      </c>
    </row>
    <row r="52" spans="2:78" x14ac:dyDescent="0.15">
      <c r="B52" s="55" t="s">
        <v>18</v>
      </c>
      <c r="C52" s="45">
        <f>SUM(テーブル5[[#This Row],[1G]:[AP]])</f>
        <v>0</v>
      </c>
      <c r="D52" s="45">
        <f t="shared" si="132"/>
        <v>0</v>
      </c>
      <c r="E52" s="45">
        <f t="shared" si="133"/>
        <v>0</v>
      </c>
      <c r="F52" s="45">
        <f t="shared" si="134"/>
        <v>0</v>
      </c>
      <c r="G52" s="45">
        <f t="shared" si="135"/>
        <v>0</v>
      </c>
      <c r="H52" s="45">
        <f t="shared" si="136"/>
        <v>0</v>
      </c>
      <c r="I52" s="45">
        <f t="shared" si="137"/>
        <v>0</v>
      </c>
      <c r="J52" s="45">
        <f t="shared" si="138"/>
        <v>0</v>
      </c>
      <c r="K52" s="45">
        <f t="shared" si="139"/>
        <v>0</v>
      </c>
      <c r="L52" s="45">
        <f t="shared" si="140"/>
        <v>0</v>
      </c>
      <c r="M52" s="45">
        <f t="shared" si="141"/>
        <v>0</v>
      </c>
      <c r="N52" s="45">
        <f t="shared" si="142"/>
        <v>0</v>
      </c>
      <c r="O52" s="45">
        <f t="shared" si="143"/>
        <v>0</v>
      </c>
      <c r="P52" s="45">
        <f t="shared" si="144"/>
        <v>0</v>
      </c>
      <c r="Q52" s="63">
        <f>SUM(テーブル5[[#This Row],[1G_1]],テーブル5[[#This Row],[2G_1]],テーブル5[[#This Row],[AP_1]])</f>
        <v>0</v>
      </c>
      <c r="R52" s="63">
        <f t="shared" si="145"/>
        <v>0</v>
      </c>
      <c r="S52" s="63">
        <f t="shared" si="146"/>
        <v>0</v>
      </c>
      <c r="T52" s="63">
        <f t="shared" si="147"/>
        <v>0</v>
      </c>
      <c r="U52" s="63">
        <f t="shared" si="148"/>
        <v>0</v>
      </c>
      <c r="V52" s="63">
        <f t="shared" si="149"/>
        <v>0</v>
      </c>
      <c r="W52" s="63">
        <f t="shared" si="150"/>
        <v>0</v>
      </c>
      <c r="X52" s="63">
        <f t="shared" si="151"/>
        <v>0</v>
      </c>
      <c r="Y52" s="63">
        <f t="shared" si="152"/>
        <v>0</v>
      </c>
      <c r="Z52" s="63">
        <f t="shared" si="153"/>
        <v>0</v>
      </c>
      <c r="AA52" s="63">
        <f t="shared" si="154"/>
        <v>0</v>
      </c>
      <c r="AB52" s="63">
        <f t="shared" si="155"/>
        <v>0</v>
      </c>
      <c r="AC52" s="63">
        <f t="shared" si="156"/>
        <v>0</v>
      </c>
      <c r="AD52" s="63">
        <f t="shared" si="157"/>
        <v>0</v>
      </c>
      <c r="AE52" s="56">
        <f>SUM(テーブル5[[#This Row],[1G_2]:[AP_2]])</f>
        <v>0</v>
      </c>
      <c r="AF52" s="56">
        <f>テーブル5[[#This Row],[PRISM_2]]</f>
        <v>0</v>
      </c>
      <c r="AG52" s="56">
        <f t="shared" si="158"/>
        <v>0</v>
      </c>
      <c r="AH52" s="56">
        <f>テーブル5[[#This Row],[ASTRA_2]]</f>
        <v>0</v>
      </c>
      <c r="AI52" s="57">
        <f t="shared" si="159"/>
        <v>0</v>
      </c>
      <c r="AJ52" s="57">
        <f t="shared" si="160"/>
        <v>0</v>
      </c>
      <c r="AK52" s="57">
        <f t="shared" si="101"/>
        <v>0</v>
      </c>
      <c r="AL52" s="57">
        <f t="shared" si="161"/>
        <v>0</v>
      </c>
      <c r="AM52" s="57">
        <f t="shared" si="162"/>
        <v>0</v>
      </c>
      <c r="AN52" s="57">
        <f t="shared" si="163"/>
        <v>0</v>
      </c>
      <c r="AO52" s="57">
        <f t="shared" si="164"/>
        <v>0</v>
      </c>
      <c r="AP52" s="57">
        <f t="shared" si="165"/>
        <v>0</v>
      </c>
      <c r="AQ52" s="57">
        <f t="shared" si="166"/>
        <v>0</v>
      </c>
      <c r="AR52" s="57">
        <f t="shared" si="167"/>
        <v>0</v>
      </c>
      <c r="AS52" s="58">
        <f>SUM(テーブル5[[#This Row],[1G_3]:[AP_3]])</f>
        <v>0</v>
      </c>
      <c r="AT52" s="58">
        <f>テーブル5[[#This Row],[PRISM_3]]</f>
        <v>0</v>
      </c>
      <c r="AU52" s="58">
        <f t="shared" si="168"/>
        <v>0</v>
      </c>
      <c r="AV52" s="58">
        <f>テーブル5[[#This Row],[COMMON_3]]</f>
        <v>0</v>
      </c>
      <c r="AW52" s="58">
        <f t="shared" si="169"/>
        <v>0</v>
      </c>
      <c r="AX52" s="58">
        <f t="shared" si="170"/>
        <v>0</v>
      </c>
      <c r="AY52" s="58">
        <f t="shared" si="171"/>
        <v>0</v>
      </c>
      <c r="AZ52" s="58">
        <f t="shared" si="172"/>
        <v>0</v>
      </c>
      <c r="BA52" s="58">
        <f t="shared" si="173"/>
        <v>0</v>
      </c>
      <c r="BB52" s="58">
        <f t="shared" si="174"/>
        <v>0</v>
      </c>
      <c r="BC52" s="58">
        <f t="shared" si="175"/>
        <v>0</v>
      </c>
      <c r="BD52" s="58">
        <f t="shared" si="176"/>
        <v>0</v>
      </c>
      <c r="BE52" s="58">
        <f t="shared" si="177"/>
        <v>0</v>
      </c>
      <c r="BF52" s="58">
        <f t="shared" si="178"/>
        <v>0</v>
      </c>
      <c r="BG52" s="117">
        <f>SUM(テーブル5[[#This Row],[1G_4]:[AP_4]])</f>
        <v>0</v>
      </c>
      <c r="BH52" s="117">
        <f>テーブル5[[#This Row],[1G]]-H22</f>
        <v>0</v>
      </c>
      <c r="BI52" s="117">
        <f>テーブル5[[#This Row],[2G]]-テーブル5[[#This Row],[2G_5]]</f>
        <v>0</v>
      </c>
      <c r="BJ52" s="117">
        <f>テーブル5[[#This Row],[ASTRA*]]-テーブル5[[#This Row],[ASTRA_5]]</f>
        <v>0</v>
      </c>
      <c r="BK52" s="117">
        <f t="shared" si="179"/>
        <v>0</v>
      </c>
      <c r="BL52" s="117">
        <f>テーブル5[[#This Row],[AP]]-AF22</f>
        <v>0</v>
      </c>
      <c r="BM52" s="124">
        <f>SUM(テーブル5[[#This Row],[1G_5]:[AP_5]])</f>
        <v>0</v>
      </c>
      <c r="BN52" s="124">
        <f t="shared" si="180"/>
        <v>0</v>
      </c>
      <c r="BO52" s="124">
        <f t="shared" si="181"/>
        <v>0</v>
      </c>
      <c r="BP52" s="124">
        <f t="shared" si="182"/>
        <v>0</v>
      </c>
      <c r="BQ52" s="124">
        <f t="shared" si="183"/>
        <v>0</v>
      </c>
      <c r="BR52" s="124">
        <f t="shared" si="184"/>
        <v>0</v>
      </c>
      <c r="BS52" s="124">
        <f t="shared" si="185"/>
        <v>0</v>
      </c>
      <c r="BT52" s="124">
        <f t="shared" si="186"/>
        <v>0</v>
      </c>
      <c r="BU52" s="124">
        <f t="shared" si="187"/>
        <v>0</v>
      </c>
      <c r="BV52" s="124">
        <f t="shared" si="188"/>
        <v>0</v>
      </c>
      <c r="BW52" s="124">
        <f t="shared" si="189"/>
        <v>0</v>
      </c>
      <c r="BX52" s="124">
        <f t="shared" si="190"/>
        <v>0</v>
      </c>
      <c r="BY52" s="124">
        <f t="shared" si="191"/>
        <v>0</v>
      </c>
      <c r="BZ52" s="124">
        <f t="shared" si="192"/>
        <v>0</v>
      </c>
    </row>
    <row r="53" spans="2:78" x14ac:dyDescent="0.15">
      <c r="B53" s="55" t="s">
        <v>19</v>
      </c>
      <c r="C53" s="45">
        <f>SUM(テーブル5[[#This Row],[1G]:[AP]])</f>
        <v>0</v>
      </c>
      <c r="D53" s="45">
        <f t="shared" si="132"/>
        <v>0</v>
      </c>
      <c r="E53" s="45">
        <f t="shared" si="133"/>
        <v>0</v>
      </c>
      <c r="F53" s="45">
        <f t="shared" si="134"/>
        <v>0</v>
      </c>
      <c r="G53" s="45">
        <f t="shared" si="135"/>
        <v>0</v>
      </c>
      <c r="H53" s="45">
        <f t="shared" si="136"/>
        <v>0</v>
      </c>
      <c r="I53" s="45">
        <f t="shared" si="137"/>
        <v>0</v>
      </c>
      <c r="J53" s="45">
        <f t="shared" si="138"/>
        <v>0</v>
      </c>
      <c r="K53" s="45">
        <f t="shared" si="139"/>
        <v>0</v>
      </c>
      <c r="L53" s="45">
        <f t="shared" si="140"/>
        <v>0</v>
      </c>
      <c r="M53" s="45">
        <f t="shared" si="141"/>
        <v>0</v>
      </c>
      <c r="N53" s="45">
        <f t="shared" si="142"/>
        <v>0</v>
      </c>
      <c r="O53" s="45">
        <f t="shared" si="143"/>
        <v>0</v>
      </c>
      <c r="P53" s="45">
        <f t="shared" si="144"/>
        <v>0</v>
      </c>
      <c r="Q53" s="63">
        <f>SUM(テーブル5[[#This Row],[1G_1]],テーブル5[[#This Row],[2G_1]],テーブル5[[#This Row],[AP_1]])</f>
        <v>0</v>
      </c>
      <c r="R53" s="63">
        <f t="shared" si="145"/>
        <v>0</v>
      </c>
      <c r="S53" s="63">
        <f t="shared" si="146"/>
        <v>0</v>
      </c>
      <c r="T53" s="63">
        <f t="shared" si="147"/>
        <v>0</v>
      </c>
      <c r="U53" s="63">
        <f t="shared" si="148"/>
        <v>0</v>
      </c>
      <c r="V53" s="63">
        <f t="shared" si="149"/>
        <v>0</v>
      </c>
      <c r="W53" s="63">
        <f t="shared" si="150"/>
        <v>0</v>
      </c>
      <c r="X53" s="63">
        <f t="shared" si="151"/>
        <v>0</v>
      </c>
      <c r="Y53" s="63">
        <f t="shared" si="152"/>
        <v>0</v>
      </c>
      <c r="Z53" s="63">
        <f t="shared" si="153"/>
        <v>0</v>
      </c>
      <c r="AA53" s="63">
        <f t="shared" si="154"/>
        <v>0</v>
      </c>
      <c r="AB53" s="63">
        <f t="shared" si="155"/>
        <v>0</v>
      </c>
      <c r="AC53" s="63">
        <f t="shared" si="156"/>
        <v>0</v>
      </c>
      <c r="AD53" s="63">
        <f t="shared" si="157"/>
        <v>0</v>
      </c>
      <c r="AE53" s="56">
        <f>SUM(テーブル5[[#This Row],[1G_2]:[AP_2]])</f>
        <v>0</v>
      </c>
      <c r="AF53" s="56">
        <f>テーブル5[[#This Row],[PRISM_2]]</f>
        <v>0</v>
      </c>
      <c r="AG53" s="56">
        <f t="shared" si="158"/>
        <v>0</v>
      </c>
      <c r="AH53" s="56">
        <f>テーブル5[[#This Row],[ASTRA_2]]</f>
        <v>0</v>
      </c>
      <c r="AI53" s="57">
        <f t="shared" si="159"/>
        <v>0</v>
      </c>
      <c r="AJ53" s="57">
        <f t="shared" si="160"/>
        <v>0</v>
      </c>
      <c r="AK53" s="57">
        <f t="shared" si="101"/>
        <v>0</v>
      </c>
      <c r="AL53" s="57">
        <f t="shared" si="161"/>
        <v>0</v>
      </c>
      <c r="AM53" s="57">
        <f t="shared" si="162"/>
        <v>0</v>
      </c>
      <c r="AN53" s="57">
        <f t="shared" si="163"/>
        <v>0</v>
      </c>
      <c r="AO53" s="57">
        <f t="shared" si="164"/>
        <v>0</v>
      </c>
      <c r="AP53" s="57">
        <f t="shared" si="165"/>
        <v>0</v>
      </c>
      <c r="AQ53" s="57">
        <f t="shared" si="166"/>
        <v>0</v>
      </c>
      <c r="AR53" s="57">
        <f t="shared" si="167"/>
        <v>0</v>
      </c>
      <c r="AS53" s="58">
        <f>SUM(テーブル5[[#This Row],[1G_3]:[AP_3]])</f>
        <v>0</v>
      </c>
      <c r="AT53" s="58">
        <f>テーブル5[[#This Row],[PRISM_3]]</f>
        <v>0</v>
      </c>
      <c r="AU53" s="58">
        <f t="shared" si="168"/>
        <v>0</v>
      </c>
      <c r="AV53" s="58">
        <f>テーブル5[[#This Row],[COMMON_3]]</f>
        <v>0</v>
      </c>
      <c r="AW53" s="58">
        <f t="shared" si="169"/>
        <v>0</v>
      </c>
      <c r="AX53" s="58">
        <f t="shared" si="170"/>
        <v>0</v>
      </c>
      <c r="AY53" s="58">
        <f t="shared" si="171"/>
        <v>0</v>
      </c>
      <c r="AZ53" s="58">
        <f t="shared" si="172"/>
        <v>0</v>
      </c>
      <c r="BA53" s="58">
        <f t="shared" si="173"/>
        <v>0</v>
      </c>
      <c r="BB53" s="58">
        <f t="shared" si="174"/>
        <v>0</v>
      </c>
      <c r="BC53" s="58">
        <f t="shared" si="175"/>
        <v>0</v>
      </c>
      <c r="BD53" s="58">
        <f t="shared" si="176"/>
        <v>0</v>
      </c>
      <c r="BE53" s="58">
        <f t="shared" si="177"/>
        <v>0</v>
      </c>
      <c r="BF53" s="58">
        <f t="shared" si="178"/>
        <v>0</v>
      </c>
      <c r="BG53" s="117">
        <f>SUM(テーブル5[[#This Row],[1G_4]:[AP_4]])</f>
        <v>0</v>
      </c>
      <c r="BH53" s="117">
        <f>テーブル5[[#This Row],[1G]]-H23</f>
        <v>0</v>
      </c>
      <c r="BI53" s="117">
        <f>テーブル5[[#This Row],[2G]]-テーブル5[[#This Row],[2G_5]]</f>
        <v>0</v>
      </c>
      <c r="BJ53" s="117">
        <f>テーブル5[[#This Row],[ASTRA*]]-テーブル5[[#This Row],[ASTRA_5]]</f>
        <v>0</v>
      </c>
      <c r="BK53" s="117">
        <f t="shared" si="179"/>
        <v>0</v>
      </c>
      <c r="BL53" s="117">
        <f>テーブル5[[#This Row],[AP]]-AF23</f>
        <v>0</v>
      </c>
      <c r="BM53" s="124">
        <f>SUM(テーブル5[[#This Row],[1G_5]:[AP_5]])</f>
        <v>0</v>
      </c>
      <c r="BN53" s="124">
        <f t="shared" si="180"/>
        <v>0</v>
      </c>
      <c r="BO53" s="124">
        <f t="shared" si="181"/>
        <v>0</v>
      </c>
      <c r="BP53" s="124">
        <f t="shared" si="182"/>
        <v>0</v>
      </c>
      <c r="BQ53" s="124">
        <f t="shared" si="183"/>
        <v>0</v>
      </c>
      <c r="BR53" s="124">
        <f t="shared" si="184"/>
        <v>0</v>
      </c>
      <c r="BS53" s="124">
        <f t="shared" si="185"/>
        <v>0</v>
      </c>
      <c r="BT53" s="124">
        <f t="shared" si="186"/>
        <v>0</v>
      </c>
      <c r="BU53" s="124">
        <f t="shared" si="187"/>
        <v>0</v>
      </c>
      <c r="BV53" s="124">
        <f t="shared" si="188"/>
        <v>0</v>
      </c>
      <c r="BW53" s="124">
        <f t="shared" si="189"/>
        <v>0</v>
      </c>
      <c r="BX53" s="124">
        <f t="shared" si="190"/>
        <v>0</v>
      </c>
      <c r="BY53" s="124">
        <f t="shared" si="191"/>
        <v>0</v>
      </c>
      <c r="BZ53" s="124">
        <f t="shared" si="192"/>
        <v>0</v>
      </c>
    </row>
    <row r="54" spans="2:78" x14ac:dyDescent="0.15">
      <c r="B54" s="55" t="s">
        <v>20</v>
      </c>
      <c r="C54" s="45">
        <f>SUM(テーブル5[[#This Row],[1G]:[AP]])</f>
        <v>0</v>
      </c>
      <c r="D54" s="45">
        <f t="shared" si="132"/>
        <v>0</v>
      </c>
      <c r="E54" s="45">
        <f t="shared" si="133"/>
        <v>0</v>
      </c>
      <c r="F54" s="45">
        <f t="shared" si="134"/>
        <v>0</v>
      </c>
      <c r="G54" s="45">
        <f t="shared" si="135"/>
        <v>0</v>
      </c>
      <c r="H54" s="45">
        <f t="shared" si="136"/>
        <v>0</v>
      </c>
      <c r="I54" s="45">
        <f t="shared" si="137"/>
        <v>0</v>
      </c>
      <c r="J54" s="45">
        <f t="shared" si="138"/>
        <v>0</v>
      </c>
      <c r="K54" s="45">
        <f t="shared" si="139"/>
        <v>0</v>
      </c>
      <c r="L54" s="45">
        <f t="shared" si="140"/>
        <v>0</v>
      </c>
      <c r="M54" s="45">
        <f t="shared" si="141"/>
        <v>0</v>
      </c>
      <c r="N54" s="45">
        <f t="shared" si="142"/>
        <v>0</v>
      </c>
      <c r="O54" s="45">
        <f t="shared" si="143"/>
        <v>0</v>
      </c>
      <c r="P54" s="45">
        <f t="shared" si="144"/>
        <v>0</v>
      </c>
      <c r="Q54" s="63">
        <f>SUM(テーブル5[[#This Row],[1G_1]],テーブル5[[#This Row],[2G_1]],テーブル5[[#This Row],[AP_1]])</f>
        <v>0</v>
      </c>
      <c r="R54" s="63">
        <f t="shared" si="145"/>
        <v>0</v>
      </c>
      <c r="S54" s="63">
        <f t="shared" si="146"/>
        <v>0</v>
      </c>
      <c r="T54" s="63">
        <f t="shared" si="147"/>
        <v>0</v>
      </c>
      <c r="U54" s="63">
        <f t="shared" si="148"/>
        <v>0</v>
      </c>
      <c r="V54" s="63">
        <f t="shared" si="149"/>
        <v>0</v>
      </c>
      <c r="W54" s="63">
        <f t="shared" si="150"/>
        <v>0</v>
      </c>
      <c r="X54" s="63">
        <f t="shared" si="151"/>
        <v>0</v>
      </c>
      <c r="Y54" s="63">
        <f t="shared" si="152"/>
        <v>0</v>
      </c>
      <c r="Z54" s="63">
        <f t="shared" si="153"/>
        <v>0</v>
      </c>
      <c r="AA54" s="63">
        <f t="shared" si="154"/>
        <v>0</v>
      </c>
      <c r="AB54" s="63">
        <f t="shared" si="155"/>
        <v>0</v>
      </c>
      <c r="AC54" s="63">
        <f t="shared" si="156"/>
        <v>0</v>
      </c>
      <c r="AD54" s="63">
        <f t="shared" si="157"/>
        <v>0</v>
      </c>
      <c r="AE54" s="56">
        <f>SUM(テーブル5[[#This Row],[1G_2]:[AP_2]])</f>
        <v>0</v>
      </c>
      <c r="AF54" s="56">
        <f>テーブル5[[#This Row],[PRISM_2]]</f>
        <v>0</v>
      </c>
      <c r="AG54" s="56">
        <f t="shared" si="158"/>
        <v>0</v>
      </c>
      <c r="AH54" s="56">
        <f>テーブル5[[#This Row],[ASTRA_2]]</f>
        <v>0</v>
      </c>
      <c r="AI54" s="57">
        <f t="shared" si="159"/>
        <v>0</v>
      </c>
      <c r="AJ54" s="57">
        <f t="shared" si="160"/>
        <v>0</v>
      </c>
      <c r="AK54" s="57">
        <f t="shared" si="101"/>
        <v>0</v>
      </c>
      <c r="AL54" s="57">
        <f t="shared" si="161"/>
        <v>0</v>
      </c>
      <c r="AM54" s="57">
        <f t="shared" si="162"/>
        <v>0</v>
      </c>
      <c r="AN54" s="57">
        <f t="shared" si="163"/>
        <v>0</v>
      </c>
      <c r="AO54" s="57">
        <f t="shared" si="164"/>
        <v>0</v>
      </c>
      <c r="AP54" s="57">
        <f t="shared" si="165"/>
        <v>0</v>
      </c>
      <c r="AQ54" s="57">
        <f t="shared" si="166"/>
        <v>0</v>
      </c>
      <c r="AR54" s="57">
        <f t="shared" si="167"/>
        <v>0</v>
      </c>
      <c r="AS54" s="58">
        <f>SUM(テーブル5[[#This Row],[1G_3]:[AP_3]])</f>
        <v>0</v>
      </c>
      <c r="AT54" s="58">
        <f>テーブル5[[#This Row],[PRISM_3]]</f>
        <v>0</v>
      </c>
      <c r="AU54" s="58">
        <f t="shared" si="168"/>
        <v>0</v>
      </c>
      <c r="AV54" s="58">
        <f>テーブル5[[#This Row],[COMMON_3]]</f>
        <v>0</v>
      </c>
      <c r="AW54" s="58">
        <f t="shared" si="169"/>
        <v>0</v>
      </c>
      <c r="AX54" s="58">
        <f t="shared" si="170"/>
        <v>0</v>
      </c>
      <c r="AY54" s="58">
        <f t="shared" si="171"/>
        <v>0</v>
      </c>
      <c r="AZ54" s="58">
        <f t="shared" si="172"/>
        <v>0</v>
      </c>
      <c r="BA54" s="58">
        <f t="shared" si="173"/>
        <v>0</v>
      </c>
      <c r="BB54" s="58">
        <f t="shared" si="174"/>
        <v>0</v>
      </c>
      <c r="BC54" s="58">
        <f t="shared" si="175"/>
        <v>0</v>
      </c>
      <c r="BD54" s="58">
        <f t="shared" si="176"/>
        <v>0</v>
      </c>
      <c r="BE54" s="58">
        <f t="shared" si="177"/>
        <v>0</v>
      </c>
      <c r="BF54" s="58">
        <f t="shared" si="178"/>
        <v>0</v>
      </c>
      <c r="BG54" s="117">
        <f>SUM(テーブル5[[#This Row],[1G_4]:[AP_4]])</f>
        <v>0</v>
      </c>
      <c r="BH54" s="117">
        <f>テーブル5[[#This Row],[1G]]-H24</f>
        <v>0</v>
      </c>
      <c r="BI54" s="117">
        <f>テーブル5[[#This Row],[2G]]-テーブル5[[#This Row],[2G_5]]</f>
        <v>0</v>
      </c>
      <c r="BJ54" s="117">
        <f>テーブル5[[#This Row],[ASTRA*]]-テーブル5[[#This Row],[ASTRA_5]]</f>
        <v>0</v>
      </c>
      <c r="BK54" s="117">
        <f t="shared" si="179"/>
        <v>0</v>
      </c>
      <c r="BL54" s="117">
        <f>テーブル5[[#This Row],[AP]]-AF24</f>
        <v>0</v>
      </c>
      <c r="BM54" s="124">
        <f>SUM(テーブル5[[#This Row],[1G_5]:[AP_5]])</f>
        <v>0</v>
      </c>
      <c r="BN54" s="124">
        <f t="shared" si="180"/>
        <v>0</v>
      </c>
      <c r="BO54" s="124">
        <f t="shared" si="181"/>
        <v>0</v>
      </c>
      <c r="BP54" s="124">
        <f t="shared" si="182"/>
        <v>0</v>
      </c>
      <c r="BQ54" s="124">
        <f t="shared" si="183"/>
        <v>0</v>
      </c>
      <c r="BR54" s="124">
        <f t="shared" si="184"/>
        <v>0</v>
      </c>
      <c r="BS54" s="124">
        <f t="shared" si="185"/>
        <v>0</v>
      </c>
      <c r="BT54" s="124">
        <f t="shared" si="186"/>
        <v>0</v>
      </c>
      <c r="BU54" s="124">
        <f t="shared" si="187"/>
        <v>0</v>
      </c>
      <c r="BV54" s="124">
        <f t="shared" si="188"/>
        <v>0</v>
      </c>
      <c r="BW54" s="124">
        <f t="shared" si="189"/>
        <v>0</v>
      </c>
      <c r="BX54" s="124">
        <f t="shared" si="190"/>
        <v>0</v>
      </c>
      <c r="BY54" s="124">
        <f t="shared" si="191"/>
        <v>0</v>
      </c>
      <c r="BZ54" s="124">
        <f t="shared" si="192"/>
        <v>0</v>
      </c>
    </row>
    <row r="55" spans="2:78" x14ac:dyDescent="0.15">
      <c r="B55" s="55" t="s">
        <v>21</v>
      </c>
      <c r="C55" s="45">
        <f>SUM(テーブル5[[#This Row],[1G]:[AP]])</f>
        <v>0</v>
      </c>
      <c r="D55" s="45">
        <f t="shared" si="132"/>
        <v>0</v>
      </c>
      <c r="E55" s="45">
        <f t="shared" si="133"/>
        <v>0</v>
      </c>
      <c r="F55" s="45">
        <f t="shared" si="134"/>
        <v>0</v>
      </c>
      <c r="G55" s="45">
        <f t="shared" si="135"/>
        <v>0</v>
      </c>
      <c r="H55" s="45">
        <f t="shared" si="136"/>
        <v>0</v>
      </c>
      <c r="I55" s="45">
        <f t="shared" si="137"/>
        <v>0</v>
      </c>
      <c r="J55" s="45">
        <f t="shared" si="138"/>
        <v>0</v>
      </c>
      <c r="K55" s="45">
        <f t="shared" si="139"/>
        <v>0</v>
      </c>
      <c r="L55" s="45">
        <f t="shared" si="140"/>
        <v>0</v>
      </c>
      <c r="M55" s="45">
        <f t="shared" si="141"/>
        <v>0</v>
      </c>
      <c r="N55" s="45">
        <f t="shared" si="142"/>
        <v>0</v>
      </c>
      <c r="O55" s="45">
        <f t="shared" si="143"/>
        <v>0</v>
      </c>
      <c r="P55" s="45">
        <f t="shared" si="144"/>
        <v>0</v>
      </c>
      <c r="Q55" s="63">
        <f>SUM(テーブル5[[#This Row],[1G_1]],テーブル5[[#This Row],[2G_1]],テーブル5[[#This Row],[AP_1]])</f>
        <v>0</v>
      </c>
      <c r="R55" s="63">
        <f t="shared" si="145"/>
        <v>0</v>
      </c>
      <c r="S55" s="63">
        <f t="shared" si="146"/>
        <v>0</v>
      </c>
      <c r="T55" s="63">
        <f t="shared" si="147"/>
        <v>0</v>
      </c>
      <c r="U55" s="63">
        <f t="shared" si="148"/>
        <v>0</v>
      </c>
      <c r="V55" s="63">
        <f t="shared" si="149"/>
        <v>0</v>
      </c>
      <c r="W55" s="63">
        <f t="shared" si="150"/>
        <v>0</v>
      </c>
      <c r="X55" s="63">
        <f t="shared" si="151"/>
        <v>0</v>
      </c>
      <c r="Y55" s="63">
        <f t="shared" si="152"/>
        <v>0</v>
      </c>
      <c r="Z55" s="63">
        <f t="shared" si="153"/>
        <v>0</v>
      </c>
      <c r="AA55" s="63">
        <f t="shared" si="154"/>
        <v>0</v>
      </c>
      <c r="AB55" s="63">
        <f t="shared" si="155"/>
        <v>0</v>
      </c>
      <c r="AC55" s="63">
        <f t="shared" si="156"/>
        <v>0</v>
      </c>
      <c r="AD55" s="63">
        <f t="shared" si="157"/>
        <v>0</v>
      </c>
      <c r="AE55" s="56">
        <f>SUM(テーブル5[[#This Row],[1G_2]:[AP_2]])</f>
        <v>0</v>
      </c>
      <c r="AF55" s="56">
        <f>テーブル5[[#This Row],[PRISM_2]]</f>
        <v>0</v>
      </c>
      <c r="AG55" s="56">
        <f t="shared" si="158"/>
        <v>0</v>
      </c>
      <c r="AH55" s="56">
        <f>テーブル5[[#This Row],[ASTRA_2]]</f>
        <v>0</v>
      </c>
      <c r="AI55" s="57">
        <f t="shared" si="159"/>
        <v>0</v>
      </c>
      <c r="AJ55" s="57">
        <f t="shared" si="160"/>
        <v>0</v>
      </c>
      <c r="AK55" s="57">
        <f t="shared" si="101"/>
        <v>0</v>
      </c>
      <c r="AL55" s="57">
        <f t="shared" si="161"/>
        <v>0</v>
      </c>
      <c r="AM55" s="57">
        <f t="shared" si="162"/>
        <v>0</v>
      </c>
      <c r="AN55" s="57">
        <f t="shared" si="163"/>
        <v>0</v>
      </c>
      <c r="AO55" s="57">
        <f t="shared" si="164"/>
        <v>0</v>
      </c>
      <c r="AP55" s="57">
        <f t="shared" si="165"/>
        <v>0</v>
      </c>
      <c r="AQ55" s="57">
        <f t="shared" si="166"/>
        <v>0</v>
      </c>
      <c r="AR55" s="57">
        <f t="shared" si="167"/>
        <v>0</v>
      </c>
      <c r="AS55" s="58">
        <f>SUM(テーブル5[[#This Row],[1G_3]:[AP_3]])</f>
        <v>0</v>
      </c>
      <c r="AT55" s="58">
        <f>テーブル5[[#This Row],[PRISM_3]]</f>
        <v>0</v>
      </c>
      <c r="AU55" s="58">
        <f t="shared" si="168"/>
        <v>0</v>
      </c>
      <c r="AV55" s="58">
        <f>テーブル5[[#This Row],[COMMON_3]]</f>
        <v>0</v>
      </c>
      <c r="AW55" s="58">
        <f t="shared" si="169"/>
        <v>0</v>
      </c>
      <c r="AX55" s="58">
        <f t="shared" si="170"/>
        <v>0</v>
      </c>
      <c r="AY55" s="58">
        <f t="shared" si="171"/>
        <v>0</v>
      </c>
      <c r="AZ55" s="58">
        <f t="shared" si="172"/>
        <v>0</v>
      </c>
      <c r="BA55" s="58">
        <f t="shared" si="173"/>
        <v>0</v>
      </c>
      <c r="BB55" s="58">
        <f t="shared" si="174"/>
        <v>0</v>
      </c>
      <c r="BC55" s="58">
        <f t="shared" si="175"/>
        <v>0</v>
      </c>
      <c r="BD55" s="58">
        <f t="shared" si="176"/>
        <v>0</v>
      </c>
      <c r="BE55" s="58">
        <f t="shared" si="177"/>
        <v>0</v>
      </c>
      <c r="BF55" s="58">
        <f t="shared" si="178"/>
        <v>0</v>
      </c>
      <c r="BG55" s="117">
        <f>SUM(テーブル5[[#This Row],[1G_4]:[AP_4]])</f>
        <v>0</v>
      </c>
      <c r="BH55" s="117">
        <f>テーブル5[[#This Row],[1G]]-H25</f>
        <v>0</v>
      </c>
      <c r="BI55" s="117">
        <f>テーブル5[[#This Row],[2G]]-テーブル5[[#This Row],[2G_5]]</f>
        <v>0</v>
      </c>
      <c r="BJ55" s="117">
        <f>テーブル5[[#This Row],[ASTRA*]]-テーブル5[[#This Row],[ASTRA_5]]</f>
        <v>0</v>
      </c>
      <c r="BK55" s="117">
        <f t="shared" si="179"/>
        <v>0</v>
      </c>
      <c r="BL55" s="117">
        <f>テーブル5[[#This Row],[AP]]-AF25</f>
        <v>0</v>
      </c>
      <c r="BM55" s="124">
        <f>SUM(テーブル5[[#This Row],[1G_5]:[AP_5]])</f>
        <v>0</v>
      </c>
      <c r="BN55" s="124">
        <f t="shared" si="180"/>
        <v>0</v>
      </c>
      <c r="BO55" s="124">
        <f t="shared" si="181"/>
        <v>0</v>
      </c>
      <c r="BP55" s="124">
        <f t="shared" si="182"/>
        <v>0</v>
      </c>
      <c r="BQ55" s="124">
        <f t="shared" si="183"/>
        <v>0</v>
      </c>
      <c r="BR55" s="124">
        <f t="shared" si="184"/>
        <v>0</v>
      </c>
      <c r="BS55" s="124">
        <f t="shared" si="185"/>
        <v>0</v>
      </c>
      <c r="BT55" s="124">
        <f t="shared" si="186"/>
        <v>0</v>
      </c>
      <c r="BU55" s="124">
        <f t="shared" si="187"/>
        <v>0</v>
      </c>
      <c r="BV55" s="124">
        <f t="shared" si="188"/>
        <v>0</v>
      </c>
      <c r="BW55" s="124">
        <f t="shared" si="189"/>
        <v>0</v>
      </c>
      <c r="BX55" s="124">
        <f t="shared" si="190"/>
        <v>0</v>
      </c>
      <c r="BY55" s="124">
        <f t="shared" si="191"/>
        <v>0</v>
      </c>
      <c r="BZ55" s="124">
        <f t="shared" si="192"/>
        <v>0</v>
      </c>
    </row>
    <row r="56" spans="2:78" x14ac:dyDescent="0.15">
      <c r="B56" s="55" t="s">
        <v>152</v>
      </c>
      <c r="C56" s="45">
        <f>SUM(テーブル5[[#This Row],[1G]:[AP]])</f>
        <v>0</v>
      </c>
      <c r="D56" s="45">
        <f t="shared" si="132"/>
        <v>0</v>
      </c>
      <c r="E56" s="45">
        <f t="shared" si="133"/>
        <v>0</v>
      </c>
      <c r="F56" s="45">
        <f t="shared" si="134"/>
        <v>0</v>
      </c>
      <c r="G56" s="45">
        <f t="shared" si="135"/>
        <v>0</v>
      </c>
      <c r="H56" s="45">
        <f t="shared" si="136"/>
        <v>0</v>
      </c>
      <c r="I56" s="45">
        <f t="shared" si="137"/>
        <v>0</v>
      </c>
      <c r="J56" s="45">
        <f t="shared" si="138"/>
        <v>0</v>
      </c>
      <c r="K56" s="45">
        <f t="shared" si="139"/>
        <v>0</v>
      </c>
      <c r="L56" s="45">
        <f t="shared" si="140"/>
        <v>0</v>
      </c>
      <c r="M56" s="45">
        <f t="shared" si="141"/>
        <v>0</v>
      </c>
      <c r="N56" s="45">
        <f t="shared" si="142"/>
        <v>0</v>
      </c>
      <c r="O56" s="45">
        <f t="shared" si="143"/>
        <v>0</v>
      </c>
      <c r="P56" s="45">
        <f t="shared" si="144"/>
        <v>0</v>
      </c>
      <c r="Q56" s="63">
        <f>SUM(テーブル5[[#This Row],[1G_1]],テーブル5[[#This Row],[2G_1]],テーブル5[[#This Row],[AP_1]])</f>
        <v>0</v>
      </c>
      <c r="R56" s="63">
        <f t="shared" si="145"/>
        <v>0</v>
      </c>
      <c r="S56" s="63">
        <f t="shared" si="146"/>
        <v>0</v>
      </c>
      <c r="T56" s="63">
        <f t="shared" si="147"/>
        <v>0</v>
      </c>
      <c r="U56" s="63">
        <f t="shared" si="148"/>
        <v>0</v>
      </c>
      <c r="V56" s="63">
        <f t="shared" si="149"/>
        <v>0</v>
      </c>
      <c r="W56" s="63">
        <f t="shared" si="150"/>
        <v>0</v>
      </c>
      <c r="X56" s="63">
        <f t="shared" si="151"/>
        <v>0</v>
      </c>
      <c r="Y56" s="63">
        <f t="shared" si="152"/>
        <v>0</v>
      </c>
      <c r="Z56" s="63">
        <f t="shared" si="153"/>
        <v>0</v>
      </c>
      <c r="AA56" s="63">
        <f t="shared" si="154"/>
        <v>0</v>
      </c>
      <c r="AB56" s="63">
        <f t="shared" si="155"/>
        <v>0</v>
      </c>
      <c r="AC56" s="63">
        <f t="shared" si="156"/>
        <v>0</v>
      </c>
      <c r="AD56" s="63">
        <f t="shared" si="157"/>
        <v>0</v>
      </c>
      <c r="AE56" s="56">
        <f>SUM(テーブル5[[#This Row],[1G_2]:[AP_2]])</f>
        <v>0</v>
      </c>
      <c r="AF56" s="56">
        <f>テーブル5[[#This Row],[PRISM_2]]</f>
        <v>0</v>
      </c>
      <c r="AG56" s="56">
        <f t="shared" si="158"/>
        <v>0</v>
      </c>
      <c r="AH56" s="56">
        <f>テーブル5[[#This Row],[ASTRA_2]]</f>
        <v>0</v>
      </c>
      <c r="AI56" s="57">
        <f t="shared" si="159"/>
        <v>0</v>
      </c>
      <c r="AJ56" s="57">
        <f t="shared" si="160"/>
        <v>0</v>
      </c>
      <c r="AK56" s="57">
        <f t="shared" si="101"/>
        <v>0</v>
      </c>
      <c r="AL56" s="57">
        <f t="shared" si="161"/>
        <v>0</v>
      </c>
      <c r="AM56" s="57">
        <f t="shared" si="162"/>
        <v>0</v>
      </c>
      <c r="AN56" s="57">
        <f t="shared" si="163"/>
        <v>0</v>
      </c>
      <c r="AO56" s="57">
        <f t="shared" si="164"/>
        <v>0</v>
      </c>
      <c r="AP56" s="57">
        <f t="shared" si="165"/>
        <v>0</v>
      </c>
      <c r="AQ56" s="57">
        <f t="shared" si="166"/>
        <v>0</v>
      </c>
      <c r="AR56" s="57">
        <f t="shared" si="167"/>
        <v>0</v>
      </c>
      <c r="AS56" s="58">
        <f>SUM(テーブル5[[#This Row],[1G_3]:[AP_3]])</f>
        <v>0</v>
      </c>
      <c r="AT56" s="58">
        <f>テーブル5[[#This Row],[PRISM_3]]</f>
        <v>0</v>
      </c>
      <c r="AU56" s="58">
        <f t="shared" si="168"/>
        <v>0</v>
      </c>
      <c r="AV56" s="58">
        <f>テーブル5[[#This Row],[COMMON_3]]</f>
        <v>0</v>
      </c>
      <c r="AW56" s="58">
        <f t="shared" si="169"/>
        <v>0</v>
      </c>
      <c r="AX56" s="58">
        <f t="shared" si="170"/>
        <v>0</v>
      </c>
      <c r="AY56" s="58">
        <f t="shared" si="171"/>
        <v>0</v>
      </c>
      <c r="AZ56" s="58">
        <f t="shared" si="172"/>
        <v>0</v>
      </c>
      <c r="BA56" s="58">
        <f t="shared" si="173"/>
        <v>0</v>
      </c>
      <c r="BB56" s="58">
        <f t="shared" si="174"/>
        <v>0</v>
      </c>
      <c r="BC56" s="58">
        <f t="shared" si="175"/>
        <v>0</v>
      </c>
      <c r="BD56" s="58">
        <f t="shared" si="176"/>
        <v>0</v>
      </c>
      <c r="BE56" s="58">
        <f t="shared" si="177"/>
        <v>0</v>
      </c>
      <c r="BF56" s="58">
        <f t="shared" si="178"/>
        <v>0</v>
      </c>
      <c r="BG56" s="117">
        <f>SUM(テーブル5[[#This Row],[1G_4]:[AP_4]])</f>
        <v>0</v>
      </c>
      <c r="BH56" s="117">
        <f>テーブル5[[#This Row],[1G]]-H26</f>
        <v>0</v>
      </c>
      <c r="BI56" s="117">
        <f>テーブル5[[#This Row],[2G]]-テーブル5[[#This Row],[2G_5]]</f>
        <v>0</v>
      </c>
      <c r="BJ56" s="117">
        <f>テーブル5[[#This Row],[ASTRA*]]-テーブル5[[#This Row],[ASTRA_5]]</f>
        <v>0</v>
      </c>
      <c r="BK56" s="117">
        <f t="shared" si="179"/>
        <v>0</v>
      </c>
      <c r="BL56" s="117">
        <f>テーブル5[[#This Row],[AP]]-AF26</f>
        <v>0</v>
      </c>
      <c r="BM56" s="124">
        <f>SUM(テーブル5[[#This Row],[1G_5]:[AP_5]])</f>
        <v>0</v>
      </c>
      <c r="BN56" s="124">
        <f t="shared" si="180"/>
        <v>0</v>
      </c>
      <c r="BO56" s="124">
        <f t="shared" si="181"/>
        <v>0</v>
      </c>
      <c r="BP56" s="124">
        <f t="shared" si="182"/>
        <v>0</v>
      </c>
      <c r="BQ56" s="124">
        <f t="shared" si="183"/>
        <v>0</v>
      </c>
      <c r="BR56" s="124">
        <f t="shared" si="184"/>
        <v>0</v>
      </c>
      <c r="BS56" s="124">
        <f t="shared" si="185"/>
        <v>0</v>
      </c>
      <c r="BT56" s="124">
        <f t="shared" si="186"/>
        <v>0</v>
      </c>
      <c r="BU56" s="124">
        <f t="shared" si="187"/>
        <v>0</v>
      </c>
      <c r="BV56" s="124">
        <f t="shared" si="188"/>
        <v>0</v>
      </c>
      <c r="BW56" s="124">
        <f t="shared" si="189"/>
        <v>0</v>
      </c>
      <c r="BX56" s="124">
        <f t="shared" si="190"/>
        <v>0</v>
      </c>
      <c r="BY56" s="124">
        <f t="shared" si="191"/>
        <v>0</v>
      </c>
      <c r="BZ56" s="124">
        <f t="shared" si="192"/>
        <v>0</v>
      </c>
    </row>
    <row r="57" spans="2:78" x14ac:dyDescent="0.15">
      <c r="B57" s="55" t="s">
        <v>23</v>
      </c>
      <c r="C57" s="45">
        <f>SUM(テーブル5[[#This Row],[1G]:[AP]])</f>
        <v>0</v>
      </c>
      <c r="D57" s="45">
        <f t="shared" si="132"/>
        <v>0</v>
      </c>
      <c r="E57" s="45">
        <f t="shared" si="133"/>
        <v>0</v>
      </c>
      <c r="F57" s="45">
        <f t="shared" si="134"/>
        <v>0</v>
      </c>
      <c r="G57" s="45">
        <f t="shared" si="135"/>
        <v>0</v>
      </c>
      <c r="H57" s="45">
        <f t="shared" si="136"/>
        <v>0</v>
      </c>
      <c r="I57" s="45">
        <f t="shared" si="137"/>
        <v>0</v>
      </c>
      <c r="J57" s="45">
        <f t="shared" si="138"/>
        <v>0</v>
      </c>
      <c r="K57" s="45">
        <f t="shared" si="139"/>
        <v>0</v>
      </c>
      <c r="L57" s="45">
        <f t="shared" si="140"/>
        <v>0</v>
      </c>
      <c r="M57" s="45">
        <f t="shared" si="141"/>
        <v>0</v>
      </c>
      <c r="N57" s="45">
        <f t="shared" si="142"/>
        <v>0</v>
      </c>
      <c r="O57" s="45">
        <f t="shared" si="143"/>
        <v>0</v>
      </c>
      <c r="P57" s="45">
        <f t="shared" si="144"/>
        <v>0</v>
      </c>
      <c r="Q57" s="63">
        <f>SUM(テーブル5[[#This Row],[1G_1]],テーブル5[[#This Row],[2G_1]],テーブル5[[#This Row],[AP_1]])</f>
        <v>0</v>
      </c>
      <c r="R57" s="63">
        <f t="shared" si="145"/>
        <v>0</v>
      </c>
      <c r="S57" s="63">
        <f t="shared" si="146"/>
        <v>0</v>
      </c>
      <c r="T57" s="63">
        <f t="shared" si="147"/>
        <v>0</v>
      </c>
      <c r="U57" s="63">
        <f t="shared" si="148"/>
        <v>0</v>
      </c>
      <c r="V57" s="63">
        <f t="shared" si="149"/>
        <v>0</v>
      </c>
      <c r="W57" s="63">
        <f t="shared" si="150"/>
        <v>0</v>
      </c>
      <c r="X57" s="63">
        <f t="shared" si="151"/>
        <v>0</v>
      </c>
      <c r="Y57" s="63">
        <f t="shared" si="152"/>
        <v>0</v>
      </c>
      <c r="Z57" s="63">
        <f t="shared" si="153"/>
        <v>0</v>
      </c>
      <c r="AA57" s="63">
        <f t="shared" si="154"/>
        <v>0</v>
      </c>
      <c r="AB57" s="63">
        <f t="shared" si="155"/>
        <v>0</v>
      </c>
      <c r="AC57" s="63">
        <f t="shared" si="156"/>
        <v>0</v>
      </c>
      <c r="AD57" s="63">
        <f t="shared" si="157"/>
        <v>0</v>
      </c>
      <c r="AE57" s="56">
        <f>SUM(テーブル5[[#This Row],[1G_2]:[AP_2]])</f>
        <v>0</v>
      </c>
      <c r="AF57" s="56">
        <f>テーブル5[[#This Row],[PRISM_2]]</f>
        <v>0</v>
      </c>
      <c r="AG57" s="56">
        <f t="shared" si="158"/>
        <v>0</v>
      </c>
      <c r="AH57" s="56">
        <f>テーブル5[[#This Row],[ASTRA_2]]</f>
        <v>0</v>
      </c>
      <c r="AI57" s="57">
        <f t="shared" si="159"/>
        <v>0</v>
      </c>
      <c r="AJ57" s="57">
        <f t="shared" si="160"/>
        <v>0</v>
      </c>
      <c r="AK57" s="57">
        <f t="shared" si="101"/>
        <v>0</v>
      </c>
      <c r="AL57" s="57">
        <f t="shared" si="161"/>
        <v>0</v>
      </c>
      <c r="AM57" s="57">
        <f t="shared" si="162"/>
        <v>0</v>
      </c>
      <c r="AN57" s="57">
        <f t="shared" si="163"/>
        <v>0</v>
      </c>
      <c r="AO57" s="57">
        <f t="shared" si="164"/>
        <v>0</v>
      </c>
      <c r="AP57" s="57">
        <f t="shared" si="165"/>
        <v>0</v>
      </c>
      <c r="AQ57" s="57">
        <f t="shared" si="166"/>
        <v>0</v>
      </c>
      <c r="AR57" s="57">
        <f t="shared" si="167"/>
        <v>0</v>
      </c>
      <c r="AS57" s="58">
        <f>SUM(テーブル5[[#This Row],[1G_3]:[AP_3]])</f>
        <v>0</v>
      </c>
      <c r="AT57" s="58">
        <f>テーブル5[[#This Row],[PRISM_3]]</f>
        <v>0</v>
      </c>
      <c r="AU57" s="58">
        <f t="shared" si="168"/>
        <v>0</v>
      </c>
      <c r="AV57" s="58">
        <f>テーブル5[[#This Row],[COMMON_3]]</f>
        <v>0</v>
      </c>
      <c r="AW57" s="58">
        <f t="shared" si="169"/>
        <v>0</v>
      </c>
      <c r="AX57" s="58">
        <f t="shared" si="170"/>
        <v>0</v>
      </c>
      <c r="AY57" s="58">
        <f t="shared" si="171"/>
        <v>0</v>
      </c>
      <c r="AZ57" s="58">
        <f t="shared" si="172"/>
        <v>0</v>
      </c>
      <c r="BA57" s="58">
        <f t="shared" si="173"/>
        <v>0</v>
      </c>
      <c r="BB57" s="58">
        <f t="shared" si="174"/>
        <v>0</v>
      </c>
      <c r="BC57" s="58">
        <f t="shared" si="175"/>
        <v>0</v>
      </c>
      <c r="BD57" s="58">
        <f t="shared" si="176"/>
        <v>0</v>
      </c>
      <c r="BE57" s="58">
        <f t="shared" si="177"/>
        <v>0</v>
      </c>
      <c r="BF57" s="58">
        <f t="shared" si="178"/>
        <v>0</v>
      </c>
      <c r="BG57" s="117">
        <f>SUM(テーブル5[[#This Row],[1G_4]:[AP_4]])</f>
        <v>0</v>
      </c>
      <c r="BH57" s="117">
        <f>テーブル5[[#This Row],[1G]]-H27</f>
        <v>0</v>
      </c>
      <c r="BI57" s="117">
        <f>テーブル5[[#This Row],[2G]]-テーブル5[[#This Row],[2G_5]]</f>
        <v>0</v>
      </c>
      <c r="BJ57" s="117">
        <f>テーブル5[[#This Row],[ASTRA*]]-テーブル5[[#This Row],[ASTRA_5]]</f>
        <v>0</v>
      </c>
      <c r="BK57" s="117">
        <f t="shared" si="179"/>
        <v>0</v>
      </c>
      <c r="BL57" s="117">
        <f>テーブル5[[#This Row],[AP]]-AF27</f>
        <v>0</v>
      </c>
      <c r="BM57" s="124">
        <f>SUM(テーブル5[[#This Row],[1G_5]:[AP_5]])</f>
        <v>0</v>
      </c>
      <c r="BN57" s="124">
        <f t="shared" si="180"/>
        <v>0</v>
      </c>
      <c r="BO57" s="124">
        <f t="shared" si="181"/>
        <v>0</v>
      </c>
      <c r="BP57" s="124">
        <f t="shared" si="182"/>
        <v>0</v>
      </c>
      <c r="BQ57" s="124">
        <f t="shared" si="183"/>
        <v>0</v>
      </c>
      <c r="BR57" s="124">
        <f t="shared" si="184"/>
        <v>0</v>
      </c>
      <c r="BS57" s="124">
        <f t="shared" si="185"/>
        <v>0</v>
      </c>
      <c r="BT57" s="124">
        <f t="shared" si="186"/>
        <v>0</v>
      </c>
      <c r="BU57" s="124">
        <f t="shared" si="187"/>
        <v>0</v>
      </c>
      <c r="BV57" s="124">
        <f t="shared" si="188"/>
        <v>0</v>
      </c>
      <c r="BW57" s="124">
        <f t="shared" si="189"/>
        <v>0</v>
      </c>
      <c r="BX57" s="124">
        <f t="shared" si="190"/>
        <v>0</v>
      </c>
      <c r="BY57" s="124">
        <f t="shared" si="191"/>
        <v>0</v>
      </c>
      <c r="BZ57" s="124">
        <f t="shared" si="192"/>
        <v>0</v>
      </c>
    </row>
    <row r="58" spans="2:78" ht="12" thickBot="1" x14ac:dyDescent="0.2">
      <c r="B58" s="59" t="s">
        <v>24</v>
      </c>
      <c r="C58" s="69">
        <f>SUM(テーブル5[[#This Row],[1G]:[AP]])</f>
        <v>0</v>
      </c>
      <c r="D58" s="69">
        <f t="shared" si="132"/>
        <v>0</v>
      </c>
      <c r="E58" s="69">
        <f t="shared" si="133"/>
        <v>0</v>
      </c>
      <c r="F58" s="69">
        <f t="shared" si="134"/>
        <v>0</v>
      </c>
      <c r="G58" s="69">
        <f t="shared" si="135"/>
        <v>0</v>
      </c>
      <c r="H58" s="69">
        <f t="shared" si="136"/>
        <v>0</v>
      </c>
      <c r="I58" s="69">
        <f t="shared" si="137"/>
        <v>0</v>
      </c>
      <c r="J58" s="69">
        <f t="shared" si="138"/>
        <v>0</v>
      </c>
      <c r="K58" s="69">
        <f t="shared" si="139"/>
        <v>0</v>
      </c>
      <c r="L58" s="69">
        <f t="shared" si="140"/>
        <v>0</v>
      </c>
      <c r="M58" s="69">
        <f t="shared" si="141"/>
        <v>0</v>
      </c>
      <c r="N58" s="69">
        <f t="shared" si="142"/>
        <v>0</v>
      </c>
      <c r="O58" s="69">
        <f t="shared" si="143"/>
        <v>0</v>
      </c>
      <c r="P58" s="69">
        <f t="shared" si="144"/>
        <v>0</v>
      </c>
      <c r="Q58" s="70">
        <f>SUM(テーブル5[[#This Row],[1G_1]],テーブル5[[#This Row],[2G_1]],テーブル5[[#This Row],[AP_1]])</f>
        <v>0</v>
      </c>
      <c r="R58" s="70">
        <f t="shared" si="145"/>
        <v>0</v>
      </c>
      <c r="S58" s="70">
        <f t="shared" si="146"/>
        <v>0</v>
      </c>
      <c r="T58" s="70">
        <f t="shared" si="147"/>
        <v>0</v>
      </c>
      <c r="U58" s="70">
        <f t="shared" si="148"/>
        <v>0</v>
      </c>
      <c r="V58" s="70">
        <f t="shared" si="149"/>
        <v>0</v>
      </c>
      <c r="W58" s="70">
        <f t="shared" si="150"/>
        <v>0</v>
      </c>
      <c r="X58" s="70">
        <f t="shared" si="151"/>
        <v>0</v>
      </c>
      <c r="Y58" s="70">
        <f t="shared" si="152"/>
        <v>0</v>
      </c>
      <c r="Z58" s="70">
        <f t="shared" si="153"/>
        <v>0</v>
      </c>
      <c r="AA58" s="70">
        <f t="shared" si="154"/>
        <v>0</v>
      </c>
      <c r="AB58" s="70">
        <f t="shared" si="155"/>
        <v>0</v>
      </c>
      <c r="AC58" s="70">
        <f t="shared" si="156"/>
        <v>0</v>
      </c>
      <c r="AD58" s="70">
        <f t="shared" si="157"/>
        <v>0</v>
      </c>
      <c r="AE58" s="60">
        <f>SUM(テーブル5[[#This Row],[1G_2]:[AP_2]])</f>
        <v>0</v>
      </c>
      <c r="AF58" s="60">
        <f>テーブル5[[#This Row],[PRISM_2]]</f>
        <v>0</v>
      </c>
      <c r="AG58" s="60">
        <f t="shared" si="158"/>
        <v>0</v>
      </c>
      <c r="AH58" s="60">
        <f>テーブル5[[#This Row],[ASTRA_2]]</f>
        <v>0</v>
      </c>
      <c r="AI58" s="61">
        <f t="shared" si="159"/>
        <v>0</v>
      </c>
      <c r="AJ58" s="61">
        <f t="shared" si="160"/>
        <v>0</v>
      </c>
      <c r="AK58" s="61">
        <f t="shared" si="101"/>
        <v>0</v>
      </c>
      <c r="AL58" s="61">
        <f t="shared" si="161"/>
        <v>0</v>
      </c>
      <c r="AM58" s="61">
        <f t="shared" si="162"/>
        <v>0</v>
      </c>
      <c r="AN58" s="61">
        <f t="shared" si="163"/>
        <v>0</v>
      </c>
      <c r="AO58" s="61">
        <f t="shared" si="164"/>
        <v>0</v>
      </c>
      <c r="AP58" s="61">
        <f t="shared" si="165"/>
        <v>0</v>
      </c>
      <c r="AQ58" s="61">
        <f t="shared" si="166"/>
        <v>0</v>
      </c>
      <c r="AR58" s="61">
        <f t="shared" si="167"/>
        <v>0</v>
      </c>
      <c r="AS58" s="62">
        <f>SUM(テーブル5[[#This Row],[1G_3]:[AP_3]])</f>
        <v>0</v>
      </c>
      <c r="AT58" s="62">
        <f>テーブル5[[#This Row],[PRISM_3]]</f>
        <v>0</v>
      </c>
      <c r="AU58" s="62">
        <f t="shared" si="168"/>
        <v>0</v>
      </c>
      <c r="AV58" s="62">
        <f>テーブル5[[#This Row],[COMMON_3]]</f>
        <v>0</v>
      </c>
      <c r="AW58" s="62">
        <f t="shared" si="169"/>
        <v>0</v>
      </c>
      <c r="AX58" s="62">
        <f t="shared" si="170"/>
        <v>0</v>
      </c>
      <c r="AY58" s="62">
        <f t="shared" si="171"/>
        <v>0</v>
      </c>
      <c r="AZ58" s="62">
        <f t="shared" si="172"/>
        <v>0</v>
      </c>
      <c r="BA58" s="62">
        <f t="shared" si="173"/>
        <v>0</v>
      </c>
      <c r="BB58" s="62">
        <f t="shared" si="174"/>
        <v>0</v>
      </c>
      <c r="BC58" s="62">
        <f t="shared" si="175"/>
        <v>0</v>
      </c>
      <c r="BD58" s="62">
        <f t="shared" si="176"/>
        <v>0</v>
      </c>
      <c r="BE58" s="62">
        <f t="shared" si="177"/>
        <v>0</v>
      </c>
      <c r="BF58" s="62">
        <f t="shared" si="178"/>
        <v>0</v>
      </c>
      <c r="BG58" s="118">
        <f>SUM(テーブル5[[#This Row],[1G_4]:[AP_4]])</f>
        <v>0</v>
      </c>
      <c r="BH58" s="118">
        <f>テーブル5[[#This Row],[1G]]-H28</f>
        <v>0</v>
      </c>
      <c r="BI58" s="118">
        <f>テーブル5[[#This Row],[2G]]-テーブル5[[#This Row],[2G_5]]</f>
        <v>0</v>
      </c>
      <c r="BJ58" s="118">
        <f>テーブル5[[#This Row],[ASTRA*]]-テーブル5[[#This Row],[ASTRA_5]]</f>
        <v>0</v>
      </c>
      <c r="BK58" s="118">
        <f t="shared" si="179"/>
        <v>0</v>
      </c>
      <c r="BL58" s="118">
        <f>テーブル5[[#This Row],[AP]]-AF28</f>
        <v>0</v>
      </c>
      <c r="BM58" s="125">
        <f>SUM(テーブル5[[#This Row],[1G_5]:[AP_5]])</f>
        <v>0</v>
      </c>
      <c r="BN58" s="125">
        <f t="shared" si="180"/>
        <v>0</v>
      </c>
      <c r="BO58" s="125">
        <f t="shared" si="181"/>
        <v>0</v>
      </c>
      <c r="BP58" s="125">
        <f t="shared" si="182"/>
        <v>0</v>
      </c>
      <c r="BQ58" s="125">
        <f t="shared" si="183"/>
        <v>0</v>
      </c>
      <c r="BR58" s="125">
        <f t="shared" si="184"/>
        <v>0</v>
      </c>
      <c r="BS58" s="125">
        <f t="shared" si="185"/>
        <v>0</v>
      </c>
      <c r="BT58" s="125">
        <f t="shared" si="186"/>
        <v>0</v>
      </c>
      <c r="BU58" s="125">
        <f t="shared" si="187"/>
        <v>0</v>
      </c>
      <c r="BV58" s="125">
        <f t="shared" si="188"/>
        <v>0</v>
      </c>
      <c r="BW58" s="125">
        <f t="shared" si="189"/>
        <v>0</v>
      </c>
      <c r="BX58" s="125">
        <f t="shared" si="190"/>
        <v>0</v>
      </c>
      <c r="BY58" s="125">
        <f t="shared" si="191"/>
        <v>0</v>
      </c>
      <c r="BZ58" s="125">
        <f t="shared" si="192"/>
        <v>0</v>
      </c>
    </row>
    <row r="59" spans="2:78" ht="12" thickTop="1" x14ac:dyDescent="0.15">
      <c r="B59" s="163" t="s">
        <v>27</v>
      </c>
      <c r="C59" s="163">
        <f>SUBTOTAL(109,テーブル5[全件])</f>
        <v>2758</v>
      </c>
      <c r="D59" s="163">
        <f>SUBTOTAL(109,テーブル5[1G])</f>
        <v>953</v>
      </c>
      <c r="E59" s="163">
        <f>SUBTOTAL(109,テーブル5[2G])</f>
        <v>1264</v>
      </c>
      <c r="F59" s="163">
        <f>SUBTOTAL(109,テーブル5[AP])</f>
        <v>541</v>
      </c>
      <c r="G59" s="163">
        <f>SUBTOTAL(109,テーブル5[PRISM*])</f>
        <v>953</v>
      </c>
      <c r="H59" s="163">
        <f>SUBTOTAL(109,テーブル5[COMMON*])</f>
        <v>541</v>
      </c>
      <c r="I59" s="163">
        <f>SUBTOTAL(109,テーブル5[ASTRA*])</f>
        <v>1223</v>
      </c>
      <c r="J59" s="163">
        <f>SUBTOTAL(109,テーブル5[iFAS*])</f>
        <v>4</v>
      </c>
      <c r="K59" s="163">
        <f>SUBTOTAL(109,テーブル5[TMSP*])</f>
        <v>0</v>
      </c>
      <c r="L59" s="163">
        <f>SUBTOTAL(109,テーブル5[FA*])</f>
        <v>6</v>
      </c>
      <c r="M59" s="163">
        <f>SUBTOTAL(109,テーブル5[JINJI*])</f>
        <v>13</v>
      </c>
      <c r="N59" s="163">
        <f>SUBTOTAL(109,テーブル5[CSZIM*])</f>
        <v>2</v>
      </c>
      <c r="O59" s="163">
        <f>SUBTOTAL(109,テーブル5[WEBAP*])</f>
        <v>3</v>
      </c>
      <c r="P59" s="163">
        <f>SUBTOTAL(109,テーブル5[CSJIN*])</f>
        <v>13</v>
      </c>
      <c r="Q59" s="171">
        <f>SUBTOTAL(109,テーブル5[全件_1])</f>
        <v>2351</v>
      </c>
      <c r="R59" s="171">
        <f>SUBTOTAL(109,テーブル5[1G_1])</f>
        <v>773</v>
      </c>
      <c r="S59" s="171">
        <f>SUBTOTAL(109,テーブル5[2G_1])</f>
        <v>1069</v>
      </c>
      <c r="T59" s="171">
        <f>SUBTOTAL(109,テーブル5[AP_1])</f>
        <v>509</v>
      </c>
      <c r="U59" s="171">
        <f>SUBTOTAL(109,テーブル5[PRISM*1])</f>
        <v>773</v>
      </c>
      <c r="V59" s="171">
        <f>SUBTOTAL(109,テーブル5[COMMON*1])</f>
        <v>509</v>
      </c>
      <c r="W59" s="171">
        <f>SUBTOTAL(109,テーブル5[ASTRA*2])</f>
        <v>1034</v>
      </c>
      <c r="X59" s="171">
        <f>SUBTOTAL(109,テーブル5[iFAS*1])</f>
        <v>4</v>
      </c>
      <c r="Y59" s="171">
        <f>SUBTOTAL(109,テーブル5[TMSP*1])</f>
        <v>0</v>
      </c>
      <c r="Z59" s="171">
        <f>SUBTOTAL(109,テーブル5[FA*1])</f>
        <v>4</v>
      </c>
      <c r="AA59" s="171">
        <f>SUBTOTAL(109,テーブル5[JINJI*1])</f>
        <v>12</v>
      </c>
      <c r="AB59" s="171">
        <f>SUBTOTAL(109,テーブル5[CSZIM*1])</f>
        <v>2</v>
      </c>
      <c r="AC59" s="171">
        <f>SUBTOTAL(109,テーブル5[WEBAP*1])</f>
        <v>3</v>
      </c>
      <c r="AD59" s="171">
        <f>SUBTOTAL(109,テーブル5[CSJIN*1])</f>
        <v>10</v>
      </c>
      <c r="AE59" s="164">
        <f>SUBTOTAL(109,テーブル5[全件_2])</f>
        <v>67</v>
      </c>
      <c r="AF59" s="164">
        <f>SUBTOTAL(109,テーブル5[1G_2])</f>
        <v>37</v>
      </c>
      <c r="AG59" s="164">
        <f>SUBTOTAL(109,テーブル5[2G_2])</f>
        <v>15</v>
      </c>
      <c r="AH59" s="164">
        <f>SUBTOTAL(109,テーブル5[AP_2])</f>
        <v>15</v>
      </c>
      <c r="AI59" s="164">
        <f>SUBTOTAL(109,テーブル5[PRISM_2])</f>
        <v>37</v>
      </c>
      <c r="AJ59" s="164">
        <f>SUBTOTAL(109,テーブル5[COMMON_2])</f>
        <v>3</v>
      </c>
      <c r="AK59" s="164">
        <f>SUBTOTAL(109,テーブル5[ASTRA_2])</f>
        <v>15</v>
      </c>
      <c r="AL59" s="164">
        <f>SUBTOTAL(109,テーブル5[iFAS_2])</f>
        <v>0</v>
      </c>
      <c r="AM59" s="164">
        <f>SUBTOTAL(109,テーブル5[TMSP_2])</f>
        <v>0</v>
      </c>
      <c r="AN59" s="164">
        <f>SUBTOTAL(109,テーブル5[FA_2])</f>
        <v>0</v>
      </c>
      <c r="AO59" s="164">
        <f>SUBTOTAL(109,テーブル5[JINJI_2])</f>
        <v>0</v>
      </c>
      <c r="AP59" s="164">
        <f>SUBTOTAL(109,テーブル5[CSZIM_2])</f>
        <v>0</v>
      </c>
      <c r="AQ59" s="164">
        <f>SUBTOTAL(109,テーブル5[WEBAP_2])</f>
        <v>0</v>
      </c>
      <c r="AR59" s="164">
        <f>SUBTOTAL(109,テーブル5[CSJIN_2])</f>
        <v>0</v>
      </c>
      <c r="AS59" s="165">
        <f>SUBTOTAL(109,テーブル5[全件_3])</f>
        <v>99</v>
      </c>
      <c r="AT59" s="165">
        <f>SUBTOTAL(109,テーブル5[1G_3])</f>
        <v>56</v>
      </c>
      <c r="AU59" s="165">
        <f>SUBTOTAL(109,テーブル5[2G_3])</f>
        <v>40</v>
      </c>
      <c r="AV59" s="165">
        <f>SUBTOTAL(109,テーブル5[AP_3])</f>
        <v>3</v>
      </c>
      <c r="AW59" s="165">
        <f>SUBTOTAL(109,テーブル5[PRISM_3])</f>
        <v>56</v>
      </c>
      <c r="AX59" s="165">
        <f>SUBTOTAL(109,テーブル5[COMMON_3])</f>
        <v>3</v>
      </c>
      <c r="AY59" s="165">
        <f>SUBTOTAL(109,テーブル5[ASTRA_3])</f>
        <v>38</v>
      </c>
      <c r="AZ59" s="165">
        <f>SUBTOTAL(109,テーブル5[iFAS_3])</f>
        <v>0</v>
      </c>
      <c r="BA59" s="165">
        <f>SUBTOTAL(109,テーブル5[TMSP_3])</f>
        <v>0</v>
      </c>
      <c r="BB59" s="165">
        <f>SUBTOTAL(109,テーブル5[FA])</f>
        <v>0</v>
      </c>
      <c r="BC59" s="165">
        <f>SUBTOTAL(109,テーブル5[JINJI_3])</f>
        <v>0</v>
      </c>
      <c r="BD59" s="165">
        <f>SUBTOTAL(109,テーブル5[CSZIM_3])</f>
        <v>1</v>
      </c>
      <c r="BE59" s="165">
        <f>SUBTOTAL(109,テーブル5[WEBAP_3])</f>
        <v>0</v>
      </c>
      <c r="BF59" s="165">
        <f>SUBTOTAL(109,テーブル5[CSJIN_3])</f>
        <v>1</v>
      </c>
      <c r="BG59" s="176">
        <f>SUBTOTAL(109,テーブル5[全件_3])</f>
        <v>99</v>
      </c>
      <c r="BH59" s="176">
        <f>SUBTOTAL(109,テーブル5[1G_4])</f>
        <v>772</v>
      </c>
      <c r="BI59" s="176">
        <f>SUBTOTAL(109,テーブル5[2G_4])</f>
        <v>965</v>
      </c>
      <c r="BJ59" s="176"/>
      <c r="BK59" s="176"/>
      <c r="BL59" s="176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</row>
  </sheetData>
  <mergeCells count="33">
    <mergeCell ref="EQ3:ES3"/>
    <mergeCell ref="ET3:EV3"/>
    <mergeCell ref="EE3:EG3"/>
    <mergeCell ref="EH3:EJ3"/>
    <mergeCell ref="DG3:DI3"/>
    <mergeCell ref="DJ3:DL3"/>
    <mergeCell ref="CX3:CZ3"/>
    <mergeCell ref="AY3:BA3"/>
    <mergeCell ref="CI3:CK3"/>
    <mergeCell ref="CL3:CN3"/>
    <mergeCell ref="BM32:BZ32"/>
    <mergeCell ref="CU3:CW3"/>
    <mergeCell ref="BB3:BD3"/>
    <mergeCell ref="BK3:BM3"/>
    <mergeCell ref="BN3:BP3"/>
    <mergeCell ref="BW3:BY3"/>
    <mergeCell ref="BZ3:CB3"/>
    <mergeCell ref="O3:Q3"/>
    <mergeCell ref="R3:T3"/>
    <mergeCell ref="C3:E3"/>
    <mergeCell ref="F3:H3"/>
    <mergeCell ref="AW32:BF32"/>
    <mergeCell ref="Q32:T32"/>
    <mergeCell ref="U32:AD32"/>
    <mergeCell ref="C32:F32"/>
    <mergeCell ref="G32:P32"/>
    <mergeCell ref="AE32:AH32"/>
    <mergeCell ref="AI32:AR32"/>
    <mergeCell ref="AS32:AV32"/>
    <mergeCell ref="AA3:AC3"/>
    <mergeCell ref="AD3:AF3"/>
    <mergeCell ref="AM3:AO3"/>
    <mergeCell ref="AP3:AR3"/>
  </mergeCells>
  <phoneticPr fontId="2"/>
  <conditionalFormatting sqref="C5:FB28 C35:BZ59">
    <cfRule type="expression" dxfId="168" priority="14">
      <formula>C5&gt;0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50001"/>
  <sheetViews>
    <sheetView workbookViewId="0">
      <selection activeCell="A11" sqref="A11"/>
    </sheetView>
  </sheetViews>
  <sheetFormatPr defaultRowHeight="13.5" x14ac:dyDescent="0.15"/>
  <cols>
    <col min="1" max="4" width="16.75" style="149" customWidth="1"/>
    <col min="5" max="6" width="9" style="149"/>
    <col min="7" max="7" width="23.625" style="149" customWidth="1"/>
    <col min="8" max="8" width="10.5" style="149" customWidth="1"/>
    <col min="9" max="9" width="7.5" style="149" customWidth="1"/>
    <col min="10" max="10" width="24.875" style="149" customWidth="1"/>
    <col min="11" max="11" width="12" style="149" customWidth="1"/>
    <col min="12" max="12" width="16.125" style="149" customWidth="1"/>
    <col min="13" max="14" width="9" style="149"/>
    <col min="15" max="18" width="17.625" style="149" customWidth="1"/>
    <col min="19" max="16384" width="9" style="149"/>
  </cols>
  <sheetData>
    <row r="1" spans="1:12" x14ac:dyDescent="0.15">
      <c r="A1" s="149" t="s">
        <v>331</v>
      </c>
      <c r="B1" s="149" t="s">
        <v>328</v>
      </c>
      <c r="C1" s="149" t="s">
        <v>329</v>
      </c>
      <c r="D1" s="149" t="s">
        <v>330</v>
      </c>
      <c r="F1" s="149" t="s">
        <v>332</v>
      </c>
      <c r="G1" s="149" t="s">
        <v>313</v>
      </c>
      <c r="H1" s="149" t="s">
        <v>314</v>
      </c>
      <c r="I1" s="149" t="s">
        <v>26</v>
      </c>
      <c r="J1" s="149" t="s">
        <v>324</v>
      </c>
      <c r="K1" s="149" t="s">
        <v>315</v>
      </c>
      <c r="L1" s="149" t="s">
        <v>325</v>
      </c>
    </row>
    <row r="2" spans="1:12" x14ac:dyDescent="0.15">
      <c r="A2" s="149" t="s">
        <v>12</v>
      </c>
      <c r="B2" s="202">
        <v>43334.708587962959</v>
      </c>
      <c r="C2" s="202">
        <v>43334.708680555559</v>
      </c>
      <c r="D2" s="202">
        <v>9.2592592409346253E-5</v>
      </c>
      <c r="F2" s="149" t="b">
        <v>1</v>
      </c>
      <c r="G2" t="s">
        <v>316</v>
      </c>
      <c r="H2" t="s">
        <v>113</v>
      </c>
      <c r="I2" t="s">
        <v>300</v>
      </c>
      <c r="J2" t="s">
        <v>333</v>
      </c>
      <c r="K2">
        <v>4</v>
      </c>
      <c r="L2" s="172">
        <v>43334.708587962959</v>
      </c>
    </row>
    <row r="3" spans="1:12" x14ac:dyDescent="0.15">
      <c r="A3" s="149" t="s">
        <v>155</v>
      </c>
      <c r="B3" s="202">
        <v>43334.708680555559</v>
      </c>
      <c r="C3" s="202">
        <v>43334.708981481483</v>
      </c>
      <c r="D3" s="202">
        <v>3.125000002910383E-4</v>
      </c>
      <c r="G3" t="s">
        <v>316</v>
      </c>
      <c r="H3" t="s">
        <v>113</v>
      </c>
      <c r="I3" t="s">
        <v>300</v>
      </c>
      <c r="J3" t="s">
        <v>334</v>
      </c>
      <c r="K3">
        <v>4</v>
      </c>
      <c r="L3" s="172">
        <v>43334.708587962959</v>
      </c>
    </row>
    <row r="4" spans="1:12" x14ac:dyDescent="0.15">
      <c r="A4" s="149" t="s">
        <v>5</v>
      </c>
      <c r="B4" s="202">
        <v>43334.708981481483</v>
      </c>
      <c r="C4" s="202">
        <v>43334.709074074075</v>
      </c>
      <c r="D4" s="202">
        <v>9.2592592409346253E-5</v>
      </c>
      <c r="G4" t="s">
        <v>316</v>
      </c>
      <c r="H4" t="s">
        <v>113</v>
      </c>
      <c r="I4" t="s">
        <v>300</v>
      </c>
      <c r="J4" t="s">
        <v>335</v>
      </c>
      <c r="K4">
        <v>0</v>
      </c>
      <c r="L4" s="172">
        <v>43334.708587962959</v>
      </c>
    </row>
    <row r="5" spans="1:12" x14ac:dyDescent="0.15">
      <c r="A5" s="149" t="s">
        <v>11</v>
      </c>
      <c r="B5" s="202">
        <v>43334.709074074075</v>
      </c>
      <c r="C5" s="202">
        <v>43334.709155092591</v>
      </c>
      <c r="D5" s="202">
        <v>8.101852290565148E-5</v>
      </c>
      <c r="G5" t="s">
        <v>316</v>
      </c>
      <c r="H5" t="s">
        <v>113</v>
      </c>
      <c r="I5" t="s">
        <v>300</v>
      </c>
      <c r="J5" t="s">
        <v>336</v>
      </c>
      <c r="K5">
        <v>0</v>
      </c>
      <c r="L5" s="172">
        <v>43334.708587962959</v>
      </c>
    </row>
    <row r="6" spans="1:12" x14ac:dyDescent="0.15">
      <c r="A6" s="149" t="s">
        <v>8</v>
      </c>
      <c r="B6" s="202">
        <v>43334.709155092591</v>
      </c>
      <c r="C6" s="202">
        <v>43334.709236111114</v>
      </c>
      <c r="D6" s="202">
        <v>9.2592592409346253E-5</v>
      </c>
      <c r="G6" t="s">
        <v>316</v>
      </c>
      <c r="H6" t="s">
        <v>113</v>
      </c>
      <c r="I6" t="s">
        <v>300</v>
      </c>
      <c r="J6" t="s">
        <v>326</v>
      </c>
      <c r="K6">
        <v>0</v>
      </c>
      <c r="L6" s="172">
        <v>43334.708587962959</v>
      </c>
    </row>
    <row r="7" spans="1:12" x14ac:dyDescent="0.15">
      <c r="A7" s="149" t="s">
        <v>9</v>
      </c>
      <c r="B7" s="202">
        <v>43334.709247685183</v>
      </c>
      <c r="C7" s="202">
        <v>43334.709328703706</v>
      </c>
      <c r="D7" s="202">
        <v>8.1018515629693866E-5</v>
      </c>
      <c r="G7" t="s">
        <v>316</v>
      </c>
      <c r="H7" t="s">
        <v>113</v>
      </c>
      <c r="I7" t="s">
        <v>300</v>
      </c>
      <c r="J7" t="s">
        <v>327</v>
      </c>
      <c r="K7">
        <v>0</v>
      </c>
      <c r="L7" s="172">
        <v>43334.708587962959</v>
      </c>
    </row>
    <row r="8" spans="1:12" x14ac:dyDescent="0.15">
      <c r="A8" s="149" t="s">
        <v>263</v>
      </c>
      <c r="B8" s="202">
        <v>43334.709328703706</v>
      </c>
      <c r="C8" s="202">
        <v>43334.709409722222</v>
      </c>
      <c r="D8" s="202">
        <v>9.2592592409346253E-5</v>
      </c>
      <c r="G8" t="s">
        <v>316</v>
      </c>
      <c r="H8" t="s">
        <v>113</v>
      </c>
      <c r="I8" t="s">
        <v>300</v>
      </c>
      <c r="J8" t="s">
        <v>337</v>
      </c>
      <c r="K8">
        <v>1</v>
      </c>
      <c r="L8" s="172">
        <v>43334.708587962959</v>
      </c>
    </row>
    <row r="9" spans="1:12" x14ac:dyDescent="0.15">
      <c r="A9" s="149" t="s">
        <v>7</v>
      </c>
      <c r="B9" s="202">
        <v>43334.709409722222</v>
      </c>
      <c r="C9" s="202">
        <v>43334.709502314814</v>
      </c>
      <c r="D9" s="202">
        <v>9.2592592409346253E-5</v>
      </c>
      <c r="G9" t="s">
        <v>316</v>
      </c>
      <c r="H9" t="s">
        <v>113</v>
      </c>
      <c r="I9" t="s">
        <v>300</v>
      </c>
      <c r="J9" t="s">
        <v>338</v>
      </c>
      <c r="K9">
        <v>0</v>
      </c>
      <c r="L9" s="172">
        <v>43334.708587962959</v>
      </c>
    </row>
    <row r="10" spans="1:12" x14ac:dyDescent="0.15">
      <c r="A10" s="149" t="s">
        <v>10</v>
      </c>
      <c r="B10" s="202">
        <v>43334.709502314814</v>
      </c>
      <c r="C10" s="202">
        <v>43334.709583333337</v>
      </c>
      <c r="D10" s="202">
        <v>8.101852290565148E-5</v>
      </c>
      <c r="G10" t="s">
        <v>316</v>
      </c>
      <c r="H10" t="s">
        <v>113</v>
      </c>
      <c r="I10" t="s">
        <v>300</v>
      </c>
      <c r="J10" t="s">
        <v>339</v>
      </c>
      <c r="K10">
        <v>3</v>
      </c>
      <c r="L10" s="172">
        <v>43334.708587962959</v>
      </c>
    </row>
    <row r="11" spans="1:12" x14ac:dyDescent="0.15">
      <c r="A11" s="149" t="s">
        <v>236</v>
      </c>
      <c r="B11" s="202">
        <v>43334.709583333337</v>
      </c>
      <c r="C11" s="202">
        <v>43334.709664351853</v>
      </c>
      <c r="D11" s="202">
        <v>9.2592592409346253E-5</v>
      </c>
      <c r="G11" t="s">
        <v>316</v>
      </c>
      <c r="H11" t="s">
        <v>113</v>
      </c>
      <c r="I11" t="s">
        <v>300</v>
      </c>
      <c r="J11" t="s">
        <v>340</v>
      </c>
      <c r="K11">
        <v>0</v>
      </c>
      <c r="L11" s="172">
        <v>43334.708587962959</v>
      </c>
    </row>
    <row r="12" spans="1:12" x14ac:dyDescent="0.15">
      <c r="A12" s="149" t="s">
        <v>27</v>
      </c>
      <c r="D12" s="202">
        <f>SUBTOTAL(109,テーブル9[実行時間])</f>
        <v>1.1111111161881126E-3</v>
      </c>
      <c r="G12" t="s">
        <v>316</v>
      </c>
      <c r="H12" t="s">
        <v>113</v>
      </c>
      <c r="I12" t="s">
        <v>300</v>
      </c>
      <c r="J12" t="s">
        <v>341</v>
      </c>
      <c r="K12">
        <v>0</v>
      </c>
      <c r="L12" s="172">
        <v>43334.708587962959</v>
      </c>
    </row>
    <row r="13" spans="1:12" x14ac:dyDescent="0.15">
      <c r="G13" t="s">
        <v>316</v>
      </c>
      <c r="H13" t="s">
        <v>113</v>
      </c>
      <c r="I13" t="s">
        <v>300</v>
      </c>
      <c r="J13" t="s">
        <v>342</v>
      </c>
      <c r="K13">
        <v>0</v>
      </c>
      <c r="L13" s="172">
        <v>43334.708587962959</v>
      </c>
    </row>
    <row r="14" spans="1:12" x14ac:dyDescent="0.15">
      <c r="G14" t="s">
        <v>316</v>
      </c>
      <c r="H14" t="s">
        <v>113</v>
      </c>
      <c r="I14" t="s">
        <v>302</v>
      </c>
      <c r="J14" t="s">
        <v>333</v>
      </c>
      <c r="K14">
        <v>1</v>
      </c>
      <c r="L14" s="172">
        <v>43334.708587962959</v>
      </c>
    </row>
    <row r="15" spans="1:12" x14ac:dyDescent="0.15">
      <c r="G15" t="s">
        <v>316</v>
      </c>
      <c r="H15" t="s">
        <v>113</v>
      </c>
      <c r="I15" t="s">
        <v>302</v>
      </c>
      <c r="J15" t="s">
        <v>334</v>
      </c>
      <c r="K15">
        <v>1</v>
      </c>
      <c r="L15" s="172">
        <v>43334.708587962959</v>
      </c>
    </row>
    <row r="16" spans="1:12" x14ac:dyDescent="0.15">
      <c r="G16" t="s">
        <v>316</v>
      </c>
      <c r="H16" t="s">
        <v>113</v>
      </c>
      <c r="I16" t="s">
        <v>302</v>
      </c>
      <c r="J16" t="s">
        <v>335</v>
      </c>
      <c r="K16">
        <v>0</v>
      </c>
      <c r="L16" s="172">
        <v>43334.708587962959</v>
      </c>
    </row>
    <row r="17" spans="7:12" x14ac:dyDescent="0.15">
      <c r="G17" t="s">
        <v>316</v>
      </c>
      <c r="H17" t="s">
        <v>113</v>
      </c>
      <c r="I17" t="s">
        <v>302</v>
      </c>
      <c r="J17" t="s">
        <v>336</v>
      </c>
      <c r="K17">
        <v>0</v>
      </c>
      <c r="L17" s="172">
        <v>43334.708587962959</v>
      </c>
    </row>
    <row r="18" spans="7:12" x14ac:dyDescent="0.15">
      <c r="G18" t="s">
        <v>316</v>
      </c>
      <c r="H18" t="s">
        <v>113</v>
      </c>
      <c r="I18" t="s">
        <v>302</v>
      </c>
      <c r="J18" t="s">
        <v>326</v>
      </c>
      <c r="K18">
        <v>0</v>
      </c>
      <c r="L18" s="172">
        <v>43334.708587962959</v>
      </c>
    </row>
    <row r="19" spans="7:12" x14ac:dyDescent="0.15">
      <c r="G19" t="s">
        <v>316</v>
      </c>
      <c r="H19" t="s">
        <v>113</v>
      </c>
      <c r="I19" t="s">
        <v>302</v>
      </c>
      <c r="J19" t="s">
        <v>327</v>
      </c>
      <c r="K19">
        <v>0</v>
      </c>
      <c r="L19" s="172">
        <v>43334.708587962959</v>
      </c>
    </row>
    <row r="20" spans="7:12" x14ac:dyDescent="0.15">
      <c r="G20" t="s">
        <v>316</v>
      </c>
      <c r="H20" t="s">
        <v>113</v>
      </c>
      <c r="I20" t="s">
        <v>302</v>
      </c>
      <c r="J20" t="s">
        <v>337</v>
      </c>
      <c r="K20">
        <v>0</v>
      </c>
      <c r="L20" s="172">
        <v>43334.708587962959</v>
      </c>
    </row>
    <row r="21" spans="7:12" x14ac:dyDescent="0.15">
      <c r="G21" t="s">
        <v>316</v>
      </c>
      <c r="H21" t="s">
        <v>113</v>
      </c>
      <c r="I21" t="s">
        <v>302</v>
      </c>
      <c r="J21" t="s">
        <v>338</v>
      </c>
      <c r="K21">
        <v>0</v>
      </c>
      <c r="L21" s="172">
        <v>43334.708587962959</v>
      </c>
    </row>
    <row r="22" spans="7:12" x14ac:dyDescent="0.15">
      <c r="G22" t="s">
        <v>316</v>
      </c>
      <c r="H22" t="s">
        <v>113</v>
      </c>
      <c r="I22" t="s">
        <v>302</v>
      </c>
      <c r="J22" t="s">
        <v>339</v>
      </c>
      <c r="K22">
        <v>1</v>
      </c>
      <c r="L22" s="172">
        <v>43334.708587962959</v>
      </c>
    </row>
    <row r="23" spans="7:12" x14ac:dyDescent="0.15">
      <c r="G23" t="s">
        <v>316</v>
      </c>
      <c r="H23" t="s">
        <v>113</v>
      </c>
      <c r="I23" t="s">
        <v>302</v>
      </c>
      <c r="J23" t="s">
        <v>340</v>
      </c>
      <c r="K23">
        <v>0</v>
      </c>
      <c r="L23" s="172">
        <v>43334.708587962959</v>
      </c>
    </row>
    <row r="24" spans="7:12" x14ac:dyDescent="0.15">
      <c r="G24" t="s">
        <v>316</v>
      </c>
      <c r="H24" t="s">
        <v>113</v>
      </c>
      <c r="I24" t="s">
        <v>302</v>
      </c>
      <c r="J24" t="s">
        <v>341</v>
      </c>
      <c r="K24">
        <v>0</v>
      </c>
      <c r="L24" s="172">
        <v>43334.708587962959</v>
      </c>
    </row>
    <row r="25" spans="7:12" x14ac:dyDescent="0.15">
      <c r="G25" t="s">
        <v>316</v>
      </c>
      <c r="H25" t="s">
        <v>113</v>
      </c>
      <c r="I25" t="s">
        <v>302</v>
      </c>
      <c r="J25" t="s">
        <v>342</v>
      </c>
      <c r="K25">
        <v>0</v>
      </c>
      <c r="L25" s="172">
        <v>43334.708587962959</v>
      </c>
    </row>
    <row r="26" spans="7:12" x14ac:dyDescent="0.15">
      <c r="G26" t="s">
        <v>316</v>
      </c>
      <c r="H26" t="s">
        <v>113</v>
      </c>
      <c r="I26" t="s">
        <v>303</v>
      </c>
      <c r="J26" t="s">
        <v>333</v>
      </c>
      <c r="K26">
        <v>0</v>
      </c>
      <c r="L26" s="172">
        <v>43334.708587962959</v>
      </c>
    </row>
    <row r="27" spans="7:12" x14ac:dyDescent="0.15">
      <c r="G27" t="s">
        <v>316</v>
      </c>
      <c r="H27" t="s">
        <v>113</v>
      </c>
      <c r="I27" t="s">
        <v>303</v>
      </c>
      <c r="J27" t="s">
        <v>334</v>
      </c>
      <c r="K27">
        <v>0</v>
      </c>
      <c r="L27" s="172">
        <v>43334.708587962959</v>
      </c>
    </row>
    <row r="28" spans="7:12" x14ac:dyDescent="0.15">
      <c r="G28" t="s">
        <v>316</v>
      </c>
      <c r="H28" t="s">
        <v>113</v>
      </c>
      <c r="I28" t="s">
        <v>303</v>
      </c>
      <c r="J28" t="s">
        <v>335</v>
      </c>
      <c r="K28">
        <v>0</v>
      </c>
      <c r="L28" s="172">
        <v>43334.708587962959</v>
      </c>
    </row>
    <row r="29" spans="7:12" x14ac:dyDescent="0.15">
      <c r="G29" t="s">
        <v>316</v>
      </c>
      <c r="H29" t="s">
        <v>113</v>
      </c>
      <c r="I29" t="s">
        <v>303</v>
      </c>
      <c r="J29" t="s">
        <v>336</v>
      </c>
      <c r="K29">
        <v>0</v>
      </c>
      <c r="L29" s="172">
        <v>43334.708599537036</v>
      </c>
    </row>
    <row r="30" spans="7:12" x14ac:dyDescent="0.15">
      <c r="G30" t="s">
        <v>316</v>
      </c>
      <c r="H30" t="s">
        <v>113</v>
      </c>
      <c r="I30" t="s">
        <v>303</v>
      </c>
      <c r="J30" t="s">
        <v>326</v>
      </c>
      <c r="K30">
        <v>0</v>
      </c>
      <c r="L30" s="172">
        <v>43334.708599537036</v>
      </c>
    </row>
    <row r="31" spans="7:12" x14ac:dyDescent="0.15">
      <c r="G31" t="s">
        <v>316</v>
      </c>
      <c r="H31" t="s">
        <v>113</v>
      </c>
      <c r="I31" t="s">
        <v>303</v>
      </c>
      <c r="J31" t="s">
        <v>327</v>
      </c>
      <c r="K31">
        <v>0</v>
      </c>
      <c r="L31" s="172">
        <v>43334.708599537036</v>
      </c>
    </row>
    <row r="32" spans="7:12" x14ac:dyDescent="0.15">
      <c r="G32" t="s">
        <v>316</v>
      </c>
      <c r="H32" t="s">
        <v>113</v>
      </c>
      <c r="I32" t="s">
        <v>303</v>
      </c>
      <c r="J32" t="s">
        <v>337</v>
      </c>
      <c r="K32">
        <v>0</v>
      </c>
      <c r="L32" s="172">
        <v>43334.708599537036</v>
      </c>
    </row>
    <row r="33" spans="7:12" x14ac:dyDescent="0.15">
      <c r="G33" t="s">
        <v>316</v>
      </c>
      <c r="H33" t="s">
        <v>113</v>
      </c>
      <c r="I33" t="s">
        <v>303</v>
      </c>
      <c r="J33" t="s">
        <v>338</v>
      </c>
      <c r="K33">
        <v>0</v>
      </c>
      <c r="L33" s="172">
        <v>43334.708599537036</v>
      </c>
    </row>
    <row r="34" spans="7:12" x14ac:dyDescent="0.15">
      <c r="G34" t="s">
        <v>316</v>
      </c>
      <c r="H34" t="s">
        <v>113</v>
      </c>
      <c r="I34" t="s">
        <v>303</v>
      </c>
      <c r="J34" t="s">
        <v>339</v>
      </c>
      <c r="K34">
        <v>0</v>
      </c>
      <c r="L34" s="172">
        <v>43334.708599537036</v>
      </c>
    </row>
    <row r="35" spans="7:12" x14ac:dyDescent="0.15">
      <c r="G35" t="s">
        <v>316</v>
      </c>
      <c r="H35" t="s">
        <v>113</v>
      </c>
      <c r="I35" t="s">
        <v>303</v>
      </c>
      <c r="J35" t="s">
        <v>340</v>
      </c>
      <c r="K35">
        <v>0</v>
      </c>
      <c r="L35" s="172">
        <v>43334.708599537036</v>
      </c>
    </row>
    <row r="36" spans="7:12" x14ac:dyDescent="0.15">
      <c r="G36" t="s">
        <v>316</v>
      </c>
      <c r="H36" t="s">
        <v>113</v>
      </c>
      <c r="I36" t="s">
        <v>303</v>
      </c>
      <c r="J36" t="s">
        <v>341</v>
      </c>
      <c r="K36">
        <v>0</v>
      </c>
      <c r="L36" s="172">
        <v>43334.708599537036</v>
      </c>
    </row>
    <row r="37" spans="7:12" x14ac:dyDescent="0.15">
      <c r="G37" t="s">
        <v>316</v>
      </c>
      <c r="H37" t="s">
        <v>113</v>
      </c>
      <c r="I37" t="s">
        <v>303</v>
      </c>
      <c r="J37" t="s">
        <v>342</v>
      </c>
      <c r="K37">
        <v>0</v>
      </c>
      <c r="L37" s="172">
        <v>43334.708599537036</v>
      </c>
    </row>
    <row r="38" spans="7:12" x14ac:dyDescent="0.15">
      <c r="G38" t="s">
        <v>316</v>
      </c>
      <c r="H38" t="s">
        <v>113</v>
      </c>
      <c r="I38" t="s">
        <v>304</v>
      </c>
      <c r="J38" t="s">
        <v>333</v>
      </c>
      <c r="K38">
        <v>13</v>
      </c>
      <c r="L38" s="172">
        <v>43334.708599537036</v>
      </c>
    </row>
    <row r="39" spans="7:12" x14ac:dyDescent="0.15">
      <c r="G39" t="s">
        <v>316</v>
      </c>
      <c r="H39" t="s">
        <v>113</v>
      </c>
      <c r="I39" t="s">
        <v>304</v>
      </c>
      <c r="J39" t="s">
        <v>334</v>
      </c>
      <c r="K39">
        <v>13</v>
      </c>
      <c r="L39" s="172">
        <v>43334.708599537036</v>
      </c>
    </row>
    <row r="40" spans="7:12" x14ac:dyDescent="0.15">
      <c r="G40" t="s">
        <v>316</v>
      </c>
      <c r="H40" t="s">
        <v>113</v>
      </c>
      <c r="I40" t="s">
        <v>304</v>
      </c>
      <c r="J40" t="s">
        <v>335</v>
      </c>
      <c r="K40">
        <v>0</v>
      </c>
      <c r="L40" s="172">
        <v>43334.708599537036</v>
      </c>
    </row>
    <row r="41" spans="7:12" x14ac:dyDescent="0.15">
      <c r="G41" t="s">
        <v>316</v>
      </c>
      <c r="H41" t="s">
        <v>113</v>
      </c>
      <c r="I41" t="s">
        <v>304</v>
      </c>
      <c r="J41" t="s">
        <v>336</v>
      </c>
      <c r="K41">
        <v>1</v>
      </c>
      <c r="L41" s="172">
        <v>43334.708599537036</v>
      </c>
    </row>
    <row r="42" spans="7:12" x14ac:dyDescent="0.15">
      <c r="G42" t="s">
        <v>316</v>
      </c>
      <c r="H42" t="s">
        <v>113</v>
      </c>
      <c r="I42" t="s">
        <v>304</v>
      </c>
      <c r="J42" t="s">
        <v>326</v>
      </c>
      <c r="K42">
        <v>0</v>
      </c>
      <c r="L42" s="172">
        <v>43334.708599537036</v>
      </c>
    </row>
    <row r="43" spans="7:12" x14ac:dyDescent="0.15">
      <c r="G43" t="s">
        <v>316</v>
      </c>
      <c r="H43" t="s">
        <v>113</v>
      </c>
      <c r="I43" t="s">
        <v>304</v>
      </c>
      <c r="J43" t="s">
        <v>327</v>
      </c>
      <c r="K43">
        <v>0</v>
      </c>
      <c r="L43" s="172">
        <v>43334.708599537036</v>
      </c>
    </row>
    <row r="44" spans="7:12" x14ac:dyDescent="0.15">
      <c r="G44" t="s">
        <v>316</v>
      </c>
      <c r="H44" t="s">
        <v>113</v>
      </c>
      <c r="I44" t="s">
        <v>304</v>
      </c>
      <c r="J44" t="s">
        <v>337</v>
      </c>
      <c r="K44">
        <v>5</v>
      </c>
      <c r="L44" s="172">
        <v>43334.708599537036</v>
      </c>
    </row>
    <row r="45" spans="7:12" x14ac:dyDescent="0.15">
      <c r="G45" t="s">
        <v>316</v>
      </c>
      <c r="H45" t="s">
        <v>113</v>
      </c>
      <c r="I45" t="s">
        <v>304</v>
      </c>
      <c r="J45" t="s">
        <v>338</v>
      </c>
      <c r="K45">
        <v>6</v>
      </c>
      <c r="L45" s="172">
        <v>43334.708599537036</v>
      </c>
    </row>
    <row r="46" spans="7:12" x14ac:dyDescent="0.15">
      <c r="G46" t="s">
        <v>316</v>
      </c>
      <c r="H46" t="s">
        <v>113</v>
      </c>
      <c r="I46" t="s">
        <v>304</v>
      </c>
      <c r="J46" t="s">
        <v>339</v>
      </c>
      <c r="K46">
        <v>2</v>
      </c>
      <c r="L46" s="172">
        <v>43334.708599537036</v>
      </c>
    </row>
    <row r="47" spans="7:12" x14ac:dyDescent="0.15">
      <c r="G47" t="s">
        <v>316</v>
      </c>
      <c r="H47" t="s">
        <v>113</v>
      </c>
      <c r="I47" t="s">
        <v>304</v>
      </c>
      <c r="J47" t="s">
        <v>340</v>
      </c>
      <c r="K47">
        <v>0</v>
      </c>
      <c r="L47" s="172">
        <v>43334.708599537036</v>
      </c>
    </row>
    <row r="48" spans="7:12" x14ac:dyDescent="0.15">
      <c r="G48" t="s">
        <v>316</v>
      </c>
      <c r="H48" t="s">
        <v>113</v>
      </c>
      <c r="I48" t="s">
        <v>304</v>
      </c>
      <c r="J48" t="s">
        <v>341</v>
      </c>
      <c r="K48">
        <v>0</v>
      </c>
      <c r="L48" s="172">
        <v>43334.708599537036</v>
      </c>
    </row>
    <row r="49" spans="7:12" x14ac:dyDescent="0.15">
      <c r="G49" t="s">
        <v>316</v>
      </c>
      <c r="H49" t="s">
        <v>113</v>
      </c>
      <c r="I49" t="s">
        <v>304</v>
      </c>
      <c r="J49" t="s">
        <v>342</v>
      </c>
      <c r="K49">
        <v>0</v>
      </c>
      <c r="L49" s="172">
        <v>43334.708599537036</v>
      </c>
    </row>
    <row r="50" spans="7:12" x14ac:dyDescent="0.15">
      <c r="G50" t="s">
        <v>316</v>
      </c>
      <c r="H50" t="s">
        <v>113</v>
      </c>
      <c r="I50" t="s">
        <v>305</v>
      </c>
      <c r="J50" t="s">
        <v>333</v>
      </c>
      <c r="K50">
        <v>11</v>
      </c>
      <c r="L50" s="172">
        <v>43334.708599537036</v>
      </c>
    </row>
    <row r="51" spans="7:12" x14ac:dyDescent="0.15">
      <c r="G51" t="s">
        <v>316</v>
      </c>
      <c r="H51" t="s">
        <v>113</v>
      </c>
      <c r="I51" t="s">
        <v>305</v>
      </c>
      <c r="J51" t="s">
        <v>334</v>
      </c>
      <c r="K51">
        <v>11</v>
      </c>
      <c r="L51" s="172">
        <v>43334.708599537036</v>
      </c>
    </row>
    <row r="52" spans="7:12" x14ac:dyDescent="0.15">
      <c r="G52" t="s">
        <v>316</v>
      </c>
      <c r="H52" t="s">
        <v>113</v>
      </c>
      <c r="I52" t="s">
        <v>305</v>
      </c>
      <c r="J52" t="s">
        <v>335</v>
      </c>
      <c r="K52">
        <v>0</v>
      </c>
      <c r="L52" s="172">
        <v>43334.708599537036</v>
      </c>
    </row>
    <row r="53" spans="7:12" x14ac:dyDescent="0.15">
      <c r="G53" t="s">
        <v>316</v>
      </c>
      <c r="H53" t="s">
        <v>113</v>
      </c>
      <c r="I53" t="s">
        <v>305</v>
      </c>
      <c r="J53" t="s">
        <v>336</v>
      </c>
      <c r="K53">
        <v>0</v>
      </c>
      <c r="L53" s="172">
        <v>43334.708599537036</v>
      </c>
    </row>
    <row r="54" spans="7:12" x14ac:dyDescent="0.15">
      <c r="G54" t="s">
        <v>316</v>
      </c>
      <c r="H54" t="s">
        <v>113</v>
      </c>
      <c r="I54" t="s">
        <v>305</v>
      </c>
      <c r="J54" t="s">
        <v>326</v>
      </c>
      <c r="K54">
        <v>0</v>
      </c>
      <c r="L54" s="172">
        <v>43334.708599537036</v>
      </c>
    </row>
    <row r="55" spans="7:12" x14ac:dyDescent="0.15">
      <c r="G55" t="s">
        <v>316</v>
      </c>
      <c r="H55" t="s">
        <v>113</v>
      </c>
      <c r="I55" t="s">
        <v>305</v>
      </c>
      <c r="J55" t="s">
        <v>327</v>
      </c>
      <c r="K55">
        <v>0</v>
      </c>
      <c r="L55" s="172">
        <v>43334.708599537036</v>
      </c>
    </row>
    <row r="56" spans="7:12" x14ac:dyDescent="0.15">
      <c r="G56" t="s">
        <v>316</v>
      </c>
      <c r="H56" t="s">
        <v>113</v>
      </c>
      <c r="I56" t="s">
        <v>305</v>
      </c>
      <c r="J56" t="s">
        <v>337</v>
      </c>
      <c r="K56">
        <v>2</v>
      </c>
      <c r="L56" s="172">
        <v>43334.708599537036</v>
      </c>
    </row>
    <row r="57" spans="7:12" x14ac:dyDescent="0.15">
      <c r="G57" t="s">
        <v>316</v>
      </c>
      <c r="H57" t="s">
        <v>113</v>
      </c>
      <c r="I57" t="s">
        <v>305</v>
      </c>
      <c r="J57" t="s">
        <v>338</v>
      </c>
      <c r="K57">
        <v>3</v>
      </c>
      <c r="L57" s="172">
        <v>43334.708599537036</v>
      </c>
    </row>
    <row r="58" spans="7:12" x14ac:dyDescent="0.15">
      <c r="G58" t="s">
        <v>316</v>
      </c>
      <c r="H58" t="s">
        <v>113</v>
      </c>
      <c r="I58" t="s">
        <v>305</v>
      </c>
      <c r="J58" t="s">
        <v>339</v>
      </c>
      <c r="K58">
        <v>5</v>
      </c>
      <c r="L58" s="172">
        <v>43334.708599537036</v>
      </c>
    </row>
    <row r="59" spans="7:12" x14ac:dyDescent="0.15">
      <c r="G59" t="s">
        <v>316</v>
      </c>
      <c r="H59" t="s">
        <v>113</v>
      </c>
      <c r="I59" t="s">
        <v>305</v>
      </c>
      <c r="J59" t="s">
        <v>340</v>
      </c>
      <c r="K59">
        <v>0</v>
      </c>
      <c r="L59" s="172">
        <v>43334.708599537036</v>
      </c>
    </row>
    <row r="60" spans="7:12" x14ac:dyDescent="0.15">
      <c r="G60" t="s">
        <v>316</v>
      </c>
      <c r="H60" t="s">
        <v>113</v>
      </c>
      <c r="I60" t="s">
        <v>305</v>
      </c>
      <c r="J60" t="s">
        <v>341</v>
      </c>
      <c r="K60">
        <v>1</v>
      </c>
      <c r="L60" s="172">
        <v>43334.708599537036</v>
      </c>
    </row>
    <row r="61" spans="7:12" x14ac:dyDescent="0.15">
      <c r="G61" t="s">
        <v>316</v>
      </c>
      <c r="H61" t="s">
        <v>113</v>
      </c>
      <c r="I61" t="s">
        <v>305</v>
      </c>
      <c r="J61" t="s">
        <v>342</v>
      </c>
      <c r="K61">
        <v>0</v>
      </c>
      <c r="L61" s="172">
        <v>43334.708599537036</v>
      </c>
    </row>
    <row r="62" spans="7:12" x14ac:dyDescent="0.15">
      <c r="G62" t="s">
        <v>316</v>
      </c>
      <c r="H62" t="s">
        <v>113</v>
      </c>
      <c r="I62" t="s">
        <v>306</v>
      </c>
      <c r="J62" t="s">
        <v>333</v>
      </c>
      <c r="K62">
        <v>21</v>
      </c>
      <c r="L62" s="172">
        <v>43334.708599537036</v>
      </c>
    </row>
    <row r="63" spans="7:12" x14ac:dyDescent="0.15">
      <c r="G63" t="s">
        <v>316</v>
      </c>
      <c r="H63" t="s">
        <v>113</v>
      </c>
      <c r="I63" t="s">
        <v>306</v>
      </c>
      <c r="J63" t="s">
        <v>334</v>
      </c>
      <c r="K63">
        <v>21</v>
      </c>
      <c r="L63" s="172">
        <v>43334.708599537036</v>
      </c>
    </row>
    <row r="64" spans="7:12" x14ac:dyDescent="0.15">
      <c r="G64" t="s">
        <v>316</v>
      </c>
      <c r="H64" t="s">
        <v>113</v>
      </c>
      <c r="I64" t="s">
        <v>306</v>
      </c>
      <c r="J64" t="s">
        <v>335</v>
      </c>
      <c r="K64">
        <v>0</v>
      </c>
      <c r="L64" s="172">
        <v>43334.708599537036</v>
      </c>
    </row>
    <row r="65" spans="7:12" x14ac:dyDescent="0.15">
      <c r="G65" t="s">
        <v>316</v>
      </c>
      <c r="H65" t="s">
        <v>113</v>
      </c>
      <c r="I65" t="s">
        <v>306</v>
      </c>
      <c r="J65" t="s">
        <v>336</v>
      </c>
      <c r="K65">
        <v>0</v>
      </c>
      <c r="L65" s="172">
        <v>43334.708599537036</v>
      </c>
    </row>
    <row r="66" spans="7:12" x14ac:dyDescent="0.15">
      <c r="G66" t="s">
        <v>316</v>
      </c>
      <c r="H66" t="s">
        <v>113</v>
      </c>
      <c r="I66" t="s">
        <v>306</v>
      </c>
      <c r="J66" t="s">
        <v>326</v>
      </c>
      <c r="K66">
        <v>0</v>
      </c>
      <c r="L66" s="172">
        <v>43334.708599537036</v>
      </c>
    </row>
    <row r="67" spans="7:12" x14ac:dyDescent="0.15">
      <c r="G67" t="s">
        <v>316</v>
      </c>
      <c r="H67" t="s">
        <v>113</v>
      </c>
      <c r="I67" t="s">
        <v>306</v>
      </c>
      <c r="J67" t="s">
        <v>327</v>
      </c>
      <c r="K67">
        <v>0</v>
      </c>
      <c r="L67" s="172">
        <v>43334.708611111113</v>
      </c>
    </row>
    <row r="68" spans="7:12" x14ac:dyDescent="0.15">
      <c r="G68" t="s">
        <v>316</v>
      </c>
      <c r="H68" t="s">
        <v>113</v>
      </c>
      <c r="I68" t="s">
        <v>306</v>
      </c>
      <c r="J68" t="s">
        <v>337</v>
      </c>
      <c r="K68">
        <v>1</v>
      </c>
      <c r="L68" s="172">
        <v>43334.708611111113</v>
      </c>
    </row>
    <row r="69" spans="7:12" x14ac:dyDescent="0.15">
      <c r="G69" t="s">
        <v>316</v>
      </c>
      <c r="H69" t="s">
        <v>113</v>
      </c>
      <c r="I69" t="s">
        <v>306</v>
      </c>
      <c r="J69" t="s">
        <v>338</v>
      </c>
      <c r="K69">
        <v>7</v>
      </c>
      <c r="L69" s="172">
        <v>43334.708611111113</v>
      </c>
    </row>
    <row r="70" spans="7:12" x14ac:dyDescent="0.15">
      <c r="G70" t="s">
        <v>316</v>
      </c>
      <c r="H70" t="s">
        <v>113</v>
      </c>
      <c r="I70" t="s">
        <v>306</v>
      </c>
      <c r="J70" t="s">
        <v>339</v>
      </c>
      <c r="K70">
        <v>13</v>
      </c>
      <c r="L70" s="172">
        <v>43334.708611111113</v>
      </c>
    </row>
    <row r="71" spans="7:12" x14ac:dyDescent="0.15">
      <c r="G71" t="s">
        <v>316</v>
      </c>
      <c r="H71" t="s">
        <v>113</v>
      </c>
      <c r="I71" t="s">
        <v>306</v>
      </c>
      <c r="J71" t="s">
        <v>340</v>
      </c>
      <c r="K71">
        <v>0</v>
      </c>
      <c r="L71" s="172">
        <v>43334.708611111113</v>
      </c>
    </row>
    <row r="72" spans="7:12" x14ac:dyDescent="0.15">
      <c r="G72" t="s">
        <v>316</v>
      </c>
      <c r="H72" t="s">
        <v>113</v>
      </c>
      <c r="I72" t="s">
        <v>306</v>
      </c>
      <c r="J72" t="s">
        <v>341</v>
      </c>
      <c r="K72">
        <v>0</v>
      </c>
      <c r="L72" s="172">
        <v>43334.708611111113</v>
      </c>
    </row>
    <row r="73" spans="7:12" x14ac:dyDescent="0.15">
      <c r="G73" t="s">
        <v>316</v>
      </c>
      <c r="H73" t="s">
        <v>113</v>
      </c>
      <c r="I73" t="s">
        <v>306</v>
      </c>
      <c r="J73" t="s">
        <v>342</v>
      </c>
      <c r="K73">
        <v>0</v>
      </c>
      <c r="L73" s="172">
        <v>43334.708611111113</v>
      </c>
    </row>
    <row r="74" spans="7:12" x14ac:dyDescent="0.15">
      <c r="G74" t="s">
        <v>316</v>
      </c>
      <c r="H74" t="s">
        <v>113</v>
      </c>
      <c r="I74" t="s">
        <v>307</v>
      </c>
      <c r="J74" t="s">
        <v>333</v>
      </c>
      <c r="K74">
        <v>125</v>
      </c>
      <c r="L74" s="172">
        <v>43334.708611111113</v>
      </c>
    </row>
    <row r="75" spans="7:12" x14ac:dyDescent="0.15">
      <c r="G75" t="s">
        <v>316</v>
      </c>
      <c r="H75" t="s">
        <v>113</v>
      </c>
      <c r="I75" t="s">
        <v>307</v>
      </c>
      <c r="J75" t="s">
        <v>334</v>
      </c>
      <c r="K75">
        <v>125</v>
      </c>
      <c r="L75" s="172">
        <v>43334.708611111113</v>
      </c>
    </row>
    <row r="76" spans="7:12" x14ac:dyDescent="0.15">
      <c r="G76" t="s">
        <v>316</v>
      </c>
      <c r="H76" t="s">
        <v>113</v>
      </c>
      <c r="I76" t="s">
        <v>307</v>
      </c>
      <c r="J76" t="s">
        <v>335</v>
      </c>
      <c r="K76">
        <v>0</v>
      </c>
      <c r="L76" s="172">
        <v>43334.708611111113</v>
      </c>
    </row>
    <row r="77" spans="7:12" x14ac:dyDescent="0.15">
      <c r="G77" t="s">
        <v>316</v>
      </c>
      <c r="H77" t="s">
        <v>113</v>
      </c>
      <c r="I77" t="s">
        <v>307</v>
      </c>
      <c r="J77" t="s">
        <v>336</v>
      </c>
      <c r="K77">
        <v>2</v>
      </c>
      <c r="L77" s="172">
        <v>43334.708611111113</v>
      </c>
    </row>
    <row r="78" spans="7:12" x14ac:dyDescent="0.15">
      <c r="G78" t="s">
        <v>316</v>
      </c>
      <c r="H78" t="s">
        <v>113</v>
      </c>
      <c r="I78" t="s">
        <v>307</v>
      </c>
      <c r="J78" t="s">
        <v>326</v>
      </c>
      <c r="K78">
        <v>0</v>
      </c>
      <c r="L78" s="172">
        <v>43334.708611111113</v>
      </c>
    </row>
    <row r="79" spans="7:12" x14ac:dyDescent="0.15">
      <c r="G79" t="s">
        <v>316</v>
      </c>
      <c r="H79" t="s">
        <v>113</v>
      </c>
      <c r="I79" t="s">
        <v>307</v>
      </c>
      <c r="J79" t="s">
        <v>327</v>
      </c>
      <c r="K79">
        <v>0</v>
      </c>
      <c r="L79" s="172">
        <v>43334.708611111113</v>
      </c>
    </row>
    <row r="80" spans="7:12" x14ac:dyDescent="0.15">
      <c r="G80" t="s">
        <v>316</v>
      </c>
      <c r="H80" t="s">
        <v>113</v>
      </c>
      <c r="I80" t="s">
        <v>307</v>
      </c>
      <c r="J80" t="s">
        <v>337</v>
      </c>
      <c r="K80">
        <v>3</v>
      </c>
      <c r="L80" s="172">
        <v>43334.708611111113</v>
      </c>
    </row>
    <row r="81" spans="7:12" x14ac:dyDescent="0.15">
      <c r="G81" t="s">
        <v>316</v>
      </c>
      <c r="H81" t="s">
        <v>113</v>
      </c>
      <c r="I81" t="s">
        <v>307</v>
      </c>
      <c r="J81" t="s">
        <v>338</v>
      </c>
      <c r="K81">
        <v>62</v>
      </c>
      <c r="L81" s="172">
        <v>43334.708611111113</v>
      </c>
    </row>
    <row r="82" spans="7:12" x14ac:dyDescent="0.15">
      <c r="G82" t="s">
        <v>316</v>
      </c>
      <c r="H82" t="s">
        <v>113</v>
      </c>
      <c r="I82" t="s">
        <v>307</v>
      </c>
      <c r="J82" t="s">
        <v>339</v>
      </c>
      <c r="K82">
        <v>60</v>
      </c>
      <c r="L82" s="172">
        <v>43334.708611111113</v>
      </c>
    </row>
    <row r="83" spans="7:12" x14ac:dyDescent="0.15">
      <c r="G83" t="s">
        <v>316</v>
      </c>
      <c r="H83" t="s">
        <v>113</v>
      </c>
      <c r="I83" t="s">
        <v>307</v>
      </c>
      <c r="J83" t="s">
        <v>340</v>
      </c>
      <c r="K83">
        <v>0</v>
      </c>
      <c r="L83" s="172">
        <v>43334.708611111113</v>
      </c>
    </row>
    <row r="84" spans="7:12" x14ac:dyDescent="0.15">
      <c r="G84" t="s">
        <v>316</v>
      </c>
      <c r="H84" t="s">
        <v>113</v>
      </c>
      <c r="I84" t="s">
        <v>307</v>
      </c>
      <c r="J84" t="s">
        <v>341</v>
      </c>
      <c r="K84">
        <v>0</v>
      </c>
      <c r="L84" s="172">
        <v>43334.708611111113</v>
      </c>
    </row>
    <row r="85" spans="7:12" x14ac:dyDescent="0.15">
      <c r="G85" t="s">
        <v>316</v>
      </c>
      <c r="H85" t="s">
        <v>113</v>
      </c>
      <c r="I85" t="s">
        <v>307</v>
      </c>
      <c r="J85" t="s">
        <v>342</v>
      </c>
      <c r="K85">
        <v>0</v>
      </c>
      <c r="L85" s="172">
        <v>43334.708611111113</v>
      </c>
    </row>
    <row r="86" spans="7:12" x14ac:dyDescent="0.15">
      <c r="G86" t="s">
        <v>316</v>
      </c>
      <c r="H86" t="s">
        <v>113</v>
      </c>
      <c r="I86" t="s">
        <v>308</v>
      </c>
      <c r="J86" t="s">
        <v>333</v>
      </c>
      <c r="K86">
        <v>104</v>
      </c>
      <c r="L86" s="172">
        <v>43334.708611111113</v>
      </c>
    </row>
    <row r="87" spans="7:12" x14ac:dyDescent="0.15">
      <c r="G87" t="s">
        <v>316</v>
      </c>
      <c r="H87" t="s">
        <v>113</v>
      </c>
      <c r="I87" t="s">
        <v>308</v>
      </c>
      <c r="J87" t="s">
        <v>334</v>
      </c>
      <c r="K87">
        <v>104</v>
      </c>
      <c r="L87" s="172">
        <v>43334.708611111113</v>
      </c>
    </row>
    <row r="88" spans="7:12" x14ac:dyDescent="0.15">
      <c r="G88" t="s">
        <v>316</v>
      </c>
      <c r="H88" t="s">
        <v>113</v>
      </c>
      <c r="I88" t="s">
        <v>308</v>
      </c>
      <c r="J88" t="s">
        <v>335</v>
      </c>
      <c r="K88">
        <v>0</v>
      </c>
      <c r="L88" s="172">
        <v>43334.708611111113</v>
      </c>
    </row>
    <row r="89" spans="7:12" x14ac:dyDescent="0.15">
      <c r="G89" t="s">
        <v>316</v>
      </c>
      <c r="H89" t="s">
        <v>113</v>
      </c>
      <c r="I89" t="s">
        <v>308</v>
      </c>
      <c r="J89" t="s">
        <v>336</v>
      </c>
      <c r="K89">
        <v>6</v>
      </c>
      <c r="L89" s="172">
        <v>43334.708611111113</v>
      </c>
    </row>
    <row r="90" spans="7:12" x14ac:dyDescent="0.15">
      <c r="G90" t="s">
        <v>316</v>
      </c>
      <c r="H90" t="s">
        <v>113</v>
      </c>
      <c r="I90" t="s">
        <v>308</v>
      </c>
      <c r="J90" t="s">
        <v>326</v>
      </c>
      <c r="K90">
        <v>0</v>
      </c>
      <c r="L90" s="172">
        <v>43334.708611111113</v>
      </c>
    </row>
    <row r="91" spans="7:12" x14ac:dyDescent="0.15">
      <c r="G91" t="s">
        <v>316</v>
      </c>
      <c r="H91" t="s">
        <v>113</v>
      </c>
      <c r="I91" t="s">
        <v>308</v>
      </c>
      <c r="J91" t="s">
        <v>327</v>
      </c>
      <c r="K91">
        <v>0</v>
      </c>
      <c r="L91" s="172">
        <v>43334.708611111113</v>
      </c>
    </row>
    <row r="92" spans="7:12" x14ac:dyDescent="0.15">
      <c r="G92" t="s">
        <v>316</v>
      </c>
      <c r="H92" t="s">
        <v>113</v>
      </c>
      <c r="I92" t="s">
        <v>308</v>
      </c>
      <c r="J92" t="s">
        <v>337</v>
      </c>
      <c r="K92">
        <v>2</v>
      </c>
      <c r="L92" s="172">
        <v>43334.708611111113</v>
      </c>
    </row>
    <row r="93" spans="7:12" x14ac:dyDescent="0.15">
      <c r="G93" t="s">
        <v>316</v>
      </c>
      <c r="H93" t="s">
        <v>113</v>
      </c>
      <c r="I93" t="s">
        <v>308</v>
      </c>
      <c r="J93" t="s">
        <v>338</v>
      </c>
      <c r="K93">
        <v>58</v>
      </c>
      <c r="L93" s="172">
        <v>43334.708611111113</v>
      </c>
    </row>
    <row r="94" spans="7:12" x14ac:dyDescent="0.15">
      <c r="G94" t="s">
        <v>316</v>
      </c>
      <c r="H94" t="s">
        <v>113</v>
      </c>
      <c r="I94" t="s">
        <v>308</v>
      </c>
      <c r="J94" t="s">
        <v>339</v>
      </c>
      <c r="K94">
        <v>44</v>
      </c>
      <c r="L94" s="172">
        <v>43334.708611111113</v>
      </c>
    </row>
    <row r="95" spans="7:12" x14ac:dyDescent="0.15">
      <c r="G95" t="s">
        <v>316</v>
      </c>
      <c r="H95" t="s">
        <v>113</v>
      </c>
      <c r="I95" t="s">
        <v>308</v>
      </c>
      <c r="J95" t="s">
        <v>340</v>
      </c>
      <c r="K95">
        <v>0</v>
      </c>
      <c r="L95" s="172">
        <v>43334.708611111113</v>
      </c>
    </row>
    <row r="96" spans="7:12" x14ac:dyDescent="0.15">
      <c r="G96" t="s">
        <v>316</v>
      </c>
      <c r="H96" t="s">
        <v>113</v>
      </c>
      <c r="I96" t="s">
        <v>308</v>
      </c>
      <c r="J96" t="s">
        <v>341</v>
      </c>
      <c r="K96">
        <v>0</v>
      </c>
      <c r="L96" s="172">
        <v>43334.708611111113</v>
      </c>
    </row>
    <row r="97" spans="7:12" x14ac:dyDescent="0.15">
      <c r="G97" t="s">
        <v>316</v>
      </c>
      <c r="H97" t="s">
        <v>113</v>
      </c>
      <c r="I97" t="s">
        <v>308</v>
      </c>
      <c r="J97" t="s">
        <v>342</v>
      </c>
      <c r="K97">
        <v>0</v>
      </c>
      <c r="L97" s="172">
        <v>43334.708611111113</v>
      </c>
    </row>
    <row r="98" spans="7:12" x14ac:dyDescent="0.15">
      <c r="G98" t="s">
        <v>316</v>
      </c>
      <c r="H98" t="s">
        <v>113</v>
      </c>
      <c r="I98" t="s">
        <v>309</v>
      </c>
      <c r="J98" t="s">
        <v>333</v>
      </c>
      <c r="K98">
        <v>169</v>
      </c>
      <c r="L98" s="172">
        <v>43334.708611111113</v>
      </c>
    </row>
    <row r="99" spans="7:12" x14ac:dyDescent="0.15">
      <c r="G99" t="s">
        <v>316</v>
      </c>
      <c r="H99" t="s">
        <v>113</v>
      </c>
      <c r="I99" t="s">
        <v>309</v>
      </c>
      <c r="J99" t="s">
        <v>334</v>
      </c>
      <c r="K99">
        <v>144</v>
      </c>
      <c r="L99" s="172">
        <v>43334.708611111113</v>
      </c>
    </row>
    <row r="100" spans="7:12" x14ac:dyDescent="0.15">
      <c r="G100" t="s">
        <v>316</v>
      </c>
      <c r="H100" t="s">
        <v>113</v>
      </c>
      <c r="I100" t="s">
        <v>309</v>
      </c>
      <c r="J100" t="s">
        <v>335</v>
      </c>
      <c r="K100">
        <v>25</v>
      </c>
      <c r="L100" s="172">
        <v>43334.708611111113</v>
      </c>
    </row>
    <row r="101" spans="7:12" x14ac:dyDescent="0.15">
      <c r="G101" t="s">
        <v>316</v>
      </c>
      <c r="H101" t="s">
        <v>113</v>
      </c>
      <c r="I101" t="s">
        <v>309</v>
      </c>
      <c r="J101" t="s">
        <v>336</v>
      </c>
      <c r="K101">
        <v>9</v>
      </c>
      <c r="L101" s="172">
        <v>43334.708611111113</v>
      </c>
    </row>
    <row r="102" spans="7:12" x14ac:dyDescent="0.15">
      <c r="G102" t="s">
        <v>316</v>
      </c>
      <c r="H102" t="s">
        <v>113</v>
      </c>
      <c r="I102" t="s">
        <v>309</v>
      </c>
      <c r="J102" t="s">
        <v>326</v>
      </c>
      <c r="K102">
        <v>3</v>
      </c>
      <c r="L102" s="172">
        <v>43334.708611111113</v>
      </c>
    </row>
    <row r="103" spans="7:12" x14ac:dyDescent="0.15">
      <c r="G103" t="s">
        <v>316</v>
      </c>
      <c r="H103" t="s">
        <v>113</v>
      </c>
      <c r="I103" t="s">
        <v>309</v>
      </c>
      <c r="J103" t="s">
        <v>327</v>
      </c>
      <c r="K103">
        <v>24</v>
      </c>
      <c r="L103" s="172">
        <v>43334.708611111113</v>
      </c>
    </row>
    <row r="104" spans="7:12" x14ac:dyDescent="0.15">
      <c r="G104" t="s">
        <v>316</v>
      </c>
      <c r="H104" t="s">
        <v>113</v>
      </c>
      <c r="I104" t="s">
        <v>309</v>
      </c>
      <c r="J104" t="s">
        <v>337</v>
      </c>
      <c r="K104">
        <v>47</v>
      </c>
      <c r="L104" s="172">
        <v>43334.708622685182</v>
      </c>
    </row>
    <row r="105" spans="7:12" x14ac:dyDescent="0.15">
      <c r="G105" t="s">
        <v>316</v>
      </c>
      <c r="H105" t="s">
        <v>113</v>
      </c>
      <c r="I105" t="s">
        <v>309</v>
      </c>
      <c r="J105" t="s">
        <v>338</v>
      </c>
      <c r="K105">
        <v>69</v>
      </c>
      <c r="L105" s="172">
        <v>43334.708622685182</v>
      </c>
    </row>
    <row r="106" spans="7:12" x14ac:dyDescent="0.15">
      <c r="G106" t="s">
        <v>316</v>
      </c>
      <c r="H106" t="s">
        <v>113</v>
      </c>
      <c r="I106" t="s">
        <v>309</v>
      </c>
      <c r="J106" t="s">
        <v>339</v>
      </c>
      <c r="K106">
        <v>47</v>
      </c>
      <c r="L106" s="172">
        <v>43334.708622685182</v>
      </c>
    </row>
    <row r="107" spans="7:12" x14ac:dyDescent="0.15">
      <c r="G107" t="s">
        <v>316</v>
      </c>
      <c r="H107" t="s">
        <v>113</v>
      </c>
      <c r="I107" t="s">
        <v>309</v>
      </c>
      <c r="J107" t="s">
        <v>340</v>
      </c>
      <c r="K107">
        <v>0</v>
      </c>
      <c r="L107" s="172">
        <v>43334.708622685182</v>
      </c>
    </row>
    <row r="108" spans="7:12" x14ac:dyDescent="0.15">
      <c r="G108" t="s">
        <v>316</v>
      </c>
      <c r="H108" t="s">
        <v>113</v>
      </c>
      <c r="I108" t="s">
        <v>309</v>
      </c>
      <c r="J108" t="s">
        <v>341</v>
      </c>
      <c r="K108">
        <v>6</v>
      </c>
      <c r="L108" s="172">
        <v>43334.708622685182</v>
      </c>
    </row>
    <row r="109" spans="7:12" x14ac:dyDescent="0.15">
      <c r="G109" t="s">
        <v>316</v>
      </c>
      <c r="H109" t="s">
        <v>113</v>
      </c>
      <c r="I109" t="s">
        <v>309</v>
      </c>
      <c r="J109" t="s">
        <v>342</v>
      </c>
      <c r="K109">
        <v>0</v>
      </c>
      <c r="L109" s="172">
        <v>43334.708622685182</v>
      </c>
    </row>
    <row r="110" spans="7:12" x14ac:dyDescent="0.15">
      <c r="G110" t="s">
        <v>316</v>
      </c>
      <c r="H110" t="s">
        <v>113</v>
      </c>
      <c r="I110" t="s">
        <v>310</v>
      </c>
      <c r="J110" t="s">
        <v>333</v>
      </c>
      <c r="K110">
        <v>104</v>
      </c>
      <c r="L110" s="172">
        <v>43334.708622685182</v>
      </c>
    </row>
    <row r="111" spans="7:12" x14ac:dyDescent="0.15">
      <c r="G111" t="s">
        <v>316</v>
      </c>
      <c r="H111" t="s">
        <v>113</v>
      </c>
      <c r="I111" t="s">
        <v>310</v>
      </c>
      <c r="J111" t="s">
        <v>334</v>
      </c>
      <c r="K111">
        <v>61</v>
      </c>
      <c r="L111" s="172">
        <v>43334.708622685182</v>
      </c>
    </row>
    <row r="112" spans="7:12" x14ac:dyDescent="0.15">
      <c r="G112" t="s">
        <v>316</v>
      </c>
      <c r="H112" t="s">
        <v>113</v>
      </c>
      <c r="I112" t="s">
        <v>310</v>
      </c>
      <c r="J112" t="s">
        <v>335</v>
      </c>
      <c r="K112">
        <v>43</v>
      </c>
      <c r="L112" s="172">
        <v>43334.708622685182</v>
      </c>
    </row>
    <row r="113" spans="7:12" x14ac:dyDescent="0.15">
      <c r="G113" t="s">
        <v>316</v>
      </c>
      <c r="H113" t="s">
        <v>113</v>
      </c>
      <c r="I113" t="s">
        <v>310</v>
      </c>
      <c r="J113" t="s">
        <v>336</v>
      </c>
      <c r="K113">
        <v>3</v>
      </c>
      <c r="L113" s="172">
        <v>43334.708622685182</v>
      </c>
    </row>
    <row r="114" spans="7:12" x14ac:dyDescent="0.15">
      <c r="G114" t="s">
        <v>316</v>
      </c>
      <c r="H114" t="s">
        <v>113</v>
      </c>
      <c r="I114" t="s">
        <v>310</v>
      </c>
      <c r="J114" t="s">
        <v>326</v>
      </c>
      <c r="K114">
        <v>5</v>
      </c>
      <c r="L114" s="172">
        <v>43334.708622685182</v>
      </c>
    </row>
    <row r="115" spans="7:12" x14ac:dyDescent="0.15">
      <c r="G115" t="s">
        <v>316</v>
      </c>
      <c r="H115" t="s">
        <v>113</v>
      </c>
      <c r="I115" t="s">
        <v>310</v>
      </c>
      <c r="J115" t="s">
        <v>327</v>
      </c>
      <c r="K115">
        <v>42</v>
      </c>
      <c r="L115" s="172">
        <v>43334.708622685182</v>
      </c>
    </row>
    <row r="116" spans="7:12" x14ac:dyDescent="0.15">
      <c r="G116" t="s">
        <v>316</v>
      </c>
      <c r="H116" t="s">
        <v>113</v>
      </c>
      <c r="I116" t="s">
        <v>310</v>
      </c>
      <c r="J116" t="s">
        <v>337</v>
      </c>
      <c r="K116">
        <v>29</v>
      </c>
      <c r="L116" s="172">
        <v>43334.708622685182</v>
      </c>
    </row>
    <row r="117" spans="7:12" x14ac:dyDescent="0.15">
      <c r="G117" t="s">
        <v>316</v>
      </c>
      <c r="H117" t="s">
        <v>113</v>
      </c>
      <c r="I117" t="s">
        <v>310</v>
      </c>
      <c r="J117" t="s">
        <v>338</v>
      </c>
      <c r="K117">
        <v>44</v>
      </c>
      <c r="L117" s="172">
        <v>43334.708622685182</v>
      </c>
    </row>
    <row r="118" spans="7:12" x14ac:dyDescent="0.15">
      <c r="G118" t="s">
        <v>316</v>
      </c>
      <c r="H118" t="s">
        <v>113</v>
      </c>
      <c r="I118" t="s">
        <v>310</v>
      </c>
      <c r="J118" t="s">
        <v>339</v>
      </c>
      <c r="K118">
        <v>28</v>
      </c>
      <c r="L118" s="172">
        <v>43334.708622685182</v>
      </c>
    </row>
    <row r="119" spans="7:12" x14ac:dyDescent="0.15">
      <c r="G119" t="s">
        <v>316</v>
      </c>
      <c r="H119" t="s">
        <v>113</v>
      </c>
      <c r="I119" t="s">
        <v>310</v>
      </c>
      <c r="J119" t="s">
        <v>340</v>
      </c>
      <c r="K119">
        <v>0</v>
      </c>
      <c r="L119" s="172">
        <v>43334.708622685182</v>
      </c>
    </row>
    <row r="120" spans="7:12" x14ac:dyDescent="0.15">
      <c r="G120" t="s">
        <v>316</v>
      </c>
      <c r="H120" t="s">
        <v>113</v>
      </c>
      <c r="I120" t="s">
        <v>310</v>
      </c>
      <c r="J120" t="s">
        <v>341</v>
      </c>
      <c r="K120">
        <v>3</v>
      </c>
      <c r="L120" s="172">
        <v>43334.708622685182</v>
      </c>
    </row>
    <row r="121" spans="7:12" x14ac:dyDescent="0.15">
      <c r="G121" t="s">
        <v>316</v>
      </c>
      <c r="H121" t="s">
        <v>113</v>
      </c>
      <c r="I121" t="s">
        <v>310</v>
      </c>
      <c r="J121" t="s">
        <v>342</v>
      </c>
      <c r="K121">
        <v>0</v>
      </c>
      <c r="L121" s="172">
        <v>43334.708622685182</v>
      </c>
    </row>
    <row r="122" spans="7:12" x14ac:dyDescent="0.15">
      <c r="G122" t="s">
        <v>316</v>
      </c>
      <c r="H122" t="s">
        <v>113</v>
      </c>
      <c r="I122" t="s">
        <v>311</v>
      </c>
      <c r="J122" t="s">
        <v>333</v>
      </c>
      <c r="K122">
        <v>84</v>
      </c>
      <c r="L122" s="172">
        <v>43334.708622685182</v>
      </c>
    </row>
    <row r="123" spans="7:12" x14ac:dyDescent="0.15">
      <c r="G123" t="s">
        <v>316</v>
      </c>
      <c r="H123" t="s">
        <v>113</v>
      </c>
      <c r="I123" t="s">
        <v>311</v>
      </c>
      <c r="J123" t="s">
        <v>334</v>
      </c>
      <c r="K123">
        <v>44</v>
      </c>
      <c r="L123" s="172">
        <v>43334.708622685182</v>
      </c>
    </row>
    <row r="124" spans="7:12" x14ac:dyDescent="0.15">
      <c r="G124" t="s">
        <v>316</v>
      </c>
      <c r="H124" t="s">
        <v>113</v>
      </c>
      <c r="I124" t="s">
        <v>311</v>
      </c>
      <c r="J124" t="s">
        <v>335</v>
      </c>
      <c r="K124">
        <v>40</v>
      </c>
      <c r="L124" s="172">
        <v>43334.708622685182</v>
      </c>
    </row>
    <row r="125" spans="7:12" x14ac:dyDescent="0.15">
      <c r="G125" t="s">
        <v>316</v>
      </c>
      <c r="H125" t="s">
        <v>113</v>
      </c>
      <c r="I125" t="s">
        <v>311</v>
      </c>
      <c r="J125" t="s">
        <v>336</v>
      </c>
      <c r="K125">
        <v>8</v>
      </c>
      <c r="L125" s="172">
        <v>43334.708622685182</v>
      </c>
    </row>
    <row r="126" spans="7:12" x14ac:dyDescent="0.15">
      <c r="G126" t="s">
        <v>316</v>
      </c>
      <c r="H126" t="s">
        <v>113</v>
      </c>
      <c r="I126" t="s">
        <v>311</v>
      </c>
      <c r="J126" t="s">
        <v>326</v>
      </c>
      <c r="K126">
        <v>8</v>
      </c>
      <c r="L126" s="172">
        <v>43334.708622685182</v>
      </c>
    </row>
    <row r="127" spans="7:12" x14ac:dyDescent="0.15">
      <c r="G127" t="s">
        <v>316</v>
      </c>
      <c r="H127" t="s">
        <v>113</v>
      </c>
      <c r="I127" t="s">
        <v>311</v>
      </c>
      <c r="J127" t="s">
        <v>327</v>
      </c>
      <c r="K127">
        <v>36</v>
      </c>
      <c r="L127" s="172">
        <v>43334.708622685182</v>
      </c>
    </row>
    <row r="128" spans="7:12" x14ac:dyDescent="0.15">
      <c r="G128" t="s">
        <v>316</v>
      </c>
      <c r="H128" t="s">
        <v>113</v>
      </c>
      <c r="I128" t="s">
        <v>311</v>
      </c>
      <c r="J128" t="s">
        <v>337</v>
      </c>
      <c r="K128">
        <v>27</v>
      </c>
      <c r="L128" s="172">
        <v>43334.708622685182</v>
      </c>
    </row>
    <row r="129" spans="7:12" x14ac:dyDescent="0.15">
      <c r="G129" t="s">
        <v>316</v>
      </c>
      <c r="H129" t="s">
        <v>113</v>
      </c>
      <c r="I129" t="s">
        <v>311</v>
      </c>
      <c r="J129" t="s">
        <v>338</v>
      </c>
      <c r="K129">
        <v>36</v>
      </c>
      <c r="L129" s="172">
        <v>43334.708622685182</v>
      </c>
    </row>
    <row r="130" spans="7:12" x14ac:dyDescent="0.15">
      <c r="G130" t="s">
        <v>316</v>
      </c>
      <c r="H130" t="s">
        <v>113</v>
      </c>
      <c r="I130" t="s">
        <v>311</v>
      </c>
      <c r="J130" t="s">
        <v>339</v>
      </c>
      <c r="K130">
        <v>19</v>
      </c>
      <c r="L130" s="172">
        <v>43334.708622685182</v>
      </c>
    </row>
    <row r="131" spans="7:12" x14ac:dyDescent="0.15">
      <c r="G131" t="s">
        <v>316</v>
      </c>
      <c r="H131" t="s">
        <v>113</v>
      </c>
      <c r="I131" t="s">
        <v>311</v>
      </c>
      <c r="J131" t="s">
        <v>340</v>
      </c>
      <c r="K131">
        <v>0</v>
      </c>
      <c r="L131" s="172">
        <v>43334.708622685182</v>
      </c>
    </row>
    <row r="132" spans="7:12" x14ac:dyDescent="0.15">
      <c r="G132" t="s">
        <v>316</v>
      </c>
      <c r="H132" t="s">
        <v>113</v>
      </c>
      <c r="I132" t="s">
        <v>311</v>
      </c>
      <c r="J132" t="s">
        <v>341</v>
      </c>
      <c r="K132">
        <v>2</v>
      </c>
      <c r="L132" s="172">
        <v>43334.708622685182</v>
      </c>
    </row>
    <row r="133" spans="7:12" x14ac:dyDescent="0.15">
      <c r="G133" t="s">
        <v>316</v>
      </c>
      <c r="H133" t="s">
        <v>113</v>
      </c>
      <c r="I133" t="s">
        <v>311</v>
      </c>
      <c r="J133" t="s">
        <v>342</v>
      </c>
      <c r="K133">
        <v>0</v>
      </c>
      <c r="L133" s="172">
        <v>43334.708634259259</v>
      </c>
    </row>
    <row r="134" spans="7:12" x14ac:dyDescent="0.15">
      <c r="G134" t="s">
        <v>316</v>
      </c>
      <c r="H134" t="s">
        <v>113</v>
      </c>
      <c r="I134" t="s">
        <v>312</v>
      </c>
      <c r="J134" t="s">
        <v>333</v>
      </c>
      <c r="K134">
        <v>82</v>
      </c>
      <c r="L134" s="172">
        <v>43334.708634259259</v>
      </c>
    </row>
    <row r="135" spans="7:12" x14ac:dyDescent="0.15">
      <c r="G135" t="s">
        <v>316</v>
      </c>
      <c r="H135" t="s">
        <v>113</v>
      </c>
      <c r="I135" t="s">
        <v>312</v>
      </c>
      <c r="J135" t="s">
        <v>334</v>
      </c>
      <c r="K135">
        <v>49</v>
      </c>
      <c r="L135" s="172">
        <v>43334.708634259259</v>
      </c>
    </row>
    <row r="136" spans="7:12" x14ac:dyDescent="0.15">
      <c r="G136" t="s">
        <v>316</v>
      </c>
      <c r="H136" t="s">
        <v>113</v>
      </c>
      <c r="I136" t="s">
        <v>312</v>
      </c>
      <c r="J136" t="s">
        <v>335</v>
      </c>
      <c r="K136">
        <v>33</v>
      </c>
      <c r="L136" s="172">
        <v>43334.708634259259</v>
      </c>
    </row>
    <row r="137" spans="7:12" x14ac:dyDescent="0.15">
      <c r="G137" t="s">
        <v>316</v>
      </c>
      <c r="H137" t="s">
        <v>113</v>
      </c>
      <c r="I137" t="s">
        <v>312</v>
      </c>
      <c r="J137" t="s">
        <v>336</v>
      </c>
      <c r="K137">
        <v>3</v>
      </c>
      <c r="L137" s="172">
        <v>43334.708634259259</v>
      </c>
    </row>
    <row r="138" spans="7:12" x14ac:dyDescent="0.15">
      <c r="G138" t="s">
        <v>316</v>
      </c>
      <c r="H138" t="s">
        <v>113</v>
      </c>
      <c r="I138" t="s">
        <v>312</v>
      </c>
      <c r="J138" t="s">
        <v>326</v>
      </c>
      <c r="K138">
        <v>9</v>
      </c>
      <c r="L138" s="172">
        <v>43334.708634259259</v>
      </c>
    </row>
    <row r="139" spans="7:12" x14ac:dyDescent="0.15">
      <c r="G139" t="s">
        <v>316</v>
      </c>
      <c r="H139" t="s">
        <v>113</v>
      </c>
      <c r="I139" t="s">
        <v>312</v>
      </c>
      <c r="J139" t="s">
        <v>327</v>
      </c>
      <c r="K139">
        <v>33</v>
      </c>
      <c r="L139" s="172">
        <v>43334.708634259259</v>
      </c>
    </row>
    <row r="140" spans="7:12" x14ac:dyDescent="0.15">
      <c r="G140" t="s">
        <v>316</v>
      </c>
      <c r="H140" t="s">
        <v>113</v>
      </c>
      <c r="I140" t="s">
        <v>312</v>
      </c>
      <c r="J140" t="s">
        <v>337</v>
      </c>
      <c r="K140">
        <v>23</v>
      </c>
      <c r="L140" s="172">
        <v>43334.708634259259</v>
      </c>
    </row>
    <row r="141" spans="7:12" x14ac:dyDescent="0.15">
      <c r="G141" t="s">
        <v>316</v>
      </c>
      <c r="H141" t="s">
        <v>113</v>
      </c>
      <c r="I141" t="s">
        <v>312</v>
      </c>
      <c r="J141" t="s">
        <v>338</v>
      </c>
      <c r="K141">
        <v>41</v>
      </c>
      <c r="L141" s="172">
        <v>43334.708634259259</v>
      </c>
    </row>
    <row r="142" spans="7:12" x14ac:dyDescent="0.15">
      <c r="G142" t="s">
        <v>316</v>
      </c>
      <c r="H142" t="s">
        <v>113</v>
      </c>
      <c r="I142" t="s">
        <v>312</v>
      </c>
      <c r="J142" t="s">
        <v>339</v>
      </c>
      <c r="K142">
        <v>15</v>
      </c>
      <c r="L142" s="172">
        <v>43334.708634259259</v>
      </c>
    </row>
    <row r="143" spans="7:12" x14ac:dyDescent="0.15">
      <c r="G143" t="s">
        <v>316</v>
      </c>
      <c r="H143" t="s">
        <v>113</v>
      </c>
      <c r="I143" t="s">
        <v>312</v>
      </c>
      <c r="J143" t="s">
        <v>340</v>
      </c>
      <c r="K143">
        <v>0</v>
      </c>
      <c r="L143" s="172">
        <v>43334.708634259259</v>
      </c>
    </row>
    <row r="144" spans="7:12" x14ac:dyDescent="0.15">
      <c r="G144" t="s">
        <v>316</v>
      </c>
      <c r="H144" t="s">
        <v>113</v>
      </c>
      <c r="I144" t="s">
        <v>312</v>
      </c>
      <c r="J144" t="s">
        <v>341</v>
      </c>
      <c r="K144">
        <v>3</v>
      </c>
      <c r="L144" s="172">
        <v>43334.708634259259</v>
      </c>
    </row>
    <row r="145" spans="7:12" x14ac:dyDescent="0.15">
      <c r="G145" t="s">
        <v>316</v>
      </c>
      <c r="H145" t="s">
        <v>113</v>
      </c>
      <c r="I145" t="s">
        <v>312</v>
      </c>
      <c r="J145" t="s">
        <v>342</v>
      </c>
      <c r="K145">
        <v>0</v>
      </c>
      <c r="L145" s="172">
        <v>43334.708634259259</v>
      </c>
    </row>
    <row r="146" spans="7:12" x14ac:dyDescent="0.15">
      <c r="G146" t="s">
        <v>316</v>
      </c>
      <c r="H146" t="s">
        <v>113</v>
      </c>
      <c r="I146" t="s">
        <v>317</v>
      </c>
      <c r="J146" t="s">
        <v>333</v>
      </c>
      <c r="K146">
        <v>55</v>
      </c>
      <c r="L146" s="172">
        <v>43334.708634259259</v>
      </c>
    </row>
    <row r="147" spans="7:12" x14ac:dyDescent="0.15">
      <c r="G147" t="s">
        <v>316</v>
      </c>
      <c r="H147" t="s">
        <v>113</v>
      </c>
      <c r="I147" t="s">
        <v>317</v>
      </c>
      <c r="J147" t="s">
        <v>334</v>
      </c>
      <c r="K147">
        <v>54</v>
      </c>
      <c r="L147" s="172">
        <v>43334.708634259259</v>
      </c>
    </row>
    <row r="148" spans="7:12" x14ac:dyDescent="0.15">
      <c r="G148" t="s">
        <v>316</v>
      </c>
      <c r="H148" t="s">
        <v>113</v>
      </c>
      <c r="I148" t="s">
        <v>317</v>
      </c>
      <c r="J148" t="s">
        <v>335</v>
      </c>
      <c r="K148">
        <v>1</v>
      </c>
      <c r="L148" s="172">
        <v>43334.708634259259</v>
      </c>
    </row>
    <row r="149" spans="7:12" x14ac:dyDescent="0.15">
      <c r="G149" t="s">
        <v>316</v>
      </c>
      <c r="H149" t="s">
        <v>113</v>
      </c>
      <c r="I149" t="s">
        <v>317</v>
      </c>
      <c r="J149" t="s">
        <v>336</v>
      </c>
      <c r="K149">
        <v>1</v>
      </c>
      <c r="L149" s="172">
        <v>43334.708634259259</v>
      </c>
    </row>
    <row r="150" spans="7:12" x14ac:dyDescent="0.15">
      <c r="G150" t="s">
        <v>316</v>
      </c>
      <c r="H150" t="s">
        <v>113</v>
      </c>
      <c r="I150" t="s">
        <v>317</v>
      </c>
      <c r="J150" t="s">
        <v>326</v>
      </c>
      <c r="K150">
        <v>17</v>
      </c>
      <c r="L150" s="172">
        <v>43334.708634259259</v>
      </c>
    </row>
    <row r="151" spans="7:12" x14ac:dyDescent="0.15">
      <c r="G151" t="s">
        <v>316</v>
      </c>
      <c r="H151" t="s">
        <v>113</v>
      </c>
      <c r="I151" t="s">
        <v>317</v>
      </c>
      <c r="J151" t="s">
        <v>327</v>
      </c>
      <c r="K151">
        <v>1</v>
      </c>
      <c r="L151" s="172">
        <v>43334.708634259259</v>
      </c>
    </row>
    <row r="152" spans="7:12" x14ac:dyDescent="0.15">
      <c r="G152" t="s">
        <v>316</v>
      </c>
      <c r="H152" t="s">
        <v>113</v>
      </c>
      <c r="I152" t="s">
        <v>317</v>
      </c>
      <c r="J152" t="s">
        <v>337</v>
      </c>
      <c r="K152">
        <v>16</v>
      </c>
      <c r="L152" s="172">
        <v>43334.708634259259</v>
      </c>
    </row>
    <row r="153" spans="7:12" x14ac:dyDescent="0.15">
      <c r="G153" t="s">
        <v>316</v>
      </c>
      <c r="H153" t="s">
        <v>113</v>
      </c>
      <c r="I153" t="s">
        <v>317</v>
      </c>
      <c r="J153" t="s">
        <v>338</v>
      </c>
      <c r="K153">
        <v>24</v>
      </c>
      <c r="L153" s="172">
        <v>43334.708634259259</v>
      </c>
    </row>
    <row r="154" spans="7:12" x14ac:dyDescent="0.15">
      <c r="G154" t="s">
        <v>316</v>
      </c>
      <c r="H154" t="s">
        <v>113</v>
      </c>
      <c r="I154" t="s">
        <v>317</v>
      </c>
      <c r="J154" t="s">
        <v>339</v>
      </c>
      <c r="K154">
        <v>14</v>
      </c>
      <c r="L154" s="172">
        <v>43334.708634259259</v>
      </c>
    </row>
    <row r="155" spans="7:12" x14ac:dyDescent="0.15">
      <c r="G155" t="s">
        <v>316</v>
      </c>
      <c r="H155" t="s">
        <v>113</v>
      </c>
      <c r="I155" t="s">
        <v>317</v>
      </c>
      <c r="J155" t="s">
        <v>340</v>
      </c>
      <c r="K155">
        <v>0</v>
      </c>
      <c r="L155" s="172">
        <v>43334.708634259259</v>
      </c>
    </row>
    <row r="156" spans="7:12" x14ac:dyDescent="0.15">
      <c r="G156" t="s">
        <v>316</v>
      </c>
      <c r="H156" t="s">
        <v>113</v>
      </c>
      <c r="I156" t="s">
        <v>317</v>
      </c>
      <c r="J156" t="s">
        <v>341</v>
      </c>
      <c r="K156">
        <v>1</v>
      </c>
      <c r="L156" s="172">
        <v>43334.708634259259</v>
      </c>
    </row>
    <row r="157" spans="7:12" x14ac:dyDescent="0.15">
      <c r="G157" t="s">
        <v>316</v>
      </c>
      <c r="H157" t="s">
        <v>113</v>
      </c>
      <c r="I157" t="s">
        <v>317</v>
      </c>
      <c r="J157" t="s">
        <v>342</v>
      </c>
      <c r="K157">
        <v>0</v>
      </c>
      <c r="L157" s="172">
        <v>43334.708634259259</v>
      </c>
    </row>
    <row r="158" spans="7:12" x14ac:dyDescent="0.15">
      <c r="G158" t="s">
        <v>316</v>
      </c>
      <c r="H158" t="s">
        <v>113</v>
      </c>
      <c r="I158" t="s">
        <v>124</v>
      </c>
      <c r="J158" t="s">
        <v>333</v>
      </c>
      <c r="K158">
        <v>64</v>
      </c>
      <c r="L158" s="172">
        <v>43334.708634259259</v>
      </c>
    </row>
    <row r="159" spans="7:12" x14ac:dyDescent="0.15">
      <c r="G159" t="s">
        <v>316</v>
      </c>
      <c r="H159" t="s">
        <v>113</v>
      </c>
      <c r="I159" t="s">
        <v>124</v>
      </c>
      <c r="J159" t="s">
        <v>334</v>
      </c>
      <c r="K159">
        <v>56</v>
      </c>
      <c r="L159" s="172">
        <v>43334.708634259259</v>
      </c>
    </row>
    <row r="160" spans="7:12" x14ac:dyDescent="0.15">
      <c r="G160" t="s">
        <v>316</v>
      </c>
      <c r="H160" t="s">
        <v>113</v>
      </c>
      <c r="I160" t="s">
        <v>124</v>
      </c>
      <c r="J160" t="s">
        <v>335</v>
      </c>
      <c r="K160">
        <v>8</v>
      </c>
      <c r="L160" s="172">
        <v>43334.708634259259</v>
      </c>
    </row>
    <row r="161" spans="7:12" x14ac:dyDescent="0.15">
      <c r="G161" t="s">
        <v>316</v>
      </c>
      <c r="H161" t="s">
        <v>113</v>
      </c>
      <c r="I161" t="s">
        <v>124</v>
      </c>
      <c r="J161" t="s">
        <v>336</v>
      </c>
      <c r="K161">
        <v>4</v>
      </c>
      <c r="L161" s="172">
        <v>43334.708634259259</v>
      </c>
    </row>
    <row r="162" spans="7:12" x14ac:dyDescent="0.15">
      <c r="G162" t="s">
        <v>316</v>
      </c>
      <c r="H162" t="s">
        <v>113</v>
      </c>
      <c r="I162" t="s">
        <v>124</v>
      </c>
      <c r="J162" t="s">
        <v>326</v>
      </c>
      <c r="K162">
        <v>14</v>
      </c>
      <c r="L162" s="172">
        <v>43334.708634259259</v>
      </c>
    </row>
    <row r="163" spans="7:12" x14ac:dyDescent="0.15">
      <c r="G163" t="s">
        <v>316</v>
      </c>
      <c r="H163" t="s">
        <v>113</v>
      </c>
      <c r="I163" t="s">
        <v>124</v>
      </c>
      <c r="J163" t="s">
        <v>327</v>
      </c>
      <c r="K163">
        <v>10</v>
      </c>
      <c r="L163" s="172">
        <v>43334.708634259259</v>
      </c>
    </row>
    <row r="164" spans="7:12" x14ac:dyDescent="0.15">
      <c r="G164" t="s">
        <v>316</v>
      </c>
      <c r="H164" t="s">
        <v>113</v>
      </c>
      <c r="I164" t="s">
        <v>124</v>
      </c>
      <c r="J164" t="s">
        <v>337</v>
      </c>
      <c r="K164">
        <v>25</v>
      </c>
      <c r="L164" s="172">
        <v>43334.708634259259</v>
      </c>
    </row>
    <row r="165" spans="7:12" x14ac:dyDescent="0.15">
      <c r="G165" t="s">
        <v>316</v>
      </c>
      <c r="H165" t="s">
        <v>113</v>
      </c>
      <c r="I165" t="s">
        <v>124</v>
      </c>
      <c r="J165" t="s">
        <v>338</v>
      </c>
      <c r="K165">
        <v>30</v>
      </c>
      <c r="L165" s="172">
        <v>43334.708645833336</v>
      </c>
    </row>
    <row r="166" spans="7:12" x14ac:dyDescent="0.15">
      <c r="G166" t="s">
        <v>316</v>
      </c>
      <c r="H166" t="s">
        <v>113</v>
      </c>
      <c r="I166" t="s">
        <v>124</v>
      </c>
      <c r="J166" t="s">
        <v>339</v>
      </c>
      <c r="K166">
        <v>9</v>
      </c>
      <c r="L166" s="172">
        <v>43334.708645833336</v>
      </c>
    </row>
    <row r="167" spans="7:12" x14ac:dyDescent="0.15">
      <c r="G167" t="s">
        <v>316</v>
      </c>
      <c r="H167" t="s">
        <v>113</v>
      </c>
      <c r="I167" t="s">
        <v>124</v>
      </c>
      <c r="J167" t="s">
        <v>340</v>
      </c>
      <c r="K167">
        <v>0</v>
      </c>
      <c r="L167" s="172">
        <v>43334.708645833336</v>
      </c>
    </row>
    <row r="168" spans="7:12" x14ac:dyDescent="0.15">
      <c r="G168" t="s">
        <v>316</v>
      </c>
      <c r="H168" t="s">
        <v>113</v>
      </c>
      <c r="I168" t="s">
        <v>124</v>
      </c>
      <c r="J168" t="s">
        <v>341</v>
      </c>
      <c r="K168">
        <v>0</v>
      </c>
      <c r="L168" s="172">
        <v>43334.708645833336</v>
      </c>
    </row>
    <row r="169" spans="7:12" x14ac:dyDescent="0.15">
      <c r="G169" t="s">
        <v>316</v>
      </c>
      <c r="H169" t="s">
        <v>113</v>
      </c>
      <c r="I169" t="s">
        <v>124</v>
      </c>
      <c r="J169" t="s">
        <v>342</v>
      </c>
      <c r="K169">
        <v>0</v>
      </c>
      <c r="L169" s="172">
        <v>43334.708645833336</v>
      </c>
    </row>
    <row r="170" spans="7:12" x14ac:dyDescent="0.15">
      <c r="G170" t="s">
        <v>316</v>
      </c>
      <c r="H170" t="s">
        <v>113</v>
      </c>
      <c r="I170" t="s">
        <v>15</v>
      </c>
      <c r="J170" t="s">
        <v>333</v>
      </c>
      <c r="K170">
        <v>64</v>
      </c>
      <c r="L170" s="172">
        <v>43334.708645833336</v>
      </c>
    </row>
    <row r="171" spans="7:12" x14ac:dyDescent="0.15">
      <c r="G171" t="s">
        <v>316</v>
      </c>
      <c r="H171" t="s">
        <v>113</v>
      </c>
      <c r="I171" t="s">
        <v>15</v>
      </c>
      <c r="J171" t="s">
        <v>334</v>
      </c>
      <c r="K171">
        <v>55</v>
      </c>
      <c r="L171" s="172">
        <v>43334.708645833336</v>
      </c>
    </row>
    <row r="172" spans="7:12" x14ac:dyDescent="0.15">
      <c r="G172" t="s">
        <v>316</v>
      </c>
      <c r="H172" t="s">
        <v>113</v>
      </c>
      <c r="I172" t="s">
        <v>15</v>
      </c>
      <c r="J172" t="s">
        <v>335</v>
      </c>
      <c r="K172">
        <v>9</v>
      </c>
      <c r="L172" s="172">
        <v>43334.708645833336</v>
      </c>
    </row>
    <row r="173" spans="7:12" x14ac:dyDescent="0.15">
      <c r="G173" t="s">
        <v>316</v>
      </c>
      <c r="H173" t="s">
        <v>113</v>
      </c>
      <c r="I173" t="s">
        <v>15</v>
      </c>
      <c r="J173" t="s">
        <v>336</v>
      </c>
      <c r="K173">
        <v>0</v>
      </c>
      <c r="L173" s="172">
        <v>43334.708645833336</v>
      </c>
    </row>
    <row r="174" spans="7:12" x14ac:dyDescent="0.15">
      <c r="G174" t="s">
        <v>316</v>
      </c>
      <c r="H174" t="s">
        <v>113</v>
      </c>
      <c r="I174" t="s">
        <v>15</v>
      </c>
      <c r="J174" t="s">
        <v>326</v>
      </c>
      <c r="K174">
        <v>0</v>
      </c>
      <c r="L174" s="172">
        <v>43334.708645833336</v>
      </c>
    </row>
    <row r="175" spans="7:12" x14ac:dyDescent="0.15">
      <c r="G175" t="s">
        <v>316</v>
      </c>
      <c r="H175" t="s">
        <v>113</v>
      </c>
      <c r="I175" t="s">
        <v>15</v>
      </c>
      <c r="J175" t="s">
        <v>327</v>
      </c>
      <c r="K175">
        <v>11</v>
      </c>
      <c r="L175" s="172">
        <v>43334.708645833336</v>
      </c>
    </row>
    <row r="176" spans="7:12" x14ac:dyDescent="0.15">
      <c r="G176" t="s">
        <v>316</v>
      </c>
      <c r="H176" t="s">
        <v>113</v>
      </c>
      <c r="I176" t="s">
        <v>15</v>
      </c>
      <c r="J176" t="s">
        <v>337</v>
      </c>
      <c r="K176">
        <v>20</v>
      </c>
      <c r="L176" s="172">
        <v>43334.708645833336</v>
      </c>
    </row>
    <row r="177" spans="7:12" x14ac:dyDescent="0.15">
      <c r="G177" t="s">
        <v>316</v>
      </c>
      <c r="H177" t="s">
        <v>113</v>
      </c>
      <c r="I177" t="s">
        <v>15</v>
      </c>
      <c r="J177" t="s">
        <v>338</v>
      </c>
      <c r="K177">
        <v>27</v>
      </c>
      <c r="L177" s="172">
        <v>43334.708645833336</v>
      </c>
    </row>
    <row r="178" spans="7:12" x14ac:dyDescent="0.15">
      <c r="G178" t="s">
        <v>316</v>
      </c>
      <c r="H178" t="s">
        <v>113</v>
      </c>
      <c r="I178" t="s">
        <v>15</v>
      </c>
      <c r="J178" t="s">
        <v>339</v>
      </c>
      <c r="K178">
        <v>17</v>
      </c>
      <c r="L178" s="172">
        <v>43334.708645833336</v>
      </c>
    </row>
    <row r="179" spans="7:12" x14ac:dyDescent="0.15">
      <c r="G179" t="s">
        <v>316</v>
      </c>
      <c r="H179" t="s">
        <v>113</v>
      </c>
      <c r="I179" t="s">
        <v>15</v>
      </c>
      <c r="J179" t="s">
        <v>340</v>
      </c>
      <c r="K179">
        <v>0</v>
      </c>
      <c r="L179" s="172">
        <v>43334.708645833336</v>
      </c>
    </row>
    <row r="180" spans="7:12" x14ac:dyDescent="0.15">
      <c r="G180" t="s">
        <v>316</v>
      </c>
      <c r="H180" t="s">
        <v>113</v>
      </c>
      <c r="I180" t="s">
        <v>15</v>
      </c>
      <c r="J180" t="s">
        <v>341</v>
      </c>
      <c r="K180">
        <v>0</v>
      </c>
      <c r="L180" s="172">
        <v>43334.708645833336</v>
      </c>
    </row>
    <row r="181" spans="7:12" x14ac:dyDescent="0.15">
      <c r="G181" t="s">
        <v>316</v>
      </c>
      <c r="H181" t="s">
        <v>113</v>
      </c>
      <c r="I181" t="s">
        <v>15</v>
      </c>
      <c r="J181" t="s">
        <v>342</v>
      </c>
      <c r="K181">
        <v>0</v>
      </c>
      <c r="L181" s="172">
        <v>43334.708645833336</v>
      </c>
    </row>
    <row r="182" spans="7:12" x14ac:dyDescent="0.15">
      <c r="G182" t="s">
        <v>316</v>
      </c>
      <c r="H182" t="s">
        <v>113</v>
      </c>
      <c r="I182" t="s">
        <v>16</v>
      </c>
      <c r="J182" t="s">
        <v>333</v>
      </c>
      <c r="K182">
        <v>26</v>
      </c>
      <c r="L182" s="172">
        <v>43334.708645833336</v>
      </c>
    </row>
    <row r="183" spans="7:12" x14ac:dyDescent="0.15">
      <c r="G183" t="s">
        <v>316</v>
      </c>
      <c r="H183" t="s">
        <v>113</v>
      </c>
      <c r="I183" t="s">
        <v>16</v>
      </c>
      <c r="J183" t="s">
        <v>334</v>
      </c>
      <c r="K183">
        <v>23</v>
      </c>
      <c r="L183" s="172">
        <v>43334.708645833336</v>
      </c>
    </row>
    <row r="184" spans="7:12" x14ac:dyDescent="0.15">
      <c r="G184" t="s">
        <v>316</v>
      </c>
      <c r="H184" t="s">
        <v>113</v>
      </c>
      <c r="I184" t="s">
        <v>16</v>
      </c>
      <c r="J184" t="s">
        <v>335</v>
      </c>
      <c r="K184">
        <v>3</v>
      </c>
      <c r="L184" s="172">
        <v>43334.708645833336</v>
      </c>
    </row>
    <row r="185" spans="7:12" x14ac:dyDescent="0.15">
      <c r="G185" t="s">
        <v>316</v>
      </c>
      <c r="H185" t="s">
        <v>113</v>
      </c>
      <c r="I185" t="s">
        <v>16</v>
      </c>
      <c r="J185" t="s">
        <v>336</v>
      </c>
      <c r="K185">
        <v>0</v>
      </c>
      <c r="L185" s="172">
        <v>43334.708645833336</v>
      </c>
    </row>
    <row r="186" spans="7:12" x14ac:dyDescent="0.15">
      <c r="G186" t="s">
        <v>316</v>
      </c>
      <c r="H186" t="s">
        <v>113</v>
      </c>
      <c r="I186" t="s">
        <v>16</v>
      </c>
      <c r="J186" t="s">
        <v>326</v>
      </c>
      <c r="K186">
        <v>0</v>
      </c>
      <c r="L186" s="172">
        <v>43334.708645833336</v>
      </c>
    </row>
    <row r="187" spans="7:12" x14ac:dyDescent="0.15">
      <c r="G187" t="s">
        <v>316</v>
      </c>
      <c r="H187" t="s">
        <v>113</v>
      </c>
      <c r="I187" t="s">
        <v>16</v>
      </c>
      <c r="J187" t="s">
        <v>327</v>
      </c>
      <c r="K187">
        <v>4</v>
      </c>
      <c r="L187" s="172">
        <v>43334.708645833336</v>
      </c>
    </row>
    <row r="188" spans="7:12" x14ac:dyDescent="0.15">
      <c r="G188" t="s">
        <v>316</v>
      </c>
      <c r="H188" t="s">
        <v>113</v>
      </c>
      <c r="I188" t="s">
        <v>16</v>
      </c>
      <c r="J188" t="s">
        <v>337</v>
      </c>
      <c r="K188">
        <v>11</v>
      </c>
      <c r="L188" s="172">
        <v>43334.708645833336</v>
      </c>
    </row>
    <row r="189" spans="7:12" x14ac:dyDescent="0.15">
      <c r="G189" t="s">
        <v>316</v>
      </c>
      <c r="H189" t="s">
        <v>113</v>
      </c>
      <c r="I189" t="s">
        <v>16</v>
      </c>
      <c r="J189" t="s">
        <v>338</v>
      </c>
      <c r="K189">
        <v>10</v>
      </c>
      <c r="L189" s="172">
        <v>43334.708645833336</v>
      </c>
    </row>
    <row r="190" spans="7:12" x14ac:dyDescent="0.15">
      <c r="G190" t="s">
        <v>316</v>
      </c>
      <c r="H190" t="s">
        <v>113</v>
      </c>
      <c r="I190" t="s">
        <v>16</v>
      </c>
      <c r="J190" t="s">
        <v>339</v>
      </c>
      <c r="K190">
        <v>4</v>
      </c>
      <c r="L190" s="172">
        <v>43334.708645833336</v>
      </c>
    </row>
    <row r="191" spans="7:12" x14ac:dyDescent="0.15">
      <c r="G191" t="s">
        <v>316</v>
      </c>
      <c r="H191" t="s">
        <v>113</v>
      </c>
      <c r="I191" t="s">
        <v>16</v>
      </c>
      <c r="J191" t="s">
        <v>340</v>
      </c>
      <c r="K191">
        <v>0</v>
      </c>
      <c r="L191" s="172">
        <v>43334.708645833336</v>
      </c>
    </row>
    <row r="192" spans="7:12" x14ac:dyDescent="0.15">
      <c r="G192" t="s">
        <v>316</v>
      </c>
      <c r="H192" t="s">
        <v>113</v>
      </c>
      <c r="I192" t="s">
        <v>16</v>
      </c>
      <c r="J192" t="s">
        <v>341</v>
      </c>
      <c r="K192">
        <v>1</v>
      </c>
      <c r="L192" s="172">
        <v>43334.708645833336</v>
      </c>
    </row>
    <row r="193" spans="7:12" x14ac:dyDescent="0.15">
      <c r="G193" t="s">
        <v>316</v>
      </c>
      <c r="H193" t="s">
        <v>113</v>
      </c>
      <c r="I193" t="s">
        <v>16</v>
      </c>
      <c r="J193" t="s">
        <v>342</v>
      </c>
      <c r="K193">
        <v>0</v>
      </c>
      <c r="L193" s="172">
        <v>43334.708645833336</v>
      </c>
    </row>
    <row r="194" spans="7:12" x14ac:dyDescent="0.15">
      <c r="G194" t="s">
        <v>316</v>
      </c>
      <c r="H194" t="s">
        <v>113</v>
      </c>
      <c r="I194" t="s">
        <v>17</v>
      </c>
      <c r="J194" t="s">
        <v>333</v>
      </c>
      <c r="K194">
        <v>26</v>
      </c>
      <c r="L194" s="172">
        <v>43334.708645833336</v>
      </c>
    </row>
    <row r="195" spans="7:12" x14ac:dyDescent="0.15">
      <c r="G195" t="s">
        <v>316</v>
      </c>
      <c r="H195" t="s">
        <v>113</v>
      </c>
      <c r="I195" t="s">
        <v>17</v>
      </c>
      <c r="J195" t="s">
        <v>334</v>
      </c>
      <c r="K195">
        <v>8</v>
      </c>
      <c r="L195" s="172">
        <v>43334.708645833336</v>
      </c>
    </row>
    <row r="196" spans="7:12" x14ac:dyDescent="0.15">
      <c r="G196" t="s">
        <v>316</v>
      </c>
      <c r="H196" t="s">
        <v>113</v>
      </c>
      <c r="I196" t="s">
        <v>17</v>
      </c>
      <c r="J196" t="s">
        <v>335</v>
      </c>
      <c r="K196">
        <v>18</v>
      </c>
      <c r="L196" s="172">
        <v>43334.708645833336</v>
      </c>
    </row>
    <row r="197" spans="7:12" x14ac:dyDescent="0.15">
      <c r="G197" t="s">
        <v>316</v>
      </c>
      <c r="H197" t="s">
        <v>113</v>
      </c>
      <c r="I197" t="s">
        <v>17</v>
      </c>
      <c r="J197" t="s">
        <v>336</v>
      </c>
      <c r="K197">
        <v>0</v>
      </c>
      <c r="L197" s="172">
        <v>43334.708645833336</v>
      </c>
    </row>
    <row r="198" spans="7:12" x14ac:dyDescent="0.15">
      <c r="G198" t="s">
        <v>316</v>
      </c>
      <c r="H198" t="s">
        <v>113</v>
      </c>
      <c r="I198" t="s">
        <v>17</v>
      </c>
      <c r="J198" t="s">
        <v>326</v>
      </c>
      <c r="K198">
        <v>0</v>
      </c>
      <c r="L198" s="172">
        <v>43334.708645833336</v>
      </c>
    </row>
    <row r="199" spans="7:12" x14ac:dyDescent="0.15">
      <c r="G199" t="s">
        <v>316</v>
      </c>
      <c r="H199" t="s">
        <v>113</v>
      </c>
      <c r="I199" t="s">
        <v>17</v>
      </c>
      <c r="J199" t="s">
        <v>327</v>
      </c>
      <c r="K199">
        <v>20</v>
      </c>
      <c r="L199" s="172">
        <v>43334.708645833336</v>
      </c>
    </row>
    <row r="200" spans="7:12" x14ac:dyDescent="0.15">
      <c r="G200" t="s">
        <v>316</v>
      </c>
      <c r="H200" t="s">
        <v>113</v>
      </c>
      <c r="I200" t="s">
        <v>17</v>
      </c>
      <c r="J200" t="s">
        <v>337</v>
      </c>
      <c r="K200">
        <v>14</v>
      </c>
      <c r="L200" s="172">
        <v>43334.708657407406</v>
      </c>
    </row>
    <row r="201" spans="7:12" x14ac:dyDescent="0.15">
      <c r="G201" t="s">
        <v>316</v>
      </c>
      <c r="H201" t="s">
        <v>113</v>
      </c>
      <c r="I201" t="s">
        <v>17</v>
      </c>
      <c r="J201" t="s">
        <v>338</v>
      </c>
      <c r="K201">
        <v>7</v>
      </c>
      <c r="L201" s="172">
        <v>43334.708657407406</v>
      </c>
    </row>
    <row r="202" spans="7:12" x14ac:dyDescent="0.15">
      <c r="G202" t="s">
        <v>316</v>
      </c>
      <c r="H202" t="s">
        <v>113</v>
      </c>
      <c r="I202" t="s">
        <v>17</v>
      </c>
      <c r="J202" t="s">
        <v>339</v>
      </c>
      <c r="K202">
        <v>5</v>
      </c>
      <c r="L202" s="172">
        <v>43334.708657407406</v>
      </c>
    </row>
    <row r="203" spans="7:12" x14ac:dyDescent="0.15">
      <c r="G203" t="s">
        <v>316</v>
      </c>
      <c r="H203" t="s">
        <v>113</v>
      </c>
      <c r="I203" t="s">
        <v>17</v>
      </c>
      <c r="J203" t="s">
        <v>340</v>
      </c>
      <c r="K203">
        <v>0</v>
      </c>
      <c r="L203" s="172">
        <v>43334.708657407406</v>
      </c>
    </row>
    <row r="204" spans="7:12" x14ac:dyDescent="0.15">
      <c r="G204" t="s">
        <v>316</v>
      </c>
      <c r="H204" t="s">
        <v>113</v>
      </c>
      <c r="I204" t="s">
        <v>17</v>
      </c>
      <c r="J204" t="s">
        <v>341</v>
      </c>
      <c r="K204">
        <v>0</v>
      </c>
      <c r="L204" s="172">
        <v>43334.708657407406</v>
      </c>
    </row>
    <row r="205" spans="7:12" x14ac:dyDescent="0.15">
      <c r="G205" t="s">
        <v>316</v>
      </c>
      <c r="H205" t="s">
        <v>113</v>
      </c>
      <c r="I205" t="s">
        <v>17</v>
      </c>
      <c r="J205" t="s">
        <v>342</v>
      </c>
      <c r="K205">
        <v>0</v>
      </c>
      <c r="L205" s="172">
        <v>43334.708657407406</v>
      </c>
    </row>
    <row r="206" spans="7:12" x14ac:dyDescent="0.15">
      <c r="G206" t="s">
        <v>316</v>
      </c>
      <c r="H206" t="s">
        <v>113</v>
      </c>
      <c r="I206" t="s">
        <v>18</v>
      </c>
      <c r="J206" t="s">
        <v>333</v>
      </c>
      <c r="K206">
        <v>0</v>
      </c>
      <c r="L206" s="172">
        <v>43334.708657407406</v>
      </c>
    </row>
    <row r="207" spans="7:12" x14ac:dyDescent="0.15">
      <c r="G207" t="s">
        <v>316</v>
      </c>
      <c r="H207" t="s">
        <v>113</v>
      </c>
      <c r="I207" t="s">
        <v>18</v>
      </c>
      <c r="J207" t="s">
        <v>334</v>
      </c>
      <c r="K207">
        <v>0</v>
      </c>
      <c r="L207" s="172">
        <v>43334.708657407406</v>
      </c>
    </row>
    <row r="208" spans="7:12" x14ac:dyDescent="0.15">
      <c r="G208" t="s">
        <v>316</v>
      </c>
      <c r="H208" t="s">
        <v>113</v>
      </c>
      <c r="I208" t="s">
        <v>18</v>
      </c>
      <c r="J208" t="s">
        <v>335</v>
      </c>
      <c r="K208">
        <v>0</v>
      </c>
      <c r="L208" s="172">
        <v>43334.708657407406</v>
      </c>
    </row>
    <row r="209" spans="7:12" x14ac:dyDescent="0.15">
      <c r="G209" t="s">
        <v>316</v>
      </c>
      <c r="H209" t="s">
        <v>113</v>
      </c>
      <c r="I209" t="s">
        <v>18</v>
      </c>
      <c r="J209" t="s">
        <v>336</v>
      </c>
      <c r="K209">
        <v>0</v>
      </c>
      <c r="L209" s="172">
        <v>43334.708657407406</v>
      </c>
    </row>
    <row r="210" spans="7:12" x14ac:dyDescent="0.15">
      <c r="G210" t="s">
        <v>316</v>
      </c>
      <c r="H210" t="s">
        <v>113</v>
      </c>
      <c r="I210" t="s">
        <v>18</v>
      </c>
      <c r="J210" t="s">
        <v>326</v>
      </c>
      <c r="K210">
        <v>0</v>
      </c>
      <c r="L210" s="172">
        <v>43334.708657407406</v>
      </c>
    </row>
    <row r="211" spans="7:12" x14ac:dyDescent="0.15">
      <c r="G211" t="s">
        <v>316</v>
      </c>
      <c r="H211" t="s">
        <v>113</v>
      </c>
      <c r="I211" t="s">
        <v>18</v>
      </c>
      <c r="J211" t="s">
        <v>327</v>
      </c>
      <c r="K211">
        <v>0</v>
      </c>
      <c r="L211" s="172">
        <v>43334.708657407406</v>
      </c>
    </row>
    <row r="212" spans="7:12" x14ac:dyDescent="0.15">
      <c r="G212" t="s">
        <v>316</v>
      </c>
      <c r="H212" t="s">
        <v>113</v>
      </c>
      <c r="I212" t="s">
        <v>18</v>
      </c>
      <c r="J212" t="s">
        <v>337</v>
      </c>
      <c r="K212">
        <v>0</v>
      </c>
      <c r="L212" s="172">
        <v>43334.708657407406</v>
      </c>
    </row>
    <row r="213" spans="7:12" x14ac:dyDescent="0.15">
      <c r="G213" t="s">
        <v>316</v>
      </c>
      <c r="H213" t="s">
        <v>113</v>
      </c>
      <c r="I213" t="s">
        <v>18</v>
      </c>
      <c r="J213" t="s">
        <v>338</v>
      </c>
      <c r="K213">
        <v>0</v>
      </c>
      <c r="L213" s="172">
        <v>43334.708657407406</v>
      </c>
    </row>
    <row r="214" spans="7:12" x14ac:dyDescent="0.15">
      <c r="G214" t="s">
        <v>316</v>
      </c>
      <c r="H214" t="s">
        <v>113</v>
      </c>
      <c r="I214" t="s">
        <v>18</v>
      </c>
      <c r="J214" t="s">
        <v>339</v>
      </c>
      <c r="K214">
        <v>0</v>
      </c>
      <c r="L214" s="172">
        <v>43334.708657407406</v>
      </c>
    </row>
    <row r="215" spans="7:12" x14ac:dyDescent="0.15">
      <c r="G215" t="s">
        <v>316</v>
      </c>
      <c r="H215" t="s">
        <v>113</v>
      </c>
      <c r="I215" t="s">
        <v>18</v>
      </c>
      <c r="J215" t="s">
        <v>340</v>
      </c>
      <c r="K215">
        <v>0</v>
      </c>
      <c r="L215" s="172">
        <v>43334.708657407406</v>
      </c>
    </row>
    <row r="216" spans="7:12" x14ac:dyDescent="0.15">
      <c r="G216" t="s">
        <v>316</v>
      </c>
      <c r="H216" t="s">
        <v>113</v>
      </c>
      <c r="I216" t="s">
        <v>18</v>
      </c>
      <c r="J216" t="s">
        <v>341</v>
      </c>
      <c r="K216">
        <v>0</v>
      </c>
      <c r="L216" s="172">
        <v>43334.708657407406</v>
      </c>
    </row>
    <row r="217" spans="7:12" x14ac:dyDescent="0.15">
      <c r="G217" t="s">
        <v>316</v>
      </c>
      <c r="H217" t="s">
        <v>113</v>
      </c>
      <c r="I217" t="s">
        <v>18</v>
      </c>
      <c r="J217" t="s">
        <v>342</v>
      </c>
      <c r="K217">
        <v>0</v>
      </c>
      <c r="L217" s="172">
        <v>43334.708657407406</v>
      </c>
    </row>
    <row r="218" spans="7:12" x14ac:dyDescent="0.15">
      <c r="G218" t="s">
        <v>316</v>
      </c>
      <c r="H218" t="s">
        <v>113</v>
      </c>
      <c r="I218" t="s">
        <v>19</v>
      </c>
      <c r="J218" t="s">
        <v>333</v>
      </c>
      <c r="K218">
        <v>0</v>
      </c>
      <c r="L218" s="172">
        <v>43334.708657407406</v>
      </c>
    </row>
    <row r="219" spans="7:12" x14ac:dyDescent="0.15">
      <c r="G219" t="s">
        <v>316</v>
      </c>
      <c r="H219" t="s">
        <v>113</v>
      </c>
      <c r="I219" t="s">
        <v>19</v>
      </c>
      <c r="J219" t="s">
        <v>334</v>
      </c>
      <c r="K219">
        <v>0</v>
      </c>
      <c r="L219" s="172">
        <v>43334.708657407406</v>
      </c>
    </row>
    <row r="220" spans="7:12" x14ac:dyDescent="0.15">
      <c r="G220" t="s">
        <v>316</v>
      </c>
      <c r="H220" t="s">
        <v>113</v>
      </c>
      <c r="I220" t="s">
        <v>19</v>
      </c>
      <c r="J220" t="s">
        <v>335</v>
      </c>
      <c r="K220">
        <v>0</v>
      </c>
      <c r="L220" s="172">
        <v>43334.708657407406</v>
      </c>
    </row>
    <row r="221" spans="7:12" x14ac:dyDescent="0.15">
      <c r="G221" t="s">
        <v>316</v>
      </c>
      <c r="H221" t="s">
        <v>113</v>
      </c>
      <c r="I221" t="s">
        <v>19</v>
      </c>
      <c r="J221" t="s">
        <v>336</v>
      </c>
      <c r="K221">
        <v>0</v>
      </c>
      <c r="L221" s="172">
        <v>43334.708657407406</v>
      </c>
    </row>
    <row r="222" spans="7:12" x14ac:dyDescent="0.15">
      <c r="G222" t="s">
        <v>316</v>
      </c>
      <c r="H222" t="s">
        <v>113</v>
      </c>
      <c r="I222" t="s">
        <v>19</v>
      </c>
      <c r="J222" t="s">
        <v>326</v>
      </c>
      <c r="K222">
        <v>0</v>
      </c>
      <c r="L222" s="172">
        <v>43334.708657407406</v>
      </c>
    </row>
    <row r="223" spans="7:12" x14ac:dyDescent="0.15">
      <c r="G223" t="s">
        <v>316</v>
      </c>
      <c r="H223" t="s">
        <v>113</v>
      </c>
      <c r="I223" t="s">
        <v>19</v>
      </c>
      <c r="J223" t="s">
        <v>327</v>
      </c>
      <c r="K223">
        <v>0</v>
      </c>
      <c r="L223" s="172">
        <v>43334.708657407406</v>
      </c>
    </row>
    <row r="224" spans="7:12" x14ac:dyDescent="0.15">
      <c r="G224" t="s">
        <v>316</v>
      </c>
      <c r="H224" t="s">
        <v>113</v>
      </c>
      <c r="I224" t="s">
        <v>19</v>
      </c>
      <c r="J224" t="s">
        <v>337</v>
      </c>
      <c r="K224">
        <v>0</v>
      </c>
      <c r="L224" s="172">
        <v>43334.708657407406</v>
      </c>
    </row>
    <row r="225" spans="7:12" x14ac:dyDescent="0.15">
      <c r="G225" t="s">
        <v>316</v>
      </c>
      <c r="H225" t="s">
        <v>113</v>
      </c>
      <c r="I225" t="s">
        <v>19</v>
      </c>
      <c r="J225" t="s">
        <v>338</v>
      </c>
      <c r="K225">
        <v>0</v>
      </c>
      <c r="L225" s="172">
        <v>43334.708657407406</v>
      </c>
    </row>
    <row r="226" spans="7:12" x14ac:dyDescent="0.15">
      <c r="G226" t="s">
        <v>316</v>
      </c>
      <c r="H226" t="s">
        <v>113</v>
      </c>
      <c r="I226" t="s">
        <v>19</v>
      </c>
      <c r="J226" t="s">
        <v>339</v>
      </c>
      <c r="K226">
        <v>0</v>
      </c>
      <c r="L226" s="172">
        <v>43334.708657407406</v>
      </c>
    </row>
    <row r="227" spans="7:12" x14ac:dyDescent="0.15">
      <c r="G227" t="s">
        <v>316</v>
      </c>
      <c r="H227" t="s">
        <v>113</v>
      </c>
      <c r="I227" t="s">
        <v>19</v>
      </c>
      <c r="J227" t="s">
        <v>340</v>
      </c>
      <c r="K227">
        <v>0</v>
      </c>
      <c r="L227" s="172">
        <v>43334.708657407406</v>
      </c>
    </row>
    <row r="228" spans="7:12" x14ac:dyDescent="0.15">
      <c r="G228" t="s">
        <v>316</v>
      </c>
      <c r="H228" t="s">
        <v>113</v>
      </c>
      <c r="I228" t="s">
        <v>19</v>
      </c>
      <c r="J228" t="s">
        <v>341</v>
      </c>
      <c r="K228">
        <v>0</v>
      </c>
      <c r="L228" s="172">
        <v>43334.708657407406</v>
      </c>
    </row>
    <row r="229" spans="7:12" x14ac:dyDescent="0.15">
      <c r="G229" t="s">
        <v>316</v>
      </c>
      <c r="H229" t="s">
        <v>113</v>
      </c>
      <c r="I229" t="s">
        <v>19</v>
      </c>
      <c r="J229" t="s">
        <v>342</v>
      </c>
      <c r="K229">
        <v>0</v>
      </c>
      <c r="L229" s="172">
        <v>43334.708657407406</v>
      </c>
    </row>
    <row r="230" spans="7:12" x14ac:dyDescent="0.15">
      <c r="G230" t="s">
        <v>316</v>
      </c>
      <c r="H230" t="s">
        <v>113</v>
      </c>
      <c r="I230" t="s">
        <v>20</v>
      </c>
      <c r="J230" t="s">
        <v>333</v>
      </c>
      <c r="K230">
        <v>0</v>
      </c>
      <c r="L230" s="172">
        <v>43334.708657407406</v>
      </c>
    </row>
    <row r="231" spans="7:12" x14ac:dyDescent="0.15">
      <c r="G231" t="s">
        <v>316</v>
      </c>
      <c r="H231" t="s">
        <v>113</v>
      </c>
      <c r="I231" t="s">
        <v>20</v>
      </c>
      <c r="J231" t="s">
        <v>334</v>
      </c>
      <c r="K231">
        <v>0</v>
      </c>
      <c r="L231" s="172">
        <v>43334.708657407406</v>
      </c>
    </row>
    <row r="232" spans="7:12" x14ac:dyDescent="0.15">
      <c r="G232" t="s">
        <v>316</v>
      </c>
      <c r="H232" t="s">
        <v>113</v>
      </c>
      <c r="I232" t="s">
        <v>20</v>
      </c>
      <c r="J232" t="s">
        <v>335</v>
      </c>
      <c r="K232">
        <v>0</v>
      </c>
      <c r="L232" s="172">
        <v>43334.708657407406</v>
      </c>
    </row>
    <row r="233" spans="7:12" x14ac:dyDescent="0.15">
      <c r="G233" t="s">
        <v>316</v>
      </c>
      <c r="H233" t="s">
        <v>113</v>
      </c>
      <c r="I233" t="s">
        <v>20</v>
      </c>
      <c r="J233" t="s">
        <v>336</v>
      </c>
      <c r="K233">
        <v>0</v>
      </c>
      <c r="L233" s="172">
        <v>43334.708657407406</v>
      </c>
    </row>
    <row r="234" spans="7:12" x14ac:dyDescent="0.15">
      <c r="G234" t="s">
        <v>316</v>
      </c>
      <c r="H234" t="s">
        <v>113</v>
      </c>
      <c r="I234" t="s">
        <v>20</v>
      </c>
      <c r="J234" t="s">
        <v>326</v>
      </c>
      <c r="K234">
        <v>0</v>
      </c>
      <c r="L234" s="172">
        <v>43334.708657407406</v>
      </c>
    </row>
    <row r="235" spans="7:12" x14ac:dyDescent="0.15">
      <c r="G235" t="s">
        <v>316</v>
      </c>
      <c r="H235" t="s">
        <v>113</v>
      </c>
      <c r="I235" t="s">
        <v>20</v>
      </c>
      <c r="J235" t="s">
        <v>327</v>
      </c>
      <c r="K235">
        <v>0</v>
      </c>
      <c r="L235" s="172">
        <v>43334.708668981482</v>
      </c>
    </row>
    <row r="236" spans="7:12" x14ac:dyDescent="0.15">
      <c r="G236" t="s">
        <v>316</v>
      </c>
      <c r="H236" t="s">
        <v>113</v>
      </c>
      <c r="I236" t="s">
        <v>20</v>
      </c>
      <c r="J236" t="s">
        <v>337</v>
      </c>
      <c r="K236">
        <v>0</v>
      </c>
      <c r="L236" s="172">
        <v>43334.708668981482</v>
      </c>
    </row>
    <row r="237" spans="7:12" x14ac:dyDescent="0.15">
      <c r="G237" t="s">
        <v>316</v>
      </c>
      <c r="H237" t="s">
        <v>113</v>
      </c>
      <c r="I237" t="s">
        <v>20</v>
      </c>
      <c r="J237" t="s">
        <v>338</v>
      </c>
      <c r="K237">
        <v>0</v>
      </c>
      <c r="L237" s="172">
        <v>43334.708668981482</v>
      </c>
    </row>
    <row r="238" spans="7:12" x14ac:dyDescent="0.15">
      <c r="G238" t="s">
        <v>316</v>
      </c>
      <c r="H238" t="s">
        <v>113</v>
      </c>
      <c r="I238" t="s">
        <v>20</v>
      </c>
      <c r="J238" t="s">
        <v>339</v>
      </c>
      <c r="K238">
        <v>0</v>
      </c>
      <c r="L238" s="172">
        <v>43334.708668981482</v>
      </c>
    </row>
    <row r="239" spans="7:12" x14ac:dyDescent="0.15">
      <c r="G239" t="s">
        <v>316</v>
      </c>
      <c r="H239" t="s">
        <v>113</v>
      </c>
      <c r="I239" t="s">
        <v>20</v>
      </c>
      <c r="J239" t="s">
        <v>340</v>
      </c>
      <c r="K239">
        <v>0</v>
      </c>
      <c r="L239" s="172">
        <v>43334.708668981482</v>
      </c>
    </row>
    <row r="240" spans="7:12" x14ac:dyDescent="0.15">
      <c r="G240" t="s">
        <v>316</v>
      </c>
      <c r="H240" t="s">
        <v>113</v>
      </c>
      <c r="I240" t="s">
        <v>20</v>
      </c>
      <c r="J240" t="s">
        <v>341</v>
      </c>
      <c r="K240">
        <v>0</v>
      </c>
      <c r="L240" s="172">
        <v>43334.708668981482</v>
      </c>
    </row>
    <row r="241" spans="7:12" x14ac:dyDescent="0.15">
      <c r="G241" t="s">
        <v>316</v>
      </c>
      <c r="H241" t="s">
        <v>113</v>
      </c>
      <c r="I241" t="s">
        <v>20</v>
      </c>
      <c r="J241" t="s">
        <v>342</v>
      </c>
      <c r="K241">
        <v>0</v>
      </c>
      <c r="L241" s="172">
        <v>43334.708668981482</v>
      </c>
    </row>
    <row r="242" spans="7:12" x14ac:dyDescent="0.15">
      <c r="G242" t="s">
        <v>316</v>
      </c>
      <c r="H242" t="s">
        <v>113</v>
      </c>
      <c r="I242" t="s">
        <v>21</v>
      </c>
      <c r="J242" t="s">
        <v>333</v>
      </c>
      <c r="K242">
        <v>0</v>
      </c>
      <c r="L242" s="172">
        <v>43334.708668981482</v>
      </c>
    </row>
    <row r="243" spans="7:12" x14ac:dyDescent="0.15">
      <c r="G243" t="s">
        <v>316</v>
      </c>
      <c r="H243" t="s">
        <v>113</v>
      </c>
      <c r="I243" t="s">
        <v>21</v>
      </c>
      <c r="J243" t="s">
        <v>334</v>
      </c>
      <c r="K243">
        <v>0</v>
      </c>
      <c r="L243" s="172">
        <v>43334.708668981482</v>
      </c>
    </row>
    <row r="244" spans="7:12" x14ac:dyDescent="0.15">
      <c r="G244" t="s">
        <v>316</v>
      </c>
      <c r="H244" t="s">
        <v>113</v>
      </c>
      <c r="I244" t="s">
        <v>21</v>
      </c>
      <c r="J244" t="s">
        <v>335</v>
      </c>
      <c r="K244">
        <v>0</v>
      </c>
      <c r="L244" s="172">
        <v>43334.708668981482</v>
      </c>
    </row>
    <row r="245" spans="7:12" x14ac:dyDescent="0.15">
      <c r="G245" t="s">
        <v>316</v>
      </c>
      <c r="H245" t="s">
        <v>113</v>
      </c>
      <c r="I245" t="s">
        <v>21</v>
      </c>
      <c r="J245" t="s">
        <v>336</v>
      </c>
      <c r="K245">
        <v>0</v>
      </c>
      <c r="L245" s="172">
        <v>43334.708668981482</v>
      </c>
    </row>
    <row r="246" spans="7:12" x14ac:dyDescent="0.15">
      <c r="G246" t="s">
        <v>316</v>
      </c>
      <c r="H246" t="s">
        <v>113</v>
      </c>
      <c r="I246" t="s">
        <v>21</v>
      </c>
      <c r="J246" t="s">
        <v>326</v>
      </c>
      <c r="K246">
        <v>0</v>
      </c>
      <c r="L246" s="172">
        <v>43334.708668981482</v>
      </c>
    </row>
    <row r="247" spans="7:12" x14ac:dyDescent="0.15">
      <c r="G247" t="s">
        <v>316</v>
      </c>
      <c r="H247" t="s">
        <v>113</v>
      </c>
      <c r="I247" t="s">
        <v>21</v>
      </c>
      <c r="J247" t="s">
        <v>327</v>
      </c>
      <c r="K247">
        <v>0</v>
      </c>
      <c r="L247" s="172">
        <v>43334.708668981482</v>
      </c>
    </row>
    <row r="248" spans="7:12" x14ac:dyDescent="0.15">
      <c r="G248" t="s">
        <v>316</v>
      </c>
      <c r="H248" t="s">
        <v>113</v>
      </c>
      <c r="I248" t="s">
        <v>21</v>
      </c>
      <c r="J248" t="s">
        <v>337</v>
      </c>
      <c r="K248">
        <v>0</v>
      </c>
      <c r="L248" s="172">
        <v>43334.708668981482</v>
      </c>
    </row>
    <row r="249" spans="7:12" x14ac:dyDescent="0.15">
      <c r="G249" t="s">
        <v>316</v>
      </c>
      <c r="H249" t="s">
        <v>113</v>
      </c>
      <c r="I249" t="s">
        <v>21</v>
      </c>
      <c r="J249" t="s">
        <v>338</v>
      </c>
      <c r="K249">
        <v>0</v>
      </c>
      <c r="L249" s="172">
        <v>43334.708668981482</v>
      </c>
    </row>
    <row r="250" spans="7:12" x14ac:dyDescent="0.15">
      <c r="G250" t="s">
        <v>316</v>
      </c>
      <c r="H250" t="s">
        <v>113</v>
      </c>
      <c r="I250" t="s">
        <v>21</v>
      </c>
      <c r="J250" t="s">
        <v>339</v>
      </c>
      <c r="K250">
        <v>0</v>
      </c>
      <c r="L250" s="172">
        <v>43334.708668981482</v>
      </c>
    </row>
    <row r="251" spans="7:12" x14ac:dyDescent="0.15">
      <c r="G251" t="s">
        <v>316</v>
      </c>
      <c r="H251" t="s">
        <v>113</v>
      </c>
      <c r="I251" t="s">
        <v>21</v>
      </c>
      <c r="J251" t="s">
        <v>340</v>
      </c>
      <c r="K251">
        <v>0</v>
      </c>
      <c r="L251" s="172">
        <v>43334.708668981482</v>
      </c>
    </row>
    <row r="252" spans="7:12" x14ac:dyDescent="0.15">
      <c r="G252" t="s">
        <v>316</v>
      </c>
      <c r="H252" t="s">
        <v>113</v>
      </c>
      <c r="I252" t="s">
        <v>21</v>
      </c>
      <c r="J252" t="s">
        <v>341</v>
      </c>
      <c r="K252">
        <v>0</v>
      </c>
      <c r="L252" s="172">
        <v>43334.708668981482</v>
      </c>
    </row>
    <row r="253" spans="7:12" x14ac:dyDescent="0.15">
      <c r="G253" t="s">
        <v>316</v>
      </c>
      <c r="H253" t="s">
        <v>113</v>
      </c>
      <c r="I253" t="s">
        <v>21</v>
      </c>
      <c r="J253" t="s">
        <v>342</v>
      </c>
      <c r="K253">
        <v>0</v>
      </c>
      <c r="L253" s="172">
        <v>43334.708668981482</v>
      </c>
    </row>
    <row r="254" spans="7:12" x14ac:dyDescent="0.15">
      <c r="G254" t="s">
        <v>316</v>
      </c>
      <c r="H254" t="s">
        <v>113</v>
      </c>
      <c r="I254" t="s">
        <v>152</v>
      </c>
      <c r="J254" t="s">
        <v>333</v>
      </c>
      <c r="K254">
        <v>0</v>
      </c>
      <c r="L254" s="172">
        <v>43334.708668981482</v>
      </c>
    </row>
    <row r="255" spans="7:12" x14ac:dyDescent="0.15">
      <c r="G255" t="s">
        <v>316</v>
      </c>
      <c r="H255" t="s">
        <v>113</v>
      </c>
      <c r="I255" t="s">
        <v>152</v>
      </c>
      <c r="J255" t="s">
        <v>334</v>
      </c>
      <c r="K255">
        <v>0</v>
      </c>
      <c r="L255" s="172">
        <v>43334.708668981482</v>
      </c>
    </row>
    <row r="256" spans="7:12" x14ac:dyDescent="0.15">
      <c r="G256" t="s">
        <v>316</v>
      </c>
      <c r="H256" t="s">
        <v>113</v>
      </c>
      <c r="I256" t="s">
        <v>152</v>
      </c>
      <c r="J256" t="s">
        <v>335</v>
      </c>
      <c r="K256">
        <v>0</v>
      </c>
      <c r="L256" s="172">
        <v>43334.708668981482</v>
      </c>
    </row>
    <row r="257" spans="7:12" x14ac:dyDescent="0.15">
      <c r="G257" t="s">
        <v>316</v>
      </c>
      <c r="H257" t="s">
        <v>113</v>
      </c>
      <c r="I257" t="s">
        <v>152</v>
      </c>
      <c r="J257" t="s">
        <v>336</v>
      </c>
      <c r="K257">
        <v>0</v>
      </c>
      <c r="L257" s="172">
        <v>43334.708668981482</v>
      </c>
    </row>
    <row r="258" spans="7:12" x14ac:dyDescent="0.15">
      <c r="G258" t="s">
        <v>316</v>
      </c>
      <c r="H258" t="s">
        <v>113</v>
      </c>
      <c r="I258" t="s">
        <v>152</v>
      </c>
      <c r="J258" t="s">
        <v>326</v>
      </c>
      <c r="K258">
        <v>0</v>
      </c>
      <c r="L258" s="172">
        <v>43334.708668981482</v>
      </c>
    </row>
    <row r="259" spans="7:12" x14ac:dyDescent="0.15">
      <c r="G259" t="s">
        <v>316</v>
      </c>
      <c r="H259" t="s">
        <v>113</v>
      </c>
      <c r="I259" t="s">
        <v>152</v>
      </c>
      <c r="J259" t="s">
        <v>327</v>
      </c>
      <c r="K259">
        <v>0</v>
      </c>
      <c r="L259" s="172">
        <v>43334.708668981482</v>
      </c>
    </row>
    <row r="260" spans="7:12" x14ac:dyDescent="0.15">
      <c r="G260" t="s">
        <v>316</v>
      </c>
      <c r="H260" t="s">
        <v>113</v>
      </c>
      <c r="I260" t="s">
        <v>152</v>
      </c>
      <c r="J260" t="s">
        <v>337</v>
      </c>
      <c r="K260">
        <v>0</v>
      </c>
      <c r="L260" s="172">
        <v>43334.708668981482</v>
      </c>
    </row>
    <row r="261" spans="7:12" x14ac:dyDescent="0.15">
      <c r="G261" t="s">
        <v>316</v>
      </c>
      <c r="H261" t="s">
        <v>113</v>
      </c>
      <c r="I261" t="s">
        <v>152</v>
      </c>
      <c r="J261" t="s">
        <v>338</v>
      </c>
      <c r="K261">
        <v>0</v>
      </c>
      <c r="L261" s="172">
        <v>43334.708668981482</v>
      </c>
    </row>
    <row r="262" spans="7:12" x14ac:dyDescent="0.15">
      <c r="G262" t="s">
        <v>316</v>
      </c>
      <c r="H262" t="s">
        <v>113</v>
      </c>
      <c r="I262" t="s">
        <v>152</v>
      </c>
      <c r="J262" t="s">
        <v>339</v>
      </c>
      <c r="K262">
        <v>0</v>
      </c>
      <c r="L262" s="172">
        <v>43334.708668981482</v>
      </c>
    </row>
    <row r="263" spans="7:12" x14ac:dyDescent="0.15">
      <c r="G263" t="s">
        <v>316</v>
      </c>
      <c r="H263" t="s">
        <v>113</v>
      </c>
      <c r="I263" t="s">
        <v>152</v>
      </c>
      <c r="J263" t="s">
        <v>340</v>
      </c>
      <c r="K263">
        <v>0</v>
      </c>
      <c r="L263" s="172">
        <v>43334.708668981482</v>
      </c>
    </row>
    <row r="264" spans="7:12" x14ac:dyDescent="0.15">
      <c r="G264" t="s">
        <v>316</v>
      </c>
      <c r="H264" t="s">
        <v>113</v>
      </c>
      <c r="I264" t="s">
        <v>152</v>
      </c>
      <c r="J264" t="s">
        <v>341</v>
      </c>
      <c r="K264">
        <v>0</v>
      </c>
      <c r="L264" s="172">
        <v>43334.708668981482</v>
      </c>
    </row>
    <row r="265" spans="7:12" x14ac:dyDescent="0.15">
      <c r="G265" t="s">
        <v>316</v>
      </c>
      <c r="H265" t="s">
        <v>113</v>
      </c>
      <c r="I265" t="s">
        <v>152</v>
      </c>
      <c r="J265" t="s">
        <v>342</v>
      </c>
      <c r="K265">
        <v>0</v>
      </c>
      <c r="L265" s="172">
        <v>43334.708668981482</v>
      </c>
    </row>
    <row r="266" spans="7:12" x14ac:dyDescent="0.15">
      <c r="G266" t="s">
        <v>316</v>
      </c>
      <c r="H266" t="s">
        <v>113</v>
      </c>
      <c r="I266" t="s">
        <v>23</v>
      </c>
      <c r="J266" t="s">
        <v>333</v>
      </c>
      <c r="K266">
        <v>0</v>
      </c>
      <c r="L266" s="172">
        <v>43334.708668981482</v>
      </c>
    </row>
    <row r="267" spans="7:12" x14ac:dyDescent="0.15">
      <c r="G267" t="s">
        <v>316</v>
      </c>
      <c r="H267" t="s">
        <v>113</v>
      </c>
      <c r="I267" t="s">
        <v>23</v>
      </c>
      <c r="J267" t="s">
        <v>334</v>
      </c>
      <c r="K267">
        <v>0</v>
      </c>
      <c r="L267" s="172">
        <v>43334.708668981482</v>
      </c>
    </row>
    <row r="268" spans="7:12" x14ac:dyDescent="0.15">
      <c r="G268" t="s">
        <v>316</v>
      </c>
      <c r="H268" t="s">
        <v>113</v>
      </c>
      <c r="I268" t="s">
        <v>23</v>
      </c>
      <c r="J268" t="s">
        <v>335</v>
      </c>
      <c r="K268">
        <v>0</v>
      </c>
      <c r="L268" s="172">
        <v>43334.708668981482</v>
      </c>
    </row>
    <row r="269" spans="7:12" x14ac:dyDescent="0.15">
      <c r="G269" t="s">
        <v>316</v>
      </c>
      <c r="H269" t="s">
        <v>113</v>
      </c>
      <c r="I269" t="s">
        <v>23</v>
      </c>
      <c r="J269" t="s">
        <v>336</v>
      </c>
      <c r="K269">
        <v>0</v>
      </c>
      <c r="L269" s="172">
        <v>43334.708668981482</v>
      </c>
    </row>
    <row r="270" spans="7:12" x14ac:dyDescent="0.15">
      <c r="G270" t="s">
        <v>316</v>
      </c>
      <c r="H270" t="s">
        <v>113</v>
      </c>
      <c r="I270" t="s">
        <v>23</v>
      </c>
      <c r="J270" t="s">
        <v>326</v>
      </c>
      <c r="K270">
        <v>0</v>
      </c>
      <c r="L270" s="172">
        <v>43334.708668981482</v>
      </c>
    </row>
    <row r="271" spans="7:12" x14ac:dyDescent="0.15">
      <c r="G271" t="s">
        <v>316</v>
      </c>
      <c r="H271" t="s">
        <v>113</v>
      </c>
      <c r="I271" t="s">
        <v>23</v>
      </c>
      <c r="J271" t="s">
        <v>327</v>
      </c>
      <c r="K271">
        <v>0</v>
      </c>
      <c r="L271" s="172">
        <v>43334.708668981482</v>
      </c>
    </row>
    <row r="272" spans="7:12" x14ac:dyDescent="0.15">
      <c r="G272" t="s">
        <v>316</v>
      </c>
      <c r="H272" t="s">
        <v>113</v>
      </c>
      <c r="I272" t="s">
        <v>23</v>
      </c>
      <c r="J272" t="s">
        <v>337</v>
      </c>
      <c r="K272">
        <v>0</v>
      </c>
      <c r="L272" s="172">
        <v>43334.708680555559</v>
      </c>
    </row>
    <row r="273" spans="7:12" x14ac:dyDescent="0.15">
      <c r="G273" t="s">
        <v>316</v>
      </c>
      <c r="H273" t="s">
        <v>113</v>
      </c>
      <c r="I273" t="s">
        <v>23</v>
      </c>
      <c r="J273" t="s">
        <v>338</v>
      </c>
      <c r="K273">
        <v>0</v>
      </c>
      <c r="L273" s="172">
        <v>43334.708680555559</v>
      </c>
    </row>
    <row r="274" spans="7:12" x14ac:dyDescent="0.15">
      <c r="G274" t="s">
        <v>316</v>
      </c>
      <c r="H274" t="s">
        <v>113</v>
      </c>
      <c r="I274" t="s">
        <v>23</v>
      </c>
      <c r="J274" t="s">
        <v>339</v>
      </c>
      <c r="K274">
        <v>0</v>
      </c>
      <c r="L274" s="172">
        <v>43334.708680555559</v>
      </c>
    </row>
    <row r="275" spans="7:12" x14ac:dyDescent="0.15">
      <c r="G275" t="s">
        <v>316</v>
      </c>
      <c r="H275" t="s">
        <v>113</v>
      </c>
      <c r="I275" t="s">
        <v>23</v>
      </c>
      <c r="J275" t="s">
        <v>340</v>
      </c>
      <c r="K275">
        <v>0</v>
      </c>
      <c r="L275" s="172">
        <v>43334.708680555559</v>
      </c>
    </row>
    <row r="276" spans="7:12" x14ac:dyDescent="0.15">
      <c r="G276" t="s">
        <v>316</v>
      </c>
      <c r="H276" t="s">
        <v>113</v>
      </c>
      <c r="I276" t="s">
        <v>23</v>
      </c>
      <c r="J276" t="s">
        <v>341</v>
      </c>
      <c r="K276">
        <v>0</v>
      </c>
      <c r="L276" s="172">
        <v>43334.708680555559</v>
      </c>
    </row>
    <row r="277" spans="7:12" x14ac:dyDescent="0.15">
      <c r="G277" t="s">
        <v>316</v>
      </c>
      <c r="H277" t="s">
        <v>113</v>
      </c>
      <c r="I277" t="s">
        <v>23</v>
      </c>
      <c r="J277" t="s">
        <v>342</v>
      </c>
      <c r="K277">
        <v>0</v>
      </c>
      <c r="L277" s="172">
        <v>43334.708680555559</v>
      </c>
    </row>
    <row r="278" spans="7:12" x14ac:dyDescent="0.15">
      <c r="G278" t="s">
        <v>316</v>
      </c>
      <c r="H278" t="s">
        <v>113</v>
      </c>
      <c r="I278" t="s">
        <v>24</v>
      </c>
      <c r="J278" t="s">
        <v>333</v>
      </c>
      <c r="K278">
        <v>0</v>
      </c>
      <c r="L278" s="172">
        <v>43334.708680555559</v>
      </c>
    </row>
    <row r="279" spans="7:12" x14ac:dyDescent="0.15">
      <c r="G279" t="s">
        <v>316</v>
      </c>
      <c r="H279" t="s">
        <v>113</v>
      </c>
      <c r="I279" t="s">
        <v>24</v>
      </c>
      <c r="J279" t="s">
        <v>334</v>
      </c>
      <c r="K279">
        <v>0</v>
      </c>
      <c r="L279" s="172">
        <v>43334.708680555559</v>
      </c>
    </row>
    <row r="280" spans="7:12" x14ac:dyDescent="0.15">
      <c r="G280" t="s">
        <v>316</v>
      </c>
      <c r="H280" t="s">
        <v>113</v>
      </c>
      <c r="I280" t="s">
        <v>24</v>
      </c>
      <c r="J280" t="s">
        <v>335</v>
      </c>
      <c r="K280">
        <v>0</v>
      </c>
      <c r="L280" s="172">
        <v>43334.708680555559</v>
      </c>
    </row>
    <row r="281" spans="7:12" x14ac:dyDescent="0.15">
      <c r="G281" t="s">
        <v>316</v>
      </c>
      <c r="H281" t="s">
        <v>113</v>
      </c>
      <c r="I281" t="s">
        <v>24</v>
      </c>
      <c r="J281" t="s">
        <v>336</v>
      </c>
      <c r="K281">
        <v>0</v>
      </c>
      <c r="L281" s="172">
        <v>43334.708680555559</v>
      </c>
    </row>
    <row r="282" spans="7:12" x14ac:dyDescent="0.15">
      <c r="G282" t="s">
        <v>316</v>
      </c>
      <c r="H282" t="s">
        <v>113</v>
      </c>
      <c r="I282" t="s">
        <v>24</v>
      </c>
      <c r="J282" t="s">
        <v>326</v>
      </c>
      <c r="K282">
        <v>0</v>
      </c>
      <c r="L282" s="172">
        <v>43334.708680555559</v>
      </c>
    </row>
    <row r="283" spans="7:12" x14ac:dyDescent="0.15">
      <c r="G283" t="s">
        <v>316</v>
      </c>
      <c r="H283" t="s">
        <v>113</v>
      </c>
      <c r="I283" t="s">
        <v>24</v>
      </c>
      <c r="J283" t="s">
        <v>327</v>
      </c>
      <c r="K283">
        <v>0</v>
      </c>
      <c r="L283" s="172">
        <v>43334.708680555559</v>
      </c>
    </row>
    <row r="284" spans="7:12" x14ac:dyDescent="0.15">
      <c r="G284" t="s">
        <v>316</v>
      </c>
      <c r="H284" t="s">
        <v>113</v>
      </c>
      <c r="I284" t="s">
        <v>24</v>
      </c>
      <c r="J284" t="s">
        <v>337</v>
      </c>
      <c r="K284">
        <v>0</v>
      </c>
      <c r="L284" s="172">
        <v>43334.708680555559</v>
      </c>
    </row>
    <row r="285" spans="7:12" x14ac:dyDescent="0.15">
      <c r="G285" t="s">
        <v>316</v>
      </c>
      <c r="H285" t="s">
        <v>113</v>
      </c>
      <c r="I285" t="s">
        <v>24</v>
      </c>
      <c r="J285" t="s">
        <v>338</v>
      </c>
      <c r="K285">
        <v>0</v>
      </c>
      <c r="L285" s="172">
        <v>43334.708680555559</v>
      </c>
    </row>
    <row r="286" spans="7:12" x14ac:dyDescent="0.15">
      <c r="G286" t="s">
        <v>316</v>
      </c>
      <c r="H286" t="s">
        <v>113</v>
      </c>
      <c r="I286" t="s">
        <v>24</v>
      </c>
      <c r="J286" t="s">
        <v>339</v>
      </c>
      <c r="K286">
        <v>0</v>
      </c>
      <c r="L286" s="172">
        <v>43334.708680555559</v>
      </c>
    </row>
    <row r="287" spans="7:12" x14ac:dyDescent="0.15">
      <c r="G287" t="s">
        <v>316</v>
      </c>
      <c r="H287" t="s">
        <v>113</v>
      </c>
      <c r="I287" t="s">
        <v>24</v>
      </c>
      <c r="J287" t="s">
        <v>340</v>
      </c>
      <c r="K287">
        <v>0</v>
      </c>
      <c r="L287" s="172">
        <v>43334.708680555559</v>
      </c>
    </row>
    <row r="288" spans="7:12" x14ac:dyDescent="0.15">
      <c r="G288" t="s">
        <v>316</v>
      </c>
      <c r="H288" t="s">
        <v>113</v>
      </c>
      <c r="I288" t="s">
        <v>24</v>
      </c>
      <c r="J288" t="s">
        <v>341</v>
      </c>
      <c r="K288">
        <v>0</v>
      </c>
      <c r="L288" s="172">
        <v>43334.708680555559</v>
      </c>
    </row>
    <row r="289" spans="7:12" x14ac:dyDescent="0.15">
      <c r="G289" t="s">
        <v>316</v>
      </c>
      <c r="H289" t="s">
        <v>113</v>
      </c>
      <c r="I289" t="s">
        <v>24</v>
      </c>
      <c r="J289" t="s">
        <v>342</v>
      </c>
      <c r="K289">
        <v>0</v>
      </c>
      <c r="L289" s="172">
        <v>43334.708680555559</v>
      </c>
    </row>
    <row r="290" spans="7:12" x14ac:dyDescent="0.15">
      <c r="G290" t="s">
        <v>318</v>
      </c>
      <c r="H290" t="s">
        <v>115</v>
      </c>
      <c r="I290" t="s">
        <v>300</v>
      </c>
      <c r="J290" t="s">
        <v>333</v>
      </c>
      <c r="K290">
        <v>88</v>
      </c>
      <c r="L290" s="172">
        <v>43334.708680555559</v>
      </c>
    </row>
    <row r="291" spans="7:12" x14ac:dyDescent="0.15">
      <c r="G291" t="s">
        <v>318</v>
      </c>
      <c r="H291" t="s">
        <v>115</v>
      </c>
      <c r="I291" t="s">
        <v>300</v>
      </c>
      <c r="J291" t="s">
        <v>334</v>
      </c>
      <c r="K291">
        <v>87</v>
      </c>
      <c r="L291" s="172">
        <v>43334.708680555559</v>
      </c>
    </row>
    <row r="292" spans="7:12" x14ac:dyDescent="0.15">
      <c r="G292" t="s">
        <v>318</v>
      </c>
      <c r="H292" t="s">
        <v>115</v>
      </c>
      <c r="I292" t="s">
        <v>300</v>
      </c>
      <c r="J292" t="s">
        <v>335</v>
      </c>
      <c r="K292">
        <v>1</v>
      </c>
      <c r="L292" s="172">
        <v>43334.708680555559</v>
      </c>
    </row>
    <row r="293" spans="7:12" x14ac:dyDescent="0.15">
      <c r="G293" t="s">
        <v>318</v>
      </c>
      <c r="H293" t="s">
        <v>115</v>
      </c>
      <c r="I293" t="s">
        <v>300</v>
      </c>
      <c r="J293" t="s">
        <v>336</v>
      </c>
      <c r="K293">
        <v>0</v>
      </c>
      <c r="L293" s="172">
        <v>43334.708680555559</v>
      </c>
    </row>
    <row r="294" spans="7:12" x14ac:dyDescent="0.15">
      <c r="G294" t="s">
        <v>318</v>
      </c>
      <c r="H294" t="s">
        <v>115</v>
      </c>
      <c r="I294" t="s">
        <v>300</v>
      </c>
      <c r="J294" t="s">
        <v>326</v>
      </c>
      <c r="K294">
        <v>0</v>
      </c>
      <c r="L294" s="172">
        <v>43334.708680555559</v>
      </c>
    </row>
    <row r="295" spans="7:12" x14ac:dyDescent="0.15">
      <c r="G295" t="s">
        <v>318</v>
      </c>
      <c r="H295" t="s">
        <v>115</v>
      </c>
      <c r="I295" t="s">
        <v>300</v>
      </c>
      <c r="J295" t="s">
        <v>327</v>
      </c>
      <c r="K295">
        <v>0</v>
      </c>
      <c r="L295" s="172">
        <v>43334.708692129629</v>
      </c>
    </row>
    <row r="296" spans="7:12" x14ac:dyDescent="0.15">
      <c r="G296" t="s">
        <v>318</v>
      </c>
      <c r="H296" t="s">
        <v>115</v>
      </c>
      <c r="I296" t="s">
        <v>300</v>
      </c>
      <c r="J296" t="s">
        <v>337</v>
      </c>
      <c r="K296">
        <v>7</v>
      </c>
      <c r="L296" s="172">
        <v>43334.708692129629</v>
      </c>
    </row>
    <row r="297" spans="7:12" x14ac:dyDescent="0.15">
      <c r="G297" t="s">
        <v>318</v>
      </c>
      <c r="H297" t="s">
        <v>115</v>
      </c>
      <c r="I297" t="s">
        <v>300</v>
      </c>
      <c r="J297" t="s">
        <v>338</v>
      </c>
      <c r="K297">
        <v>41</v>
      </c>
      <c r="L297" s="172">
        <v>43334.708692129629</v>
      </c>
    </row>
    <row r="298" spans="7:12" x14ac:dyDescent="0.15">
      <c r="G298" t="s">
        <v>318</v>
      </c>
      <c r="H298" t="s">
        <v>115</v>
      </c>
      <c r="I298" t="s">
        <v>300</v>
      </c>
      <c r="J298" t="s">
        <v>339</v>
      </c>
      <c r="K298">
        <v>12</v>
      </c>
      <c r="L298" s="172">
        <v>43334.708692129629</v>
      </c>
    </row>
    <row r="299" spans="7:12" x14ac:dyDescent="0.15">
      <c r="G299" t="s">
        <v>318</v>
      </c>
      <c r="H299" t="s">
        <v>115</v>
      </c>
      <c r="I299" t="s">
        <v>300</v>
      </c>
      <c r="J299" t="s">
        <v>340</v>
      </c>
      <c r="K299">
        <v>12</v>
      </c>
      <c r="L299" s="172">
        <v>43334.708692129629</v>
      </c>
    </row>
    <row r="300" spans="7:12" x14ac:dyDescent="0.15">
      <c r="G300" t="s">
        <v>318</v>
      </c>
      <c r="H300" t="s">
        <v>115</v>
      </c>
      <c r="I300" t="s">
        <v>300</v>
      </c>
      <c r="J300" t="s">
        <v>341</v>
      </c>
      <c r="K300">
        <v>4</v>
      </c>
      <c r="L300" s="172">
        <v>43334.708692129629</v>
      </c>
    </row>
    <row r="301" spans="7:12" x14ac:dyDescent="0.15">
      <c r="G301" t="s">
        <v>318</v>
      </c>
      <c r="H301" t="s">
        <v>115</v>
      </c>
      <c r="I301" t="s">
        <v>300</v>
      </c>
      <c r="J301" t="s">
        <v>342</v>
      </c>
      <c r="K301">
        <v>12</v>
      </c>
      <c r="L301" s="172">
        <v>43334.708692129629</v>
      </c>
    </row>
    <row r="302" spans="7:12" x14ac:dyDescent="0.15">
      <c r="G302" t="s">
        <v>318</v>
      </c>
      <c r="H302" t="s">
        <v>115</v>
      </c>
      <c r="I302" t="s">
        <v>302</v>
      </c>
      <c r="J302" t="s">
        <v>333</v>
      </c>
      <c r="K302">
        <v>37</v>
      </c>
      <c r="L302" s="172">
        <v>43334.708692129629</v>
      </c>
    </row>
    <row r="303" spans="7:12" x14ac:dyDescent="0.15">
      <c r="G303" t="s">
        <v>318</v>
      </c>
      <c r="H303" t="s">
        <v>115</v>
      </c>
      <c r="I303" t="s">
        <v>302</v>
      </c>
      <c r="J303" t="s">
        <v>334</v>
      </c>
      <c r="K303">
        <v>31</v>
      </c>
      <c r="L303" s="172">
        <v>43334.708692129629</v>
      </c>
    </row>
    <row r="304" spans="7:12" x14ac:dyDescent="0.15">
      <c r="G304" t="s">
        <v>318</v>
      </c>
      <c r="H304" t="s">
        <v>115</v>
      </c>
      <c r="I304" t="s">
        <v>302</v>
      </c>
      <c r="J304" t="s">
        <v>335</v>
      </c>
      <c r="K304">
        <v>6</v>
      </c>
      <c r="L304" s="172">
        <v>43334.708692129629</v>
      </c>
    </row>
    <row r="305" spans="7:12" x14ac:dyDescent="0.15">
      <c r="G305" t="s">
        <v>318</v>
      </c>
      <c r="H305" t="s">
        <v>115</v>
      </c>
      <c r="I305" t="s">
        <v>302</v>
      </c>
      <c r="J305" t="s">
        <v>336</v>
      </c>
      <c r="K305">
        <v>0</v>
      </c>
      <c r="L305" s="172">
        <v>43334.708692129629</v>
      </c>
    </row>
    <row r="306" spans="7:12" x14ac:dyDescent="0.15">
      <c r="G306" t="s">
        <v>318</v>
      </c>
      <c r="H306" t="s">
        <v>115</v>
      </c>
      <c r="I306" t="s">
        <v>302</v>
      </c>
      <c r="J306" t="s">
        <v>326</v>
      </c>
      <c r="K306">
        <v>0</v>
      </c>
      <c r="L306" s="172">
        <v>43334.708703703705</v>
      </c>
    </row>
    <row r="307" spans="7:12" x14ac:dyDescent="0.15">
      <c r="G307" t="s">
        <v>318</v>
      </c>
      <c r="H307" t="s">
        <v>115</v>
      </c>
      <c r="I307" t="s">
        <v>302</v>
      </c>
      <c r="J307" t="s">
        <v>327</v>
      </c>
      <c r="K307">
        <v>0</v>
      </c>
      <c r="L307" s="172">
        <v>43334.708703703705</v>
      </c>
    </row>
    <row r="308" spans="7:12" x14ac:dyDescent="0.15">
      <c r="G308" t="s">
        <v>318</v>
      </c>
      <c r="H308" t="s">
        <v>115</v>
      </c>
      <c r="I308" t="s">
        <v>302</v>
      </c>
      <c r="J308" t="s">
        <v>337</v>
      </c>
      <c r="K308">
        <v>5</v>
      </c>
      <c r="L308" s="172">
        <v>43334.708703703705</v>
      </c>
    </row>
    <row r="309" spans="7:12" x14ac:dyDescent="0.15">
      <c r="G309" t="s">
        <v>318</v>
      </c>
      <c r="H309" t="s">
        <v>115</v>
      </c>
      <c r="I309" t="s">
        <v>302</v>
      </c>
      <c r="J309" t="s">
        <v>338</v>
      </c>
      <c r="K309">
        <v>11</v>
      </c>
      <c r="L309" s="172">
        <v>43334.708703703705</v>
      </c>
    </row>
    <row r="310" spans="7:12" x14ac:dyDescent="0.15">
      <c r="G310" t="s">
        <v>318</v>
      </c>
      <c r="H310" t="s">
        <v>115</v>
      </c>
      <c r="I310" t="s">
        <v>302</v>
      </c>
      <c r="J310" t="s">
        <v>339</v>
      </c>
      <c r="K310">
        <v>9</v>
      </c>
      <c r="L310" s="172">
        <v>43334.708703703705</v>
      </c>
    </row>
    <row r="311" spans="7:12" x14ac:dyDescent="0.15">
      <c r="G311" t="s">
        <v>318</v>
      </c>
      <c r="H311" t="s">
        <v>115</v>
      </c>
      <c r="I311" t="s">
        <v>302</v>
      </c>
      <c r="J311" t="s">
        <v>340</v>
      </c>
      <c r="K311">
        <v>10</v>
      </c>
      <c r="L311" s="172">
        <v>43334.708703703705</v>
      </c>
    </row>
    <row r="312" spans="7:12" x14ac:dyDescent="0.15">
      <c r="G312" t="s">
        <v>318</v>
      </c>
      <c r="H312" t="s">
        <v>115</v>
      </c>
      <c r="I312" t="s">
        <v>302</v>
      </c>
      <c r="J312" t="s">
        <v>341</v>
      </c>
      <c r="K312">
        <v>0</v>
      </c>
      <c r="L312" s="172">
        <v>43334.708703703705</v>
      </c>
    </row>
    <row r="313" spans="7:12" x14ac:dyDescent="0.15">
      <c r="G313" t="s">
        <v>318</v>
      </c>
      <c r="H313" t="s">
        <v>115</v>
      </c>
      <c r="I313" t="s">
        <v>302</v>
      </c>
      <c r="J313" t="s">
        <v>342</v>
      </c>
      <c r="K313">
        <v>2</v>
      </c>
      <c r="L313" s="172">
        <v>43334.708703703705</v>
      </c>
    </row>
    <row r="314" spans="7:12" x14ac:dyDescent="0.15">
      <c r="G314" t="s">
        <v>318</v>
      </c>
      <c r="H314" t="s">
        <v>115</v>
      </c>
      <c r="I314" t="s">
        <v>303</v>
      </c>
      <c r="J314" t="s">
        <v>333</v>
      </c>
      <c r="K314">
        <v>25</v>
      </c>
      <c r="L314" s="172">
        <v>43334.708703703705</v>
      </c>
    </row>
    <row r="315" spans="7:12" x14ac:dyDescent="0.15">
      <c r="G315" t="s">
        <v>318</v>
      </c>
      <c r="H315" t="s">
        <v>115</v>
      </c>
      <c r="I315" t="s">
        <v>303</v>
      </c>
      <c r="J315" t="s">
        <v>334</v>
      </c>
      <c r="K315">
        <v>24</v>
      </c>
      <c r="L315" s="172">
        <v>43334.708703703705</v>
      </c>
    </row>
    <row r="316" spans="7:12" x14ac:dyDescent="0.15">
      <c r="G316" t="s">
        <v>318</v>
      </c>
      <c r="H316" t="s">
        <v>115</v>
      </c>
      <c r="I316" t="s">
        <v>303</v>
      </c>
      <c r="J316" t="s">
        <v>335</v>
      </c>
      <c r="K316">
        <v>1</v>
      </c>
      <c r="L316" s="172">
        <v>43334.708715277775</v>
      </c>
    </row>
    <row r="317" spans="7:12" x14ac:dyDescent="0.15">
      <c r="G317" t="s">
        <v>318</v>
      </c>
      <c r="H317" t="s">
        <v>115</v>
      </c>
      <c r="I317" t="s">
        <v>303</v>
      </c>
      <c r="J317" t="s">
        <v>336</v>
      </c>
      <c r="K317">
        <v>1</v>
      </c>
      <c r="L317" s="172">
        <v>43334.708715277775</v>
      </c>
    </row>
    <row r="318" spans="7:12" x14ac:dyDescent="0.15">
      <c r="G318" t="s">
        <v>318</v>
      </c>
      <c r="H318" t="s">
        <v>115</v>
      </c>
      <c r="I318" t="s">
        <v>303</v>
      </c>
      <c r="J318" t="s">
        <v>326</v>
      </c>
      <c r="K318">
        <v>0</v>
      </c>
      <c r="L318" s="172">
        <v>43334.708715277775</v>
      </c>
    </row>
    <row r="319" spans="7:12" x14ac:dyDescent="0.15">
      <c r="G319" t="s">
        <v>318</v>
      </c>
      <c r="H319" t="s">
        <v>115</v>
      </c>
      <c r="I319" t="s">
        <v>303</v>
      </c>
      <c r="J319" t="s">
        <v>327</v>
      </c>
      <c r="K319">
        <v>5</v>
      </c>
      <c r="L319" s="172">
        <v>43334.708715277775</v>
      </c>
    </row>
    <row r="320" spans="7:12" x14ac:dyDescent="0.15">
      <c r="G320" t="s">
        <v>318</v>
      </c>
      <c r="H320" t="s">
        <v>115</v>
      </c>
      <c r="I320" t="s">
        <v>303</v>
      </c>
      <c r="J320" t="s">
        <v>337</v>
      </c>
      <c r="K320">
        <v>4</v>
      </c>
      <c r="L320" s="172">
        <v>43334.708715277775</v>
      </c>
    </row>
    <row r="321" spans="7:12" x14ac:dyDescent="0.15">
      <c r="G321" t="s">
        <v>318</v>
      </c>
      <c r="H321" t="s">
        <v>115</v>
      </c>
      <c r="I321" t="s">
        <v>303</v>
      </c>
      <c r="J321" t="s">
        <v>338</v>
      </c>
      <c r="K321">
        <v>13</v>
      </c>
      <c r="L321" s="172">
        <v>43334.708715277775</v>
      </c>
    </row>
    <row r="322" spans="7:12" x14ac:dyDescent="0.15">
      <c r="G322" t="s">
        <v>318</v>
      </c>
      <c r="H322" t="s">
        <v>115</v>
      </c>
      <c r="I322" t="s">
        <v>303</v>
      </c>
      <c r="J322" t="s">
        <v>339</v>
      </c>
      <c r="K322">
        <v>2</v>
      </c>
      <c r="L322" s="172">
        <v>43334.708715277775</v>
      </c>
    </row>
    <row r="323" spans="7:12" x14ac:dyDescent="0.15">
      <c r="G323" t="s">
        <v>318</v>
      </c>
      <c r="H323" t="s">
        <v>115</v>
      </c>
      <c r="I323" t="s">
        <v>303</v>
      </c>
      <c r="J323" t="s">
        <v>340</v>
      </c>
      <c r="K323">
        <v>2</v>
      </c>
      <c r="L323" s="172">
        <v>43334.708715277775</v>
      </c>
    </row>
    <row r="324" spans="7:12" x14ac:dyDescent="0.15">
      <c r="G324" t="s">
        <v>318</v>
      </c>
      <c r="H324" t="s">
        <v>115</v>
      </c>
      <c r="I324" t="s">
        <v>303</v>
      </c>
      <c r="J324" t="s">
        <v>341</v>
      </c>
      <c r="K324">
        <v>0</v>
      </c>
      <c r="L324" s="172">
        <v>43334.708715277775</v>
      </c>
    </row>
    <row r="325" spans="7:12" x14ac:dyDescent="0.15">
      <c r="G325" t="s">
        <v>318</v>
      </c>
      <c r="H325" t="s">
        <v>115</v>
      </c>
      <c r="I325" t="s">
        <v>303</v>
      </c>
      <c r="J325" t="s">
        <v>342</v>
      </c>
      <c r="K325">
        <v>4</v>
      </c>
      <c r="L325" s="172">
        <v>43334.708715277775</v>
      </c>
    </row>
    <row r="326" spans="7:12" x14ac:dyDescent="0.15">
      <c r="G326" t="s">
        <v>318</v>
      </c>
      <c r="H326" t="s">
        <v>115</v>
      </c>
      <c r="I326" t="s">
        <v>304</v>
      </c>
      <c r="J326" t="s">
        <v>333</v>
      </c>
      <c r="K326">
        <v>57</v>
      </c>
      <c r="L326" s="172">
        <v>43334.708715277775</v>
      </c>
    </row>
    <row r="327" spans="7:12" x14ac:dyDescent="0.15">
      <c r="G327" t="s">
        <v>318</v>
      </c>
      <c r="H327" t="s">
        <v>115</v>
      </c>
      <c r="I327" t="s">
        <v>304</v>
      </c>
      <c r="J327" t="s">
        <v>334</v>
      </c>
      <c r="K327">
        <v>57</v>
      </c>
      <c r="L327" s="172">
        <v>43334.708715277775</v>
      </c>
    </row>
    <row r="328" spans="7:12" x14ac:dyDescent="0.15">
      <c r="G328" t="s">
        <v>318</v>
      </c>
      <c r="H328" t="s">
        <v>115</v>
      </c>
      <c r="I328" t="s">
        <v>304</v>
      </c>
      <c r="J328" t="s">
        <v>335</v>
      </c>
      <c r="K328">
        <v>0</v>
      </c>
      <c r="L328" s="172">
        <v>43334.708726851852</v>
      </c>
    </row>
    <row r="329" spans="7:12" x14ac:dyDescent="0.15">
      <c r="G329" t="s">
        <v>318</v>
      </c>
      <c r="H329" t="s">
        <v>115</v>
      </c>
      <c r="I329" t="s">
        <v>304</v>
      </c>
      <c r="J329" t="s">
        <v>336</v>
      </c>
      <c r="K329">
        <v>2</v>
      </c>
      <c r="L329" s="172">
        <v>43334.708726851852</v>
      </c>
    </row>
    <row r="330" spans="7:12" x14ac:dyDescent="0.15">
      <c r="G330" t="s">
        <v>318</v>
      </c>
      <c r="H330" t="s">
        <v>115</v>
      </c>
      <c r="I330" t="s">
        <v>304</v>
      </c>
      <c r="J330" t="s">
        <v>326</v>
      </c>
      <c r="K330">
        <v>0</v>
      </c>
      <c r="L330" s="172">
        <v>43334.708726851852</v>
      </c>
    </row>
    <row r="331" spans="7:12" x14ac:dyDescent="0.15">
      <c r="G331" t="s">
        <v>318</v>
      </c>
      <c r="H331" t="s">
        <v>115</v>
      </c>
      <c r="I331" t="s">
        <v>304</v>
      </c>
      <c r="J331" t="s">
        <v>327</v>
      </c>
      <c r="K331">
        <v>1</v>
      </c>
      <c r="L331" s="172">
        <v>43334.708726851852</v>
      </c>
    </row>
    <row r="332" spans="7:12" x14ac:dyDescent="0.15">
      <c r="G332" t="s">
        <v>318</v>
      </c>
      <c r="H332" t="s">
        <v>115</v>
      </c>
      <c r="I332" t="s">
        <v>304</v>
      </c>
      <c r="J332" t="s">
        <v>337</v>
      </c>
      <c r="K332">
        <v>10</v>
      </c>
      <c r="L332" s="172">
        <v>43334.708726851852</v>
      </c>
    </row>
    <row r="333" spans="7:12" x14ac:dyDescent="0.15">
      <c r="G333" t="s">
        <v>318</v>
      </c>
      <c r="H333" t="s">
        <v>115</v>
      </c>
      <c r="I333" t="s">
        <v>304</v>
      </c>
      <c r="J333" t="s">
        <v>338</v>
      </c>
      <c r="K333">
        <v>13</v>
      </c>
      <c r="L333" s="172">
        <v>43334.708726851852</v>
      </c>
    </row>
    <row r="334" spans="7:12" x14ac:dyDescent="0.15">
      <c r="G334" t="s">
        <v>318</v>
      </c>
      <c r="H334" t="s">
        <v>115</v>
      </c>
      <c r="I334" t="s">
        <v>304</v>
      </c>
      <c r="J334" t="s">
        <v>339</v>
      </c>
      <c r="K334">
        <v>13</v>
      </c>
      <c r="L334" s="172">
        <v>43334.708726851852</v>
      </c>
    </row>
    <row r="335" spans="7:12" x14ac:dyDescent="0.15">
      <c r="G335" t="s">
        <v>318</v>
      </c>
      <c r="H335" t="s">
        <v>115</v>
      </c>
      <c r="I335" t="s">
        <v>304</v>
      </c>
      <c r="J335" t="s">
        <v>340</v>
      </c>
      <c r="K335">
        <v>18</v>
      </c>
      <c r="L335" s="172">
        <v>43334.708726851852</v>
      </c>
    </row>
    <row r="336" spans="7:12" x14ac:dyDescent="0.15">
      <c r="G336" t="s">
        <v>318</v>
      </c>
      <c r="H336" t="s">
        <v>115</v>
      </c>
      <c r="I336" t="s">
        <v>304</v>
      </c>
      <c r="J336" t="s">
        <v>341</v>
      </c>
      <c r="K336">
        <v>2</v>
      </c>
      <c r="L336" s="172">
        <v>43334.708726851852</v>
      </c>
    </row>
    <row r="337" spans="7:12" x14ac:dyDescent="0.15">
      <c r="G337" t="s">
        <v>318</v>
      </c>
      <c r="H337" t="s">
        <v>115</v>
      </c>
      <c r="I337" t="s">
        <v>304</v>
      </c>
      <c r="J337" t="s">
        <v>342</v>
      </c>
      <c r="K337">
        <v>1</v>
      </c>
      <c r="L337" s="172">
        <v>43334.708726851852</v>
      </c>
    </row>
    <row r="338" spans="7:12" x14ac:dyDescent="0.15">
      <c r="G338" t="s">
        <v>318</v>
      </c>
      <c r="H338" t="s">
        <v>115</v>
      </c>
      <c r="I338" t="s">
        <v>305</v>
      </c>
      <c r="J338" t="s">
        <v>333</v>
      </c>
      <c r="K338">
        <v>76</v>
      </c>
      <c r="L338" s="172">
        <v>43334.708726851852</v>
      </c>
    </row>
    <row r="339" spans="7:12" x14ac:dyDescent="0.15">
      <c r="G339" t="s">
        <v>318</v>
      </c>
      <c r="H339" t="s">
        <v>115</v>
      </c>
      <c r="I339" t="s">
        <v>305</v>
      </c>
      <c r="J339" t="s">
        <v>334</v>
      </c>
      <c r="K339">
        <v>36</v>
      </c>
      <c r="L339" s="172">
        <v>43334.708738425928</v>
      </c>
    </row>
    <row r="340" spans="7:12" x14ac:dyDescent="0.15">
      <c r="G340" t="s">
        <v>318</v>
      </c>
      <c r="H340" t="s">
        <v>115</v>
      </c>
      <c r="I340" t="s">
        <v>305</v>
      </c>
      <c r="J340" t="s">
        <v>335</v>
      </c>
      <c r="K340">
        <v>40</v>
      </c>
      <c r="L340" s="172">
        <v>43334.708738425928</v>
      </c>
    </row>
    <row r="341" spans="7:12" x14ac:dyDescent="0.15">
      <c r="G341" t="s">
        <v>318</v>
      </c>
      <c r="H341" t="s">
        <v>115</v>
      </c>
      <c r="I341" t="s">
        <v>305</v>
      </c>
      <c r="J341" t="s">
        <v>336</v>
      </c>
      <c r="K341">
        <v>0</v>
      </c>
      <c r="L341" s="172">
        <v>43334.708738425928</v>
      </c>
    </row>
    <row r="342" spans="7:12" x14ac:dyDescent="0.15">
      <c r="G342" t="s">
        <v>318</v>
      </c>
      <c r="H342" t="s">
        <v>115</v>
      </c>
      <c r="I342" t="s">
        <v>305</v>
      </c>
      <c r="J342" t="s">
        <v>326</v>
      </c>
      <c r="K342">
        <v>1</v>
      </c>
      <c r="L342" s="172">
        <v>43334.708738425928</v>
      </c>
    </row>
    <row r="343" spans="7:12" x14ac:dyDescent="0.15">
      <c r="G343" t="s">
        <v>318</v>
      </c>
      <c r="H343" t="s">
        <v>115</v>
      </c>
      <c r="I343" t="s">
        <v>305</v>
      </c>
      <c r="J343" t="s">
        <v>327</v>
      </c>
      <c r="K343">
        <v>11</v>
      </c>
      <c r="L343" s="172">
        <v>43334.708738425928</v>
      </c>
    </row>
    <row r="344" spans="7:12" x14ac:dyDescent="0.15">
      <c r="G344" t="s">
        <v>318</v>
      </c>
      <c r="H344" t="s">
        <v>115</v>
      </c>
      <c r="I344" t="s">
        <v>305</v>
      </c>
      <c r="J344" t="s">
        <v>337</v>
      </c>
      <c r="K344">
        <v>9</v>
      </c>
      <c r="L344" s="172">
        <v>43334.708738425928</v>
      </c>
    </row>
    <row r="345" spans="7:12" x14ac:dyDescent="0.15">
      <c r="G345" t="s">
        <v>318</v>
      </c>
      <c r="H345" t="s">
        <v>115</v>
      </c>
      <c r="I345" t="s">
        <v>305</v>
      </c>
      <c r="J345" t="s">
        <v>338</v>
      </c>
      <c r="K345">
        <v>32</v>
      </c>
      <c r="L345" s="172">
        <v>43334.708738425928</v>
      </c>
    </row>
    <row r="346" spans="7:12" x14ac:dyDescent="0.15">
      <c r="G346" t="s">
        <v>318</v>
      </c>
      <c r="H346" t="s">
        <v>115</v>
      </c>
      <c r="I346" t="s">
        <v>305</v>
      </c>
      <c r="J346" t="s">
        <v>339</v>
      </c>
      <c r="K346">
        <v>4</v>
      </c>
      <c r="L346" s="172">
        <v>43334.708738425928</v>
      </c>
    </row>
    <row r="347" spans="7:12" x14ac:dyDescent="0.15">
      <c r="G347" t="s">
        <v>318</v>
      </c>
      <c r="H347" t="s">
        <v>115</v>
      </c>
      <c r="I347" t="s">
        <v>305</v>
      </c>
      <c r="J347" t="s">
        <v>340</v>
      </c>
      <c r="K347">
        <v>22</v>
      </c>
      <c r="L347" s="172">
        <v>43334.708738425928</v>
      </c>
    </row>
    <row r="348" spans="7:12" x14ac:dyDescent="0.15">
      <c r="G348" t="s">
        <v>318</v>
      </c>
      <c r="H348" t="s">
        <v>115</v>
      </c>
      <c r="I348" t="s">
        <v>305</v>
      </c>
      <c r="J348" t="s">
        <v>341</v>
      </c>
      <c r="K348">
        <v>0</v>
      </c>
      <c r="L348" s="172">
        <v>43334.708738425928</v>
      </c>
    </row>
    <row r="349" spans="7:12" x14ac:dyDescent="0.15">
      <c r="G349" t="s">
        <v>318</v>
      </c>
      <c r="H349" t="s">
        <v>115</v>
      </c>
      <c r="I349" t="s">
        <v>305</v>
      </c>
      <c r="J349" t="s">
        <v>342</v>
      </c>
      <c r="K349">
        <v>3</v>
      </c>
      <c r="L349" s="172">
        <v>43334.708738425928</v>
      </c>
    </row>
    <row r="350" spans="7:12" x14ac:dyDescent="0.15">
      <c r="G350" t="s">
        <v>318</v>
      </c>
      <c r="H350" t="s">
        <v>115</v>
      </c>
      <c r="I350" t="s">
        <v>306</v>
      </c>
      <c r="J350" t="s">
        <v>333</v>
      </c>
      <c r="K350">
        <v>23</v>
      </c>
      <c r="L350" s="172">
        <v>43334.708749999998</v>
      </c>
    </row>
    <row r="351" spans="7:12" x14ac:dyDescent="0.15">
      <c r="G351" t="s">
        <v>318</v>
      </c>
      <c r="H351" t="s">
        <v>115</v>
      </c>
      <c r="I351" t="s">
        <v>306</v>
      </c>
      <c r="J351" t="s">
        <v>334</v>
      </c>
      <c r="K351">
        <v>22</v>
      </c>
      <c r="L351" s="172">
        <v>43334.708749999998</v>
      </c>
    </row>
    <row r="352" spans="7:12" x14ac:dyDescent="0.15">
      <c r="G352" t="s">
        <v>318</v>
      </c>
      <c r="H352" t="s">
        <v>115</v>
      </c>
      <c r="I352" t="s">
        <v>306</v>
      </c>
      <c r="J352" t="s">
        <v>335</v>
      </c>
      <c r="K352">
        <v>1</v>
      </c>
      <c r="L352" s="172">
        <v>43334.708749999998</v>
      </c>
    </row>
    <row r="353" spans="7:12" x14ac:dyDescent="0.15">
      <c r="G353" t="s">
        <v>318</v>
      </c>
      <c r="H353" t="s">
        <v>115</v>
      </c>
      <c r="I353" t="s">
        <v>306</v>
      </c>
      <c r="J353" t="s">
        <v>336</v>
      </c>
      <c r="K353">
        <v>0</v>
      </c>
      <c r="L353" s="172">
        <v>43334.708749999998</v>
      </c>
    </row>
    <row r="354" spans="7:12" x14ac:dyDescent="0.15">
      <c r="G354" t="s">
        <v>318</v>
      </c>
      <c r="H354" t="s">
        <v>115</v>
      </c>
      <c r="I354" t="s">
        <v>306</v>
      </c>
      <c r="J354" t="s">
        <v>326</v>
      </c>
      <c r="K354">
        <v>0</v>
      </c>
      <c r="L354" s="172">
        <v>43334.708749999998</v>
      </c>
    </row>
    <row r="355" spans="7:12" x14ac:dyDescent="0.15">
      <c r="G355" t="s">
        <v>318</v>
      </c>
      <c r="H355" t="s">
        <v>115</v>
      </c>
      <c r="I355" t="s">
        <v>306</v>
      </c>
      <c r="J355" t="s">
        <v>327</v>
      </c>
      <c r="K355">
        <v>4</v>
      </c>
      <c r="L355" s="172">
        <v>43334.708749999998</v>
      </c>
    </row>
    <row r="356" spans="7:12" x14ac:dyDescent="0.15">
      <c r="G356" t="s">
        <v>318</v>
      </c>
      <c r="H356" t="s">
        <v>115</v>
      </c>
      <c r="I356" t="s">
        <v>306</v>
      </c>
      <c r="J356" t="s">
        <v>337</v>
      </c>
      <c r="K356">
        <v>5</v>
      </c>
      <c r="L356" s="172">
        <v>43334.708749999998</v>
      </c>
    </row>
    <row r="357" spans="7:12" x14ac:dyDescent="0.15">
      <c r="G357" t="s">
        <v>318</v>
      </c>
      <c r="H357" t="s">
        <v>115</v>
      </c>
      <c r="I357" t="s">
        <v>306</v>
      </c>
      <c r="J357" t="s">
        <v>338</v>
      </c>
      <c r="K357">
        <v>11</v>
      </c>
      <c r="L357" s="172">
        <v>43334.708749999998</v>
      </c>
    </row>
    <row r="358" spans="7:12" x14ac:dyDescent="0.15">
      <c r="G358" t="s">
        <v>318</v>
      </c>
      <c r="H358" t="s">
        <v>115</v>
      </c>
      <c r="I358" t="s">
        <v>306</v>
      </c>
      <c r="J358" t="s">
        <v>339</v>
      </c>
      <c r="K358">
        <v>4</v>
      </c>
      <c r="L358" s="172">
        <v>43334.708749999998</v>
      </c>
    </row>
    <row r="359" spans="7:12" x14ac:dyDescent="0.15">
      <c r="G359" t="s">
        <v>318</v>
      </c>
      <c r="H359" t="s">
        <v>115</v>
      </c>
      <c r="I359" t="s">
        <v>306</v>
      </c>
      <c r="J359" t="s">
        <v>340</v>
      </c>
      <c r="K359">
        <v>3</v>
      </c>
      <c r="L359" s="172">
        <v>43334.708749999998</v>
      </c>
    </row>
    <row r="360" spans="7:12" x14ac:dyDescent="0.15">
      <c r="G360" t="s">
        <v>318</v>
      </c>
      <c r="H360" t="s">
        <v>115</v>
      </c>
      <c r="I360" t="s">
        <v>306</v>
      </c>
      <c r="J360" t="s">
        <v>341</v>
      </c>
      <c r="K360">
        <v>0</v>
      </c>
      <c r="L360" s="172">
        <v>43334.708761574075</v>
      </c>
    </row>
    <row r="361" spans="7:12" x14ac:dyDescent="0.15">
      <c r="G361" t="s">
        <v>318</v>
      </c>
      <c r="H361" t="s">
        <v>115</v>
      </c>
      <c r="I361" t="s">
        <v>306</v>
      </c>
      <c r="J361" t="s">
        <v>342</v>
      </c>
      <c r="K361">
        <v>0</v>
      </c>
      <c r="L361" s="172">
        <v>43334.708761574075</v>
      </c>
    </row>
    <row r="362" spans="7:12" x14ac:dyDescent="0.15">
      <c r="G362" t="s">
        <v>318</v>
      </c>
      <c r="H362" t="s">
        <v>115</v>
      </c>
      <c r="I362" t="s">
        <v>307</v>
      </c>
      <c r="J362" t="s">
        <v>333</v>
      </c>
      <c r="K362">
        <v>65</v>
      </c>
      <c r="L362" s="172">
        <v>43334.708761574075</v>
      </c>
    </row>
    <row r="363" spans="7:12" x14ac:dyDescent="0.15">
      <c r="G363" t="s">
        <v>318</v>
      </c>
      <c r="H363" t="s">
        <v>115</v>
      </c>
      <c r="I363" t="s">
        <v>307</v>
      </c>
      <c r="J363" t="s">
        <v>334</v>
      </c>
      <c r="K363">
        <v>46</v>
      </c>
      <c r="L363" s="172">
        <v>43334.708761574075</v>
      </c>
    </row>
    <row r="364" spans="7:12" x14ac:dyDescent="0.15">
      <c r="G364" t="s">
        <v>318</v>
      </c>
      <c r="H364" t="s">
        <v>115</v>
      </c>
      <c r="I364" t="s">
        <v>307</v>
      </c>
      <c r="J364" t="s">
        <v>335</v>
      </c>
      <c r="K364">
        <v>19</v>
      </c>
      <c r="L364" s="172">
        <v>43334.708761574075</v>
      </c>
    </row>
    <row r="365" spans="7:12" x14ac:dyDescent="0.15">
      <c r="G365" t="s">
        <v>318</v>
      </c>
      <c r="H365" t="s">
        <v>115</v>
      </c>
      <c r="I365" t="s">
        <v>307</v>
      </c>
      <c r="J365" t="s">
        <v>336</v>
      </c>
      <c r="K365">
        <v>7</v>
      </c>
      <c r="L365" s="172">
        <v>43334.708761574075</v>
      </c>
    </row>
    <row r="366" spans="7:12" x14ac:dyDescent="0.15">
      <c r="G366" t="s">
        <v>318</v>
      </c>
      <c r="H366" t="s">
        <v>115</v>
      </c>
      <c r="I366" t="s">
        <v>307</v>
      </c>
      <c r="J366" t="s">
        <v>326</v>
      </c>
      <c r="K366">
        <v>0</v>
      </c>
      <c r="L366" s="172">
        <v>43334.708761574075</v>
      </c>
    </row>
    <row r="367" spans="7:12" x14ac:dyDescent="0.15">
      <c r="G367" t="s">
        <v>318</v>
      </c>
      <c r="H367" t="s">
        <v>115</v>
      </c>
      <c r="I367" t="s">
        <v>307</v>
      </c>
      <c r="J367" t="s">
        <v>327</v>
      </c>
      <c r="K367">
        <v>7</v>
      </c>
      <c r="L367" s="172">
        <v>43334.708761574075</v>
      </c>
    </row>
    <row r="368" spans="7:12" x14ac:dyDescent="0.15">
      <c r="G368" t="s">
        <v>318</v>
      </c>
      <c r="H368" t="s">
        <v>115</v>
      </c>
      <c r="I368" t="s">
        <v>307</v>
      </c>
      <c r="J368" t="s">
        <v>337</v>
      </c>
      <c r="K368">
        <v>9</v>
      </c>
      <c r="L368" s="172">
        <v>43334.708761574075</v>
      </c>
    </row>
    <row r="369" spans="7:12" x14ac:dyDescent="0.15">
      <c r="G369" t="s">
        <v>318</v>
      </c>
      <c r="H369" t="s">
        <v>115</v>
      </c>
      <c r="I369" t="s">
        <v>307</v>
      </c>
      <c r="J369" t="s">
        <v>338</v>
      </c>
      <c r="K369">
        <v>13</v>
      </c>
      <c r="L369" s="172">
        <v>43334.708761574075</v>
      </c>
    </row>
    <row r="370" spans="7:12" x14ac:dyDescent="0.15">
      <c r="G370" t="s">
        <v>318</v>
      </c>
      <c r="H370" t="s">
        <v>115</v>
      </c>
      <c r="I370" t="s">
        <v>307</v>
      </c>
      <c r="J370" t="s">
        <v>339</v>
      </c>
      <c r="K370">
        <v>16</v>
      </c>
      <c r="L370" s="172">
        <v>43334.708761574075</v>
      </c>
    </row>
    <row r="371" spans="7:12" x14ac:dyDescent="0.15">
      <c r="G371" t="s">
        <v>318</v>
      </c>
      <c r="H371" t="s">
        <v>115</v>
      </c>
      <c r="I371" t="s">
        <v>307</v>
      </c>
      <c r="J371" t="s">
        <v>340</v>
      </c>
      <c r="K371">
        <v>24</v>
      </c>
      <c r="L371" s="172">
        <v>43334.708773148152</v>
      </c>
    </row>
    <row r="372" spans="7:12" x14ac:dyDescent="0.15">
      <c r="G372" t="s">
        <v>318</v>
      </c>
      <c r="H372" t="s">
        <v>115</v>
      </c>
      <c r="I372" t="s">
        <v>307</v>
      </c>
      <c r="J372" t="s">
        <v>341</v>
      </c>
      <c r="K372">
        <v>0</v>
      </c>
      <c r="L372" s="172">
        <v>43334.708773148152</v>
      </c>
    </row>
    <row r="373" spans="7:12" x14ac:dyDescent="0.15">
      <c r="G373" t="s">
        <v>318</v>
      </c>
      <c r="H373" t="s">
        <v>115</v>
      </c>
      <c r="I373" t="s">
        <v>307</v>
      </c>
      <c r="J373" t="s">
        <v>342</v>
      </c>
      <c r="K373">
        <v>3</v>
      </c>
      <c r="L373" s="172">
        <v>43334.708773148152</v>
      </c>
    </row>
    <row r="374" spans="7:12" x14ac:dyDescent="0.15">
      <c r="G374" t="s">
        <v>318</v>
      </c>
      <c r="H374" t="s">
        <v>115</v>
      </c>
      <c r="I374" t="s">
        <v>308</v>
      </c>
      <c r="J374" t="s">
        <v>333</v>
      </c>
      <c r="K374">
        <v>34</v>
      </c>
      <c r="L374" s="172">
        <v>43334.708773148152</v>
      </c>
    </row>
    <row r="375" spans="7:12" x14ac:dyDescent="0.15">
      <c r="G375" t="s">
        <v>318</v>
      </c>
      <c r="H375" t="s">
        <v>115</v>
      </c>
      <c r="I375" t="s">
        <v>308</v>
      </c>
      <c r="J375" t="s">
        <v>334</v>
      </c>
      <c r="K375">
        <v>33</v>
      </c>
      <c r="L375" s="172">
        <v>43334.708773148152</v>
      </c>
    </row>
    <row r="376" spans="7:12" x14ac:dyDescent="0.15">
      <c r="G376" t="s">
        <v>318</v>
      </c>
      <c r="H376" t="s">
        <v>115</v>
      </c>
      <c r="I376" t="s">
        <v>308</v>
      </c>
      <c r="J376" t="s">
        <v>335</v>
      </c>
      <c r="K376">
        <v>1</v>
      </c>
      <c r="L376" s="172">
        <v>43334.708773148152</v>
      </c>
    </row>
    <row r="377" spans="7:12" x14ac:dyDescent="0.15">
      <c r="G377" t="s">
        <v>318</v>
      </c>
      <c r="H377" t="s">
        <v>115</v>
      </c>
      <c r="I377" t="s">
        <v>308</v>
      </c>
      <c r="J377" t="s">
        <v>336</v>
      </c>
      <c r="K377">
        <v>0</v>
      </c>
      <c r="L377" s="172">
        <v>43334.708773148152</v>
      </c>
    </row>
    <row r="378" spans="7:12" x14ac:dyDescent="0.15">
      <c r="G378" t="s">
        <v>318</v>
      </c>
      <c r="H378" t="s">
        <v>115</v>
      </c>
      <c r="I378" t="s">
        <v>308</v>
      </c>
      <c r="J378" t="s">
        <v>326</v>
      </c>
      <c r="K378">
        <v>0</v>
      </c>
      <c r="L378" s="172">
        <v>43334.708773148152</v>
      </c>
    </row>
    <row r="379" spans="7:12" x14ac:dyDescent="0.15">
      <c r="G379" t="s">
        <v>318</v>
      </c>
      <c r="H379" t="s">
        <v>115</v>
      </c>
      <c r="I379" t="s">
        <v>308</v>
      </c>
      <c r="J379" t="s">
        <v>327</v>
      </c>
      <c r="K379">
        <v>10</v>
      </c>
      <c r="L379" s="172">
        <v>43334.708773148152</v>
      </c>
    </row>
    <row r="380" spans="7:12" x14ac:dyDescent="0.15">
      <c r="G380" t="s">
        <v>318</v>
      </c>
      <c r="H380" t="s">
        <v>115</v>
      </c>
      <c r="I380" t="s">
        <v>308</v>
      </c>
      <c r="J380" t="s">
        <v>337</v>
      </c>
      <c r="K380">
        <v>8</v>
      </c>
      <c r="L380" s="172">
        <v>43334.708773148152</v>
      </c>
    </row>
    <row r="381" spans="7:12" x14ac:dyDescent="0.15">
      <c r="G381" t="s">
        <v>318</v>
      </c>
      <c r="H381" t="s">
        <v>115</v>
      </c>
      <c r="I381" t="s">
        <v>308</v>
      </c>
      <c r="J381" t="s">
        <v>338</v>
      </c>
      <c r="K381">
        <v>13</v>
      </c>
      <c r="L381" s="172">
        <v>43334.708773148152</v>
      </c>
    </row>
    <row r="382" spans="7:12" x14ac:dyDescent="0.15">
      <c r="G382" t="s">
        <v>318</v>
      </c>
      <c r="H382" t="s">
        <v>115</v>
      </c>
      <c r="I382" t="s">
        <v>308</v>
      </c>
      <c r="J382" t="s">
        <v>339</v>
      </c>
      <c r="K382">
        <v>7</v>
      </c>
      <c r="L382" s="172">
        <v>43334.708784722221</v>
      </c>
    </row>
    <row r="383" spans="7:12" x14ac:dyDescent="0.15">
      <c r="G383" t="s">
        <v>318</v>
      </c>
      <c r="H383" t="s">
        <v>115</v>
      </c>
      <c r="I383" t="s">
        <v>308</v>
      </c>
      <c r="J383" t="s">
        <v>340</v>
      </c>
      <c r="K383">
        <v>5</v>
      </c>
      <c r="L383" s="172">
        <v>43334.708784722221</v>
      </c>
    </row>
    <row r="384" spans="7:12" x14ac:dyDescent="0.15">
      <c r="G384" t="s">
        <v>318</v>
      </c>
      <c r="H384" t="s">
        <v>115</v>
      </c>
      <c r="I384" t="s">
        <v>308</v>
      </c>
      <c r="J384" t="s">
        <v>341</v>
      </c>
      <c r="K384">
        <v>0</v>
      </c>
      <c r="L384" s="172">
        <v>43334.708784722221</v>
      </c>
    </row>
    <row r="385" spans="7:12" x14ac:dyDescent="0.15">
      <c r="G385" t="s">
        <v>318</v>
      </c>
      <c r="H385" t="s">
        <v>115</v>
      </c>
      <c r="I385" t="s">
        <v>308</v>
      </c>
      <c r="J385" t="s">
        <v>342</v>
      </c>
      <c r="K385">
        <v>1</v>
      </c>
      <c r="L385" s="172">
        <v>43334.708784722221</v>
      </c>
    </row>
    <row r="386" spans="7:12" x14ac:dyDescent="0.15">
      <c r="G386" t="s">
        <v>318</v>
      </c>
      <c r="H386" t="s">
        <v>115</v>
      </c>
      <c r="I386" t="s">
        <v>309</v>
      </c>
      <c r="J386" t="s">
        <v>333</v>
      </c>
      <c r="K386">
        <v>57</v>
      </c>
      <c r="L386" s="172">
        <v>43334.708784722221</v>
      </c>
    </row>
    <row r="387" spans="7:12" x14ac:dyDescent="0.15">
      <c r="G387" t="s">
        <v>318</v>
      </c>
      <c r="H387" t="s">
        <v>115</v>
      </c>
      <c r="I387" t="s">
        <v>309</v>
      </c>
      <c r="J387" t="s">
        <v>334</v>
      </c>
      <c r="K387">
        <v>54</v>
      </c>
      <c r="L387" s="172">
        <v>43334.708784722221</v>
      </c>
    </row>
    <row r="388" spans="7:12" x14ac:dyDescent="0.15">
      <c r="G388" t="s">
        <v>318</v>
      </c>
      <c r="H388" t="s">
        <v>115</v>
      </c>
      <c r="I388" t="s">
        <v>309</v>
      </c>
      <c r="J388" t="s">
        <v>335</v>
      </c>
      <c r="K388">
        <v>3</v>
      </c>
      <c r="L388" s="172">
        <v>43334.708784722221</v>
      </c>
    </row>
    <row r="389" spans="7:12" x14ac:dyDescent="0.15">
      <c r="G389" t="s">
        <v>318</v>
      </c>
      <c r="H389" t="s">
        <v>115</v>
      </c>
      <c r="I389" t="s">
        <v>309</v>
      </c>
      <c r="J389" t="s">
        <v>336</v>
      </c>
      <c r="K389">
        <v>0</v>
      </c>
      <c r="L389" s="172">
        <v>43334.708784722221</v>
      </c>
    </row>
    <row r="390" spans="7:12" x14ac:dyDescent="0.15">
      <c r="G390" t="s">
        <v>318</v>
      </c>
      <c r="H390" t="s">
        <v>115</v>
      </c>
      <c r="I390" t="s">
        <v>309</v>
      </c>
      <c r="J390" t="s">
        <v>326</v>
      </c>
      <c r="K390">
        <v>1</v>
      </c>
      <c r="L390" s="172">
        <v>43334.708784722221</v>
      </c>
    </row>
    <row r="391" spans="7:12" x14ac:dyDescent="0.15">
      <c r="G391" t="s">
        <v>318</v>
      </c>
      <c r="H391" t="s">
        <v>115</v>
      </c>
      <c r="I391" t="s">
        <v>309</v>
      </c>
      <c r="J391" t="s">
        <v>327</v>
      </c>
      <c r="K391">
        <v>15</v>
      </c>
      <c r="L391" s="172">
        <v>43334.708784722221</v>
      </c>
    </row>
    <row r="392" spans="7:12" x14ac:dyDescent="0.15">
      <c r="G392" t="s">
        <v>318</v>
      </c>
      <c r="H392" t="s">
        <v>115</v>
      </c>
      <c r="I392" t="s">
        <v>309</v>
      </c>
      <c r="J392" t="s">
        <v>337</v>
      </c>
      <c r="K392">
        <v>10</v>
      </c>
      <c r="L392" s="172">
        <v>43334.708784722221</v>
      </c>
    </row>
    <row r="393" spans="7:12" x14ac:dyDescent="0.15">
      <c r="G393" t="s">
        <v>318</v>
      </c>
      <c r="H393" t="s">
        <v>115</v>
      </c>
      <c r="I393" t="s">
        <v>309</v>
      </c>
      <c r="J393" t="s">
        <v>338</v>
      </c>
      <c r="K393">
        <v>29</v>
      </c>
      <c r="L393" s="172">
        <v>43334.708796296298</v>
      </c>
    </row>
    <row r="394" spans="7:12" x14ac:dyDescent="0.15">
      <c r="G394" t="s">
        <v>318</v>
      </c>
      <c r="H394" t="s">
        <v>115</v>
      </c>
      <c r="I394" t="s">
        <v>309</v>
      </c>
      <c r="J394" t="s">
        <v>339</v>
      </c>
      <c r="K394">
        <v>10</v>
      </c>
      <c r="L394" s="172">
        <v>43334.708796296298</v>
      </c>
    </row>
    <row r="395" spans="7:12" x14ac:dyDescent="0.15">
      <c r="G395" t="s">
        <v>318</v>
      </c>
      <c r="H395" t="s">
        <v>115</v>
      </c>
      <c r="I395" t="s">
        <v>309</v>
      </c>
      <c r="J395" t="s">
        <v>340</v>
      </c>
      <c r="K395">
        <v>6</v>
      </c>
      <c r="L395" s="172">
        <v>43334.708796296298</v>
      </c>
    </row>
    <row r="396" spans="7:12" x14ac:dyDescent="0.15">
      <c r="G396" t="s">
        <v>318</v>
      </c>
      <c r="H396" t="s">
        <v>115</v>
      </c>
      <c r="I396" t="s">
        <v>309</v>
      </c>
      <c r="J396" t="s">
        <v>341</v>
      </c>
      <c r="K396">
        <v>0</v>
      </c>
      <c r="L396" s="172">
        <v>43334.708796296298</v>
      </c>
    </row>
    <row r="397" spans="7:12" x14ac:dyDescent="0.15">
      <c r="G397" t="s">
        <v>318</v>
      </c>
      <c r="H397" t="s">
        <v>115</v>
      </c>
      <c r="I397" t="s">
        <v>309</v>
      </c>
      <c r="J397" t="s">
        <v>342</v>
      </c>
      <c r="K397">
        <v>2</v>
      </c>
      <c r="L397" s="172">
        <v>43334.708796296298</v>
      </c>
    </row>
    <row r="398" spans="7:12" x14ac:dyDescent="0.15">
      <c r="G398" t="s">
        <v>318</v>
      </c>
      <c r="H398" t="s">
        <v>115</v>
      </c>
      <c r="I398" t="s">
        <v>310</v>
      </c>
      <c r="J398" t="s">
        <v>333</v>
      </c>
      <c r="K398">
        <v>99</v>
      </c>
      <c r="L398" s="172">
        <v>43334.708796296298</v>
      </c>
    </row>
    <row r="399" spans="7:12" x14ac:dyDescent="0.15">
      <c r="G399" t="s">
        <v>318</v>
      </c>
      <c r="H399" t="s">
        <v>115</v>
      </c>
      <c r="I399" t="s">
        <v>310</v>
      </c>
      <c r="J399" t="s">
        <v>334</v>
      </c>
      <c r="K399">
        <v>93</v>
      </c>
      <c r="L399" s="172">
        <v>43334.708796296298</v>
      </c>
    </row>
    <row r="400" spans="7:12" x14ac:dyDescent="0.15">
      <c r="G400" t="s">
        <v>318</v>
      </c>
      <c r="H400" t="s">
        <v>115</v>
      </c>
      <c r="I400" t="s">
        <v>310</v>
      </c>
      <c r="J400" t="s">
        <v>335</v>
      </c>
      <c r="K400">
        <v>6</v>
      </c>
      <c r="L400" s="172">
        <v>43334.708796296298</v>
      </c>
    </row>
    <row r="401" spans="7:12" x14ac:dyDescent="0.15">
      <c r="G401" t="s">
        <v>318</v>
      </c>
      <c r="H401" t="s">
        <v>115</v>
      </c>
      <c r="I401" t="s">
        <v>310</v>
      </c>
      <c r="J401" t="s">
        <v>336</v>
      </c>
      <c r="K401">
        <v>0</v>
      </c>
      <c r="L401" s="172">
        <v>43334.708796296298</v>
      </c>
    </row>
    <row r="402" spans="7:12" x14ac:dyDescent="0.15">
      <c r="G402" t="s">
        <v>318</v>
      </c>
      <c r="H402" t="s">
        <v>115</v>
      </c>
      <c r="I402" t="s">
        <v>310</v>
      </c>
      <c r="J402" t="s">
        <v>326</v>
      </c>
      <c r="K402">
        <v>3</v>
      </c>
      <c r="L402" s="172">
        <v>43334.708796296298</v>
      </c>
    </row>
    <row r="403" spans="7:12" x14ac:dyDescent="0.15">
      <c r="G403" t="s">
        <v>318</v>
      </c>
      <c r="H403" t="s">
        <v>115</v>
      </c>
      <c r="I403" t="s">
        <v>310</v>
      </c>
      <c r="J403" t="s">
        <v>327</v>
      </c>
      <c r="K403">
        <v>31</v>
      </c>
      <c r="L403" s="172">
        <v>43334.708796296298</v>
      </c>
    </row>
    <row r="404" spans="7:12" x14ac:dyDescent="0.15">
      <c r="G404" t="s">
        <v>318</v>
      </c>
      <c r="H404" t="s">
        <v>115</v>
      </c>
      <c r="I404" t="s">
        <v>310</v>
      </c>
      <c r="J404" t="s">
        <v>337</v>
      </c>
      <c r="K404">
        <v>15</v>
      </c>
      <c r="L404" s="172">
        <v>43334.708807870367</v>
      </c>
    </row>
    <row r="405" spans="7:12" x14ac:dyDescent="0.15">
      <c r="G405" t="s">
        <v>318</v>
      </c>
      <c r="H405" t="s">
        <v>115</v>
      </c>
      <c r="I405" t="s">
        <v>310</v>
      </c>
      <c r="J405" t="s">
        <v>338</v>
      </c>
      <c r="K405">
        <v>44</v>
      </c>
      <c r="L405" s="172">
        <v>43334.708807870367</v>
      </c>
    </row>
    <row r="406" spans="7:12" x14ac:dyDescent="0.15">
      <c r="G406" t="s">
        <v>318</v>
      </c>
      <c r="H406" t="s">
        <v>115</v>
      </c>
      <c r="I406" t="s">
        <v>310</v>
      </c>
      <c r="J406" t="s">
        <v>339</v>
      </c>
      <c r="K406">
        <v>15</v>
      </c>
      <c r="L406" s="172">
        <v>43334.708807870367</v>
      </c>
    </row>
    <row r="407" spans="7:12" x14ac:dyDescent="0.15">
      <c r="G407" t="s">
        <v>318</v>
      </c>
      <c r="H407" t="s">
        <v>115</v>
      </c>
      <c r="I407" t="s">
        <v>310</v>
      </c>
      <c r="J407" t="s">
        <v>340</v>
      </c>
      <c r="K407">
        <v>13</v>
      </c>
      <c r="L407" s="172">
        <v>43334.708807870367</v>
      </c>
    </row>
    <row r="408" spans="7:12" x14ac:dyDescent="0.15">
      <c r="G408" t="s">
        <v>318</v>
      </c>
      <c r="H408" t="s">
        <v>115</v>
      </c>
      <c r="I408" t="s">
        <v>310</v>
      </c>
      <c r="J408" t="s">
        <v>341</v>
      </c>
      <c r="K408">
        <v>0</v>
      </c>
      <c r="L408" s="172">
        <v>43334.708807870367</v>
      </c>
    </row>
    <row r="409" spans="7:12" x14ac:dyDescent="0.15">
      <c r="G409" t="s">
        <v>318</v>
      </c>
      <c r="H409" t="s">
        <v>115</v>
      </c>
      <c r="I409" t="s">
        <v>310</v>
      </c>
      <c r="J409" t="s">
        <v>342</v>
      </c>
      <c r="K409">
        <v>12</v>
      </c>
      <c r="L409" s="172">
        <v>43334.708807870367</v>
      </c>
    </row>
    <row r="410" spans="7:12" x14ac:dyDescent="0.15">
      <c r="G410" t="s">
        <v>318</v>
      </c>
      <c r="H410" t="s">
        <v>115</v>
      </c>
      <c r="I410" t="s">
        <v>311</v>
      </c>
      <c r="J410" t="s">
        <v>333</v>
      </c>
      <c r="K410">
        <v>159</v>
      </c>
      <c r="L410" s="172">
        <v>43334.708807870367</v>
      </c>
    </row>
    <row r="411" spans="7:12" x14ac:dyDescent="0.15">
      <c r="G411" t="s">
        <v>318</v>
      </c>
      <c r="H411" t="s">
        <v>115</v>
      </c>
      <c r="I411" t="s">
        <v>311</v>
      </c>
      <c r="J411" t="s">
        <v>334</v>
      </c>
      <c r="K411">
        <v>140</v>
      </c>
      <c r="L411" s="172">
        <v>43334.708807870367</v>
      </c>
    </row>
    <row r="412" spans="7:12" x14ac:dyDescent="0.15">
      <c r="G412" t="s">
        <v>318</v>
      </c>
      <c r="H412" t="s">
        <v>115</v>
      </c>
      <c r="I412" t="s">
        <v>311</v>
      </c>
      <c r="J412" t="s">
        <v>335</v>
      </c>
      <c r="K412">
        <v>19</v>
      </c>
      <c r="L412" s="172">
        <v>43334.708807870367</v>
      </c>
    </row>
    <row r="413" spans="7:12" x14ac:dyDescent="0.15">
      <c r="G413" t="s">
        <v>318</v>
      </c>
      <c r="H413" t="s">
        <v>115</v>
      </c>
      <c r="I413" t="s">
        <v>311</v>
      </c>
      <c r="J413" t="s">
        <v>336</v>
      </c>
      <c r="K413">
        <v>1</v>
      </c>
      <c r="L413" s="172">
        <v>43334.708807870367</v>
      </c>
    </row>
    <row r="414" spans="7:12" x14ac:dyDescent="0.15">
      <c r="G414" t="s">
        <v>318</v>
      </c>
      <c r="H414" t="s">
        <v>115</v>
      </c>
      <c r="I414" t="s">
        <v>311</v>
      </c>
      <c r="J414" t="s">
        <v>326</v>
      </c>
      <c r="K414">
        <v>2</v>
      </c>
      <c r="L414" s="172">
        <v>43334.708807870367</v>
      </c>
    </row>
    <row r="415" spans="7:12" x14ac:dyDescent="0.15">
      <c r="G415" t="s">
        <v>318</v>
      </c>
      <c r="H415" t="s">
        <v>115</v>
      </c>
      <c r="I415" t="s">
        <v>311</v>
      </c>
      <c r="J415" t="s">
        <v>327</v>
      </c>
      <c r="K415">
        <v>19</v>
      </c>
      <c r="L415" s="172">
        <v>43334.708819444444</v>
      </c>
    </row>
    <row r="416" spans="7:12" x14ac:dyDescent="0.15">
      <c r="G416" t="s">
        <v>318</v>
      </c>
      <c r="H416" t="s">
        <v>115</v>
      </c>
      <c r="I416" t="s">
        <v>311</v>
      </c>
      <c r="J416" t="s">
        <v>337</v>
      </c>
      <c r="K416">
        <v>19</v>
      </c>
      <c r="L416" s="172">
        <v>43334.708819444444</v>
      </c>
    </row>
    <row r="417" spans="7:12" x14ac:dyDescent="0.15">
      <c r="G417" t="s">
        <v>318</v>
      </c>
      <c r="H417" t="s">
        <v>115</v>
      </c>
      <c r="I417" t="s">
        <v>311</v>
      </c>
      <c r="J417" t="s">
        <v>338</v>
      </c>
      <c r="K417">
        <v>71</v>
      </c>
      <c r="L417" s="172">
        <v>43334.708819444444</v>
      </c>
    </row>
    <row r="418" spans="7:12" x14ac:dyDescent="0.15">
      <c r="G418" t="s">
        <v>318</v>
      </c>
      <c r="H418" t="s">
        <v>115</v>
      </c>
      <c r="I418" t="s">
        <v>311</v>
      </c>
      <c r="J418" t="s">
        <v>339</v>
      </c>
      <c r="K418">
        <v>29</v>
      </c>
      <c r="L418" s="172">
        <v>43334.708819444444</v>
      </c>
    </row>
    <row r="419" spans="7:12" x14ac:dyDescent="0.15">
      <c r="G419" t="s">
        <v>318</v>
      </c>
      <c r="H419" t="s">
        <v>115</v>
      </c>
      <c r="I419" t="s">
        <v>311</v>
      </c>
      <c r="J419" t="s">
        <v>340</v>
      </c>
      <c r="K419">
        <v>31</v>
      </c>
      <c r="L419" s="172">
        <v>43334.708819444444</v>
      </c>
    </row>
    <row r="420" spans="7:12" x14ac:dyDescent="0.15">
      <c r="G420" t="s">
        <v>318</v>
      </c>
      <c r="H420" t="s">
        <v>115</v>
      </c>
      <c r="I420" t="s">
        <v>311</v>
      </c>
      <c r="J420" t="s">
        <v>341</v>
      </c>
      <c r="K420">
        <v>0</v>
      </c>
      <c r="L420" s="172">
        <v>43334.708819444444</v>
      </c>
    </row>
    <row r="421" spans="7:12" x14ac:dyDescent="0.15">
      <c r="G421" t="s">
        <v>318</v>
      </c>
      <c r="H421" t="s">
        <v>115</v>
      </c>
      <c r="I421" t="s">
        <v>311</v>
      </c>
      <c r="J421" t="s">
        <v>342</v>
      </c>
      <c r="K421">
        <v>9</v>
      </c>
      <c r="L421" s="172">
        <v>43334.708819444444</v>
      </c>
    </row>
    <row r="422" spans="7:12" x14ac:dyDescent="0.15">
      <c r="G422" t="s">
        <v>318</v>
      </c>
      <c r="H422" t="s">
        <v>115</v>
      </c>
      <c r="I422" t="s">
        <v>312</v>
      </c>
      <c r="J422" t="s">
        <v>333</v>
      </c>
      <c r="K422">
        <v>122</v>
      </c>
      <c r="L422" s="172">
        <v>43334.708819444444</v>
      </c>
    </row>
    <row r="423" spans="7:12" x14ac:dyDescent="0.15">
      <c r="G423" t="s">
        <v>318</v>
      </c>
      <c r="H423" t="s">
        <v>115</v>
      </c>
      <c r="I423" t="s">
        <v>312</v>
      </c>
      <c r="J423" t="s">
        <v>334</v>
      </c>
      <c r="K423">
        <v>115</v>
      </c>
      <c r="L423" s="172">
        <v>43334.708819444444</v>
      </c>
    </row>
    <row r="424" spans="7:12" x14ac:dyDescent="0.15">
      <c r="G424" t="s">
        <v>318</v>
      </c>
      <c r="H424" t="s">
        <v>115</v>
      </c>
      <c r="I424" t="s">
        <v>312</v>
      </c>
      <c r="J424" t="s">
        <v>335</v>
      </c>
      <c r="K424">
        <v>7</v>
      </c>
      <c r="L424" s="172">
        <v>43334.708819444444</v>
      </c>
    </row>
    <row r="425" spans="7:12" x14ac:dyDescent="0.15">
      <c r="G425" t="s">
        <v>318</v>
      </c>
      <c r="H425" t="s">
        <v>115</v>
      </c>
      <c r="I425" t="s">
        <v>312</v>
      </c>
      <c r="J425" t="s">
        <v>336</v>
      </c>
      <c r="K425">
        <v>0</v>
      </c>
      <c r="L425" s="172">
        <v>43334.708819444444</v>
      </c>
    </row>
    <row r="426" spans="7:12" x14ac:dyDescent="0.15">
      <c r="G426" t="s">
        <v>318</v>
      </c>
      <c r="H426" t="s">
        <v>115</v>
      </c>
      <c r="I426" t="s">
        <v>312</v>
      </c>
      <c r="J426" t="s">
        <v>326</v>
      </c>
      <c r="K426">
        <v>5</v>
      </c>
      <c r="L426" s="172">
        <v>43334.708831018521</v>
      </c>
    </row>
    <row r="427" spans="7:12" x14ac:dyDescent="0.15">
      <c r="G427" t="s">
        <v>318</v>
      </c>
      <c r="H427" t="s">
        <v>115</v>
      </c>
      <c r="I427" t="s">
        <v>312</v>
      </c>
      <c r="J427" t="s">
        <v>327</v>
      </c>
      <c r="K427">
        <v>67</v>
      </c>
      <c r="L427" s="172">
        <v>43334.708831018521</v>
      </c>
    </row>
    <row r="428" spans="7:12" x14ac:dyDescent="0.15">
      <c r="G428" t="s">
        <v>318</v>
      </c>
      <c r="H428" t="s">
        <v>115</v>
      </c>
      <c r="I428" t="s">
        <v>312</v>
      </c>
      <c r="J428" t="s">
        <v>337</v>
      </c>
      <c r="K428">
        <v>27</v>
      </c>
      <c r="L428" s="172">
        <v>43334.708831018521</v>
      </c>
    </row>
    <row r="429" spans="7:12" x14ac:dyDescent="0.15">
      <c r="G429" t="s">
        <v>318</v>
      </c>
      <c r="H429" t="s">
        <v>115</v>
      </c>
      <c r="I429" t="s">
        <v>312</v>
      </c>
      <c r="J429" t="s">
        <v>338</v>
      </c>
      <c r="K429">
        <v>38</v>
      </c>
      <c r="L429" s="172">
        <v>43334.708831018521</v>
      </c>
    </row>
    <row r="430" spans="7:12" x14ac:dyDescent="0.15">
      <c r="G430" t="s">
        <v>318</v>
      </c>
      <c r="H430" t="s">
        <v>115</v>
      </c>
      <c r="I430" t="s">
        <v>312</v>
      </c>
      <c r="J430" t="s">
        <v>339</v>
      </c>
      <c r="K430">
        <v>27</v>
      </c>
      <c r="L430" s="172">
        <v>43334.708831018521</v>
      </c>
    </row>
    <row r="431" spans="7:12" x14ac:dyDescent="0.15">
      <c r="G431" t="s">
        <v>318</v>
      </c>
      <c r="H431" t="s">
        <v>115</v>
      </c>
      <c r="I431" t="s">
        <v>312</v>
      </c>
      <c r="J431" t="s">
        <v>340</v>
      </c>
      <c r="K431">
        <v>22</v>
      </c>
      <c r="L431" s="172">
        <v>43334.708831018521</v>
      </c>
    </row>
    <row r="432" spans="7:12" x14ac:dyDescent="0.15">
      <c r="G432" t="s">
        <v>318</v>
      </c>
      <c r="H432" t="s">
        <v>115</v>
      </c>
      <c r="I432" t="s">
        <v>312</v>
      </c>
      <c r="J432" t="s">
        <v>341</v>
      </c>
      <c r="K432">
        <v>0</v>
      </c>
      <c r="L432" s="172">
        <v>43334.708831018521</v>
      </c>
    </row>
    <row r="433" spans="7:12" x14ac:dyDescent="0.15">
      <c r="G433" t="s">
        <v>318</v>
      </c>
      <c r="H433" t="s">
        <v>115</v>
      </c>
      <c r="I433" t="s">
        <v>312</v>
      </c>
      <c r="J433" t="s">
        <v>342</v>
      </c>
      <c r="K433">
        <v>8</v>
      </c>
      <c r="L433" s="172">
        <v>43334.708831018521</v>
      </c>
    </row>
    <row r="434" spans="7:12" x14ac:dyDescent="0.15">
      <c r="G434" t="s">
        <v>318</v>
      </c>
      <c r="H434" t="s">
        <v>115</v>
      </c>
      <c r="I434" t="s">
        <v>317</v>
      </c>
      <c r="J434" t="s">
        <v>333</v>
      </c>
      <c r="K434">
        <v>190</v>
      </c>
      <c r="L434" s="172">
        <v>43334.708831018521</v>
      </c>
    </row>
    <row r="435" spans="7:12" x14ac:dyDescent="0.15">
      <c r="G435" t="s">
        <v>318</v>
      </c>
      <c r="H435" t="s">
        <v>115</v>
      </c>
      <c r="I435" t="s">
        <v>317</v>
      </c>
      <c r="J435" t="s">
        <v>334</v>
      </c>
      <c r="K435">
        <v>153</v>
      </c>
      <c r="L435" s="172">
        <v>43334.708831018521</v>
      </c>
    </row>
    <row r="436" spans="7:12" x14ac:dyDescent="0.15">
      <c r="G436" t="s">
        <v>318</v>
      </c>
      <c r="H436" t="s">
        <v>115</v>
      </c>
      <c r="I436" t="s">
        <v>317</v>
      </c>
      <c r="J436" t="s">
        <v>335</v>
      </c>
      <c r="K436">
        <v>37</v>
      </c>
      <c r="L436" s="172">
        <v>43334.70884259259</v>
      </c>
    </row>
    <row r="437" spans="7:12" x14ac:dyDescent="0.15">
      <c r="G437" t="s">
        <v>318</v>
      </c>
      <c r="H437" t="s">
        <v>115</v>
      </c>
      <c r="I437" t="s">
        <v>317</v>
      </c>
      <c r="J437" t="s">
        <v>336</v>
      </c>
      <c r="K437">
        <v>2</v>
      </c>
      <c r="L437" s="172">
        <v>43334.70884259259</v>
      </c>
    </row>
    <row r="438" spans="7:12" x14ac:dyDescent="0.15">
      <c r="G438" t="s">
        <v>318</v>
      </c>
      <c r="H438" t="s">
        <v>115</v>
      </c>
      <c r="I438" t="s">
        <v>317</v>
      </c>
      <c r="J438" t="s">
        <v>326</v>
      </c>
      <c r="K438">
        <v>14</v>
      </c>
      <c r="L438" s="172">
        <v>43334.70884259259</v>
      </c>
    </row>
    <row r="439" spans="7:12" x14ac:dyDescent="0.15">
      <c r="G439" t="s">
        <v>318</v>
      </c>
      <c r="H439" t="s">
        <v>115</v>
      </c>
      <c r="I439" t="s">
        <v>317</v>
      </c>
      <c r="J439" t="s">
        <v>327</v>
      </c>
      <c r="K439">
        <v>48</v>
      </c>
      <c r="L439" s="172">
        <v>43334.70884259259</v>
      </c>
    </row>
    <row r="440" spans="7:12" x14ac:dyDescent="0.15">
      <c r="G440" t="s">
        <v>318</v>
      </c>
      <c r="H440" t="s">
        <v>115</v>
      </c>
      <c r="I440" t="s">
        <v>317</v>
      </c>
      <c r="J440" t="s">
        <v>337</v>
      </c>
      <c r="K440">
        <v>53</v>
      </c>
      <c r="L440" s="172">
        <v>43334.70884259259</v>
      </c>
    </row>
    <row r="441" spans="7:12" x14ac:dyDescent="0.15">
      <c r="G441" t="s">
        <v>318</v>
      </c>
      <c r="H441" t="s">
        <v>115</v>
      </c>
      <c r="I441" t="s">
        <v>317</v>
      </c>
      <c r="J441" t="s">
        <v>338</v>
      </c>
      <c r="K441">
        <v>56</v>
      </c>
      <c r="L441" s="172">
        <v>43334.70884259259</v>
      </c>
    </row>
    <row r="442" spans="7:12" x14ac:dyDescent="0.15">
      <c r="G442" t="s">
        <v>318</v>
      </c>
      <c r="H442" t="s">
        <v>115</v>
      </c>
      <c r="I442" t="s">
        <v>317</v>
      </c>
      <c r="J442" t="s">
        <v>339</v>
      </c>
      <c r="K442">
        <v>41</v>
      </c>
      <c r="L442" s="172">
        <v>43334.70884259259</v>
      </c>
    </row>
    <row r="443" spans="7:12" x14ac:dyDescent="0.15">
      <c r="G443" t="s">
        <v>318</v>
      </c>
      <c r="H443" t="s">
        <v>115</v>
      </c>
      <c r="I443" t="s">
        <v>317</v>
      </c>
      <c r="J443" t="s">
        <v>340</v>
      </c>
      <c r="K443">
        <v>35</v>
      </c>
      <c r="L443" s="172">
        <v>43334.70884259259</v>
      </c>
    </row>
    <row r="444" spans="7:12" x14ac:dyDescent="0.15">
      <c r="G444" t="s">
        <v>318</v>
      </c>
      <c r="H444" t="s">
        <v>115</v>
      </c>
      <c r="I444" t="s">
        <v>317</v>
      </c>
      <c r="J444" t="s">
        <v>341</v>
      </c>
      <c r="K444">
        <v>0</v>
      </c>
      <c r="L444" s="172">
        <v>43334.70884259259</v>
      </c>
    </row>
    <row r="445" spans="7:12" x14ac:dyDescent="0.15">
      <c r="G445" t="s">
        <v>318</v>
      </c>
      <c r="H445" t="s">
        <v>115</v>
      </c>
      <c r="I445" t="s">
        <v>317</v>
      </c>
      <c r="J445" t="s">
        <v>342</v>
      </c>
      <c r="K445">
        <v>5</v>
      </c>
      <c r="L445" s="172">
        <v>43334.70884259259</v>
      </c>
    </row>
    <row r="446" spans="7:12" x14ac:dyDescent="0.15">
      <c r="G446" t="s">
        <v>318</v>
      </c>
      <c r="H446" t="s">
        <v>115</v>
      </c>
      <c r="I446" t="s">
        <v>124</v>
      </c>
      <c r="J446" t="s">
        <v>333</v>
      </c>
      <c r="K446">
        <v>67</v>
      </c>
      <c r="L446" s="172">
        <v>43334.70884259259</v>
      </c>
    </row>
    <row r="447" spans="7:12" x14ac:dyDescent="0.15">
      <c r="G447" t="s">
        <v>318</v>
      </c>
      <c r="H447" t="s">
        <v>115</v>
      </c>
      <c r="I447" t="s">
        <v>124</v>
      </c>
      <c r="J447" t="s">
        <v>334</v>
      </c>
      <c r="K447">
        <v>47</v>
      </c>
      <c r="L447" s="172">
        <v>43334.70884259259</v>
      </c>
    </row>
    <row r="448" spans="7:12" x14ac:dyDescent="0.15">
      <c r="G448" t="s">
        <v>318</v>
      </c>
      <c r="H448" t="s">
        <v>115</v>
      </c>
      <c r="I448" t="s">
        <v>124</v>
      </c>
      <c r="J448" t="s">
        <v>335</v>
      </c>
      <c r="K448">
        <v>20</v>
      </c>
      <c r="L448" s="172">
        <v>43334.708854166667</v>
      </c>
    </row>
    <row r="449" spans="7:12" x14ac:dyDescent="0.15">
      <c r="G449" t="s">
        <v>318</v>
      </c>
      <c r="H449" t="s">
        <v>115</v>
      </c>
      <c r="I449" t="s">
        <v>124</v>
      </c>
      <c r="J449" t="s">
        <v>336</v>
      </c>
      <c r="K449">
        <v>1</v>
      </c>
      <c r="L449" s="172">
        <v>43334.708854166667</v>
      </c>
    </row>
    <row r="450" spans="7:12" x14ac:dyDescent="0.15">
      <c r="G450" t="s">
        <v>318</v>
      </c>
      <c r="H450" t="s">
        <v>115</v>
      </c>
      <c r="I450" t="s">
        <v>124</v>
      </c>
      <c r="J450" t="s">
        <v>326</v>
      </c>
      <c r="K450">
        <v>8</v>
      </c>
      <c r="L450" s="172">
        <v>43334.708854166667</v>
      </c>
    </row>
    <row r="451" spans="7:12" x14ac:dyDescent="0.15">
      <c r="G451" t="s">
        <v>318</v>
      </c>
      <c r="H451" t="s">
        <v>115</v>
      </c>
      <c r="I451" t="s">
        <v>124</v>
      </c>
      <c r="J451" t="s">
        <v>327</v>
      </c>
      <c r="K451">
        <v>21</v>
      </c>
      <c r="L451" s="172">
        <v>43334.708854166667</v>
      </c>
    </row>
    <row r="452" spans="7:12" x14ac:dyDescent="0.15">
      <c r="G452" t="s">
        <v>318</v>
      </c>
      <c r="H452" t="s">
        <v>115</v>
      </c>
      <c r="I452" t="s">
        <v>124</v>
      </c>
      <c r="J452" t="s">
        <v>337</v>
      </c>
      <c r="K452">
        <v>22</v>
      </c>
      <c r="L452" s="172">
        <v>43334.708854166667</v>
      </c>
    </row>
    <row r="453" spans="7:12" x14ac:dyDescent="0.15">
      <c r="G453" t="s">
        <v>318</v>
      </c>
      <c r="H453" t="s">
        <v>115</v>
      </c>
      <c r="I453" t="s">
        <v>124</v>
      </c>
      <c r="J453" t="s">
        <v>338</v>
      </c>
      <c r="K453">
        <v>19</v>
      </c>
      <c r="L453" s="172">
        <v>43334.708854166667</v>
      </c>
    </row>
    <row r="454" spans="7:12" x14ac:dyDescent="0.15">
      <c r="G454" t="s">
        <v>318</v>
      </c>
      <c r="H454" t="s">
        <v>115</v>
      </c>
      <c r="I454" t="s">
        <v>124</v>
      </c>
      <c r="J454" t="s">
        <v>339</v>
      </c>
      <c r="K454">
        <v>13</v>
      </c>
      <c r="L454" s="172">
        <v>43334.708854166667</v>
      </c>
    </row>
    <row r="455" spans="7:12" x14ac:dyDescent="0.15">
      <c r="G455" t="s">
        <v>318</v>
      </c>
      <c r="H455" t="s">
        <v>115</v>
      </c>
      <c r="I455" t="s">
        <v>124</v>
      </c>
      <c r="J455" t="s">
        <v>340</v>
      </c>
      <c r="K455">
        <v>6</v>
      </c>
      <c r="L455" s="172">
        <v>43334.708854166667</v>
      </c>
    </row>
    <row r="456" spans="7:12" x14ac:dyDescent="0.15">
      <c r="G456" t="s">
        <v>318</v>
      </c>
      <c r="H456" t="s">
        <v>115</v>
      </c>
      <c r="I456" t="s">
        <v>124</v>
      </c>
      <c r="J456" t="s">
        <v>341</v>
      </c>
      <c r="K456">
        <v>2</v>
      </c>
      <c r="L456" s="172">
        <v>43334.708854166667</v>
      </c>
    </row>
    <row r="457" spans="7:12" x14ac:dyDescent="0.15">
      <c r="G457" t="s">
        <v>318</v>
      </c>
      <c r="H457" t="s">
        <v>115</v>
      </c>
      <c r="I457" t="s">
        <v>124</v>
      </c>
      <c r="J457" t="s">
        <v>342</v>
      </c>
      <c r="K457">
        <v>5</v>
      </c>
      <c r="L457" s="172">
        <v>43334.708854166667</v>
      </c>
    </row>
    <row r="458" spans="7:12" x14ac:dyDescent="0.15">
      <c r="G458" t="s">
        <v>318</v>
      </c>
      <c r="H458" t="s">
        <v>115</v>
      </c>
      <c r="I458" t="s">
        <v>15</v>
      </c>
      <c r="J458" t="s">
        <v>333</v>
      </c>
      <c r="K458">
        <v>55</v>
      </c>
      <c r="L458" s="172">
        <v>43334.708865740744</v>
      </c>
    </row>
    <row r="459" spans="7:12" x14ac:dyDescent="0.15">
      <c r="G459" t="s">
        <v>318</v>
      </c>
      <c r="H459" t="s">
        <v>115</v>
      </c>
      <c r="I459" t="s">
        <v>15</v>
      </c>
      <c r="J459" t="s">
        <v>334</v>
      </c>
      <c r="K459">
        <v>48</v>
      </c>
      <c r="L459" s="172">
        <v>43334.708865740744</v>
      </c>
    </row>
    <row r="460" spans="7:12" x14ac:dyDescent="0.15">
      <c r="G460" t="s">
        <v>318</v>
      </c>
      <c r="H460" t="s">
        <v>115</v>
      </c>
      <c r="I460" t="s">
        <v>15</v>
      </c>
      <c r="J460" t="s">
        <v>335</v>
      </c>
      <c r="K460">
        <v>7</v>
      </c>
      <c r="L460" s="172">
        <v>43334.708865740744</v>
      </c>
    </row>
    <row r="461" spans="7:12" x14ac:dyDescent="0.15">
      <c r="G461" t="s">
        <v>318</v>
      </c>
      <c r="H461" t="s">
        <v>115</v>
      </c>
      <c r="I461" t="s">
        <v>15</v>
      </c>
      <c r="J461" t="s">
        <v>336</v>
      </c>
      <c r="K461">
        <v>1</v>
      </c>
      <c r="L461" s="172">
        <v>43334.708865740744</v>
      </c>
    </row>
    <row r="462" spans="7:12" x14ac:dyDescent="0.15">
      <c r="G462" t="s">
        <v>318</v>
      </c>
      <c r="H462" t="s">
        <v>115</v>
      </c>
      <c r="I462" t="s">
        <v>15</v>
      </c>
      <c r="J462" t="s">
        <v>326</v>
      </c>
      <c r="K462">
        <v>4</v>
      </c>
      <c r="L462" s="172">
        <v>43334.708865740744</v>
      </c>
    </row>
    <row r="463" spans="7:12" x14ac:dyDescent="0.15">
      <c r="G463" t="s">
        <v>318</v>
      </c>
      <c r="H463" t="s">
        <v>115</v>
      </c>
      <c r="I463" t="s">
        <v>15</v>
      </c>
      <c r="J463" t="s">
        <v>327</v>
      </c>
      <c r="K463">
        <v>9</v>
      </c>
      <c r="L463" s="172">
        <v>43334.708865740744</v>
      </c>
    </row>
    <row r="464" spans="7:12" x14ac:dyDescent="0.15">
      <c r="G464" t="s">
        <v>318</v>
      </c>
      <c r="H464" t="s">
        <v>115</v>
      </c>
      <c r="I464" t="s">
        <v>15</v>
      </c>
      <c r="J464" t="s">
        <v>337</v>
      </c>
      <c r="K464">
        <v>13</v>
      </c>
      <c r="L464" s="172">
        <v>43334.708865740744</v>
      </c>
    </row>
    <row r="465" spans="7:12" x14ac:dyDescent="0.15">
      <c r="G465" t="s">
        <v>318</v>
      </c>
      <c r="H465" t="s">
        <v>115</v>
      </c>
      <c r="I465" t="s">
        <v>15</v>
      </c>
      <c r="J465" t="s">
        <v>338</v>
      </c>
      <c r="K465">
        <v>19</v>
      </c>
      <c r="L465" s="172">
        <v>43334.708865740744</v>
      </c>
    </row>
    <row r="466" spans="7:12" x14ac:dyDescent="0.15">
      <c r="G466" t="s">
        <v>318</v>
      </c>
      <c r="H466" t="s">
        <v>115</v>
      </c>
      <c r="I466" t="s">
        <v>15</v>
      </c>
      <c r="J466" t="s">
        <v>339</v>
      </c>
      <c r="K466">
        <v>13</v>
      </c>
      <c r="L466" s="172">
        <v>43334.708865740744</v>
      </c>
    </row>
    <row r="467" spans="7:12" x14ac:dyDescent="0.15">
      <c r="G467" t="s">
        <v>318</v>
      </c>
      <c r="H467" t="s">
        <v>115</v>
      </c>
      <c r="I467" t="s">
        <v>15</v>
      </c>
      <c r="J467" t="s">
        <v>340</v>
      </c>
      <c r="K467">
        <v>8</v>
      </c>
      <c r="L467" s="172">
        <v>43334.708865740744</v>
      </c>
    </row>
    <row r="468" spans="7:12" x14ac:dyDescent="0.15">
      <c r="G468" t="s">
        <v>318</v>
      </c>
      <c r="H468" t="s">
        <v>115</v>
      </c>
      <c r="I468" t="s">
        <v>15</v>
      </c>
      <c r="J468" t="s">
        <v>341</v>
      </c>
      <c r="K468">
        <v>0</v>
      </c>
      <c r="L468" s="172">
        <v>43334.708865740744</v>
      </c>
    </row>
    <row r="469" spans="7:12" x14ac:dyDescent="0.15">
      <c r="G469" t="s">
        <v>318</v>
      </c>
      <c r="H469" t="s">
        <v>115</v>
      </c>
      <c r="I469" t="s">
        <v>15</v>
      </c>
      <c r="J469" t="s">
        <v>342</v>
      </c>
      <c r="K469">
        <v>1</v>
      </c>
      <c r="L469" s="172">
        <v>43334.708877314813</v>
      </c>
    </row>
    <row r="470" spans="7:12" x14ac:dyDescent="0.15">
      <c r="G470" t="s">
        <v>318</v>
      </c>
      <c r="H470" t="s">
        <v>115</v>
      </c>
      <c r="I470" t="s">
        <v>16</v>
      </c>
      <c r="J470" t="s">
        <v>333</v>
      </c>
      <c r="K470">
        <v>56</v>
      </c>
      <c r="L470" s="172">
        <v>43334.708877314813</v>
      </c>
    </row>
    <row r="471" spans="7:12" x14ac:dyDescent="0.15">
      <c r="G471" t="s">
        <v>318</v>
      </c>
      <c r="H471" t="s">
        <v>115</v>
      </c>
      <c r="I471" t="s">
        <v>16</v>
      </c>
      <c r="J471" t="s">
        <v>334</v>
      </c>
      <c r="K471">
        <v>41</v>
      </c>
      <c r="L471" s="172">
        <v>43334.708877314813</v>
      </c>
    </row>
    <row r="472" spans="7:12" x14ac:dyDescent="0.15">
      <c r="G472" t="s">
        <v>318</v>
      </c>
      <c r="H472" t="s">
        <v>115</v>
      </c>
      <c r="I472" t="s">
        <v>16</v>
      </c>
      <c r="J472" t="s">
        <v>335</v>
      </c>
      <c r="K472">
        <v>15</v>
      </c>
      <c r="L472" s="172">
        <v>43334.708877314813</v>
      </c>
    </row>
    <row r="473" spans="7:12" x14ac:dyDescent="0.15">
      <c r="G473" t="s">
        <v>318</v>
      </c>
      <c r="H473" t="s">
        <v>115</v>
      </c>
      <c r="I473" t="s">
        <v>16</v>
      </c>
      <c r="J473" t="s">
        <v>336</v>
      </c>
      <c r="K473">
        <v>0</v>
      </c>
      <c r="L473" s="172">
        <v>43334.708877314813</v>
      </c>
    </row>
    <row r="474" spans="7:12" x14ac:dyDescent="0.15">
      <c r="G474" t="s">
        <v>318</v>
      </c>
      <c r="H474" t="s">
        <v>115</v>
      </c>
      <c r="I474" t="s">
        <v>16</v>
      </c>
      <c r="J474" t="s">
        <v>326</v>
      </c>
      <c r="K474">
        <v>0</v>
      </c>
      <c r="L474" s="172">
        <v>43334.708877314813</v>
      </c>
    </row>
    <row r="475" spans="7:12" x14ac:dyDescent="0.15">
      <c r="G475" t="s">
        <v>318</v>
      </c>
      <c r="H475" t="s">
        <v>115</v>
      </c>
      <c r="I475" t="s">
        <v>16</v>
      </c>
      <c r="J475" t="s">
        <v>327</v>
      </c>
      <c r="K475">
        <v>19</v>
      </c>
      <c r="L475" s="172">
        <v>43334.708877314813</v>
      </c>
    </row>
    <row r="476" spans="7:12" x14ac:dyDescent="0.15">
      <c r="G476" t="s">
        <v>318</v>
      </c>
      <c r="H476" t="s">
        <v>115</v>
      </c>
      <c r="I476" t="s">
        <v>16</v>
      </c>
      <c r="J476" t="s">
        <v>337</v>
      </c>
      <c r="K476">
        <v>16</v>
      </c>
      <c r="L476" s="172">
        <v>43334.708877314813</v>
      </c>
    </row>
    <row r="477" spans="7:12" x14ac:dyDescent="0.15">
      <c r="G477" t="s">
        <v>318</v>
      </c>
      <c r="H477" t="s">
        <v>115</v>
      </c>
      <c r="I477" t="s">
        <v>16</v>
      </c>
      <c r="J477" t="s">
        <v>338</v>
      </c>
      <c r="K477">
        <v>12</v>
      </c>
      <c r="L477" s="172">
        <v>43334.708877314813</v>
      </c>
    </row>
    <row r="478" spans="7:12" x14ac:dyDescent="0.15">
      <c r="G478" t="s">
        <v>318</v>
      </c>
      <c r="H478" t="s">
        <v>115</v>
      </c>
      <c r="I478" t="s">
        <v>16</v>
      </c>
      <c r="J478" t="s">
        <v>339</v>
      </c>
      <c r="K478">
        <v>15</v>
      </c>
      <c r="L478" s="172">
        <v>43334.708877314813</v>
      </c>
    </row>
    <row r="479" spans="7:12" x14ac:dyDescent="0.15">
      <c r="G479" t="s">
        <v>318</v>
      </c>
      <c r="H479" t="s">
        <v>115</v>
      </c>
      <c r="I479" t="s">
        <v>16</v>
      </c>
      <c r="J479" t="s">
        <v>340</v>
      </c>
      <c r="K479">
        <v>12</v>
      </c>
      <c r="L479" s="172">
        <v>43334.708877314813</v>
      </c>
    </row>
    <row r="480" spans="7:12" x14ac:dyDescent="0.15">
      <c r="G480" t="s">
        <v>318</v>
      </c>
      <c r="H480" t="s">
        <v>115</v>
      </c>
      <c r="I480" t="s">
        <v>16</v>
      </c>
      <c r="J480" t="s">
        <v>341</v>
      </c>
      <c r="K480">
        <v>0</v>
      </c>
      <c r="L480" s="172">
        <v>43334.70888888889</v>
      </c>
    </row>
    <row r="481" spans="7:12" x14ac:dyDescent="0.15">
      <c r="G481" t="s">
        <v>318</v>
      </c>
      <c r="H481" t="s">
        <v>115</v>
      </c>
      <c r="I481" t="s">
        <v>16</v>
      </c>
      <c r="J481" t="s">
        <v>342</v>
      </c>
      <c r="K481">
        <v>1</v>
      </c>
      <c r="L481" s="172">
        <v>43334.70888888889</v>
      </c>
    </row>
    <row r="482" spans="7:12" x14ac:dyDescent="0.15">
      <c r="G482" t="s">
        <v>318</v>
      </c>
      <c r="H482" t="s">
        <v>115</v>
      </c>
      <c r="I482" t="s">
        <v>17</v>
      </c>
      <c r="J482" t="s">
        <v>333</v>
      </c>
      <c r="K482">
        <v>13</v>
      </c>
      <c r="L482" s="172">
        <v>43334.70888888889</v>
      </c>
    </row>
    <row r="483" spans="7:12" x14ac:dyDescent="0.15">
      <c r="G483" t="s">
        <v>318</v>
      </c>
      <c r="H483" t="s">
        <v>115</v>
      </c>
      <c r="I483" t="s">
        <v>17</v>
      </c>
      <c r="J483" t="s">
        <v>334</v>
      </c>
      <c r="K483">
        <v>7</v>
      </c>
      <c r="L483" s="172">
        <v>43334.70888888889</v>
      </c>
    </row>
    <row r="484" spans="7:12" x14ac:dyDescent="0.15">
      <c r="G484" t="s">
        <v>318</v>
      </c>
      <c r="H484" t="s">
        <v>115</v>
      </c>
      <c r="I484" t="s">
        <v>17</v>
      </c>
      <c r="J484" t="s">
        <v>335</v>
      </c>
      <c r="K484">
        <v>6</v>
      </c>
      <c r="L484" s="172">
        <v>43334.70888888889</v>
      </c>
    </row>
    <row r="485" spans="7:12" x14ac:dyDescent="0.15">
      <c r="G485" t="s">
        <v>318</v>
      </c>
      <c r="H485" t="s">
        <v>115</v>
      </c>
      <c r="I485" t="s">
        <v>17</v>
      </c>
      <c r="J485" t="s">
        <v>336</v>
      </c>
      <c r="K485">
        <v>0</v>
      </c>
      <c r="L485" s="172">
        <v>43334.70888888889</v>
      </c>
    </row>
    <row r="486" spans="7:12" x14ac:dyDescent="0.15">
      <c r="G486" t="s">
        <v>318</v>
      </c>
      <c r="H486" t="s">
        <v>115</v>
      </c>
      <c r="I486" t="s">
        <v>17</v>
      </c>
      <c r="J486" t="s">
        <v>326</v>
      </c>
      <c r="K486">
        <v>0</v>
      </c>
      <c r="L486" s="172">
        <v>43334.70888888889</v>
      </c>
    </row>
    <row r="487" spans="7:12" x14ac:dyDescent="0.15">
      <c r="G487" t="s">
        <v>318</v>
      </c>
      <c r="H487" t="s">
        <v>115</v>
      </c>
      <c r="I487" t="s">
        <v>17</v>
      </c>
      <c r="J487" t="s">
        <v>327</v>
      </c>
      <c r="K487">
        <v>10</v>
      </c>
      <c r="L487" s="172">
        <v>43334.70888888889</v>
      </c>
    </row>
    <row r="488" spans="7:12" x14ac:dyDescent="0.15">
      <c r="G488" t="s">
        <v>318</v>
      </c>
      <c r="H488" t="s">
        <v>115</v>
      </c>
      <c r="I488" t="s">
        <v>17</v>
      </c>
      <c r="J488" t="s">
        <v>337</v>
      </c>
      <c r="K488">
        <v>2</v>
      </c>
      <c r="L488" s="172">
        <v>43334.70888888889</v>
      </c>
    </row>
    <row r="489" spans="7:12" x14ac:dyDescent="0.15">
      <c r="G489" t="s">
        <v>318</v>
      </c>
      <c r="H489" t="s">
        <v>115</v>
      </c>
      <c r="I489" t="s">
        <v>17</v>
      </c>
      <c r="J489" t="s">
        <v>338</v>
      </c>
      <c r="K489">
        <v>2</v>
      </c>
      <c r="L489" s="172">
        <v>43334.70888888889</v>
      </c>
    </row>
    <row r="490" spans="7:12" x14ac:dyDescent="0.15">
      <c r="G490" t="s">
        <v>318</v>
      </c>
      <c r="H490" t="s">
        <v>115</v>
      </c>
      <c r="I490" t="s">
        <v>17</v>
      </c>
      <c r="J490" t="s">
        <v>339</v>
      </c>
      <c r="K490">
        <v>6</v>
      </c>
      <c r="L490" s="172">
        <v>43334.70888888889</v>
      </c>
    </row>
    <row r="491" spans="7:12" x14ac:dyDescent="0.15">
      <c r="G491" t="s">
        <v>318</v>
      </c>
      <c r="H491" t="s">
        <v>115</v>
      </c>
      <c r="I491" t="s">
        <v>17</v>
      </c>
      <c r="J491" t="s">
        <v>340</v>
      </c>
      <c r="K491">
        <v>0</v>
      </c>
      <c r="L491" s="172">
        <v>43334.70890046296</v>
      </c>
    </row>
    <row r="492" spans="7:12" x14ac:dyDescent="0.15">
      <c r="G492" t="s">
        <v>318</v>
      </c>
      <c r="H492" t="s">
        <v>115</v>
      </c>
      <c r="I492" t="s">
        <v>17</v>
      </c>
      <c r="J492" t="s">
        <v>341</v>
      </c>
      <c r="K492">
        <v>0</v>
      </c>
      <c r="L492" s="172">
        <v>43334.70890046296</v>
      </c>
    </row>
    <row r="493" spans="7:12" x14ac:dyDescent="0.15">
      <c r="G493" t="s">
        <v>318</v>
      </c>
      <c r="H493" t="s">
        <v>115</v>
      </c>
      <c r="I493" t="s">
        <v>17</v>
      </c>
      <c r="J493" t="s">
        <v>342</v>
      </c>
      <c r="K493">
        <v>1</v>
      </c>
      <c r="L493" s="172">
        <v>43334.70890046296</v>
      </c>
    </row>
    <row r="494" spans="7:12" x14ac:dyDescent="0.15">
      <c r="G494" t="s">
        <v>318</v>
      </c>
      <c r="H494" t="s">
        <v>115</v>
      </c>
      <c r="I494" t="s">
        <v>18</v>
      </c>
      <c r="J494" t="s">
        <v>333</v>
      </c>
      <c r="K494">
        <v>0</v>
      </c>
      <c r="L494" s="172">
        <v>43334.70890046296</v>
      </c>
    </row>
    <row r="495" spans="7:12" x14ac:dyDescent="0.15">
      <c r="G495" t="s">
        <v>318</v>
      </c>
      <c r="H495" t="s">
        <v>115</v>
      </c>
      <c r="I495" t="s">
        <v>18</v>
      </c>
      <c r="J495" t="s">
        <v>334</v>
      </c>
      <c r="K495">
        <v>0</v>
      </c>
      <c r="L495" s="172">
        <v>43334.70890046296</v>
      </c>
    </row>
    <row r="496" spans="7:12" x14ac:dyDescent="0.15">
      <c r="G496" t="s">
        <v>318</v>
      </c>
      <c r="H496" t="s">
        <v>115</v>
      </c>
      <c r="I496" t="s">
        <v>18</v>
      </c>
      <c r="J496" t="s">
        <v>335</v>
      </c>
      <c r="K496">
        <v>0</v>
      </c>
      <c r="L496" s="172">
        <v>43334.70890046296</v>
      </c>
    </row>
    <row r="497" spans="7:12" x14ac:dyDescent="0.15">
      <c r="G497" t="s">
        <v>318</v>
      </c>
      <c r="H497" t="s">
        <v>115</v>
      </c>
      <c r="I497" t="s">
        <v>18</v>
      </c>
      <c r="J497" t="s">
        <v>336</v>
      </c>
      <c r="K497">
        <v>0</v>
      </c>
      <c r="L497" s="172">
        <v>43334.70890046296</v>
      </c>
    </row>
    <row r="498" spans="7:12" x14ac:dyDescent="0.15">
      <c r="G498" t="s">
        <v>318</v>
      </c>
      <c r="H498" t="s">
        <v>115</v>
      </c>
      <c r="I498" t="s">
        <v>18</v>
      </c>
      <c r="J498" t="s">
        <v>326</v>
      </c>
      <c r="K498">
        <v>0</v>
      </c>
      <c r="L498" s="172">
        <v>43334.70890046296</v>
      </c>
    </row>
    <row r="499" spans="7:12" x14ac:dyDescent="0.15">
      <c r="G499" t="s">
        <v>318</v>
      </c>
      <c r="H499" t="s">
        <v>115</v>
      </c>
      <c r="I499" t="s">
        <v>18</v>
      </c>
      <c r="J499" t="s">
        <v>327</v>
      </c>
      <c r="K499">
        <v>0</v>
      </c>
      <c r="L499" s="172">
        <v>43334.70890046296</v>
      </c>
    </row>
    <row r="500" spans="7:12" x14ac:dyDescent="0.15">
      <c r="G500" t="s">
        <v>318</v>
      </c>
      <c r="H500" t="s">
        <v>115</v>
      </c>
      <c r="I500" t="s">
        <v>18</v>
      </c>
      <c r="J500" t="s">
        <v>337</v>
      </c>
      <c r="K500">
        <v>0</v>
      </c>
      <c r="L500" s="172">
        <v>43334.70890046296</v>
      </c>
    </row>
    <row r="501" spans="7:12" x14ac:dyDescent="0.15">
      <c r="G501" t="s">
        <v>318</v>
      </c>
      <c r="H501" t="s">
        <v>115</v>
      </c>
      <c r="I501" t="s">
        <v>18</v>
      </c>
      <c r="J501" t="s">
        <v>338</v>
      </c>
      <c r="K501">
        <v>0</v>
      </c>
      <c r="L501" s="172">
        <v>43334.70890046296</v>
      </c>
    </row>
    <row r="502" spans="7:12" x14ac:dyDescent="0.15">
      <c r="G502" t="s">
        <v>318</v>
      </c>
      <c r="H502" t="s">
        <v>115</v>
      </c>
      <c r="I502" t="s">
        <v>18</v>
      </c>
      <c r="J502" t="s">
        <v>339</v>
      </c>
      <c r="K502">
        <v>0</v>
      </c>
      <c r="L502" s="172">
        <v>43334.708912037036</v>
      </c>
    </row>
    <row r="503" spans="7:12" x14ac:dyDescent="0.15">
      <c r="G503" t="s">
        <v>318</v>
      </c>
      <c r="H503" t="s">
        <v>115</v>
      </c>
      <c r="I503" t="s">
        <v>18</v>
      </c>
      <c r="J503" t="s">
        <v>340</v>
      </c>
      <c r="K503">
        <v>0</v>
      </c>
      <c r="L503" s="172">
        <v>43334.708912037036</v>
      </c>
    </row>
    <row r="504" spans="7:12" x14ac:dyDescent="0.15">
      <c r="G504" t="s">
        <v>318</v>
      </c>
      <c r="H504" t="s">
        <v>115</v>
      </c>
      <c r="I504" t="s">
        <v>18</v>
      </c>
      <c r="J504" t="s">
        <v>341</v>
      </c>
      <c r="K504">
        <v>0</v>
      </c>
      <c r="L504" s="172">
        <v>43334.708912037036</v>
      </c>
    </row>
    <row r="505" spans="7:12" x14ac:dyDescent="0.15">
      <c r="G505" t="s">
        <v>318</v>
      </c>
      <c r="H505" t="s">
        <v>115</v>
      </c>
      <c r="I505" t="s">
        <v>18</v>
      </c>
      <c r="J505" t="s">
        <v>342</v>
      </c>
      <c r="K505">
        <v>0</v>
      </c>
      <c r="L505" s="172">
        <v>43334.708912037036</v>
      </c>
    </row>
    <row r="506" spans="7:12" x14ac:dyDescent="0.15">
      <c r="G506" t="s">
        <v>318</v>
      </c>
      <c r="H506" t="s">
        <v>115</v>
      </c>
      <c r="I506" t="s">
        <v>19</v>
      </c>
      <c r="J506" t="s">
        <v>333</v>
      </c>
      <c r="K506">
        <v>0</v>
      </c>
      <c r="L506" s="172">
        <v>43334.708912037036</v>
      </c>
    </row>
    <row r="507" spans="7:12" x14ac:dyDescent="0.15">
      <c r="G507" t="s">
        <v>318</v>
      </c>
      <c r="H507" t="s">
        <v>115</v>
      </c>
      <c r="I507" t="s">
        <v>19</v>
      </c>
      <c r="J507" t="s">
        <v>334</v>
      </c>
      <c r="K507">
        <v>0</v>
      </c>
      <c r="L507" s="172">
        <v>43334.708912037036</v>
      </c>
    </row>
    <row r="508" spans="7:12" x14ac:dyDescent="0.15">
      <c r="G508" t="s">
        <v>318</v>
      </c>
      <c r="H508" t="s">
        <v>115</v>
      </c>
      <c r="I508" t="s">
        <v>19</v>
      </c>
      <c r="J508" t="s">
        <v>335</v>
      </c>
      <c r="K508">
        <v>0</v>
      </c>
      <c r="L508" s="172">
        <v>43334.708912037036</v>
      </c>
    </row>
    <row r="509" spans="7:12" x14ac:dyDescent="0.15">
      <c r="G509" t="s">
        <v>318</v>
      </c>
      <c r="H509" t="s">
        <v>115</v>
      </c>
      <c r="I509" t="s">
        <v>19</v>
      </c>
      <c r="J509" t="s">
        <v>336</v>
      </c>
      <c r="K509">
        <v>0</v>
      </c>
      <c r="L509" s="172">
        <v>43334.708912037036</v>
      </c>
    </row>
    <row r="510" spans="7:12" x14ac:dyDescent="0.15">
      <c r="G510" t="s">
        <v>318</v>
      </c>
      <c r="H510" t="s">
        <v>115</v>
      </c>
      <c r="I510" t="s">
        <v>19</v>
      </c>
      <c r="J510" t="s">
        <v>326</v>
      </c>
      <c r="K510">
        <v>0</v>
      </c>
      <c r="L510" s="172">
        <v>43334.708912037036</v>
      </c>
    </row>
    <row r="511" spans="7:12" x14ac:dyDescent="0.15">
      <c r="G511" t="s">
        <v>318</v>
      </c>
      <c r="H511" t="s">
        <v>115</v>
      </c>
      <c r="I511" t="s">
        <v>19</v>
      </c>
      <c r="J511" t="s">
        <v>327</v>
      </c>
      <c r="K511">
        <v>0</v>
      </c>
      <c r="L511" s="172">
        <v>43334.708912037036</v>
      </c>
    </row>
    <row r="512" spans="7:12" x14ac:dyDescent="0.15">
      <c r="G512" t="s">
        <v>318</v>
      </c>
      <c r="H512" t="s">
        <v>115</v>
      </c>
      <c r="I512" t="s">
        <v>19</v>
      </c>
      <c r="J512" t="s">
        <v>337</v>
      </c>
      <c r="K512">
        <v>0</v>
      </c>
      <c r="L512" s="172">
        <v>43334.708912037036</v>
      </c>
    </row>
    <row r="513" spans="7:12" x14ac:dyDescent="0.15">
      <c r="G513" t="s">
        <v>318</v>
      </c>
      <c r="H513" t="s">
        <v>115</v>
      </c>
      <c r="I513" t="s">
        <v>19</v>
      </c>
      <c r="J513" t="s">
        <v>338</v>
      </c>
      <c r="K513">
        <v>0</v>
      </c>
      <c r="L513" s="172">
        <v>43334.708923611113</v>
      </c>
    </row>
    <row r="514" spans="7:12" x14ac:dyDescent="0.15">
      <c r="G514" t="s">
        <v>318</v>
      </c>
      <c r="H514" t="s">
        <v>115</v>
      </c>
      <c r="I514" t="s">
        <v>19</v>
      </c>
      <c r="J514" t="s">
        <v>339</v>
      </c>
      <c r="K514">
        <v>0</v>
      </c>
      <c r="L514" s="172">
        <v>43334.708923611113</v>
      </c>
    </row>
    <row r="515" spans="7:12" x14ac:dyDescent="0.15">
      <c r="G515" t="s">
        <v>318</v>
      </c>
      <c r="H515" t="s">
        <v>115</v>
      </c>
      <c r="I515" t="s">
        <v>19</v>
      </c>
      <c r="J515" t="s">
        <v>340</v>
      </c>
      <c r="K515">
        <v>0</v>
      </c>
      <c r="L515" s="172">
        <v>43334.708923611113</v>
      </c>
    </row>
    <row r="516" spans="7:12" x14ac:dyDescent="0.15">
      <c r="G516" t="s">
        <v>318</v>
      </c>
      <c r="H516" t="s">
        <v>115</v>
      </c>
      <c r="I516" t="s">
        <v>19</v>
      </c>
      <c r="J516" t="s">
        <v>341</v>
      </c>
      <c r="K516">
        <v>0</v>
      </c>
      <c r="L516" s="172">
        <v>43334.708923611113</v>
      </c>
    </row>
    <row r="517" spans="7:12" x14ac:dyDescent="0.15">
      <c r="G517" t="s">
        <v>318</v>
      </c>
      <c r="H517" t="s">
        <v>115</v>
      </c>
      <c r="I517" t="s">
        <v>19</v>
      </c>
      <c r="J517" t="s">
        <v>342</v>
      </c>
      <c r="K517">
        <v>0</v>
      </c>
      <c r="L517" s="172">
        <v>43334.708923611113</v>
      </c>
    </row>
    <row r="518" spans="7:12" x14ac:dyDescent="0.15">
      <c r="G518" t="s">
        <v>318</v>
      </c>
      <c r="H518" t="s">
        <v>115</v>
      </c>
      <c r="I518" t="s">
        <v>20</v>
      </c>
      <c r="J518" t="s">
        <v>333</v>
      </c>
      <c r="K518">
        <v>0</v>
      </c>
      <c r="L518" s="172">
        <v>43334.708923611113</v>
      </c>
    </row>
    <row r="519" spans="7:12" x14ac:dyDescent="0.15">
      <c r="G519" t="s">
        <v>318</v>
      </c>
      <c r="H519" t="s">
        <v>115</v>
      </c>
      <c r="I519" t="s">
        <v>20</v>
      </c>
      <c r="J519" t="s">
        <v>334</v>
      </c>
      <c r="K519">
        <v>0</v>
      </c>
      <c r="L519" s="172">
        <v>43334.708923611113</v>
      </c>
    </row>
    <row r="520" spans="7:12" x14ac:dyDescent="0.15">
      <c r="G520" t="s">
        <v>318</v>
      </c>
      <c r="H520" t="s">
        <v>115</v>
      </c>
      <c r="I520" t="s">
        <v>20</v>
      </c>
      <c r="J520" t="s">
        <v>335</v>
      </c>
      <c r="K520">
        <v>0</v>
      </c>
      <c r="L520" s="172">
        <v>43334.708923611113</v>
      </c>
    </row>
    <row r="521" spans="7:12" x14ac:dyDescent="0.15">
      <c r="G521" t="s">
        <v>318</v>
      </c>
      <c r="H521" t="s">
        <v>115</v>
      </c>
      <c r="I521" t="s">
        <v>20</v>
      </c>
      <c r="J521" t="s">
        <v>336</v>
      </c>
      <c r="K521">
        <v>0</v>
      </c>
      <c r="L521" s="172">
        <v>43334.708923611113</v>
      </c>
    </row>
    <row r="522" spans="7:12" x14ac:dyDescent="0.15">
      <c r="G522" t="s">
        <v>318</v>
      </c>
      <c r="H522" t="s">
        <v>115</v>
      </c>
      <c r="I522" t="s">
        <v>20</v>
      </c>
      <c r="J522" t="s">
        <v>326</v>
      </c>
      <c r="K522">
        <v>0</v>
      </c>
      <c r="L522" s="172">
        <v>43334.708923611113</v>
      </c>
    </row>
    <row r="523" spans="7:12" x14ac:dyDescent="0.15">
      <c r="G523" t="s">
        <v>318</v>
      </c>
      <c r="H523" t="s">
        <v>115</v>
      </c>
      <c r="I523" t="s">
        <v>20</v>
      </c>
      <c r="J523" t="s">
        <v>327</v>
      </c>
      <c r="K523">
        <v>0</v>
      </c>
      <c r="L523" s="172">
        <v>43334.708923611113</v>
      </c>
    </row>
    <row r="524" spans="7:12" x14ac:dyDescent="0.15">
      <c r="G524" t="s">
        <v>318</v>
      </c>
      <c r="H524" t="s">
        <v>115</v>
      </c>
      <c r="I524" t="s">
        <v>20</v>
      </c>
      <c r="J524" t="s">
        <v>337</v>
      </c>
      <c r="K524">
        <v>0</v>
      </c>
      <c r="L524" s="172">
        <v>43334.708935185183</v>
      </c>
    </row>
    <row r="525" spans="7:12" x14ac:dyDescent="0.15">
      <c r="G525" t="s">
        <v>318</v>
      </c>
      <c r="H525" t="s">
        <v>115</v>
      </c>
      <c r="I525" t="s">
        <v>20</v>
      </c>
      <c r="J525" t="s">
        <v>338</v>
      </c>
      <c r="K525">
        <v>0</v>
      </c>
      <c r="L525" s="172">
        <v>43334.708935185183</v>
      </c>
    </row>
    <row r="526" spans="7:12" x14ac:dyDescent="0.15">
      <c r="G526" t="s">
        <v>318</v>
      </c>
      <c r="H526" t="s">
        <v>115</v>
      </c>
      <c r="I526" t="s">
        <v>20</v>
      </c>
      <c r="J526" t="s">
        <v>339</v>
      </c>
      <c r="K526">
        <v>0</v>
      </c>
      <c r="L526" s="172">
        <v>43334.708935185183</v>
      </c>
    </row>
    <row r="527" spans="7:12" x14ac:dyDescent="0.15">
      <c r="G527" t="s">
        <v>318</v>
      </c>
      <c r="H527" t="s">
        <v>115</v>
      </c>
      <c r="I527" t="s">
        <v>20</v>
      </c>
      <c r="J527" t="s">
        <v>340</v>
      </c>
      <c r="K527">
        <v>0</v>
      </c>
      <c r="L527" s="172">
        <v>43334.708935185183</v>
      </c>
    </row>
    <row r="528" spans="7:12" x14ac:dyDescent="0.15">
      <c r="G528" t="s">
        <v>318</v>
      </c>
      <c r="H528" t="s">
        <v>115</v>
      </c>
      <c r="I528" t="s">
        <v>20</v>
      </c>
      <c r="J528" t="s">
        <v>341</v>
      </c>
      <c r="K528">
        <v>0</v>
      </c>
      <c r="L528" s="172">
        <v>43334.708935185183</v>
      </c>
    </row>
    <row r="529" spans="7:12" x14ac:dyDescent="0.15">
      <c r="G529" t="s">
        <v>318</v>
      </c>
      <c r="H529" t="s">
        <v>115</v>
      </c>
      <c r="I529" t="s">
        <v>20</v>
      </c>
      <c r="J529" t="s">
        <v>342</v>
      </c>
      <c r="K529">
        <v>0</v>
      </c>
      <c r="L529" s="172">
        <v>43334.708935185183</v>
      </c>
    </row>
    <row r="530" spans="7:12" x14ac:dyDescent="0.15">
      <c r="G530" t="s">
        <v>318</v>
      </c>
      <c r="H530" t="s">
        <v>115</v>
      </c>
      <c r="I530" t="s">
        <v>21</v>
      </c>
      <c r="J530" t="s">
        <v>333</v>
      </c>
      <c r="K530">
        <v>0</v>
      </c>
      <c r="L530" s="172">
        <v>43334.708935185183</v>
      </c>
    </row>
    <row r="531" spans="7:12" x14ac:dyDescent="0.15">
      <c r="G531" t="s">
        <v>318</v>
      </c>
      <c r="H531" t="s">
        <v>115</v>
      </c>
      <c r="I531" t="s">
        <v>21</v>
      </c>
      <c r="J531" t="s">
        <v>334</v>
      </c>
      <c r="K531">
        <v>0</v>
      </c>
      <c r="L531" s="172">
        <v>43334.708935185183</v>
      </c>
    </row>
    <row r="532" spans="7:12" x14ac:dyDescent="0.15">
      <c r="G532" t="s">
        <v>318</v>
      </c>
      <c r="H532" t="s">
        <v>115</v>
      </c>
      <c r="I532" t="s">
        <v>21</v>
      </c>
      <c r="J532" t="s">
        <v>335</v>
      </c>
      <c r="K532">
        <v>0</v>
      </c>
      <c r="L532" s="172">
        <v>43334.708935185183</v>
      </c>
    </row>
    <row r="533" spans="7:12" x14ac:dyDescent="0.15">
      <c r="G533" t="s">
        <v>318</v>
      </c>
      <c r="H533" t="s">
        <v>115</v>
      </c>
      <c r="I533" t="s">
        <v>21</v>
      </c>
      <c r="J533" t="s">
        <v>336</v>
      </c>
      <c r="K533">
        <v>0</v>
      </c>
      <c r="L533" s="172">
        <v>43334.708935185183</v>
      </c>
    </row>
    <row r="534" spans="7:12" x14ac:dyDescent="0.15">
      <c r="G534" t="s">
        <v>318</v>
      </c>
      <c r="H534" t="s">
        <v>115</v>
      </c>
      <c r="I534" t="s">
        <v>21</v>
      </c>
      <c r="J534" t="s">
        <v>326</v>
      </c>
      <c r="K534">
        <v>0</v>
      </c>
      <c r="L534" s="172">
        <v>43334.708935185183</v>
      </c>
    </row>
    <row r="535" spans="7:12" x14ac:dyDescent="0.15">
      <c r="G535" t="s">
        <v>318</v>
      </c>
      <c r="H535" t="s">
        <v>115</v>
      </c>
      <c r="I535" t="s">
        <v>21</v>
      </c>
      <c r="J535" t="s">
        <v>327</v>
      </c>
      <c r="K535">
        <v>0</v>
      </c>
      <c r="L535" s="172">
        <v>43334.70894675926</v>
      </c>
    </row>
    <row r="536" spans="7:12" x14ac:dyDescent="0.15">
      <c r="G536" t="s">
        <v>318</v>
      </c>
      <c r="H536" t="s">
        <v>115</v>
      </c>
      <c r="I536" t="s">
        <v>21</v>
      </c>
      <c r="J536" t="s">
        <v>337</v>
      </c>
      <c r="K536">
        <v>0</v>
      </c>
      <c r="L536" s="172">
        <v>43334.70894675926</v>
      </c>
    </row>
    <row r="537" spans="7:12" x14ac:dyDescent="0.15">
      <c r="G537" t="s">
        <v>318</v>
      </c>
      <c r="H537" t="s">
        <v>115</v>
      </c>
      <c r="I537" t="s">
        <v>21</v>
      </c>
      <c r="J537" t="s">
        <v>338</v>
      </c>
      <c r="K537">
        <v>0</v>
      </c>
      <c r="L537" s="172">
        <v>43334.70894675926</v>
      </c>
    </row>
    <row r="538" spans="7:12" x14ac:dyDescent="0.15">
      <c r="G538" t="s">
        <v>318</v>
      </c>
      <c r="H538" t="s">
        <v>115</v>
      </c>
      <c r="I538" t="s">
        <v>21</v>
      </c>
      <c r="J538" t="s">
        <v>339</v>
      </c>
      <c r="K538">
        <v>0</v>
      </c>
      <c r="L538" s="172">
        <v>43334.70894675926</v>
      </c>
    </row>
    <row r="539" spans="7:12" x14ac:dyDescent="0.15">
      <c r="G539" t="s">
        <v>318</v>
      </c>
      <c r="H539" t="s">
        <v>115</v>
      </c>
      <c r="I539" t="s">
        <v>21</v>
      </c>
      <c r="J539" t="s">
        <v>340</v>
      </c>
      <c r="K539">
        <v>0</v>
      </c>
      <c r="L539" s="172">
        <v>43334.70894675926</v>
      </c>
    </row>
    <row r="540" spans="7:12" x14ac:dyDescent="0.15">
      <c r="G540" t="s">
        <v>318</v>
      </c>
      <c r="H540" t="s">
        <v>115</v>
      </c>
      <c r="I540" t="s">
        <v>21</v>
      </c>
      <c r="J540" t="s">
        <v>341</v>
      </c>
      <c r="K540">
        <v>0</v>
      </c>
      <c r="L540" s="172">
        <v>43334.70894675926</v>
      </c>
    </row>
    <row r="541" spans="7:12" x14ac:dyDescent="0.15">
      <c r="G541" t="s">
        <v>318</v>
      </c>
      <c r="H541" t="s">
        <v>115</v>
      </c>
      <c r="I541" t="s">
        <v>21</v>
      </c>
      <c r="J541" t="s">
        <v>342</v>
      </c>
      <c r="K541">
        <v>0</v>
      </c>
      <c r="L541" s="172">
        <v>43334.70894675926</v>
      </c>
    </row>
    <row r="542" spans="7:12" x14ac:dyDescent="0.15">
      <c r="G542" t="s">
        <v>318</v>
      </c>
      <c r="H542" t="s">
        <v>115</v>
      </c>
      <c r="I542" t="s">
        <v>152</v>
      </c>
      <c r="J542" t="s">
        <v>333</v>
      </c>
      <c r="K542">
        <v>0</v>
      </c>
      <c r="L542" s="172">
        <v>43334.70894675926</v>
      </c>
    </row>
    <row r="543" spans="7:12" x14ac:dyDescent="0.15">
      <c r="G543" t="s">
        <v>318</v>
      </c>
      <c r="H543" t="s">
        <v>115</v>
      </c>
      <c r="I543" t="s">
        <v>152</v>
      </c>
      <c r="J543" t="s">
        <v>334</v>
      </c>
      <c r="K543">
        <v>0</v>
      </c>
      <c r="L543" s="172">
        <v>43334.70894675926</v>
      </c>
    </row>
    <row r="544" spans="7:12" x14ac:dyDescent="0.15">
      <c r="G544" t="s">
        <v>318</v>
      </c>
      <c r="H544" t="s">
        <v>115</v>
      </c>
      <c r="I544" t="s">
        <v>152</v>
      </c>
      <c r="J544" t="s">
        <v>335</v>
      </c>
      <c r="K544">
        <v>0</v>
      </c>
      <c r="L544" s="172">
        <v>43334.70894675926</v>
      </c>
    </row>
    <row r="545" spans="7:12" x14ac:dyDescent="0.15">
      <c r="G545" t="s">
        <v>318</v>
      </c>
      <c r="H545" t="s">
        <v>115</v>
      </c>
      <c r="I545" t="s">
        <v>152</v>
      </c>
      <c r="J545" t="s">
        <v>336</v>
      </c>
      <c r="K545">
        <v>0</v>
      </c>
      <c r="L545" s="172">
        <v>43334.70894675926</v>
      </c>
    </row>
    <row r="546" spans="7:12" x14ac:dyDescent="0.15">
      <c r="G546" t="s">
        <v>318</v>
      </c>
      <c r="H546" t="s">
        <v>115</v>
      </c>
      <c r="I546" t="s">
        <v>152</v>
      </c>
      <c r="J546" t="s">
        <v>326</v>
      </c>
      <c r="K546">
        <v>0</v>
      </c>
      <c r="L546" s="172">
        <v>43334.70894675926</v>
      </c>
    </row>
    <row r="547" spans="7:12" x14ac:dyDescent="0.15">
      <c r="G547" t="s">
        <v>318</v>
      </c>
      <c r="H547" t="s">
        <v>115</v>
      </c>
      <c r="I547" t="s">
        <v>152</v>
      </c>
      <c r="J547" t="s">
        <v>327</v>
      </c>
      <c r="K547">
        <v>0</v>
      </c>
      <c r="L547" s="172">
        <v>43334.708958333336</v>
      </c>
    </row>
    <row r="548" spans="7:12" x14ac:dyDescent="0.15">
      <c r="G548" t="s">
        <v>318</v>
      </c>
      <c r="H548" t="s">
        <v>115</v>
      </c>
      <c r="I548" t="s">
        <v>152</v>
      </c>
      <c r="J548" t="s">
        <v>337</v>
      </c>
      <c r="K548">
        <v>0</v>
      </c>
      <c r="L548" s="172">
        <v>43334.708958333336</v>
      </c>
    </row>
    <row r="549" spans="7:12" x14ac:dyDescent="0.15">
      <c r="G549" t="s">
        <v>318</v>
      </c>
      <c r="H549" t="s">
        <v>115</v>
      </c>
      <c r="I549" t="s">
        <v>152</v>
      </c>
      <c r="J549" t="s">
        <v>338</v>
      </c>
      <c r="K549">
        <v>0</v>
      </c>
      <c r="L549" s="172">
        <v>43334.708958333336</v>
      </c>
    </row>
    <row r="550" spans="7:12" x14ac:dyDescent="0.15">
      <c r="G550" t="s">
        <v>318</v>
      </c>
      <c r="H550" t="s">
        <v>115</v>
      </c>
      <c r="I550" t="s">
        <v>152</v>
      </c>
      <c r="J550" t="s">
        <v>339</v>
      </c>
      <c r="K550">
        <v>0</v>
      </c>
      <c r="L550" s="172">
        <v>43334.708958333336</v>
      </c>
    </row>
    <row r="551" spans="7:12" x14ac:dyDescent="0.15">
      <c r="G551" t="s">
        <v>318</v>
      </c>
      <c r="H551" t="s">
        <v>115</v>
      </c>
      <c r="I551" t="s">
        <v>152</v>
      </c>
      <c r="J551" t="s">
        <v>340</v>
      </c>
      <c r="K551">
        <v>0</v>
      </c>
      <c r="L551" s="172">
        <v>43334.708958333336</v>
      </c>
    </row>
    <row r="552" spans="7:12" x14ac:dyDescent="0.15">
      <c r="G552" t="s">
        <v>318</v>
      </c>
      <c r="H552" t="s">
        <v>115</v>
      </c>
      <c r="I552" t="s">
        <v>152</v>
      </c>
      <c r="J552" t="s">
        <v>341</v>
      </c>
      <c r="K552">
        <v>0</v>
      </c>
      <c r="L552" s="172">
        <v>43334.708958333336</v>
      </c>
    </row>
    <row r="553" spans="7:12" x14ac:dyDescent="0.15">
      <c r="G553" t="s">
        <v>318</v>
      </c>
      <c r="H553" t="s">
        <v>115</v>
      </c>
      <c r="I553" t="s">
        <v>152</v>
      </c>
      <c r="J553" t="s">
        <v>342</v>
      </c>
      <c r="K553">
        <v>0</v>
      </c>
      <c r="L553" s="172">
        <v>43334.708958333336</v>
      </c>
    </row>
    <row r="554" spans="7:12" x14ac:dyDescent="0.15">
      <c r="G554" t="s">
        <v>318</v>
      </c>
      <c r="H554" t="s">
        <v>115</v>
      </c>
      <c r="I554" t="s">
        <v>23</v>
      </c>
      <c r="J554" t="s">
        <v>333</v>
      </c>
      <c r="K554">
        <v>0</v>
      </c>
      <c r="L554" s="172">
        <v>43334.708958333336</v>
      </c>
    </row>
    <row r="555" spans="7:12" x14ac:dyDescent="0.15">
      <c r="G555" t="s">
        <v>318</v>
      </c>
      <c r="H555" t="s">
        <v>115</v>
      </c>
      <c r="I555" t="s">
        <v>23</v>
      </c>
      <c r="J555" t="s">
        <v>334</v>
      </c>
      <c r="K555">
        <v>0</v>
      </c>
      <c r="L555" s="172">
        <v>43334.708958333336</v>
      </c>
    </row>
    <row r="556" spans="7:12" x14ac:dyDescent="0.15">
      <c r="G556" t="s">
        <v>318</v>
      </c>
      <c r="H556" t="s">
        <v>115</v>
      </c>
      <c r="I556" t="s">
        <v>23</v>
      </c>
      <c r="J556" t="s">
        <v>335</v>
      </c>
      <c r="K556">
        <v>0</v>
      </c>
      <c r="L556" s="172">
        <v>43334.708958333336</v>
      </c>
    </row>
    <row r="557" spans="7:12" x14ac:dyDescent="0.15">
      <c r="G557" t="s">
        <v>318</v>
      </c>
      <c r="H557" t="s">
        <v>115</v>
      </c>
      <c r="I557" t="s">
        <v>23</v>
      </c>
      <c r="J557" t="s">
        <v>336</v>
      </c>
      <c r="K557">
        <v>0</v>
      </c>
      <c r="L557" s="172">
        <v>43334.708969907406</v>
      </c>
    </row>
    <row r="558" spans="7:12" x14ac:dyDescent="0.15">
      <c r="G558" t="s">
        <v>318</v>
      </c>
      <c r="H558" t="s">
        <v>115</v>
      </c>
      <c r="I558" t="s">
        <v>23</v>
      </c>
      <c r="J558" t="s">
        <v>326</v>
      </c>
      <c r="K558">
        <v>0</v>
      </c>
      <c r="L558" s="172">
        <v>43334.708969907406</v>
      </c>
    </row>
    <row r="559" spans="7:12" x14ac:dyDescent="0.15">
      <c r="G559" t="s">
        <v>318</v>
      </c>
      <c r="H559" t="s">
        <v>115</v>
      </c>
      <c r="I559" t="s">
        <v>23</v>
      </c>
      <c r="J559" t="s">
        <v>327</v>
      </c>
      <c r="K559">
        <v>0</v>
      </c>
      <c r="L559" s="172">
        <v>43334.708969907406</v>
      </c>
    </row>
    <row r="560" spans="7:12" x14ac:dyDescent="0.15">
      <c r="G560" t="s">
        <v>318</v>
      </c>
      <c r="H560" t="s">
        <v>115</v>
      </c>
      <c r="I560" t="s">
        <v>23</v>
      </c>
      <c r="J560" t="s">
        <v>337</v>
      </c>
      <c r="K560">
        <v>0</v>
      </c>
      <c r="L560" s="172">
        <v>43334.708969907406</v>
      </c>
    </row>
    <row r="561" spans="7:12" x14ac:dyDescent="0.15">
      <c r="G561" t="s">
        <v>318</v>
      </c>
      <c r="H561" t="s">
        <v>115</v>
      </c>
      <c r="I561" t="s">
        <v>23</v>
      </c>
      <c r="J561" t="s">
        <v>338</v>
      </c>
      <c r="K561">
        <v>0</v>
      </c>
      <c r="L561" s="172">
        <v>43334.708969907406</v>
      </c>
    </row>
    <row r="562" spans="7:12" x14ac:dyDescent="0.15">
      <c r="G562" t="s">
        <v>318</v>
      </c>
      <c r="H562" t="s">
        <v>115</v>
      </c>
      <c r="I562" t="s">
        <v>23</v>
      </c>
      <c r="J562" t="s">
        <v>339</v>
      </c>
      <c r="K562">
        <v>0</v>
      </c>
      <c r="L562" s="172">
        <v>43334.708969907406</v>
      </c>
    </row>
    <row r="563" spans="7:12" x14ac:dyDescent="0.15">
      <c r="G563" t="s">
        <v>318</v>
      </c>
      <c r="H563" t="s">
        <v>115</v>
      </c>
      <c r="I563" t="s">
        <v>23</v>
      </c>
      <c r="J563" t="s">
        <v>340</v>
      </c>
      <c r="K563">
        <v>0</v>
      </c>
      <c r="L563" s="172">
        <v>43334.708969907406</v>
      </c>
    </row>
    <row r="564" spans="7:12" x14ac:dyDescent="0.15">
      <c r="G564" t="s">
        <v>318</v>
      </c>
      <c r="H564" t="s">
        <v>115</v>
      </c>
      <c r="I564" t="s">
        <v>23</v>
      </c>
      <c r="J564" t="s">
        <v>341</v>
      </c>
      <c r="K564">
        <v>0</v>
      </c>
      <c r="L564" s="172">
        <v>43334.708969907406</v>
      </c>
    </row>
    <row r="565" spans="7:12" x14ac:dyDescent="0.15">
      <c r="G565" t="s">
        <v>318</v>
      </c>
      <c r="H565" t="s">
        <v>115</v>
      </c>
      <c r="I565" t="s">
        <v>23</v>
      </c>
      <c r="J565" t="s">
        <v>342</v>
      </c>
      <c r="K565">
        <v>0</v>
      </c>
      <c r="L565" s="172">
        <v>43334.708969907406</v>
      </c>
    </row>
    <row r="566" spans="7:12" x14ac:dyDescent="0.15">
      <c r="G566" t="s">
        <v>318</v>
      </c>
      <c r="H566" t="s">
        <v>115</v>
      </c>
      <c r="I566" t="s">
        <v>24</v>
      </c>
      <c r="J566" t="s">
        <v>333</v>
      </c>
      <c r="K566">
        <v>0</v>
      </c>
      <c r="L566" s="172">
        <v>43334.708969907406</v>
      </c>
    </row>
    <row r="567" spans="7:12" x14ac:dyDescent="0.15">
      <c r="G567" t="s">
        <v>318</v>
      </c>
      <c r="H567" t="s">
        <v>115</v>
      </c>
      <c r="I567" t="s">
        <v>24</v>
      </c>
      <c r="J567" t="s">
        <v>334</v>
      </c>
      <c r="K567">
        <v>0</v>
      </c>
      <c r="L567" s="172">
        <v>43334.708969907406</v>
      </c>
    </row>
    <row r="568" spans="7:12" x14ac:dyDescent="0.15">
      <c r="G568" t="s">
        <v>318</v>
      </c>
      <c r="H568" t="s">
        <v>115</v>
      </c>
      <c r="I568" t="s">
        <v>24</v>
      </c>
      <c r="J568" t="s">
        <v>335</v>
      </c>
      <c r="K568">
        <v>0</v>
      </c>
      <c r="L568" s="172">
        <v>43334.708981481483</v>
      </c>
    </row>
    <row r="569" spans="7:12" x14ac:dyDescent="0.15">
      <c r="G569" t="s">
        <v>318</v>
      </c>
      <c r="H569" t="s">
        <v>115</v>
      </c>
      <c r="I569" t="s">
        <v>24</v>
      </c>
      <c r="J569" t="s">
        <v>336</v>
      </c>
      <c r="K569">
        <v>0</v>
      </c>
      <c r="L569" s="172">
        <v>43334.708981481483</v>
      </c>
    </row>
    <row r="570" spans="7:12" x14ac:dyDescent="0.15">
      <c r="G570" t="s">
        <v>318</v>
      </c>
      <c r="H570" t="s">
        <v>115</v>
      </c>
      <c r="I570" t="s">
        <v>24</v>
      </c>
      <c r="J570" t="s">
        <v>326</v>
      </c>
      <c r="K570">
        <v>0</v>
      </c>
      <c r="L570" s="172">
        <v>43334.708981481483</v>
      </c>
    </row>
    <row r="571" spans="7:12" x14ac:dyDescent="0.15">
      <c r="G571" t="s">
        <v>318</v>
      </c>
      <c r="H571" t="s">
        <v>115</v>
      </c>
      <c r="I571" t="s">
        <v>24</v>
      </c>
      <c r="J571" t="s">
        <v>327</v>
      </c>
      <c r="K571">
        <v>0</v>
      </c>
      <c r="L571" s="172">
        <v>43334.708981481483</v>
      </c>
    </row>
    <row r="572" spans="7:12" x14ac:dyDescent="0.15">
      <c r="G572" t="s">
        <v>318</v>
      </c>
      <c r="H572" t="s">
        <v>115</v>
      </c>
      <c r="I572" t="s">
        <v>24</v>
      </c>
      <c r="J572" t="s">
        <v>337</v>
      </c>
      <c r="K572">
        <v>0</v>
      </c>
      <c r="L572" s="172">
        <v>43334.708981481483</v>
      </c>
    </row>
    <row r="573" spans="7:12" x14ac:dyDescent="0.15">
      <c r="G573" t="s">
        <v>318</v>
      </c>
      <c r="H573" t="s">
        <v>115</v>
      </c>
      <c r="I573" t="s">
        <v>24</v>
      </c>
      <c r="J573" t="s">
        <v>338</v>
      </c>
      <c r="K573">
        <v>0</v>
      </c>
      <c r="L573" s="172">
        <v>43334.708981481483</v>
      </c>
    </row>
    <row r="574" spans="7:12" x14ac:dyDescent="0.15">
      <c r="G574" t="s">
        <v>318</v>
      </c>
      <c r="H574" t="s">
        <v>115</v>
      </c>
      <c r="I574" t="s">
        <v>24</v>
      </c>
      <c r="J574" t="s">
        <v>339</v>
      </c>
      <c r="K574">
        <v>0</v>
      </c>
      <c r="L574" s="172">
        <v>43334.708981481483</v>
      </c>
    </row>
    <row r="575" spans="7:12" x14ac:dyDescent="0.15">
      <c r="G575" t="s">
        <v>318</v>
      </c>
      <c r="H575" t="s">
        <v>115</v>
      </c>
      <c r="I575" t="s">
        <v>24</v>
      </c>
      <c r="J575" t="s">
        <v>340</v>
      </c>
      <c r="K575">
        <v>0</v>
      </c>
      <c r="L575" s="172">
        <v>43334.708981481483</v>
      </c>
    </row>
    <row r="576" spans="7:12" x14ac:dyDescent="0.15">
      <c r="G576" t="s">
        <v>318</v>
      </c>
      <c r="H576" t="s">
        <v>115</v>
      </c>
      <c r="I576" t="s">
        <v>24</v>
      </c>
      <c r="J576" t="s">
        <v>341</v>
      </c>
      <c r="K576">
        <v>0</v>
      </c>
      <c r="L576" s="172">
        <v>43334.708981481483</v>
      </c>
    </row>
    <row r="577" spans="7:12" x14ac:dyDescent="0.15">
      <c r="G577" t="s">
        <v>318</v>
      </c>
      <c r="H577" t="s">
        <v>115</v>
      </c>
      <c r="I577" t="s">
        <v>24</v>
      </c>
      <c r="J577" t="s">
        <v>342</v>
      </c>
      <c r="K577">
        <v>0</v>
      </c>
      <c r="L577" s="172">
        <v>43334.708981481483</v>
      </c>
    </row>
    <row r="578" spans="7:12" x14ac:dyDescent="0.15">
      <c r="G578" t="s">
        <v>319</v>
      </c>
      <c r="H578" t="s">
        <v>114</v>
      </c>
      <c r="I578" t="s">
        <v>300</v>
      </c>
      <c r="J578" t="s">
        <v>333</v>
      </c>
      <c r="K578">
        <v>28</v>
      </c>
      <c r="L578" s="172">
        <v>43334.708981481483</v>
      </c>
    </row>
    <row r="579" spans="7:12" x14ac:dyDescent="0.15">
      <c r="G579" t="s">
        <v>319</v>
      </c>
      <c r="H579" t="s">
        <v>114</v>
      </c>
      <c r="I579" t="s">
        <v>300</v>
      </c>
      <c r="J579" t="s">
        <v>334</v>
      </c>
      <c r="K579">
        <v>28</v>
      </c>
      <c r="L579" s="172">
        <v>43334.708981481483</v>
      </c>
    </row>
    <row r="580" spans="7:12" x14ac:dyDescent="0.15">
      <c r="G580" t="s">
        <v>319</v>
      </c>
      <c r="H580" t="s">
        <v>114</v>
      </c>
      <c r="I580" t="s">
        <v>300</v>
      </c>
      <c r="J580" t="s">
        <v>335</v>
      </c>
      <c r="K580">
        <v>0</v>
      </c>
      <c r="L580" s="172">
        <v>43334.708981481483</v>
      </c>
    </row>
    <row r="581" spans="7:12" x14ac:dyDescent="0.15">
      <c r="G581" t="s">
        <v>319</v>
      </c>
      <c r="H581" t="s">
        <v>114</v>
      </c>
      <c r="I581" t="s">
        <v>300</v>
      </c>
      <c r="J581" t="s">
        <v>336</v>
      </c>
      <c r="K581">
        <v>0</v>
      </c>
      <c r="L581" s="172">
        <v>43334.708981481483</v>
      </c>
    </row>
    <row r="582" spans="7:12" x14ac:dyDescent="0.15">
      <c r="G582" t="s">
        <v>319</v>
      </c>
      <c r="H582" t="s">
        <v>114</v>
      </c>
      <c r="I582" t="s">
        <v>300</v>
      </c>
      <c r="J582" t="s">
        <v>326</v>
      </c>
      <c r="K582">
        <v>0</v>
      </c>
      <c r="L582" s="172">
        <v>43334.708981481483</v>
      </c>
    </row>
    <row r="583" spans="7:12" x14ac:dyDescent="0.15">
      <c r="G583" t="s">
        <v>319</v>
      </c>
      <c r="H583" t="s">
        <v>114</v>
      </c>
      <c r="I583" t="s">
        <v>300</v>
      </c>
      <c r="J583" t="s">
        <v>327</v>
      </c>
      <c r="K583">
        <v>0</v>
      </c>
      <c r="L583" s="172">
        <v>43334.708981481483</v>
      </c>
    </row>
    <row r="584" spans="7:12" x14ac:dyDescent="0.15">
      <c r="G584" t="s">
        <v>319</v>
      </c>
      <c r="H584" t="s">
        <v>114</v>
      </c>
      <c r="I584" t="s">
        <v>300</v>
      </c>
      <c r="J584" t="s">
        <v>337</v>
      </c>
      <c r="K584">
        <v>5</v>
      </c>
      <c r="L584" s="172">
        <v>43334.708993055552</v>
      </c>
    </row>
    <row r="585" spans="7:12" x14ac:dyDescent="0.15">
      <c r="G585" t="s">
        <v>319</v>
      </c>
      <c r="H585" t="s">
        <v>114</v>
      </c>
      <c r="I585" t="s">
        <v>300</v>
      </c>
      <c r="J585" t="s">
        <v>338</v>
      </c>
      <c r="K585">
        <v>18</v>
      </c>
      <c r="L585" s="172">
        <v>43334.708993055552</v>
      </c>
    </row>
    <row r="586" spans="7:12" x14ac:dyDescent="0.15">
      <c r="G586" t="s">
        <v>319</v>
      </c>
      <c r="H586" t="s">
        <v>114</v>
      </c>
      <c r="I586" t="s">
        <v>300</v>
      </c>
      <c r="J586" t="s">
        <v>339</v>
      </c>
      <c r="K586">
        <v>4</v>
      </c>
      <c r="L586" s="172">
        <v>43334.708993055552</v>
      </c>
    </row>
    <row r="587" spans="7:12" x14ac:dyDescent="0.15">
      <c r="G587" t="s">
        <v>319</v>
      </c>
      <c r="H587" t="s">
        <v>114</v>
      </c>
      <c r="I587" t="s">
        <v>300</v>
      </c>
      <c r="J587" t="s">
        <v>340</v>
      </c>
      <c r="K587">
        <v>0</v>
      </c>
      <c r="L587" s="172">
        <v>43334.708993055552</v>
      </c>
    </row>
    <row r="588" spans="7:12" x14ac:dyDescent="0.15">
      <c r="G588" t="s">
        <v>319</v>
      </c>
      <c r="H588" t="s">
        <v>114</v>
      </c>
      <c r="I588" t="s">
        <v>300</v>
      </c>
      <c r="J588" t="s">
        <v>341</v>
      </c>
      <c r="K588">
        <v>1</v>
      </c>
      <c r="L588" s="172">
        <v>43334.708993055552</v>
      </c>
    </row>
    <row r="589" spans="7:12" x14ac:dyDescent="0.15">
      <c r="G589" t="s">
        <v>319</v>
      </c>
      <c r="H589" t="s">
        <v>114</v>
      </c>
      <c r="I589" t="s">
        <v>300</v>
      </c>
      <c r="J589" t="s">
        <v>342</v>
      </c>
      <c r="K589">
        <v>0</v>
      </c>
      <c r="L589" s="172">
        <v>43334.708993055552</v>
      </c>
    </row>
    <row r="590" spans="7:12" x14ac:dyDescent="0.15">
      <c r="G590" t="s">
        <v>319</v>
      </c>
      <c r="H590" t="s">
        <v>114</v>
      </c>
      <c r="I590" t="s">
        <v>302</v>
      </c>
      <c r="J590" t="s">
        <v>333</v>
      </c>
      <c r="K590">
        <v>26</v>
      </c>
      <c r="L590" s="172">
        <v>43334.708993055552</v>
      </c>
    </row>
    <row r="591" spans="7:12" x14ac:dyDescent="0.15">
      <c r="G591" t="s">
        <v>319</v>
      </c>
      <c r="H591" t="s">
        <v>114</v>
      </c>
      <c r="I591" t="s">
        <v>302</v>
      </c>
      <c r="J591" t="s">
        <v>334</v>
      </c>
      <c r="K591">
        <v>26</v>
      </c>
      <c r="L591" s="172">
        <v>43334.708993055552</v>
      </c>
    </row>
    <row r="592" spans="7:12" x14ac:dyDescent="0.15">
      <c r="G592" t="s">
        <v>319</v>
      </c>
      <c r="H592" t="s">
        <v>114</v>
      </c>
      <c r="I592" t="s">
        <v>302</v>
      </c>
      <c r="J592" t="s">
        <v>335</v>
      </c>
      <c r="K592">
        <v>0</v>
      </c>
      <c r="L592" s="172">
        <v>43334.708993055552</v>
      </c>
    </row>
    <row r="593" spans="7:12" x14ac:dyDescent="0.15">
      <c r="G593" t="s">
        <v>319</v>
      </c>
      <c r="H593" t="s">
        <v>114</v>
      </c>
      <c r="I593" t="s">
        <v>302</v>
      </c>
      <c r="J593" t="s">
        <v>336</v>
      </c>
      <c r="K593">
        <v>0</v>
      </c>
      <c r="L593" s="172">
        <v>43334.708993055552</v>
      </c>
    </row>
    <row r="594" spans="7:12" x14ac:dyDescent="0.15">
      <c r="G594" t="s">
        <v>319</v>
      </c>
      <c r="H594" t="s">
        <v>114</v>
      </c>
      <c r="I594" t="s">
        <v>302</v>
      </c>
      <c r="J594" t="s">
        <v>326</v>
      </c>
      <c r="K594">
        <v>0</v>
      </c>
      <c r="L594" s="172">
        <v>43334.708993055552</v>
      </c>
    </row>
    <row r="595" spans="7:12" x14ac:dyDescent="0.15">
      <c r="G595" t="s">
        <v>319</v>
      </c>
      <c r="H595" t="s">
        <v>114</v>
      </c>
      <c r="I595" t="s">
        <v>302</v>
      </c>
      <c r="J595" t="s">
        <v>327</v>
      </c>
      <c r="K595">
        <v>0</v>
      </c>
      <c r="L595" s="172">
        <v>43334.708993055552</v>
      </c>
    </row>
    <row r="596" spans="7:12" x14ac:dyDescent="0.15">
      <c r="G596" t="s">
        <v>319</v>
      </c>
      <c r="H596" t="s">
        <v>114</v>
      </c>
      <c r="I596" t="s">
        <v>302</v>
      </c>
      <c r="J596" t="s">
        <v>337</v>
      </c>
      <c r="K596">
        <v>2</v>
      </c>
      <c r="L596" s="172">
        <v>43334.708993055552</v>
      </c>
    </row>
    <row r="597" spans="7:12" x14ac:dyDescent="0.15">
      <c r="G597" t="s">
        <v>319</v>
      </c>
      <c r="H597" t="s">
        <v>114</v>
      </c>
      <c r="I597" t="s">
        <v>302</v>
      </c>
      <c r="J597" t="s">
        <v>338</v>
      </c>
      <c r="K597">
        <v>21</v>
      </c>
      <c r="L597" s="172">
        <v>43334.708993055552</v>
      </c>
    </row>
    <row r="598" spans="7:12" x14ac:dyDescent="0.15">
      <c r="G598" t="s">
        <v>319</v>
      </c>
      <c r="H598" t="s">
        <v>114</v>
      </c>
      <c r="I598" t="s">
        <v>302</v>
      </c>
      <c r="J598" t="s">
        <v>339</v>
      </c>
      <c r="K598">
        <v>2</v>
      </c>
      <c r="L598" s="172">
        <v>43334.708993055552</v>
      </c>
    </row>
    <row r="599" spans="7:12" x14ac:dyDescent="0.15">
      <c r="G599" t="s">
        <v>319</v>
      </c>
      <c r="H599" t="s">
        <v>114</v>
      </c>
      <c r="I599" t="s">
        <v>302</v>
      </c>
      <c r="J599" t="s">
        <v>340</v>
      </c>
      <c r="K599">
        <v>0</v>
      </c>
      <c r="L599" s="172">
        <v>43334.708993055552</v>
      </c>
    </row>
    <row r="600" spans="7:12" x14ac:dyDescent="0.15">
      <c r="G600" t="s">
        <v>319</v>
      </c>
      <c r="H600" t="s">
        <v>114</v>
      </c>
      <c r="I600" t="s">
        <v>302</v>
      </c>
      <c r="J600" t="s">
        <v>341</v>
      </c>
      <c r="K600">
        <v>1</v>
      </c>
      <c r="L600" s="172">
        <v>43334.708993055552</v>
      </c>
    </row>
    <row r="601" spans="7:12" x14ac:dyDescent="0.15">
      <c r="G601" t="s">
        <v>319</v>
      </c>
      <c r="H601" t="s">
        <v>114</v>
      </c>
      <c r="I601" t="s">
        <v>302</v>
      </c>
      <c r="J601" t="s">
        <v>342</v>
      </c>
      <c r="K601">
        <v>0</v>
      </c>
      <c r="L601" s="172">
        <v>43334.708993055552</v>
      </c>
    </row>
    <row r="602" spans="7:12" x14ac:dyDescent="0.15">
      <c r="G602" t="s">
        <v>319</v>
      </c>
      <c r="H602" t="s">
        <v>114</v>
      </c>
      <c r="I602" t="s">
        <v>303</v>
      </c>
      <c r="J602" t="s">
        <v>333</v>
      </c>
      <c r="K602">
        <v>30</v>
      </c>
      <c r="L602" s="172">
        <v>43334.708993055552</v>
      </c>
    </row>
    <row r="603" spans="7:12" x14ac:dyDescent="0.15">
      <c r="G603" t="s">
        <v>319</v>
      </c>
      <c r="H603" t="s">
        <v>114</v>
      </c>
      <c r="I603" t="s">
        <v>303</v>
      </c>
      <c r="J603" t="s">
        <v>334</v>
      </c>
      <c r="K603">
        <v>30</v>
      </c>
      <c r="L603" s="172">
        <v>43334.708993055552</v>
      </c>
    </row>
    <row r="604" spans="7:12" x14ac:dyDescent="0.15">
      <c r="G604" t="s">
        <v>319</v>
      </c>
      <c r="H604" t="s">
        <v>114</v>
      </c>
      <c r="I604" t="s">
        <v>303</v>
      </c>
      <c r="J604" t="s">
        <v>335</v>
      </c>
      <c r="K604">
        <v>0</v>
      </c>
      <c r="L604" s="172">
        <v>43334.708993055552</v>
      </c>
    </row>
    <row r="605" spans="7:12" x14ac:dyDescent="0.15">
      <c r="G605" t="s">
        <v>319</v>
      </c>
      <c r="H605" t="s">
        <v>114</v>
      </c>
      <c r="I605" t="s">
        <v>303</v>
      </c>
      <c r="J605" t="s">
        <v>336</v>
      </c>
      <c r="K605">
        <v>0</v>
      </c>
      <c r="L605" s="172">
        <v>43334.708993055552</v>
      </c>
    </row>
    <row r="606" spans="7:12" x14ac:dyDescent="0.15">
      <c r="G606" t="s">
        <v>319</v>
      </c>
      <c r="H606" t="s">
        <v>114</v>
      </c>
      <c r="I606" t="s">
        <v>303</v>
      </c>
      <c r="J606" t="s">
        <v>326</v>
      </c>
      <c r="K606">
        <v>0</v>
      </c>
      <c r="L606" s="172">
        <v>43334.708993055552</v>
      </c>
    </row>
    <row r="607" spans="7:12" x14ac:dyDescent="0.15">
      <c r="G607" t="s">
        <v>319</v>
      </c>
      <c r="H607" t="s">
        <v>114</v>
      </c>
      <c r="I607" t="s">
        <v>303</v>
      </c>
      <c r="J607" t="s">
        <v>327</v>
      </c>
      <c r="K607">
        <v>1</v>
      </c>
      <c r="L607" s="172">
        <v>43334.708993055552</v>
      </c>
    </row>
    <row r="608" spans="7:12" x14ac:dyDescent="0.15">
      <c r="G608" t="s">
        <v>319</v>
      </c>
      <c r="H608" t="s">
        <v>114</v>
      </c>
      <c r="I608" t="s">
        <v>303</v>
      </c>
      <c r="J608" t="s">
        <v>337</v>
      </c>
      <c r="K608">
        <v>3</v>
      </c>
      <c r="L608" s="172">
        <v>43334.708993055552</v>
      </c>
    </row>
    <row r="609" spans="7:12" x14ac:dyDescent="0.15">
      <c r="G609" t="s">
        <v>319</v>
      </c>
      <c r="H609" t="s">
        <v>114</v>
      </c>
      <c r="I609" t="s">
        <v>303</v>
      </c>
      <c r="J609" t="s">
        <v>338</v>
      </c>
      <c r="K609">
        <v>24</v>
      </c>
      <c r="L609" s="172">
        <v>43334.708993055552</v>
      </c>
    </row>
    <row r="610" spans="7:12" x14ac:dyDescent="0.15">
      <c r="G610" t="s">
        <v>319</v>
      </c>
      <c r="H610" t="s">
        <v>114</v>
      </c>
      <c r="I610" t="s">
        <v>303</v>
      </c>
      <c r="J610" t="s">
        <v>339</v>
      </c>
      <c r="K610">
        <v>2</v>
      </c>
      <c r="L610" s="172">
        <v>43334.708993055552</v>
      </c>
    </row>
    <row r="611" spans="7:12" x14ac:dyDescent="0.15">
      <c r="G611" t="s">
        <v>319</v>
      </c>
      <c r="H611" t="s">
        <v>114</v>
      </c>
      <c r="I611" t="s">
        <v>303</v>
      </c>
      <c r="J611" t="s">
        <v>340</v>
      </c>
      <c r="K611">
        <v>0</v>
      </c>
      <c r="L611" s="172">
        <v>43334.708993055552</v>
      </c>
    </row>
    <row r="612" spans="7:12" x14ac:dyDescent="0.15">
      <c r="G612" t="s">
        <v>319</v>
      </c>
      <c r="H612" t="s">
        <v>114</v>
      </c>
      <c r="I612" t="s">
        <v>303</v>
      </c>
      <c r="J612" t="s">
        <v>341</v>
      </c>
      <c r="K612">
        <v>1</v>
      </c>
      <c r="L612" s="172">
        <v>43334.708993055552</v>
      </c>
    </row>
    <row r="613" spans="7:12" x14ac:dyDescent="0.15">
      <c r="G613" t="s">
        <v>319</v>
      </c>
      <c r="H613" t="s">
        <v>114</v>
      </c>
      <c r="I613" t="s">
        <v>303</v>
      </c>
      <c r="J613" t="s">
        <v>342</v>
      </c>
      <c r="K613">
        <v>0</v>
      </c>
      <c r="L613" s="172">
        <v>43334.708993055552</v>
      </c>
    </row>
    <row r="614" spans="7:12" x14ac:dyDescent="0.15">
      <c r="G614" t="s">
        <v>319</v>
      </c>
      <c r="H614" t="s">
        <v>114</v>
      </c>
      <c r="I614" t="s">
        <v>304</v>
      </c>
      <c r="J614" t="s">
        <v>333</v>
      </c>
      <c r="K614">
        <v>54</v>
      </c>
      <c r="L614" s="172">
        <v>43334.708993055552</v>
      </c>
    </row>
    <row r="615" spans="7:12" x14ac:dyDescent="0.15">
      <c r="G615" t="s">
        <v>319</v>
      </c>
      <c r="H615" t="s">
        <v>114</v>
      </c>
      <c r="I615" t="s">
        <v>304</v>
      </c>
      <c r="J615" t="s">
        <v>334</v>
      </c>
      <c r="K615">
        <v>55</v>
      </c>
      <c r="L615" s="172">
        <v>43334.708993055552</v>
      </c>
    </row>
    <row r="616" spans="7:12" x14ac:dyDescent="0.15">
      <c r="G616" t="s">
        <v>319</v>
      </c>
      <c r="H616" t="s">
        <v>114</v>
      </c>
      <c r="I616" t="s">
        <v>304</v>
      </c>
      <c r="J616" t="s">
        <v>335</v>
      </c>
      <c r="K616">
        <v>0</v>
      </c>
      <c r="L616" s="172">
        <v>43334.708993055552</v>
      </c>
    </row>
    <row r="617" spans="7:12" x14ac:dyDescent="0.15">
      <c r="G617" t="s">
        <v>319</v>
      </c>
      <c r="H617" t="s">
        <v>114</v>
      </c>
      <c r="I617" t="s">
        <v>304</v>
      </c>
      <c r="J617" t="s">
        <v>336</v>
      </c>
      <c r="K617">
        <v>0</v>
      </c>
      <c r="L617" s="172">
        <v>43334.708993055552</v>
      </c>
    </row>
    <row r="618" spans="7:12" x14ac:dyDescent="0.15">
      <c r="G618" t="s">
        <v>319</v>
      </c>
      <c r="H618" t="s">
        <v>114</v>
      </c>
      <c r="I618" t="s">
        <v>304</v>
      </c>
      <c r="J618" t="s">
        <v>326</v>
      </c>
      <c r="K618">
        <v>0</v>
      </c>
      <c r="L618" s="172">
        <v>43334.708993055552</v>
      </c>
    </row>
    <row r="619" spans="7:12" x14ac:dyDescent="0.15">
      <c r="G619" t="s">
        <v>319</v>
      </c>
      <c r="H619" t="s">
        <v>114</v>
      </c>
      <c r="I619" t="s">
        <v>304</v>
      </c>
      <c r="J619" t="s">
        <v>327</v>
      </c>
      <c r="K619">
        <v>1</v>
      </c>
      <c r="L619" s="172">
        <v>43334.708993055552</v>
      </c>
    </row>
    <row r="620" spans="7:12" x14ac:dyDescent="0.15">
      <c r="G620" t="s">
        <v>319</v>
      </c>
      <c r="H620" t="s">
        <v>114</v>
      </c>
      <c r="I620" t="s">
        <v>304</v>
      </c>
      <c r="J620" t="s">
        <v>337</v>
      </c>
      <c r="K620">
        <v>20</v>
      </c>
      <c r="L620" s="172">
        <v>43334.708993055552</v>
      </c>
    </row>
    <row r="621" spans="7:12" x14ac:dyDescent="0.15">
      <c r="G621" t="s">
        <v>319</v>
      </c>
      <c r="H621" t="s">
        <v>114</v>
      </c>
      <c r="I621" t="s">
        <v>304</v>
      </c>
      <c r="J621" t="s">
        <v>338</v>
      </c>
      <c r="K621">
        <v>25</v>
      </c>
      <c r="L621" s="172">
        <v>43334.708993055552</v>
      </c>
    </row>
    <row r="622" spans="7:12" x14ac:dyDescent="0.15">
      <c r="G622" t="s">
        <v>319</v>
      </c>
      <c r="H622" t="s">
        <v>114</v>
      </c>
      <c r="I622" t="s">
        <v>304</v>
      </c>
      <c r="J622" t="s">
        <v>339</v>
      </c>
      <c r="K622">
        <v>5</v>
      </c>
      <c r="L622" s="172">
        <v>43334.709004629629</v>
      </c>
    </row>
    <row r="623" spans="7:12" x14ac:dyDescent="0.15">
      <c r="G623" t="s">
        <v>319</v>
      </c>
      <c r="H623" t="s">
        <v>114</v>
      </c>
      <c r="I623" t="s">
        <v>304</v>
      </c>
      <c r="J623" t="s">
        <v>340</v>
      </c>
      <c r="K623">
        <v>0</v>
      </c>
      <c r="L623" s="172">
        <v>43334.709004629629</v>
      </c>
    </row>
    <row r="624" spans="7:12" x14ac:dyDescent="0.15">
      <c r="G624" t="s">
        <v>319</v>
      </c>
      <c r="H624" t="s">
        <v>114</v>
      </c>
      <c r="I624" t="s">
        <v>304</v>
      </c>
      <c r="J624" t="s">
        <v>341</v>
      </c>
      <c r="K624">
        <v>4</v>
      </c>
      <c r="L624" s="172">
        <v>43334.709004629629</v>
      </c>
    </row>
    <row r="625" spans="7:12" x14ac:dyDescent="0.15">
      <c r="G625" t="s">
        <v>319</v>
      </c>
      <c r="H625" t="s">
        <v>114</v>
      </c>
      <c r="I625" t="s">
        <v>304</v>
      </c>
      <c r="J625" t="s">
        <v>342</v>
      </c>
      <c r="K625">
        <v>0</v>
      </c>
      <c r="L625" s="172">
        <v>43334.709004629629</v>
      </c>
    </row>
    <row r="626" spans="7:12" x14ac:dyDescent="0.15">
      <c r="G626" t="s">
        <v>319</v>
      </c>
      <c r="H626" t="s">
        <v>114</v>
      </c>
      <c r="I626" t="s">
        <v>305</v>
      </c>
      <c r="J626" t="s">
        <v>333</v>
      </c>
      <c r="K626">
        <v>71</v>
      </c>
      <c r="L626" s="172">
        <v>43334.709004629629</v>
      </c>
    </row>
    <row r="627" spans="7:12" x14ac:dyDescent="0.15">
      <c r="G627" t="s">
        <v>319</v>
      </c>
      <c r="H627" t="s">
        <v>114</v>
      </c>
      <c r="I627" t="s">
        <v>305</v>
      </c>
      <c r="J627" t="s">
        <v>334</v>
      </c>
      <c r="K627">
        <v>71</v>
      </c>
      <c r="L627" s="172">
        <v>43334.709004629629</v>
      </c>
    </row>
    <row r="628" spans="7:12" x14ac:dyDescent="0.15">
      <c r="G628" t="s">
        <v>319</v>
      </c>
      <c r="H628" t="s">
        <v>114</v>
      </c>
      <c r="I628" t="s">
        <v>305</v>
      </c>
      <c r="J628" t="s">
        <v>335</v>
      </c>
      <c r="K628">
        <v>0</v>
      </c>
      <c r="L628" s="172">
        <v>43334.709004629629</v>
      </c>
    </row>
    <row r="629" spans="7:12" x14ac:dyDescent="0.15">
      <c r="G629" t="s">
        <v>319</v>
      </c>
      <c r="H629" t="s">
        <v>114</v>
      </c>
      <c r="I629" t="s">
        <v>305</v>
      </c>
      <c r="J629" t="s">
        <v>336</v>
      </c>
      <c r="K629">
        <v>0</v>
      </c>
      <c r="L629" s="172">
        <v>43334.709004629629</v>
      </c>
    </row>
    <row r="630" spans="7:12" x14ac:dyDescent="0.15">
      <c r="G630" t="s">
        <v>319</v>
      </c>
      <c r="H630" t="s">
        <v>114</v>
      </c>
      <c r="I630" t="s">
        <v>305</v>
      </c>
      <c r="J630" t="s">
        <v>326</v>
      </c>
      <c r="K630">
        <v>0</v>
      </c>
      <c r="L630" s="172">
        <v>43334.709004629629</v>
      </c>
    </row>
    <row r="631" spans="7:12" x14ac:dyDescent="0.15">
      <c r="G631" t="s">
        <v>319</v>
      </c>
      <c r="H631" t="s">
        <v>114</v>
      </c>
      <c r="I631" t="s">
        <v>305</v>
      </c>
      <c r="J631" t="s">
        <v>327</v>
      </c>
      <c r="K631">
        <v>0</v>
      </c>
      <c r="L631" s="172">
        <v>43334.709004629629</v>
      </c>
    </row>
    <row r="632" spans="7:12" x14ac:dyDescent="0.15">
      <c r="G632" t="s">
        <v>319</v>
      </c>
      <c r="H632" t="s">
        <v>114</v>
      </c>
      <c r="I632" t="s">
        <v>305</v>
      </c>
      <c r="J632" t="s">
        <v>337</v>
      </c>
      <c r="K632">
        <v>31</v>
      </c>
      <c r="L632" s="172">
        <v>43334.709004629629</v>
      </c>
    </row>
    <row r="633" spans="7:12" x14ac:dyDescent="0.15">
      <c r="G633" t="s">
        <v>319</v>
      </c>
      <c r="H633" t="s">
        <v>114</v>
      </c>
      <c r="I633" t="s">
        <v>305</v>
      </c>
      <c r="J633" t="s">
        <v>338</v>
      </c>
      <c r="K633">
        <v>35</v>
      </c>
      <c r="L633" s="172">
        <v>43334.709004629629</v>
      </c>
    </row>
    <row r="634" spans="7:12" x14ac:dyDescent="0.15">
      <c r="G634" t="s">
        <v>319</v>
      </c>
      <c r="H634" t="s">
        <v>114</v>
      </c>
      <c r="I634" t="s">
        <v>305</v>
      </c>
      <c r="J634" t="s">
        <v>339</v>
      </c>
      <c r="K634">
        <v>2</v>
      </c>
      <c r="L634" s="172">
        <v>43334.709004629629</v>
      </c>
    </row>
    <row r="635" spans="7:12" x14ac:dyDescent="0.15">
      <c r="G635" t="s">
        <v>319</v>
      </c>
      <c r="H635" t="s">
        <v>114</v>
      </c>
      <c r="I635" t="s">
        <v>305</v>
      </c>
      <c r="J635" t="s">
        <v>340</v>
      </c>
      <c r="K635">
        <v>0</v>
      </c>
      <c r="L635" s="172">
        <v>43334.709004629629</v>
      </c>
    </row>
    <row r="636" spans="7:12" x14ac:dyDescent="0.15">
      <c r="G636" t="s">
        <v>319</v>
      </c>
      <c r="H636" t="s">
        <v>114</v>
      </c>
      <c r="I636" t="s">
        <v>305</v>
      </c>
      <c r="J636" t="s">
        <v>341</v>
      </c>
      <c r="K636">
        <v>3</v>
      </c>
      <c r="L636" s="172">
        <v>43334.709004629629</v>
      </c>
    </row>
    <row r="637" spans="7:12" x14ac:dyDescent="0.15">
      <c r="G637" t="s">
        <v>319</v>
      </c>
      <c r="H637" t="s">
        <v>114</v>
      </c>
      <c r="I637" t="s">
        <v>305</v>
      </c>
      <c r="J637" t="s">
        <v>342</v>
      </c>
      <c r="K637">
        <v>0</v>
      </c>
      <c r="L637" s="172">
        <v>43334.709004629629</v>
      </c>
    </row>
    <row r="638" spans="7:12" x14ac:dyDescent="0.15">
      <c r="G638" t="s">
        <v>319</v>
      </c>
      <c r="H638" t="s">
        <v>114</v>
      </c>
      <c r="I638" t="s">
        <v>306</v>
      </c>
      <c r="J638" t="s">
        <v>333</v>
      </c>
      <c r="K638">
        <v>54</v>
      </c>
      <c r="L638" s="172">
        <v>43334.709004629629</v>
      </c>
    </row>
    <row r="639" spans="7:12" x14ac:dyDescent="0.15">
      <c r="G639" t="s">
        <v>319</v>
      </c>
      <c r="H639" t="s">
        <v>114</v>
      </c>
      <c r="I639" t="s">
        <v>306</v>
      </c>
      <c r="J639" t="s">
        <v>334</v>
      </c>
      <c r="K639">
        <v>54</v>
      </c>
      <c r="L639" s="172">
        <v>43334.709004629629</v>
      </c>
    </row>
    <row r="640" spans="7:12" x14ac:dyDescent="0.15">
      <c r="G640" t="s">
        <v>319</v>
      </c>
      <c r="H640" t="s">
        <v>114</v>
      </c>
      <c r="I640" t="s">
        <v>306</v>
      </c>
      <c r="J640" t="s">
        <v>335</v>
      </c>
      <c r="K640">
        <v>0</v>
      </c>
      <c r="L640" s="172">
        <v>43334.709004629629</v>
      </c>
    </row>
    <row r="641" spans="7:12" x14ac:dyDescent="0.15">
      <c r="G641" t="s">
        <v>319</v>
      </c>
      <c r="H641" t="s">
        <v>114</v>
      </c>
      <c r="I641" t="s">
        <v>306</v>
      </c>
      <c r="J641" t="s">
        <v>336</v>
      </c>
      <c r="K641">
        <v>0</v>
      </c>
      <c r="L641" s="172">
        <v>43334.709004629629</v>
      </c>
    </row>
    <row r="642" spans="7:12" x14ac:dyDescent="0.15">
      <c r="G642" t="s">
        <v>319</v>
      </c>
      <c r="H642" t="s">
        <v>114</v>
      </c>
      <c r="I642" t="s">
        <v>306</v>
      </c>
      <c r="J642" t="s">
        <v>326</v>
      </c>
      <c r="K642">
        <v>0</v>
      </c>
      <c r="L642" s="172">
        <v>43334.709004629629</v>
      </c>
    </row>
    <row r="643" spans="7:12" x14ac:dyDescent="0.15">
      <c r="G643" t="s">
        <v>319</v>
      </c>
      <c r="H643" t="s">
        <v>114</v>
      </c>
      <c r="I643" t="s">
        <v>306</v>
      </c>
      <c r="J643" t="s">
        <v>327</v>
      </c>
      <c r="K643">
        <v>0</v>
      </c>
      <c r="L643" s="172">
        <v>43334.709004629629</v>
      </c>
    </row>
    <row r="644" spans="7:12" x14ac:dyDescent="0.15">
      <c r="G644" t="s">
        <v>319</v>
      </c>
      <c r="H644" t="s">
        <v>114</v>
      </c>
      <c r="I644" t="s">
        <v>306</v>
      </c>
      <c r="J644" t="s">
        <v>337</v>
      </c>
      <c r="K644">
        <v>20</v>
      </c>
      <c r="L644" s="172">
        <v>43334.709004629629</v>
      </c>
    </row>
    <row r="645" spans="7:12" x14ac:dyDescent="0.15">
      <c r="G645" t="s">
        <v>319</v>
      </c>
      <c r="H645" t="s">
        <v>114</v>
      </c>
      <c r="I645" t="s">
        <v>306</v>
      </c>
      <c r="J645" t="s">
        <v>338</v>
      </c>
      <c r="K645">
        <v>26</v>
      </c>
      <c r="L645" s="172">
        <v>43334.709004629629</v>
      </c>
    </row>
    <row r="646" spans="7:12" x14ac:dyDescent="0.15">
      <c r="G646" t="s">
        <v>319</v>
      </c>
      <c r="H646" t="s">
        <v>114</v>
      </c>
      <c r="I646" t="s">
        <v>306</v>
      </c>
      <c r="J646" t="s">
        <v>339</v>
      </c>
      <c r="K646">
        <v>3</v>
      </c>
      <c r="L646" s="172">
        <v>43334.709004629629</v>
      </c>
    </row>
    <row r="647" spans="7:12" x14ac:dyDescent="0.15">
      <c r="G647" t="s">
        <v>319</v>
      </c>
      <c r="H647" t="s">
        <v>114</v>
      </c>
      <c r="I647" t="s">
        <v>306</v>
      </c>
      <c r="J647" t="s">
        <v>340</v>
      </c>
      <c r="K647">
        <v>0</v>
      </c>
      <c r="L647" s="172">
        <v>43334.709004629629</v>
      </c>
    </row>
    <row r="648" spans="7:12" x14ac:dyDescent="0.15">
      <c r="G648" t="s">
        <v>319</v>
      </c>
      <c r="H648" t="s">
        <v>114</v>
      </c>
      <c r="I648" t="s">
        <v>306</v>
      </c>
      <c r="J648" t="s">
        <v>341</v>
      </c>
      <c r="K648">
        <v>5</v>
      </c>
      <c r="L648" s="172">
        <v>43334.709004629629</v>
      </c>
    </row>
    <row r="649" spans="7:12" x14ac:dyDescent="0.15">
      <c r="G649" t="s">
        <v>319</v>
      </c>
      <c r="H649" t="s">
        <v>114</v>
      </c>
      <c r="I649" t="s">
        <v>306</v>
      </c>
      <c r="J649" t="s">
        <v>342</v>
      </c>
      <c r="K649">
        <v>0</v>
      </c>
      <c r="L649" s="172">
        <v>43334.709004629629</v>
      </c>
    </row>
    <row r="650" spans="7:12" x14ac:dyDescent="0.15">
      <c r="G650" t="s">
        <v>319</v>
      </c>
      <c r="H650" t="s">
        <v>114</v>
      </c>
      <c r="I650" t="s">
        <v>307</v>
      </c>
      <c r="J650" t="s">
        <v>333</v>
      </c>
      <c r="K650">
        <v>55</v>
      </c>
      <c r="L650" s="172">
        <v>43334.709004629629</v>
      </c>
    </row>
    <row r="651" spans="7:12" x14ac:dyDescent="0.15">
      <c r="G651" t="s">
        <v>319</v>
      </c>
      <c r="H651" t="s">
        <v>114</v>
      </c>
      <c r="I651" t="s">
        <v>307</v>
      </c>
      <c r="J651" t="s">
        <v>334</v>
      </c>
      <c r="K651">
        <v>55</v>
      </c>
      <c r="L651" s="172">
        <v>43334.709004629629</v>
      </c>
    </row>
    <row r="652" spans="7:12" x14ac:dyDescent="0.15">
      <c r="G652" t="s">
        <v>319</v>
      </c>
      <c r="H652" t="s">
        <v>114</v>
      </c>
      <c r="I652" t="s">
        <v>307</v>
      </c>
      <c r="J652" t="s">
        <v>335</v>
      </c>
      <c r="K652">
        <v>0</v>
      </c>
      <c r="L652" s="172">
        <v>43334.709004629629</v>
      </c>
    </row>
    <row r="653" spans="7:12" x14ac:dyDescent="0.15">
      <c r="G653" t="s">
        <v>319</v>
      </c>
      <c r="H653" t="s">
        <v>114</v>
      </c>
      <c r="I653" t="s">
        <v>307</v>
      </c>
      <c r="J653" t="s">
        <v>336</v>
      </c>
      <c r="K653">
        <v>0</v>
      </c>
      <c r="L653" s="172">
        <v>43334.709004629629</v>
      </c>
    </row>
    <row r="654" spans="7:12" x14ac:dyDescent="0.15">
      <c r="G654" t="s">
        <v>319</v>
      </c>
      <c r="H654" t="s">
        <v>114</v>
      </c>
      <c r="I654" t="s">
        <v>307</v>
      </c>
      <c r="J654" t="s">
        <v>326</v>
      </c>
      <c r="K654">
        <v>0</v>
      </c>
      <c r="L654" s="172">
        <v>43334.709004629629</v>
      </c>
    </row>
    <row r="655" spans="7:12" x14ac:dyDescent="0.15">
      <c r="G655" t="s">
        <v>319</v>
      </c>
      <c r="H655" t="s">
        <v>114</v>
      </c>
      <c r="I655" t="s">
        <v>307</v>
      </c>
      <c r="J655" t="s">
        <v>327</v>
      </c>
      <c r="K655">
        <v>0</v>
      </c>
      <c r="L655" s="172">
        <v>43334.709004629629</v>
      </c>
    </row>
    <row r="656" spans="7:12" x14ac:dyDescent="0.15">
      <c r="G656" t="s">
        <v>319</v>
      </c>
      <c r="H656" t="s">
        <v>114</v>
      </c>
      <c r="I656" t="s">
        <v>307</v>
      </c>
      <c r="J656" t="s">
        <v>337</v>
      </c>
      <c r="K656">
        <v>22</v>
      </c>
      <c r="L656" s="172">
        <v>43334.709004629629</v>
      </c>
    </row>
    <row r="657" spans="7:12" x14ac:dyDescent="0.15">
      <c r="G657" t="s">
        <v>319</v>
      </c>
      <c r="H657" t="s">
        <v>114</v>
      </c>
      <c r="I657" t="s">
        <v>307</v>
      </c>
      <c r="J657" t="s">
        <v>338</v>
      </c>
      <c r="K657">
        <v>24</v>
      </c>
      <c r="L657" s="172">
        <v>43334.709004629629</v>
      </c>
    </row>
    <row r="658" spans="7:12" x14ac:dyDescent="0.15">
      <c r="G658" t="s">
        <v>319</v>
      </c>
      <c r="H658" t="s">
        <v>114</v>
      </c>
      <c r="I658" t="s">
        <v>307</v>
      </c>
      <c r="J658" t="s">
        <v>339</v>
      </c>
      <c r="K658">
        <v>8</v>
      </c>
      <c r="L658" s="172">
        <v>43334.709004629629</v>
      </c>
    </row>
    <row r="659" spans="7:12" x14ac:dyDescent="0.15">
      <c r="G659" t="s">
        <v>319</v>
      </c>
      <c r="H659" t="s">
        <v>114</v>
      </c>
      <c r="I659" t="s">
        <v>307</v>
      </c>
      <c r="J659" t="s">
        <v>340</v>
      </c>
      <c r="K659">
        <v>0</v>
      </c>
      <c r="L659" s="172">
        <v>43334.709004629629</v>
      </c>
    </row>
    <row r="660" spans="7:12" x14ac:dyDescent="0.15">
      <c r="G660" t="s">
        <v>319</v>
      </c>
      <c r="H660" t="s">
        <v>114</v>
      </c>
      <c r="I660" t="s">
        <v>307</v>
      </c>
      <c r="J660" t="s">
        <v>341</v>
      </c>
      <c r="K660">
        <v>1</v>
      </c>
      <c r="L660" s="172">
        <v>43334.709004629629</v>
      </c>
    </row>
    <row r="661" spans="7:12" x14ac:dyDescent="0.15">
      <c r="G661" t="s">
        <v>319</v>
      </c>
      <c r="H661" t="s">
        <v>114</v>
      </c>
      <c r="I661" t="s">
        <v>307</v>
      </c>
      <c r="J661" t="s">
        <v>342</v>
      </c>
      <c r="K661">
        <v>0</v>
      </c>
      <c r="L661" s="172">
        <v>43334.709016203706</v>
      </c>
    </row>
    <row r="662" spans="7:12" x14ac:dyDescent="0.15">
      <c r="G662" t="s">
        <v>319</v>
      </c>
      <c r="H662" t="s">
        <v>114</v>
      </c>
      <c r="I662" t="s">
        <v>308</v>
      </c>
      <c r="J662" t="s">
        <v>333</v>
      </c>
      <c r="K662">
        <v>45</v>
      </c>
      <c r="L662" s="172">
        <v>43334.709016203706</v>
      </c>
    </row>
    <row r="663" spans="7:12" x14ac:dyDescent="0.15">
      <c r="G663" t="s">
        <v>319</v>
      </c>
      <c r="H663" t="s">
        <v>114</v>
      </c>
      <c r="I663" t="s">
        <v>308</v>
      </c>
      <c r="J663" t="s">
        <v>334</v>
      </c>
      <c r="K663">
        <v>45</v>
      </c>
      <c r="L663" s="172">
        <v>43334.709016203706</v>
      </c>
    </row>
    <row r="664" spans="7:12" x14ac:dyDescent="0.15">
      <c r="G664" t="s">
        <v>319</v>
      </c>
      <c r="H664" t="s">
        <v>114</v>
      </c>
      <c r="I664" t="s">
        <v>308</v>
      </c>
      <c r="J664" t="s">
        <v>335</v>
      </c>
      <c r="K664">
        <v>0</v>
      </c>
      <c r="L664" s="172">
        <v>43334.709016203706</v>
      </c>
    </row>
    <row r="665" spans="7:12" x14ac:dyDescent="0.15">
      <c r="G665" t="s">
        <v>319</v>
      </c>
      <c r="H665" t="s">
        <v>114</v>
      </c>
      <c r="I665" t="s">
        <v>308</v>
      </c>
      <c r="J665" t="s">
        <v>336</v>
      </c>
      <c r="K665">
        <v>0</v>
      </c>
      <c r="L665" s="172">
        <v>43334.709016203706</v>
      </c>
    </row>
    <row r="666" spans="7:12" x14ac:dyDescent="0.15">
      <c r="G666" t="s">
        <v>319</v>
      </c>
      <c r="H666" t="s">
        <v>114</v>
      </c>
      <c r="I666" t="s">
        <v>308</v>
      </c>
      <c r="J666" t="s">
        <v>326</v>
      </c>
      <c r="K666">
        <v>0</v>
      </c>
      <c r="L666" s="172">
        <v>43334.709016203706</v>
      </c>
    </row>
    <row r="667" spans="7:12" x14ac:dyDescent="0.15">
      <c r="G667" t="s">
        <v>319</v>
      </c>
      <c r="H667" t="s">
        <v>114</v>
      </c>
      <c r="I667" t="s">
        <v>308</v>
      </c>
      <c r="J667" t="s">
        <v>327</v>
      </c>
      <c r="K667">
        <v>0</v>
      </c>
      <c r="L667" s="172">
        <v>43334.709016203706</v>
      </c>
    </row>
    <row r="668" spans="7:12" x14ac:dyDescent="0.15">
      <c r="G668" t="s">
        <v>319</v>
      </c>
      <c r="H668" t="s">
        <v>114</v>
      </c>
      <c r="I668" t="s">
        <v>308</v>
      </c>
      <c r="J668" t="s">
        <v>337</v>
      </c>
      <c r="K668">
        <v>20</v>
      </c>
      <c r="L668" s="172">
        <v>43334.709016203706</v>
      </c>
    </row>
    <row r="669" spans="7:12" x14ac:dyDescent="0.15">
      <c r="G669" t="s">
        <v>319</v>
      </c>
      <c r="H669" t="s">
        <v>114</v>
      </c>
      <c r="I669" t="s">
        <v>308</v>
      </c>
      <c r="J669" t="s">
        <v>338</v>
      </c>
      <c r="K669">
        <v>22</v>
      </c>
      <c r="L669" s="172">
        <v>43334.709016203706</v>
      </c>
    </row>
    <row r="670" spans="7:12" x14ac:dyDescent="0.15">
      <c r="G670" t="s">
        <v>319</v>
      </c>
      <c r="H670" t="s">
        <v>114</v>
      </c>
      <c r="I670" t="s">
        <v>308</v>
      </c>
      <c r="J670" t="s">
        <v>339</v>
      </c>
      <c r="K670">
        <v>1</v>
      </c>
      <c r="L670" s="172">
        <v>43334.709016203706</v>
      </c>
    </row>
    <row r="671" spans="7:12" x14ac:dyDescent="0.15">
      <c r="G671" t="s">
        <v>319</v>
      </c>
      <c r="H671" t="s">
        <v>114</v>
      </c>
      <c r="I671" t="s">
        <v>308</v>
      </c>
      <c r="J671" t="s">
        <v>340</v>
      </c>
      <c r="K671">
        <v>0</v>
      </c>
      <c r="L671" s="172">
        <v>43334.709016203706</v>
      </c>
    </row>
    <row r="672" spans="7:12" x14ac:dyDescent="0.15">
      <c r="G672" t="s">
        <v>319</v>
      </c>
      <c r="H672" t="s">
        <v>114</v>
      </c>
      <c r="I672" t="s">
        <v>308</v>
      </c>
      <c r="J672" t="s">
        <v>341</v>
      </c>
      <c r="K672">
        <v>2</v>
      </c>
      <c r="L672" s="172">
        <v>43334.709016203706</v>
      </c>
    </row>
    <row r="673" spans="7:12" x14ac:dyDescent="0.15">
      <c r="G673" t="s">
        <v>319</v>
      </c>
      <c r="H673" t="s">
        <v>114</v>
      </c>
      <c r="I673" t="s">
        <v>308</v>
      </c>
      <c r="J673" t="s">
        <v>342</v>
      </c>
      <c r="K673">
        <v>0</v>
      </c>
      <c r="L673" s="172">
        <v>43334.709016203706</v>
      </c>
    </row>
    <row r="674" spans="7:12" x14ac:dyDescent="0.15">
      <c r="G674" t="s">
        <v>319</v>
      </c>
      <c r="H674" t="s">
        <v>114</v>
      </c>
      <c r="I674" t="s">
        <v>309</v>
      </c>
      <c r="J674" t="s">
        <v>333</v>
      </c>
      <c r="K674">
        <v>27</v>
      </c>
      <c r="L674" s="172">
        <v>43334.709016203706</v>
      </c>
    </row>
    <row r="675" spans="7:12" x14ac:dyDescent="0.15">
      <c r="G675" t="s">
        <v>319</v>
      </c>
      <c r="H675" t="s">
        <v>114</v>
      </c>
      <c r="I675" t="s">
        <v>309</v>
      </c>
      <c r="J675" t="s">
        <v>334</v>
      </c>
      <c r="K675">
        <v>27</v>
      </c>
      <c r="L675" s="172">
        <v>43334.709016203706</v>
      </c>
    </row>
    <row r="676" spans="7:12" x14ac:dyDescent="0.15">
      <c r="G676" t="s">
        <v>319</v>
      </c>
      <c r="H676" t="s">
        <v>114</v>
      </c>
      <c r="I676" t="s">
        <v>309</v>
      </c>
      <c r="J676" t="s">
        <v>335</v>
      </c>
      <c r="K676">
        <v>0</v>
      </c>
      <c r="L676" s="172">
        <v>43334.709016203706</v>
      </c>
    </row>
    <row r="677" spans="7:12" x14ac:dyDescent="0.15">
      <c r="G677" t="s">
        <v>319</v>
      </c>
      <c r="H677" t="s">
        <v>114</v>
      </c>
      <c r="I677" t="s">
        <v>309</v>
      </c>
      <c r="J677" t="s">
        <v>336</v>
      </c>
      <c r="K677">
        <v>0</v>
      </c>
      <c r="L677" s="172">
        <v>43334.709016203706</v>
      </c>
    </row>
    <row r="678" spans="7:12" x14ac:dyDescent="0.15">
      <c r="G678" t="s">
        <v>319</v>
      </c>
      <c r="H678" t="s">
        <v>114</v>
      </c>
      <c r="I678" t="s">
        <v>309</v>
      </c>
      <c r="J678" t="s">
        <v>326</v>
      </c>
      <c r="K678">
        <v>0</v>
      </c>
      <c r="L678" s="172">
        <v>43334.709016203706</v>
      </c>
    </row>
    <row r="679" spans="7:12" x14ac:dyDescent="0.15">
      <c r="G679" t="s">
        <v>319</v>
      </c>
      <c r="H679" t="s">
        <v>114</v>
      </c>
      <c r="I679" t="s">
        <v>309</v>
      </c>
      <c r="J679" t="s">
        <v>327</v>
      </c>
      <c r="K679">
        <v>0</v>
      </c>
      <c r="L679" s="172">
        <v>43334.709016203706</v>
      </c>
    </row>
    <row r="680" spans="7:12" x14ac:dyDescent="0.15">
      <c r="G680" t="s">
        <v>319</v>
      </c>
      <c r="H680" t="s">
        <v>114</v>
      </c>
      <c r="I680" t="s">
        <v>309</v>
      </c>
      <c r="J680" t="s">
        <v>337</v>
      </c>
      <c r="K680">
        <v>11</v>
      </c>
      <c r="L680" s="172">
        <v>43334.709016203706</v>
      </c>
    </row>
    <row r="681" spans="7:12" x14ac:dyDescent="0.15">
      <c r="G681" t="s">
        <v>319</v>
      </c>
      <c r="H681" t="s">
        <v>114</v>
      </c>
      <c r="I681" t="s">
        <v>309</v>
      </c>
      <c r="J681" t="s">
        <v>338</v>
      </c>
      <c r="K681">
        <v>15</v>
      </c>
      <c r="L681" s="172">
        <v>43334.709016203706</v>
      </c>
    </row>
    <row r="682" spans="7:12" x14ac:dyDescent="0.15">
      <c r="G682" t="s">
        <v>319</v>
      </c>
      <c r="H682" t="s">
        <v>114</v>
      </c>
      <c r="I682" t="s">
        <v>309</v>
      </c>
      <c r="J682" t="s">
        <v>339</v>
      </c>
      <c r="K682">
        <v>0</v>
      </c>
      <c r="L682" s="172">
        <v>43334.709016203706</v>
      </c>
    </row>
    <row r="683" spans="7:12" x14ac:dyDescent="0.15">
      <c r="G683" t="s">
        <v>319</v>
      </c>
      <c r="H683" t="s">
        <v>114</v>
      </c>
      <c r="I683" t="s">
        <v>309</v>
      </c>
      <c r="J683" t="s">
        <v>340</v>
      </c>
      <c r="K683">
        <v>0</v>
      </c>
      <c r="L683" s="172">
        <v>43334.709016203706</v>
      </c>
    </row>
    <row r="684" spans="7:12" x14ac:dyDescent="0.15">
      <c r="G684" t="s">
        <v>319</v>
      </c>
      <c r="H684" t="s">
        <v>114</v>
      </c>
      <c r="I684" t="s">
        <v>309</v>
      </c>
      <c r="J684" t="s">
        <v>341</v>
      </c>
      <c r="K684">
        <v>1</v>
      </c>
      <c r="L684" s="172">
        <v>43334.709016203706</v>
      </c>
    </row>
    <row r="685" spans="7:12" x14ac:dyDescent="0.15">
      <c r="G685" t="s">
        <v>319</v>
      </c>
      <c r="H685" t="s">
        <v>114</v>
      </c>
      <c r="I685" t="s">
        <v>309</v>
      </c>
      <c r="J685" t="s">
        <v>342</v>
      </c>
      <c r="K685">
        <v>0</v>
      </c>
      <c r="L685" s="172">
        <v>43334.709016203706</v>
      </c>
    </row>
    <row r="686" spans="7:12" x14ac:dyDescent="0.15">
      <c r="G686" t="s">
        <v>319</v>
      </c>
      <c r="H686" t="s">
        <v>114</v>
      </c>
      <c r="I686" t="s">
        <v>310</v>
      </c>
      <c r="J686" t="s">
        <v>333</v>
      </c>
      <c r="K686">
        <v>26</v>
      </c>
      <c r="L686" s="172">
        <v>43334.709016203706</v>
      </c>
    </row>
    <row r="687" spans="7:12" x14ac:dyDescent="0.15">
      <c r="G687" t="s">
        <v>319</v>
      </c>
      <c r="H687" t="s">
        <v>114</v>
      </c>
      <c r="I687" t="s">
        <v>310</v>
      </c>
      <c r="J687" t="s">
        <v>334</v>
      </c>
      <c r="K687">
        <v>25</v>
      </c>
      <c r="L687" s="172">
        <v>43334.709016203706</v>
      </c>
    </row>
    <row r="688" spans="7:12" x14ac:dyDescent="0.15">
      <c r="G688" t="s">
        <v>319</v>
      </c>
      <c r="H688" t="s">
        <v>114</v>
      </c>
      <c r="I688" t="s">
        <v>310</v>
      </c>
      <c r="J688" t="s">
        <v>335</v>
      </c>
      <c r="K688">
        <v>1</v>
      </c>
      <c r="L688" s="172">
        <v>43334.709016203706</v>
      </c>
    </row>
    <row r="689" spans="7:12" x14ac:dyDescent="0.15">
      <c r="G689" t="s">
        <v>319</v>
      </c>
      <c r="H689" t="s">
        <v>114</v>
      </c>
      <c r="I689" t="s">
        <v>310</v>
      </c>
      <c r="J689" t="s">
        <v>336</v>
      </c>
      <c r="K689">
        <v>0</v>
      </c>
      <c r="L689" s="172">
        <v>43334.709016203706</v>
      </c>
    </row>
    <row r="690" spans="7:12" x14ac:dyDescent="0.15">
      <c r="G690" t="s">
        <v>319</v>
      </c>
      <c r="H690" t="s">
        <v>114</v>
      </c>
      <c r="I690" t="s">
        <v>310</v>
      </c>
      <c r="J690" t="s">
        <v>326</v>
      </c>
      <c r="K690">
        <v>0</v>
      </c>
      <c r="L690" s="172">
        <v>43334.709016203706</v>
      </c>
    </row>
    <row r="691" spans="7:12" x14ac:dyDescent="0.15">
      <c r="G691" t="s">
        <v>319</v>
      </c>
      <c r="H691" t="s">
        <v>114</v>
      </c>
      <c r="I691" t="s">
        <v>310</v>
      </c>
      <c r="J691" t="s">
        <v>327</v>
      </c>
      <c r="K691">
        <v>1</v>
      </c>
      <c r="L691" s="172">
        <v>43334.709016203706</v>
      </c>
    </row>
    <row r="692" spans="7:12" x14ac:dyDescent="0.15">
      <c r="G692" t="s">
        <v>319</v>
      </c>
      <c r="H692" t="s">
        <v>114</v>
      </c>
      <c r="I692" t="s">
        <v>310</v>
      </c>
      <c r="J692" t="s">
        <v>337</v>
      </c>
      <c r="K692">
        <v>10</v>
      </c>
      <c r="L692" s="172">
        <v>43334.709016203706</v>
      </c>
    </row>
    <row r="693" spans="7:12" x14ac:dyDescent="0.15">
      <c r="G693" t="s">
        <v>319</v>
      </c>
      <c r="H693" t="s">
        <v>114</v>
      </c>
      <c r="I693" t="s">
        <v>310</v>
      </c>
      <c r="J693" t="s">
        <v>338</v>
      </c>
      <c r="K693">
        <v>13</v>
      </c>
      <c r="L693" s="172">
        <v>43334.709016203706</v>
      </c>
    </row>
    <row r="694" spans="7:12" x14ac:dyDescent="0.15">
      <c r="G694" t="s">
        <v>319</v>
      </c>
      <c r="H694" t="s">
        <v>114</v>
      </c>
      <c r="I694" t="s">
        <v>310</v>
      </c>
      <c r="J694" t="s">
        <v>339</v>
      </c>
      <c r="K694">
        <v>2</v>
      </c>
      <c r="L694" s="172">
        <v>43334.709016203706</v>
      </c>
    </row>
    <row r="695" spans="7:12" x14ac:dyDescent="0.15">
      <c r="G695" t="s">
        <v>319</v>
      </c>
      <c r="H695" t="s">
        <v>114</v>
      </c>
      <c r="I695" t="s">
        <v>310</v>
      </c>
      <c r="J695" t="s">
        <v>340</v>
      </c>
      <c r="K695">
        <v>0</v>
      </c>
      <c r="L695" s="172">
        <v>43334.709016203706</v>
      </c>
    </row>
    <row r="696" spans="7:12" x14ac:dyDescent="0.15">
      <c r="G696" t="s">
        <v>319</v>
      </c>
      <c r="H696" t="s">
        <v>114</v>
      </c>
      <c r="I696" t="s">
        <v>310</v>
      </c>
      <c r="J696" t="s">
        <v>341</v>
      </c>
      <c r="K696">
        <v>1</v>
      </c>
      <c r="L696" s="172">
        <v>43334.709016203706</v>
      </c>
    </row>
    <row r="697" spans="7:12" x14ac:dyDescent="0.15">
      <c r="G697" t="s">
        <v>319</v>
      </c>
      <c r="H697" t="s">
        <v>114</v>
      </c>
      <c r="I697" t="s">
        <v>310</v>
      </c>
      <c r="J697" t="s">
        <v>342</v>
      </c>
      <c r="K697">
        <v>0</v>
      </c>
      <c r="L697" s="172">
        <v>43334.709016203706</v>
      </c>
    </row>
    <row r="698" spans="7:12" x14ac:dyDescent="0.15">
      <c r="G698" t="s">
        <v>319</v>
      </c>
      <c r="H698" t="s">
        <v>114</v>
      </c>
      <c r="I698" t="s">
        <v>311</v>
      </c>
      <c r="J698" t="s">
        <v>333</v>
      </c>
      <c r="K698">
        <v>30</v>
      </c>
      <c r="L698" s="172">
        <v>43334.709016203706</v>
      </c>
    </row>
    <row r="699" spans="7:12" x14ac:dyDescent="0.15">
      <c r="G699" t="s">
        <v>319</v>
      </c>
      <c r="H699" t="s">
        <v>114</v>
      </c>
      <c r="I699" t="s">
        <v>311</v>
      </c>
      <c r="J699" t="s">
        <v>334</v>
      </c>
      <c r="K699">
        <v>29</v>
      </c>
      <c r="L699" s="172">
        <v>43334.709016203706</v>
      </c>
    </row>
    <row r="700" spans="7:12" x14ac:dyDescent="0.15">
      <c r="G700" t="s">
        <v>319</v>
      </c>
      <c r="H700" t="s">
        <v>114</v>
      </c>
      <c r="I700" t="s">
        <v>311</v>
      </c>
      <c r="J700" t="s">
        <v>335</v>
      </c>
      <c r="K700">
        <v>1</v>
      </c>
      <c r="L700" s="172">
        <v>43334.709027777775</v>
      </c>
    </row>
    <row r="701" spans="7:12" x14ac:dyDescent="0.15">
      <c r="G701" t="s">
        <v>319</v>
      </c>
      <c r="H701" t="s">
        <v>114</v>
      </c>
      <c r="I701" t="s">
        <v>311</v>
      </c>
      <c r="J701" t="s">
        <v>336</v>
      </c>
      <c r="K701">
        <v>2</v>
      </c>
      <c r="L701" s="172">
        <v>43334.709027777775</v>
      </c>
    </row>
    <row r="702" spans="7:12" x14ac:dyDescent="0.15">
      <c r="G702" t="s">
        <v>319</v>
      </c>
      <c r="H702" t="s">
        <v>114</v>
      </c>
      <c r="I702" t="s">
        <v>311</v>
      </c>
      <c r="J702" t="s">
        <v>326</v>
      </c>
      <c r="K702">
        <v>0</v>
      </c>
      <c r="L702" s="172">
        <v>43334.709027777775</v>
      </c>
    </row>
    <row r="703" spans="7:12" x14ac:dyDescent="0.15">
      <c r="G703" t="s">
        <v>319</v>
      </c>
      <c r="H703" t="s">
        <v>114</v>
      </c>
      <c r="I703" t="s">
        <v>311</v>
      </c>
      <c r="J703" t="s">
        <v>327</v>
      </c>
      <c r="K703">
        <v>1</v>
      </c>
      <c r="L703" s="172">
        <v>43334.709027777775</v>
      </c>
    </row>
    <row r="704" spans="7:12" x14ac:dyDescent="0.15">
      <c r="G704" t="s">
        <v>319</v>
      </c>
      <c r="H704" t="s">
        <v>114</v>
      </c>
      <c r="I704" t="s">
        <v>311</v>
      </c>
      <c r="J704" t="s">
        <v>337</v>
      </c>
      <c r="K704">
        <v>8</v>
      </c>
      <c r="L704" s="172">
        <v>43334.709027777775</v>
      </c>
    </row>
    <row r="705" spans="7:12" x14ac:dyDescent="0.15">
      <c r="G705" t="s">
        <v>319</v>
      </c>
      <c r="H705" t="s">
        <v>114</v>
      </c>
      <c r="I705" t="s">
        <v>311</v>
      </c>
      <c r="J705" t="s">
        <v>338</v>
      </c>
      <c r="K705">
        <v>15</v>
      </c>
      <c r="L705" s="172">
        <v>43334.709027777775</v>
      </c>
    </row>
    <row r="706" spans="7:12" x14ac:dyDescent="0.15">
      <c r="G706" t="s">
        <v>319</v>
      </c>
      <c r="H706" t="s">
        <v>114</v>
      </c>
      <c r="I706" t="s">
        <v>311</v>
      </c>
      <c r="J706" t="s">
        <v>339</v>
      </c>
      <c r="K706">
        <v>2</v>
      </c>
      <c r="L706" s="172">
        <v>43334.709027777775</v>
      </c>
    </row>
    <row r="707" spans="7:12" x14ac:dyDescent="0.15">
      <c r="G707" t="s">
        <v>319</v>
      </c>
      <c r="H707" t="s">
        <v>114</v>
      </c>
      <c r="I707" t="s">
        <v>311</v>
      </c>
      <c r="J707" t="s">
        <v>340</v>
      </c>
      <c r="K707">
        <v>0</v>
      </c>
      <c r="L707" s="172">
        <v>43334.709027777775</v>
      </c>
    </row>
    <row r="708" spans="7:12" x14ac:dyDescent="0.15">
      <c r="G708" t="s">
        <v>319</v>
      </c>
      <c r="H708" t="s">
        <v>114</v>
      </c>
      <c r="I708" t="s">
        <v>311</v>
      </c>
      <c r="J708" t="s">
        <v>341</v>
      </c>
      <c r="K708">
        <v>5</v>
      </c>
      <c r="L708" s="172">
        <v>43334.709027777775</v>
      </c>
    </row>
    <row r="709" spans="7:12" x14ac:dyDescent="0.15">
      <c r="G709" t="s">
        <v>319</v>
      </c>
      <c r="H709" t="s">
        <v>114</v>
      </c>
      <c r="I709" t="s">
        <v>311</v>
      </c>
      <c r="J709" t="s">
        <v>342</v>
      </c>
      <c r="K709">
        <v>0</v>
      </c>
      <c r="L709" s="172">
        <v>43334.709027777775</v>
      </c>
    </row>
    <row r="710" spans="7:12" x14ac:dyDescent="0.15">
      <c r="G710" t="s">
        <v>319</v>
      </c>
      <c r="H710" t="s">
        <v>114</v>
      </c>
      <c r="I710" t="s">
        <v>312</v>
      </c>
      <c r="J710" t="s">
        <v>333</v>
      </c>
      <c r="K710">
        <v>35</v>
      </c>
      <c r="L710" s="172">
        <v>43334.709027777775</v>
      </c>
    </row>
    <row r="711" spans="7:12" x14ac:dyDescent="0.15">
      <c r="G711" t="s">
        <v>319</v>
      </c>
      <c r="H711" t="s">
        <v>114</v>
      </c>
      <c r="I711" t="s">
        <v>312</v>
      </c>
      <c r="J711" t="s">
        <v>334</v>
      </c>
      <c r="K711">
        <v>25</v>
      </c>
      <c r="L711" s="172">
        <v>43334.709027777775</v>
      </c>
    </row>
    <row r="712" spans="7:12" x14ac:dyDescent="0.15">
      <c r="G712" t="s">
        <v>319</v>
      </c>
      <c r="H712" t="s">
        <v>114</v>
      </c>
      <c r="I712" t="s">
        <v>312</v>
      </c>
      <c r="J712" t="s">
        <v>335</v>
      </c>
      <c r="K712">
        <v>10</v>
      </c>
      <c r="L712" s="172">
        <v>43334.709027777775</v>
      </c>
    </row>
    <row r="713" spans="7:12" x14ac:dyDescent="0.15">
      <c r="G713" t="s">
        <v>319</v>
      </c>
      <c r="H713" t="s">
        <v>114</v>
      </c>
      <c r="I713" t="s">
        <v>312</v>
      </c>
      <c r="J713" t="s">
        <v>336</v>
      </c>
      <c r="K713">
        <v>1</v>
      </c>
      <c r="L713" s="172">
        <v>43334.709027777775</v>
      </c>
    </row>
    <row r="714" spans="7:12" x14ac:dyDescent="0.15">
      <c r="G714" t="s">
        <v>319</v>
      </c>
      <c r="H714" t="s">
        <v>114</v>
      </c>
      <c r="I714" t="s">
        <v>312</v>
      </c>
      <c r="J714" t="s">
        <v>326</v>
      </c>
      <c r="K714">
        <v>0</v>
      </c>
      <c r="L714" s="172">
        <v>43334.709027777775</v>
      </c>
    </row>
    <row r="715" spans="7:12" x14ac:dyDescent="0.15">
      <c r="G715" t="s">
        <v>319</v>
      </c>
      <c r="H715" t="s">
        <v>114</v>
      </c>
      <c r="I715" t="s">
        <v>312</v>
      </c>
      <c r="J715" t="s">
        <v>327</v>
      </c>
      <c r="K715">
        <v>10</v>
      </c>
      <c r="L715" s="172">
        <v>43334.709027777775</v>
      </c>
    </row>
    <row r="716" spans="7:12" x14ac:dyDescent="0.15">
      <c r="G716" t="s">
        <v>319</v>
      </c>
      <c r="H716" t="s">
        <v>114</v>
      </c>
      <c r="I716" t="s">
        <v>312</v>
      </c>
      <c r="J716" t="s">
        <v>337</v>
      </c>
      <c r="K716">
        <v>16</v>
      </c>
      <c r="L716" s="172">
        <v>43334.709027777775</v>
      </c>
    </row>
    <row r="717" spans="7:12" x14ac:dyDescent="0.15">
      <c r="G717" t="s">
        <v>319</v>
      </c>
      <c r="H717" t="s">
        <v>114</v>
      </c>
      <c r="I717" t="s">
        <v>312</v>
      </c>
      <c r="J717" t="s">
        <v>338</v>
      </c>
      <c r="K717">
        <v>17</v>
      </c>
      <c r="L717" s="172">
        <v>43334.709027777775</v>
      </c>
    </row>
    <row r="718" spans="7:12" x14ac:dyDescent="0.15">
      <c r="G718" t="s">
        <v>319</v>
      </c>
      <c r="H718" t="s">
        <v>114</v>
      </c>
      <c r="I718" t="s">
        <v>312</v>
      </c>
      <c r="J718" t="s">
        <v>339</v>
      </c>
      <c r="K718">
        <v>2</v>
      </c>
      <c r="L718" s="172">
        <v>43334.709027777775</v>
      </c>
    </row>
    <row r="719" spans="7:12" x14ac:dyDescent="0.15">
      <c r="G719" t="s">
        <v>319</v>
      </c>
      <c r="H719" t="s">
        <v>114</v>
      </c>
      <c r="I719" t="s">
        <v>312</v>
      </c>
      <c r="J719" t="s">
        <v>340</v>
      </c>
      <c r="K719">
        <v>0</v>
      </c>
      <c r="L719" s="172">
        <v>43334.709027777775</v>
      </c>
    </row>
    <row r="720" spans="7:12" x14ac:dyDescent="0.15">
      <c r="G720" t="s">
        <v>319</v>
      </c>
      <c r="H720" t="s">
        <v>114</v>
      </c>
      <c r="I720" t="s">
        <v>312</v>
      </c>
      <c r="J720" t="s">
        <v>341</v>
      </c>
      <c r="K720">
        <v>0</v>
      </c>
      <c r="L720" s="172">
        <v>43334.709027777775</v>
      </c>
    </row>
    <row r="721" spans="7:12" x14ac:dyDescent="0.15">
      <c r="G721" t="s">
        <v>319</v>
      </c>
      <c r="H721" t="s">
        <v>114</v>
      </c>
      <c r="I721" t="s">
        <v>312</v>
      </c>
      <c r="J721" t="s">
        <v>342</v>
      </c>
      <c r="K721">
        <v>0</v>
      </c>
      <c r="L721" s="172">
        <v>43334.709027777775</v>
      </c>
    </row>
    <row r="722" spans="7:12" x14ac:dyDescent="0.15">
      <c r="G722" t="s">
        <v>319</v>
      </c>
      <c r="H722" t="s">
        <v>114</v>
      </c>
      <c r="I722" t="s">
        <v>317</v>
      </c>
      <c r="J722" t="s">
        <v>333</v>
      </c>
      <c r="K722">
        <v>16</v>
      </c>
      <c r="L722" s="172">
        <v>43334.709027777775</v>
      </c>
    </row>
    <row r="723" spans="7:12" x14ac:dyDescent="0.15">
      <c r="G723" t="s">
        <v>319</v>
      </c>
      <c r="H723" t="s">
        <v>114</v>
      </c>
      <c r="I723" t="s">
        <v>317</v>
      </c>
      <c r="J723" t="s">
        <v>334</v>
      </c>
      <c r="K723">
        <v>15</v>
      </c>
      <c r="L723" s="172">
        <v>43334.709027777775</v>
      </c>
    </row>
    <row r="724" spans="7:12" x14ac:dyDescent="0.15">
      <c r="G724" t="s">
        <v>319</v>
      </c>
      <c r="H724" t="s">
        <v>114</v>
      </c>
      <c r="I724" t="s">
        <v>317</v>
      </c>
      <c r="J724" t="s">
        <v>335</v>
      </c>
      <c r="K724">
        <v>1</v>
      </c>
      <c r="L724" s="172">
        <v>43334.709027777775</v>
      </c>
    </row>
    <row r="725" spans="7:12" x14ac:dyDescent="0.15">
      <c r="G725" t="s">
        <v>319</v>
      </c>
      <c r="H725" t="s">
        <v>114</v>
      </c>
      <c r="I725" t="s">
        <v>317</v>
      </c>
      <c r="J725" t="s">
        <v>336</v>
      </c>
      <c r="K725">
        <v>0</v>
      </c>
      <c r="L725" s="172">
        <v>43334.709027777775</v>
      </c>
    </row>
    <row r="726" spans="7:12" x14ac:dyDescent="0.15">
      <c r="G726" t="s">
        <v>319</v>
      </c>
      <c r="H726" t="s">
        <v>114</v>
      </c>
      <c r="I726" t="s">
        <v>317</v>
      </c>
      <c r="J726" t="s">
        <v>326</v>
      </c>
      <c r="K726">
        <v>2</v>
      </c>
      <c r="L726" s="172">
        <v>43334.709027777775</v>
      </c>
    </row>
    <row r="727" spans="7:12" x14ac:dyDescent="0.15">
      <c r="G727" t="s">
        <v>319</v>
      </c>
      <c r="H727" t="s">
        <v>114</v>
      </c>
      <c r="I727" t="s">
        <v>317</v>
      </c>
      <c r="J727" t="s">
        <v>327</v>
      </c>
      <c r="K727">
        <v>1</v>
      </c>
      <c r="L727" s="172">
        <v>43334.709027777775</v>
      </c>
    </row>
    <row r="728" spans="7:12" x14ac:dyDescent="0.15">
      <c r="G728" t="s">
        <v>319</v>
      </c>
      <c r="H728" t="s">
        <v>114</v>
      </c>
      <c r="I728" t="s">
        <v>317</v>
      </c>
      <c r="J728" t="s">
        <v>337</v>
      </c>
      <c r="K728">
        <v>6</v>
      </c>
      <c r="L728" s="172">
        <v>43334.709027777775</v>
      </c>
    </row>
    <row r="729" spans="7:12" x14ac:dyDescent="0.15">
      <c r="G729" t="s">
        <v>319</v>
      </c>
      <c r="H729" t="s">
        <v>114</v>
      </c>
      <c r="I729" t="s">
        <v>317</v>
      </c>
      <c r="J729" t="s">
        <v>338</v>
      </c>
      <c r="K729">
        <v>7</v>
      </c>
      <c r="L729" s="172">
        <v>43334.709027777775</v>
      </c>
    </row>
    <row r="730" spans="7:12" x14ac:dyDescent="0.15">
      <c r="G730" t="s">
        <v>319</v>
      </c>
      <c r="H730" t="s">
        <v>114</v>
      </c>
      <c r="I730" t="s">
        <v>317</v>
      </c>
      <c r="J730" t="s">
        <v>339</v>
      </c>
      <c r="K730">
        <v>2</v>
      </c>
      <c r="L730" s="172">
        <v>43334.709027777775</v>
      </c>
    </row>
    <row r="731" spans="7:12" x14ac:dyDescent="0.15">
      <c r="G731" t="s">
        <v>319</v>
      </c>
      <c r="H731" t="s">
        <v>114</v>
      </c>
      <c r="I731" t="s">
        <v>317</v>
      </c>
      <c r="J731" t="s">
        <v>340</v>
      </c>
      <c r="K731">
        <v>0</v>
      </c>
      <c r="L731" s="172">
        <v>43334.709027777775</v>
      </c>
    </row>
    <row r="732" spans="7:12" x14ac:dyDescent="0.15">
      <c r="G732" t="s">
        <v>319</v>
      </c>
      <c r="H732" t="s">
        <v>114</v>
      </c>
      <c r="I732" t="s">
        <v>317</v>
      </c>
      <c r="J732" t="s">
        <v>341</v>
      </c>
      <c r="K732">
        <v>1</v>
      </c>
      <c r="L732" s="172">
        <v>43334.709027777775</v>
      </c>
    </row>
    <row r="733" spans="7:12" x14ac:dyDescent="0.15">
      <c r="G733" t="s">
        <v>319</v>
      </c>
      <c r="H733" t="s">
        <v>114</v>
      </c>
      <c r="I733" t="s">
        <v>317</v>
      </c>
      <c r="J733" t="s">
        <v>342</v>
      </c>
      <c r="K733">
        <v>0</v>
      </c>
      <c r="L733" s="172">
        <v>43334.709027777775</v>
      </c>
    </row>
    <row r="734" spans="7:12" x14ac:dyDescent="0.15">
      <c r="G734" t="s">
        <v>319</v>
      </c>
      <c r="H734" t="s">
        <v>114</v>
      </c>
      <c r="I734" t="s">
        <v>124</v>
      </c>
      <c r="J734" t="s">
        <v>333</v>
      </c>
      <c r="K734">
        <v>12</v>
      </c>
      <c r="L734" s="172">
        <v>43334.709027777775</v>
      </c>
    </row>
    <row r="735" spans="7:12" x14ac:dyDescent="0.15">
      <c r="G735" t="s">
        <v>319</v>
      </c>
      <c r="H735" t="s">
        <v>114</v>
      </c>
      <c r="I735" t="s">
        <v>124</v>
      </c>
      <c r="J735" t="s">
        <v>334</v>
      </c>
      <c r="K735">
        <v>12</v>
      </c>
      <c r="L735" s="172">
        <v>43334.709027777775</v>
      </c>
    </row>
    <row r="736" spans="7:12" x14ac:dyDescent="0.15">
      <c r="G736" t="s">
        <v>319</v>
      </c>
      <c r="H736" t="s">
        <v>114</v>
      </c>
      <c r="I736" t="s">
        <v>124</v>
      </c>
      <c r="J736" t="s">
        <v>335</v>
      </c>
      <c r="K736">
        <v>0</v>
      </c>
      <c r="L736" s="172">
        <v>43334.709039351852</v>
      </c>
    </row>
    <row r="737" spans="7:12" x14ac:dyDescent="0.15">
      <c r="G737" t="s">
        <v>319</v>
      </c>
      <c r="H737" t="s">
        <v>114</v>
      </c>
      <c r="I737" t="s">
        <v>124</v>
      </c>
      <c r="J737" t="s">
        <v>336</v>
      </c>
      <c r="K737">
        <v>0</v>
      </c>
      <c r="L737" s="172">
        <v>43334.709039351852</v>
      </c>
    </row>
    <row r="738" spans="7:12" x14ac:dyDescent="0.15">
      <c r="G738" t="s">
        <v>319</v>
      </c>
      <c r="H738" t="s">
        <v>114</v>
      </c>
      <c r="I738" t="s">
        <v>124</v>
      </c>
      <c r="J738" t="s">
        <v>326</v>
      </c>
      <c r="K738">
        <v>0</v>
      </c>
      <c r="L738" s="172">
        <v>43334.709039351852</v>
      </c>
    </row>
    <row r="739" spans="7:12" x14ac:dyDescent="0.15">
      <c r="G739" t="s">
        <v>319</v>
      </c>
      <c r="H739" t="s">
        <v>114</v>
      </c>
      <c r="I739" t="s">
        <v>124</v>
      </c>
      <c r="J739" t="s">
        <v>327</v>
      </c>
      <c r="K739">
        <v>1</v>
      </c>
      <c r="L739" s="172">
        <v>43334.709039351852</v>
      </c>
    </row>
    <row r="740" spans="7:12" x14ac:dyDescent="0.15">
      <c r="G740" t="s">
        <v>319</v>
      </c>
      <c r="H740" t="s">
        <v>114</v>
      </c>
      <c r="I740" t="s">
        <v>124</v>
      </c>
      <c r="J740" t="s">
        <v>337</v>
      </c>
      <c r="K740">
        <v>5</v>
      </c>
      <c r="L740" s="172">
        <v>43334.709039351852</v>
      </c>
    </row>
    <row r="741" spans="7:12" x14ac:dyDescent="0.15">
      <c r="G741" t="s">
        <v>319</v>
      </c>
      <c r="H741" t="s">
        <v>114</v>
      </c>
      <c r="I741" t="s">
        <v>124</v>
      </c>
      <c r="J741" t="s">
        <v>338</v>
      </c>
      <c r="K741">
        <v>5</v>
      </c>
      <c r="L741" s="172">
        <v>43334.709039351852</v>
      </c>
    </row>
    <row r="742" spans="7:12" x14ac:dyDescent="0.15">
      <c r="G742" t="s">
        <v>319</v>
      </c>
      <c r="H742" t="s">
        <v>114</v>
      </c>
      <c r="I742" t="s">
        <v>124</v>
      </c>
      <c r="J742" t="s">
        <v>339</v>
      </c>
      <c r="K742">
        <v>2</v>
      </c>
      <c r="L742" s="172">
        <v>43334.709039351852</v>
      </c>
    </row>
    <row r="743" spans="7:12" x14ac:dyDescent="0.15">
      <c r="G743" t="s">
        <v>319</v>
      </c>
      <c r="H743" t="s">
        <v>114</v>
      </c>
      <c r="I743" t="s">
        <v>124</v>
      </c>
      <c r="J743" t="s">
        <v>340</v>
      </c>
      <c r="K743">
        <v>0</v>
      </c>
      <c r="L743" s="172">
        <v>43334.709039351852</v>
      </c>
    </row>
    <row r="744" spans="7:12" x14ac:dyDescent="0.15">
      <c r="G744" t="s">
        <v>319</v>
      </c>
      <c r="H744" t="s">
        <v>114</v>
      </c>
      <c r="I744" t="s">
        <v>124</v>
      </c>
      <c r="J744" t="s">
        <v>341</v>
      </c>
      <c r="K744">
        <v>0</v>
      </c>
      <c r="L744" s="172">
        <v>43334.709039351852</v>
      </c>
    </row>
    <row r="745" spans="7:12" x14ac:dyDescent="0.15">
      <c r="G745" t="s">
        <v>319</v>
      </c>
      <c r="H745" t="s">
        <v>114</v>
      </c>
      <c r="I745" t="s">
        <v>124</v>
      </c>
      <c r="J745" t="s">
        <v>342</v>
      </c>
      <c r="K745">
        <v>0</v>
      </c>
      <c r="L745" s="172">
        <v>43334.709039351852</v>
      </c>
    </row>
    <row r="746" spans="7:12" x14ac:dyDescent="0.15">
      <c r="G746" t="s">
        <v>319</v>
      </c>
      <c r="H746" t="s">
        <v>114</v>
      </c>
      <c r="I746" t="s">
        <v>15</v>
      </c>
      <c r="J746" t="s">
        <v>333</v>
      </c>
      <c r="K746">
        <v>14</v>
      </c>
      <c r="L746" s="172">
        <v>43334.709039351852</v>
      </c>
    </row>
    <row r="747" spans="7:12" x14ac:dyDescent="0.15">
      <c r="G747" t="s">
        <v>319</v>
      </c>
      <c r="H747" t="s">
        <v>114</v>
      </c>
      <c r="I747" t="s">
        <v>15</v>
      </c>
      <c r="J747" t="s">
        <v>334</v>
      </c>
      <c r="K747">
        <v>10</v>
      </c>
      <c r="L747" s="172">
        <v>43334.709039351852</v>
      </c>
    </row>
    <row r="748" spans="7:12" x14ac:dyDescent="0.15">
      <c r="G748" t="s">
        <v>319</v>
      </c>
      <c r="H748" t="s">
        <v>114</v>
      </c>
      <c r="I748" t="s">
        <v>15</v>
      </c>
      <c r="J748" t="s">
        <v>335</v>
      </c>
      <c r="K748">
        <v>4</v>
      </c>
      <c r="L748" s="172">
        <v>43334.709039351852</v>
      </c>
    </row>
    <row r="749" spans="7:12" x14ac:dyDescent="0.15">
      <c r="G749" t="s">
        <v>319</v>
      </c>
      <c r="H749" t="s">
        <v>114</v>
      </c>
      <c r="I749" t="s">
        <v>15</v>
      </c>
      <c r="J749" t="s">
        <v>336</v>
      </c>
      <c r="K749">
        <v>0</v>
      </c>
      <c r="L749" s="172">
        <v>43334.709039351852</v>
      </c>
    </row>
    <row r="750" spans="7:12" x14ac:dyDescent="0.15">
      <c r="G750" t="s">
        <v>319</v>
      </c>
      <c r="H750" t="s">
        <v>114</v>
      </c>
      <c r="I750" t="s">
        <v>15</v>
      </c>
      <c r="J750" t="s">
        <v>326</v>
      </c>
      <c r="K750">
        <v>1</v>
      </c>
      <c r="L750" s="172">
        <v>43334.709039351852</v>
      </c>
    </row>
    <row r="751" spans="7:12" x14ac:dyDescent="0.15">
      <c r="G751" t="s">
        <v>319</v>
      </c>
      <c r="H751" t="s">
        <v>114</v>
      </c>
      <c r="I751" t="s">
        <v>15</v>
      </c>
      <c r="J751" t="s">
        <v>327</v>
      </c>
      <c r="K751">
        <v>4</v>
      </c>
      <c r="L751" s="172">
        <v>43334.709039351852</v>
      </c>
    </row>
    <row r="752" spans="7:12" x14ac:dyDescent="0.15">
      <c r="G752" t="s">
        <v>319</v>
      </c>
      <c r="H752" t="s">
        <v>114</v>
      </c>
      <c r="I752" t="s">
        <v>15</v>
      </c>
      <c r="J752" t="s">
        <v>337</v>
      </c>
      <c r="K752">
        <v>7</v>
      </c>
      <c r="L752" s="172">
        <v>43334.709039351852</v>
      </c>
    </row>
    <row r="753" spans="7:12" x14ac:dyDescent="0.15">
      <c r="G753" t="s">
        <v>319</v>
      </c>
      <c r="H753" t="s">
        <v>114</v>
      </c>
      <c r="I753" t="s">
        <v>15</v>
      </c>
      <c r="J753" t="s">
        <v>338</v>
      </c>
      <c r="K753">
        <v>7</v>
      </c>
      <c r="L753" s="172">
        <v>43334.709039351852</v>
      </c>
    </row>
    <row r="754" spans="7:12" x14ac:dyDescent="0.15">
      <c r="G754" t="s">
        <v>319</v>
      </c>
      <c r="H754" t="s">
        <v>114</v>
      </c>
      <c r="I754" t="s">
        <v>15</v>
      </c>
      <c r="J754" t="s">
        <v>339</v>
      </c>
      <c r="K754">
        <v>0</v>
      </c>
      <c r="L754" s="172">
        <v>43334.709039351852</v>
      </c>
    </row>
    <row r="755" spans="7:12" x14ac:dyDescent="0.15">
      <c r="G755" t="s">
        <v>319</v>
      </c>
      <c r="H755" t="s">
        <v>114</v>
      </c>
      <c r="I755" t="s">
        <v>15</v>
      </c>
      <c r="J755" t="s">
        <v>340</v>
      </c>
      <c r="K755">
        <v>0</v>
      </c>
      <c r="L755" s="172">
        <v>43334.709039351852</v>
      </c>
    </row>
    <row r="756" spans="7:12" x14ac:dyDescent="0.15">
      <c r="G756" t="s">
        <v>319</v>
      </c>
      <c r="H756" t="s">
        <v>114</v>
      </c>
      <c r="I756" t="s">
        <v>15</v>
      </c>
      <c r="J756" t="s">
        <v>341</v>
      </c>
      <c r="K756">
        <v>0</v>
      </c>
      <c r="L756" s="172">
        <v>43334.709039351852</v>
      </c>
    </row>
    <row r="757" spans="7:12" x14ac:dyDescent="0.15">
      <c r="G757" t="s">
        <v>319</v>
      </c>
      <c r="H757" t="s">
        <v>114</v>
      </c>
      <c r="I757" t="s">
        <v>15</v>
      </c>
      <c r="J757" t="s">
        <v>342</v>
      </c>
      <c r="K757">
        <v>0</v>
      </c>
      <c r="L757" s="172">
        <v>43334.709039351852</v>
      </c>
    </row>
    <row r="758" spans="7:12" x14ac:dyDescent="0.15">
      <c r="G758" t="s">
        <v>319</v>
      </c>
      <c r="H758" t="s">
        <v>114</v>
      </c>
      <c r="I758" t="s">
        <v>16</v>
      </c>
      <c r="J758" t="s">
        <v>333</v>
      </c>
      <c r="K758">
        <v>16</v>
      </c>
      <c r="L758" s="172">
        <v>43334.709039351852</v>
      </c>
    </row>
    <row r="759" spans="7:12" x14ac:dyDescent="0.15">
      <c r="G759" t="s">
        <v>319</v>
      </c>
      <c r="H759" t="s">
        <v>114</v>
      </c>
      <c r="I759" t="s">
        <v>16</v>
      </c>
      <c r="J759" t="s">
        <v>334</v>
      </c>
      <c r="K759">
        <v>2</v>
      </c>
      <c r="L759" s="172">
        <v>43334.709039351852</v>
      </c>
    </row>
    <row r="760" spans="7:12" x14ac:dyDescent="0.15">
      <c r="G760" t="s">
        <v>319</v>
      </c>
      <c r="H760" t="s">
        <v>114</v>
      </c>
      <c r="I760" t="s">
        <v>16</v>
      </c>
      <c r="J760" t="s">
        <v>335</v>
      </c>
      <c r="K760">
        <v>14</v>
      </c>
      <c r="L760" s="172">
        <v>43334.709039351852</v>
      </c>
    </row>
    <row r="761" spans="7:12" x14ac:dyDescent="0.15">
      <c r="G761" t="s">
        <v>319</v>
      </c>
      <c r="H761" t="s">
        <v>114</v>
      </c>
      <c r="I761" t="s">
        <v>16</v>
      </c>
      <c r="J761" t="s">
        <v>336</v>
      </c>
      <c r="K761">
        <v>0</v>
      </c>
      <c r="L761" s="172">
        <v>43334.709039351852</v>
      </c>
    </row>
    <row r="762" spans="7:12" x14ac:dyDescent="0.15">
      <c r="G762" t="s">
        <v>319</v>
      </c>
      <c r="H762" t="s">
        <v>114</v>
      </c>
      <c r="I762" t="s">
        <v>16</v>
      </c>
      <c r="J762" t="s">
        <v>326</v>
      </c>
      <c r="K762">
        <v>0</v>
      </c>
      <c r="L762" s="172">
        <v>43334.709039351852</v>
      </c>
    </row>
    <row r="763" spans="7:12" x14ac:dyDescent="0.15">
      <c r="G763" t="s">
        <v>319</v>
      </c>
      <c r="H763" t="s">
        <v>114</v>
      </c>
      <c r="I763" t="s">
        <v>16</v>
      </c>
      <c r="J763" t="s">
        <v>327</v>
      </c>
      <c r="K763">
        <v>14</v>
      </c>
      <c r="L763" s="172">
        <v>43334.709039351852</v>
      </c>
    </row>
    <row r="764" spans="7:12" x14ac:dyDescent="0.15">
      <c r="G764" t="s">
        <v>319</v>
      </c>
      <c r="H764" t="s">
        <v>114</v>
      </c>
      <c r="I764" t="s">
        <v>16</v>
      </c>
      <c r="J764" t="s">
        <v>337</v>
      </c>
      <c r="K764">
        <v>7</v>
      </c>
      <c r="L764" s="172">
        <v>43334.709039351852</v>
      </c>
    </row>
    <row r="765" spans="7:12" x14ac:dyDescent="0.15">
      <c r="G765" t="s">
        <v>319</v>
      </c>
      <c r="H765" t="s">
        <v>114</v>
      </c>
      <c r="I765" t="s">
        <v>16</v>
      </c>
      <c r="J765" t="s">
        <v>338</v>
      </c>
      <c r="K765">
        <v>7</v>
      </c>
      <c r="L765" s="172">
        <v>43334.709039351852</v>
      </c>
    </row>
    <row r="766" spans="7:12" x14ac:dyDescent="0.15">
      <c r="G766" t="s">
        <v>319</v>
      </c>
      <c r="H766" t="s">
        <v>114</v>
      </c>
      <c r="I766" t="s">
        <v>16</v>
      </c>
      <c r="J766" t="s">
        <v>339</v>
      </c>
      <c r="K766">
        <v>2</v>
      </c>
      <c r="L766" s="172">
        <v>43334.709039351852</v>
      </c>
    </row>
    <row r="767" spans="7:12" x14ac:dyDescent="0.15">
      <c r="G767" t="s">
        <v>319</v>
      </c>
      <c r="H767" t="s">
        <v>114</v>
      </c>
      <c r="I767" t="s">
        <v>16</v>
      </c>
      <c r="J767" t="s">
        <v>340</v>
      </c>
      <c r="K767">
        <v>0</v>
      </c>
      <c r="L767" s="172">
        <v>43334.709039351852</v>
      </c>
    </row>
    <row r="768" spans="7:12" x14ac:dyDescent="0.15">
      <c r="G768" t="s">
        <v>319</v>
      </c>
      <c r="H768" t="s">
        <v>114</v>
      </c>
      <c r="I768" t="s">
        <v>16</v>
      </c>
      <c r="J768" t="s">
        <v>341</v>
      </c>
      <c r="K768">
        <v>0</v>
      </c>
      <c r="L768" s="172">
        <v>43334.709039351852</v>
      </c>
    </row>
    <row r="769" spans="7:12" x14ac:dyDescent="0.15">
      <c r="G769" t="s">
        <v>319</v>
      </c>
      <c r="H769" t="s">
        <v>114</v>
      </c>
      <c r="I769" t="s">
        <v>16</v>
      </c>
      <c r="J769" t="s">
        <v>342</v>
      </c>
      <c r="K769">
        <v>0</v>
      </c>
      <c r="L769" s="172">
        <v>43334.709039351852</v>
      </c>
    </row>
    <row r="770" spans="7:12" x14ac:dyDescent="0.15">
      <c r="G770" t="s">
        <v>319</v>
      </c>
      <c r="H770" t="s">
        <v>114</v>
      </c>
      <c r="I770" t="s">
        <v>17</v>
      </c>
      <c r="J770" t="s">
        <v>333</v>
      </c>
      <c r="K770">
        <v>2</v>
      </c>
      <c r="L770" s="172">
        <v>43334.709039351852</v>
      </c>
    </row>
    <row r="771" spans="7:12" x14ac:dyDescent="0.15">
      <c r="G771" t="s">
        <v>319</v>
      </c>
      <c r="H771" t="s">
        <v>114</v>
      </c>
      <c r="I771" t="s">
        <v>17</v>
      </c>
      <c r="J771" t="s">
        <v>334</v>
      </c>
      <c r="K771">
        <v>0</v>
      </c>
      <c r="L771" s="172">
        <v>43334.709039351852</v>
      </c>
    </row>
    <row r="772" spans="7:12" x14ac:dyDescent="0.15">
      <c r="G772" t="s">
        <v>319</v>
      </c>
      <c r="H772" t="s">
        <v>114</v>
      </c>
      <c r="I772" t="s">
        <v>17</v>
      </c>
      <c r="J772" t="s">
        <v>335</v>
      </c>
      <c r="K772">
        <v>2</v>
      </c>
      <c r="L772" s="172">
        <v>43334.709039351852</v>
      </c>
    </row>
    <row r="773" spans="7:12" x14ac:dyDescent="0.15">
      <c r="G773" t="s">
        <v>319</v>
      </c>
      <c r="H773" t="s">
        <v>114</v>
      </c>
      <c r="I773" t="s">
        <v>17</v>
      </c>
      <c r="J773" t="s">
        <v>336</v>
      </c>
      <c r="K773">
        <v>0</v>
      </c>
      <c r="L773" s="172">
        <v>43334.709039351852</v>
      </c>
    </row>
    <row r="774" spans="7:12" x14ac:dyDescent="0.15">
      <c r="G774" t="s">
        <v>319</v>
      </c>
      <c r="H774" t="s">
        <v>114</v>
      </c>
      <c r="I774" t="s">
        <v>17</v>
      </c>
      <c r="J774" t="s">
        <v>326</v>
      </c>
      <c r="K774">
        <v>0</v>
      </c>
      <c r="L774" s="172">
        <v>43334.709039351852</v>
      </c>
    </row>
    <row r="775" spans="7:12" x14ac:dyDescent="0.15">
      <c r="G775" t="s">
        <v>319</v>
      </c>
      <c r="H775" t="s">
        <v>114</v>
      </c>
      <c r="I775" t="s">
        <v>17</v>
      </c>
      <c r="J775" t="s">
        <v>327</v>
      </c>
      <c r="K775">
        <v>2</v>
      </c>
      <c r="L775" s="172">
        <v>43334.709050925929</v>
      </c>
    </row>
    <row r="776" spans="7:12" x14ac:dyDescent="0.15">
      <c r="G776" t="s">
        <v>319</v>
      </c>
      <c r="H776" t="s">
        <v>114</v>
      </c>
      <c r="I776" t="s">
        <v>17</v>
      </c>
      <c r="J776" t="s">
        <v>337</v>
      </c>
      <c r="K776">
        <v>1</v>
      </c>
      <c r="L776" s="172">
        <v>43334.709050925929</v>
      </c>
    </row>
    <row r="777" spans="7:12" x14ac:dyDescent="0.15">
      <c r="G777" t="s">
        <v>319</v>
      </c>
      <c r="H777" t="s">
        <v>114</v>
      </c>
      <c r="I777" t="s">
        <v>17</v>
      </c>
      <c r="J777" t="s">
        <v>338</v>
      </c>
      <c r="K777">
        <v>1</v>
      </c>
      <c r="L777" s="172">
        <v>43334.709050925929</v>
      </c>
    </row>
    <row r="778" spans="7:12" x14ac:dyDescent="0.15">
      <c r="G778" t="s">
        <v>319</v>
      </c>
      <c r="H778" t="s">
        <v>114</v>
      </c>
      <c r="I778" t="s">
        <v>17</v>
      </c>
      <c r="J778" t="s">
        <v>339</v>
      </c>
      <c r="K778">
        <v>0</v>
      </c>
      <c r="L778" s="172">
        <v>43334.709050925929</v>
      </c>
    </row>
    <row r="779" spans="7:12" x14ac:dyDescent="0.15">
      <c r="G779" t="s">
        <v>319</v>
      </c>
      <c r="H779" t="s">
        <v>114</v>
      </c>
      <c r="I779" t="s">
        <v>17</v>
      </c>
      <c r="J779" t="s">
        <v>340</v>
      </c>
      <c r="K779">
        <v>0</v>
      </c>
      <c r="L779" s="172">
        <v>43334.709050925929</v>
      </c>
    </row>
    <row r="780" spans="7:12" x14ac:dyDescent="0.15">
      <c r="G780" t="s">
        <v>319</v>
      </c>
      <c r="H780" t="s">
        <v>114</v>
      </c>
      <c r="I780" t="s">
        <v>17</v>
      </c>
      <c r="J780" t="s">
        <v>341</v>
      </c>
      <c r="K780">
        <v>0</v>
      </c>
      <c r="L780" s="172">
        <v>43334.709050925929</v>
      </c>
    </row>
    <row r="781" spans="7:12" x14ac:dyDescent="0.15">
      <c r="G781" t="s">
        <v>319</v>
      </c>
      <c r="H781" t="s">
        <v>114</v>
      </c>
      <c r="I781" t="s">
        <v>17</v>
      </c>
      <c r="J781" t="s">
        <v>342</v>
      </c>
      <c r="K781">
        <v>0</v>
      </c>
      <c r="L781" s="172">
        <v>43334.709050925929</v>
      </c>
    </row>
    <row r="782" spans="7:12" x14ac:dyDescent="0.15">
      <c r="G782" t="s">
        <v>319</v>
      </c>
      <c r="H782" t="s">
        <v>114</v>
      </c>
      <c r="I782" t="s">
        <v>18</v>
      </c>
      <c r="J782" t="s">
        <v>333</v>
      </c>
      <c r="K782">
        <v>0</v>
      </c>
      <c r="L782" s="172">
        <v>43334.709050925929</v>
      </c>
    </row>
    <row r="783" spans="7:12" x14ac:dyDescent="0.15">
      <c r="G783" t="s">
        <v>319</v>
      </c>
      <c r="H783" t="s">
        <v>114</v>
      </c>
      <c r="I783" t="s">
        <v>18</v>
      </c>
      <c r="J783" t="s">
        <v>334</v>
      </c>
      <c r="K783">
        <v>0</v>
      </c>
      <c r="L783" s="172">
        <v>43334.709050925929</v>
      </c>
    </row>
    <row r="784" spans="7:12" x14ac:dyDescent="0.15">
      <c r="G784" t="s">
        <v>319</v>
      </c>
      <c r="H784" t="s">
        <v>114</v>
      </c>
      <c r="I784" t="s">
        <v>18</v>
      </c>
      <c r="J784" t="s">
        <v>335</v>
      </c>
      <c r="K784">
        <v>0</v>
      </c>
      <c r="L784" s="172">
        <v>43334.709050925929</v>
      </c>
    </row>
    <row r="785" spans="7:12" x14ac:dyDescent="0.15">
      <c r="G785" t="s">
        <v>319</v>
      </c>
      <c r="H785" t="s">
        <v>114</v>
      </c>
      <c r="I785" t="s">
        <v>18</v>
      </c>
      <c r="J785" t="s">
        <v>336</v>
      </c>
      <c r="K785">
        <v>0</v>
      </c>
      <c r="L785" s="172">
        <v>43334.709050925929</v>
      </c>
    </row>
    <row r="786" spans="7:12" x14ac:dyDescent="0.15">
      <c r="G786" t="s">
        <v>319</v>
      </c>
      <c r="H786" t="s">
        <v>114</v>
      </c>
      <c r="I786" t="s">
        <v>18</v>
      </c>
      <c r="J786" t="s">
        <v>326</v>
      </c>
      <c r="K786">
        <v>0</v>
      </c>
      <c r="L786" s="172">
        <v>43334.709050925929</v>
      </c>
    </row>
    <row r="787" spans="7:12" x14ac:dyDescent="0.15">
      <c r="G787" t="s">
        <v>319</v>
      </c>
      <c r="H787" t="s">
        <v>114</v>
      </c>
      <c r="I787" t="s">
        <v>18</v>
      </c>
      <c r="J787" t="s">
        <v>327</v>
      </c>
      <c r="K787">
        <v>0</v>
      </c>
      <c r="L787" s="172">
        <v>43334.709050925929</v>
      </c>
    </row>
    <row r="788" spans="7:12" x14ac:dyDescent="0.15">
      <c r="G788" t="s">
        <v>319</v>
      </c>
      <c r="H788" t="s">
        <v>114</v>
      </c>
      <c r="I788" t="s">
        <v>18</v>
      </c>
      <c r="J788" t="s">
        <v>337</v>
      </c>
      <c r="K788">
        <v>0</v>
      </c>
      <c r="L788" s="172">
        <v>43334.709050925929</v>
      </c>
    </row>
    <row r="789" spans="7:12" x14ac:dyDescent="0.15">
      <c r="G789" t="s">
        <v>319</v>
      </c>
      <c r="H789" t="s">
        <v>114</v>
      </c>
      <c r="I789" t="s">
        <v>18</v>
      </c>
      <c r="J789" t="s">
        <v>338</v>
      </c>
      <c r="K789">
        <v>0</v>
      </c>
      <c r="L789" s="172">
        <v>43334.709050925929</v>
      </c>
    </row>
    <row r="790" spans="7:12" x14ac:dyDescent="0.15">
      <c r="G790" t="s">
        <v>319</v>
      </c>
      <c r="H790" t="s">
        <v>114</v>
      </c>
      <c r="I790" t="s">
        <v>18</v>
      </c>
      <c r="J790" t="s">
        <v>339</v>
      </c>
      <c r="K790">
        <v>0</v>
      </c>
      <c r="L790" s="172">
        <v>43334.709050925929</v>
      </c>
    </row>
    <row r="791" spans="7:12" x14ac:dyDescent="0.15">
      <c r="G791" t="s">
        <v>319</v>
      </c>
      <c r="H791" t="s">
        <v>114</v>
      </c>
      <c r="I791" t="s">
        <v>18</v>
      </c>
      <c r="J791" t="s">
        <v>340</v>
      </c>
      <c r="K791">
        <v>0</v>
      </c>
      <c r="L791" s="172">
        <v>43334.709050925929</v>
      </c>
    </row>
    <row r="792" spans="7:12" x14ac:dyDescent="0.15">
      <c r="G792" t="s">
        <v>319</v>
      </c>
      <c r="H792" t="s">
        <v>114</v>
      </c>
      <c r="I792" t="s">
        <v>18</v>
      </c>
      <c r="J792" t="s">
        <v>341</v>
      </c>
      <c r="K792">
        <v>0</v>
      </c>
      <c r="L792" s="172">
        <v>43334.709050925929</v>
      </c>
    </row>
    <row r="793" spans="7:12" x14ac:dyDescent="0.15">
      <c r="G793" t="s">
        <v>319</v>
      </c>
      <c r="H793" t="s">
        <v>114</v>
      </c>
      <c r="I793" t="s">
        <v>18</v>
      </c>
      <c r="J793" t="s">
        <v>342</v>
      </c>
      <c r="K793">
        <v>0</v>
      </c>
      <c r="L793" s="172">
        <v>43334.709050925929</v>
      </c>
    </row>
    <row r="794" spans="7:12" x14ac:dyDescent="0.15">
      <c r="G794" t="s">
        <v>319</v>
      </c>
      <c r="H794" t="s">
        <v>114</v>
      </c>
      <c r="I794" t="s">
        <v>19</v>
      </c>
      <c r="J794" t="s">
        <v>333</v>
      </c>
      <c r="K794">
        <v>0</v>
      </c>
      <c r="L794" s="172">
        <v>43334.709050925929</v>
      </c>
    </row>
    <row r="795" spans="7:12" x14ac:dyDescent="0.15">
      <c r="G795" t="s">
        <v>319</v>
      </c>
      <c r="H795" t="s">
        <v>114</v>
      </c>
      <c r="I795" t="s">
        <v>19</v>
      </c>
      <c r="J795" t="s">
        <v>334</v>
      </c>
      <c r="K795">
        <v>0</v>
      </c>
      <c r="L795" s="172">
        <v>43334.709050925929</v>
      </c>
    </row>
    <row r="796" spans="7:12" x14ac:dyDescent="0.15">
      <c r="G796" t="s">
        <v>319</v>
      </c>
      <c r="H796" t="s">
        <v>114</v>
      </c>
      <c r="I796" t="s">
        <v>19</v>
      </c>
      <c r="J796" t="s">
        <v>335</v>
      </c>
      <c r="K796">
        <v>0</v>
      </c>
      <c r="L796" s="172">
        <v>43334.709050925929</v>
      </c>
    </row>
    <row r="797" spans="7:12" x14ac:dyDescent="0.15">
      <c r="G797" t="s">
        <v>319</v>
      </c>
      <c r="H797" t="s">
        <v>114</v>
      </c>
      <c r="I797" t="s">
        <v>19</v>
      </c>
      <c r="J797" t="s">
        <v>336</v>
      </c>
      <c r="K797">
        <v>0</v>
      </c>
      <c r="L797" s="172">
        <v>43334.709050925929</v>
      </c>
    </row>
    <row r="798" spans="7:12" x14ac:dyDescent="0.15">
      <c r="G798" t="s">
        <v>319</v>
      </c>
      <c r="H798" t="s">
        <v>114</v>
      </c>
      <c r="I798" t="s">
        <v>19</v>
      </c>
      <c r="J798" t="s">
        <v>326</v>
      </c>
      <c r="K798">
        <v>0</v>
      </c>
      <c r="L798" s="172">
        <v>43334.709050925929</v>
      </c>
    </row>
    <row r="799" spans="7:12" x14ac:dyDescent="0.15">
      <c r="G799" t="s">
        <v>319</v>
      </c>
      <c r="H799" t="s">
        <v>114</v>
      </c>
      <c r="I799" t="s">
        <v>19</v>
      </c>
      <c r="J799" t="s">
        <v>327</v>
      </c>
      <c r="K799">
        <v>0</v>
      </c>
      <c r="L799" s="172">
        <v>43334.709050925929</v>
      </c>
    </row>
    <row r="800" spans="7:12" x14ac:dyDescent="0.15">
      <c r="G800" t="s">
        <v>319</v>
      </c>
      <c r="H800" t="s">
        <v>114</v>
      </c>
      <c r="I800" t="s">
        <v>19</v>
      </c>
      <c r="J800" t="s">
        <v>337</v>
      </c>
      <c r="K800">
        <v>0</v>
      </c>
      <c r="L800" s="172">
        <v>43334.709050925929</v>
      </c>
    </row>
    <row r="801" spans="7:12" x14ac:dyDescent="0.15">
      <c r="G801" t="s">
        <v>319</v>
      </c>
      <c r="H801" t="s">
        <v>114</v>
      </c>
      <c r="I801" t="s">
        <v>19</v>
      </c>
      <c r="J801" t="s">
        <v>338</v>
      </c>
      <c r="K801">
        <v>0</v>
      </c>
      <c r="L801" s="172">
        <v>43334.709050925929</v>
      </c>
    </row>
    <row r="802" spans="7:12" x14ac:dyDescent="0.15">
      <c r="G802" t="s">
        <v>319</v>
      </c>
      <c r="H802" t="s">
        <v>114</v>
      </c>
      <c r="I802" t="s">
        <v>19</v>
      </c>
      <c r="J802" t="s">
        <v>339</v>
      </c>
      <c r="K802">
        <v>0</v>
      </c>
      <c r="L802" s="172">
        <v>43334.709050925929</v>
      </c>
    </row>
    <row r="803" spans="7:12" x14ac:dyDescent="0.15">
      <c r="G803" t="s">
        <v>319</v>
      </c>
      <c r="H803" t="s">
        <v>114</v>
      </c>
      <c r="I803" t="s">
        <v>19</v>
      </c>
      <c r="J803" t="s">
        <v>340</v>
      </c>
      <c r="K803">
        <v>0</v>
      </c>
      <c r="L803" s="172">
        <v>43334.709050925929</v>
      </c>
    </row>
    <row r="804" spans="7:12" x14ac:dyDescent="0.15">
      <c r="G804" t="s">
        <v>319</v>
      </c>
      <c r="H804" t="s">
        <v>114</v>
      </c>
      <c r="I804" t="s">
        <v>19</v>
      </c>
      <c r="J804" t="s">
        <v>341</v>
      </c>
      <c r="K804">
        <v>0</v>
      </c>
      <c r="L804" s="172">
        <v>43334.709050925929</v>
      </c>
    </row>
    <row r="805" spans="7:12" x14ac:dyDescent="0.15">
      <c r="G805" t="s">
        <v>319</v>
      </c>
      <c r="H805" t="s">
        <v>114</v>
      </c>
      <c r="I805" t="s">
        <v>19</v>
      </c>
      <c r="J805" t="s">
        <v>342</v>
      </c>
      <c r="K805">
        <v>0</v>
      </c>
      <c r="L805" s="172">
        <v>43334.709050925929</v>
      </c>
    </row>
    <row r="806" spans="7:12" x14ac:dyDescent="0.15">
      <c r="G806" t="s">
        <v>319</v>
      </c>
      <c r="H806" t="s">
        <v>114</v>
      </c>
      <c r="I806" t="s">
        <v>20</v>
      </c>
      <c r="J806" t="s">
        <v>333</v>
      </c>
      <c r="K806">
        <v>0</v>
      </c>
      <c r="L806" s="172">
        <v>43334.709050925929</v>
      </c>
    </row>
    <row r="807" spans="7:12" x14ac:dyDescent="0.15">
      <c r="G807" t="s">
        <v>319</v>
      </c>
      <c r="H807" t="s">
        <v>114</v>
      </c>
      <c r="I807" t="s">
        <v>20</v>
      </c>
      <c r="J807" t="s">
        <v>334</v>
      </c>
      <c r="K807">
        <v>0</v>
      </c>
      <c r="L807" s="172">
        <v>43334.709050925929</v>
      </c>
    </row>
    <row r="808" spans="7:12" x14ac:dyDescent="0.15">
      <c r="G808" t="s">
        <v>319</v>
      </c>
      <c r="H808" t="s">
        <v>114</v>
      </c>
      <c r="I808" t="s">
        <v>20</v>
      </c>
      <c r="J808" t="s">
        <v>335</v>
      </c>
      <c r="K808">
        <v>0</v>
      </c>
      <c r="L808" s="172">
        <v>43334.709050925929</v>
      </c>
    </row>
    <row r="809" spans="7:12" x14ac:dyDescent="0.15">
      <c r="G809" t="s">
        <v>319</v>
      </c>
      <c r="H809" t="s">
        <v>114</v>
      </c>
      <c r="I809" t="s">
        <v>20</v>
      </c>
      <c r="J809" t="s">
        <v>336</v>
      </c>
      <c r="K809">
        <v>0</v>
      </c>
      <c r="L809" s="172">
        <v>43334.709050925929</v>
      </c>
    </row>
    <row r="810" spans="7:12" x14ac:dyDescent="0.15">
      <c r="G810" t="s">
        <v>319</v>
      </c>
      <c r="H810" t="s">
        <v>114</v>
      </c>
      <c r="I810" t="s">
        <v>20</v>
      </c>
      <c r="J810" t="s">
        <v>326</v>
      </c>
      <c r="K810">
        <v>0</v>
      </c>
      <c r="L810" s="172">
        <v>43334.709050925929</v>
      </c>
    </row>
    <row r="811" spans="7:12" x14ac:dyDescent="0.15">
      <c r="G811" t="s">
        <v>319</v>
      </c>
      <c r="H811" t="s">
        <v>114</v>
      </c>
      <c r="I811" t="s">
        <v>20</v>
      </c>
      <c r="J811" t="s">
        <v>327</v>
      </c>
      <c r="K811">
        <v>0</v>
      </c>
      <c r="L811" s="172">
        <v>43334.709050925929</v>
      </c>
    </row>
    <row r="812" spans="7:12" x14ac:dyDescent="0.15">
      <c r="G812" t="s">
        <v>319</v>
      </c>
      <c r="H812" t="s">
        <v>114</v>
      </c>
      <c r="I812" t="s">
        <v>20</v>
      </c>
      <c r="J812" t="s">
        <v>337</v>
      </c>
      <c r="K812">
        <v>0</v>
      </c>
      <c r="L812" s="172">
        <v>43334.709050925929</v>
      </c>
    </row>
    <row r="813" spans="7:12" x14ac:dyDescent="0.15">
      <c r="G813" t="s">
        <v>319</v>
      </c>
      <c r="H813" t="s">
        <v>114</v>
      </c>
      <c r="I813" t="s">
        <v>20</v>
      </c>
      <c r="J813" t="s">
        <v>338</v>
      </c>
      <c r="K813">
        <v>0</v>
      </c>
      <c r="L813" s="172">
        <v>43334.709050925929</v>
      </c>
    </row>
    <row r="814" spans="7:12" x14ac:dyDescent="0.15">
      <c r="G814" t="s">
        <v>319</v>
      </c>
      <c r="H814" t="s">
        <v>114</v>
      </c>
      <c r="I814" t="s">
        <v>20</v>
      </c>
      <c r="J814" t="s">
        <v>339</v>
      </c>
      <c r="K814">
        <v>0</v>
      </c>
      <c r="L814" s="172">
        <v>43334.709062499998</v>
      </c>
    </row>
    <row r="815" spans="7:12" x14ac:dyDescent="0.15">
      <c r="G815" t="s">
        <v>319</v>
      </c>
      <c r="H815" t="s">
        <v>114</v>
      </c>
      <c r="I815" t="s">
        <v>20</v>
      </c>
      <c r="J815" t="s">
        <v>340</v>
      </c>
      <c r="K815">
        <v>0</v>
      </c>
      <c r="L815" s="172">
        <v>43334.709062499998</v>
      </c>
    </row>
    <row r="816" spans="7:12" x14ac:dyDescent="0.15">
      <c r="G816" t="s">
        <v>319</v>
      </c>
      <c r="H816" t="s">
        <v>114</v>
      </c>
      <c r="I816" t="s">
        <v>20</v>
      </c>
      <c r="J816" t="s">
        <v>341</v>
      </c>
      <c r="K816">
        <v>0</v>
      </c>
      <c r="L816" s="172">
        <v>43334.709062499998</v>
      </c>
    </row>
    <row r="817" spans="7:12" x14ac:dyDescent="0.15">
      <c r="G817" t="s">
        <v>319</v>
      </c>
      <c r="H817" t="s">
        <v>114</v>
      </c>
      <c r="I817" t="s">
        <v>20</v>
      </c>
      <c r="J817" t="s">
        <v>342</v>
      </c>
      <c r="K817">
        <v>0</v>
      </c>
      <c r="L817" s="172">
        <v>43334.709062499998</v>
      </c>
    </row>
    <row r="818" spans="7:12" x14ac:dyDescent="0.15">
      <c r="G818" t="s">
        <v>319</v>
      </c>
      <c r="H818" t="s">
        <v>114</v>
      </c>
      <c r="I818" t="s">
        <v>21</v>
      </c>
      <c r="J818" t="s">
        <v>333</v>
      </c>
      <c r="K818">
        <v>0</v>
      </c>
      <c r="L818" s="172">
        <v>43334.709062499998</v>
      </c>
    </row>
    <row r="819" spans="7:12" x14ac:dyDescent="0.15">
      <c r="G819" t="s">
        <v>319</v>
      </c>
      <c r="H819" t="s">
        <v>114</v>
      </c>
      <c r="I819" t="s">
        <v>21</v>
      </c>
      <c r="J819" t="s">
        <v>334</v>
      </c>
      <c r="K819">
        <v>0</v>
      </c>
      <c r="L819" s="172">
        <v>43334.709062499998</v>
      </c>
    </row>
    <row r="820" spans="7:12" x14ac:dyDescent="0.15">
      <c r="G820" t="s">
        <v>319</v>
      </c>
      <c r="H820" t="s">
        <v>114</v>
      </c>
      <c r="I820" t="s">
        <v>21</v>
      </c>
      <c r="J820" t="s">
        <v>335</v>
      </c>
      <c r="K820">
        <v>0</v>
      </c>
      <c r="L820" s="172">
        <v>43334.709062499998</v>
      </c>
    </row>
    <row r="821" spans="7:12" x14ac:dyDescent="0.15">
      <c r="G821" t="s">
        <v>319</v>
      </c>
      <c r="H821" t="s">
        <v>114</v>
      </c>
      <c r="I821" t="s">
        <v>21</v>
      </c>
      <c r="J821" t="s">
        <v>336</v>
      </c>
      <c r="K821">
        <v>0</v>
      </c>
      <c r="L821" s="172">
        <v>43334.709062499998</v>
      </c>
    </row>
    <row r="822" spans="7:12" x14ac:dyDescent="0.15">
      <c r="G822" t="s">
        <v>319</v>
      </c>
      <c r="H822" t="s">
        <v>114</v>
      </c>
      <c r="I822" t="s">
        <v>21</v>
      </c>
      <c r="J822" t="s">
        <v>326</v>
      </c>
      <c r="K822">
        <v>0</v>
      </c>
      <c r="L822" s="172">
        <v>43334.709062499998</v>
      </c>
    </row>
    <row r="823" spans="7:12" x14ac:dyDescent="0.15">
      <c r="G823" t="s">
        <v>319</v>
      </c>
      <c r="H823" t="s">
        <v>114</v>
      </c>
      <c r="I823" t="s">
        <v>21</v>
      </c>
      <c r="J823" t="s">
        <v>327</v>
      </c>
      <c r="K823">
        <v>0</v>
      </c>
      <c r="L823" s="172">
        <v>43334.709062499998</v>
      </c>
    </row>
    <row r="824" spans="7:12" x14ac:dyDescent="0.15">
      <c r="G824" t="s">
        <v>319</v>
      </c>
      <c r="H824" t="s">
        <v>114</v>
      </c>
      <c r="I824" t="s">
        <v>21</v>
      </c>
      <c r="J824" t="s">
        <v>337</v>
      </c>
      <c r="K824">
        <v>0</v>
      </c>
      <c r="L824" s="172">
        <v>43334.709062499998</v>
      </c>
    </row>
    <row r="825" spans="7:12" x14ac:dyDescent="0.15">
      <c r="G825" t="s">
        <v>319</v>
      </c>
      <c r="H825" t="s">
        <v>114</v>
      </c>
      <c r="I825" t="s">
        <v>21</v>
      </c>
      <c r="J825" t="s">
        <v>338</v>
      </c>
      <c r="K825">
        <v>0</v>
      </c>
      <c r="L825" s="172">
        <v>43334.709062499998</v>
      </c>
    </row>
    <row r="826" spans="7:12" x14ac:dyDescent="0.15">
      <c r="G826" t="s">
        <v>319</v>
      </c>
      <c r="H826" t="s">
        <v>114</v>
      </c>
      <c r="I826" t="s">
        <v>21</v>
      </c>
      <c r="J826" t="s">
        <v>339</v>
      </c>
      <c r="K826">
        <v>0</v>
      </c>
      <c r="L826" s="172">
        <v>43334.709062499998</v>
      </c>
    </row>
    <row r="827" spans="7:12" x14ac:dyDescent="0.15">
      <c r="G827" t="s">
        <v>319</v>
      </c>
      <c r="H827" t="s">
        <v>114</v>
      </c>
      <c r="I827" t="s">
        <v>21</v>
      </c>
      <c r="J827" t="s">
        <v>340</v>
      </c>
      <c r="K827">
        <v>0</v>
      </c>
      <c r="L827" s="172">
        <v>43334.709062499998</v>
      </c>
    </row>
    <row r="828" spans="7:12" x14ac:dyDescent="0.15">
      <c r="G828" t="s">
        <v>319</v>
      </c>
      <c r="H828" t="s">
        <v>114</v>
      </c>
      <c r="I828" t="s">
        <v>21</v>
      </c>
      <c r="J828" t="s">
        <v>341</v>
      </c>
      <c r="K828">
        <v>0</v>
      </c>
      <c r="L828" s="172">
        <v>43334.709062499998</v>
      </c>
    </row>
    <row r="829" spans="7:12" x14ac:dyDescent="0.15">
      <c r="G829" t="s">
        <v>319</v>
      </c>
      <c r="H829" t="s">
        <v>114</v>
      </c>
      <c r="I829" t="s">
        <v>21</v>
      </c>
      <c r="J829" t="s">
        <v>342</v>
      </c>
      <c r="K829">
        <v>0</v>
      </c>
      <c r="L829" s="172">
        <v>43334.709062499998</v>
      </c>
    </row>
    <row r="830" spans="7:12" x14ac:dyDescent="0.15">
      <c r="G830" t="s">
        <v>319</v>
      </c>
      <c r="H830" t="s">
        <v>114</v>
      </c>
      <c r="I830" t="s">
        <v>152</v>
      </c>
      <c r="J830" t="s">
        <v>333</v>
      </c>
      <c r="K830">
        <v>0</v>
      </c>
      <c r="L830" s="172">
        <v>43334.709062499998</v>
      </c>
    </row>
    <row r="831" spans="7:12" x14ac:dyDescent="0.15">
      <c r="G831" t="s">
        <v>319</v>
      </c>
      <c r="H831" t="s">
        <v>114</v>
      </c>
      <c r="I831" t="s">
        <v>152</v>
      </c>
      <c r="J831" t="s">
        <v>334</v>
      </c>
      <c r="K831">
        <v>0</v>
      </c>
      <c r="L831" s="172">
        <v>43334.709062499998</v>
      </c>
    </row>
    <row r="832" spans="7:12" x14ac:dyDescent="0.15">
      <c r="G832" t="s">
        <v>319</v>
      </c>
      <c r="H832" t="s">
        <v>114</v>
      </c>
      <c r="I832" t="s">
        <v>152</v>
      </c>
      <c r="J832" t="s">
        <v>335</v>
      </c>
      <c r="K832">
        <v>0</v>
      </c>
      <c r="L832" s="172">
        <v>43334.709062499998</v>
      </c>
    </row>
    <row r="833" spans="7:12" x14ac:dyDescent="0.15">
      <c r="G833" t="s">
        <v>319</v>
      </c>
      <c r="H833" t="s">
        <v>114</v>
      </c>
      <c r="I833" t="s">
        <v>152</v>
      </c>
      <c r="J833" t="s">
        <v>336</v>
      </c>
      <c r="K833">
        <v>0</v>
      </c>
      <c r="L833" s="172">
        <v>43334.709062499998</v>
      </c>
    </row>
    <row r="834" spans="7:12" x14ac:dyDescent="0.15">
      <c r="G834" t="s">
        <v>319</v>
      </c>
      <c r="H834" t="s">
        <v>114</v>
      </c>
      <c r="I834" t="s">
        <v>152</v>
      </c>
      <c r="J834" t="s">
        <v>326</v>
      </c>
      <c r="K834">
        <v>0</v>
      </c>
      <c r="L834" s="172">
        <v>43334.709062499998</v>
      </c>
    </row>
    <row r="835" spans="7:12" x14ac:dyDescent="0.15">
      <c r="G835" t="s">
        <v>319</v>
      </c>
      <c r="H835" t="s">
        <v>114</v>
      </c>
      <c r="I835" t="s">
        <v>152</v>
      </c>
      <c r="J835" t="s">
        <v>327</v>
      </c>
      <c r="K835">
        <v>0</v>
      </c>
      <c r="L835" s="172">
        <v>43334.709062499998</v>
      </c>
    </row>
    <row r="836" spans="7:12" x14ac:dyDescent="0.15">
      <c r="G836" t="s">
        <v>319</v>
      </c>
      <c r="H836" t="s">
        <v>114</v>
      </c>
      <c r="I836" t="s">
        <v>152</v>
      </c>
      <c r="J836" t="s">
        <v>337</v>
      </c>
      <c r="K836">
        <v>0</v>
      </c>
      <c r="L836" s="172">
        <v>43334.709062499998</v>
      </c>
    </row>
    <row r="837" spans="7:12" x14ac:dyDescent="0.15">
      <c r="G837" t="s">
        <v>319</v>
      </c>
      <c r="H837" t="s">
        <v>114</v>
      </c>
      <c r="I837" t="s">
        <v>152</v>
      </c>
      <c r="J837" t="s">
        <v>338</v>
      </c>
      <c r="K837">
        <v>0</v>
      </c>
      <c r="L837" s="172">
        <v>43334.709062499998</v>
      </c>
    </row>
    <row r="838" spans="7:12" x14ac:dyDescent="0.15">
      <c r="G838" t="s">
        <v>319</v>
      </c>
      <c r="H838" t="s">
        <v>114</v>
      </c>
      <c r="I838" t="s">
        <v>152</v>
      </c>
      <c r="J838" t="s">
        <v>339</v>
      </c>
      <c r="K838">
        <v>0</v>
      </c>
      <c r="L838" s="172">
        <v>43334.709062499998</v>
      </c>
    </row>
    <row r="839" spans="7:12" x14ac:dyDescent="0.15">
      <c r="G839" t="s">
        <v>319</v>
      </c>
      <c r="H839" t="s">
        <v>114</v>
      </c>
      <c r="I839" t="s">
        <v>152</v>
      </c>
      <c r="J839" t="s">
        <v>340</v>
      </c>
      <c r="K839">
        <v>0</v>
      </c>
      <c r="L839" s="172">
        <v>43334.709062499998</v>
      </c>
    </row>
    <row r="840" spans="7:12" x14ac:dyDescent="0.15">
      <c r="G840" t="s">
        <v>319</v>
      </c>
      <c r="H840" t="s">
        <v>114</v>
      </c>
      <c r="I840" t="s">
        <v>152</v>
      </c>
      <c r="J840" t="s">
        <v>341</v>
      </c>
      <c r="K840">
        <v>0</v>
      </c>
      <c r="L840" s="172">
        <v>43334.709062499998</v>
      </c>
    </row>
    <row r="841" spans="7:12" x14ac:dyDescent="0.15">
      <c r="G841" t="s">
        <v>319</v>
      </c>
      <c r="H841" t="s">
        <v>114</v>
      </c>
      <c r="I841" t="s">
        <v>152</v>
      </c>
      <c r="J841" t="s">
        <v>342</v>
      </c>
      <c r="K841">
        <v>0</v>
      </c>
      <c r="L841" s="172">
        <v>43334.709062499998</v>
      </c>
    </row>
    <row r="842" spans="7:12" x14ac:dyDescent="0.15">
      <c r="G842" t="s">
        <v>319</v>
      </c>
      <c r="H842" t="s">
        <v>114</v>
      </c>
      <c r="I842" t="s">
        <v>23</v>
      </c>
      <c r="J842" t="s">
        <v>333</v>
      </c>
      <c r="K842">
        <v>0</v>
      </c>
      <c r="L842" s="172">
        <v>43334.709062499998</v>
      </c>
    </row>
    <row r="843" spans="7:12" x14ac:dyDescent="0.15">
      <c r="G843" t="s">
        <v>319</v>
      </c>
      <c r="H843" t="s">
        <v>114</v>
      </c>
      <c r="I843" t="s">
        <v>23</v>
      </c>
      <c r="J843" t="s">
        <v>334</v>
      </c>
      <c r="K843">
        <v>0</v>
      </c>
      <c r="L843" s="172">
        <v>43334.709062499998</v>
      </c>
    </row>
    <row r="844" spans="7:12" x14ac:dyDescent="0.15">
      <c r="G844" t="s">
        <v>319</v>
      </c>
      <c r="H844" t="s">
        <v>114</v>
      </c>
      <c r="I844" t="s">
        <v>23</v>
      </c>
      <c r="J844" t="s">
        <v>335</v>
      </c>
      <c r="K844">
        <v>0</v>
      </c>
      <c r="L844" s="172">
        <v>43334.709062499998</v>
      </c>
    </row>
    <row r="845" spans="7:12" x14ac:dyDescent="0.15">
      <c r="G845" t="s">
        <v>319</v>
      </c>
      <c r="H845" t="s">
        <v>114</v>
      </c>
      <c r="I845" t="s">
        <v>23</v>
      </c>
      <c r="J845" t="s">
        <v>336</v>
      </c>
      <c r="K845">
        <v>0</v>
      </c>
      <c r="L845" s="172">
        <v>43334.709062499998</v>
      </c>
    </row>
    <row r="846" spans="7:12" x14ac:dyDescent="0.15">
      <c r="G846" t="s">
        <v>319</v>
      </c>
      <c r="H846" t="s">
        <v>114</v>
      </c>
      <c r="I846" t="s">
        <v>23</v>
      </c>
      <c r="J846" t="s">
        <v>326</v>
      </c>
      <c r="K846">
        <v>0</v>
      </c>
      <c r="L846" s="172">
        <v>43334.709062499998</v>
      </c>
    </row>
    <row r="847" spans="7:12" x14ac:dyDescent="0.15">
      <c r="G847" t="s">
        <v>319</v>
      </c>
      <c r="H847" t="s">
        <v>114</v>
      </c>
      <c r="I847" t="s">
        <v>23</v>
      </c>
      <c r="J847" t="s">
        <v>327</v>
      </c>
      <c r="K847">
        <v>0</v>
      </c>
      <c r="L847" s="172">
        <v>43334.709062499998</v>
      </c>
    </row>
    <row r="848" spans="7:12" x14ac:dyDescent="0.15">
      <c r="G848" t="s">
        <v>319</v>
      </c>
      <c r="H848" t="s">
        <v>114</v>
      </c>
      <c r="I848" t="s">
        <v>23</v>
      </c>
      <c r="J848" t="s">
        <v>337</v>
      </c>
      <c r="K848">
        <v>0</v>
      </c>
      <c r="L848" s="172">
        <v>43334.709062499998</v>
      </c>
    </row>
    <row r="849" spans="7:12" x14ac:dyDescent="0.15">
      <c r="G849" t="s">
        <v>319</v>
      </c>
      <c r="H849" t="s">
        <v>114</v>
      </c>
      <c r="I849" t="s">
        <v>23</v>
      </c>
      <c r="J849" t="s">
        <v>338</v>
      </c>
      <c r="K849">
        <v>0</v>
      </c>
      <c r="L849" s="172">
        <v>43334.709062499998</v>
      </c>
    </row>
    <row r="850" spans="7:12" x14ac:dyDescent="0.15">
      <c r="G850" t="s">
        <v>319</v>
      </c>
      <c r="H850" t="s">
        <v>114</v>
      </c>
      <c r="I850" t="s">
        <v>23</v>
      </c>
      <c r="J850" t="s">
        <v>339</v>
      </c>
      <c r="K850">
        <v>0</v>
      </c>
      <c r="L850" s="172">
        <v>43334.709062499998</v>
      </c>
    </row>
    <row r="851" spans="7:12" x14ac:dyDescent="0.15">
      <c r="G851" t="s">
        <v>319</v>
      </c>
      <c r="H851" t="s">
        <v>114</v>
      </c>
      <c r="I851" t="s">
        <v>23</v>
      </c>
      <c r="J851" t="s">
        <v>340</v>
      </c>
      <c r="K851">
        <v>0</v>
      </c>
      <c r="L851" s="172">
        <v>43334.709062499998</v>
      </c>
    </row>
    <row r="852" spans="7:12" x14ac:dyDescent="0.15">
      <c r="G852" t="s">
        <v>319</v>
      </c>
      <c r="H852" t="s">
        <v>114</v>
      </c>
      <c r="I852" t="s">
        <v>23</v>
      </c>
      <c r="J852" t="s">
        <v>341</v>
      </c>
      <c r="K852">
        <v>0</v>
      </c>
      <c r="L852" s="172">
        <v>43334.709062499998</v>
      </c>
    </row>
    <row r="853" spans="7:12" x14ac:dyDescent="0.15">
      <c r="G853" t="s">
        <v>319</v>
      </c>
      <c r="H853" t="s">
        <v>114</v>
      </c>
      <c r="I853" t="s">
        <v>23</v>
      </c>
      <c r="J853" t="s">
        <v>342</v>
      </c>
      <c r="K853">
        <v>0</v>
      </c>
      <c r="L853" s="172">
        <v>43334.709074074075</v>
      </c>
    </row>
    <row r="854" spans="7:12" x14ac:dyDescent="0.15">
      <c r="G854" t="s">
        <v>319</v>
      </c>
      <c r="H854" t="s">
        <v>114</v>
      </c>
      <c r="I854" t="s">
        <v>24</v>
      </c>
      <c r="J854" t="s">
        <v>333</v>
      </c>
      <c r="K854">
        <v>0</v>
      </c>
      <c r="L854" s="172">
        <v>43334.709074074075</v>
      </c>
    </row>
    <row r="855" spans="7:12" x14ac:dyDescent="0.15">
      <c r="G855" t="s">
        <v>319</v>
      </c>
      <c r="H855" t="s">
        <v>114</v>
      </c>
      <c r="I855" t="s">
        <v>24</v>
      </c>
      <c r="J855" t="s">
        <v>334</v>
      </c>
      <c r="K855">
        <v>0</v>
      </c>
      <c r="L855" s="172">
        <v>43334.709074074075</v>
      </c>
    </row>
    <row r="856" spans="7:12" x14ac:dyDescent="0.15">
      <c r="G856" t="s">
        <v>319</v>
      </c>
      <c r="H856" t="s">
        <v>114</v>
      </c>
      <c r="I856" t="s">
        <v>24</v>
      </c>
      <c r="J856" t="s">
        <v>335</v>
      </c>
      <c r="K856">
        <v>0</v>
      </c>
      <c r="L856" s="172">
        <v>43334.709074074075</v>
      </c>
    </row>
    <row r="857" spans="7:12" x14ac:dyDescent="0.15">
      <c r="G857" t="s">
        <v>319</v>
      </c>
      <c r="H857" t="s">
        <v>114</v>
      </c>
      <c r="I857" t="s">
        <v>24</v>
      </c>
      <c r="J857" t="s">
        <v>336</v>
      </c>
      <c r="K857">
        <v>0</v>
      </c>
      <c r="L857" s="172">
        <v>43334.709074074075</v>
      </c>
    </row>
    <row r="858" spans="7:12" x14ac:dyDescent="0.15">
      <c r="G858" t="s">
        <v>319</v>
      </c>
      <c r="H858" t="s">
        <v>114</v>
      </c>
      <c r="I858" t="s">
        <v>24</v>
      </c>
      <c r="J858" t="s">
        <v>326</v>
      </c>
      <c r="K858">
        <v>0</v>
      </c>
      <c r="L858" s="172">
        <v>43334.709074074075</v>
      </c>
    </row>
    <row r="859" spans="7:12" x14ac:dyDescent="0.15">
      <c r="G859" t="s">
        <v>319</v>
      </c>
      <c r="H859" t="s">
        <v>114</v>
      </c>
      <c r="I859" t="s">
        <v>24</v>
      </c>
      <c r="J859" t="s">
        <v>327</v>
      </c>
      <c r="K859">
        <v>0</v>
      </c>
      <c r="L859" s="172">
        <v>43334.709074074075</v>
      </c>
    </row>
    <row r="860" spans="7:12" x14ac:dyDescent="0.15">
      <c r="G860" t="s">
        <v>319</v>
      </c>
      <c r="H860" t="s">
        <v>114</v>
      </c>
      <c r="I860" t="s">
        <v>24</v>
      </c>
      <c r="J860" t="s">
        <v>337</v>
      </c>
      <c r="K860">
        <v>0</v>
      </c>
      <c r="L860" s="172">
        <v>43334.709074074075</v>
      </c>
    </row>
    <row r="861" spans="7:12" x14ac:dyDescent="0.15">
      <c r="G861" t="s">
        <v>319</v>
      </c>
      <c r="H861" t="s">
        <v>114</v>
      </c>
      <c r="I861" t="s">
        <v>24</v>
      </c>
      <c r="J861" t="s">
        <v>338</v>
      </c>
      <c r="K861">
        <v>0</v>
      </c>
      <c r="L861" s="172">
        <v>43334.709074074075</v>
      </c>
    </row>
    <row r="862" spans="7:12" x14ac:dyDescent="0.15">
      <c r="G862" t="s">
        <v>319</v>
      </c>
      <c r="H862" t="s">
        <v>114</v>
      </c>
      <c r="I862" t="s">
        <v>24</v>
      </c>
      <c r="J862" t="s">
        <v>339</v>
      </c>
      <c r="K862">
        <v>0</v>
      </c>
      <c r="L862" s="172">
        <v>43334.709074074075</v>
      </c>
    </row>
    <row r="863" spans="7:12" x14ac:dyDescent="0.15">
      <c r="G863" t="s">
        <v>319</v>
      </c>
      <c r="H863" t="s">
        <v>114</v>
      </c>
      <c r="I863" t="s">
        <v>24</v>
      </c>
      <c r="J863" t="s">
        <v>340</v>
      </c>
      <c r="K863">
        <v>0</v>
      </c>
      <c r="L863" s="172">
        <v>43334.709074074075</v>
      </c>
    </row>
    <row r="864" spans="7:12" x14ac:dyDescent="0.15">
      <c r="G864" t="s">
        <v>319</v>
      </c>
      <c r="H864" t="s">
        <v>114</v>
      </c>
      <c r="I864" t="s">
        <v>24</v>
      </c>
      <c r="J864" t="s">
        <v>341</v>
      </c>
      <c r="K864">
        <v>0</v>
      </c>
      <c r="L864" s="172">
        <v>43334.709074074075</v>
      </c>
    </row>
    <row r="865" spans="7:12" x14ac:dyDescent="0.15">
      <c r="G865" t="s">
        <v>319</v>
      </c>
      <c r="H865" t="s">
        <v>114</v>
      </c>
      <c r="I865" t="s">
        <v>24</v>
      </c>
      <c r="J865" t="s">
        <v>342</v>
      </c>
      <c r="K865">
        <v>0</v>
      </c>
      <c r="L865" s="172">
        <v>43334.709074074075</v>
      </c>
    </row>
    <row r="866" spans="7:12" x14ac:dyDescent="0.15">
      <c r="G866" t="s">
        <v>320</v>
      </c>
      <c r="H866" t="s">
        <v>116</v>
      </c>
      <c r="I866" t="s">
        <v>300</v>
      </c>
      <c r="J866" t="s">
        <v>333</v>
      </c>
      <c r="K866">
        <v>0</v>
      </c>
      <c r="L866" s="172">
        <v>43334.709074074075</v>
      </c>
    </row>
    <row r="867" spans="7:12" x14ac:dyDescent="0.15">
      <c r="G867" t="s">
        <v>320</v>
      </c>
      <c r="H867" t="s">
        <v>116</v>
      </c>
      <c r="I867" t="s">
        <v>300</v>
      </c>
      <c r="J867" t="s">
        <v>334</v>
      </c>
      <c r="K867">
        <v>0</v>
      </c>
      <c r="L867" s="172">
        <v>43334.709074074075</v>
      </c>
    </row>
    <row r="868" spans="7:12" x14ac:dyDescent="0.15">
      <c r="G868" t="s">
        <v>320</v>
      </c>
      <c r="H868" t="s">
        <v>116</v>
      </c>
      <c r="I868" t="s">
        <v>300</v>
      </c>
      <c r="J868" t="s">
        <v>335</v>
      </c>
      <c r="K868">
        <v>0</v>
      </c>
      <c r="L868" s="172">
        <v>43334.709074074075</v>
      </c>
    </row>
    <row r="869" spans="7:12" x14ac:dyDescent="0.15">
      <c r="G869" t="s">
        <v>320</v>
      </c>
      <c r="H869" t="s">
        <v>116</v>
      </c>
      <c r="I869" t="s">
        <v>300</v>
      </c>
      <c r="J869" t="s">
        <v>336</v>
      </c>
      <c r="K869">
        <v>0</v>
      </c>
      <c r="L869" s="172">
        <v>43334.709074074075</v>
      </c>
    </row>
    <row r="870" spans="7:12" x14ac:dyDescent="0.15">
      <c r="G870" t="s">
        <v>320</v>
      </c>
      <c r="H870" t="s">
        <v>116</v>
      </c>
      <c r="I870" t="s">
        <v>300</v>
      </c>
      <c r="J870" t="s">
        <v>326</v>
      </c>
      <c r="K870">
        <v>0</v>
      </c>
      <c r="L870" s="172">
        <v>43334.709074074075</v>
      </c>
    </row>
    <row r="871" spans="7:12" x14ac:dyDescent="0.15">
      <c r="G871" t="s">
        <v>320</v>
      </c>
      <c r="H871" t="s">
        <v>116</v>
      </c>
      <c r="I871" t="s">
        <v>300</v>
      </c>
      <c r="J871" t="s">
        <v>327</v>
      </c>
      <c r="K871">
        <v>0</v>
      </c>
      <c r="L871" s="172">
        <v>43334.709074074075</v>
      </c>
    </row>
    <row r="872" spans="7:12" x14ac:dyDescent="0.15">
      <c r="G872" t="s">
        <v>320</v>
      </c>
      <c r="H872" t="s">
        <v>116</v>
      </c>
      <c r="I872" t="s">
        <v>300</v>
      </c>
      <c r="J872" t="s">
        <v>337</v>
      </c>
      <c r="K872">
        <v>0</v>
      </c>
      <c r="L872" s="172">
        <v>43334.709074074075</v>
      </c>
    </row>
    <row r="873" spans="7:12" x14ac:dyDescent="0.15">
      <c r="G873" t="s">
        <v>320</v>
      </c>
      <c r="H873" t="s">
        <v>116</v>
      </c>
      <c r="I873" t="s">
        <v>300</v>
      </c>
      <c r="J873" t="s">
        <v>338</v>
      </c>
      <c r="K873">
        <v>0</v>
      </c>
      <c r="L873" s="172">
        <v>43334.709074074075</v>
      </c>
    </row>
    <row r="874" spans="7:12" x14ac:dyDescent="0.15">
      <c r="G874" t="s">
        <v>320</v>
      </c>
      <c r="H874" t="s">
        <v>116</v>
      </c>
      <c r="I874" t="s">
        <v>300</v>
      </c>
      <c r="J874" t="s">
        <v>339</v>
      </c>
      <c r="K874">
        <v>0</v>
      </c>
      <c r="L874" s="172">
        <v>43334.709074074075</v>
      </c>
    </row>
    <row r="875" spans="7:12" x14ac:dyDescent="0.15">
      <c r="G875" t="s">
        <v>320</v>
      </c>
      <c r="H875" t="s">
        <v>116</v>
      </c>
      <c r="I875" t="s">
        <v>300</v>
      </c>
      <c r="J875" t="s">
        <v>340</v>
      </c>
      <c r="K875">
        <v>0</v>
      </c>
      <c r="L875" s="172">
        <v>43334.709074074075</v>
      </c>
    </row>
    <row r="876" spans="7:12" x14ac:dyDescent="0.15">
      <c r="G876" t="s">
        <v>320</v>
      </c>
      <c r="H876" t="s">
        <v>116</v>
      </c>
      <c r="I876" t="s">
        <v>300</v>
      </c>
      <c r="J876" t="s">
        <v>341</v>
      </c>
      <c r="K876">
        <v>0</v>
      </c>
      <c r="L876" s="172">
        <v>43334.709074074075</v>
      </c>
    </row>
    <row r="877" spans="7:12" x14ac:dyDescent="0.15">
      <c r="G877" t="s">
        <v>320</v>
      </c>
      <c r="H877" t="s">
        <v>116</v>
      </c>
      <c r="I877" t="s">
        <v>300</v>
      </c>
      <c r="J877" t="s">
        <v>342</v>
      </c>
      <c r="K877">
        <v>0</v>
      </c>
      <c r="L877" s="172">
        <v>43334.709074074075</v>
      </c>
    </row>
    <row r="878" spans="7:12" x14ac:dyDescent="0.15">
      <c r="G878" t="s">
        <v>320</v>
      </c>
      <c r="H878" t="s">
        <v>116</v>
      </c>
      <c r="I878" t="s">
        <v>302</v>
      </c>
      <c r="J878" t="s">
        <v>333</v>
      </c>
      <c r="K878">
        <v>0</v>
      </c>
      <c r="L878" s="172">
        <v>43334.709074074075</v>
      </c>
    </row>
    <row r="879" spans="7:12" x14ac:dyDescent="0.15">
      <c r="G879" t="s">
        <v>320</v>
      </c>
      <c r="H879" t="s">
        <v>116</v>
      </c>
      <c r="I879" t="s">
        <v>302</v>
      </c>
      <c r="J879" t="s">
        <v>334</v>
      </c>
      <c r="K879">
        <v>0</v>
      </c>
      <c r="L879" s="172">
        <v>43334.709074074075</v>
      </c>
    </row>
    <row r="880" spans="7:12" x14ac:dyDescent="0.15">
      <c r="G880" t="s">
        <v>320</v>
      </c>
      <c r="H880" t="s">
        <v>116</v>
      </c>
      <c r="I880" t="s">
        <v>302</v>
      </c>
      <c r="J880" t="s">
        <v>335</v>
      </c>
      <c r="K880">
        <v>0</v>
      </c>
      <c r="L880" s="172">
        <v>43334.709074074075</v>
      </c>
    </row>
    <row r="881" spans="7:12" x14ac:dyDescent="0.15">
      <c r="G881" t="s">
        <v>320</v>
      </c>
      <c r="H881" t="s">
        <v>116</v>
      </c>
      <c r="I881" t="s">
        <v>302</v>
      </c>
      <c r="J881" t="s">
        <v>336</v>
      </c>
      <c r="K881">
        <v>0</v>
      </c>
      <c r="L881" s="172">
        <v>43334.709074074075</v>
      </c>
    </row>
    <row r="882" spans="7:12" x14ac:dyDescent="0.15">
      <c r="G882" t="s">
        <v>320</v>
      </c>
      <c r="H882" t="s">
        <v>116</v>
      </c>
      <c r="I882" t="s">
        <v>302</v>
      </c>
      <c r="J882" t="s">
        <v>326</v>
      </c>
      <c r="K882">
        <v>0</v>
      </c>
      <c r="L882" s="172">
        <v>43334.709074074075</v>
      </c>
    </row>
    <row r="883" spans="7:12" x14ac:dyDescent="0.15">
      <c r="G883" t="s">
        <v>320</v>
      </c>
      <c r="H883" t="s">
        <v>116</v>
      </c>
      <c r="I883" t="s">
        <v>302</v>
      </c>
      <c r="J883" t="s">
        <v>327</v>
      </c>
      <c r="K883">
        <v>0</v>
      </c>
      <c r="L883" s="172">
        <v>43334.709074074075</v>
      </c>
    </row>
    <row r="884" spans="7:12" x14ac:dyDescent="0.15">
      <c r="G884" t="s">
        <v>320</v>
      </c>
      <c r="H884" t="s">
        <v>116</v>
      </c>
      <c r="I884" t="s">
        <v>302</v>
      </c>
      <c r="J884" t="s">
        <v>337</v>
      </c>
      <c r="K884">
        <v>0</v>
      </c>
      <c r="L884" s="172">
        <v>43334.709074074075</v>
      </c>
    </row>
    <row r="885" spans="7:12" x14ac:dyDescent="0.15">
      <c r="G885" t="s">
        <v>320</v>
      </c>
      <c r="H885" t="s">
        <v>116</v>
      </c>
      <c r="I885" t="s">
        <v>302</v>
      </c>
      <c r="J885" t="s">
        <v>338</v>
      </c>
      <c r="K885">
        <v>0</v>
      </c>
      <c r="L885" s="172">
        <v>43334.709074074075</v>
      </c>
    </row>
    <row r="886" spans="7:12" x14ac:dyDescent="0.15">
      <c r="G886" t="s">
        <v>320</v>
      </c>
      <c r="H886" t="s">
        <v>116</v>
      </c>
      <c r="I886" t="s">
        <v>302</v>
      </c>
      <c r="J886" t="s">
        <v>339</v>
      </c>
      <c r="K886">
        <v>0</v>
      </c>
      <c r="L886" s="172">
        <v>43334.709074074075</v>
      </c>
    </row>
    <row r="887" spans="7:12" x14ac:dyDescent="0.15">
      <c r="G887" t="s">
        <v>320</v>
      </c>
      <c r="H887" t="s">
        <v>116</v>
      </c>
      <c r="I887" t="s">
        <v>302</v>
      </c>
      <c r="J887" t="s">
        <v>340</v>
      </c>
      <c r="K887">
        <v>0</v>
      </c>
      <c r="L887" s="172">
        <v>43334.709074074075</v>
      </c>
    </row>
    <row r="888" spans="7:12" x14ac:dyDescent="0.15">
      <c r="G888" t="s">
        <v>320</v>
      </c>
      <c r="H888" t="s">
        <v>116</v>
      </c>
      <c r="I888" t="s">
        <v>302</v>
      </c>
      <c r="J888" t="s">
        <v>341</v>
      </c>
      <c r="K888">
        <v>0</v>
      </c>
      <c r="L888" s="172">
        <v>43334.709074074075</v>
      </c>
    </row>
    <row r="889" spans="7:12" x14ac:dyDescent="0.15">
      <c r="G889" t="s">
        <v>320</v>
      </c>
      <c r="H889" t="s">
        <v>116</v>
      </c>
      <c r="I889" t="s">
        <v>302</v>
      </c>
      <c r="J889" t="s">
        <v>342</v>
      </c>
      <c r="K889">
        <v>0</v>
      </c>
      <c r="L889" s="172">
        <v>43334.709074074075</v>
      </c>
    </row>
    <row r="890" spans="7:12" x14ac:dyDescent="0.15">
      <c r="G890" t="s">
        <v>320</v>
      </c>
      <c r="H890" t="s">
        <v>116</v>
      </c>
      <c r="I890" t="s">
        <v>303</v>
      </c>
      <c r="J890" t="s">
        <v>333</v>
      </c>
      <c r="K890">
        <v>0</v>
      </c>
      <c r="L890" s="172">
        <v>43334.709074074075</v>
      </c>
    </row>
    <row r="891" spans="7:12" x14ac:dyDescent="0.15">
      <c r="G891" t="s">
        <v>320</v>
      </c>
      <c r="H891" t="s">
        <v>116</v>
      </c>
      <c r="I891" t="s">
        <v>303</v>
      </c>
      <c r="J891" t="s">
        <v>334</v>
      </c>
      <c r="K891">
        <v>0</v>
      </c>
      <c r="L891" s="172">
        <v>43334.709074074075</v>
      </c>
    </row>
    <row r="892" spans="7:12" x14ac:dyDescent="0.15">
      <c r="G892" t="s">
        <v>320</v>
      </c>
      <c r="H892" t="s">
        <v>116</v>
      </c>
      <c r="I892" t="s">
        <v>303</v>
      </c>
      <c r="J892" t="s">
        <v>335</v>
      </c>
      <c r="K892">
        <v>0</v>
      </c>
      <c r="L892" s="172">
        <v>43334.709085648145</v>
      </c>
    </row>
    <row r="893" spans="7:12" x14ac:dyDescent="0.15">
      <c r="G893" t="s">
        <v>320</v>
      </c>
      <c r="H893" t="s">
        <v>116</v>
      </c>
      <c r="I893" t="s">
        <v>303</v>
      </c>
      <c r="J893" t="s">
        <v>336</v>
      </c>
      <c r="K893">
        <v>0</v>
      </c>
      <c r="L893" s="172">
        <v>43334.709085648145</v>
      </c>
    </row>
    <row r="894" spans="7:12" x14ac:dyDescent="0.15">
      <c r="G894" t="s">
        <v>320</v>
      </c>
      <c r="H894" t="s">
        <v>116</v>
      </c>
      <c r="I894" t="s">
        <v>303</v>
      </c>
      <c r="J894" t="s">
        <v>326</v>
      </c>
      <c r="K894">
        <v>0</v>
      </c>
      <c r="L894" s="172">
        <v>43334.709085648145</v>
      </c>
    </row>
    <row r="895" spans="7:12" x14ac:dyDescent="0.15">
      <c r="G895" t="s">
        <v>320</v>
      </c>
      <c r="H895" t="s">
        <v>116</v>
      </c>
      <c r="I895" t="s">
        <v>303</v>
      </c>
      <c r="J895" t="s">
        <v>327</v>
      </c>
      <c r="K895">
        <v>0</v>
      </c>
      <c r="L895" s="172">
        <v>43334.709085648145</v>
      </c>
    </row>
    <row r="896" spans="7:12" x14ac:dyDescent="0.15">
      <c r="G896" t="s">
        <v>320</v>
      </c>
      <c r="H896" t="s">
        <v>116</v>
      </c>
      <c r="I896" t="s">
        <v>303</v>
      </c>
      <c r="J896" t="s">
        <v>337</v>
      </c>
      <c r="K896">
        <v>0</v>
      </c>
      <c r="L896" s="172">
        <v>43334.709085648145</v>
      </c>
    </row>
    <row r="897" spans="7:12" x14ac:dyDescent="0.15">
      <c r="G897" t="s">
        <v>320</v>
      </c>
      <c r="H897" t="s">
        <v>116</v>
      </c>
      <c r="I897" t="s">
        <v>303</v>
      </c>
      <c r="J897" t="s">
        <v>338</v>
      </c>
      <c r="K897">
        <v>0</v>
      </c>
      <c r="L897" s="172">
        <v>43334.709085648145</v>
      </c>
    </row>
    <row r="898" spans="7:12" x14ac:dyDescent="0.15">
      <c r="G898" t="s">
        <v>320</v>
      </c>
      <c r="H898" t="s">
        <v>116</v>
      </c>
      <c r="I898" t="s">
        <v>303</v>
      </c>
      <c r="J898" t="s">
        <v>339</v>
      </c>
      <c r="K898">
        <v>0</v>
      </c>
      <c r="L898" s="172">
        <v>43334.709085648145</v>
      </c>
    </row>
    <row r="899" spans="7:12" x14ac:dyDescent="0.15">
      <c r="G899" t="s">
        <v>320</v>
      </c>
      <c r="H899" t="s">
        <v>116</v>
      </c>
      <c r="I899" t="s">
        <v>303</v>
      </c>
      <c r="J899" t="s">
        <v>340</v>
      </c>
      <c r="K899">
        <v>0</v>
      </c>
      <c r="L899" s="172">
        <v>43334.709085648145</v>
      </c>
    </row>
    <row r="900" spans="7:12" x14ac:dyDescent="0.15">
      <c r="G900" t="s">
        <v>320</v>
      </c>
      <c r="H900" t="s">
        <v>116</v>
      </c>
      <c r="I900" t="s">
        <v>303</v>
      </c>
      <c r="J900" t="s">
        <v>341</v>
      </c>
      <c r="K900">
        <v>0</v>
      </c>
      <c r="L900" s="172">
        <v>43334.709085648145</v>
      </c>
    </row>
    <row r="901" spans="7:12" x14ac:dyDescent="0.15">
      <c r="G901" t="s">
        <v>320</v>
      </c>
      <c r="H901" t="s">
        <v>116</v>
      </c>
      <c r="I901" t="s">
        <v>303</v>
      </c>
      <c r="J901" t="s">
        <v>342</v>
      </c>
      <c r="K901">
        <v>0</v>
      </c>
      <c r="L901" s="172">
        <v>43334.709085648145</v>
      </c>
    </row>
    <row r="902" spans="7:12" x14ac:dyDescent="0.15">
      <c r="G902" t="s">
        <v>320</v>
      </c>
      <c r="H902" t="s">
        <v>116</v>
      </c>
      <c r="I902" t="s">
        <v>304</v>
      </c>
      <c r="J902" t="s">
        <v>333</v>
      </c>
      <c r="K902">
        <v>0</v>
      </c>
      <c r="L902" s="172">
        <v>43334.709085648145</v>
      </c>
    </row>
    <row r="903" spans="7:12" x14ac:dyDescent="0.15">
      <c r="G903" t="s">
        <v>320</v>
      </c>
      <c r="H903" t="s">
        <v>116</v>
      </c>
      <c r="I903" t="s">
        <v>304</v>
      </c>
      <c r="J903" t="s">
        <v>334</v>
      </c>
      <c r="K903">
        <v>0</v>
      </c>
      <c r="L903" s="172">
        <v>43334.709085648145</v>
      </c>
    </row>
    <row r="904" spans="7:12" x14ac:dyDescent="0.15">
      <c r="G904" t="s">
        <v>320</v>
      </c>
      <c r="H904" t="s">
        <v>116</v>
      </c>
      <c r="I904" t="s">
        <v>304</v>
      </c>
      <c r="J904" t="s">
        <v>335</v>
      </c>
      <c r="K904">
        <v>0</v>
      </c>
      <c r="L904" s="172">
        <v>43334.709085648145</v>
      </c>
    </row>
    <row r="905" spans="7:12" x14ac:dyDescent="0.15">
      <c r="G905" t="s">
        <v>320</v>
      </c>
      <c r="H905" t="s">
        <v>116</v>
      </c>
      <c r="I905" t="s">
        <v>304</v>
      </c>
      <c r="J905" t="s">
        <v>336</v>
      </c>
      <c r="K905">
        <v>0</v>
      </c>
      <c r="L905" s="172">
        <v>43334.709085648145</v>
      </c>
    </row>
    <row r="906" spans="7:12" x14ac:dyDescent="0.15">
      <c r="G906" t="s">
        <v>320</v>
      </c>
      <c r="H906" t="s">
        <v>116</v>
      </c>
      <c r="I906" t="s">
        <v>304</v>
      </c>
      <c r="J906" t="s">
        <v>326</v>
      </c>
      <c r="K906">
        <v>0</v>
      </c>
      <c r="L906" s="172">
        <v>43334.709085648145</v>
      </c>
    </row>
    <row r="907" spans="7:12" x14ac:dyDescent="0.15">
      <c r="G907" t="s">
        <v>320</v>
      </c>
      <c r="H907" t="s">
        <v>116</v>
      </c>
      <c r="I907" t="s">
        <v>304</v>
      </c>
      <c r="J907" t="s">
        <v>327</v>
      </c>
      <c r="K907">
        <v>0</v>
      </c>
      <c r="L907" s="172">
        <v>43334.709085648145</v>
      </c>
    </row>
    <row r="908" spans="7:12" x14ac:dyDescent="0.15">
      <c r="G908" t="s">
        <v>320</v>
      </c>
      <c r="H908" t="s">
        <v>116</v>
      </c>
      <c r="I908" t="s">
        <v>304</v>
      </c>
      <c r="J908" t="s">
        <v>337</v>
      </c>
      <c r="K908">
        <v>0</v>
      </c>
      <c r="L908" s="172">
        <v>43334.709085648145</v>
      </c>
    </row>
    <row r="909" spans="7:12" x14ac:dyDescent="0.15">
      <c r="G909" t="s">
        <v>320</v>
      </c>
      <c r="H909" t="s">
        <v>116</v>
      </c>
      <c r="I909" t="s">
        <v>304</v>
      </c>
      <c r="J909" t="s">
        <v>338</v>
      </c>
      <c r="K909">
        <v>0</v>
      </c>
      <c r="L909" s="172">
        <v>43334.709085648145</v>
      </c>
    </row>
    <row r="910" spans="7:12" x14ac:dyDescent="0.15">
      <c r="G910" t="s">
        <v>320</v>
      </c>
      <c r="H910" t="s">
        <v>116</v>
      </c>
      <c r="I910" t="s">
        <v>304</v>
      </c>
      <c r="J910" t="s">
        <v>339</v>
      </c>
      <c r="K910">
        <v>0</v>
      </c>
      <c r="L910" s="172">
        <v>43334.709085648145</v>
      </c>
    </row>
    <row r="911" spans="7:12" x14ac:dyDescent="0.15">
      <c r="G911" t="s">
        <v>320</v>
      </c>
      <c r="H911" t="s">
        <v>116</v>
      </c>
      <c r="I911" t="s">
        <v>304</v>
      </c>
      <c r="J911" t="s">
        <v>340</v>
      </c>
      <c r="K911">
        <v>0</v>
      </c>
      <c r="L911" s="172">
        <v>43334.709085648145</v>
      </c>
    </row>
    <row r="912" spans="7:12" x14ac:dyDescent="0.15">
      <c r="G912" t="s">
        <v>320</v>
      </c>
      <c r="H912" t="s">
        <v>116</v>
      </c>
      <c r="I912" t="s">
        <v>304</v>
      </c>
      <c r="J912" t="s">
        <v>341</v>
      </c>
      <c r="K912">
        <v>0</v>
      </c>
      <c r="L912" s="172">
        <v>43334.709085648145</v>
      </c>
    </row>
    <row r="913" spans="7:12" x14ac:dyDescent="0.15">
      <c r="G913" t="s">
        <v>320</v>
      </c>
      <c r="H913" t="s">
        <v>116</v>
      </c>
      <c r="I913" t="s">
        <v>304</v>
      </c>
      <c r="J913" t="s">
        <v>342</v>
      </c>
      <c r="K913">
        <v>0</v>
      </c>
      <c r="L913" s="172">
        <v>43334.709085648145</v>
      </c>
    </row>
    <row r="914" spans="7:12" x14ac:dyDescent="0.15">
      <c r="G914" t="s">
        <v>320</v>
      </c>
      <c r="H914" t="s">
        <v>116</v>
      </c>
      <c r="I914" t="s">
        <v>305</v>
      </c>
      <c r="J914" t="s">
        <v>333</v>
      </c>
      <c r="K914">
        <v>0</v>
      </c>
      <c r="L914" s="172">
        <v>43334.709085648145</v>
      </c>
    </row>
    <row r="915" spans="7:12" x14ac:dyDescent="0.15">
      <c r="G915" t="s">
        <v>320</v>
      </c>
      <c r="H915" t="s">
        <v>116</v>
      </c>
      <c r="I915" t="s">
        <v>305</v>
      </c>
      <c r="J915" t="s">
        <v>334</v>
      </c>
      <c r="K915">
        <v>0</v>
      </c>
      <c r="L915" s="172">
        <v>43334.709085648145</v>
      </c>
    </row>
    <row r="916" spans="7:12" x14ac:dyDescent="0.15">
      <c r="G916" t="s">
        <v>320</v>
      </c>
      <c r="H916" t="s">
        <v>116</v>
      </c>
      <c r="I916" t="s">
        <v>305</v>
      </c>
      <c r="J916" t="s">
        <v>335</v>
      </c>
      <c r="K916">
        <v>0</v>
      </c>
      <c r="L916" s="172">
        <v>43334.709085648145</v>
      </c>
    </row>
    <row r="917" spans="7:12" x14ac:dyDescent="0.15">
      <c r="G917" t="s">
        <v>320</v>
      </c>
      <c r="H917" t="s">
        <v>116</v>
      </c>
      <c r="I917" t="s">
        <v>305</v>
      </c>
      <c r="J917" t="s">
        <v>336</v>
      </c>
      <c r="K917">
        <v>0</v>
      </c>
      <c r="L917" s="172">
        <v>43334.709085648145</v>
      </c>
    </row>
    <row r="918" spans="7:12" x14ac:dyDescent="0.15">
      <c r="G918" t="s">
        <v>320</v>
      </c>
      <c r="H918" t="s">
        <v>116</v>
      </c>
      <c r="I918" t="s">
        <v>305</v>
      </c>
      <c r="J918" t="s">
        <v>326</v>
      </c>
      <c r="K918">
        <v>0</v>
      </c>
      <c r="L918" s="172">
        <v>43334.709085648145</v>
      </c>
    </row>
    <row r="919" spans="7:12" x14ac:dyDescent="0.15">
      <c r="G919" t="s">
        <v>320</v>
      </c>
      <c r="H919" t="s">
        <v>116</v>
      </c>
      <c r="I919" t="s">
        <v>305</v>
      </c>
      <c r="J919" t="s">
        <v>327</v>
      </c>
      <c r="K919">
        <v>0</v>
      </c>
      <c r="L919" s="172">
        <v>43334.709085648145</v>
      </c>
    </row>
    <row r="920" spans="7:12" x14ac:dyDescent="0.15">
      <c r="G920" t="s">
        <v>320</v>
      </c>
      <c r="H920" t="s">
        <v>116</v>
      </c>
      <c r="I920" t="s">
        <v>305</v>
      </c>
      <c r="J920" t="s">
        <v>337</v>
      </c>
      <c r="K920">
        <v>0</v>
      </c>
      <c r="L920" s="172">
        <v>43334.709085648145</v>
      </c>
    </row>
    <row r="921" spans="7:12" x14ac:dyDescent="0.15">
      <c r="G921" t="s">
        <v>320</v>
      </c>
      <c r="H921" t="s">
        <v>116</v>
      </c>
      <c r="I921" t="s">
        <v>305</v>
      </c>
      <c r="J921" t="s">
        <v>338</v>
      </c>
      <c r="K921">
        <v>0</v>
      </c>
      <c r="L921" s="172">
        <v>43334.709085648145</v>
      </c>
    </row>
    <row r="922" spans="7:12" x14ac:dyDescent="0.15">
      <c r="G922" t="s">
        <v>320</v>
      </c>
      <c r="H922" t="s">
        <v>116</v>
      </c>
      <c r="I922" t="s">
        <v>305</v>
      </c>
      <c r="J922" t="s">
        <v>339</v>
      </c>
      <c r="K922">
        <v>0</v>
      </c>
      <c r="L922" s="172">
        <v>43334.709085648145</v>
      </c>
    </row>
    <row r="923" spans="7:12" x14ac:dyDescent="0.15">
      <c r="G923" t="s">
        <v>320</v>
      </c>
      <c r="H923" t="s">
        <v>116</v>
      </c>
      <c r="I923" t="s">
        <v>305</v>
      </c>
      <c r="J923" t="s">
        <v>340</v>
      </c>
      <c r="K923">
        <v>0</v>
      </c>
      <c r="L923" s="172">
        <v>43334.709085648145</v>
      </c>
    </row>
    <row r="924" spans="7:12" x14ac:dyDescent="0.15">
      <c r="G924" t="s">
        <v>320</v>
      </c>
      <c r="H924" t="s">
        <v>116</v>
      </c>
      <c r="I924" t="s">
        <v>305</v>
      </c>
      <c r="J924" t="s">
        <v>341</v>
      </c>
      <c r="K924">
        <v>0</v>
      </c>
      <c r="L924" s="172">
        <v>43334.709085648145</v>
      </c>
    </row>
    <row r="925" spans="7:12" x14ac:dyDescent="0.15">
      <c r="G925" t="s">
        <v>320</v>
      </c>
      <c r="H925" t="s">
        <v>116</v>
      </c>
      <c r="I925" t="s">
        <v>305</v>
      </c>
      <c r="J925" t="s">
        <v>342</v>
      </c>
      <c r="K925">
        <v>0</v>
      </c>
      <c r="L925" s="172">
        <v>43334.709085648145</v>
      </c>
    </row>
    <row r="926" spans="7:12" x14ac:dyDescent="0.15">
      <c r="G926" t="s">
        <v>320</v>
      </c>
      <c r="H926" t="s">
        <v>116</v>
      </c>
      <c r="I926" t="s">
        <v>306</v>
      </c>
      <c r="J926" t="s">
        <v>333</v>
      </c>
      <c r="K926">
        <v>0</v>
      </c>
      <c r="L926" s="172">
        <v>43334.709085648145</v>
      </c>
    </row>
    <row r="927" spans="7:12" x14ac:dyDescent="0.15">
      <c r="G927" t="s">
        <v>320</v>
      </c>
      <c r="H927" t="s">
        <v>116</v>
      </c>
      <c r="I927" t="s">
        <v>306</v>
      </c>
      <c r="J927" t="s">
        <v>334</v>
      </c>
      <c r="K927">
        <v>0</v>
      </c>
      <c r="L927" s="172">
        <v>43334.709085648145</v>
      </c>
    </row>
    <row r="928" spans="7:12" x14ac:dyDescent="0.15">
      <c r="G928" t="s">
        <v>320</v>
      </c>
      <c r="H928" t="s">
        <v>116</v>
      </c>
      <c r="I928" t="s">
        <v>306</v>
      </c>
      <c r="J928" t="s">
        <v>335</v>
      </c>
      <c r="K928">
        <v>0</v>
      </c>
      <c r="L928" s="172">
        <v>43334.709085648145</v>
      </c>
    </row>
    <row r="929" spans="7:12" x14ac:dyDescent="0.15">
      <c r="G929" t="s">
        <v>320</v>
      </c>
      <c r="H929" t="s">
        <v>116</v>
      </c>
      <c r="I929" t="s">
        <v>306</v>
      </c>
      <c r="J929" t="s">
        <v>336</v>
      </c>
      <c r="K929">
        <v>0</v>
      </c>
      <c r="L929" s="172">
        <v>43334.709085648145</v>
      </c>
    </row>
    <row r="930" spans="7:12" x14ac:dyDescent="0.15">
      <c r="G930" t="s">
        <v>320</v>
      </c>
      <c r="H930" t="s">
        <v>116</v>
      </c>
      <c r="I930" t="s">
        <v>306</v>
      </c>
      <c r="J930" t="s">
        <v>326</v>
      </c>
      <c r="K930">
        <v>0</v>
      </c>
      <c r="L930" s="172">
        <v>43334.709085648145</v>
      </c>
    </row>
    <row r="931" spans="7:12" x14ac:dyDescent="0.15">
      <c r="G931" t="s">
        <v>320</v>
      </c>
      <c r="H931" t="s">
        <v>116</v>
      </c>
      <c r="I931" t="s">
        <v>306</v>
      </c>
      <c r="J931" t="s">
        <v>327</v>
      </c>
      <c r="K931">
        <v>0</v>
      </c>
      <c r="L931" s="172">
        <v>43334.709097222221</v>
      </c>
    </row>
    <row r="932" spans="7:12" x14ac:dyDescent="0.15">
      <c r="G932" t="s">
        <v>320</v>
      </c>
      <c r="H932" t="s">
        <v>116</v>
      </c>
      <c r="I932" t="s">
        <v>306</v>
      </c>
      <c r="J932" t="s">
        <v>337</v>
      </c>
      <c r="K932">
        <v>0</v>
      </c>
      <c r="L932" s="172">
        <v>43334.709097222221</v>
      </c>
    </row>
    <row r="933" spans="7:12" x14ac:dyDescent="0.15">
      <c r="G933" t="s">
        <v>320</v>
      </c>
      <c r="H933" t="s">
        <v>116</v>
      </c>
      <c r="I933" t="s">
        <v>306</v>
      </c>
      <c r="J933" t="s">
        <v>338</v>
      </c>
      <c r="K933">
        <v>0</v>
      </c>
      <c r="L933" s="172">
        <v>43334.709097222221</v>
      </c>
    </row>
    <row r="934" spans="7:12" x14ac:dyDescent="0.15">
      <c r="G934" t="s">
        <v>320</v>
      </c>
      <c r="H934" t="s">
        <v>116</v>
      </c>
      <c r="I934" t="s">
        <v>306</v>
      </c>
      <c r="J934" t="s">
        <v>339</v>
      </c>
      <c r="K934">
        <v>0</v>
      </c>
      <c r="L934" s="172">
        <v>43334.709097222221</v>
      </c>
    </row>
    <row r="935" spans="7:12" x14ac:dyDescent="0.15">
      <c r="G935" t="s">
        <v>320</v>
      </c>
      <c r="H935" t="s">
        <v>116</v>
      </c>
      <c r="I935" t="s">
        <v>306</v>
      </c>
      <c r="J935" t="s">
        <v>340</v>
      </c>
      <c r="K935">
        <v>0</v>
      </c>
      <c r="L935" s="172">
        <v>43334.709097222221</v>
      </c>
    </row>
    <row r="936" spans="7:12" x14ac:dyDescent="0.15">
      <c r="G936" t="s">
        <v>320</v>
      </c>
      <c r="H936" t="s">
        <v>116</v>
      </c>
      <c r="I936" t="s">
        <v>306</v>
      </c>
      <c r="J936" t="s">
        <v>341</v>
      </c>
      <c r="K936">
        <v>0</v>
      </c>
      <c r="L936" s="172">
        <v>43334.709097222221</v>
      </c>
    </row>
    <row r="937" spans="7:12" x14ac:dyDescent="0.15">
      <c r="G937" t="s">
        <v>320</v>
      </c>
      <c r="H937" t="s">
        <v>116</v>
      </c>
      <c r="I937" t="s">
        <v>306</v>
      </c>
      <c r="J937" t="s">
        <v>342</v>
      </c>
      <c r="K937">
        <v>0</v>
      </c>
      <c r="L937" s="172">
        <v>43334.709097222221</v>
      </c>
    </row>
    <row r="938" spans="7:12" x14ac:dyDescent="0.15">
      <c r="G938" t="s">
        <v>320</v>
      </c>
      <c r="H938" t="s">
        <v>116</v>
      </c>
      <c r="I938" t="s">
        <v>307</v>
      </c>
      <c r="J938" t="s">
        <v>333</v>
      </c>
      <c r="K938">
        <v>0</v>
      </c>
      <c r="L938" s="172">
        <v>43334.709097222221</v>
      </c>
    </row>
    <row r="939" spans="7:12" x14ac:dyDescent="0.15">
      <c r="G939" t="s">
        <v>320</v>
      </c>
      <c r="H939" t="s">
        <v>116</v>
      </c>
      <c r="I939" t="s">
        <v>307</v>
      </c>
      <c r="J939" t="s">
        <v>334</v>
      </c>
      <c r="K939">
        <v>0</v>
      </c>
      <c r="L939" s="172">
        <v>43334.709097222221</v>
      </c>
    </row>
    <row r="940" spans="7:12" x14ac:dyDescent="0.15">
      <c r="G940" t="s">
        <v>320</v>
      </c>
      <c r="H940" t="s">
        <v>116</v>
      </c>
      <c r="I940" t="s">
        <v>307</v>
      </c>
      <c r="J940" t="s">
        <v>335</v>
      </c>
      <c r="K940">
        <v>0</v>
      </c>
      <c r="L940" s="172">
        <v>43334.709097222221</v>
      </c>
    </row>
    <row r="941" spans="7:12" x14ac:dyDescent="0.15">
      <c r="G941" t="s">
        <v>320</v>
      </c>
      <c r="H941" t="s">
        <v>116</v>
      </c>
      <c r="I941" t="s">
        <v>307</v>
      </c>
      <c r="J941" t="s">
        <v>336</v>
      </c>
      <c r="K941">
        <v>0</v>
      </c>
      <c r="L941" s="172">
        <v>43334.709097222221</v>
      </c>
    </row>
    <row r="942" spans="7:12" x14ac:dyDescent="0.15">
      <c r="G942" t="s">
        <v>320</v>
      </c>
      <c r="H942" t="s">
        <v>116</v>
      </c>
      <c r="I942" t="s">
        <v>307</v>
      </c>
      <c r="J942" t="s">
        <v>326</v>
      </c>
      <c r="K942">
        <v>0</v>
      </c>
      <c r="L942" s="172">
        <v>43334.709097222221</v>
      </c>
    </row>
    <row r="943" spans="7:12" x14ac:dyDescent="0.15">
      <c r="G943" t="s">
        <v>320</v>
      </c>
      <c r="H943" t="s">
        <v>116</v>
      </c>
      <c r="I943" t="s">
        <v>307</v>
      </c>
      <c r="J943" t="s">
        <v>327</v>
      </c>
      <c r="K943">
        <v>0</v>
      </c>
      <c r="L943" s="172">
        <v>43334.709097222221</v>
      </c>
    </row>
    <row r="944" spans="7:12" x14ac:dyDescent="0.15">
      <c r="G944" t="s">
        <v>320</v>
      </c>
      <c r="H944" t="s">
        <v>116</v>
      </c>
      <c r="I944" t="s">
        <v>307</v>
      </c>
      <c r="J944" t="s">
        <v>337</v>
      </c>
      <c r="K944">
        <v>0</v>
      </c>
      <c r="L944" s="172">
        <v>43334.709097222221</v>
      </c>
    </row>
    <row r="945" spans="7:12" x14ac:dyDescent="0.15">
      <c r="G945" t="s">
        <v>320</v>
      </c>
      <c r="H945" t="s">
        <v>116</v>
      </c>
      <c r="I945" t="s">
        <v>307</v>
      </c>
      <c r="J945" t="s">
        <v>338</v>
      </c>
      <c r="K945">
        <v>0</v>
      </c>
      <c r="L945" s="172">
        <v>43334.709097222221</v>
      </c>
    </row>
    <row r="946" spans="7:12" x14ac:dyDescent="0.15">
      <c r="G946" t="s">
        <v>320</v>
      </c>
      <c r="H946" t="s">
        <v>116</v>
      </c>
      <c r="I946" t="s">
        <v>307</v>
      </c>
      <c r="J946" t="s">
        <v>339</v>
      </c>
      <c r="K946">
        <v>0</v>
      </c>
      <c r="L946" s="172">
        <v>43334.709097222221</v>
      </c>
    </row>
    <row r="947" spans="7:12" x14ac:dyDescent="0.15">
      <c r="G947" t="s">
        <v>320</v>
      </c>
      <c r="H947" t="s">
        <v>116</v>
      </c>
      <c r="I947" t="s">
        <v>307</v>
      </c>
      <c r="J947" t="s">
        <v>340</v>
      </c>
      <c r="K947">
        <v>0</v>
      </c>
      <c r="L947" s="172">
        <v>43334.709097222221</v>
      </c>
    </row>
    <row r="948" spans="7:12" x14ac:dyDescent="0.15">
      <c r="G948" t="s">
        <v>320</v>
      </c>
      <c r="H948" t="s">
        <v>116</v>
      </c>
      <c r="I948" t="s">
        <v>307</v>
      </c>
      <c r="J948" t="s">
        <v>341</v>
      </c>
      <c r="K948">
        <v>0</v>
      </c>
      <c r="L948" s="172">
        <v>43334.709097222221</v>
      </c>
    </row>
    <row r="949" spans="7:12" x14ac:dyDescent="0.15">
      <c r="G949" t="s">
        <v>320</v>
      </c>
      <c r="H949" t="s">
        <v>116</v>
      </c>
      <c r="I949" t="s">
        <v>307</v>
      </c>
      <c r="J949" t="s">
        <v>342</v>
      </c>
      <c r="K949">
        <v>0</v>
      </c>
      <c r="L949" s="172">
        <v>43334.709097222221</v>
      </c>
    </row>
    <row r="950" spans="7:12" x14ac:dyDescent="0.15">
      <c r="G950" t="s">
        <v>320</v>
      </c>
      <c r="H950" t="s">
        <v>116</v>
      </c>
      <c r="I950" t="s">
        <v>308</v>
      </c>
      <c r="J950" t="s">
        <v>333</v>
      </c>
      <c r="K950">
        <v>0</v>
      </c>
      <c r="L950" s="172">
        <v>43334.709097222221</v>
      </c>
    </row>
    <row r="951" spans="7:12" x14ac:dyDescent="0.15">
      <c r="G951" t="s">
        <v>320</v>
      </c>
      <c r="H951" t="s">
        <v>116</v>
      </c>
      <c r="I951" t="s">
        <v>308</v>
      </c>
      <c r="J951" t="s">
        <v>334</v>
      </c>
      <c r="K951">
        <v>0</v>
      </c>
      <c r="L951" s="172">
        <v>43334.709097222221</v>
      </c>
    </row>
    <row r="952" spans="7:12" x14ac:dyDescent="0.15">
      <c r="G952" t="s">
        <v>320</v>
      </c>
      <c r="H952" t="s">
        <v>116</v>
      </c>
      <c r="I952" t="s">
        <v>308</v>
      </c>
      <c r="J952" t="s">
        <v>335</v>
      </c>
      <c r="K952">
        <v>0</v>
      </c>
      <c r="L952" s="172">
        <v>43334.709097222221</v>
      </c>
    </row>
    <row r="953" spans="7:12" x14ac:dyDescent="0.15">
      <c r="G953" t="s">
        <v>320</v>
      </c>
      <c r="H953" t="s">
        <v>116</v>
      </c>
      <c r="I953" t="s">
        <v>308</v>
      </c>
      <c r="J953" t="s">
        <v>336</v>
      </c>
      <c r="K953">
        <v>0</v>
      </c>
      <c r="L953" s="172">
        <v>43334.709097222221</v>
      </c>
    </row>
    <row r="954" spans="7:12" x14ac:dyDescent="0.15">
      <c r="G954" t="s">
        <v>320</v>
      </c>
      <c r="H954" t="s">
        <v>116</v>
      </c>
      <c r="I954" t="s">
        <v>308</v>
      </c>
      <c r="J954" t="s">
        <v>326</v>
      </c>
      <c r="K954">
        <v>0</v>
      </c>
      <c r="L954" s="172">
        <v>43334.709097222221</v>
      </c>
    </row>
    <row r="955" spans="7:12" x14ac:dyDescent="0.15">
      <c r="G955" t="s">
        <v>320</v>
      </c>
      <c r="H955" t="s">
        <v>116</v>
      </c>
      <c r="I955" t="s">
        <v>308</v>
      </c>
      <c r="J955" t="s">
        <v>327</v>
      </c>
      <c r="K955">
        <v>0</v>
      </c>
      <c r="L955" s="172">
        <v>43334.709097222221</v>
      </c>
    </row>
    <row r="956" spans="7:12" x14ac:dyDescent="0.15">
      <c r="G956" t="s">
        <v>320</v>
      </c>
      <c r="H956" t="s">
        <v>116</v>
      </c>
      <c r="I956" t="s">
        <v>308</v>
      </c>
      <c r="J956" t="s">
        <v>337</v>
      </c>
      <c r="K956">
        <v>0</v>
      </c>
      <c r="L956" s="172">
        <v>43334.709097222221</v>
      </c>
    </row>
    <row r="957" spans="7:12" x14ac:dyDescent="0.15">
      <c r="G957" t="s">
        <v>320</v>
      </c>
      <c r="H957" t="s">
        <v>116</v>
      </c>
      <c r="I957" t="s">
        <v>308</v>
      </c>
      <c r="J957" t="s">
        <v>338</v>
      </c>
      <c r="K957">
        <v>0</v>
      </c>
      <c r="L957" s="172">
        <v>43334.709097222221</v>
      </c>
    </row>
    <row r="958" spans="7:12" x14ac:dyDescent="0.15">
      <c r="G958" t="s">
        <v>320</v>
      </c>
      <c r="H958" t="s">
        <v>116</v>
      </c>
      <c r="I958" t="s">
        <v>308</v>
      </c>
      <c r="J958" t="s">
        <v>339</v>
      </c>
      <c r="K958">
        <v>0</v>
      </c>
      <c r="L958" s="172">
        <v>43334.709097222221</v>
      </c>
    </row>
    <row r="959" spans="7:12" x14ac:dyDescent="0.15">
      <c r="G959" t="s">
        <v>320</v>
      </c>
      <c r="H959" t="s">
        <v>116</v>
      </c>
      <c r="I959" t="s">
        <v>308</v>
      </c>
      <c r="J959" t="s">
        <v>340</v>
      </c>
      <c r="K959">
        <v>0</v>
      </c>
      <c r="L959" s="172">
        <v>43334.709097222221</v>
      </c>
    </row>
    <row r="960" spans="7:12" x14ac:dyDescent="0.15">
      <c r="G960" t="s">
        <v>320</v>
      </c>
      <c r="H960" t="s">
        <v>116</v>
      </c>
      <c r="I960" t="s">
        <v>308</v>
      </c>
      <c r="J960" t="s">
        <v>341</v>
      </c>
      <c r="K960">
        <v>0</v>
      </c>
      <c r="L960" s="172">
        <v>43334.709097222221</v>
      </c>
    </row>
    <row r="961" spans="7:12" x14ac:dyDescent="0.15">
      <c r="G961" t="s">
        <v>320</v>
      </c>
      <c r="H961" t="s">
        <v>116</v>
      </c>
      <c r="I961" t="s">
        <v>308</v>
      </c>
      <c r="J961" t="s">
        <v>342</v>
      </c>
      <c r="K961">
        <v>0</v>
      </c>
      <c r="L961" s="172">
        <v>43334.709097222221</v>
      </c>
    </row>
    <row r="962" spans="7:12" x14ac:dyDescent="0.15">
      <c r="G962" t="s">
        <v>320</v>
      </c>
      <c r="H962" t="s">
        <v>116</v>
      </c>
      <c r="I962" t="s">
        <v>309</v>
      </c>
      <c r="J962" t="s">
        <v>333</v>
      </c>
      <c r="K962">
        <v>0</v>
      </c>
      <c r="L962" s="172">
        <v>43334.709097222221</v>
      </c>
    </row>
    <row r="963" spans="7:12" x14ac:dyDescent="0.15">
      <c r="G963" t="s">
        <v>320</v>
      </c>
      <c r="H963" t="s">
        <v>116</v>
      </c>
      <c r="I963" t="s">
        <v>309</v>
      </c>
      <c r="J963" t="s">
        <v>334</v>
      </c>
      <c r="K963">
        <v>0</v>
      </c>
      <c r="L963" s="172">
        <v>43334.709097222221</v>
      </c>
    </row>
    <row r="964" spans="7:12" x14ac:dyDescent="0.15">
      <c r="G964" t="s">
        <v>320</v>
      </c>
      <c r="H964" t="s">
        <v>116</v>
      </c>
      <c r="I964" t="s">
        <v>309</v>
      </c>
      <c r="J964" t="s">
        <v>335</v>
      </c>
      <c r="K964">
        <v>0</v>
      </c>
      <c r="L964" s="172">
        <v>43334.709097222221</v>
      </c>
    </row>
    <row r="965" spans="7:12" x14ac:dyDescent="0.15">
      <c r="G965" t="s">
        <v>320</v>
      </c>
      <c r="H965" t="s">
        <v>116</v>
      </c>
      <c r="I965" t="s">
        <v>309</v>
      </c>
      <c r="J965" t="s">
        <v>336</v>
      </c>
      <c r="K965">
        <v>0</v>
      </c>
      <c r="L965" s="172">
        <v>43334.709097222221</v>
      </c>
    </row>
    <row r="966" spans="7:12" x14ac:dyDescent="0.15">
      <c r="G966" t="s">
        <v>320</v>
      </c>
      <c r="H966" t="s">
        <v>116</v>
      </c>
      <c r="I966" t="s">
        <v>309</v>
      </c>
      <c r="J966" t="s">
        <v>326</v>
      </c>
      <c r="K966">
        <v>0</v>
      </c>
      <c r="L966" s="172">
        <v>43334.709097222221</v>
      </c>
    </row>
    <row r="967" spans="7:12" x14ac:dyDescent="0.15">
      <c r="G967" t="s">
        <v>320</v>
      </c>
      <c r="H967" t="s">
        <v>116</v>
      </c>
      <c r="I967" t="s">
        <v>309</v>
      </c>
      <c r="J967" t="s">
        <v>327</v>
      </c>
      <c r="K967">
        <v>0</v>
      </c>
      <c r="L967" s="172">
        <v>43334.709097222221</v>
      </c>
    </row>
    <row r="968" spans="7:12" x14ac:dyDescent="0.15">
      <c r="G968" t="s">
        <v>320</v>
      </c>
      <c r="H968" t="s">
        <v>116</v>
      </c>
      <c r="I968" t="s">
        <v>309</v>
      </c>
      <c r="J968" t="s">
        <v>337</v>
      </c>
      <c r="K968">
        <v>0</v>
      </c>
      <c r="L968" s="172">
        <v>43334.709097222221</v>
      </c>
    </row>
    <row r="969" spans="7:12" x14ac:dyDescent="0.15">
      <c r="G969" t="s">
        <v>320</v>
      </c>
      <c r="H969" t="s">
        <v>116</v>
      </c>
      <c r="I969" t="s">
        <v>309</v>
      </c>
      <c r="J969" t="s">
        <v>338</v>
      </c>
      <c r="K969">
        <v>0</v>
      </c>
      <c r="L969" s="172">
        <v>43334.709097222221</v>
      </c>
    </row>
    <row r="970" spans="7:12" x14ac:dyDescent="0.15">
      <c r="G970" t="s">
        <v>320</v>
      </c>
      <c r="H970" t="s">
        <v>116</v>
      </c>
      <c r="I970" t="s">
        <v>309</v>
      </c>
      <c r="J970" t="s">
        <v>339</v>
      </c>
      <c r="K970">
        <v>0</v>
      </c>
      <c r="L970" s="172">
        <v>43334.709108796298</v>
      </c>
    </row>
    <row r="971" spans="7:12" x14ac:dyDescent="0.15">
      <c r="G971" t="s">
        <v>320</v>
      </c>
      <c r="H971" t="s">
        <v>116</v>
      </c>
      <c r="I971" t="s">
        <v>309</v>
      </c>
      <c r="J971" t="s">
        <v>340</v>
      </c>
      <c r="K971">
        <v>0</v>
      </c>
      <c r="L971" s="172">
        <v>43334.709108796298</v>
      </c>
    </row>
    <row r="972" spans="7:12" x14ac:dyDescent="0.15">
      <c r="G972" t="s">
        <v>320</v>
      </c>
      <c r="H972" t="s">
        <v>116</v>
      </c>
      <c r="I972" t="s">
        <v>309</v>
      </c>
      <c r="J972" t="s">
        <v>341</v>
      </c>
      <c r="K972">
        <v>0</v>
      </c>
      <c r="L972" s="172">
        <v>43334.709108796298</v>
      </c>
    </row>
    <row r="973" spans="7:12" x14ac:dyDescent="0.15">
      <c r="G973" t="s">
        <v>320</v>
      </c>
      <c r="H973" t="s">
        <v>116</v>
      </c>
      <c r="I973" t="s">
        <v>309</v>
      </c>
      <c r="J973" t="s">
        <v>342</v>
      </c>
      <c r="K973">
        <v>0</v>
      </c>
      <c r="L973" s="172">
        <v>43334.709108796298</v>
      </c>
    </row>
    <row r="974" spans="7:12" x14ac:dyDescent="0.15">
      <c r="G974" t="s">
        <v>320</v>
      </c>
      <c r="H974" t="s">
        <v>116</v>
      </c>
      <c r="I974" t="s">
        <v>310</v>
      </c>
      <c r="J974" t="s">
        <v>333</v>
      </c>
      <c r="K974">
        <v>0</v>
      </c>
      <c r="L974" s="172">
        <v>43334.709108796298</v>
      </c>
    </row>
    <row r="975" spans="7:12" x14ac:dyDescent="0.15">
      <c r="G975" t="s">
        <v>320</v>
      </c>
      <c r="H975" t="s">
        <v>116</v>
      </c>
      <c r="I975" t="s">
        <v>310</v>
      </c>
      <c r="J975" t="s">
        <v>334</v>
      </c>
      <c r="K975">
        <v>0</v>
      </c>
      <c r="L975" s="172">
        <v>43334.709108796298</v>
      </c>
    </row>
    <row r="976" spans="7:12" x14ac:dyDescent="0.15">
      <c r="G976" t="s">
        <v>320</v>
      </c>
      <c r="H976" t="s">
        <v>116</v>
      </c>
      <c r="I976" t="s">
        <v>310</v>
      </c>
      <c r="J976" t="s">
        <v>335</v>
      </c>
      <c r="K976">
        <v>0</v>
      </c>
      <c r="L976" s="172">
        <v>43334.709108796298</v>
      </c>
    </row>
    <row r="977" spans="7:12" x14ac:dyDescent="0.15">
      <c r="G977" t="s">
        <v>320</v>
      </c>
      <c r="H977" t="s">
        <v>116</v>
      </c>
      <c r="I977" t="s">
        <v>310</v>
      </c>
      <c r="J977" t="s">
        <v>336</v>
      </c>
      <c r="K977">
        <v>0</v>
      </c>
      <c r="L977" s="172">
        <v>43334.709108796298</v>
      </c>
    </row>
    <row r="978" spans="7:12" x14ac:dyDescent="0.15">
      <c r="G978" t="s">
        <v>320</v>
      </c>
      <c r="H978" t="s">
        <v>116</v>
      </c>
      <c r="I978" t="s">
        <v>310</v>
      </c>
      <c r="J978" t="s">
        <v>326</v>
      </c>
      <c r="K978">
        <v>0</v>
      </c>
      <c r="L978" s="172">
        <v>43334.709108796298</v>
      </c>
    </row>
    <row r="979" spans="7:12" x14ac:dyDescent="0.15">
      <c r="G979" t="s">
        <v>320</v>
      </c>
      <c r="H979" t="s">
        <v>116</v>
      </c>
      <c r="I979" t="s">
        <v>310</v>
      </c>
      <c r="J979" t="s">
        <v>327</v>
      </c>
      <c r="K979">
        <v>0</v>
      </c>
      <c r="L979" s="172">
        <v>43334.709108796298</v>
      </c>
    </row>
    <row r="980" spans="7:12" x14ac:dyDescent="0.15">
      <c r="G980" t="s">
        <v>320</v>
      </c>
      <c r="H980" t="s">
        <v>116</v>
      </c>
      <c r="I980" t="s">
        <v>310</v>
      </c>
      <c r="J980" t="s">
        <v>337</v>
      </c>
      <c r="K980">
        <v>0</v>
      </c>
      <c r="L980" s="172">
        <v>43334.709108796298</v>
      </c>
    </row>
    <row r="981" spans="7:12" x14ac:dyDescent="0.15">
      <c r="G981" t="s">
        <v>320</v>
      </c>
      <c r="H981" t="s">
        <v>116</v>
      </c>
      <c r="I981" t="s">
        <v>310</v>
      </c>
      <c r="J981" t="s">
        <v>338</v>
      </c>
      <c r="K981">
        <v>0</v>
      </c>
      <c r="L981" s="172">
        <v>43334.709108796298</v>
      </c>
    </row>
    <row r="982" spans="7:12" x14ac:dyDescent="0.15">
      <c r="G982" t="s">
        <v>320</v>
      </c>
      <c r="H982" t="s">
        <v>116</v>
      </c>
      <c r="I982" t="s">
        <v>310</v>
      </c>
      <c r="J982" t="s">
        <v>339</v>
      </c>
      <c r="K982">
        <v>0</v>
      </c>
      <c r="L982" s="172">
        <v>43334.709108796298</v>
      </c>
    </row>
    <row r="983" spans="7:12" x14ac:dyDescent="0.15">
      <c r="G983" t="s">
        <v>320</v>
      </c>
      <c r="H983" t="s">
        <v>116</v>
      </c>
      <c r="I983" t="s">
        <v>310</v>
      </c>
      <c r="J983" t="s">
        <v>340</v>
      </c>
      <c r="K983">
        <v>0</v>
      </c>
      <c r="L983" s="172">
        <v>43334.709108796298</v>
      </c>
    </row>
    <row r="984" spans="7:12" x14ac:dyDescent="0.15">
      <c r="G984" t="s">
        <v>320</v>
      </c>
      <c r="H984" t="s">
        <v>116</v>
      </c>
      <c r="I984" t="s">
        <v>310</v>
      </c>
      <c r="J984" t="s">
        <v>341</v>
      </c>
      <c r="K984">
        <v>0</v>
      </c>
      <c r="L984" s="172">
        <v>43334.709108796298</v>
      </c>
    </row>
    <row r="985" spans="7:12" x14ac:dyDescent="0.15">
      <c r="G985" t="s">
        <v>320</v>
      </c>
      <c r="H985" t="s">
        <v>116</v>
      </c>
      <c r="I985" t="s">
        <v>310</v>
      </c>
      <c r="J985" t="s">
        <v>342</v>
      </c>
      <c r="K985">
        <v>0</v>
      </c>
      <c r="L985" s="172">
        <v>43334.709108796298</v>
      </c>
    </row>
    <row r="986" spans="7:12" x14ac:dyDescent="0.15">
      <c r="G986" t="s">
        <v>320</v>
      </c>
      <c r="H986" t="s">
        <v>116</v>
      </c>
      <c r="I986" t="s">
        <v>311</v>
      </c>
      <c r="J986" t="s">
        <v>333</v>
      </c>
      <c r="K986">
        <v>0</v>
      </c>
      <c r="L986" s="172">
        <v>43334.709108796298</v>
      </c>
    </row>
    <row r="987" spans="7:12" x14ac:dyDescent="0.15">
      <c r="G987" t="s">
        <v>320</v>
      </c>
      <c r="H987" t="s">
        <v>116</v>
      </c>
      <c r="I987" t="s">
        <v>311</v>
      </c>
      <c r="J987" t="s">
        <v>334</v>
      </c>
      <c r="K987">
        <v>0</v>
      </c>
      <c r="L987" s="172">
        <v>43334.709108796298</v>
      </c>
    </row>
    <row r="988" spans="7:12" x14ac:dyDescent="0.15">
      <c r="G988" t="s">
        <v>320</v>
      </c>
      <c r="H988" t="s">
        <v>116</v>
      </c>
      <c r="I988" t="s">
        <v>311</v>
      </c>
      <c r="J988" t="s">
        <v>335</v>
      </c>
      <c r="K988">
        <v>0</v>
      </c>
      <c r="L988" s="172">
        <v>43334.709108796298</v>
      </c>
    </row>
    <row r="989" spans="7:12" x14ac:dyDescent="0.15">
      <c r="G989" t="s">
        <v>320</v>
      </c>
      <c r="H989" t="s">
        <v>116</v>
      </c>
      <c r="I989" t="s">
        <v>311</v>
      </c>
      <c r="J989" t="s">
        <v>336</v>
      </c>
      <c r="K989">
        <v>0</v>
      </c>
      <c r="L989" s="172">
        <v>43334.709108796298</v>
      </c>
    </row>
    <row r="990" spans="7:12" x14ac:dyDescent="0.15">
      <c r="G990" t="s">
        <v>320</v>
      </c>
      <c r="H990" t="s">
        <v>116</v>
      </c>
      <c r="I990" t="s">
        <v>311</v>
      </c>
      <c r="J990" t="s">
        <v>326</v>
      </c>
      <c r="K990">
        <v>0</v>
      </c>
      <c r="L990" s="172">
        <v>43334.709108796298</v>
      </c>
    </row>
    <row r="991" spans="7:12" x14ac:dyDescent="0.15">
      <c r="G991" t="s">
        <v>320</v>
      </c>
      <c r="H991" t="s">
        <v>116</v>
      </c>
      <c r="I991" t="s">
        <v>311</v>
      </c>
      <c r="J991" t="s">
        <v>327</v>
      </c>
      <c r="K991">
        <v>0</v>
      </c>
      <c r="L991" s="172">
        <v>43334.709108796298</v>
      </c>
    </row>
    <row r="992" spans="7:12" x14ac:dyDescent="0.15">
      <c r="G992" t="s">
        <v>320</v>
      </c>
      <c r="H992" t="s">
        <v>116</v>
      </c>
      <c r="I992" t="s">
        <v>311</v>
      </c>
      <c r="J992" t="s">
        <v>337</v>
      </c>
      <c r="K992">
        <v>0</v>
      </c>
      <c r="L992" s="172">
        <v>43334.709108796298</v>
      </c>
    </row>
    <row r="993" spans="7:12" x14ac:dyDescent="0.15">
      <c r="G993" t="s">
        <v>320</v>
      </c>
      <c r="H993" t="s">
        <v>116</v>
      </c>
      <c r="I993" t="s">
        <v>311</v>
      </c>
      <c r="J993" t="s">
        <v>338</v>
      </c>
      <c r="K993">
        <v>0</v>
      </c>
      <c r="L993" s="172">
        <v>43334.709108796298</v>
      </c>
    </row>
    <row r="994" spans="7:12" x14ac:dyDescent="0.15">
      <c r="G994" t="s">
        <v>320</v>
      </c>
      <c r="H994" t="s">
        <v>116</v>
      </c>
      <c r="I994" t="s">
        <v>311</v>
      </c>
      <c r="J994" t="s">
        <v>339</v>
      </c>
      <c r="K994">
        <v>0</v>
      </c>
      <c r="L994" s="172">
        <v>43334.709108796298</v>
      </c>
    </row>
    <row r="995" spans="7:12" x14ac:dyDescent="0.15">
      <c r="G995" t="s">
        <v>320</v>
      </c>
      <c r="H995" t="s">
        <v>116</v>
      </c>
      <c r="I995" t="s">
        <v>311</v>
      </c>
      <c r="J995" t="s">
        <v>340</v>
      </c>
      <c r="K995">
        <v>0</v>
      </c>
      <c r="L995" s="172">
        <v>43334.709108796298</v>
      </c>
    </row>
    <row r="996" spans="7:12" x14ac:dyDescent="0.15">
      <c r="G996" t="s">
        <v>320</v>
      </c>
      <c r="H996" t="s">
        <v>116</v>
      </c>
      <c r="I996" t="s">
        <v>311</v>
      </c>
      <c r="J996" t="s">
        <v>341</v>
      </c>
      <c r="K996">
        <v>0</v>
      </c>
      <c r="L996" s="172">
        <v>43334.709108796298</v>
      </c>
    </row>
    <row r="997" spans="7:12" x14ac:dyDescent="0.15">
      <c r="G997" t="s">
        <v>320</v>
      </c>
      <c r="H997" t="s">
        <v>116</v>
      </c>
      <c r="I997" t="s">
        <v>311</v>
      </c>
      <c r="J997" t="s">
        <v>342</v>
      </c>
      <c r="K997">
        <v>0</v>
      </c>
      <c r="L997" s="172">
        <v>43334.709108796298</v>
      </c>
    </row>
    <row r="998" spans="7:12" x14ac:dyDescent="0.15">
      <c r="G998" t="s">
        <v>320</v>
      </c>
      <c r="H998" t="s">
        <v>116</v>
      </c>
      <c r="I998" t="s">
        <v>312</v>
      </c>
      <c r="J998" t="s">
        <v>333</v>
      </c>
      <c r="K998">
        <v>0</v>
      </c>
      <c r="L998" s="172">
        <v>43334.709108796298</v>
      </c>
    </row>
    <row r="999" spans="7:12" x14ac:dyDescent="0.15">
      <c r="G999" t="s">
        <v>320</v>
      </c>
      <c r="H999" t="s">
        <v>116</v>
      </c>
      <c r="I999" t="s">
        <v>312</v>
      </c>
      <c r="J999" t="s">
        <v>334</v>
      </c>
      <c r="K999">
        <v>0</v>
      </c>
      <c r="L999" s="172">
        <v>43334.709108796298</v>
      </c>
    </row>
    <row r="1000" spans="7:12" x14ac:dyDescent="0.15">
      <c r="G1000" t="s">
        <v>320</v>
      </c>
      <c r="H1000" t="s">
        <v>116</v>
      </c>
      <c r="I1000" t="s">
        <v>312</v>
      </c>
      <c r="J1000" t="s">
        <v>335</v>
      </c>
      <c r="K1000">
        <v>0</v>
      </c>
      <c r="L1000" s="172">
        <v>43334.709108796298</v>
      </c>
    </row>
    <row r="1001" spans="7:12" x14ac:dyDescent="0.15">
      <c r="G1001" t="s">
        <v>320</v>
      </c>
      <c r="H1001" t="s">
        <v>116</v>
      </c>
      <c r="I1001" t="s">
        <v>312</v>
      </c>
      <c r="J1001" t="s">
        <v>336</v>
      </c>
      <c r="K1001">
        <v>0</v>
      </c>
      <c r="L1001" s="172">
        <v>43334.709108796298</v>
      </c>
    </row>
    <row r="1002" spans="7:12" x14ac:dyDescent="0.15">
      <c r="G1002" t="s">
        <v>320</v>
      </c>
      <c r="H1002" t="s">
        <v>116</v>
      </c>
      <c r="I1002" t="s">
        <v>312</v>
      </c>
      <c r="J1002" t="s">
        <v>326</v>
      </c>
      <c r="K1002">
        <v>0</v>
      </c>
      <c r="L1002" s="172">
        <v>43334.709108796298</v>
      </c>
    </row>
    <row r="1003" spans="7:12" x14ac:dyDescent="0.15">
      <c r="G1003" t="s">
        <v>320</v>
      </c>
      <c r="H1003" t="s">
        <v>116</v>
      </c>
      <c r="I1003" t="s">
        <v>312</v>
      </c>
      <c r="J1003" t="s">
        <v>327</v>
      </c>
      <c r="K1003">
        <v>0</v>
      </c>
      <c r="L1003" s="172">
        <v>43334.709108796298</v>
      </c>
    </row>
    <row r="1004" spans="7:12" x14ac:dyDescent="0.15">
      <c r="G1004" t="s">
        <v>320</v>
      </c>
      <c r="H1004" t="s">
        <v>116</v>
      </c>
      <c r="I1004" t="s">
        <v>312</v>
      </c>
      <c r="J1004" t="s">
        <v>337</v>
      </c>
      <c r="K1004">
        <v>0</v>
      </c>
      <c r="L1004" s="172">
        <v>43334.709108796298</v>
      </c>
    </row>
    <row r="1005" spans="7:12" x14ac:dyDescent="0.15">
      <c r="G1005" t="s">
        <v>320</v>
      </c>
      <c r="H1005" t="s">
        <v>116</v>
      </c>
      <c r="I1005" t="s">
        <v>312</v>
      </c>
      <c r="J1005" t="s">
        <v>338</v>
      </c>
      <c r="K1005">
        <v>0</v>
      </c>
      <c r="L1005" s="172">
        <v>43334.709108796298</v>
      </c>
    </row>
    <row r="1006" spans="7:12" x14ac:dyDescent="0.15">
      <c r="G1006" t="s">
        <v>320</v>
      </c>
      <c r="H1006" t="s">
        <v>116</v>
      </c>
      <c r="I1006" t="s">
        <v>312</v>
      </c>
      <c r="J1006" t="s">
        <v>339</v>
      </c>
      <c r="K1006">
        <v>0</v>
      </c>
      <c r="L1006" s="172">
        <v>43334.709108796298</v>
      </c>
    </row>
    <row r="1007" spans="7:12" x14ac:dyDescent="0.15">
      <c r="G1007" t="s">
        <v>320</v>
      </c>
      <c r="H1007" t="s">
        <v>116</v>
      </c>
      <c r="I1007" t="s">
        <v>312</v>
      </c>
      <c r="J1007" t="s">
        <v>340</v>
      </c>
      <c r="K1007">
        <v>0</v>
      </c>
      <c r="L1007" s="172">
        <v>43334.709108796298</v>
      </c>
    </row>
    <row r="1008" spans="7:12" x14ac:dyDescent="0.15">
      <c r="G1008" t="s">
        <v>320</v>
      </c>
      <c r="H1008" t="s">
        <v>116</v>
      </c>
      <c r="I1008" t="s">
        <v>312</v>
      </c>
      <c r="J1008" t="s">
        <v>341</v>
      </c>
      <c r="K1008">
        <v>0</v>
      </c>
      <c r="L1008" s="172">
        <v>43334.709108796298</v>
      </c>
    </row>
    <row r="1009" spans="7:12" x14ac:dyDescent="0.15">
      <c r="G1009" t="s">
        <v>320</v>
      </c>
      <c r="H1009" t="s">
        <v>116</v>
      </c>
      <c r="I1009" t="s">
        <v>312</v>
      </c>
      <c r="J1009" t="s">
        <v>342</v>
      </c>
      <c r="K1009">
        <v>0</v>
      </c>
      <c r="L1009" s="172">
        <v>43334.709120370368</v>
      </c>
    </row>
    <row r="1010" spans="7:12" x14ac:dyDescent="0.15">
      <c r="G1010" t="s">
        <v>320</v>
      </c>
      <c r="H1010" t="s">
        <v>116</v>
      </c>
      <c r="I1010" t="s">
        <v>317</v>
      </c>
      <c r="J1010" t="s">
        <v>333</v>
      </c>
      <c r="K1010">
        <v>4</v>
      </c>
      <c r="L1010" s="172">
        <v>43334.709120370368</v>
      </c>
    </row>
    <row r="1011" spans="7:12" x14ac:dyDescent="0.15">
      <c r="G1011" t="s">
        <v>320</v>
      </c>
      <c r="H1011" t="s">
        <v>116</v>
      </c>
      <c r="I1011" t="s">
        <v>317</v>
      </c>
      <c r="J1011" t="s">
        <v>334</v>
      </c>
      <c r="K1011">
        <v>4</v>
      </c>
      <c r="L1011" s="172">
        <v>43334.709120370368</v>
      </c>
    </row>
    <row r="1012" spans="7:12" x14ac:dyDescent="0.15">
      <c r="G1012" t="s">
        <v>320</v>
      </c>
      <c r="H1012" t="s">
        <v>116</v>
      </c>
      <c r="I1012" t="s">
        <v>317</v>
      </c>
      <c r="J1012" t="s">
        <v>335</v>
      </c>
      <c r="K1012">
        <v>0</v>
      </c>
      <c r="L1012" s="172">
        <v>43334.709120370368</v>
      </c>
    </row>
    <row r="1013" spans="7:12" x14ac:dyDescent="0.15">
      <c r="G1013" t="s">
        <v>320</v>
      </c>
      <c r="H1013" t="s">
        <v>116</v>
      </c>
      <c r="I1013" t="s">
        <v>317</v>
      </c>
      <c r="J1013" t="s">
        <v>336</v>
      </c>
      <c r="K1013">
        <v>0</v>
      </c>
      <c r="L1013" s="172">
        <v>43334.709120370368</v>
      </c>
    </row>
    <row r="1014" spans="7:12" x14ac:dyDescent="0.15">
      <c r="G1014" t="s">
        <v>320</v>
      </c>
      <c r="H1014" t="s">
        <v>116</v>
      </c>
      <c r="I1014" t="s">
        <v>317</v>
      </c>
      <c r="J1014" t="s">
        <v>326</v>
      </c>
      <c r="K1014">
        <v>0</v>
      </c>
      <c r="L1014" s="172">
        <v>43334.709120370368</v>
      </c>
    </row>
    <row r="1015" spans="7:12" x14ac:dyDescent="0.15">
      <c r="G1015" t="s">
        <v>320</v>
      </c>
      <c r="H1015" t="s">
        <v>116</v>
      </c>
      <c r="I1015" t="s">
        <v>317</v>
      </c>
      <c r="J1015" t="s">
        <v>327</v>
      </c>
      <c r="K1015">
        <v>0</v>
      </c>
      <c r="L1015" s="172">
        <v>43334.709120370368</v>
      </c>
    </row>
    <row r="1016" spans="7:12" x14ac:dyDescent="0.15">
      <c r="G1016" t="s">
        <v>320</v>
      </c>
      <c r="H1016" t="s">
        <v>116</v>
      </c>
      <c r="I1016" t="s">
        <v>317</v>
      </c>
      <c r="J1016" t="s">
        <v>337</v>
      </c>
      <c r="K1016">
        <v>0</v>
      </c>
      <c r="L1016" s="172">
        <v>43334.709120370368</v>
      </c>
    </row>
    <row r="1017" spans="7:12" x14ac:dyDescent="0.15">
      <c r="G1017" t="s">
        <v>320</v>
      </c>
      <c r="H1017" t="s">
        <v>116</v>
      </c>
      <c r="I1017" t="s">
        <v>317</v>
      </c>
      <c r="J1017" t="s">
        <v>338</v>
      </c>
      <c r="K1017">
        <v>0</v>
      </c>
      <c r="L1017" s="172">
        <v>43334.709120370368</v>
      </c>
    </row>
    <row r="1018" spans="7:12" x14ac:dyDescent="0.15">
      <c r="G1018" t="s">
        <v>320</v>
      </c>
      <c r="H1018" t="s">
        <v>116</v>
      </c>
      <c r="I1018" t="s">
        <v>317</v>
      </c>
      <c r="J1018" t="s">
        <v>339</v>
      </c>
      <c r="K1018">
        <v>2</v>
      </c>
      <c r="L1018" s="172">
        <v>43334.709120370368</v>
      </c>
    </row>
    <row r="1019" spans="7:12" x14ac:dyDescent="0.15">
      <c r="G1019" t="s">
        <v>320</v>
      </c>
      <c r="H1019" t="s">
        <v>116</v>
      </c>
      <c r="I1019" t="s">
        <v>317</v>
      </c>
      <c r="J1019" t="s">
        <v>340</v>
      </c>
      <c r="K1019">
        <v>2</v>
      </c>
      <c r="L1019" s="172">
        <v>43334.709120370368</v>
      </c>
    </row>
    <row r="1020" spans="7:12" x14ac:dyDescent="0.15">
      <c r="G1020" t="s">
        <v>320</v>
      </c>
      <c r="H1020" t="s">
        <v>116</v>
      </c>
      <c r="I1020" t="s">
        <v>317</v>
      </c>
      <c r="J1020" t="s">
        <v>341</v>
      </c>
      <c r="K1020">
        <v>0</v>
      </c>
      <c r="L1020" s="172">
        <v>43334.709120370368</v>
      </c>
    </row>
    <row r="1021" spans="7:12" x14ac:dyDescent="0.15">
      <c r="G1021" t="s">
        <v>320</v>
      </c>
      <c r="H1021" t="s">
        <v>116</v>
      </c>
      <c r="I1021" t="s">
        <v>317</v>
      </c>
      <c r="J1021" t="s">
        <v>342</v>
      </c>
      <c r="K1021">
        <v>0</v>
      </c>
      <c r="L1021" s="172">
        <v>43334.709120370368</v>
      </c>
    </row>
    <row r="1022" spans="7:12" x14ac:dyDescent="0.15">
      <c r="G1022" t="s">
        <v>320</v>
      </c>
      <c r="H1022" t="s">
        <v>116</v>
      </c>
      <c r="I1022" t="s">
        <v>124</v>
      </c>
      <c r="J1022" t="s">
        <v>333</v>
      </c>
      <c r="K1022">
        <v>0</v>
      </c>
      <c r="L1022" s="172">
        <v>43334.709120370368</v>
      </c>
    </row>
    <row r="1023" spans="7:12" x14ac:dyDescent="0.15">
      <c r="G1023" t="s">
        <v>320</v>
      </c>
      <c r="H1023" t="s">
        <v>116</v>
      </c>
      <c r="I1023" t="s">
        <v>124</v>
      </c>
      <c r="J1023" t="s">
        <v>334</v>
      </c>
      <c r="K1023">
        <v>0</v>
      </c>
      <c r="L1023" s="172">
        <v>43334.709120370368</v>
      </c>
    </row>
    <row r="1024" spans="7:12" x14ac:dyDescent="0.15">
      <c r="G1024" t="s">
        <v>320</v>
      </c>
      <c r="H1024" t="s">
        <v>116</v>
      </c>
      <c r="I1024" t="s">
        <v>124</v>
      </c>
      <c r="J1024" t="s">
        <v>335</v>
      </c>
      <c r="K1024">
        <v>0</v>
      </c>
      <c r="L1024" s="172">
        <v>43334.709120370368</v>
      </c>
    </row>
    <row r="1025" spans="7:12" x14ac:dyDescent="0.15">
      <c r="G1025" t="s">
        <v>320</v>
      </c>
      <c r="H1025" t="s">
        <v>116</v>
      </c>
      <c r="I1025" t="s">
        <v>124</v>
      </c>
      <c r="J1025" t="s">
        <v>336</v>
      </c>
      <c r="K1025">
        <v>0</v>
      </c>
      <c r="L1025" s="172">
        <v>43334.709120370368</v>
      </c>
    </row>
    <row r="1026" spans="7:12" x14ac:dyDescent="0.15">
      <c r="G1026" t="s">
        <v>320</v>
      </c>
      <c r="H1026" t="s">
        <v>116</v>
      </c>
      <c r="I1026" t="s">
        <v>124</v>
      </c>
      <c r="J1026" t="s">
        <v>326</v>
      </c>
      <c r="K1026">
        <v>0</v>
      </c>
      <c r="L1026" s="172">
        <v>43334.709120370368</v>
      </c>
    </row>
    <row r="1027" spans="7:12" x14ac:dyDescent="0.15">
      <c r="G1027" t="s">
        <v>320</v>
      </c>
      <c r="H1027" t="s">
        <v>116</v>
      </c>
      <c r="I1027" t="s">
        <v>124</v>
      </c>
      <c r="J1027" t="s">
        <v>327</v>
      </c>
      <c r="K1027">
        <v>0</v>
      </c>
      <c r="L1027" s="172">
        <v>43334.709120370368</v>
      </c>
    </row>
    <row r="1028" spans="7:12" x14ac:dyDescent="0.15">
      <c r="G1028" t="s">
        <v>320</v>
      </c>
      <c r="H1028" t="s">
        <v>116</v>
      </c>
      <c r="I1028" t="s">
        <v>124</v>
      </c>
      <c r="J1028" t="s">
        <v>337</v>
      </c>
      <c r="K1028">
        <v>0</v>
      </c>
      <c r="L1028" s="172">
        <v>43334.709120370368</v>
      </c>
    </row>
    <row r="1029" spans="7:12" x14ac:dyDescent="0.15">
      <c r="G1029" t="s">
        <v>320</v>
      </c>
      <c r="H1029" t="s">
        <v>116</v>
      </c>
      <c r="I1029" t="s">
        <v>124</v>
      </c>
      <c r="J1029" t="s">
        <v>338</v>
      </c>
      <c r="K1029">
        <v>0</v>
      </c>
      <c r="L1029" s="172">
        <v>43334.709120370368</v>
      </c>
    </row>
    <row r="1030" spans="7:12" x14ac:dyDescent="0.15">
      <c r="G1030" t="s">
        <v>320</v>
      </c>
      <c r="H1030" t="s">
        <v>116</v>
      </c>
      <c r="I1030" t="s">
        <v>124</v>
      </c>
      <c r="J1030" t="s">
        <v>339</v>
      </c>
      <c r="K1030">
        <v>0</v>
      </c>
      <c r="L1030" s="172">
        <v>43334.709120370368</v>
      </c>
    </row>
    <row r="1031" spans="7:12" x14ac:dyDescent="0.15">
      <c r="G1031" t="s">
        <v>320</v>
      </c>
      <c r="H1031" t="s">
        <v>116</v>
      </c>
      <c r="I1031" t="s">
        <v>124</v>
      </c>
      <c r="J1031" t="s">
        <v>340</v>
      </c>
      <c r="K1031">
        <v>0</v>
      </c>
      <c r="L1031" s="172">
        <v>43334.709120370368</v>
      </c>
    </row>
    <row r="1032" spans="7:12" x14ac:dyDescent="0.15">
      <c r="G1032" t="s">
        <v>320</v>
      </c>
      <c r="H1032" t="s">
        <v>116</v>
      </c>
      <c r="I1032" t="s">
        <v>124</v>
      </c>
      <c r="J1032" t="s">
        <v>341</v>
      </c>
      <c r="K1032">
        <v>0</v>
      </c>
      <c r="L1032" s="172">
        <v>43334.709120370368</v>
      </c>
    </row>
    <row r="1033" spans="7:12" x14ac:dyDescent="0.15">
      <c r="G1033" t="s">
        <v>320</v>
      </c>
      <c r="H1033" t="s">
        <v>116</v>
      </c>
      <c r="I1033" t="s">
        <v>124</v>
      </c>
      <c r="J1033" t="s">
        <v>342</v>
      </c>
      <c r="K1033">
        <v>0</v>
      </c>
      <c r="L1033" s="172">
        <v>43334.709120370368</v>
      </c>
    </row>
    <row r="1034" spans="7:12" x14ac:dyDescent="0.15">
      <c r="G1034" t="s">
        <v>320</v>
      </c>
      <c r="H1034" t="s">
        <v>116</v>
      </c>
      <c r="I1034" t="s">
        <v>15</v>
      </c>
      <c r="J1034" t="s">
        <v>333</v>
      </c>
      <c r="K1034">
        <v>0</v>
      </c>
      <c r="L1034" s="172">
        <v>43334.709120370368</v>
      </c>
    </row>
    <row r="1035" spans="7:12" x14ac:dyDescent="0.15">
      <c r="G1035" t="s">
        <v>320</v>
      </c>
      <c r="H1035" t="s">
        <v>116</v>
      </c>
      <c r="I1035" t="s">
        <v>15</v>
      </c>
      <c r="J1035" t="s">
        <v>334</v>
      </c>
      <c r="K1035">
        <v>0</v>
      </c>
      <c r="L1035" s="172">
        <v>43334.709120370368</v>
      </c>
    </row>
    <row r="1036" spans="7:12" x14ac:dyDescent="0.15">
      <c r="G1036" t="s">
        <v>320</v>
      </c>
      <c r="H1036" t="s">
        <v>116</v>
      </c>
      <c r="I1036" t="s">
        <v>15</v>
      </c>
      <c r="J1036" t="s">
        <v>335</v>
      </c>
      <c r="K1036">
        <v>0</v>
      </c>
      <c r="L1036" s="172">
        <v>43334.709120370368</v>
      </c>
    </row>
    <row r="1037" spans="7:12" x14ac:dyDescent="0.15">
      <c r="G1037" t="s">
        <v>320</v>
      </c>
      <c r="H1037" t="s">
        <v>116</v>
      </c>
      <c r="I1037" t="s">
        <v>15</v>
      </c>
      <c r="J1037" t="s">
        <v>336</v>
      </c>
      <c r="K1037">
        <v>0</v>
      </c>
      <c r="L1037" s="172">
        <v>43334.709120370368</v>
      </c>
    </row>
    <row r="1038" spans="7:12" x14ac:dyDescent="0.15">
      <c r="G1038" t="s">
        <v>320</v>
      </c>
      <c r="H1038" t="s">
        <v>116</v>
      </c>
      <c r="I1038" t="s">
        <v>15</v>
      </c>
      <c r="J1038" t="s">
        <v>326</v>
      </c>
      <c r="K1038">
        <v>0</v>
      </c>
      <c r="L1038" s="172">
        <v>43334.709120370368</v>
      </c>
    </row>
    <row r="1039" spans="7:12" x14ac:dyDescent="0.15">
      <c r="G1039" t="s">
        <v>320</v>
      </c>
      <c r="H1039" t="s">
        <v>116</v>
      </c>
      <c r="I1039" t="s">
        <v>15</v>
      </c>
      <c r="J1039" t="s">
        <v>327</v>
      </c>
      <c r="K1039">
        <v>0</v>
      </c>
      <c r="L1039" s="172">
        <v>43334.709120370368</v>
      </c>
    </row>
    <row r="1040" spans="7:12" x14ac:dyDescent="0.15">
      <c r="G1040" t="s">
        <v>320</v>
      </c>
      <c r="H1040" t="s">
        <v>116</v>
      </c>
      <c r="I1040" t="s">
        <v>15</v>
      </c>
      <c r="J1040" t="s">
        <v>337</v>
      </c>
      <c r="K1040">
        <v>0</v>
      </c>
      <c r="L1040" s="172">
        <v>43334.709120370368</v>
      </c>
    </row>
    <row r="1041" spans="7:12" x14ac:dyDescent="0.15">
      <c r="G1041" t="s">
        <v>320</v>
      </c>
      <c r="H1041" t="s">
        <v>116</v>
      </c>
      <c r="I1041" t="s">
        <v>15</v>
      </c>
      <c r="J1041" t="s">
        <v>338</v>
      </c>
      <c r="K1041">
        <v>0</v>
      </c>
      <c r="L1041" s="172">
        <v>43334.709120370368</v>
      </c>
    </row>
    <row r="1042" spans="7:12" x14ac:dyDescent="0.15">
      <c r="G1042" t="s">
        <v>320</v>
      </c>
      <c r="H1042" t="s">
        <v>116</v>
      </c>
      <c r="I1042" t="s">
        <v>15</v>
      </c>
      <c r="J1042" t="s">
        <v>339</v>
      </c>
      <c r="K1042">
        <v>0</v>
      </c>
      <c r="L1042" s="172">
        <v>43334.709120370368</v>
      </c>
    </row>
    <row r="1043" spans="7:12" x14ac:dyDescent="0.15">
      <c r="G1043" t="s">
        <v>320</v>
      </c>
      <c r="H1043" t="s">
        <v>116</v>
      </c>
      <c r="I1043" t="s">
        <v>15</v>
      </c>
      <c r="J1043" t="s">
        <v>340</v>
      </c>
      <c r="K1043">
        <v>0</v>
      </c>
      <c r="L1043" s="172">
        <v>43334.709120370368</v>
      </c>
    </row>
    <row r="1044" spans="7:12" x14ac:dyDescent="0.15">
      <c r="G1044" t="s">
        <v>320</v>
      </c>
      <c r="H1044" t="s">
        <v>116</v>
      </c>
      <c r="I1044" t="s">
        <v>15</v>
      </c>
      <c r="J1044" t="s">
        <v>341</v>
      </c>
      <c r="K1044">
        <v>0</v>
      </c>
      <c r="L1044" s="172">
        <v>43334.709120370368</v>
      </c>
    </row>
    <row r="1045" spans="7:12" x14ac:dyDescent="0.15">
      <c r="G1045" t="s">
        <v>320</v>
      </c>
      <c r="H1045" t="s">
        <v>116</v>
      </c>
      <c r="I1045" t="s">
        <v>15</v>
      </c>
      <c r="J1045" t="s">
        <v>342</v>
      </c>
      <c r="K1045">
        <v>0</v>
      </c>
      <c r="L1045" s="172">
        <v>43334.709120370368</v>
      </c>
    </row>
    <row r="1046" spans="7:12" x14ac:dyDescent="0.15">
      <c r="G1046" t="s">
        <v>320</v>
      </c>
      <c r="H1046" t="s">
        <v>116</v>
      </c>
      <c r="I1046" t="s">
        <v>16</v>
      </c>
      <c r="J1046" t="s">
        <v>333</v>
      </c>
      <c r="K1046">
        <v>0</v>
      </c>
      <c r="L1046" s="172">
        <v>43334.709120370368</v>
      </c>
    </row>
    <row r="1047" spans="7:12" x14ac:dyDescent="0.15">
      <c r="G1047" t="s">
        <v>320</v>
      </c>
      <c r="H1047" t="s">
        <v>116</v>
      </c>
      <c r="I1047" t="s">
        <v>16</v>
      </c>
      <c r="J1047" t="s">
        <v>334</v>
      </c>
      <c r="K1047">
        <v>0</v>
      </c>
      <c r="L1047" s="172">
        <v>43334.709120370368</v>
      </c>
    </row>
    <row r="1048" spans="7:12" x14ac:dyDescent="0.15">
      <c r="G1048" t="s">
        <v>320</v>
      </c>
      <c r="H1048" t="s">
        <v>116</v>
      </c>
      <c r="I1048" t="s">
        <v>16</v>
      </c>
      <c r="J1048" t="s">
        <v>335</v>
      </c>
      <c r="K1048">
        <v>0</v>
      </c>
      <c r="L1048" s="172">
        <v>43334.709131944444</v>
      </c>
    </row>
    <row r="1049" spans="7:12" x14ac:dyDescent="0.15">
      <c r="G1049" t="s">
        <v>320</v>
      </c>
      <c r="H1049" t="s">
        <v>116</v>
      </c>
      <c r="I1049" t="s">
        <v>16</v>
      </c>
      <c r="J1049" t="s">
        <v>336</v>
      </c>
      <c r="K1049">
        <v>0</v>
      </c>
      <c r="L1049" s="172">
        <v>43334.709131944444</v>
      </c>
    </row>
    <row r="1050" spans="7:12" x14ac:dyDescent="0.15">
      <c r="G1050" t="s">
        <v>320</v>
      </c>
      <c r="H1050" t="s">
        <v>116</v>
      </c>
      <c r="I1050" t="s">
        <v>16</v>
      </c>
      <c r="J1050" t="s">
        <v>326</v>
      </c>
      <c r="K1050">
        <v>0</v>
      </c>
      <c r="L1050" s="172">
        <v>43334.709131944444</v>
      </c>
    </row>
    <row r="1051" spans="7:12" x14ac:dyDescent="0.15">
      <c r="G1051" t="s">
        <v>320</v>
      </c>
      <c r="H1051" t="s">
        <v>116</v>
      </c>
      <c r="I1051" t="s">
        <v>16</v>
      </c>
      <c r="J1051" t="s">
        <v>327</v>
      </c>
      <c r="K1051">
        <v>0</v>
      </c>
      <c r="L1051" s="172">
        <v>43334.709131944444</v>
      </c>
    </row>
    <row r="1052" spans="7:12" x14ac:dyDescent="0.15">
      <c r="G1052" t="s">
        <v>320</v>
      </c>
      <c r="H1052" t="s">
        <v>116</v>
      </c>
      <c r="I1052" t="s">
        <v>16</v>
      </c>
      <c r="J1052" t="s">
        <v>337</v>
      </c>
      <c r="K1052">
        <v>0</v>
      </c>
      <c r="L1052" s="172">
        <v>43334.709131944444</v>
      </c>
    </row>
    <row r="1053" spans="7:12" x14ac:dyDescent="0.15">
      <c r="G1053" t="s">
        <v>320</v>
      </c>
      <c r="H1053" t="s">
        <v>116</v>
      </c>
      <c r="I1053" t="s">
        <v>16</v>
      </c>
      <c r="J1053" t="s">
        <v>338</v>
      </c>
      <c r="K1053">
        <v>0</v>
      </c>
      <c r="L1053" s="172">
        <v>43334.709131944444</v>
      </c>
    </row>
    <row r="1054" spans="7:12" x14ac:dyDescent="0.15">
      <c r="G1054" t="s">
        <v>320</v>
      </c>
      <c r="H1054" t="s">
        <v>116</v>
      </c>
      <c r="I1054" t="s">
        <v>16</v>
      </c>
      <c r="J1054" t="s">
        <v>339</v>
      </c>
      <c r="K1054">
        <v>0</v>
      </c>
      <c r="L1054" s="172">
        <v>43334.709131944444</v>
      </c>
    </row>
    <row r="1055" spans="7:12" x14ac:dyDescent="0.15">
      <c r="G1055" t="s">
        <v>320</v>
      </c>
      <c r="H1055" t="s">
        <v>116</v>
      </c>
      <c r="I1055" t="s">
        <v>16</v>
      </c>
      <c r="J1055" t="s">
        <v>340</v>
      </c>
      <c r="K1055">
        <v>0</v>
      </c>
      <c r="L1055" s="172">
        <v>43334.709131944444</v>
      </c>
    </row>
    <row r="1056" spans="7:12" x14ac:dyDescent="0.15">
      <c r="G1056" t="s">
        <v>320</v>
      </c>
      <c r="H1056" t="s">
        <v>116</v>
      </c>
      <c r="I1056" t="s">
        <v>16</v>
      </c>
      <c r="J1056" t="s">
        <v>341</v>
      </c>
      <c r="K1056">
        <v>0</v>
      </c>
      <c r="L1056" s="172">
        <v>43334.709131944444</v>
      </c>
    </row>
    <row r="1057" spans="7:12" x14ac:dyDescent="0.15">
      <c r="G1057" t="s">
        <v>320</v>
      </c>
      <c r="H1057" t="s">
        <v>116</v>
      </c>
      <c r="I1057" t="s">
        <v>16</v>
      </c>
      <c r="J1057" t="s">
        <v>342</v>
      </c>
      <c r="K1057">
        <v>0</v>
      </c>
      <c r="L1057" s="172">
        <v>43334.709131944444</v>
      </c>
    </row>
    <row r="1058" spans="7:12" x14ac:dyDescent="0.15">
      <c r="G1058" t="s">
        <v>320</v>
      </c>
      <c r="H1058" t="s">
        <v>116</v>
      </c>
      <c r="I1058" t="s">
        <v>17</v>
      </c>
      <c r="J1058" t="s">
        <v>333</v>
      </c>
      <c r="K1058">
        <v>0</v>
      </c>
      <c r="L1058" s="172">
        <v>43334.709131944444</v>
      </c>
    </row>
    <row r="1059" spans="7:12" x14ac:dyDescent="0.15">
      <c r="G1059" t="s">
        <v>320</v>
      </c>
      <c r="H1059" t="s">
        <v>116</v>
      </c>
      <c r="I1059" t="s">
        <v>17</v>
      </c>
      <c r="J1059" t="s">
        <v>334</v>
      </c>
      <c r="K1059">
        <v>0</v>
      </c>
      <c r="L1059" s="172">
        <v>43334.709131944444</v>
      </c>
    </row>
    <row r="1060" spans="7:12" x14ac:dyDescent="0.15">
      <c r="G1060" t="s">
        <v>320</v>
      </c>
      <c r="H1060" t="s">
        <v>116</v>
      </c>
      <c r="I1060" t="s">
        <v>17</v>
      </c>
      <c r="J1060" t="s">
        <v>335</v>
      </c>
      <c r="K1060">
        <v>0</v>
      </c>
      <c r="L1060" s="172">
        <v>43334.709131944444</v>
      </c>
    </row>
    <row r="1061" spans="7:12" x14ac:dyDescent="0.15">
      <c r="G1061" t="s">
        <v>320</v>
      </c>
      <c r="H1061" t="s">
        <v>116</v>
      </c>
      <c r="I1061" t="s">
        <v>17</v>
      </c>
      <c r="J1061" t="s">
        <v>336</v>
      </c>
      <c r="K1061">
        <v>0</v>
      </c>
      <c r="L1061" s="172">
        <v>43334.709131944444</v>
      </c>
    </row>
    <row r="1062" spans="7:12" x14ac:dyDescent="0.15">
      <c r="G1062" t="s">
        <v>320</v>
      </c>
      <c r="H1062" t="s">
        <v>116</v>
      </c>
      <c r="I1062" t="s">
        <v>17</v>
      </c>
      <c r="J1062" t="s">
        <v>326</v>
      </c>
      <c r="K1062">
        <v>0</v>
      </c>
      <c r="L1062" s="172">
        <v>43334.709131944444</v>
      </c>
    </row>
    <row r="1063" spans="7:12" x14ac:dyDescent="0.15">
      <c r="G1063" t="s">
        <v>320</v>
      </c>
      <c r="H1063" t="s">
        <v>116</v>
      </c>
      <c r="I1063" t="s">
        <v>17</v>
      </c>
      <c r="J1063" t="s">
        <v>327</v>
      </c>
      <c r="K1063">
        <v>0</v>
      </c>
      <c r="L1063" s="172">
        <v>43334.709131944444</v>
      </c>
    </row>
    <row r="1064" spans="7:12" x14ac:dyDescent="0.15">
      <c r="G1064" t="s">
        <v>320</v>
      </c>
      <c r="H1064" t="s">
        <v>116</v>
      </c>
      <c r="I1064" t="s">
        <v>17</v>
      </c>
      <c r="J1064" t="s">
        <v>337</v>
      </c>
      <c r="K1064">
        <v>0</v>
      </c>
      <c r="L1064" s="172">
        <v>43334.709131944444</v>
      </c>
    </row>
    <row r="1065" spans="7:12" x14ac:dyDescent="0.15">
      <c r="G1065" t="s">
        <v>320</v>
      </c>
      <c r="H1065" t="s">
        <v>116</v>
      </c>
      <c r="I1065" t="s">
        <v>17</v>
      </c>
      <c r="J1065" t="s">
        <v>338</v>
      </c>
      <c r="K1065">
        <v>0</v>
      </c>
      <c r="L1065" s="172">
        <v>43334.709131944444</v>
      </c>
    </row>
    <row r="1066" spans="7:12" x14ac:dyDescent="0.15">
      <c r="G1066" t="s">
        <v>320</v>
      </c>
      <c r="H1066" t="s">
        <v>116</v>
      </c>
      <c r="I1066" t="s">
        <v>17</v>
      </c>
      <c r="J1066" t="s">
        <v>339</v>
      </c>
      <c r="K1066">
        <v>0</v>
      </c>
      <c r="L1066" s="172">
        <v>43334.709131944444</v>
      </c>
    </row>
    <row r="1067" spans="7:12" x14ac:dyDescent="0.15">
      <c r="G1067" t="s">
        <v>320</v>
      </c>
      <c r="H1067" t="s">
        <v>116</v>
      </c>
      <c r="I1067" t="s">
        <v>17</v>
      </c>
      <c r="J1067" t="s">
        <v>340</v>
      </c>
      <c r="K1067">
        <v>0</v>
      </c>
      <c r="L1067" s="172">
        <v>43334.709131944444</v>
      </c>
    </row>
    <row r="1068" spans="7:12" x14ac:dyDescent="0.15">
      <c r="G1068" t="s">
        <v>320</v>
      </c>
      <c r="H1068" t="s">
        <v>116</v>
      </c>
      <c r="I1068" t="s">
        <v>17</v>
      </c>
      <c r="J1068" t="s">
        <v>341</v>
      </c>
      <c r="K1068">
        <v>0</v>
      </c>
      <c r="L1068" s="172">
        <v>43334.709131944444</v>
      </c>
    </row>
    <row r="1069" spans="7:12" x14ac:dyDescent="0.15">
      <c r="G1069" t="s">
        <v>320</v>
      </c>
      <c r="H1069" t="s">
        <v>116</v>
      </c>
      <c r="I1069" t="s">
        <v>17</v>
      </c>
      <c r="J1069" t="s">
        <v>342</v>
      </c>
      <c r="K1069">
        <v>0</v>
      </c>
      <c r="L1069" s="172">
        <v>43334.709131944444</v>
      </c>
    </row>
    <row r="1070" spans="7:12" x14ac:dyDescent="0.15">
      <c r="G1070" t="s">
        <v>320</v>
      </c>
      <c r="H1070" t="s">
        <v>116</v>
      </c>
      <c r="I1070" t="s">
        <v>18</v>
      </c>
      <c r="J1070" t="s">
        <v>333</v>
      </c>
      <c r="K1070">
        <v>0</v>
      </c>
      <c r="L1070" s="172">
        <v>43334.709131944444</v>
      </c>
    </row>
    <row r="1071" spans="7:12" x14ac:dyDescent="0.15">
      <c r="G1071" t="s">
        <v>320</v>
      </c>
      <c r="H1071" t="s">
        <v>116</v>
      </c>
      <c r="I1071" t="s">
        <v>18</v>
      </c>
      <c r="J1071" t="s">
        <v>334</v>
      </c>
      <c r="K1071">
        <v>0</v>
      </c>
      <c r="L1071" s="172">
        <v>43334.709131944444</v>
      </c>
    </row>
    <row r="1072" spans="7:12" x14ac:dyDescent="0.15">
      <c r="G1072" t="s">
        <v>320</v>
      </c>
      <c r="H1072" t="s">
        <v>116</v>
      </c>
      <c r="I1072" t="s">
        <v>18</v>
      </c>
      <c r="J1072" t="s">
        <v>335</v>
      </c>
      <c r="K1072">
        <v>0</v>
      </c>
      <c r="L1072" s="172">
        <v>43334.709131944444</v>
      </c>
    </row>
    <row r="1073" spans="7:12" x14ac:dyDescent="0.15">
      <c r="G1073" t="s">
        <v>320</v>
      </c>
      <c r="H1073" t="s">
        <v>116</v>
      </c>
      <c r="I1073" t="s">
        <v>18</v>
      </c>
      <c r="J1073" t="s">
        <v>336</v>
      </c>
      <c r="K1073">
        <v>0</v>
      </c>
      <c r="L1073" s="172">
        <v>43334.709131944444</v>
      </c>
    </row>
    <row r="1074" spans="7:12" x14ac:dyDescent="0.15">
      <c r="G1074" t="s">
        <v>320</v>
      </c>
      <c r="H1074" t="s">
        <v>116</v>
      </c>
      <c r="I1074" t="s">
        <v>18</v>
      </c>
      <c r="J1074" t="s">
        <v>326</v>
      </c>
      <c r="K1074">
        <v>0</v>
      </c>
      <c r="L1074" s="172">
        <v>43334.709131944444</v>
      </c>
    </row>
    <row r="1075" spans="7:12" x14ac:dyDescent="0.15">
      <c r="G1075" t="s">
        <v>320</v>
      </c>
      <c r="H1075" t="s">
        <v>116</v>
      </c>
      <c r="I1075" t="s">
        <v>18</v>
      </c>
      <c r="J1075" t="s">
        <v>327</v>
      </c>
      <c r="K1075">
        <v>0</v>
      </c>
      <c r="L1075" s="172">
        <v>43334.709131944444</v>
      </c>
    </row>
    <row r="1076" spans="7:12" x14ac:dyDescent="0.15">
      <c r="G1076" t="s">
        <v>320</v>
      </c>
      <c r="H1076" t="s">
        <v>116</v>
      </c>
      <c r="I1076" t="s">
        <v>18</v>
      </c>
      <c r="J1076" t="s">
        <v>337</v>
      </c>
      <c r="K1076">
        <v>0</v>
      </c>
      <c r="L1076" s="172">
        <v>43334.709131944444</v>
      </c>
    </row>
    <row r="1077" spans="7:12" x14ac:dyDescent="0.15">
      <c r="G1077" t="s">
        <v>320</v>
      </c>
      <c r="H1077" t="s">
        <v>116</v>
      </c>
      <c r="I1077" t="s">
        <v>18</v>
      </c>
      <c r="J1077" t="s">
        <v>338</v>
      </c>
      <c r="K1077">
        <v>0</v>
      </c>
      <c r="L1077" s="172">
        <v>43334.709131944444</v>
      </c>
    </row>
    <row r="1078" spans="7:12" x14ac:dyDescent="0.15">
      <c r="G1078" t="s">
        <v>320</v>
      </c>
      <c r="H1078" t="s">
        <v>116</v>
      </c>
      <c r="I1078" t="s">
        <v>18</v>
      </c>
      <c r="J1078" t="s">
        <v>339</v>
      </c>
      <c r="K1078">
        <v>0</v>
      </c>
      <c r="L1078" s="172">
        <v>43334.709131944444</v>
      </c>
    </row>
    <row r="1079" spans="7:12" x14ac:dyDescent="0.15">
      <c r="G1079" t="s">
        <v>320</v>
      </c>
      <c r="H1079" t="s">
        <v>116</v>
      </c>
      <c r="I1079" t="s">
        <v>18</v>
      </c>
      <c r="J1079" t="s">
        <v>340</v>
      </c>
      <c r="K1079">
        <v>0</v>
      </c>
      <c r="L1079" s="172">
        <v>43334.709131944444</v>
      </c>
    </row>
    <row r="1080" spans="7:12" x14ac:dyDescent="0.15">
      <c r="G1080" t="s">
        <v>320</v>
      </c>
      <c r="H1080" t="s">
        <v>116</v>
      </c>
      <c r="I1080" t="s">
        <v>18</v>
      </c>
      <c r="J1080" t="s">
        <v>341</v>
      </c>
      <c r="K1080">
        <v>0</v>
      </c>
      <c r="L1080" s="172">
        <v>43334.709131944444</v>
      </c>
    </row>
    <row r="1081" spans="7:12" x14ac:dyDescent="0.15">
      <c r="G1081" t="s">
        <v>320</v>
      </c>
      <c r="H1081" t="s">
        <v>116</v>
      </c>
      <c r="I1081" t="s">
        <v>18</v>
      </c>
      <c r="J1081" t="s">
        <v>342</v>
      </c>
      <c r="K1081">
        <v>0</v>
      </c>
      <c r="L1081" s="172">
        <v>43334.709131944444</v>
      </c>
    </row>
    <row r="1082" spans="7:12" x14ac:dyDescent="0.15">
      <c r="G1082" t="s">
        <v>320</v>
      </c>
      <c r="H1082" t="s">
        <v>116</v>
      </c>
      <c r="I1082" t="s">
        <v>19</v>
      </c>
      <c r="J1082" t="s">
        <v>333</v>
      </c>
      <c r="K1082">
        <v>0</v>
      </c>
      <c r="L1082" s="172">
        <v>43334.709131944444</v>
      </c>
    </row>
    <row r="1083" spans="7:12" x14ac:dyDescent="0.15">
      <c r="G1083" t="s">
        <v>320</v>
      </c>
      <c r="H1083" t="s">
        <v>116</v>
      </c>
      <c r="I1083" t="s">
        <v>19</v>
      </c>
      <c r="J1083" t="s">
        <v>334</v>
      </c>
      <c r="K1083">
        <v>0</v>
      </c>
      <c r="L1083" s="172">
        <v>43334.709131944444</v>
      </c>
    </row>
    <row r="1084" spans="7:12" x14ac:dyDescent="0.15">
      <c r="G1084" t="s">
        <v>320</v>
      </c>
      <c r="H1084" t="s">
        <v>116</v>
      </c>
      <c r="I1084" t="s">
        <v>19</v>
      </c>
      <c r="J1084" t="s">
        <v>335</v>
      </c>
      <c r="K1084">
        <v>0</v>
      </c>
      <c r="L1084" s="172">
        <v>43334.709131944444</v>
      </c>
    </row>
    <row r="1085" spans="7:12" x14ac:dyDescent="0.15">
      <c r="G1085" t="s">
        <v>320</v>
      </c>
      <c r="H1085" t="s">
        <v>116</v>
      </c>
      <c r="I1085" t="s">
        <v>19</v>
      </c>
      <c r="J1085" t="s">
        <v>336</v>
      </c>
      <c r="K1085">
        <v>0</v>
      </c>
      <c r="L1085" s="172">
        <v>43334.709131944444</v>
      </c>
    </row>
    <row r="1086" spans="7:12" x14ac:dyDescent="0.15">
      <c r="G1086" t="s">
        <v>320</v>
      </c>
      <c r="H1086" t="s">
        <v>116</v>
      </c>
      <c r="I1086" t="s">
        <v>19</v>
      </c>
      <c r="J1086" t="s">
        <v>326</v>
      </c>
      <c r="K1086">
        <v>0</v>
      </c>
      <c r="L1086" s="172">
        <v>43334.709131944444</v>
      </c>
    </row>
    <row r="1087" spans="7:12" x14ac:dyDescent="0.15">
      <c r="G1087" t="s">
        <v>320</v>
      </c>
      <c r="H1087" t="s">
        <v>116</v>
      </c>
      <c r="I1087" t="s">
        <v>19</v>
      </c>
      <c r="J1087" t="s">
        <v>327</v>
      </c>
      <c r="K1087">
        <v>0</v>
      </c>
      <c r="L1087" s="172">
        <v>43334.709143518521</v>
      </c>
    </row>
    <row r="1088" spans="7:12" x14ac:dyDescent="0.15">
      <c r="G1088" t="s">
        <v>320</v>
      </c>
      <c r="H1088" t="s">
        <v>116</v>
      </c>
      <c r="I1088" t="s">
        <v>19</v>
      </c>
      <c r="J1088" t="s">
        <v>337</v>
      </c>
      <c r="K1088">
        <v>0</v>
      </c>
      <c r="L1088" s="172">
        <v>43334.709143518521</v>
      </c>
    </row>
    <row r="1089" spans="7:12" x14ac:dyDescent="0.15">
      <c r="G1089" t="s">
        <v>320</v>
      </c>
      <c r="H1089" t="s">
        <v>116</v>
      </c>
      <c r="I1089" t="s">
        <v>19</v>
      </c>
      <c r="J1089" t="s">
        <v>338</v>
      </c>
      <c r="K1089">
        <v>0</v>
      </c>
      <c r="L1089" s="172">
        <v>43334.709143518521</v>
      </c>
    </row>
    <row r="1090" spans="7:12" x14ac:dyDescent="0.15">
      <c r="G1090" t="s">
        <v>320</v>
      </c>
      <c r="H1090" t="s">
        <v>116</v>
      </c>
      <c r="I1090" t="s">
        <v>19</v>
      </c>
      <c r="J1090" t="s">
        <v>339</v>
      </c>
      <c r="K1090">
        <v>0</v>
      </c>
      <c r="L1090" s="172">
        <v>43334.709143518521</v>
      </c>
    </row>
    <row r="1091" spans="7:12" x14ac:dyDescent="0.15">
      <c r="G1091" t="s">
        <v>320</v>
      </c>
      <c r="H1091" t="s">
        <v>116</v>
      </c>
      <c r="I1091" t="s">
        <v>19</v>
      </c>
      <c r="J1091" t="s">
        <v>340</v>
      </c>
      <c r="K1091">
        <v>0</v>
      </c>
      <c r="L1091" s="172">
        <v>43334.709143518521</v>
      </c>
    </row>
    <row r="1092" spans="7:12" x14ac:dyDescent="0.15">
      <c r="G1092" t="s">
        <v>320</v>
      </c>
      <c r="H1092" t="s">
        <v>116</v>
      </c>
      <c r="I1092" t="s">
        <v>19</v>
      </c>
      <c r="J1092" t="s">
        <v>341</v>
      </c>
      <c r="K1092">
        <v>0</v>
      </c>
      <c r="L1092" s="172">
        <v>43334.709143518521</v>
      </c>
    </row>
    <row r="1093" spans="7:12" x14ac:dyDescent="0.15">
      <c r="G1093" t="s">
        <v>320</v>
      </c>
      <c r="H1093" t="s">
        <v>116</v>
      </c>
      <c r="I1093" t="s">
        <v>19</v>
      </c>
      <c r="J1093" t="s">
        <v>342</v>
      </c>
      <c r="K1093">
        <v>0</v>
      </c>
      <c r="L1093" s="172">
        <v>43334.709143518521</v>
      </c>
    </row>
    <row r="1094" spans="7:12" x14ac:dyDescent="0.15">
      <c r="G1094" t="s">
        <v>320</v>
      </c>
      <c r="H1094" t="s">
        <v>116</v>
      </c>
      <c r="I1094" t="s">
        <v>20</v>
      </c>
      <c r="J1094" t="s">
        <v>333</v>
      </c>
      <c r="K1094">
        <v>0</v>
      </c>
      <c r="L1094" s="172">
        <v>43334.709143518521</v>
      </c>
    </row>
    <row r="1095" spans="7:12" x14ac:dyDescent="0.15">
      <c r="G1095" t="s">
        <v>320</v>
      </c>
      <c r="H1095" t="s">
        <v>116</v>
      </c>
      <c r="I1095" t="s">
        <v>20</v>
      </c>
      <c r="J1095" t="s">
        <v>334</v>
      </c>
      <c r="K1095">
        <v>0</v>
      </c>
      <c r="L1095" s="172">
        <v>43334.709143518521</v>
      </c>
    </row>
    <row r="1096" spans="7:12" x14ac:dyDescent="0.15">
      <c r="G1096" t="s">
        <v>320</v>
      </c>
      <c r="H1096" t="s">
        <v>116</v>
      </c>
      <c r="I1096" t="s">
        <v>20</v>
      </c>
      <c r="J1096" t="s">
        <v>335</v>
      </c>
      <c r="K1096">
        <v>0</v>
      </c>
      <c r="L1096" s="172">
        <v>43334.709143518521</v>
      </c>
    </row>
    <row r="1097" spans="7:12" x14ac:dyDescent="0.15">
      <c r="G1097" t="s">
        <v>320</v>
      </c>
      <c r="H1097" t="s">
        <v>116</v>
      </c>
      <c r="I1097" t="s">
        <v>20</v>
      </c>
      <c r="J1097" t="s">
        <v>336</v>
      </c>
      <c r="K1097">
        <v>0</v>
      </c>
      <c r="L1097" s="172">
        <v>43334.709143518521</v>
      </c>
    </row>
    <row r="1098" spans="7:12" x14ac:dyDescent="0.15">
      <c r="G1098" t="s">
        <v>320</v>
      </c>
      <c r="H1098" t="s">
        <v>116</v>
      </c>
      <c r="I1098" t="s">
        <v>20</v>
      </c>
      <c r="J1098" t="s">
        <v>326</v>
      </c>
      <c r="K1098">
        <v>0</v>
      </c>
      <c r="L1098" s="172">
        <v>43334.709143518521</v>
      </c>
    </row>
    <row r="1099" spans="7:12" x14ac:dyDescent="0.15">
      <c r="G1099" t="s">
        <v>320</v>
      </c>
      <c r="H1099" t="s">
        <v>116</v>
      </c>
      <c r="I1099" t="s">
        <v>20</v>
      </c>
      <c r="J1099" t="s">
        <v>327</v>
      </c>
      <c r="K1099">
        <v>0</v>
      </c>
      <c r="L1099" s="172">
        <v>43334.709143518521</v>
      </c>
    </row>
    <row r="1100" spans="7:12" x14ac:dyDescent="0.15">
      <c r="G1100" t="s">
        <v>320</v>
      </c>
      <c r="H1100" t="s">
        <v>116</v>
      </c>
      <c r="I1100" t="s">
        <v>20</v>
      </c>
      <c r="J1100" t="s">
        <v>337</v>
      </c>
      <c r="K1100">
        <v>0</v>
      </c>
      <c r="L1100" s="172">
        <v>43334.709143518521</v>
      </c>
    </row>
    <row r="1101" spans="7:12" x14ac:dyDescent="0.15">
      <c r="G1101" t="s">
        <v>320</v>
      </c>
      <c r="H1101" t="s">
        <v>116</v>
      </c>
      <c r="I1101" t="s">
        <v>20</v>
      </c>
      <c r="J1101" t="s">
        <v>338</v>
      </c>
      <c r="K1101">
        <v>0</v>
      </c>
      <c r="L1101" s="172">
        <v>43334.709143518521</v>
      </c>
    </row>
    <row r="1102" spans="7:12" x14ac:dyDescent="0.15">
      <c r="G1102" t="s">
        <v>320</v>
      </c>
      <c r="H1102" t="s">
        <v>116</v>
      </c>
      <c r="I1102" t="s">
        <v>20</v>
      </c>
      <c r="J1102" t="s">
        <v>339</v>
      </c>
      <c r="K1102">
        <v>0</v>
      </c>
      <c r="L1102" s="172">
        <v>43334.709143518521</v>
      </c>
    </row>
    <row r="1103" spans="7:12" x14ac:dyDescent="0.15">
      <c r="G1103" t="s">
        <v>320</v>
      </c>
      <c r="H1103" t="s">
        <v>116</v>
      </c>
      <c r="I1103" t="s">
        <v>20</v>
      </c>
      <c r="J1103" t="s">
        <v>340</v>
      </c>
      <c r="K1103">
        <v>0</v>
      </c>
      <c r="L1103" s="172">
        <v>43334.709143518521</v>
      </c>
    </row>
    <row r="1104" spans="7:12" x14ac:dyDescent="0.15">
      <c r="G1104" t="s">
        <v>320</v>
      </c>
      <c r="H1104" t="s">
        <v>116</v>
      </c>
      <c r="I1104" t="s">
        <v>20</v>
      </c>
      <c r="J1104" t="s">
        <v>341</v>
      </c>
      <c r="K1104">
        <v>0</v>
      </c>
      <c r="L1104" s="172">
        <v>43334.709143518521</v>
      </c>
    </row>
    <row r="1105" spans="7:12" x14ac:dyDescent="0.15">
      <c r="G1105" t="s">
        <v>320</v>
      </c>
      <c r="H1105" t="s">
        <v>116</v>
      </c>
      <c r="I1105" t="s">
        <v>20</v>
      </c>
      <c r="J1105" t="s">
        <v>342</v>
      </c>
      <c r="K1105">
        <v>0</v>
      </c>
      <c r="L1105" s="172">
        <v>43334.709143518521</v>
      </c>
    </row>
    <row r="1106" spans="7:12" x14ac:dyDescent="0.15">
      <c r="G1106" t="s">
        <v>320</v>
      </c>
      <c r="H1106" t="s">
        <v>116</v>
      </c>
      <c r="I1106" t="s">
        <v>21</v>
      </c>
      <c r="J1106" t="s">
        <v>333</v>
      </c>
      <c r="K1106">
        <v>0</v>
      </c>
      <c r="L1106" s="172">
        <v>43334.709143518521</v>
      </c>
    </row>
    <row r="1107" spans="7:12" x14ac:dyDescent="0.15">
      <c r="G1107" t="s">
        <v>320</v>
      </c>
      <c r="H1107" t="s">
        <v>116</v>
      </c>
      <c r="I1107" t="s">
        <v>21</v>
      </c>
      <c r="J1107" t="s">
        <v>334</v>
      </c>
      <c r="K1107">
        <v>0</v>
      </c>
      <c r="L1107" s="172">
        <v>43334.709143518521</v>
      </c>
    </row>
    <row r="1108" spans="7:12" x14ac:dyDescent="0.15">
      <c r="G1108" t="s">
        <v>320</v>
      </c>
      <c r="H1108" t="s">
        <v>116</v>
      </c>
      <c r="I1108" t="s">
        <v>21</v>
      </c>
      <c r="J1108" t="s">
        <v>335</v>
      </c>
      <c r="K1108">
        <v>0</v>
      </c>
      <c r="L1108" s="172">
        <v>43334.709143518521</v>
      </c>
    </row>
    <row r="1109" spans="7:12" x14ac:dyDescent="0.15">
      <c r="G1109" t="s">
        <v>320</v>
      </c>
      <c r="H1109" t="s">
        <v>116</v>
      </c>
      <c r="I1109" t="s">
        <v>21</v>
      </c>
      <c r="J1109" t="s">
        <v>336</v>
      </c>
      <c r="K1109">
        <v>0</v>
      </c>
      <c r="L1109" s="172">
        <v>43334.709143518521</v>
      </c>
    </row>
    <row r="1110" spans="7:12" x14ac:dyDescent="0.15">
      <c r="G1110" t="s">
        <v>320</v>
      </c>
      <c r="H1110" t="s">
        <v>116</v>
      </c>
      <c r="I1110" t="s">
        <v>21</v>
      </c>
      <c r="J1110" t="s">
        <v>326</v>
      </c>
      <c r="K1110">
        <v>0</v>
      </c>
      <c r="L1110" s="172">
        <v>43334.709143518521</v>
      </c>
    </row>
    <row r="1111" spans="7:12" x14ac:dyDescent="0.15">
      <c r="G1111" t="s">
        <v>320</v>
      </c>
      <c r="H1111" t="s">
        <v>116</v>
      </c>
      <c r="I1111" t="s">
        <v>21</v>
      </c>
      <c r="J1111" t="s">
        <v>327</v>
      </c>
      <c r="K1111">
        <v>0</v>
      </c>
      <c r="L1111" s="172">
        <v>43334.709143518521</v>
      </c>
    </row>
    <row r="1112" spans="7:12" x14ac:dyDescent="0.15">
      <c r="G1112" t="s">
        <v>320</v>
      </c>
      <c r="H1112" t="s">
        <v>116</v>
      </c>
      <c r="I1112" t="s">
        <v>21</v>
      </c>
      <c r="J1112" t="s">
        <v>337</v>
      </c>
      <c r="K1112">
        <v>0</v>
      </c>
      <c r="L1112" s="172">
        <v>43334.709143518521</v>
      </c>
    </row>
    <row r="1113" spans="7:12" x14ac:dyDescent="0.15">
      <c r="G1113" t="s">
        <v>320</v>
      </c>
      <c r="H1113" t="s">
        <v>116</v>
      </c>
      <c r="I1113" t="s">
        <v>21</v>
      </c>
      <c r="J1113" t="s">
        <v>338</v>
      </c>
      <c r="K1113">
        <v>0</v>
      </c>
      <c r="L1113" s="172">
        <v>43334.709143518521</v>
      </c>
    </row>
    <row r="1114" spans="7:12" x14ac:dyDescent="0.15">
      <c r="G1114" t="s">
        <v>320</v>
      </c>
      <c r="H1114" t="s">
        <v>116</v>
      </c>
      <c r="I1114" t="s">
        <v>21</v>
      </c>
      <c r="J1114" t="s">
        <v>339</v>
      </c>
      <c r="K1114">
        <v>0</v>
      </c>
      <c r="L1114" s="172">
        <v>43334.709143518521</v>
      </c>
    </row>
    <row r="1115" spans="7:12" x14ac:dyDescent="0.15">
      <c r="G1115" t="s">
        <v>320</v>
      </c>
      <c r="H1115" t="s">
        <v>116</v>
      </c>
      <c r="I1115" t="s">
        <v>21</v>
      </c>
      <c r="J1115" t="s">
        <v>340</v>
      </c>
      <c r="K1115">
        <v>0</v>
      </c>
      <c r="L1115" s="172">
        <v>43334.709143518521</v>
      </c>
    </row>
    <row r="1116" spans="7:12" x14ac:dyDescent="0.15">
      <c r="G1116" t="s">
        <v>320</v>
      </c>
      <c r="H1116" t="s">
        <v>116</v>
      </c>
      <c r="I1116" t="s">
        <v>21</v>
      </c>
      <c r="J1116" t="s">
        <v>341</v>
      </c>
      <c r="K1116">
        <v>0</v>
      </c>
      <c r="L1116" s="172">
        <v>43334.709143518521</v>
      </c>
    </row>
    <row r="1117" spans="7:12" x14ac:dyDescent="0.15">
      <c r="G1117" t="s">
        <v>320</v>
      </c>
      <c r="H1117" t="s">
        <v>116</v>
      </c>
      <c r="I1117" t="s">
        <v>21</v>
      </c>
      <c r="J1117" t="s">
        <v>342</v>
      </c>
      <c r="K1117">
        <v>0</v>
      </c>
      <c r="L1117" s="172">
        <v>43334.709143518521</v>
      </c>
    </row>
    <row r="1118" spans="7:12" x14ac:dyDescent="0.15">
      <c r="G1118" t="s">
        <v>320</v>
      </c>
      <c r="H1118" t="s">
        <v>116</v>
      </c>
      <c r="I1118" t="s">
        <v>152</v>
      </c>
      <c r="J1118" t="s">
        <v>333</v>
      </c>
      <c r="K1118">
        <v>0</v>
      </c>
      <c r="L1118" s="172">
        <v>43334.709143518521</v>
      </c>
    </row>
    <row r="1119" spans="7:12" x14ac:dyDescent="0.15">
      <c r="G1119" t="s">
        <v>320</v>
      </c>
      <c r="H1119" t="s">
        <v>116</v>
      </c>
      <c r="I1119" t="s">
        <v>152</v>
      </c>
      <c r="J1119" t="s">
        <v>334</v>
      </c>
      <c r="K1119">
        <v>0</v>
      </c>
      <c r="L1119" s="172">
        <v>43334.709143518521</v>
      </c>
    </row>
    <row r="1120" spans="7:12" x14ac:dyDescent="0.15">
      <c r="G1120" t="s">
        <v>320</v>
      </c>
      <c r="H1120" t="s">
        <v>116</v>
      </c>
      <c r="I1120" t="s">
        <v>152</v>
      </c>
      <c r="J1120" t="s">
        <v>335</v>
      </c>
      <c r="K1120">
        <v>0</v>
      </c>
      <c r="L1120" s="172">
        <v>43334.709143518521</v>
      </c>
    </row>
    <row r="1121" spans="7:12" x14ac:dyDescent="0.15">
      <c r="G1121" t="s">
        <v>320</v>
      </c>
      <c r="H1121" t="s">
        <v>116</v>
      </c>
      <c r="I1121" t="s">
        <v>152</v>
      </c>
      <c r="J1121" t="s">
        <v>336</v>
      </c>
      <c r="K1121">
        <v>0</v>
      </c>
      <c r="L1121" s="172">
        <v>43334.709143518521</v>
      </c>
    </row>
    <row r="1122" spans="7:12" x14ac:dyDescent="0.15">
      <c r="G1122" t="s">
        <v>320</v>
      </c>
      <c r="H1122" t="s">
        <v>116</v>
      </c>
      <c r="I1122" t="s">
        <v>152</v>
      </c>
      <c r="J1122" t="s">
        <v>326</v>
      </c>
      <c r="K1122">
        <v>0</v>
      </c>
      <c r="L1122" s="172">
        <v>43334.709143518521</v>
      </c>
    </row>
    <row r="1123" spans="7:12" x14ac:dyDescent="0.15">
      <c r="G1123" t="s">
        <v>320</v>
      </c>
      <c r="H1123" t="s">
        <v>116</v>
      </c>
      <c r="I1123" t="s">
        <v>152</v>
      </c>
      <c r="J1123" t="s">
        <v>327</v>
      </c>
      <c r="K1123">
        <v>0</v>
      </c>
      <c r="L1123" s="172">
        <v>43334.709143518521</v>
      </c>
    </row>
    <row r="1124" spans="7:12" x14ac:dyDescent="0.15">
      <c r="G1124" t="s">
        <v>320</v>
      </c>
      <c r="H1124" t="s">
        <v>116</v>
      </c>
      <c r="I1124" t="s">
        <v>152</v>
      </c>
      <c r="J1124" t="s">
        <v>337</v>
      </c>
      <c r="K1124">
        <v>0</v>
      </c>
      <c r="L1124" s="172">
        <v>43334.709143518521</v>
      </c>
    </row>
    <row r="1125" spans="7:12" x14ac:dyDescent="0.15">
      <c r="G1125" t="s">
        <v>320</v>
      </c>
      <c r="H1125" t="s">
        <v>116</v>
      </c>
      <c r="I1125" t="s">
        <v>152</v>
      </c>
      <c r="J1125" t="s">
        <v>338</v>
      </c>
      <c r="K1125">
        <v>0</v>
      </c>
      <c r="L1125" s="172">
        <v>43334.709143518521</v>
      </c>
    </row>
    <row r="1126" spans="7:12" x14ac:dyDescent="0.15">
      <c r="G1126" t="s">
        <v>320</v>
      </c>
      <c r="H1126" t="s">
        <v>116</v>
      </c>
      <c r="I1126" t="s">
        <v>152</v>
      </c>
      <c r="J1126" t="s">
        <v>339</v>
      </c>
      <c r="K1126">
        <v>0</v>
      </c>
      <c r="L1126" s="172">
        <v>43334.709143518521</v>
      </c>
    </row>
    <row r="1127" spans="7:12" x14ac:dyDescent="0.15">
      <c r="G1127" t="s">
        <v>320</v>
      </c>
      <c r="H1127" t="s">
        <v>116</v>
      </c>
      <c r="I1127" t="s">
        <v>152</v>
      </c>
      <c r="J1127" t="s">
        <v>340</v>
      </c>
      <c r="K1127">
        <v>0</v>
      </c>
      <c r="L1127" s="172">
        <v>43334.709143518521</v>
      </c>
    </row>
    <row r="1128" spans="7:12" x14ac:dyDescent="0.15">
      <c r="G1128" t="s">
        <v>320</v>
      </c>
      <c r="H1128" t="s">
        <v>116</v>
      </c>
      <c r="I1128" t="s">
        <v>152</v>
      </c>
      <c r="J1128" t="s">
        <v>341</v>
      </c>
      <c r="K1128">
        <v>0</v>
      </c>
      <c r="L1128" s="172">
        <v>43334.709155092591</v>
      </c>
    </row>
    <row r="1129" spans="7:12" x14ac:dyDescent="0.15">
      <c r="G1129" t="s">
        <v>320</v>
      </c>
      <c r="H1129" t="s">
        <v>116</v>
      </c>
      <c r="I1129" t="s">
        <v>152</v>
      </c>
      <c r="J1129" t="s">
        <v>342</v>
      </c>
      <c r="K1129">
        <v>0</v>
      </c>
      <c r="L1129" s="172">
        <v>43334.709155092591</v>
      </c>
    </row>
    <row r="1130" spans="7:12" x14ac:dyDescent="0.15">
      <c r="G1130" t="s">
        <v>320</v>
      </c>
      <c r="H1130" t="s">
        <v>116</v>
      </c>
      <c r="I1130" t="s">
        <v>23</v>
      </c>
      <c r="J1130" t="s">
        <v>333</v>
      </c>
      <c r="K1130">
        <v>0</v>
      </c>
      <c r="L1130" s="172">
        <v>43334.709155092591</v>
      </c>
    </row>
    <row r="1131" spans="7:12" x14ac:dyDescent="0.15">
      <c r="G1131" t="s">
        <v>320</v>
      </c>
      <c r="H1131" t="s">
        <v>116</v>
      </c>
      <c r="I1131" t="s">
        <v>23</v>
      </c>
      <c r="J1131" t="s">
        <v>334</v>
      </c>
      <c r="K1131">
        <v>0</v>
      </c>
      <c r="L1131" s="172">
        <v>43334.709155092591</v>
      </c>
    </row>
    <row r="1132" spans="7:12" x14ac:dyDescent="0.15">
      <c r="G1132" t="s">
        <v>320</v>
      </c>
      <c r="H1132" t="s">
        <v>116</v>
      </c>
      <c r="I1132" t="s">
        <v>23</v>
      </c>
      <c r="J1132" t="s">
        <v>335</v>
      </c>
      <c r="K1132">
        <v>0</v>
      </c>
      <c r="L1132" s="172">
        <v>43334.709155092591</v>
      </c>
    </row>
    <row r="1133" spans="7:12" x14ac:dyDescent="0.15">
      <c r="G1133" t="s">
        <v>320</v>
      </c>
      <c r="H1133" t="s">
        <v>116</v>
      </c>
      <c r="I1133" t="s">
        <v>23</v>
      </c>
      <c r="J1133" t="s">
        <v>336</v>
      </c>
      <c r="K1133">
        <v>0</v>
      </c>
      <c r="L1133" s="172">
        <v>43334.709155092591</v>
      </c>
    </row>
    <row r="1134" spans="7:12" x14ac:dyDescent="0.15">
      <c r="G1134" t="s">
        <v>320</v>
      </c>
      <c r="H1134" t="s">
        <v>116</v>
      </c>
      <c r="I1134" t="s">
        <v>23</v>
      </c>
      <c r="J1134" t="s">
        <v>326</v>
      </c>
      <c r="K1134">
        <v>0</v>
      </c>
      <c r="L1134" s="172">
        <v>43334.709155092591</v>
      </c>
    </row>
    <row r="1135" spans="7:12" x14ac:dyDescent="0.15">
      <c r="G1135" t="s">
        <v>320</v>
      </c>
      <c r="H1135" t="s">
        <v>116</v>
      </c>
      <c r="I1135" t="s">
        <v>23</v>
      </c>
      <c r="J1135" t="s">
        <v>327</v>
      </c>
      <c r="K1135">
        <v>0</v>
      </c>
      <c r="L1135" s="172">
        <v>43334.709155092591</v>
      </c>
    </row>
    <row r="1136" spans="7:12" x14ac:dyDescent="0.15">
      <c r="G1136" t="s">
        <v>320</v>
      </c>
      <c r="H1136" t="s">
        <v>116</v>
      </c>
      <c r="I1136" t="s">
        <v>23</v>
      </c>
      <c r="J1136" t="s">
        <v>337</v>
      </c>
      <c r="K1136">
        <v>0</v>
      </c>
      <c r="L1136" s="172">
        <v>43334.709155092591</v>
      </c>
    </row>
    <row r="1137" spans="7:12" x14ac:dyDescent="0.15">
      <c r="G1137" t="s">
        <v>320</v>
      </c>
      <c r="H1137" t="s">
        <v>116</v>
      </c>
      <c r="I1137" t="s">
        <v>23</v>
      </c>
      <c r="J1137" t="s">
        <v>338</v>
      </c>
      <c r="K1137">
        <v>0</v>
      </c>
      <c r="L1137" s="172">
        <v>43334.709155092591</v>
      </c>
    </row>
    <row r="1138" spans="7:12" x14ac:dyDescent="0.15">
      <c r="G1138" t="s">
        <v>320</v>
      </c>
      <c r="H1138" t="s">
        <v>116</v>
      </c>
      <c r="I1138" t="s">
        <v>23</v>
      </c>
      <c r="J1138" t="s">
        <v>339</v>
      </c>
      <c r="K1138">
        <v>0</v>
      </c>
      <c r="L1138" s="172">
        <v>43334.709155092591</v>
      </c>
    </row>
    <row r="1139" spans="7:12" x14ac:dyDescent="0.15">
      <c r="G1139" t="s">
        <v>320</v>
      </c>
      <c r="H1139" t="s">
        <v>116</v>
      </c>
      <c r="I1139" t="s">
        <v>23</v>
      </c>
      <c r="J1139" t="s">
        <v>340</v>
      </c>
      <c r="K1139">
        <v>0</v>
      </c>
      <c r="L1139" s="172">
        <v>43334.709155092591</v>
      </c>
    </row>
    <row r="1140" spans="7:12" x14ac:dyDescent="0.15">
      <c r="G1140" t="s">
        <v>320</v>
      </c>
      <c r="H1140" t="s">
        <v>116</v>
      </c>
      <c r="I1140" t="s">
        <v>23</v>
      </c>
      <c r="J1140" t="s">
        <v>341</v>
      </c>
      <c r="K1140">
        <v>0</v>
      </c>
      <c r="L1140" s="172">
        <v>43334.709155092591</v>
      </c>
    </row>
    <row r="1141" spans="7:12" x14ac:dyDescent="0.15">
      <c r="G1141" t="s">
        <v>320</v>
      </c>
      <c r="H1141" t="s">
        <v>116</v>
      </c>
      <c r="I1141" t="s">
        <v>23</v>
      </c>
      <c r="J1141" t="s">
        <v>342</v>
      </c>
      <c r="K1141">
        <v>0</v>
      </c>
      <c r="L1141" s="172">
        <v>43334.709155092591</v>
      </c>
    </row>
    <row r="1142" spans="7:12" x14ac:dyDescent="0.15">
      <c r="G1142" t="s">
        <v>320</v>
      </c>
      <c r="H1142" t="s">
        <v>116</v>
      </c>
      <c r="I1142" t="s">
        <v>24</v>
      </c>
      <c r="J1142" t="s">
        <v>333</v>
      </c>
      <c r="K1142">
        <v>0</v>
      </c>
      <c r="L1142" s="172">
        <v>43334.709155092591</v>
      </c>
    </row>
    <row r="1143" spans="7:12" x14ac:dyDescent="0.15">
      <c r="G1143" t="s">
        <v>320</v>
      </c>
      <c r="H1143" t="s">
        <v>116</v>
      </c>
      <c r="I1143" t="s">
        <v>24</v>
      </c>
      <c r="J1143" t="s">
        <v>334</v>
      </c>
      <c r="K1143">
        <v>0</v>
      </c>
      <c r="L1143" s="172">
        <v>43334.709155092591</v>
      </c>
    </row>
    <row r="1144" spans="7:12" x14ac:dyDescent="0.15">
      <c r="G1144" t="s">
        <v>320</v>
      </c>
      <c r="H1144" t="s">
        <v>116</v>
      </c>
      <c r="I1144" t="s">
        <v>24</v>
      </c>
      <c r="J1144" t="s">
        <v>335</v>
      </c>
      <c r="K1144">
        <v>0</v>
      </c>
      <c r="L1144" s="172">
        <v>43334.709155092591</v>
      </c>
    </row>
    <row r="1145" spans="7:12" x14ac:dyDescent="0.15">
      <c r="G1145" t="s">
        <v>320</v>
      </c>
      <c r="H1145" t="s">
        <v>116</v>
      </c>
      <c r="I1145" t="s">
        <v>24</v>
      </c>
      <c r="J1145" t="s">
        <v>336</v>
      </c>
      <c r="K1145">
        <v>0</v>
      </c>
      <c r="L1145" s="172">
        <v>43334.709155092591</v>
      </c>
    </row>
    <row r="1146" spans="7:12" x14ac:dyDescent="0.15">
      <c r="G1146" t="s">
        <v>320</v>
      </c>
      <c r="H1146" t="s">
        <v>116</v>
      </c>
      <c r="I1146" t="s">
        <v>24</v>
      </c>
      <c r="J1146" t="s">
        <v>326</v>
      </c>
      <c r="K1146">
        <v>0</v>
      </c>
      <c r="L1146" s="172">
        <v>43334.709155092591</v>
      </c>
    </row>
    <row r="1147" spans="7:12" x14ac:dyDescent="0.15">
      <c r="G1147" t="s">
        <v>320</v>
      </c>
      <c r="H1147" t="s">
        <v>116</v>
      </c>
      <c r="I1147" t="s">
        <v>24</v>
      </c>
      <c r="J1147" t="s">
        <v>327</v>
      </c>
      <c r="K1147">
        <v>0</v>
      </c>
      <c r="L1147" s="172">
        <v>43334.709155092591</v>
      </c>
    </row>
    <row r="1148" spans="7:12" x14ac:dyDescent="0.15">
      <c r="G1148" t="s">
        <v>320</v>
      </c>
      <c r="H1148" t="s">
        <v>116</v>
      </c>
      <c r="I1148" t="s">
        <v>24</v>
      </c>
      <c r="J1148" t="s">
        <v>337</v>
      </c>
      <c r="K1148">
        <v>0</v>
      </c>
      <c r="L1148" s="172">
        <v>43334.709155092591</v>
      </c>
    </row>
    <row r="1149" spans="7:12" x14ac:dyDescent="0.15">
      <c r="G1149" t="s">
        <v>320</v>
      </c>
      <c r="H1149" t="s">
        <v>116</v>
      </c>
      <c r="I1149" t="s">
        <v>24</v>
      </c>
      <c r="J1149" t="s">
        <v>338</v>
      </c>
      <c r="K1149">
        <v>0</v>
      </c>
      <c r="L1149" s="172">
        <v>43334.709155092591</v>
      </c>
    </row>
    <row r="1150" spans="7:12" x14ac:dyDescent="0.15">
      <c r="G1150" t="s">
        <v>320</v>
      </c>
      <c r="H1150" t="s">
        <v>116</v>
      </c>
      <c r="I1150" t="s">
        <v>24</v>
      </c>
      <c r="J1150" t="s">
        <v>339</v>
      </c>
      <c r="K1150">
        <v>0</v>
      </c>
      <c r="L1150" s="172">
        <v>43334.709155092591</v>
      </c>
    </row>
    <row r="1151" spans="7:12" x14ac:dyDescent="0.15">
      <c r="G1151" t="s">
        <v>320</v>
      </c>
      <c r="H1151" t="s">
        <v>116</v>
      </c>
      <c r="I1151" t="s">
        <v>24</v>
      </c>
      <c r="J1151" t="s">
        <v>340</v>
      </c>
      <c r="K1151">
        <v>0</v>
      </c>
      <c r="L1151" s="172">
        <v>43334.709155092591</v>
      </c>
    </row>
    <row r="1152" spans="7:12" x14ac:dyDescent="0.15">
      <c r="G1152" t="s">
        <v>320</v>
      </c>
      <c r="H1152" t="s">
        <v>116</v>
      </c>
      <c r="I1152" t="s">
        <v>24</v>
      </c>
      <c r="J1152" t="s">
        <v>341</v>
      </c>
      <c r="K1152">
        <v>0</v>
      </c>
      <c r="L1152" s="172">
        <v>43334.709155092591</v>
      </c>
    </row>
    <row r="1153" spans="7:12" x14ac:dyDescent="0.15">
      <c r="G1153" t="s">
        <v>320</v>
      </c>
      <c r="H1153" t="s">
        <v>116</v>
      </c>
      <c r="I1153" t="s">
        <v>24</v>
      </c>
      <c r="J1153" t="s">
        <v>342</v>
      </c>
      <c r="K1153">
        <v>0</v>
      </c>
      <c r="L1153" s="172">
        <v>43334.709155092591</v>
      </c>
    </row>
    <row r="1154" spans="7:12" x14ac:dyDescent="0.15">
      <c r="G1154" t="s">
        <v>320</v>
      </c>
      <c r="H1154" t="s">
        <v>118</v>
      </c>
      <c r="I1154" t="s">
        <v>300</v>
      </c>
      <c r="J1154" t="s">
        <v>333</v>
      </c>
      <c r="K1154">
        <v>2</v>
      </c>
      <c r="L1154" s="172">
        <v>43334.709155092591</v>
      </c>
    </row>
    <row r="1155" spans="7:12" x14ac:dyDescent="0.15">
      <c r="G1155" t="s">
        <v>320</v>
      </c>
      <c r="H1155" t="s">
        <v>118</v>
      </c>
      <c r="I1155" t="s">
        <v>300</v>
      </c>
      <c r="J1155" t="s">
        <v>334</v>
      </c>
      <c r="K1155">
        <v>2</v>
      </c>
      <c r="L1155" s="172">
        <v>43334.709155092591</v>
      </c>
    </row>
    <row r="1156" spans="7:12" x14ac:dyDescent="0.15">
      <c r="G1156" t="s">
        <v>320</v>
      </c>
      <c r="H1156" t="s">
        <v>118</v>
      </c>
      <c r="I1156" t="s">
        <v>300</v>
      </c>
      <c r="J1156" t="s">
        <v>335</v>
      </c>
      <c r="K1156">
        <v>0</v>
      </c>
      <c r="L1156" s="172">
        <v>43334.709155092591</v>
      </c>
    </row>
    <row r="1157" spans="7:12" x14ac:dyDescent="0.15">
      <c r="G1157" t="s">
        <v>320</v>
      </c>
      <c r="H1157" t="s">
        <v>118</v>
      </c>
      <c r="I1157" t="s">
        <v>300</v>
      </c>
      <c r="J1157" t="s">
        <v>336</v>
      </c>
      <c r="K1157">
        <v>0</v>
      </c>
      <c r="L1157" s="172">
        <v>43334.709155092591</v>
      </c>
    </row>
    <row r="1158" spans="7:12" x14ac:dyDescent="0.15">
      <c r="G1158" t="s">
        <v>320</v>
      </c>
      <c r="H1158" t="s">
        <v>118</v>
      </c>
      <c r="I1158" t="s">
        <v>300</v>
      </c>
      <c r="J1158" t="s">
        <v>326</v>
      </c>
      <c r="K1158">
        <v>0</v>
      </c>
      <c r="L1158" s="172">
        <v>43334.709155092591</v>
      </c>
    </row>
    <row r="1159" spans="7:12" x14ac:dyDescent="0.15">
      <c r="G1159" t="s">
        <v>320</v>
      </c>
      <c r="H1159" t="s">
        <v>118</v>
      </c>
      <c r="I1159" t="s">
        <v>300</v>
      </c>
      <c r="J1159" t="s">
        <v>327</v>
      </c>
      <c r="K1159">
        <v>2</v>
      </c>
      <c r="L1159" s="172">
        <v>43334.709155092591</v>
      </c>
    </row>
    <row r="1160" spans="7:12" x14ac:dyDescent="0.15">
      <c r="G1160" t="s">
        <v>320</v>
      </c>
      <c r="H1160" t="s">
        <v>118</v>
      </c>
      <c r="I1160" t="s">
        <v>300</v>
      </c>
      <c r="J1160" t="s">
        <v>337</v>
      </c>
      <c r="K1160">
        <v>0</v>
      </c>
      <c r="L1160" s="172">
        <v>43334.709155092591</v>
      </c>
    </row>
    <row r="1161" spans="7:12" x14ac:dyDescent="0.15">
      <c r="G1161" t="s">
        <v>320</v>
      </c>
      <c r="H1161" t="s">
        <v>118</v>
      </c>
      <c r="I1161" t="s">
        <v>300</v>
      </c>
      <c r="J1161" t="s">
        <v>338</v>
      </c>
      <c r="K1161">
        <v>1</v>
      </c>
      <c r="L1161" s="172">
        <v>43334.709155092591</v>
      </c>
    </row>
    <row r="1162" spans="7:12" x14ac:dyDescent="0.15">
      <c r="G1162" t="s">
        <v>320</v>
      </c>
      <c r="H1162" t="s">
        <v>118</v>
      </c>
      <c r="I1162" t="s">
        <v>300</v>
      </c>
      <c r="J1162" t="s">
        <v>339</v>
      </c>
      <c r="K1162">
        <v>1</v>
      </c>
      <c r="L1162" s="172">
        <v>43334.709155092591</v>
      </c>
    </row>
    <row r="1163" spans="7:12" x14ac:dyDescent="0.15">
      <c r="G1163" t="s">
        <v>320</v>
      </c>
      <c r="H1163" t="s">
        <v>118</v>
      </c>
      <c r="I1163" t="s">
        <v>300</v>
      </c>
      <c r="J1163" t="s">
        <v>340</v>
      </c>
      <c r="K1163">
        <v>0</v>
      </c>
      <c r="L1163" s="172">
        <v>43334.709155092591</v>
      </c>
    </row>
    <row r="1164" spans="7:12" x14ac:dyDescent="0.15">
      <c r="G1164" t="s">
        <v>320</v>
      </c>
      <c r="H1164" t="s">
        <v>118</v>
      </c>
      <c r="I1164" t="s">
        <v>300</v>
      </c>
      <c r="J1164" t="s">
        <v>341</v>
      </c>
      <c r="K1164">
        <v>0</v>
      </c>
      <c r="L1164" s="172">
        <v>43334.709155092591</v>
      </c>
    </row>
    <row r="1165" spans="7:12" x14ac:dyDescent="0.15">
      <c r="G1165" t="s">
        <v>320</v>
      </c>
      <c r="H1165" t="s">
        <v>118</v>
      </c>
      <c r="I1165" t="s">
        <v>300</v>
      </c>
      <c r="J1165" t="s">
        <v>342</v>
      </c>
      <c r="K1165">
        <v>0</v>
      </c>
      <c r="L1165" s="172">
        <v>43334.709155092591</v>
      </c>
    </row>
    <row r="1166" spans="7:12" x14ac:dyDescent="0.15">
      <c r="G1166" t="s">
        <v>320</v>
      </c>
      <c r="H1166" t="s">
        <v>118</v>
      </c>
      <c r="I1166" t="s">
        <v>302</v>
      </c>
      <c r="J1166" t="s">
        <v>333</v>
      </c>
      <c r="K1166">
        <v>1</v>
      </c>
      <c r="L1166" s="172">
        <v>43334.709155092591</v>
      </c>
    </row>
    <row r="1167" spans="7:12" x14ac:dyDescent="0.15">
      <c r="G1167" t="s">
        <v>320</v>
      </c>
      <c r="H1167" t="s">
        <v>118</v>
      </c>
      <c r="I1167" t="s">
        <v>302</v>
      </c>
      <c r="J1167" t="s">
        <v>334</v>
      </c>
      <c r="K1167">
        <v>1</v>
      </c>
      <c r="L1167" s="172">
        <v>43334.709166666667</v>
      </c>
    </row>
    <row r="1168" spans="7:12" x14ac:dyDescent="0.15">
      <c r="G1168" t="s">
        <v>320</v>
      </c>
      <c r="H1168" t="s">
        <v>118</v>
      </c>
      <c r="I1168" t="s">
        <v>302</v>
      </c>
      <c r="J1168" t="s">
        <v>335</v>
      </c>
      <c r="K1168">
        <v>0</v>
      </c>
      <c r="L1168" s="172">
        <v>43334.709166666667</v>
      </c>
    </row>
    <row r="1169" spans="7:12" x14ac:dyDescent="0.15">
      <c r="G1169" t="s">
        <v>320</v>
      </c>
      <c r="H1169" t="s">
        <v>118</v>
      </c>
      <c r="I1169" t="s">
        <v>302</v>
      </c>
      <c r="J1169" t="s">
        <v>336</v>
      </c>
      <c r="K1169">
        <v>0</v>
      </c>
      <c r="L1169" s="172">
        <v>43334.709166666667</v>
      </c>
    </row>
    <row r="1170" spans="7:12" x14ac:dyDescent="0.15">
      <c r="G1170" t="s">
        <v>320</v>
      </c>
      <c r="H1170" t="s">
        <v>118</v>
      </c>
      <c r="I1170" t="s">
        <v>302</v>
      </c>
      <c r="J1170" t="s">
        <v>326</v>
      </c>
      <c r="K1170">
        <v>0</v>
      </c>
      <c r="L1170" s="172">
        <v>43334.709166666667</v>
      </c>
    </row>
    <row r="1171" spans="7:12" x14ac:dyDescent="0.15">
      <c r="G1171" t="s">
        <v>320</v>
      </c>
      <c r="H1171" t="s">
        <v>118</v>
      </c>
      <c r="I1171" t="s">
        <v>302</v>
      </c>
      <c r="J1171" t="s">
        <v>327</v>
      </c>
      <c r="K1171">
        <v>1</v>
      </c>
      <c r="L1171" s="172">
        <v>43334.709166666667</v>
      </c>
    </row>
    <row r="1172" spans="7:12" x14ac:dyDescent="0.15">
      <c r="G1172" t="s">
        <v>320</v>
      </c>
      <c r="H1172" t="s">
        <v>118</v>
      </c>
      <c r="I1172" t="s">
        <v>302</v>
      </c>
      <c r="J1172" t="s">
        <v>337</v>
      </c>
      <c r="K1172">
        <v>0</v>
      </c>
      <c r="L1172" s="172">
        <v>43334.709166666667</v>
      </c>
    </row>
    <row r="1173" spans="7:12" x14ac:dyDescent="0.15">
      <c r="G1173" t="s">
        <v>320</v>
      </c>
      <c r="H1173" t="s">
        <v>118</v>
      </c>
      <c r="I1173" t="s">
        <v>302</v>
      </c>
      <c r="J1173" t="s">
        <v>338</v>
      </c>
      <c r="K1173">
        <v>0</v>
      </c>
      <c r="L1173" s="172">
        <v>43334.709166666667</v>
      </c>
    </row>
    <row r="1174" spans="7:12" x14ac:dyDescent="0.15">
      <c r="G1174" t="s">
        <v>320</v>
      </c>
      <c r="H1174" t="s">
        <v>118</v>
      </c>
      <c r="I1174" t="s">
        <v>302</v>
      </c>
      <c r="J1174" t="s">
        <v>339</v>
      </c>
      <c r="K1174">
        <v>1</v>
      </c>
      <c r="L1174" s="172">
        <v>43334.709166666667</v>
      </c>
    </row>
    <row r="1175" spans="7:12" x14ac:dyDescent="0.15">
      <c r="G1175" t="s">
        <v>320</v>
      </c>
      <c r="H1175" t="s">
        <v>118</v>
      </c>
      <c r="I1175" t="s">
        <v>302</v>
      </c>
      <c r="J1175" t="s">
        <v>340</v>
      </c>
      <c r="K1175">
        <v>0</v>
      </c>
      <c r="L1175" s="172">
        <v>43334.709166666667</v>
      </c>
    </row>
    <row r="1176" spans="7:12" x14ac:dyDescent="0.15">
      <c r="G1176" t="s">
        <v>320</v>
      </c>
      <c r="H1176" t="s">
        <v>118</v>
      </c>
      <c r="I1176" t="s">
        <v>302</v>
      </c>
      <c r="J1176" t="s">
        <v>341</v>
      </c>
      <c r="K1176">
        <v>0</v>
      </c>
      <c r="L1176" s="172">
        <v>43334.709166666667</v>
      </c>
    </row>
    <row r="1177" spans="7:12" x14ac:dyDescent="0.15">
      <c r="G1177" t="s">
        <v>320</v>
      </c>
      <c r="H1177" t="s">
        <v>118</v>
      </c>
      <c r="I1177" t="s">
        <v>302</v>
      </c>
      <c r="J1177" t="s">
        <v>342</v>
      </c>
      <c r="K1177">
        <v>0</v>
      </c>
      <c r="L1177" s="172">
        <v>43334.709166666667</v>
      </c>
    </row>
    <row r="1178" spans="7:12" x14ac:dyDescent="0.15">
      <c r="G1178" t="s">
        <v>320</v>
      </c>
      <c r="H1178" t="s">
        <v>118</v>
      </c>
      <c r="I1178" t="s">
        <v>303</v>
      </c>
      <c r="J1178" t="s">
        <v>333</v>
      </c>
      <c r="K1178">
        <v>0</v>
      </c>
      <c r="L1178" s="172">
        <v>43334.709166666667</v>
      </c>
    </row>
    <row r="1179" spans="7:12" x14ac:dyDescent="0.15">
      <c r="G1179" t="s">
        <v>320</v>
      </c>
      <c r="H1179" t="s">
        <v>118</v>
      </c>
      <c r="I1179" t="s">
        <v>303</v>
      </c>
      <c r="J1179" t="s">
        <v>334</v>
      </c>
      <c r="K1179">
        <v>0</v>
      </c>
      <c r="L1179" s="172">
        <v>43334.709166666667</v>
      </c>
    </row>
    <row r="1180" spans="7:12" x14ac:dyDescent="0.15">
      <c r="G1180" t="s">
        <v>320</v>
      </c>
      <c r="H1180" t="s">
        <v>118</v>
      </c>
      <c r="I1180" t="s">
        <v>303</v>
      </c>
      <c r="J1180" t="s">
        <v>335</v>
      </c>
      <c r="K1180">
        <v>0</v>
      </c>
      <c r="L1180" s="172">
        <v>43334.709166666667</v>
      </c>
    </row>
    <row r="1181" spans="7:12" x14ac:dyDescent="0.15">
      <c r="G1181" t="s">
        <v>320</v>
      </c>
      <c r="H1181" t="s">
        <v>118</v>
      </c>
      <c r="I1181" t="s">
        <v>303</v>
      </c>
      <c r="J1181" t="s">
        <v>336</v>
      </c>
      <c r="K1181">
        <v>0</v>
      </c>
      <c r="L1181" s="172">
        <v>43334.709166666667</v>
      </c>
    </row>
    <row r="1182" spans="7:12" x14ac:dyDescent="0.15">
      <c r="G1182" t="s">
        <v>320</v>
      </c>
      <c r="H1182" t="s">
        <v>118</v>
      </c>
      <c r="I1182" t="s">
        <v>303</v>
      </c>
      <c r="J1182" t="s">
        <v>326</v>
      </c>
      <c r="K1182">
        <v>0</v>
      </c>
      <c r="L1182" s="172">
        <v>43334.709166666667</v>
      </c>
    </row>
    <row r="1183" spans="7:12" x14ac:dyDescent="0.15">
      <c r="G1183" t="s">
        <v>320</v>
      </c>
      <c r="H1183" t="s">
        <v>118</v>
      </c>
      <c r="I1183" t="s">
        <v>303</v>
      </c>
      <c r="J1183" t="s">
        <v>327</v>
      </c>
      <c r="K1183">
        <v>0</v>
      </c>
      <c r="L1183" s="172">
        <v>43334.709166666667</v>
      </c>
    </row>
    <row r="1184" spans="7:12" x14ac:dyDescent="0.15">
      <c r="G1184" t="s">
        <v>320</v>
      </c>
      <c r="H1184" t="s">
        <v>118</v>
      </c>
      <c r="I1184" t="s">
        <v>303</v>
      </c>
      <c r="J1184" t="s">
        <v>337</v>
      </c>
      <c r="K1184">
        <v>0</v>
      </c>
      <c r="L1184" s="172">
        <v>43334.709166666667</v>
      </c>
    </row>
    <row r="1185" spans="7:12" x14ac:dyDescent="0.15">
      <c r="G1185" t="s">
        <v>320</v>
      </c>
      <c r="H1185" t="s">
        <v>118</v>
      </c>
      <c r="I1185" t="s">
        <v>303</v>
      </c>
      <c r="J1185" t="s">
        <v>338</v>
      </c>
      <c r="K1185">
        <v>0</v>
      </c>
      <c r="L1185" s="172">
        <v>43334.709166666667</v>
      </c>
    </row>
    <row r="1186" spans="7:12" x14ac:dyDescent="0.15">
      <c r="G1186" t="s">
        <v>320</v>
      </c>
      <c r="H1186" t="s">
        <v>118</v>
      </c>
      <c r="I1186" t="s">
        <v>303</v>
      </c>
      <c r="J1186" t="s">
        <v>339</v>
      </c>
      <c r="K1186">
        <v>0</v>
      </c>
      <c r="L1186" s="172">
        <v>43334.709166666667</v>
      </c>
    </row>
    <row r="1187" spans="7:12" x14ac:dyDescent="0.15">
      <c r="G1187" t="s">
        <v>320</v>
      </c>
      <c r="H1187" t="s">
        <v>118</v>
      </c>
      <c r="I1187" t="s">
        <v>303</v>
      </c>
      <c r="J1187" t="s">
        <v>340</v>
      </c>
      <c r="K1187">
        <v>0</v>
      </c>
      <c r="L1187" s="172">
        <v>43334.709166666667</v>
      </c>
    </row>
    <row r="1188" spans="7:12" x14ac:dyDescent="0.15">
      <c r="G1188" t="s">
        <v>320</v>
      </c>
      <c r="H1188" t="s">
        <v>118</v>
      </c>
      <c r="I1188" t="s">
        <v>303</v>
      </c>
      <c r="J1188" t="s">
        <v>341</v>
      </c>
      <c r="K1188">
        <v>0</v>
      </c>
      <c r="L1188" s="172">
        <v>43334.709166666667</v>
      </c>
    </row>
    <row r="1189" spans="7:12" x14ac:dyDescent="0.15">
      <c r="G1189" t="s">
        <v>320</v>
      </c>
      <c r="H1189" t="s">
        <v>118</v>
      </c>
      <c r="I1189" t="s">
        <v>303</v>
      </c>
      <c r="J1189" t="s">
        <v>342</v>
      </c>
      <c r="K1189">
        <v>0</v>
      </c>
      <c r="L1189" s="172">
        <v>43334.709166666667</v>
      </c>
    </row>
    <row r="1190" spans="7:12" x14ac:dyDescent="0.15">
      <c r="G1190" t="s">
        <v>320</v>
      </c>
      <c r="H1190" t="s">
        <v>118</v>
      </c>
      <c r="I1190" t="s">
        <v>304</v>
      </c>
      <c r="J1190" t="s">
        <v>333</v>
      </c>
      <c r="K1190">
        <v>1</v>
      </c>
      <c r="L1190" s="172">
        <v>43334.709166666667</v>
      </c>
    </row>
    <row r="1191" spans="7:12" x14ac:dyDescent="0.15">
      <c r="G1191" t="s">
        <v>320</v>
      </c>
      <c r="H1191" t="s">
        <v>118</v>
      </c>
      <c r="I1191" t="s">
        <v>304</v>
      </c>
      <c r="J1191" t="s">
        <v>334</v>
      </c>
      <c r="K1191">
        <v>1</v>
      </c>
      <c r="L1191" s="172">
        <v>43334.709166666667</v>
      </c>
    </row>
    <row r="1192" spans="7:12" x14ac:dyDescent="0.15">
      <c r="G1192" t="s">
        <v>320</v>
      </c>
      <c r="H1192" t="s">
        <v>118</v>
      </c>
      <c r="I1192" t="s">
        <v>304</v>
      </c>
      <c r="J1192" t="s">
        <v>335</v>
      </c>
      <c r="K1192">
        <v>0</v>
      </c>
      <c r="L1192" s="172">
        <v>43334.709166666667</v>
      </c>
    </row>
    <row r="1193" spans="7:12" x14ac:dyDescent="0.15">
      <c r="G1193" t="s">
        <v>320</v>
      </c>
      <c r="H1193" t="s">
        <v>118</v>
      </c>
      <c r="I1193" t="s">
        <v>304</v>
      </c>
      <c r="J1193" t="s">
        <v>336</v>
      </c>
      <c r="K1193">
        <v>0</v>
      </c>
      <c r="L1193" s="172">
        <v>43334.709166666667</v>
      </c>
    </row>
    <row r="1194" spans="7:12" x14ac:dyDescent="0.15">
      <c r="G1194" t="s">
        <v>320</v>
      </c>
      <c r="H1194" t="s">
        <v>118</v>
      </c>
      <c r="I1194" t="s">
        <v>304</v>
      </c>
      <c r="J1194" t="s">
        <v>326</v>
      </c>
      <c r="K1194">
        <v>0</v>
      </c>
      <c r="L1194" s="172">
        <v>43334.709166666667</v>
      </c>
    </row>
    <row r="1195" spans="7:12" x14ac:dyDescent="0.15">
      <c r="G1195" t="s">
        <v>320</v>
      </c>
      <c r="H1195" t="s">
        <v>118</v>
      </c>
      <c r="I1195" t="s">
        <v>304</v>
      </c>
      <c r="J1195" t="s">
        <v>327</v>
      </c>
      <c r="K1195">
        <v>1</v>
      </c>
      <c r="L1195" s="172">
        <v>43334.709166666667</v>
      </c>
    </row>
    <row r="1196" spans="7:12" x14ac:dyDescent="0.15">
      <c r="G1196" t="s">
        <v>320</v>
      </c>
      <c r="H1196" t="s">
        <v>118</v>
      </c>
      <c r="I1196" t="s">
        <v>304</v>
      </c>
      <c r="J1196" t="s">
        <v>337</v>
      </c>
      <c r="K1196">
        <v>0</v>
      </c>
      <c r="L1196" s="172">
        <v>43334.709166666667</v>
      </c>
    </row>
    <row r="1197" spans="7:12" x14ac:dyDescent="0.15">
      <c r="G1197" t="s">
        <v>320</v>
      </c>
      <c r="H1197" t="s">
        <v>118</v>
      </c>
      <c r="I1197" t="s">
        <v>304</v>
      </c>
      <c r="J1197" t="s">
        <v>338</v>
      </c>
      <c r="K1197">
        <v>1</v>
      </c>
      <c r="L1197" s="172">
        <v>43334.709166666667</v>
      </c>
    </row>
    <row r="1198" spans="7:12" x14ac:dyDescent="0.15">
      <c r="G1198" t="s">
        <v>320</v>
      </c>
      <c r="H1198" t="s">
        <v>118</v>
      </c>
      <c r="I1198" t="s">
        <v>304</v>
      </c>
      <c r="J1198" t="s">
        <v>339</v>
      </c>
      <c r="K1198">
        <v>0</v>
      </c>
      <c r="L1198" s="172">
        <v>43334.709166666667</v>
      </c>
    </row>
    <row r="1199" spans="7:12" x14ac:dyDescent="0.15">
      <c r="G1199" t="s">
        <v>320</v>
      </c>
      <c r="H1199" t="s">
        <v>118</v>
      </c>
      <c r="I1199" t="s">
        <v>304</v>
      </c>
      <c r="J1199" t="s">
        <v>340</v>
      </c>
      <c r="K1199">
        <v>0</v>
      </c>
      <c r="L1199" s="172">
        <v>43334.709166666667</v>
      </c>
    </row>
    <row r="1200" spans="7:12" x14ac:dyDescent="0.15">
      <c r="G1200" t="s">
        <v>320</v>
      </c>
      <c r="H1200" t="s">
        <v>118</v>
      </c>
      <c r="I1200" t="s">
        <v>304</v>
      </c>
      <c r="J1200" t="s">
        <v>341</v>
      </c>
      <c r="K1200">
        <v>0</v>
      </c>
      <c r="L1200" s="172">
        <v>43334.709166666667</v>
      </c>
    </row>
    <row r="1201" spans="7:12" x14ac:dyDescent="0.15">
      <c r="G1201" t="s">
        <v>320</v>
      </c>
      <c r="H1201" t="s">
        <v>118</v>
      </c>
      <c r="I1201" t="s">
        <v>304</v>
      </c>
      <c r="J1201" t="s">
        <v>342</v>
      </c>
      <c r="K1201">
        <v>0</v>
      </c>
      <c r="L1201" s="172">
        <v>43334.709166666667</v>
      </c>
    </row>
    <row r="1202" spans="7:12" x14ac:dyDescent="0.15">
      <c r="G1202" t="s">
        <v>320</v>
      </c>
      <c r="H1202" t="s">
        <v>118</v>
      </c>
      <c r="I1202" t="s">
        <v>305</v>
      </c>
      <c r="J1202" t="s">
        <v>333</v>
      </c>
      <c r="K1202">
        <v>2</v>
      </c>
      <c r="L1202" s="172">
        <v>43334.709166666667</v>
      </c>
    </row>
    <row r="1203" spans="7:12" x14ac:dyDescent="0.15">
      <c r="G1203" t="s">
        <v>320</v>
      </c>
      <c r="H1203" t="s">
        <v>118</v>
      </c>
      <c r="I1203" t="s">
        <v>305</v>
      </c>
      <c r="J1203" t="s">
        <v>334</v>
      </c>
      <c r="K1203">
        <v>1</v>
      </c>
      <c r="L1203" s="172">
        <v>43334.709166666667</v>
      </c>
    </row>
    <row r="1204" spans="7:12" x14ac:dyDescent="0.15">
      <c r="G1204" t="s">
        <v>320</v>
      </c>
      <c r="H1204" t="s">
        <v>118</v>
      </c>
      <c r="I1204" t="s">
        <v>305</v>
      </c>
      <c r="J1204" t="s">
        <v>335</v>
      </c>
      <c r="K1204">
        <v>1</v>
      </c>
      <c r="L1204" s="172">
        <v>43334.709166666667</v>
      </c>
    </row>
    <row r="1205" spans="7:12" x14ac:dyDescent="0.15">
      <c r="G1205" t="s">
        <v>320</v>
      </c>
      <c r="H1205" t="s">
        <v>118</v>
      </c>
      <c r="I1205" t="s">
        <v>305</v>
      </c>
      <c r="J1205" t="s">
        <v>336</v>
      </c>
      <c r="K1205">
        <v>0</v>
      </c>
      <c r="L1205" s="172">
        <v>43334.709166666667</v>
      </c>
    </row>
    <row r="1206" spans="7:12" x14ac:dyDescent="0.15">
      <c r="G1206" t="s">
        <v>320</v>
      </c>
      <c r="H1206" t="s">
        <v>118</v>
      </c>
      <c r="I1206" t="s">
        <v>305</v>
      </c>
      <c r="J1206" t="s">
        <v>326</v>
      </c>
      <c r="K1206">
        <v>0</v>
      </c>
      <c r="L1206" s="172">
        <v>43334.709166666667</v>
      </c>
    </row>
    <row r="1207" spans="7:12" x14ac:dyDescent="0.15">
      <c r="G1207" t="s">
        <v>320</v>
      </c>
      <c r="H1207" t="s">
        <v>118</v>
      </c>
      <c r="I1207" t="s">
        <v>305</v>
      </c>
      <c r="J1207" t="s">
        <v>327</v>
      </c>
      <c r="K1207">
        <v>2</v>
      </c>
      <c r="L1207" s="172">
        <v>43334.709178240744</v>
      </c>
    </row>
    <row r="1208" spans="7:12" x14ac:dyDescent="0.15">
      <c r="G1208" t="s">
        <v>320</v>
      </c>
      <c r="H1208" t="s">
        <v>118</v>
      </c>
      <c r="I1208" t="s">
        <v>305</v>
      </c>
      <c r="J1208" t="s">
        <v>337</v>
      </c>
      <c r="K1208">
        <v>0</v>
      </c>
      <c r="L1208" s="172">
        <v>43334.709178240744</v>
      </c>
    </row>
    <row r="1209" spans="7:12" x14ac:dyDescent="0.15">
      <c r="G1209" t="s">
        <v>320</v>
      </c>
      <c r="H1209" t="s">
        <v>118</v>
      </c>
      <c r="I1209" t="s">
        <v>305</v>
      </c>
      <c r="J1209" t="s">
        <v>338</v>
      </c>
      <c r="K1209">
        <v>1</v>
      </c>
      <c r="L1209" s="172">
        <v>43334.709178240744</v>
      </c>
    </row>
    <row r="1210" spans="7:12" x14ac:dyDescent="0.15">
      <c r="G1210" t="s">
        <v>320</v>
      </c>
      <c r="H1210" t="s">
        <v>118</v>
      </c>
      <c r="I1210" t="s">
        <v>305</v>
      </c>
      <c r="J1210" t="s">
        <v>339</v>
      </c>
      <c r="K1210">
        <v>0</v>
      </c>
      <c r="L1210" s="172">
        <v>43334.709178240744</v>
      </c>
    </row>
    <row r="1211" spans="7:12" x14ac:dyDescent="0.15">
      <c r="G1211" t="s">
        <v>320</v>
      </c>
      <c r="H1211" t="s">
        <v>118</v>
      </c>
      <c r="I1211" t="s">
        <v>305</v>
      </c>
      <c r="J1211" t="s">
        <v>340</v>
      </c>
      <c r="K1211">
        <v>1</v>
      </c>
      <c r="L1211" s="172">
        <v>43334.709178240744</v>
      </c>
    </row>
    <row r="1212" spans="7:12" x14ac:dyDescent="0.15">
      <c r="G1212" t="s">
        <v>320</v>
      </c>
      <c r="H1212" t="s">
        <v>118</v>
      </c>
      <c r="I1212" t="s">
        <v>305</v>
      </c>
      <c r="J1212" t="s">
        <v>341</v>
      </c>
      <c r="K1212">
        <v>0</v>
      </c>
      <c r="L1212" s="172">
        <v>43334.709178240744</v>
      </c>
    </row>
    <row r="1213" spans="7:12" x14ac:dyDescent="0.15">
      <c r="G1213" t="s">
        <v>320</v>
      </c>
      <c r="H1213" t="s">
        <v>118</v>
      </c>
      <c r="I1213" t="s">
        <v>305</v>
      </c>
      <c r="J1213" t="s">
        <v>342</v>
      </c>
      <c r="K1213">
        <v>0</v>
      </c>
      <c r="L1213" s="172">
        <v>43334.709178240744</v>
      </c>
    </row>
    <row r="1214" spans="7:12" x14ac:dyDescent="0.15">
      <c r="G1214" t="s">
        <v>320</v>
      </c>
      <c r="H1214" t="s">
        <v>118</v>
      </c>
      <c r="I1214" t="s">
        <v>306</v>
      </c>
      <c r="J1214" t="s">
        <v>333</v>
      </c>
      <c r="K1214">
        <v>0</v>
      </c>
      <c r="L1214" s="172">
        <v>43334.709178240744</v>
      </c>
    </row>
    <row r="1215" spans="7:12" x14ac:dyDescent="0.15">
      <c r="G1215" t="s">
        <v>320</v>
      </c>
      <c r="H1215" t="s">
        <v>118</v>
      </c>
      <c r="I1215" t="s">
        <v>306</v>
      </c>
      <c r="J1215" t="s">
        <v>334</v>
      </c>
      <c r="K1215">
        <v>0</v>
      </c>
      <c r="L1215" s="172">
        <v>43334.709178240744</v>
      </c>
    </row>
    <row r="1216" spans="7:12" x14ac:dyDescent="0.15">
      <c r="G1216" t="s">
        <v>320</v>
      </c>
      <c r="H1216" t="s">
        <v>118</v>
      </c>
      <c r="I1216" t="s">
        <v>306</v>
      </c>
      <c r="J1216" t="s">
        <v>335</v>
      </c>
      <c r="K1216">
        <v>0</v>
      </c>
      <c r="L1216" s="172">
        <v>43334.709178240744</v>
      </c>
    </row>
    <row r="1217" spans="7:12" x14ac:dyDescent="0.15">
      <c r="G1217" t="s">
        <v>320</v>
      </c>
      <c r="H1217" t="s">
        <v>118</v>
      </c>
      <c r="I1217" t="s">
        <v>306</v>
      </c>
      <c r="J1217" t="s">
        <v>336</v>
      </c>
      <c r="K1217">
        <v>0</v>
      </c>
      <c r="L1217" s="172">
        <v>43334.709178240744</v>
      </c>
    </row>
    <row r="1218" spans="7:12" x14ac:dyDescent="0.15">
      <c r="G1218" t="s">
        <v>320</v>
      </c>
      <c r="H1218" t="s">
        <v>118</v>
      </c>
      <c r="I1218" t="s">
        <v>306</v>
      </c>
      <c r="J1218" t="s">
        <v>326</v>
      </c>
      <c r="K1218">
        <v>0</v>
      </c>
      <c r="L1218" s="172">
        <v>43334.709178240744</v>
      </c>
    </row>
    <row r="1219" spans="7:12" x14ac:dyDescent="0.15">
      <c r="G1219" t="s">
        <v>320</v>
      </c>
      <c r="H1219" t="s">
        <v>118</v>
      </c>
      <c r="I1219" t="s">
        <v>306</v>
      </c>
      <c r="J1219" t="s">
        <v>327</v>
      </c>
      <c r="K1219">
        <v>0</v>
      </c>
      <c r="L1219" s="172">
        <v>43334.709178240744</v>
      </c>
    </row>
    <row r="1220" spans="7:12" x14ac:dyDescent="0.15">
      <c r="G1220" t="s">
        <v>320</v>
      </c>
      <c r="H1220" t="s">
        <v>118</v>
      </c>
      <c r="I1220" t="s">
        <v>306</v>
      </c>
      <c r="J1220" t="s">
        <v>337</v>
      </c>
      <c r="K1220">
        <v>0</v>
      </c>
      <c r="L1220" s="172">
        <v>43334.709178240744</v>
      </c>
    </row>
    <row r="1221" spans="7:12" x14ac:dyDescent="0.15">
      <c r="G1221" t="s">
        <v>320</v>
      </c>
      <c r="H1221" t="s">
        <v>118</v>
      </c>
      <c r="I1221" t="s">
        <v>306</v>
      </c>
      <c r="J1221" t="s">
        <v>338</v>
      </c>
      <c r="K1221">
        <v>0</v>
      </c>
      <c r="L1221" s="172">
        <v>43334.709178240744</v>
      </c>
    </row>
    <row r="1222" spans="7:12" x14ac:dyDescent="0.15">
      <c r="G1222" t="s">
        <v>320</v>
      </c>
      <c r="H1222" t="s">
        <v>118</v>
      </c>
      <c r="I1222" t="s">
        <v>306</v>
      </c>
      <c r="J1222" t="s">
        <v>339</v>
      </c>
      <c r="K1222">
        <v>0</v>
      </c>
      <c r="L1222" s="172">
        <v>43334.709178240744</v>
      </c>
    </row>
    <row r="1223" spans="7:12" x14ac:dyDescent="0.15">
      <c r="G1223" t="s">
        <v>320</v>
      </c>
      <c r="H1223" t="s">
        <v>118</v>
      </c>
      <c r="I1223" t="s">
        <v>306</v>
      </c>
      <c r="J1223" t="s">
        <v>340</v>
      </c>
      <c r="K1223">
        <v>0</v>
      </c>
      <c r="L1223" s="172">
        <v>43334.709178240744</v>
      </c>
    </row>
    <row r="1224" spans="7:12" x14ac:dyDescent="0.15">
      <c r="G1224" t="s">
        <v>320</v>
      </c>
      <c r="H1224" t="s">
        <v>118</v>
      </c>
      <c r="I1224" t="s">
        <v>306</v>
      </c>
      <c r="J1224" t="s">
        <v>341</v>
      </c>
      <c r="K1224">
        <v>0</v>
      </c>
      <c r="L1224" s="172">
        <v>43334.709178240744</v>
      </c>
    </row>
    <row r="1225" spans="7:12" x14ac:dyDescent="0.15">
      <c r="G1225" t="s">
        <v>320</v>
      </c>
      <c r="H1225" t="s">
        <v>118</v>
      </c>
      <c r="I1225" t="s">
        <v>306</v>
      </c>
      <c r="J1225" t="s">
        <v>342</v>
      </c>
      <c r="K1225">
        <v>0</v>
      </c>
      <c r="L1225" s="172">
        <v>43334.709178240744</v>
      </c>
    </row>
    <row r="1226" spans="7:12" x14ac:dyDescent="0.15">
      <c r="G1226" t="s">
        <v>320</v>
      </c>
      <c r="H1226" t="s">
        <v>118</v>
      </c>
      <c r="I1226" t="s">
        <v>307</v>
      </c>
      <c r="J1226" t="s">
        <v>333</v>
      </c>
      <c r="K1226">
        <v>2</v>
      </c>
      <c r="L1226" s="172">
        <v>43334.709178240744</v>
      </c>
    </row>
    <row r="1227" spans="7:12" x14ac:dyDescent="0.15">
      <c r="G1227" t="s">
        <v>320</v>
      </c>
      <c r="H1227" t="s">
        <v>118</v>
      </c>
      <c r="I1227" t="s">
        <v>307</v>
      </c>
      <c r="J1227" t="s">
        <v>334</v>
      </c>
      <c r="K1227">
        <v>2</v>
      </c>
      <c r="L1227" s="172">
        <v>43334.709178240744</v>
      </c>
    </row>
    <row r="1228" spans="7:12" x14ac:dyDescent="0.15">
      <c r="G1228" t="s">
        <v>320</v>
      </c>
      <c r="H1228" t="s">
        <v>118</v>
      </c>
      <c r="I1228" t="s">
        <v>307</v>
      </c>
      <c r="J1228" t="s">
        <v>335</v>
      </c>
      <c r="K1228">
        <v>0</v>
      </c>
      <c r="L1228" s="172">
        <v>43334.709178240744</v>
      </c>
    </row>
    <row r="1229" spans="7:12" x14ac:dyDescent="0.15">
      <c r="G1229" t="s">
        <v>320</v>
      </c>
      <c r="H1229" t="s">
        <v>118</v>
      </c>
      <c r="I1229" t="s">
        <v>307</v>
      </c>
      <c r="J1229" t="s">
        <v>336</v>
      </c>
      <c r="K1229">
        <v>0</v>
      </c>
      <c r="L1229" s="172">
        <v>43334.709178240744</v>
      </c>
    </row>
    <row r="1230" spans="7:12" x14ac:dyDescent="0.15">
      <c r="G1230" t="s">
        <v>320</v>
      </c>
      <c r="H1230" t="s">
        <v>118</v>
      </c>
      <c r="I1230" t="s">
        <v>307</v>
      </c>
      <c r="J1230" t="s">
        <v>326</v>
      </c>
      <c r="K1230">
        <v>0</v>
      </c>
      <c r="L1230" s="172">
        <v>43334.709178240744</v>
      </c>
    </row>
    <row r="1231" spans="7:12" x14ac:dyDescent="0.15">
      <c r="G1231" t="s">
        <v>320</v>
      </c>
      <c r="H1231" t="s">
        <v>118</v>
      </c>
      <c r="I1231" t="s">
        <v>307</v>
      </c>
      <c r="J1231" t="s">
        <v>327</v>
      </c>
      <c r="K1231">
        <v>2</v>
      </c>
      <c r="L1231" s="172">
        <v>43334.709178240744</v>
      </c>
    </row>
    <row r="1232" spans="7:12" x14ac:dyDescent="0.15">
      <c r="G1232" t="s">
        <v>320</v>
      </c>
      <c r="H1232" t="s">
        <v>118</v>
      </c>
      <c r="I1232" t="s">
        <v>307</v>
      </c>
      <c r="J1232" t="s">
        <v>337</v>
      </c>
      <c r="K1232">
        <v>0</v>
      </c>
      <c r="L1232" s="172">
        <v>43334.709178240744</v>
      </c>
    </row>
    <row r="1233" spans="7:12" x14ac:dyDescent="0.15">
      <c r="G1233" t="s">
        <v>320</v>
      </c>
      <c r="H1233" t="s">
        <v>118</v>
      </c>
      <c r="I1233" t="s">
        <v>307</v>
      </c>
      <c r="J1233" t="s">
        <v>338</v>
      </c>
      <c r="K1233">
        <v>1</v>
      </c>
      <c r="L1233" s="172">
        <v>43334.709178240744</v>
      </c>
    </row>
    <row r="1234" spans="7:12" x14ac:dyDescent="0.15">
      <c r="G1234" t="s">
        <v>320</v>
      </c>
      <c r="H1234" t="s">
        <v>118</v>
      </c>
      <c r="I1234" t="s">
        <v>307</v>
      </c>
      <c r="J1234" t="s">
        <v>339</v>
      </c>
      <c r="K1234">
        <v>1</v>
      </c>
      <c r="L1234" s="172">
        <v>43334.709178240744</v>
      </c>
    </row>
    <row r="1235" spans="7:12" x14ac:dyDescent="0.15">
      <c r="G1235" t="s">
        <v>320</v>
      </c>
      <c r="H1235" t="s">
        <v>118</v>
      </c>
      <c r="I1235" t="s">
        <v>307</v>
      </c>
      <c r="J1235" t="s">
        <v>340</v>
      </c>
      <c r="K1235">
        <v>0</v>
      </c>
      <c r="L1235" s="172">
        <v>43334.709178240744</v>
      </c>
    </row>
    <row r="1236" spans="7:12" x14ac:dyDescent="0.15">
      <c r="G1236" t="s">
        <v>320</v>
      </c>
      <c r="H1236" t="s">
        <v>118</v>
      </c>
      <c r="I1236" t="s">
        <v>307</v>
      </c>
      <c r="J1236" t="s">
        <v>341</v>
      </c>
      <c r="K1236">
        <v>0</v>
      </c>
      <c r="L1236" s="172">
        <v>43334.709178240744</v>
      </c>
    </row>
    <row r="1237" spans="7:12" x14ac:dyDescent="0.15">
      <c r="G1237" t="s">
        <v>320</v>
      </c>
      <c r="H1237" t="s">
        <v>118</v>
      </c>
      <c r="I1237" t="s">
        <v>307</v>
      </c>
      <c r="J1237" t="s">
        <v>342</v>
      </c>
      <c r="K1237">
        <v>0</v>
      </c>
      <c r="L1237" s="172">
        <v>43334.709178240744</v>
      </c>
    </row>
    <row r="1238" spans="7:12" x14ac:dyDescent="0.15">
      <c r="G1238" t="s">
        <v>320</v>
      </c>
      <c r="H1238" t="s">
        <v>118</v>
      </c>
      <c r="I1238" t="s">
        <v>308</v>
      </c>
      <c r="J1238" t="s">
        <v>333</v>
      </c>
      <c r="K1238">
        <v>1</v>
      </c>
      <c r="L1238" s="172">
        <v>43334.709178240744</v>
      </c>
    </row>
    <row r="1239" spans="7:12" x14ac:dyDescent="0.15">
      <c r="G1239" t="s">
        <v>320</v>
      </c>
      <c r="H1239" t="s">
        <v>118</v>
      </c>
      <c r="I1239" t="s">
        <v>308</v>
      </c>
      <c r="J1239" t="s">
        <v>334</v>
      </c>
      <c r="K1239">
        <v>1</v>
      </c>
      <c r="L1239" s="172">
        <v>43334.709178240744</v>
      </c>
    </row>
    <row r="1240" spans="7:12" x14ac:dyDescent="0.15">
      <c r="G1240" t="s">
        <v>320</v>
      </c>
      <c r="H1240" t="s">
        <v>118</v>
      </c>
      <c r="I1240" t="s">
        <v>308</v>
      </c>
      <c r="J1240" t="s">
        <v>335</v>
      </c>
      <c r="K1240">
        <v>0</v>
      </c>
      <c r="L1240" s="172">
        <v>43334.709178240744</v>
      </c>
    </row>
    <row r="1241" spans="7:12" x14ac:dyDescent="0.15">
      <c r="G1241" t="s">
        <v>320</v>
      </c>
      <c r="H1241" t="s">
        <v>118</v>
      </c>
      <c r="I1241" t="s">
        <v>308</v>
      </c>
      <c r="J1241" t="s">
        <v>336</v>
      </c>
      <c r="K1241">
        <v>0</v>
      </c>
      <c r="L1241" s="172">
        <v>43334.709178240744</v>
      </c>
    </row>
    <row r="1242" spans="7:12" x14ac:dyDescent="0.15">
      <c r="G1242" t="s">
        <v>320</v>
      </c>
      <c r="H1242" t="s">
        <v>118</v>
      </c>
      <c r="I1242" t="s">
        <v>308</v>
      </c>
      <c r="J1242" t="s">
        <v>326</v>
      </c>
      <c r="K1242">
        <v>0</v>
      </c>
      <c r="L1242" s="172">
        <v>43334.709178240744</v>
      </c>
    </row>
    <row r="1243" spans="7:12" x14ac:dyDescent="0.15">
      <c r="G1243" t="s">
        <v>320</v>
      </c>
      <c r="H1243" t="s">
        <v>118</v>
      </c>
      <c r="I1243" t="s">
        <v>308</v>
      </c>
      <c r="J1243" t="s">
        <v>327</v>
      </c>
      <c r="K1243">
        <v>1</v>
      </c>
      <c r="L1243" s="172">
        <v>43334.709178240744</v>
      </c>
    </row>
    <row r="1244" spans="7:12" x14ac:dyDescent="0.15">
      <c r="G1244" t="s">
        <v>320</v>
      </c>
      <c r="H1244" t="s">
        <v>118</v>
      </c>
      <c r="I1244" t="s">
        <v>308</v>
      </c>
      <c r="J1244" t="s">
        <v>337</v>
      </c>
      <c r="K1244">
        <v>0</v>
      </c>
      <c r="L1244" s="172">
        <v>43334.709178240744</v>
      </c>
    </row>
    <row r="1245" spans="7:12" x14ac:dyDescent="0.15">
      <c r="G1245" t="s">
        <v>320</v>
      </c>
      <c r="H1245" t="s">
        <v>118</v>
      </c>
      <c r="I1245" t="s">
        <v>308</v>
      </c>
      <c r="J1245" t="s">
        <v>338</v>
      </c>
      <c r="K1245">
        <v>0</v>
      </c>
      <c r="L1245" s="172">
        <v>43334.709189814814</v>
      </c>
    </row>
    <row r="1246" spans="7:12" x14ac:dyDescent="0.15">
      <c r="G1246" t="s">
        <v>320</v>
      </c>
      <c r="H1246" t="s">
        <v>118</v>
      </c>
      <c r="I1246" t="s">
        <v>308</v>
      </c>
      <c r="J1246" t="s">
        <v>339</v>
      </c>
      <c r="K1246">
        <v>1</v>
      </c>
      <c r="L1246" s="172">
        <v>43334.709189814814</v>
      </c>
    </row>
    <row r="1247" spans="7:12" x14ac:dyDescent="0.15">
      <c r="G1247" t="s">
        <v>320</v>
      </c>
      <c r="H1247" t="s">
        <v>118</v>
      </c>
      <c r="I1247" t="s">
        <v>308</v>
      </c>
      <c r="J1247" t="s">
        <v>340</v>
      </c>
      <c r="K1247">
        <v>0</v>
      </c>
      <c r="L1247" s="172">
        <v>43334.709189814814</v>
      </c>
    </row>
    <row r="1248" spans="7:12" x14ac:dyDescent="0.15">
      <c r="G1248" t="s">
        <v>320</v>
      </c>
      <c r="H1248" t="s">
        <v>118</v>
      </c>
      <c r="I1248" t="s">
        <v>308</v>
      </c>
      <c r="J1248" t="s">
        <v>341</v>
      </c>
      <c r="K1248">
        <v>0</v>
      </c>
      <c r="L1248" s="172">
        <v>43334.709189814814</v>
      </c>
    </row>
    <row r="1249" spans="7:12" x14ac:dyDescent="0.15">
      <c r="G1249" t="s">
        <v>320</v>
      </c>
      <c r="H1249" t="s">
        <v>118</v>
      </c>
      <c r="I1249" t="s">
        <v>308</v>
      </c>
      <c r="J1249" t="s">
        <v>342</v>
      </c>
      <c r="K1249">
        <v>0</v>
      </c>
      <c r="L1249" s="172">
        <v>43334.709189814814</v>
      </c>
    </row>
    <row r="1250" spans="7:12" x14ac:dyDescent="0.15">
      <c r="G1250" t="s">
        <v>320</v>
      </c>
      <c r="H1250" t="s">
        <v>118</v>
      </c>
      <c r="I1250" t="s">
        <v>309</v>
      </c>
      <c r="J1250" t="s">
        <v>333</v>
      </c>
      <c r="K1250">
        <v>0</v>
      </c>
      <c r="L1250" s="172">
        <v>43334.709189814814</v>
      </c>
    </row>
    <row r="1251" spans="7:12" x14ac:dyDescent="0.15">
      <c r="G1251" t="s">
        <v>320</v>
      </c>
      <c r="H1251" t="s">
        <v>118</v>
      </c>
      <c r="I1251" t="s">
        <v>309</v>
      </c>
      <c r="J1251" t="s">
        <v>334</v>
      </c>
      <c r="K1251">
        <v>0</v>
      </c>
      <c r="L1251" s="172">
        <v>43334.709189814814</v>
      </c>
    </row>
    <row r="1252" spans="7:12" x14ac:dyDescent="0.15">
      <c r="G1252" t="s">
        <v>320</v>
      </c>
      <c r="H1252" t="s">
        <v>118</v>
      </c>
      <c r="I1252" t="s">
        <v>309</v>
      </c>
      <c r="J1252" t="s">
        <v>335</v>
      </c>
      <c r="K1252">
        <v>0</v>
      </c>
      <c r="L1252" s="172">
        <v>43334.709189814814</v>
      </c>
    </row>
    <row r="1253" spans="7:12" x14ac:dyDescent="0.15">
      <c r="G1253" t="s">
        <v>320</v>
      </c>
      <c r="H1253" t="s">
        <v>118</v>
      </c>
      <c r="I1253" t="s">
        <v>309</v>
      </c>
      <c r="J1253" t="s">
        <v>336</v>
      </c>
      <c r="K1253">
        <v>0</v>
      </c>
      <c r="L1253" s="172">
        <v>43334.709189814814</v>
      </c>
    </row>
    <row r="1254" spans="7:12" x14ac:dyDescent="0.15">
      <c r="G1254" t="s">
        <v>320</v>
      </c>
      <c r="H1254" t="s">
        <v>118</v>
      </c>
      <c r="I1254" t="s">
        <v>309</v>
      </c>
      <c r="J1254" t="s">
        <v>326</v>
      </c>
      <c r="K1254">
        <v>0</v>
      </c>
      <c r="L1254" s="172">
        <v>43334.709189814814</v>
      </c>
    </row>
    <row r="1255" spans="7:12" x14ac:dyDescent="0.15">
      <c r="G1255" t="s">
        <v>320</v>
      </c>
      <c r="H1255" t="s">
        <v>118</v>
      </c>
      <c r="I1255" t="s">
        <v>309</v>
      </c>
      <c r="J1255" t="s">
        <v>327</v>
      </c>
      <c r="K1255">
        <v>0</v>
      </c>
      <c r="L1255" s="172">
        <v>43334.709189814814</v>
      </c>
    </row>
    <row r="1256" spans="7:12" x14ac:dyDescent="0.15">
      <c r="G1256" t="s">
        <v>320</v>
      </c>
      <c r="H1256" t="s">
        <v>118</v>
      </c>
      <c r="I1256" t="s">
        <v>309</v>
      </c>
      <c r="J1256" t="s">
        <v>337</v>
      </c>
      <c r="K1256">
        <v>0</v>
      </c>
      <c r="L1256" s="172">
        <v>43334.709189814814</v>
      </c>
    </row>
    <row r="1257" spans="7:12" x14ac:dyDescent="0.15">
      <c r="G1257" t="s">
        <v>320</v>
      </c>
      <c r="H1257" t="s">
        <v>118</v>
      </c>
      <c r="I1257" t="s">
        <v>309</v>
      </c>
      <c r="J1257" t="s">
        <v>338</v>
      </c>
      <c r="K1257">
        <v>0</v>
      </c>
      <c r="L1257" s="172">
        <v>43334.709189814814</v>
      </c>
    </row>
    <row r="1258" spans="7:12" x14ac:dyDescent="0.15">
      <c r="G1258" t="s">
        <v>320</v>
      </c>
      <c r="H1258" t="s">
        <v>118</v>
      </c>
      <c r="I1258" t="s">
        <v>309</v>
      </c>
      <c r="J1258" t="s">
        <v>339</v>
      </c>
      <c r="K1258">
        <v>0</v>
      </c>
      <c r="L1258" s="172">
        <v>43334.709189814814</v>
      </c>
    </row>
    <row r="1259" spans="7:12" x14ac:dyDescent="0.15">
      <c r="G1259" t="s">
        <v>320</v>
      </c>
      <c r="H1259" t="s">
        <v>118</v>
      </c>
      <c r="I1259" t="s">
        <v>309</v>
      </c>
      <c r="J1259" t="s">
        <v>340</v>
      </c>
      <c r="K1259">
        <v>0</v>
      </c>
      <c r="L1259" s="172">
        <v>43334.709189814814</v>
      </c>
    </row>
    <row r="1260" spans="7:12" x14ac:dyDescent="0.15">
      <c r="G1260" t="s">
        <v>320</v>
      </c>
      <c r="H1260" t="s">
        <v>118</v>
      </c>
      <c r="I1260" t="s">
        <v>309</v>
      </c>
      <c r="J1260" t="s">
        <v>341</v>
      </c>
      <c r="K1260">
        <v>0</v>
      </c>
      <c r="L1260" s="172">
        <v>43334.709189814814</v>
      </c>
    </row>
    <row r="1261" spans="7:12" x14ac:dyDescent="0.15">
      <c r="G1261" t="s">
        <v>320</v>
      </c>
      <c r="H1261" t="s">
        <v>118</v>
      </c>
      <c r="I1261" t="s">
        <v>309</v>
      </c>
      <c r="J1261" t="s">
        <v>342</v>
      </c>
      <c r="K1261">
        <v>0</v>
      </c>
      <c r="L1261" s="172">
        <v>43334.709189814814</v>
      </c>
    </row>
    <row r="1262" spans="7:12" x14ac:dyDescent="0.15">
      <c r="G1262" t="s">
        <v>320</v>
      </c>
      <c r="H1262" t="s">
        <v>118</v>
      </c>
      <c r="I1262" t="s">
        <v>310</v>
      </c>
      <c r="J1262" t="s">
        <v>333</v>
      </c>
      <c r="K1262">
        <v>4</v>
      </c>
      <c r="L1262" s="172">
        <v>43334.709189814814</v>
      </c>
    </row>
    <row r="1263" spans="7:12" x14ac:dyDescent="0.15">
      <c r="G1263" t="s">
        <v>320</v>
      </c>
      <c r="H1263" t="s">
        <v>118</v>
      </c>
      <c r="I1263" t="s">
        <v>310</v>
      </c>
      <c r="J1263" t="s">
        <v>334</v>
      </c>
      <c r="K1263">
        <v>4</v>
      </c>
      <c r="L1263" s="172">
        <v>43334.709189814814</v>
      </c>
    </row>
    <row r="1264" spans="7:12" x14ac:dyDescent="0.15">
      <c r="G1264" t="s">
        <v>320</v>
      </c>
      <c r="H1264" t="s">
        <v>118</v>
      </c>
      <c r="I1264" t="s">
        <v>310</v>
      </c>
      <c r="J1264" t="s">
        <v>335</v>
      </c>
      <c r="K1264">
        <v>0</v>
      </c>
      <c r="L1264" s="172">
        <v>43334.709189814814</v>
      </c>
    </row>
    <row r="1265" spans="7:12" x14ac:dyDescent="0.15">
      <c r="G1265" t="s">
        <v>320</v>
      </c>
      <c r="H1265" t="s">
        <v>118</v>
      </c>
      <c r="I1265" t="s">
        <v>310</v>
      </c>
      <c r="J1265" t="s">
        <v>336</v>
      </c>
      <c r="K1265">
        <v>0</v>
      </c>
      <c r="L1265" s="172">
        <v>43334.709189814814</v>
      </c>
    </row>
    <row r="1266" spans="7:12" x14ac:dyDescent="0.15">
      <c r="G1266" t="s">
        <v>320</v>
      </c>
      <c r="H1266" t="s">
        <v>118</v>
      </c>
      <c r="I1266" t="s">
        <v>310</v>
      </c>
      <c r="J1266" t="s">
        <v>326</v>
      </c>
      <c r="K1266">
        <v>0</v>
      </c>
      <c r="L1266" s="172">
        <v>43334.709189814814</v>
      </c>
    </row>
    <row r="1267" spans="7:12" x14ac:dyDescent="0.15">
      <c r="G1267" t="s">
        <v>320</v>
      </c>
      <c r="H1267" t="s">
        <v>118</v>
      </c>
      <c r="I1267" t="s">
        <v>310</v>
      </c>
      <c r="J1267" t="s">
        <v>327</v>
      </c>
      <c r="K1267">
        <v>0</v>
      </c>
      <c r="L1267" s="172">
        <v>43334.709189814814</v>
      </c>
    </row>
    <row r="1268" spans="7:12" x14ac:dyDescent="0.15">
      <c r="G1268" t="s">
        <v>320</v>
      </c>
      <c r="H1268" t="s">
        <v>118</v>
      </c>
      <c r="I1268" t="s">
        <v>310</v>
      </c>
      <c r="J1268" t="s">
        <v>337</v>
      </c>
      <c r="K1268">
        <v>1</v>
      </c>
      <c r="L1268" s="172">
        <v>43334.709189814814</v>
      </c>
    </row>
    <row r="1269" spans="7:12" x14ac:dyDescent="0.15">
      <c r="G1269" t="s">
        <v>320</v>
      </c>
      <c r="H1269" t="s">
        <v>118</v>
      </c>
      <c r="I1269" t="s">
        <v>310</v>
      </c>
      <c r="J1269" t="s">
        <v>338</v>
      </c>
      <c r="K1269">
        <v>1</v>
      </c>
      <c r="L1269" s="172">
        <v>43334.709189814814</v>
      </c>
    </row>
    <row r="1270" spans="7:12" x14ac:dyDescent="0.15">
      <c r="G1270" t="s">
        <v>320</v>
      </c>
      <c r="H1270" t="s">
        <v>118</v>
      </c>
      <c r="I1270" t="s">
        <v>310</v>
      </c>
      <c r="J1270" t="s">
        <v>339</v>
      </c>
      <c r="K1270">
        <v>1</v>
      </c>
      <c r="L1270" s="172">
        <v>43334.709189814814</v>
      </c>
    </row>
    <row r="1271" spans="7:12" x14ac:dyDescent="0.15">
      <c r="G1271" t="s">
        <v>320</v>
      </c>
      <c r="H1271" t="s">
        <v>118</v>
      </c>
      <c r="I1271" t="s">
        <v>310</v>
      </c>
      <c r="J1271" t="s">
        <v>340</v>
      </c>
      <c r="K1271">
        <v>1</v>
      </c>
      <c r="L1271" s="172">
        <v>43334.709189814814</v>
      </c>
    </row>
    <row r="1272" spans="7:12" x14ac:dyDescent="0.15">
      <c r="G1272" t="s">
        <v>320</v>
      </c>
      <c r="H1272" t="s">
        <v>118</v>
      </c>
      <c r="I1272" t="s">
        <v>310</v>
      </c>
      <c r="J1272" t="s">
        <v>341</v>
      </c>
      <c r="K1272">
        <v>0</v>
      </c>
      <c r="L1272" s="172">
        <v>43334.709189814814</v>
      </c>
    </row>
    <row r="1273" spans="7:12" x14ac:dyDescent="0.15">
      <c r="G1273" t="s">
        <v>320</v>
      </c>
      <c r="H1273" t="s">
        <v>118</v>
      </c>
      <c r="I1273" t="s">
        <v>310</v>
      </c>
      <c r="J1273" t="s">
        <v>342</v>
      </c>
      <c r="K1273">
        <v>0</v>
      </c>
      <c r="L1273" s="172">
        <v>43334.709189814814</v>
      </c>
    </row>
    <row r="1274" spans="7:12" x14ac:dyDescent="0.15">
      <c r="G1274" t="s">
        <v>320</v>
      </c>
      <c r="H1274" t="s">
        <v>118</v>
      </c>
      <c r="I1274" t="s">
        <v>311</v>
      </c>
      <c r="J1274" t="s">
        <v>333</v>
      </c>
      <c r="K1274">
        <v>0</v>
      </c>
      <c r="L1274" s="172">
        <v>43334.709189814814</v>
      </c>
    </row>
    <row r="1275" spans="7:12" x14ac:dyDescent="0.15">
      <c r="G1275" t="s">
        <v>320</v>
      </c>
      <c r="H1275" t="s">
        <v>118</v>
      </c>
      <c r="I1275" t="s">
        <v>311</v>
      </c>
      <c r="J1275" t="s">
        <v>334</v>
      </c>
      <c r="K1275">
        <v>0</v>
      </c>
      <c r="L1275" s="172">
        <v>43334.709189814814</v>
      </c>
    </row>
    <row r="1276" spans="7:12" x14ac:dyDescent="0.15">
      <c r="G1276" t="s">
        <v>320</v>
      </c>
      <c r="H1276" t="s">
        <v>118</v>
      </c>
      <c r="I1276" t="s">
        <v>311</v>
      </c>
      <c r="J1276" t="s">
        <v>335</v>
      </c>
      <c r="K1276">
        <v>0</v>
      </c>
      <c r="L1276" s="172">
        <v>43334.709189814814</v>
      </c>
    </row>
    <row r="1277" spans="7:12" x14ac:dyDescent="0.15">
      <c r="G1277" t="s">
        <v>320</v>
      </c>
      <c r="H1277" t="s">
        <v>118</v>
      </c>
      <c r="I1277" t="s">
        <v>311</v>
      </c>
      <c r="J1277" t="s">
        <v>336</v>
      </c>
      <c r="K1277">
        <v>0</v>
      </c>
      <c r="L1277" s="172">
        <v>43334.709189814814</v>
      </c>
    </row>
    <row r="1278" spans="7:12" x14ac:dyDescent="0.15">
      <c r="G1278" t="s">
        <v>320</v>
      </c>
      <c r="H1278" t="s">
        <v>118</v>
      </c>
      <c r="I1278" t="s">
        <v>311</v>
      </c>
      <c r="J1278" t="s">
        <v>326</v>
      </c>
      <c r="K1278">
        <v>0</v>
      </c>
      <c r="L1278" s="172">
        <v>43334.709189814814</v>
      </c>
    </row>
    <row r="1279" spans="7:12" x14ac:dyDescent="0.15">
      <c r="G1279" t="s">
        <v>320</v>
      </c>
      <c r="H1279" t="s">
        <v>118</v>
      </c>
      <c r="I1279" t="s">
        <v>311</v>
      </c>
      <c r="J1279" t="s">
        <v>327</v>
      </c>
      <c r="K1279">
        <v>0</v>
      </c>
      <c r="L1279" s="172">
        <v>43334.709189814814</v>
      </c>
    </row>
    <row r="1280" spans="7:12" x14ac:dyDescent="0.15">
      <c r="G1280" t="s">
        <v>320</v>
      </c>
      <c r="H1280" t="s">
        <v>118</v>
      </c>
      <c r="I1280" t="s">
        <v>311</v>
      </c>
      <c r="J1280" t="s">
        <v>337</v>
      </c>
      <c r="K1280">
        <v>0</v>
      </c>
      <c r="L1280" s="172">
        <v>43334.709189814814</v>
      </c>
    </row>
    <row r="1281" spans="7:12" x14ac:dyDescent="0.15">
      <c r="G1281" t="s">
        <v>320</v>
      </c>
      <c r="H1281" t="s">
        <v>118</v>
      </c>
      <c r="I1281" t="s">
        <v>311</v>
      </c>
      <c r="J1281" t="s">
        <v>338</v>
      </c>
      <c r="K1281">
        <v>0</v>
      </c>
      <c r="L1281" s="172">
        <v>43334.709189814814</v>
      </c>
    </row>
    <row r="1282" spans="7:12" x14ac:dyDescent="0.15">
      <c r="G1282" t="s">
        <v>320</v>
      </c>
      <c r="H1282" t="s">
        <v>118</v>
      </c>
      <c r="I1282" t="s">
        <v>311</v>
      </c>
      <c r="J1282" t="s">
        <v>339</v>
      </c>
      <c r="K1282">
        <v>0</v>
      </c>
      <c r="L1282" s="172">
        <v>43334.709189814814</v>
      </c>
    </row>
    <row r="1283" spans="7:12" x14ac:dyDescent="0.15">
      <c r="G1283" t="s">
        <v>320</v>
      </c>
      <c r="H1283" t="s">
        <v>118</v>
      </c>
      <c r="I1283" t="s">
        <v>311</v>
      </c>
      <c r="J1283" t="s">
        <v>340</v>
      </c>
      <c r="K1283">
        <v>0</v>
      </c>
      <c r="L1283" s="172">
        <v>43334.709189814814</v>
      </c>
    </row>
    <row r="1284" spans="7:12" x14ac:dyDescent="0.15">
      <c r="G1284" t="s">
        <v>320</v>
      </c>
      <c r="H1284" t="s">
        <v>118</v>
      </c>
      <c r="I1284" t="s">
        <v>311</v>
      </c>
      <c r="J1284" t="s">
        <v>341</v>
      </c>
      <c r="K1284">
        <v>0</v>
      </c>
      <c r="L1284" s="172">
        <v>43334.709189814814</v>
      </c>
    </row>
    <row r="1285" spans="7:12" x14ac:dyDescent="0.15">
      <c r="G1285" t="s">
        <v>320</v>
      </c>
      <c r="H1285" t="s">
        <v>118</v>
      </c>
      <c r="I1285" t="s">
        <v>311</v>
      </c>
      <c r="J1285" t="s">
        <v>342</v>
      </c>
      <c r="K1285">
        <v>0</v>
      </c>
      <c r="L1285" s="172">
        <v>43334.709201388891</v>
      </c>
    </row>
    <row r="1286" spans="7:12" x14ac:dyDescent="0.15">
      <c r="G1286" t="s">
        <v>320</v>
      </c>
      <c r="H1286" t="s">
        <v>118</v>
      </c>
      <c r="I1286" t="s">
        <v>312</v>
      </c>
      <c r="J1286" t="s">
        <v>333</v>
      </c>
      <c r="K1286">
        <v>0</v>
      </c>
      <c r="L1286" s="172">
        <v>43334.709201388891</v>
      </c>
    </row>
    <row r="1287" spans="7:12" x14ac:dyDescent="0.15">
      <c r="G1287" t="s">
        <v>320</v>
      </c>
      <c r="H1287" t="s">
        <v>118</v>
      </c>
      <c r="I1287" t="s">
        <v>312</v>
      </c>
      <c r="J1287" t="s">
        <v>334</v>
      </c>
      <c r="K1287">
        <v>0</v>
      </c>
      <c r="L1287" s="172">
        <v>43334.709201388891</v>
      </c>
    </row>
    <row r="1288" spans="7:12" x14ac:dyDescent="0.15">
      <c r="G1288" t="s">
        <v>320</v>
      </c>
      <c r="H1288" t="s">
        <v>118</v>
      </c>
      <c r="I1288" t="s">
        <v>312</v>
      </c>
      <c r="J1288" t="s">
        <v>335</v>
      </c>
      <c r="K1288">
        <v>0</v>
      </c>
      <c r="L1288" s="172">
        <v>43334.709201388891</v>
      </c>
    </row>
    <row r="1289" spans="7:12" x14ac:dyDescent="0.15">
      <c r="G1289" t="s">
        <v>320</v>
      </c>
      <c r="H1289" t="s">
        <v>118</v>
      </c>
      <c r="I1289" t="s">
        <v>312</v>
      </c>
      <c r="J1289" t="s">
        <v>336</v>
      </c>
      <c r="K1289">
        <v>0</v>
      </c>
      <c r="L1289" s="172">
        <v>43334.709201388891</v>
      </c>
    </row>
    <row r="1290" spans="7:12" x14ac:dyDescent="0.15">
      <c r="G1290" t="s">
        <v>320</v>
      </c>
      <c r="H1290" t="s">
        <v>118</v>
      </c>
      <c r="I1290" t="s">
        <v>312</v>
      </c>
      <c r="J1290" t="s">
        <v>326</v>
      </c>
      <c r="K1290">
        <v>0</v>
      </c>
      <c r="L1290" s="172">
        <v>43334.709201388891</v>
      </c>
    </row>
    <row r="1291" spans="7:12" x14ac:dyDescent="0.15">
      <c r="G1291" t="s">
        <v>320</v>
      </c>
      <c r="H1291" t="s">
        <v>118</v>
      </c>
      <c r="I1291" t="s">
        <v>312</v>
      </c>
      <c r="J1291" t="s">
        <v>327</v>
      </c>
      <c r="K1291">
        <v>0</v>
      </c>
      <c r="L1291" s="172">
        <v>43334.709201388891</v>
      </c>
    </row>
    <row r="1292" spans="7:12" x14ac:dyDescent="0.15">
      <c r="G1292" t="s">
        <v>320</v>
      </c>
      <c r="H1292" t="s">
        <v>118</v>
      </c>
      <c r="I1292" t="s">
        <v>312</v>
      </c>
      <c r="J1292" t="s">
        <v>337</v>
      </c>
      <c r="K1292">
        <v>0</v>
      </c>
      <c r="L1292" s="172">
        <v>43334.709201388891</v>
      </c>
    </row>
    <row r="1293" spans="7:12" x14ac:dyDescent="0.15">
      <c r="G1293" t="s">
        <v>320</v>
      </c>
      <c r="H1293" t="s">
        <v>118</v>
      </c>
      <c r="I1293" t="s">
        <v>312</v>
      </c>
      <c r="J1293" t="s">
        <v>338</v>
      </c>
      <c r="K1293">
        <v>0</v>
      </c>
      <c r="L1293" s="172">
        <v>43334.709201388891</v>
      </c>
    </row>
    <row r="1294" spans="7:12" x14ac:dyDescent="0.15">
      <c r="G1294" t="s">
        <v>320</v>
      </c>
      <c r="H1294" t="s">
        <v>118</v>
      </c>
      <c r="I1294" t="s">
        <v>312</v>
      </c>
      <c r="J1294" t="s">
        <v>339</v>
      </c>
      <c r="K1294">
        <v>0</v>
      </c>
      <c r="L1294" s="172">
        <v>43334.709201388891</v>
      </c>
    </row>
    <row r="1295" spans="7:12" x14ac:dyDescent="0.15">
      <c r="G1295" t="s">
        <v>320</v>
      </c>
      <c r="H1295" t="s">
        <v>118</v>
      </c>
      <c r="I1295" t="s">
        <v>312</v>
      </c>
      <c r="J1295" t="s">
        <v>340</v>
      </c>
      <c r="K1295">
        <v>0</v>
      </c>
      <c r="L1295" s="172">
        <v>43334.709201388891</v>
      </c>
    </row>
    <row r="1296" spans="7:12" x14ac:dyDescent="0.15">
      <c r="G1296" t="s">
        <v>320</v>
      </c>
      <c r="H1296" t="s">
        <v>118</v>
      </c>
      <c r="I1296" t="s">
        <v>312</v>
      </c>
      <c r="J1296" t="s">
        <v>341</v>
      </c>
      <c r="K1296">
        <v>0</v>
      </c>
      <c r="L1296" s="172">
        <v>43334.709201388891</v>
      </c>
    </row>
    <row r="1297" spans="7:12" x14ac:dyDescent="0.15">
      <c r="G1297" t="s">
        <v>320</v>
      </c>
      <c r="H1297" t="s">
        <v>118</v>
      </c>
      <c r="I1297" t="s">
        <v>312</v>
      </c>
      <c r="J1297" t="s">
        <v>342</v>
      </c>
      <c r="K1297">
        <v>0</v>
      </c>
      <c r="L1297" s="172">
        <v>43334.709201388891</v>
      </c>
    </row>
    <row r="1298" spans="7:12" x14ac:dyDescent="0.15">
      <c r="G1298" t="s">
        <v>320</v>
      </c>
      <c r="H1298" t="s">
        <v>118</v>
      </c>
      <c r="I1298" t="s">
        <v>317</v>
      </c>
      <c r="J1298" t="s">
        <v>333</v>
      </c>
      <c r="K1298">
        <v>0</v>
      </c>
      <c r="L1298" s="172">
        <v>43334.709201388891</v>
      </c>
    </row>
    <row r="1299" spans="7:12" x14ac:dyDescent="0.15">
      <c r="G1299" t="s">
        <v>320</v>
      </c>
      <c r="H1299" t="s">
        <v>118</v>
      </c>
      <c r="I1299" t="s">
        <v>317</v>
      </c>
      <c r="J1299" t="s">
        <v>334</v>
      </c>
      <c r="K1299">
        <v>0</v>
      </c>
      <c r="L1299" s="172">
        <v>43334.709201388891</v>
      </c>
    </row>
    <row r="1300" spans="7:12" x14ac:dyDescent="0.15">
      <c r="G1300" t="s">
        <v>320</v>
      </c>
      <c r="H1300" t="s">
        <v>118</v>
      </c>
      <c r="I1300" t="s">
        <v>317</v>
      </c>
      <c r="J1300" t="s">
        <v>335</v>
      </c>
      <c r="K1300">
        <v>0</v>
      </c>
      <c r="L1300" s="172">
        <v>43334.709201388891</v>
      </c>
    </row>
    <row r="1301" spans="7:12" x14ac:dyDescent="0.15">
      <c r="G1301" t="s">
        <v>320</v>
      </c>
      <c r="H1301" t="s">
        <v>118</v>
      </c>
      <c r="I1301" t="s">
        <v>317</v>
      </c>
      <c r="J1301" t="s">
        <v>336</v>
      </c>
      <c r="K1301">
        <v>0</v>
      </c>
      <c r="L1301" s="172">
        <v>43334.709201388891</v>
      </c>
    </row>
    <row r="1302" spans="7:12" x14ac:dyDescent="0.15">
      <c r="G1302" t="s">
        <v>320</v>
      </c>
      <c r="H1302" t="s">
        <v>118</v>
      </c>
      <c r="I1302" t="s">
        <v>317</v>
      </c>
      <c r="J1302" t="s">
        <v>326</v>
      </c>
      <c r="K1302">
        <v>0</v>
      </c>
      <c r="L1302" s="172">
        <v>43334.709201388891</v>
      </c>
    </row>
    <row r="1303" spans="7:12" x14ac:dyDescent="0.15">
      <c r="G1303" t="s">
        <v>320</v>
      </c>
      <c r="H1303" t="s">
        <v>118</v>
      </c>
      <c r="I1303" t="s">
        <v>317</v>
      </c>
      <c r="J1303" t="s">
        <v>327</v>
      </c>
      <c r="K1303">
        <v>0</v>
      </c>
      <c r="L1303" s="172">
        <v>43334.709201388891</v>
      </c>
    </row>
    <row r="1304" spans="7:12" x14ac:dyDescent="0.15">
      <c r="G1304" t="s">
        <v>320</v>
      </c>
      <c r="H1304" t="s">
        <v>118</v>
      </c>
      <c r="I1304" t="s">
        <v>317</v>
      </c>
      <c r="J1304" t="s">
        <v>337</v>
      </c>
      <c r="K1304">
        <v>0</v>
      </c>
      <c r="L1304" s="172">
        <v>43334.709201388891</v>
      </c>
    </row>
    <row r="1305" spans="7:12" x14ac:dyDescent="0.15">
      <c r="G1305" t="s">
        <v>320</v>
      </c>
      <c r="H1305" t="s">
        <v>118</v>
      </c>
      <c r="I1305" t="s">
        <v>317</v>
      </c>
      <c r="J1305" t="s">
        <v>338</v>
      </c>
      <c r="K1305">
        <v>0</v>
      </c>
      <c r="L1305" s="172">
        <v>43334.709201388891</v>
      </c>
    </row>
    <row r="1306" spans="7:12" x14ac:dyDescent="0.15">
      <c r="G1306" t="s">
        <v>320</v>
      </c>
      <c r="H1306" t="s">
        <v>118</v>
      </c>
      <c r="I1306" t="s">
        <v>317</v>
      </c>
      <c r="J1306" t="s">
        <v>339</v>
      </c>
      <c r="K1306">
        <v>0</v>
      </c>
      <c r="L1306" s="172">
        <v>43334.709201388891</v>
      </c>
    </row>
    <row r="1307" spans="7:12" x14ac:dyDescent="0.15">
      <c r="G1307" t="s">
        <v>320</v>
      </c>
      <c r="H1307" t="s">
        <v>118</v>
      </c>
      <c r="I1307" t="s">
        <v>317</v>
      </c>
      <c r="J1307" t="s">
        <v>340</v>
      </c>
      <c r="K1307">
        <v>0</v>
      </c>
      <c r="L1307" s="172">
        <v>43334.709201388891</v>
      </c>
    </row>
    <row r="1308" spans="7:12" x14ac:dyDescent="0.15">
      <c r="G1308" t="s">
        <v>320</v>
      </c>
      <c r="H1308" t="s">
        <v>118</v>
      </c>
      <c r="I1308" t="s">
        <v>317</v>
      </c>
      <c r="J1308" t="s">
        <v>341</v>
      </c>
      <c r="K1308">
        <v>0</v>
      </c>
      <c r="L1308" s="172">
        <v>43334.709201388891</v>
      </c>
    </row>
    <row r="1309" spans="7:12" x14ac:dyDescent="0.15">
      <c r="G1309" t="s">
        <v>320</v>
      </c>
      <c r="H1309" t="s">
        <v>118</v>
      </c>
      <c r="I1309" t="s">
        <v>317</v>
      </c>
      <c r="J1309" t="s">
        <v>342</v>
      </c>
      <c r="K1309">
        <v>0</v>
      </c>
      <c r="L1309" s="172">
        <v>43334.709201388891</v>
      </c>
    </row>
    <row r="1310" spans="7:12" x14ac:dyDescent="0.15">
      <c r="G1310" t="s">
        <v>320</v>
      </c>
      <c r="H1310" t="s">
        <v>118</v>
      </c>
      <c r="I1310" t="s">
        <v>124</v>
      </c>
      <c r="J1310" t="s">
        <v>333</v>
      </c>
      <c r="K1310">
        <v>0</v>
      </c>
      <c r="L1310" s="172">
        <v>43334.709201388891</v>
      </c>
    </row>
    <row r="1311" spans="7:12" x14ac:dyDescent="0.15">
      <c r="G1311" t="s">
        <v>320</v>
      </c>
      <c r="H1311" t="s">
        <v>118</v>
      </c>
      <c r="I1311" t="s">
        <v>124</v>
      </c>
      <c r="J1311" t="s">
        <v>334</v>
      </c>
      <c r="K1311">
        <v>0</v>
      </c>
      <c r="L1311" s="172">
        <v>43334.709201388891</v>
      </c>
    </row>
    <row r="1312" spans="7:12" x14ac:dyDescent="0.15">
      <c r="G1312" t="s">
        <v>320</v>
      </c>
      <c r="H1312" t="s">
        <v>118</v>
      </c>
      <c r="I1312" t="s">
        <v>124</v>
      </c>
      <c r="J1312" t="s">
        <v>335</v>
      </c>
      <c r="K1312">
        <v>0</v>
      </c>
      <c r="L1312" s="172">
        <v>43334.709201388891</v>
      </c>
    </row>
    <row r="1313" spans="7:12" x14ac:dyDescent="0.15">
      <c r="G1313" t="s">
        <v>320</v>
      </c>
      <c r="H1313" t="s">
        <v>118</v>
      </c>
      <c r="I1313" t="s">
        <v>124</v>
      </c>
      <c r="J1313" t="s">
        <v>336</v>
      </c>
      <c r="K1313">
        <v>0</v>
      </c>
      <c r="L1313" s="172">
        <v>43334.709201388891</v>
      </c>
    </row>
    <row r="1314" spans="7:12" x14ac:dyDescent="0.15">
      <c r="G1314" t="s">
        <v>320</v>
      </c>
      <c r="H1314" t="s">
        <v>118</v>
      </c>
      <c r="I1314" t="s">
        <v>124</v>
      </c>
      <c r="J1314" t="s">
        <v>326</v>
      </c>
      <c r="K1314">
        <v>0</v>
      </c>
      <c r="L1314" s="172">
        <v>43334.709201388891</v>
      </c>
    </row>
    <row r="1315" spans="7:12" x14ac:dyDescent="0.15">
      <c r="G1315" t="s">
        <v>320</v>
      </c>
      <c r="H1315" t="s">
        <v>118</v>
      </c>
      <c r="I1315" t="s">
        <v>124</v>
      </c>
      <c r="J1315" t="s">
        <v>327</v>
      </c>
      <c r="K1315">
        <v>0</v>
      </c>
      <c r="L1315" s="172">
        <v>43334.709201388891</v>
      </c>
    </row>
    <row r="1316" spans="7:12" x14ac:dyDescent="0.15">
      <c r="G1316" t="s">
        <v>320</v>
      </c>
      <c r="H1316" t="s">
        <v>118</v>
      </c>
      <c r="I1316" t="s">
        <v>124</v>
      </c>
      <c r="J1316" t="s">
        <v>337</v>
      </c>
      <c r="K1316">
        <v>0</v>
      </c>
      <c r="L1316" s="172">
        <v>43334.709201388891</v>
      </c>
    </row>
    <row r="1317" spans="7:12" x14ac:dyDescent="0.15">
      <c r="G1317" t="s">
        <v>320</v>
      </c>
      <c r="H1317" t="s">
        <v>118</v>
      </c>
      <c r="I1317" t="s">
        <v>124</v>
      </c>
      <c r="J1317" t="s">
        <v>338</v>
      </c>
      <c r="K1317">
        <v>0</v>
      </c>
      <c r="L1317" s="172">
        <v>43334.709201388891</v>
      </c>
    </row>
    <row r="1318" spans="7:12" x14ac:dyDescent="0.15">
      <c r="G1318" t="s">
        <v>320</v>
      </c>
      <c r="H1318" t="s">
        <v>118</v>
      </c>
      <c r="I1318" t="s">
        <v>124</v>
      </c>
      <c r="J1318" t="s">
        <v>339</v>
      </c>
      <c r="K1318">
        <v>0</v>
      </c>
      <c r="L1318" s="172">
        <v>43334.709201388891</v>
      </c>
    </row>
    <row r="1319" spans="7:12" x14ac:dyDescent="0.15">
      <c r="G1319" t="s">
        <v>320</v>
      </c>
      <c r="H1319" t="s">
        <v>118</v>
      </c>
      <c r="I1319" t="s">
        <v>124</v>
      </c>
      <c r="J1319" t="s">
        <v>340</v>
      </c>
      <c r="K1319">
        <v>0</v>
      </c>
      <c r="L1319" s="172">
        <v>43334.709201388891</v>
      </c>
    </row>
    <row r="1320" spans="7:12" x14ac:dyDescent="0.15">
      <c r="G1320" t="s">
        <v>320</v>
      </c>
      <c r="H1320" t="s">
        <v>118</v>
      </c>
      <c r="I1320" t="s">
        <v>124</v>
      </c>
      <c r="J1320" t="s">
        <v>341</v>
      </c>
      <c r="K1320">
        <v>0</v>
      </c>
      <c r="L1320" s="172">
        <v>43334.709201388891</v>
      </c>
    </row>
    <row r="1321" spans="7:12" x14ac:dyDescent="0.15">
      <c r="G1321" t="s">
        <v>320</v>
      </c>
      <c r="H1321" t="s">
        <v>118</v>
      </c>
      <c r="I1321" t="s">
        <v>124</v>
      </c>
      <c r="J1321" t="s">
        <v>342</v>
      </c>
      <c r="K1321">
        <v>0</v>
      </c>
      <c r="L1321" s="172">
        <v>43334.709201388891</v>
      </c>
    </row>
    <row r="1322" spans="7:12" x14ac:dyDescent="0.15">
      <c r="G1322" t="s">
        <v>320</v>
      </c>
      <c r="H1322" t="s">
        <v>118</v>
      </c>
      <c r="I1322" t="s">
        <v>15</v>
      </c>
      <c r="J1322" t="s">
        <v>333</v>
      </c>
      <c r="K1322">
        <v>0</v>
      </c>
      <c r="L1322" s="172">
        <v>43334.70921296296</v>
      </c>
    </row>
    <row r="1323" spans="7:12" x14ac:dyDescent="0.15">
      <c r="G1323" t="s">
        <v>320</v>
      </c>
      <c r="H1323" t="s">
        <v>118</v>
      </c>
      <c r="I1323" t="s">
        <v>15</v>
      </c>
      <c r="J1323" t="s">
        <v>334</v>
      </c>
      <c r="K1323">
        <v>0</v>
      </c>
      <c r="L1323" s="172">
        <v>43334.70921296296</v>
      </c>
    </row>
    <row r="1324" spans="7:12" x14ac:dyDescent="0.15">
      <c r="G1324" t="s">
        <v>320</v>
      </c>
      <c r="H1324" t="s">
        <v>118</v>
      </c>
      <c r="I1324" t="s">
        <v>15</v>
      </c>
      <c r="J1324" t="s">
        <v>335</v>
      </c>
      <c r="K1324">
        <v>0</v>
      </c>
      <c r="L1324" s="172">
        <v>43334.70921296296</v>
      </c>
    </row>
    <row r="1325" spans="7:12" x14ac:dyDescent="0.15">
      <c r="G1325" t="s">
        <v>320</v>
      </c>
      <c r="H1325" t="s">
        <v>118</v>
      </c>
      <c r="I1325" t="s">
        <v>15</v>
      </c>
      <c r="J1325" t="s">
        <v>336</v>
      </c>
      <c r="K1325">
        <v>0</v>
      </c>
      <c r="L1325" s="172">
        <v>43334.70921296296</v>
      </c>
    </row>
    <row r="1326" spans="7:12" x14ac:dyDescent="0.15">
      <c r="G1326" t="s">
        <v>320</v>
      </c>
      <c r="H1326" t="s">
        <v>118</v>
      </c>
      <c r="I1326" t="s">
        <v>15</v>
      </c>
      <c r="J1326" t="s">
        <v>326</v>
      </c>
      <c r="K1326">
        <v>0</v>
      </c>
      <c r="L1326" s="172">
        <v>43334.70921296296</v>
      </c>
    </row>
    <row r="1327" spans="7:12" x14ac:dyDescent="0.15">
      <c r="G1327" t="s">
        <v>320</v>
      </c>
      <c r="H1327" t="s">
        <v>118</v>
      </c>
      <c r="I1327" t="s">
        <v>15</v>
      </c>
      <c r="J1327" t="s">
        <v>327</v>
      </c>
      <c r="K1327">
        <v>0</v>
      </c>
      <c r="L1327" s="172">
        <v>43334.70921296296</v>
      </c>
    </row>
    <row r="1328" spans="7:12" x14ac:dyDescent="0.15">
      <c r="G1328" t="s">
        <v>320</v>
      </c>
      <c r="H1328" t="s">
        <v>118</v>
      </c>
      <c r="I1328" t="s">
        <v>15</v>
      </c>
      <c r="J1328" t="s">
        <v>337</v>
      </c>
      <c r="K1328">
        <v>0</v>
      </c>
      <c r="L1328" s="172">
        <v>43334.70921296296</v>
      </c>
    </row>
    <row r="1329" spans="7:12" x14ac:dyDescent="0.15">
      <c r="G1329" t="s">
        <v>320</v>
      </c>
      <c r="H1329" t="s">
        <v>118</v>
      </c>
      <c r="I1329" t="s">
        <v>15</v>
      </c>
      <c r="J1329" t="s">
        <v>338</v>
      </c>
      <c r="K1329">
        <v>0</v>
      </c>
      <c r="L1329" s="172">
        <v>43334.70921296296</v>
      </c>
    </row>
    <row r="1330" spans="7:12" x14ac:dyDescent="0.15">
      <c r="G1330" t="s">
        <v>320</v>
      </c>
      <c r="H1330" t="s">
        <v>118</v>
      </c>
      <c r="I1330" t="s">
        <v>15</v>
      </c>
      <c r="J1330" t="s">
        <v>339</v>
      </c>
      <c r="K1330">
        <v>0</v>
      </c>
      <c r="L1330" s="172">
        <v>43334.70921296296</v>
      </c>
    </row>
    <row r="1331" spans="7:12" x14ac:dyDescent="0.15">
      <c r="G1331" t="s">
        <v>320</v>
      </c>
      <c r="H1331" t="s">
        <v>118</v>
      </c>
      <c r="I1331" t="s">
        <v>15</v>
      </c>
      <c r="J1331" t="s">
        <v>340</v>
      </c>
      <c r="K1331">
        <v>0</v>
      </c>
      <c r="L1331" s="172">
        <v>43334.70921296296</v>
      </c>
    </row>
    <row r="1332" spans="7:12" x14ac:dyDescent="0.15">
      <c r="G1332" t="s">
        <v>320</v>
      </c>
      <c r="H1332" t="s">
        <v>118</v>
      </c>
      <c r="I1332" t="s">
        <v>15</v>
      </c>
      <c r="J1332" t="s">
        <v>341</v>
      </c>
      <c r="K1332">
        <v>0</v>
      </c>
      <c r="L1332" s="172">
        <v>43334.70921296296</v>
      </c>
    </row>
    <row r="1333" spans="7:12" x14ac:dyDescent="0.15">
      <c r="G1333" t="s">
        <v>320</v>
      </c>
      <c r="H1333" t="s">
        <v>118</v>
      </c>
      <c r="I1333" t="s">
        <v>15</v>
      </c>
      <c r="J1333" t="s">
        <v>342</v>
      </c>
      <c r="K1333">
        <v>0</v>
      </c>
      <c r="L1333" s="172">
        <v>43334.70921296296</v>
      </c>
    </row>
    <row r="1334" spans="7:12" x14ac:dyDescent="0.15">
      <c r="G1334" t="s">
        <v>320</v>
      </c>
      <c r="H1334" t="s">
        <v>118</v>
      </c>
      <c r="I1334" t="s">
        <v>16</v>
      </c>
      <c r="J1334" t="s">
        <v>333</v>
      </c>
      <c r="K1334">
        <v>0</v>
      </c>
      <c r="L1334" s="172">
        <v>43334.70921296296</v>
      </c>
    </row>
    <row r="1335" spans="7:12" x14ac:dyDescent="0.15">
      <c r="G1335" t="s">
        <v>320</v>
      </c>
      <c r="H1335" t="s">
        <v>118</v>
      </c>
      <c r="I1335" t="s">
        <v>16</v>
      </c>
      <c r="J1335" t="s">
        <v>334</v>
      </c>
      <c r="K1335">
        <v>0</v>
      </c>
      <c r="L1335" s="172">
        <v>43334.70921296296</v>
      </c>
    </row>
    <row r="1336" spans="7:12" x14ac:dyDescent="0.15">
      <c r="G1336" t="s">
        <v>320</v>
      </c>
      <c r="H1336" t="s">
        <v>118</v>
      </c>
      <c r="I1336" t="s">
        <v>16</v>
      </c>
      <c r="J1336" t="s">
        <v>335</v>
      </c>
      <c r="K1336">
        <v>0</v>
      </c>
      <c r="L1336" s="172">
        <v>43334.70921296296</v>
      </c>
    </row>
    <row r="1337" spans="7:12" x14ac:dyDescent="0.15">
      <c r="G1337" t="s">
        <v>320</v>
      </c>
      <c r="H1337" t="s">
        <v>118</v>
      </c>
      <c r="I1337" t="s">
        <v>16</v>
      </c>
      <c r="J1337" t="s">
        <v>336</v>
      </c>
      <c r="K1337">
        <v>0</v>
      </c>
      <c r="L1337" s="172">
        <v>43334.70921296296</v>
      </c>
    </row>
    <row r="1338" spans="7:12" x14ac:dyDescent="0.15">
      <c r="G1338" t="s">
        <v>320</v>
      </c>
      <c r="H1338" t="s">
        <v>118</v>
      </c>
      <c r="I1338" t="s">
        <v>16</v>
      </c>
      <c r="J1338" t="s">
        <v>326</v>
      </c>
      <c r="K1338">
        <v>0</v>
      </c>
      <c r="L1338" s="172">
        <v>43334.70921296296</v>
      </c>
    </row>
    <row r="1339" spans="7:12" x14ac:dyDescent="0.15">
      <c r="G1339" t="s">
        <v>320</v>
      </c>
      <c r="H1339" t="s">
        <v>118</v>
      </c>
      <c r="I1339" t="s">
        <v>16</v>
      </c>
      <c r="J1339" t="s">
        <v>327</v>
      </c>
      <c r="K1339">
        <v>0</v>
      </c>
      <c r="L1339" s="172">
        <v>43334.70921296296</v>
      </c>
    </row>
    <row r="1340" spans="7:12" x14ac:dyDescent="0.15">
      <c r="G1340" t="s">
        <v>320</v>
      </c>
      <c r="H1340" t="s">
        <v>118</v>
      </c>
      <c r="I1340" t="s">
        <v>16</v>
      </c>
      <c r="J1340" t="s">
        <v>337</v>
      </c>
      <c r="K1340">
        <v>0</v>
      </c>
      <c r="L1340" s="172">
        <v>43334.70921296296</v>
      </c>
    </row>
    <row r="1341" spans="7:12" x14ac:dyDescent="0.15">
      <c r="G1341" t="s">
        <v>320</v>
      </c>
      <c r="H1341" t="s">
        <v>118</v>
      </c>
      <c r="I1341" t="s">
        <v>16</v>
      </c>
      <c r="J1341" t="s">
        <v>338</v>
      </c>
      <c r="K1341">
        <v>0</v>
      </c>
      <c r="L1341" s="172">
        <v>43334.70921296296</v>
      </c>
    </row>
    <row r="1342" spans="7:12" x14ac:dyDescent="0.15">
      <c r="G1342" t="s">
        <v>320</v>
      </c>
      <c r="H1342" t="s">
        <v>118</v>
      </c>
      <c r="I1342" t="s">
        <v>16</v>
      </c>
      <c r="J1342" t="s">
        <v>339</v>
      </c>
      <c r="K1342">
        <v>0</v>
      </c>
      <c r="L1342" s="172">
        <v>43334.70921296296</v>
      </c>
    </row>
    <row r="1343" spans="7:12" x14ac:dyDescent="0.15">
      <c r="G1343" t="s">
        <v>320</v>
      </c>
      <c r="H1343" t="s">
        <v>118</v>
      </c>
      <c r="I1343" t="s">
        <v>16</v>
      </c>
      <c r="J1343" t="s">
        <v>340</v>
      </c>
      <c r="K1343">
        <v>0</v>
      </c>
      <c r="L1343" s="172">
        <v>43334.70921296296</v>
      </c>
    </row>
    <row r="1344" spans="7:12" x14ac:dyDescent="0.15">
      <c r="G1344" t="s">
        <v>320</v>
      </c>
      <c r="H1344" t="s">
        <v>118</v>
      </c>
      <c r="I1344" t="s">
        <v>16</v>
      </c>
      <c r="J1344" t="s">
        <v>341</v>
      </c>
      <c r="K1344">
        <v>0</v>
      </c>
      <c r="L1344" s="172">
        <v>43334.70921296296</v>
      </c>
    </row>
    <row r="1345" spans="7:12" x14ac:dyDescent="0.15">
      <c r="G1345" t="s">
        <v>320</v>
      </c>
      <c r="H1345" t="s">
        <v>118</v>
      </c>
      <c r="I1345" t="s">
        <v>16</v>
      </c>
      <c r="J1345" t="s">
        <v>342</v>
      </c>
      <c r="K1345">
        <v>0</v>
      </c>
      <c r="L1345" s="172">
        <v>43334.70921296296</v>
      </c>
    </row>
    <row r="1346" spans="7:12" x14ac:dyDescent="0.15">
      <c r="G1346" t="s">
        <v>320</v>
      </c>
      <c r="H1346" t="s">
        <v>118</v>
      </c>
      <c r="I1346" t="s">
        <v>17</v>
      </c>
      <c r="J1346" t="s">
        <v>333</v>
      </c>
      <c r="K1346">
        <v>0</v>
      </c>
      <c r="L1346" s="172">
        <v>43334.70921296296</v>
      </c>
    </row>
    <row r="1347" spans="7:12" x14ac:dyDescent="0.15">
      <c r="G1347" t="s">
        <v>320</v>
      </c>
      <c r="H1347" t="s">
        <v>118</v>
      </c>
      <c r="I1347" t="s">
        <v>17</v>
      </c>
      <c r="J1347" t="s">
        <v>334</v>
      </c>
      <c r="K1347">
        <v>0</v>
      </c>
      <c r="L1347" s="172">
        <v>43334.70921296296</v>
      </c>
    </row>
    <row r="1348" spans="7:12" x14ac:dyDescent="0.15">
      <c r="G1348" t="s">
        <v>320</v>
      </c>
      <c r="H1348" t="s">
        <v>118</v>
      </c>
      <c r="I1348" t="s">
        <v>17</v>
      </c>
      <c r="J1348" t="s">
        <v>335</v>
      </c>
      <c r="K1348">
        <v>0</v>
      </c>
      <c r="L1348" s="172">
        <v>43334.70921296296</v>
      </c>
    </row>
    <row r="1349" spans="7:12" x14ac:dyDescent="0.15">
      <c r="G1349" t="s">
        <v>320</v>
      </c>
      <c r="H1349" t="s">
        <v>118</v>
      </c>
      <c r="I1349" t="s">
        <v>17</v>
      </c>
      <c r="J1349" t="s">
        <v>336</v>
      </c>
      <c r="K1349">
        <v>0</v>
      </c>
      <c r="L1349" s="172">
        <v>43334.70921296296</v>
      </c>
    </row>
    <row r="1350" spans="7:12" x14ac:dyDescent="0.15">
      <c r="G1350" t="s">
        <v>320</v>
      </c>
      <c r="H1350" t="s">
        <v>118</v>
      </c>
      <c r="I1350" t="s">
        <v>17</v>
      </c>
      <c r="J1350" t="s">
        <v>326</v>
      </c>
      <c r="K1350">
        <v>0</v>
      </c>
      <c r="L1350" s="172">
        <v>43334.70921296296</v>
      </c>
    </row>
    <row r="1351" spans="7:12" x14ac:dyDescent="0.15">
      <c r="G1351" t="s">
        <v>320</v>
      </c>
      <c r="H1351" t="s">
        <v>118</v>
      </c>
      <c r="I1351" t="s">
        <v>17</v>
      </c>
      <c r="J1351" t="s">
        <v>327</v>
      </c>
      <c r="K1351">
        <v>0</v>
      </c>
      <c r="L1351" s="172">
        <v>43334.70921296296</v>
      </c>
    </row>
    <row r="1352" spans="7:12" x14ac:dyDescent="0.15">
      <c r="G1352" t="s">
        <v>320</v>
      </c>
      <c r="H1352" t="s">
        <v>118</v>
      </c>
      <c r="I1352" t="s">
        <v>17</v>
      </c>
      <c r="J1352" t="s">
        <v>337</v>
      </c>
      <c r="K1352">
        <v>0</v>
      </c>
      <c r="L1352" s="172">
        <v>43334.70921296296</v>
      </c>
    </row>
    <row r="1353" spans="7:12" x14ac:dyDescent="0.15">
      <c r="G1353" t="s">
        <v>320</v>
      </c>
      <c r="H1353" t="s">
        <v>118</v>
      </c>
      <c r="I1353" t="s">
        <v>17</v>
      </c>
      <c r="J1353" t="s">
        <v>338</v>
      </c>
      <c r="K1353">
        <v>0</v>
      </c>
      <c r="L1353" s="172">
        <v>43334.70921296296</v>
      </c>
    </row>
    <row r="1354" spans="7:12" x14ac:dyDescent="0.15">
      <c r="G1354" t="s">
        <v>320</v>
      </c>
      <c r="H1354" t="s">
        <v>118</v>
      </c>
      <c r="I1354" t="s">
        <v>17</v>
      </c>
      <c r="J1354" t="s">
        <v>339</v>
      </c>
      <c r="K1354">
        <v>0</v>
      </c>
      <c r="L1354" s="172">
        <v>43334.70921296296</v>
      </c>
    </row>
    <row r="1355" spans="7:12" x14ac:dyDescent="0.15">
      <c r="G1355" t="s">
        <v>320</v>
      </c>
      <c r="H1355" t="s">
        <v>118</v>
      </c>
      <c r="I1355" t="s">
        <v>17</v>
      </c>
      <c r="J1355" t="s">
        <v>340</v>
      </c>
      <c r="K1355">
        <v>0</v>
      </c>
      <c r="L1355" s="172">
        <v>43334.70921296296</v>
      </c>
    </row>
    <row r="1356" spans="7:12" x14ac:dyDescent="0.15">
      <c r="G1356" t="s">
        <v>320</v>
      </c>
      <c r="H1356" t="s">
        <v>118</v>
      </c>
      <c r="I1356" t="s">
        <v>17</v>
      </c>
      <c r="J1356" t="s">
        <v>341</v>
      </c>
      <c r="K1356">
        <v>0</v>
      </c>
      <c r="L1356" s="172">
        <v>43334.70921296296</v>
      </c>
    </row>
    <row r="1357" spans="7:12" x14ac:dyDescent="0.15">
      <c r="G1357" t="s">
        <v>320</v>
      </c>
      <c r="H1357" t="s">
        <v>118</v>
      </c>
      <c r="I1357" t="s">
        <v>17</v>
      </c>
      <c r="J1357" t="s">
        <v>342</v>
      </c>
      <c r="K1357">
        <v>0</v>
      </c>
      <c r="L1357" s="172">
        <v>43334.70921296296</v>
      </c>
    </row>
    <row r="1358" spans="7:12" x14ac:dyDescent="0.15">
      <c r="G1358" t="s">
        <v>320</v>
      </c>
      <c r="H1358" t="s">
        <v>118</v>
      </c>
      <c r="I1358" t="s">
        <v>18</v>
      </c>
      <c r="J1358" t="s">
        <v>333</v>
      </c>
      <c r="K1358">
        <v>0</v>
      </c>
      <c r="L1358" s="172">
        <v>43334.70921296296</v>
      </c>
    </row>
    <row r="1359" spans="7:12" x14ac:dyDescent="0.15">
      <c r="G1359" t="s">
        <v>320</v>
      </c>
      <c r="H1359" t="s">
        <v>118</v>
      </c>
      <c r="I1359" t="s">
        <v>18</v>
      </c>
      <c r="J1359" t="s">
        <v>334</v>
      </c>
      <c r="K1359">
        <v>0</v>
      </c>
      <c r="L1359" s="172">
        <v>43334.70921296296</v>
      </c>
    </row>
    <row r="1360" spans="7:12" x14ac:dyDescent="0.15">
      <c r="G1360" t="s">
        <v>320</v>
      </c>
      <c r="H1360" t="s">
        <v>118</v>
      </c>
      <c r="I1360" t="s">
        <v>18</v>
      </c>
      <c r="J1360" t="s">
        <v>335</v>
      </c>
      <c r="K1360">
        <v>0</v>
      </c>
      <c r="L1360" s="172">
        <v>43334.70921296296</v>
      </c>
    </row>
    <row r="1361" spans="7:12" x14ac:dyDescent="0.15">
      <c r="G1361" t="s">
        <v>320</v>
      </c>
      <c r="H1361" t="s">
        <v>118</v>
      </c>
      <c r="I1361" t="s">
        <v>18</v>
      </c>
      <c r="J1361" t="s">
        <v>336</v>
      </c>
      <c r="K1361">
        <v>0</v>
      </c>
      <c r="L1361" s="172">
        <v>43334.709224537037</v>
      </c>
    </row>
    <row r="1362" spans="7:12" x14ac:dyDescent="0.15">
      <c r="G1362" t="s">
        <v>320</v>
      </c>
      <c r="H1362" t="s">
        <v>118</v>
      </c>
      <c r="I1362" t="s">
        <v>18</v>
      </c>
      <c r="J1362" t="s">
        <v>326</v>
      </c>
      <c r="K1362">
        <v>0</v>
      </c>
      <c r="L1362" s="172">
        <v>43334.709224537037</v>
      </c>
    </row>
    <row r="1363" spans="7:12" x14ac:dyDescent="0.15">
      <c r="G1363" t="s">
        <v>320</v>
      </c>
      <c r="H1363" t="s">
        <v>118</v>
      </c>
      <c r="I1363" t="s">
        <v>18</v>
      </c>
      <c r="J1363" t="s">
        <v>327</v>
      </c>
      <c r="K1363">
        <v>0</v>
      </c>
      <c r="L1363" s="172">
        <v>43334.709224537037</v>
      </c>
    </row>
    <row r="1364" spans="7:12" x14ac:dyDescent="0.15">
      <c r="G1364" t="s">
        <v>320</v>
      </c>
      <c r="H1364" t="s">
        <v>118</v>
      </c>
      <c r="I1364" t="s">
        <v>18</v>
      </c>
      <c r="J1364" t="s">
        <v>337</v>
      </c>
      <c r="K1364">
        <v>0</v>
      </c>
      <c r="L1364" s="172">
        <v>43334.709224537037</v>
      </c>
    </row>
    <row r="1365" spans="7:12" x14ac:dyDescent="0.15">
      <c r="G1365" t="s">
        <v>320</v>
      </c>
      <c r="H1365" t="s">
        <v>118</v>
      </c>
      <c r="I1365" t="s">
        <v>18</v>
      </c>
      <c r="J1365" t="s">
        <v>338</v>
      </c>
      <c r="K1365">
        <v>0</v>
      </c>
      <c r="L1365" s="172">
        <v>43334.709224537037</v>
      </c>
    </row>
    <row r="1366" spans="7:12" x14ac:dyDescent="0.15">
      <c r="G1366" t="s">
        <v>320</v>
      </c>
      <c r="H1366" t="s">
        <v>118</v>
      </c>
      <c r="I1366" t="s">
        <v>18</v>
      </c>
      <c r="J1366" t="s">
        <v>339</v>
      </c>
      <c r="K1366">
        <v>0</v>
      </c>
      <c r="L1366" s="172">
        <v>43334.709224537037</v>
      </c>
    </row>
    <row r="1367" spans="7:12" x14ac:dyDescent="0.15">
      <c r="G1367" t="s">
        <v>320</v>
      </c>
      <c r="H1367" t="s">
        <v>118</v>
      </c>
      <c r="I1367" t="s">
        <v>18</v>
      </c>
      <c r="J1367" t="s">
        <v>340</v>
      </c>
      <c r="K1367">
        <v>0</v>
      </c>
      <c r="L1367" s="172">
        <v>43334.709224537037</v>
      </c>
    </row>
    <row r="1368" spans="7:12" x14ac:dyDescent="0.15">
      <c r="G1368" t="s">
        <v>320</v>
      </c>
      <c r="H1368" t="s">
        <v>118</v>
      </c>
      <c r="I1368" t="s">
        <v>18</v>
      </c>
      <c r="J1368" t="s">
        <v>341</v>
      </c>
      <c r="K1368">
        <v>0</v>
      </c>
      <c r="L1368" s="172">
        <v>43334.709224537037</v>
      </c>
    </row>
    <row r="1369" spans="7:12" x14ac:dyDescent="0.15">
      <c r="G1369" t="s">
        <v>320</v>
      </c>
      <c r="H1369" t="s">
        <v>118</v>
      </c>
      <c r="I1369" t="s">
        <v>18</v>
      </c>
      <c r="J1369" t="s">
        <v>342</v>
      </c>
      <c r="K1369">
        <v>0</v>
      </c>
      <c r="L1369" s="172">
        <v>43334.709224537037</v>
      </c>
    </row>
    <row r="1370" spans="7:12" x14ac:dyDescent="0.15">
      <c r="G1370" t="s">
        <v>320</v>
      </c>
      <c r="H1370" t="s">
        <v>118</v>
      </c>
      <c r="I1370" t="s">
        <v>19</v>
      </c>
      <c r="J1370" t="s">
        <v>333</v>
      </c>
      <c r="K1370">
        <v>0</v>
      </c>
      <c r="L1370" s="172">
        <v>43334.709224537037</v>
      </c>
    </row>
    <row r="1371" spans="7:12" x14ac:dyDescent="0.15">
      <c r="G1371" t="s">
        <v>320</v>
      </c>
      <c r="H1371" t="s">
        <v>118</v>
      </c>
      <c r="I1371" t="s">
        <v>19</v>
      </c>
      <c r="J1371" t="s">
        <v>334</v>
      </c>
      <c r="K1371">
        <v>0</v>
      </c>
      <c r="L1371" s="172">
        <v>43334.709224537037</v>
      </c>
    </row>
    <row r="1372" spans="7:12" x14ac:dyDescent="0.15">
      <c r="G1372" t="s">
        <v>320</v>
      </c>
      <c r="H1372" t="s">
        <v>118</v>
      </c>
      <c r="I1372" t="s">
        <v>19</v>
      </c>
      <c r="J1372" t="s">
        <v>335</v>
      </c>
      <c r="K1372">
        <v>0</v>
      </c>
      <c r="L1372" s="172">
        <v>43334.709224537037</v>
      </c>
    </row>
    <row r="1373" spans="7:12" x14ac:dyDescent="0.15">
      <c r="G1373" t="s">
        <v>320</v>
      </c>
      <c r="H1373" t="s">
        <v>118</v>
      </c>
      <c r="I1373" t="s">
        <v>19</v>
      </c>
      <c r="J1373" t="s">
        <v>336</v>
      </c>
      <c r="K1373">
        <v>0</v>
      </c>
      <c r="L1373" s="172">
        <v>43334.709224537037</v>
      </c>
    </row>
    <row r="1374" spans="7:12" x14ac:dyDescent="0.15">
      <c r="G1374" t="s">
        <v>320</v>
      </c>
      <c r="H1374" t="s">
        <v>118</v>
      </c>
      <c r="I1374" t="s">
        <v>19</v>
      </c>
      <c r="J1374" t="s">
        <v>326</v>
      </c>
      <c r="K1374">
        <v>0</v>
      </c>
      <c r="L1374" s="172">
        <v>43334.709224537037</v>
      </c>
    </row>
    <row r="1375" spans="7:12" x14ac:dyDescent="0.15">
      <c r="G1375" t="s">
        <v>320</v>
      </c>
      <c r="H1375" t="s">
        <v>118</v>
      </c>
      <c r="I1375" t="s">
        <v>19</v>
      </c>
      <c r="J1375" t="s">
        <v>327</v>
      </c>
      <c r="K1375">
        <v>0</v>
      </c>
      <c r="L1375" s="172">
        <v>43334.709224537037</v>
      </c>
    </row>
    <row r="1376" spans="7:12" x14ac:dyDescent="0.15">
      <c r="G1376" t="s">
        <v>320</v>
      </c>
      <c r="H1376" t="s">
        <v>118</v>
      </c>
      <c r="I1376" t="s">
        <v>19</v>
      </c>
      <c r="J1376" t="s">
        <v>337</v>
      </c>
      <c r="K1376">
        <v>0</v>
      </c>
      <c r="L1376" s="172">
        <v>43334.709224537037</v>
      </c>
    </row>
    <row r="1377" spans="7:12" x14ac:dyDescent="0.15">
      <c r="G1377" t="s">
        <v>320</v>
      </c>
      <c r="H1377" t="s">
        <v>118</v>
      </c>
      <c r="I1377" t="s">
        <v>19</v>
      </c>
      <c r="J1377" t="s">
        <v>338</v>
      </c>
      <c r="K1377">
        <v>0</v>
      </c>
      <c r="L1377" s="172">
        <v>43334.709224537037</v>
      </c>
    </row>
    <row r="1378" spans="7:12" x14ac:dyDescent="0.15">
      <c r="G1378" t="s">
        <v>320</v>
      </c>
      <c r="H1378" t="s">
        <v>118</v>
      </c>
      <c r="I1378" t="s">
        <v>19</v>
      </c>
      <c r="J1378" t="s">
        <v>339</v>
      </c>
      <c r="K1378">
        <v>0</v>
      </c>
      <c r="L1378" s="172">
        <v>43334.709224537037</v>
      </c>
    </row>
    <row r="1379" spans="7:12" x14ac:dyDescent="0.15">
      <c r="G1379" t="s">
        <v>320</v>
      </c>
      <c r="H1379" t="s">
        <v>118</v>
      </c>
      <c r="I1379" t="s">
        <v>19</v>
      </c>
      <c r="J1379" t="s">
        <v>340</v>
      </c>
      <c r="K1379">
        <v>0</v>
      </c>
      <c r="L1379" s="172">
        <v>43334.709224537037</v>
      </c>
    </row>
    <row r="1380" spans="7:12" x14ac:dyDescent="0.15">
      <c r="G1380" t="s">
        <v>320</v>
      </c>
      <c r="H1380" t="s">
        <v>118</v>
      </c>
      <c r="I1380" t="s">
        <v>19</v>
      </c>
      <c r="J1380" t="s">
        <v>341</v>
      </c>
      <c r="K1380">
        <v>0</v>
      </c>
      <c r="L1380" s="172">
        <v>43334.709224537037</v>
      </c>
    </row>
    <row r="1381" spans="7:12" x14ac:dyDescent="0.15">
      <c r="G1381" t="s">
        <v>320</v>
      </c>
      <c r="H1381" t="s">
        <v>118</v>
      </c>
      <c r="I1381" t="s">
        <v>19</v>
      </c>
      <c r="J1381" t="s">
        <v>342</v>
      </c>
      <c r="K1381">
        <v>0</v>
      </c>
      <c r="L1381" s="172">
        <v>43334.709224537037</v>
      </c>
    </row>
    <row r="1382" spans="7:12" x14ac:dyDescent="0.15">
      <c r="G1382" t="s">
        <v>320</v>
      </c>
      <c r="H1382" t="s">
        <v>118</v>
      </c>
      <c r="I1382" t="s">
        <v>20</v>
      </c>
      <c r="J1382" t="s">
        <v>333</v>
      </c>
      <c r="K1382">
        <v>0</v>
      </c>
      <c r="L1382" s="172">
        <v>43334.709224537037</v>
      </c>
    </row>
    <row r="1383" spans="7:12" x14ac:dyDescent="0.15">
      <c r="G1383" t="s">
        <v>320</v>
      </c>
      <c r="H1383" t="s">
        <v>118</v>
      </c>
      <c r="I1383" t="s">
        <v>20</v>
      </c>
      <c r="J1383" t="s">
        <v>334</v>
      </c>
      <c r="K1383">
        <v>0</v>
      </c>
      <c r="L1383" s="172">
        <v>43334.709224537037</v>
      </c>
    </row>
    <row r="1384" spans="7:12" x14ac:dyDescent="0.15">
      <c r="G1384" t="s">
        <v>320</v>
      </c>
      <c r="H1384" t="s">
        <v>118</v>
      </c>
      <c r="I1384" t="s">
        <v>20</v>
      </c>
      <c r="J1384" t="s">
        <v>335</v>
      </c>
      <c r="K1384">
        <v>0</v>
      </c>
      <c r="L1384" s="172">
        <v>43334.709224537037</v>
      </c>
    </row>
    <row r="1385" spans="7:12" x14ac:dyDescent="0.15">
      <c r="G1385" t="s">
        <v>320</v>
      </c>
      <c r="H1385" t="s">
        <v>118</v>
      </c>
      <c r="I1385" t="s">
        <v>20</v>
      </c>
      <c r="J1385" t="s">
        <v>336</v>
      </c>
      <c r="K1385">
        <v>0</v>
      </c>
      <c r="L1385" s="172">
        <v>43334.709224537037</v>
      </c>
    </row>
    <row r="1386" spans="7:12" x14ac:dyDescent="0.15">
      <c r="G1386" t="s">
        <v>320</v>
      </c>
      <c r="H1386" t="s">
        <v>118</v>
      </c>
      <c r="I1386" t="s">
        <v>20</v>
      </c>
      <c r="J1386" t="s">
        <v>326</v>
      </c>
      <c r="K1386">
        <v>0</v>
      </c>
      <c r="L1386" s="172">
        <v>43334.709224537037</v>
      </c>
    </row>
    <row r="1387" spans="7:12" x14ac:dyDescent="0.15">
      <c r="G1387" t="s">
        <v>320</v>
      </c>
      <c r="H1387" t="s">
        <v>118</v>
      </c>
      <c r="I1387" t="s">
        <v>20</v>
      </c>
      <c r="J1387" t="s">
        <v>327</v>
      </c>
      <c r="K1387">
        <v>0</v>
      </c>
      <c r="L1387" s="172">
        <v>43334.709224537037</v>
      </c>
    </row>
    <row r="1388" spans="7:12" x14ac:dyDescent="0.15">
      <c r="G1388" t="s">
        <v>320</v>
      </c>
      <c r="H1388" t="s">
        <v>118</v>
      </c>
      <c r="I1388" t="s">
        <v>20</v>
      </c>
      <c r="J1388" t="s">
        <v>337</v>
      </c>
      <c r="K1388">
        <v>0</v>
      </c>
      <c r="L1388" s="172">
        <v>43334.709224537037</v>
      </c>
    </row>
    <row r="1389" spans="7:12" x14ac:dyDescent="0.15">
      <c r="G1389" t="s">
        <v>320</v>
      </c>
      <c r="H1389" t="s">
        <v>118</v>
      </c>
      <c r="I1389" t="s">
        <v>20</v>
      </c>
      <c r="J1389" t="s">
        <v>338</v>
      </c>
      <c r="K1389">
        <v>0</v>
      </c>
      <c r="L1389" s="172">
        <v>43334.709224537037</v>
      </c>
    </row>
    <row r="1390" spans="7:12" x14ac:dyDescent="0.15">
      <c r="G1390" t="s">
        <v>320</v>
      </c>
      <c r="H1390" t="s">
        <v>118</v>
      </c>
      <c r="I1390" t="s">
        <v>20</v>
      </c>
      <c r="J1390" t="s">
        <v>339</v>
      </c>
      <c r="K1390">
        <v>0</v>
      </c>
      <c r="L1390" s="172">
        <v>43334.709224537037</v>
      </c>
    </row>
    <row r="1391" spans="7:12" x14ac:dyDescent="0.15">
      <c r="G1391" t="s">
        <v>320</v>
      </c>
      <c r="H1391" t="s">
        <v>118</v>
      </c>
      <c r="I1391" t="s">
        <v>20</v>
      </c>
      <c r="J1391" t="s">
        <v>340</v>
      </c>
      <c r="K1391">
        <v>0</v>
      </c>
      <c r="L1391" s="172">
        <v>43334.709224537037</v>
      </c>
    </row>
    <row r="1392" spans="7:12" x14ac:dyDescent="0.15">
      <c r="G1392" t="s">
        <v>320</v>
      </c>
      <c r="H1392" t="s">
        <v>118</v>
      </c>
      <c r="I1392" t="s">
        <v>20</v>
      </c>
      <c r="J1392" t="s">
        <v>341</v>
      </c>
      <c r="K1392">
        <v>0</v>
      </c>
      <c r="L1392" s="172">
        <v>43334.709224537037</v>
      </c>
    </row>
    <row r="1393" spans="7:12" x14ac:dyDescent="0.15">
      <c r="G1393" t="s">
        <v>320</v>
      </c>
      <c r="H1393" t="s">
        <v>118</v>
      </c>
      <c r="I1393" t="s">
        <v>20</v>
      </c>
      <c r="J1393" t="s">
        <v>342</v>
      </c>
      <c r="K1393">
        <v>0</v>
      </c>
      <c r="L1393" s="172">
        <v>43334.709224537037</v>
      </c>
    </row>
    <row r="1394" spans="7:12" x14ac:dyDescent="0.15">
      <c r="G1394" t="s">
        <v>320</v>
      </c>
      <c r="H1394" t="s">
        <v>118</v>
      </c>
      <c r="I1394" t="s">
        <v>21</v>
      </c>
      <c r="J1394" t="s">
        <v>333</v>
      </c>
      <c r="K1394">
        <v>0</v>
      </c>
      <c r="L1394" s="172">
        <v>43334.709224537037</v>
      </c>
    </row>
    <row r="1395" spans="7:12" x14ac:dyDescent="0.15">
      <c r="G1395" t="s">
        <v>320</v>
      </c>
      <c r="H1395" t="s">
        <v>118</v>
      </c>
      <c r="I1395" t="s">
        <v>21</v>
      </c>
      <c r="J1395" t="s">
        <v>334</v>
      </c>
      <c r="K1395">
        <v>0</v>
      </c>
      <c r="L1395" s="172">
        <v>43334.709224537037</v>
      </c>
    </row>
    <row r="1396" spans="7:12" x14ac:dyDescent="0.15">
      <c r="G1396" t="s">
        <v>320</v>
      </c>
      <c r="H1396" t="s">
        <v>118</v>
      </c>
      <c r="I1396" t="s">
        <v>21</v>
      </c>
      <c r="J1396" t="s">
        <v>335</v>
      </c>
      <c r="K1396">
        <v>0</v>
      </c>
      <c r="L1396" s="172">
        <v>43334.709224537037</v>
      </c>
    </row>
    <row r="1397" spans="7:12" x14ac:dyDescent="0.15">
      <c r="G1397" t="s">
        <v>320</v>
      </c>
      <c r="H1397" t="s">
        <v>118</v>
      </c>
      <c r="I1397" t="s">
        <v>21</v>
      </c>
      <c r="J1397" t="s">
        <v>336</v>
      </c>
      <c r="K1397">
        <v>0</v>
      </c>
      <c r="L1397" s="172">
        <v>43334.709224537037</v>
      </c>
    </row>
    <row r="1398" spans="7:12" x14ac:dyDescent="0.15">
      <c r="G1398" t="s">
        <v>320</v>
      </c>
      <c r="H1398" t="s">
        <v>118</v>
      </c>
      <c r="I1398" t="s">
        <v>21</v>
      </c>
      <c r="J1398" t="s">
        <v>326</v>
      </c>
      <c r="K1398">
        <v>0</v>
      </c>
      <c r="L1398" s="172">
        <v>43334.709224537037</v>
      </c>
    </row>
    <row r="1399" spans="7:12" x14ac:dyDescent="0.15">
      <c r="G1399" t="s">
        <v>320</v>
      </c>
      <c r="H1399" t="s">
        <v>118</v>
      </c>
      <c r="I1399" t="s">
        <v>21</v>
      </c>
      <c r="J1399" t="s">
        <v>327</v>
      </c>
      <c r="K1399">
        <v>0</v>
      </c>
      <c r="L1399" s="172">
        <v>43334.709224537037</v>
      </c>
    </row>
    <row r="1400" spans="7:12" x14ac:dyDescent="0.15">
      <c r="G1400" t="s">
        <v>320</v>
      </c>
      <c r="H1400" t="s">
        <v>118</v>
      </c>
      <c r="I1400" t="s">
        <v>21</v>
      </c>
      <c r="J1400" t="s">
        <v>337</v>
      </c>
      <c r="K1400">
        <v>0</v>
      </c>
      <c r="L1400" s="172">
        <v>43334.709224537037</v>
      </c>
    </row>
    <row r="1401" spans="7:12" x14ac:dyDescent="0.15">
      <c r="G1401" t="s">
        <v>320</v>
      </c>
      <c r="H1401" t="s">
        <v>118</v>
      </c>
      <c r="I1401" t="s">
        <v>21</v>
      </c>
      <c r="J1401" t="s">
        <v>338</v>
      </c>
      <c r="K1401">
        <v>0</v>
      </c>
      <c r="L1401" s="172">
        <v>43334.709236111114</v>
      </c>
    </row>
    <row r="1402" spans="7:12" x14ac:dyDescent="0.15">
      <c r="G1402" t="s">
        <v>320</v>
      </c>
      <c r="H1402" t="s">
        <v>118</v>
      </c>
      <c r="I1402" t="s">
        <v>21</v>
      </c>
      <c r="J1402" t="s">
        <v>339</v>
      </c>
      <c r="K1402">
        <v>0</v>
      </c>
      <c r="L1402" s="172">
        <v>43334.709236111114</v>
      </c>
    </row>
    <row r="1403" spans="7:12" x14ac:dyDescent="0.15">
      <c r="G1403" t="s">
        <v>320</v>
      </c>
      <c r="H1403" t="s">
        <v>118</v>
      </c>
      <c r="I1403" t="s">
        <v>21</v>
      </c>
      <c r="J1403" t="s">
        <v>340</v>
      </c>
      <c r="K1403">
        <v>0</v>
      </c>
      <c r="L1403" s="172">
        <v>43334.709236111114</v>
      </c>
    </row>
    <row r="1404" spans="7:12" x14ac:dyDescent="0.15">
      <c r="G1404" t="s">
        <v>320</v>
      </c>
      <c r="H1404" t="s">
        <v>118</v>
      </c>
      <c r="I1404" t="s">
        <v>21</v>
      </c>
      <c r="J1404" t="s">
        <v>341</v>
      </c>
      <c r="K1404">
        <v>0</v>
      </c>
      <c r="L1404" s="172">
        <v>43334.709236111114</v>
      </c>
    </row>
    <row r="1405" spans="7:12" x14ac:dyDescent="0.15">
      <c r="G1405" t="s">
        <v>320</v>
      </c>
      <c r="H1405" t="s">
        <v>118</v>
      </c>
      <c r="I1405" t="s">
        <v>21</v>
      </c>
      <c r="J1405" t="s">
        <v>342</v>
      </c>
      <c r="K1405">
        <v>0</v>
      </c>
      <c r="L1405" s="172">
        <v>43334.709236111114</v>
      </c>
    </row>
    <row r="1406" spans="7:12" x14ac:dyDescent="0.15">
      <c r="G1406" t="s">
        <v>320</v>
      </c>
      <c r="H1406" t="s">
        <v>118</v>
      </c>
      <c r="I1406" t="s">
        <v>152</v>
      </c>
      <c r="J1406" t="s">
        <v>333</v>
      </c>
      <c r="K1406">
        <v>0</v>
      </c>
      <c r="L1406" s="172">
        <v>43334.709236111114</v>
      </c>
    </row>
    <row r="1407" spans="7:12" x14ac:dyDescent="0.15">
      <c r="G1407" t="s">
        <v>320</v>
      </c>
      <c r="H1407" t="s">
        <v>118</v>
      </c>
      <c r="I1407" t="s">
        <v>152</v>
      </c>
      <c r="J1407" t="s">
        <v>334</v>
      </c>
      <c r="K1407">
        <v>0</v>
      </c>
      <c r="L1407" s="172">
        <v>43334.709236111114</v>
      </c>
    </row>
    <row r="1408" spans="7:12" x14ac:dyDescent="0.15">
      <c r="G1408" t="s">
        <v>320</v>
      </c>
      <c r="H1408" t="s">
        <v>118</v>
      </c>
      <c r="I1408" t="s">
        <v>152</v>
      </c>
      <c r="J1408" t="s">
        <v>335</v>
      </c>
      <c r="K1408">
        <v>0</v>
      </c>
      <c r="L1408" s="172">
        <v>43334.709236111114</v>
      </c>
    </row>
    <row r="1409" spans="7:12" x14ac:dyDescent="0.15">
      <c r="G1409" t="s">
        <v>320</v>
      </c>
      <c r="H1409" t="s">
        <v>118</v>
      </c>
      <c r="I1409" t="s">
        <v>152</v>
      </c>
      <c r="J1409" t="s">
        <v>336</v>
      </c>
      <c r="K1409">
        <v>0</v>
      </c>
      <c r="L1409" s="172">
        <v>43334.709236111114</v>
      </c>
    </row>
    <row r="1410" spans="7:12" x14ac:dyDescent="0.15">
      <c r="G1410" t="s">
        <v>320</v>
      </c>
      <c r="H1410" t="s">
        <v>118</v>
      </c>
      <c r="I1410" t="s">
        <v>152</v>
      </c>
      <c r="J1410" t="s">
        <v>326</v>
      </c>
      <c r="K1410">
        <v>0</v>
      </c>
      <c r="L1410" s="172">
        <v>43334.709236111114</v>
      </c>
    </row>
    <row r="1411" spans="7:12" x14ac:dyDescent="0.15">
      <c r="G1411" t="s">
        <v>320</v>
      </c>
      <c r="H1411" t="s">
        <v>118</v>
      </c>
      <c r="I1411" t="s">
        <v>152</v>
      </c>
      <c r="J1411" t="s">
        <v>327</v>
      </c>
      <c r="K1411">
        <v>0</v>
      </c>
      <c r="L1411" s="172">
        <v>43334.709236111114</v>
      </c>
    </row>
    <row r="1412" spans="7:12" x14ac:dyDescent="0.15">
      <c r="G1412" t="s">
        <v>320</v>
      </c>
      <c r="H1412" t="s">
        <v>118</v>
      </c>
      <c r="I1412" t="s">
        <v>152</v>
      </c>
      <c r="J1412" t="s">
        <v>337</v>
      </c>
      <c r="K1412">
        <v>0</v>
      </c>
      <c r="L1412" s="172">
        <v>43334.709236111114</v>
      </c>
    </row>
    <row r="1413" spans="7:12" x14ac:dyDescent="0.15">
      <c r="G1413" t="s">
        <v>320</v>
      </c>
      <c r="H1413" t="s">
        <v>118</v>
      </c>
      <c r="I1413" t="s">
        <v>152</v>
      </c>
      <c r="J1413" t="s">
        <v>338</v>
      </c>
      <c r="K1413">
        <v>0</v>
      </c>
      <c r="L1413" s="172">
        <v>43334.709236111114</v>
      </c>
    </row>
    <row r="1414" spans="7:12" x14ac:dyDescent="0.15">
      <c r="G1414" t="s">
        <v>320</v>
      </c>
      <c r="H1414" t="s">
        <v>118</v>
      </c>
      <c r="I1414" t="s">
        <v>152</v>
      </c>
      <c r="J1414" t="s">
        <v>339</v>
      </c>
      <c r="K1414">
        <v>0</v>
      </c>
      <c r="L1414" s="172">
        <v>43334.709236111114</v>
      </c>
    </row>
    <row r="1415" spans="7:12" x14ac:dyDescent="0.15">
      <c r="G1415" t="s">
        <v>320</v>
      </c>
      <c r="H1415" t="s">
        <v>118</v>
      </c>
      <c r="I1415" t="s">
        <v>152</v>
      </c>
      <c r="J1415" t="s">
        <v>340</v>
      </c>
      <c r="K1415">
        <v>0</v>
      </c>
      <c r="L1415" s="172">
        <v>43334.709236111114</v>
      </c>
    </row>
    <row r="1416" spans="7:12" x14ac:dyDescent="0.15">
      <c r="G1416" t="s">
        <v>320</v>
      </c>
      <c r="H1416" t="s">
        <v>118</v>
      </c>
      <c r="I1416" t="s">
        <v>152</v>
      </c>
      <c r="J1416" t="s">
        <v>341</v>
      </c>
      <c r="K1416">
        <v>0</v>
      </c>
      <c r="L1416" s="172">
        <v>43334.709236111114</v>
      </c>
    </row>
    <row r="1417" spans="7:12" x14ac:dyDescent="0.15">
      <c r="G1417" t="s">
        <v>320</v>
      </c>
      <c r="H1417" t="s">
        <v>118</v>
      </c>
      <c r="I1417" t="s">
        <v>152</v>
      </c>
      <c r="J1417" t="s">
        <v>342</v>
      </c>
      <c r="K1417">
        <v>0</v>
      </c>
      <c r="L1417" s="172">
        <v>43334.709236111114</v>
      </c>
    </row>
    <row r="1418" spans="7:12" x14ac:dyDescent="0.15">
      <c r="G1418" t="s">
        <v>320</v>
      </c>
      <c r="H1418" t="s">
        <v>118</v>
      </c>
      <c r="I1418" t="s">
        <v>23</v>
      </c>
      <c r="J1418" t="s">
        <v>333</v>
      </c>
      <c r="K1418">
        <v>0</v>
      </c>
      <c r="L1418" s="172">
        <v>43334.709236111114</v>
      </c>
    </row>
    <row r="1419" spans="7:12" x14ac:dyDescent="0.15">
      <c r="G1419" t="s">
        <v>320</v>
      </c>
      <c r="H1419" t="s">
        <v>118</v>
      </c>
      <c r="I1419" t="s">
        <v>23</v>
      </c>
      <c r="J1419" t="s">
        <v>334</v>
      </c>
      <c r="K1419">
        <v>0</v>
      </c>
      <c r="L1419" s="172">
        <v>43334.709236111114</v>
      </c>
    </row>
    <row r="1420" spans="7:12" x14ac:dyDescent="0.15">
      <c r="G1420" t="s">
        <v>320</v>
      </c>
      <c r="H1420" t="s">
        <v>118</v>
      </c>
      <c r="I1420" t="s">
        <v>23</v>
      </c>
      <c r="J1420" t="s">
        <v>335</v>
      </c>
      <c r="K1420">
        <v>0</v>
      </c>
      <c r="L1420" s="172">
        <v>43334.709236111114</v>
      </c>
    </row>
    <row r="1421" spans="7:12" x14ac:dyDescent="0.15">
      <c r="G1421" t="s">
        <v>320</v>
      </c>
      <c r="H1421" t="s">
        <v>118</v>
      </c>
      <c r="I1421" t="s">
        <v>23</v>
      </c>
      <c r="J1421" t="s">
        <v>336</v>
      </c>
      <c r="K1421">
        <v>0</v>
      </c>
      <c r="L1421" s="172">
        <v>43334.709236111114</v>
      </c>
    </row>
    <row r="1422" spans="7:12" x14ac:dyDescent="0.15">
      <c r="G1422" t="s">
        <v>320</v>
      </c>
      <c r="H1422" t="s">
        <v>118</v>
      </c>
      <c r="I1422" t="s">
        <v>23</v>
      </c>
      <c r="J1422" t="s">
        <v>326</v>
      </c>
      <c r="K1422">
        <v>0</v>
      </c>
      <c r="L1422" s="172">
        <v>43334.709236111114</v>
      </c>
    </row>
    <row r="1423" spans="7:12" x14ac:dyDescent="0.15">
      <c r="G1423" t="s">
        <v>320</v>
      </c>
      <c r="H1423" t="s">
        <v>118</v>
      </c>
      <c r="I1423" t="s">
        <v>23</v>
      </c>
      <c r="J1423" t="s">
        <v>327</v>
      </c>
      <c r="K1423">
        <v>0</v>
      </c>
      <c r="L1423" s="172">
        <v>43334.709236111114</v>
      </c>
    </row>
    <row r="1424" spans="7:12" x14ac:dyDescent="0.15">
      <c r="G1424" t="s">
        <v>320</v>
      </c>
      <c r="H1424" t="s">
        <v>118</v>
      </c>
      <c r="I1424" t="s">
        <v>23</v>
      </c>
      <c r="J1424" t="s">
        <v>337</v>
      </c>
      <c r="K1424">
        <v>0</v>
      </c>
      <c r="L1424" s="172">
        <v>43334.709236111114</v>
      </c>
    </row>
    <row r="1425" spans="7:12" x14ac:dyDescent="0.15">
      <c r="G1425" t="s">
        <v>320</v>
      </c>
      <c r="H1425" t="s">
        <v>118</v>
      </c>
      <c r="I1425" t="s">
        <v>23</v>
      </c>
      <c r="J1425" t="s">
        <v>338</v>
      </c>
      <c r="K1425">
        <v>0</v>
      </c>
      <c r="L1425" s="172">
        <v>43334.709236111114</v>
      </c>
    </row>
    <row r="1426" spans="7:12" x14ac:dyDescent="0.15">
      <c r="G1426" t="s">
        <v>320</v>
      </c>
      <c r="H1426" t="s">
        <v>118</v>
      </c>
      <c r="I1426" t="s">
        <v>23</v>
      </c>
      <c r="J1426" t="s">
        <v>339</v>
      </c>
      <c r="K1426">
        <v>0</v>
      </c>
      <c r="L1426" s="172">
        <v>43334.709236111114</v>
      </c>
    </row>
    <row r="1427" spans="7:12" x14ac:dyDescent="0.15">
      <c r="G1427" t="s">
        <v>320</v>
      </c>
      <c r="H1427" t="s">
        <v>118</v>
      </c>
      <c r="I1427" t="s">
        <v>23</v>
      </c>
      <c r="J1427" t="s">
        <v>340</v>
      </c>
      <c r="K1427">
        <v>0</v>
      </c>
      <c r="L1427" s="172">
        <v>43334.709236111114</v>
      </c>
    </row>
    <row r="1428" spans="7:12" x14ac:dyDescent="0.15">
      <c r="G1428" t="s">
        <v>320</v>
      </c>
      <c r="H1428" t="s">
        <v>118</v>
      </c>
      <c r="I1428" t="s">
        <v>23</v>
      </c>
      <c r="J1428" t="s">
        <v>341</v>
      </c>
      <c r="K1428">
        <v>0</v>
      </c>
      <c r="L1428" s="172">
        <v>43334.709236111114</v>
      </c>
    </row>
    <row r="1429" spans="7:12" x14ac:dyDescent="0.15">
      <c r="G1429" t="s">
        <v>320</v>
      </c>
      <c r="H1429" t="s">
        <v>118</v>
      </c>
      <c r="I1429" t="s">
        <v>23</v>
      </c>
      <c r="J1429" t="s">
        <v>342</v>
      </c>
      <c r="K1429">
        <v>0</v>
      </c>
      <c r="L1429" s="172">
        <v>43334.709236111114</v>
      </c>
    </row>
    <row r="1430" spans="7:12" x14ac:dyDescent="0.15">
      <c r="G1430" t="s">
        <v>320</v>
      </c>
      <c r="H1430" t="s">
        <v>118</v>
      </c>
      <c r="I1430" t="s">
        <v>24</v>
      </c>
      <c r="J1430" t="s">
        <v>333</v>
      </c>
      <c r="K1430">
        <v>0</v>
      </c>
      <c r="L1430" s="172">
        <v>43334.709236111114</v>
      </c>
    </row>
    <row r="1431" spans="7:12" x14ac:dyDescent="0.15">
      <c r="G1431" t="s">
        <v>320</v>
      </c>
      <c r="H1431" t="s">
        <v>118</v>
      </c>
      <c r="I1431" t="s">
        <v>24</v>
      </c>
      <c r="J1431" t="s">
        <v>334</v>
      </c>
      <c r="K1431">
        <v>0</v>
      </c>
      <c r="L1431" s="172">
        <v>43334.709236111114</v>
      </c>
    </row>
    <row r="1432" spans="7:12" x14ac:dyDescent="0.15">
      <c r="G1432" t="s">
        <v>320</v>
      </c>
      <c r="H1432" t="s">
        <v>118</v>
      </c>
      <c r="I1432" t="s">
        <v>24</v>
      </c>
      <c r="J1432" t="s">
        <v>335</v>
      </c>
      <c r="K1432">
        <v>0</v>
      </c>
      <c r="L1432" s="172">
        <v>43334.709236111114</v>
      </c>
    </row>
    <row r="1433" spans="7:12" x14ac:dyDescent="0.15">
      <c r="G1433" t="s">
        <v>320</v>
      </c>
      <c r="H1433" t="s">
        <v>118</v>
      </c>
      <c r="I1433" t="s">
        <v>24</v>
      </c>
      <c r="J1433" t="s">
        <v>336</v>
      </c>
      <c r="K1433">
        <v>0</v>
      </c>
      <c r="L1433" s="172">
        <v>43334.709236111114</v>
      </c>
    </row>
    <row r="1434" spans="7:12" x14ac:dyDescent="0.15">
      <c r="G1434" t="s">
        <v>320</v>
      </c>
      <c r="H1434" t="s">
        <v>118</v>
      </c>
      <c r="I1434" t="s">
        <v>24</v>
      </c>
      <c r="J1434" t="s">
        <v>326</v>
      </c>
      <c r="K1434">
        <v>0</v>
      </c>
      <c r="L1434" s="172">
        <v>43334.709236111114</v>
      </c>
    </row>
    <row r="1435" spans="7:12" x14ac:dyDescent="0.15">
      <c r="G1435" t="s">
        <v>320</v>
      </c>
      <c r="H1435" t="s">
        <v>118</v>
      </c>
      <c r="I1435" t="s">
        <v>24</v>
      </c>
      <c r="J1435" t="s">
        <v>327</v>
      </c>
      <c r="K1435">
        <v>0</v>
      </c>
      <c r="L1435" s="172">
        <v>43334.709236111114</v>
      </c>
    </row>
    <row r="1436" spans="7:12" x14ac:dyDescent="0.15">
      <c r="G1436" t="s">
        <v>320</v>
      </c>
      <c r="H1436" t="s">
        <v>118</v>
      </c>
      <c r="I1436" t="s">
        <v>24</v>
      </c>
      <c r="J1436" t="s">
        <v>337</v>
      </c>
      <c r="K1436">
        <v>0</v>
      </c>
      <c r="L1436" s="172">
        <v>43334.709236111114</v>
      </c>
    </row>
    <row r="1437" spans="7:12" x14ac:dyDescent="0.15">
      <c r="G1437" t="s">
        <v>320</v>
      </c>
      <c r="H1437" t="s">
        <v>118</v>
      </c>
      <c r="I1437" t="s">
        <v>24</v>
      </c>
      <c r="J1437" t="s">
        <v>338</v>
      </c>
      <c r="K1437">
        <v>0</v>
      </c>
      <c r="L1437" s="172">
        <v>43334.709236111114</v>
      </c>
    </row>
    <row r="1438" spans="7:12" x14ac:dyDescent="0.15">
      <c r="G1438" t="s">
        <v>320</v>
      </c>
      <c r="H1438" t="s">
        <v>118</v>
      </c>
      <c r="I1438" t="s">
        <v>24</v>
      </c>
      <c r="J1438" t="s">
        <v>339</v>
      </c>
      <c r="K1438">
        <v>0</v>
      </c>
      <c r="L1438" s="172">
        <v>43334.709236111114</v>
      </c>
    </row>
    <row r="1439" spans="7:12" x14ac:dyDescent="0.15">
      <c r="G1439" t="s">
        <v>320</v>
      </c>
      <c r="H1439" t="s">
        <v>118</v>
      </c>
      <c r="I1439" t="s">
        <v>24</v>
      </c>
      <c r="J1439" t="s">
        <v>340</v>
      </c>
      <c r="K1439">
        <v>0</v>
      </c>
      <c r="L1439" s="172">
        <v>43334.709236111114</v>
      </c>
    </row>
    <row r="1440" spans="7:12" x14ac:dyDescent="0.15">
      <c r="G1440" t="s">
        <v>320</v>
      </c>
      <c r="H1440" t="s">
        <v>118</v>
      </c>
      <c r="I1440" t="s">
        <v>24</v>
      </c>
      <c r="J1440" t="s">
        <v>341</v>
      </c>
      <c r="K1440">
        <v>0</v>
      </c>
      <c r="L1440" s="172">
        <v>43334.709236111114</v>
      </c>
    </row>
    <row r="1441" spans="7:12" x14ac:dyDescent="0.15">
      <c r="G1441" t="s">
        <v>320</v>
      </c>
      <c r="H1441" t="s">
        <v>118</v>
      </c>
      <c r="I1441" t="s">
        <v>24</v>
      </c>
      <c r="J1441" t="s">
        <v>342</v>
      </c>
      <c r="K1441">
        <v>0</v>
      </c>
      <c r="L1441" s="172">
        <v>43334.709236111114</v>
      </c>
    </row>
    <row r="1442" spans="7:12" x14ac:dyDescent="0.15">
      <c r="G1442" t="s">
        <v>320</v>
      </c>
      <c r="H1442" t="s">
        <v>119</v>
      </c>
      <c r="I1442" t="s">
        <v>300</v>
      </c>
      <c r="J1442" t="s">
        <v>333</v>
      </c>
      <c r="K1442">
        <v>0</v>
      </c>
      <c r="L1442" s="172">
        <v>43334.709247685183</v>
      </c>
    </row>
    <row r="1443" spans="7:12" x14ac:dyDescent="0.15">
      <c r="G1443" t="s">
        <v>320</v>
      </c>
      <c r="H1443" t="s">
        <v>119</v>
      </c>
      <c r="I1443" t="s">
        <v>300</v>
      </c>
      <c r="J1443" t="s">
        <v>334</v>
      </c>
      <c r="K1443">
        <v>0</v>
      </c>
      <c r="L1443" s="172">
        <v>43334.709247685183</v>
      </c>
    </row>
    <row r="1444" spans="7:12" x14ac:dyDescent="0.15">
      <c r="G1444" t="s">
        <v>320</v>
      </c>
      <c r="H1444" t="s">
        <v>119</v>
      </c>
      <c r="I1444" t="s">
        <v>300</v>
      </c>
      <c r="J1444" t="s">
        <v>335</v>
      </c>
      <c r="K1444">
        <v>0</v>
      </c>
      <c r="L1444" s="172">
        <v>43334.709247685183</v>
      </c>
    </row>
    <row r="1445" spans="7:12" x14ac:dyDescent="0.15">
      <c r="G1445" t="s">
        <v>320</v>
      </c>
      <c r="H1445" t="s">
        <v>119</v>
      </c>
      <c r="I1445" t="s">
        <v>300</v>
      </c>
      <c r="J1445" t="s">
        <v>336</v>
      </c>
      <c r="K1445">
        <v>0</v>
      </c>
      <c r="L1445" s="172">
        <v>43334.709247685183</v>
      </c>
    </row>
    <row r="1446" spans="7:12" x14ac:dyDescent="0.15">
      <c r="G1446" t="s">
        <v>320</v>
      </c>
      <c r="H1446" t="s">
        <v>119</v>
      </c>
      <c r="I1446" t="s">
        <v>300</v>
      </c>
      <c r="J1446" t="s">
        <v>326</v>
      </c>
      <c r="K1446">
        <v>0</v>
      </c>
      <c r="L1446" s="172">
        <v>43334.709247685183</v>
      </c>
    </row>
    <row r="1447" spans="7:12" x14ac:dyDescent="0.15">
      <c r="G1447" t="s">
        <v>320</v>
      </c>
      <c r="H1447" t="s">
        <v>119</v>
      </c>
      <c r="I1447" t="s">
        <v>300</v>
      </c>
      <c r="J1447" t="s">
        <v>327</v>
      </c>
      <c r="K1447">
        <v>0</v>
      </c>
      <c r="L1447" s="172">
        <v>43334.709247685183</v>
      </c>
    </row>
    <row r="1448" spans="7:12" x14ac:dyDescent="0.15">
      <c r="G1448" t="s">
        <v>320</v>
      </c>
      <c r="H1448" t="s">
        <v>119</v>
      </c>
      <c r="I1448" t="s">
        <v>300</v>
      </c>
      <c r="J1448" t="s">
        <v>337</v>
      </c>
      <c r="K1448">
        <v>0</v>
      </c>
      <c r="L1448" s="172">
        <v>43334.709247685183</v>
      </c>
    </row>
    <row r="1449" spans="7:12" x14ac:dyDescent="0.15">
      <c r="G1449" t="s">
        <v>320</v>
      </c>
      <c r="H1449" t="s">
        <v>119</v>
      </c>
      <c r="I1449" t="s">
        <v>300</v>
      </c>
      <c r="J1449" t="s">
        <v>338</v>
      </c>
      <c r="K1449">
        <v>0</v>
      </c>
      <c r="L1449" s="172">
        <v>43334.709247685183</v>
      </c>
    </row>
    <row r="1450" spans="7:12" x14ac:dyDescent="0.15">
      <c r="G1450" t="s">
        <v>320</v>
      </c>
      <c r="H1450" t="s">
        <v>119</v>
      </c>
      <c r="I1450" t="s">
        <v>300</v>
      </c>
      <c r="J1450" t="s">
        <v>339</v>
      </c>
      <c r="K1450">
        <v>0</v>
      </c>
      <c r="L1450" s="172">
        <v>43334.709247685183</v>
      </c>
    </row>
    <row r="1451" spans="7:12" x14ac:dyDescent="0.15">
      <c r="G1451" t="s">
        <v>320</v>
      </c>
      <c r="H1451" t="s">
        <v>119</v>
      </c>
      <c r="I1451" t="s">
        <v>300</v>
      </c>
      <c r="J1451" t="s">
        <v>340</v>
      </c>
      <c r="K1451">
        <v>0</v>
      </c>
      <c r="L1451" s="172">
        <v>43334.709247685183</v>
      </c>
    </row>
    <row r="1452" spans="7:12" x14ac:dyDescent="0.15">
      <c r="G1452" t="s">
        <v>320</v>
      </c>
      <c r="H1452" t="s">
        <v>119</v>
      </c>
      <c r="I1452" t="s">
        <v>300</v>
      </c>
      <c r="J1452" t="s">
        <v>341</v>
      </c>
      <c r="K1452">
        <v>0</v>
      </c>
      <c r="L1452" s="172">
        <v>43334.709247685183</v>
      </c>
    </row>
    <row r="1453" spans="7:12" x14ac:dyDescent="0.15">
      <c r="G1453" t="s">
        <v>320</v>
      </c>
      <c r="H1453" t="s">
        <v>119</v>
      </c>
      <c r="I1453" t="s">
        <v>300</v>
      </c>
      <c r="J1453" t="s">
        <v>342</v>
      </c>
      <c r="K1453">
        <v>0</v>
      </c>
      <c r="L1453" s="172">
        <v>43334.709247685183</v>
      </c>
    </row>
    <row r="1454" spans="7:12" x14ac:dyDescent="0.15">
      <c r="G1454" t="s">
        <v>320</v>
      </c>
      <c r="H1454" t="s">
        <v>119</v>
      </c>
      <c r="I1454" t="s">
        <v>302</v>
      </c>
      <c r="J1454" t="s">
        <v>333</v>
      </c>
      <c r="K1454">
        <v>0</v>
      </c>
      <c r="L1454" s="172">
        <v>43334.709247685183</v>
      </c>
    </row>
    <row r="1455" spans="7:12" x14ac:dyDescent="0.15">
      <c r="G1455" t="s">
        <v>320</v>
      </c>
      <c r="H1455" t="s">
        <v>119</v>
      </c>
      <c r="I1455" t="s">
        <v>302</v>
      </c>
      <c r="J1455" t="s">
        <v>334</v>
      </c>
      <c r="K1455">
        <v>0</v>
      </c>
      <c r="L1455" s="172">
        <v>43334.709247685183</v>
      </c>
    </row>
    <row r="1456" spans="7:12" x14ac:dyDescent="0.15">
      <c r="G1456" t="s">
        <v>320</v>
      </c>
      <c r="H1456" t="s">
        <v>119</v>
      </c>
      <c r="I1456" t="s">
        <v>302</v>
      </c>
      <c r="J1456" t="s">
        <v>335</v>
      </c>
      <c r="K1456">
        <v>0</v>
      </c>
      <c r="L1456" s="172">
        <v>43334.709247685183</v>
      </c>
    </row>
    <row r="1457" spans="7:12" x14ac:dyDescent="0.15">
      <c r="G1457" t="s">
        <v>320</v>
      </c>
      <c r="H1457" t="s">
        <v>119</v>
      </c>
      <c r="I1457" t="s">
        <v>302</v>
      </c>
      <c r="J1457" t="s">
        <v>336</v>
      </c>
      <c r="K1457">
        <v>0</v>
      </c>
      <c r="L1457" s="172">
        <v>43334.709247685183</v>
      </c>
    </row>
    <row r="1458" spans="7:12" x14ac:dyDescent="0.15">
      <c r="G1458" t="s">
        <v>320</v>
      </c>
      <c r="H1458" t="s">
        <v>119</v>
      </c>
      <c r="I1458" t="s">
        <v>302</v>
      </c>
      <c r="J1458" t="s">
        <v>326</v>
      </c>
      <c r="K1458">
        <v>0</v>
      </c>
      <c r="L1458" s="172">
        <v>43334.709247685183</v>
      </c>
    </row>
    <row r="1459" spans="7:12" x14ac:dyDescent="0.15">
      <c r="G1459" t="s">
        <v>320</v>
      </c>
      <c r="H1459" t="s">
        <v>119</v>
      </c>
      <c r="I1459" t="s">
        <v>302</v>
      </c>
      <c r="J1459" t="s">
        <v>327</v>
      </c>
      <c r="K1459">
        <v>0</v>
      </c>
      <c r="L1459" s="172">
        <v>43334.709247685183</v>
      </c>
    </row>
    <row r="1460" spans="7:12" x14ac:dyDescent="0.15">
      <c r="G1460" t="s">
        <v>320</v>
      </c>
      <c r="H1460" t="s">
        <v>119</v>
      </c>
      <c r="I1460" t="s">
        <v>302</v>
      </c>
      <c r="J1460" t="s">
        <v>337</v>
      </c>
      <c r="K1460">
        <v>0</v>
      </c>
      <c r="L1460" s="172">
        <v>43334.709247685183</v>
      </c>
    </row>
    <row r="1461" spans="7:12" x14ac:dyDescent="0.15">
      <c r="G1461" t="s">
        <v>320</v>
      </c>
      <c r="H1461" t="s">
        <v>119</v>
      </c>
      <c r="I1461" t="s">
        <v>302</v>
      </c>
      <c r="J1461" t="s">
        <v>338</v>
      </c>
      <c r="K1461">
        <v>0</v>
      </c>
      <c r="L1461" s="172">
        <v>43334.709247685183</v>
      </c>
    </row>
    <row r="1462" spans="7:12" x14ac:dyDescent="0.15">
      <c r="G1462" t="s">
        <v>320</v>
      </c>
      <c r="H1462" t="s">
        <v>119</v>
      </c>
      <c r="I1462" t="s">
        <v>302</v>
      </c>
      <c r="J1462" t="s">
        <v>339</v>
      </c>
      <c r="K1462">
        <v>0</v>
      </c>
      <c r="L1462" s="172">
        <v>43334.709247685183</v>
      </c>
    </row>
    <row r="1463" spans="7:12" x14ac:dyDescent="0.15">
      <c r="G1463" t="s">
        <v>320</v>
      </c>
      <c r="H1463" t="s">
        <v>119</v>
      </c>
      <c r="I1463" t="s">
        <v>302</v>
      </c>
      <c r="J1463" t="s">
        <v>340</v>
      </c>
      <c r="K1463">
        <v>0</v>
      </c>
      <c r="L1463" s="172">
        <v>43334.709247685183</v>
      </c>
    </row>
    <row r="1464" spans="7:12" x14ac:dyDescent="0.15">
      <c r="G1464" t="s">
        <v>320</v>
      </c>
      <c r="H1464" t="s">
        <v>119</v>
      </c>
      <c r="I1464" t="s">
        <v>302</v>
      </c>
      <c r="J1464" t="s">
        <v>341</v>
      </c>
      <c r="K1464">
        <v>0</v>
      </c>
      <c r="L1464" s="172">
        <v>43334.709247685183</v>
      </c>
    </row>
    <row r="1465" spans="7:12" x14ac:dyDescent="0.15">
      <c r="G1465" t="s">
        <v>320</v>
      </c>
      <c r="H1465" t="s">
        <v>119</v>
      </c>
      <c r="I1465" t="s">
        <v>302</v>
      </c>
      <c r="J1465" t="s">
        <v>342</v>
      </c>
      <c r="K1465">
        <v>0</v>
      </c>
      <c r="L1465" s="172">
        <v>43334.709247685183</v>
      </c>
    </row>
    <row r="1466" spans="7:12" x14ac:dyDescent="0.15">
      <c r="G1466" t="s">
        <v>320</v>
      </c>
      <c r="H1466" t="s">
        <v>119</v>
      </c>
      <c r="I1466" t="s">
        <v>303</v>
      </c>
      <c r="J1466" t="s">
        <v>333</v>
      </c>
      <c r="K1466">
        <v>0</v>
      </c>
      <c r="L1466" s="172">
        <v>43334.709247685183</v>
      </c>
    </row>
    <row r="1467" spans="7:12" x14ac:dyDescent="0.15">
      <c r="G1467" t="s">
        <v>320</v>
      </c>
      <c r="H1467" t="s">
        <v>119</v>
      </c>
      <c r="I1467" t="s">
        <v>303</v>
      </c>
      <c r="J1467" t="s">
        <v>334</v>
      </c>
      <c r="K1467">
        <v>0</v>
      </c>
      <c r="L1467" s="172">
        <v>43334.709247685183</v>
      </c>
    </row>
    <row r="1468" spans="7:12" x14ac:dyDescent="0.15">
      <c r="G1468" t="s">
        <v>320</v>
      </c>
      <c r="H1468" t="s">
        <v>119</v>
      </c>
      <c r="I1468" t="s">
        <v>303</v>
      </c>
      <c r="J1468" t="s">
        <v>335</v>
      </c>
      <c r="K1468">
        <v>0</v>
      </c>
      <c r="L1468" s="172">
        <v>43334.709247685183</v>
      </c>
    </row>
    <row r="1469" spans="7:12" x14ac:dyDescent="0.15">
      <c r="G1469" t="s">
        <v>320</v>
      </c>
      <c r="H1469" t="s">
        <v>119</v>
      </c>
      <c r="I1469" t="s">
        <v>303</v>
      </c>
      <c r="J1469" t="s">
        <v>336</v>
      </c>
      <c r="K1469">
        <v>0</v>
      </c>
      <c r="L1469" s="172">
        <v>43334.709247685183</v>
      </c>
    </row>
    <row r="1470" spans="7:12" x14ac:dyDescent="0.15">
      <c r="G1470" t="s">
        <v>320</v>
      </c>
      <c r="H1470" t="s">
        <v>119</v>
      </c>
      <c r="I1470" t="s">
        <v>303</v>
      </c>
      <c r="J1470" t="s">
        <v>326</v>
      </c>
      <c r="K1470">
        <v>0</v>
      </c>
      <c r="L1470" s="172">
        <v>43334.709247685183</v>
      </c>
    </row>
    <row r="1471" spans="7:12" x14ac:dyDescent="0.15">
      <c r="G1471" t="s">
        <v>320</v>
      </c>
      <c r="H1471" t="s">
        <v>119</v>
      </c>
      <c r="I1471" t="s">
        <v>303</v>
      </c>
      <c r="J1471" t="s">
        <v>327</v>
      </c>
      <c r="K1471">
        <v>0</v>
      </c>
      <c r="L1471" s="172">
        <v>43334.709247685183</v>
      </c>
    </row>
    <row r="1472" spans="7:12" x14ac:dyDescent="0.15">
      <c r="G1472" t="s">
        <v>320</v>
      </c>
      <c r="H1472" t="s">
        <v>119</v>
      </c>
      <c r="I1472" t="s">
        <v>303</v>
      </c>
      <c r="J1472" t="s">
        <v>337</v>
      </c>
      <c r="K1472">
        <v>0</v>
      </c>
      <c r="L1472" s="172">
        <v>43334.709247685183</v>
      </c>
    </row>
    <row r="1473" spans="7:12" x14ac:dyDescent="0.15">
      <c r="G1473" t="s">
        <v>320</v>
      </c>
      <c r="H1473" t="s">
        <v>119</v>
      </c>
      <c r="I1473" t="s">
        <v>303</v>
      </c>
      <c r="J1473" t="s">
        <v>338</v>
      </c>
      <c r="K1473">
        <v>0</v>
      </c>
      <c r="L1473" s="172">
        <v>43334.709247685183</v>
      </c>
    </row>
    <row r="1474" spans="7:12" x14ac:dyDescent="0.15">
      <c r="G1474" t="s">
        <v>320</v>
      </c>
      <c r="H1474" t="s">
        <v>119</v>
      </c>
      <c r="I1474" t="s">
        <v>303</v>
      </c>
      <c r="J1474" t="s">
        <v>339</v>
      </c>
      <c r="K1474">
        <v>0</v>
      </c>
      <c r="L1474" s="172">
        <v>43334.709247685183</v>
      </c>
    </row>
    <row r="1475" spans="7:12" x14ac:dyDescent="0.15">
      <c r="G1475" t="s">
        <v>320</v>
      </c>
      <c r="H1475" t="s">
        <v>119</v>
      </c>
      <c r="I1475" t="s">
        <v>303</v>
      </c>
      <c r="J1475" t="s">
        <v>340</v>
      </c>
      <c r="K1475">
        <v>0</v>
      </c>
      <c r="L1475" s="172">
        <v>43334.709247685183</v>
      </c>
    </row>
    <row r="1476" spans="7:12" x14ac:dyDescent="0.15">
      <c r="G1476" t="s">
        <v>320</v>
      </c>
      <c r="H1476" t="s">
        <v>119</v>
      </c>
      <c r="I1476" t="s">
        <v>303</v>
      </c>
      <c r="J1476" t="s">
        <v>341</v>
      </c>
      <c r="K1476">
        <v>0</v>
      </c>
      <c r="L1476" s="172">
        <v>43334.709247685183</v>
      </c>
    </row>
    <row r="1477" spans="7:12" x14ac:dyDescent="0.15">
      <c r="G1477" t="s">
        <v>320</v>
      </c>
      <c r="H1477" t="s">
        <v>119</v>
      </c>
      <c r="I1477" t="s">
        <v>303</v>
      </c>
      <c r="J1477" t="s">
        <v>342</v>
      </c>
      <c r="K1477">
        <v>0</v>
      </c>
      <c r="L1477" s="172">
        <v>43334.709247685183</v>
      </c>
    </row>
    <row r="1478" spans="7:12" x14ac:dyDescent="0.15">
      <c r="G1478" t="s">
        <v>320</v>
      </c>
      <c r="H1478" t="s">
        <v>119</v>
      </c>
      <c r="I1478" t="s">
        <v>304</v>
      </c>
      <c r="J1478" t="s">
        <v>333</v>
      </c>
      <c r="K1478">
        <v>0</v>
      </c>
      <c r="L1478" s="172">
        <v>43334.709247685183</v>
      </c>
    </row>
    <row r="1479" spans="7:12" x14ac:dyDescent="0.15">
      <c r="G1479" t="s">
        <v>320</v>
      </c>
      <c r="H1479" t="s">
        <v>119</v>
      </c>
      <c r="I1479" t="s">
        <v>304</v>
      </c>
      <c r="J1479" t="s">
        <v>334</v>
      </c>
      <c r="K1479">
        <v>0</v>
      </c>
      <c r="L1479" s="172">
        <v>43334.709247685183</v>
      </c>
    </row>
    <row r="1480" spans="7:12" x14ac:dyDescent="0.15">
      <c r="G1480" t="s">
        <v>320</v>
      </c>
      <c r="H1480" t="s">
        <v>119</v>
      </c>
      <c r="I1480" t="s">
        <v>304</v>
      </c>
      <c r="J1480" t="s">
        <v>335</v>
      </c>
      <c r="K1480">
        <v>0</v>
      </c>
      <c r="L1480" s="172">
        <v>43334.70925925926</v>
      </c>
    </row>
    <row r="1481" spans="7:12" x14ac:dyDescent="0.15">
      <c r="G1481" t="s">
        <v>320</v>
      </c>
      <c r="H1481" t="s">
        <v>119</v>
      </c>
      <c r="I1481" t="s">
        <v>304</v>
      </c>
      <c r="J1481" t="s">
        <v>336</v>
      </c>
      <c r="K1481">
        <v>0</v>
      </c>
      <c r="L1481" s="172">
        <v>43334.70925925926</v>
      </c>
    </row>
    <row r="1482" spans="7:12" x14ac:dyDescent="0.15">
      <c r="G1482" t="s">
        <v>320</v>
      </c>
      <c r="H1482" t="s">
        <v>119</v>
      </c>
      <c r="I1482" t="s">
        <v>304</v>
      </c>
      <c r="J1482" t="s">
        <v>326</v>
      </c>
      <c r="K1482">
        <v>0</v>
      </c>
      <c r="L1482" s="172">
        <v>43334.70925925926</v>
      </c>
    </row>
    <row r="1483" spans="7:12" x14ac:dyDescent="0.15">
      <c r="G1483" t="s">
        <v>320</v>
      </c>
      <c r="H1483" t="s">
        <v>119</v>
      </c>
      <c r="I1483" t="s">
        <v>304</v>
      </c>
      <c r="J1483" t="s">
        <v>327</v>
      </c>
      <c r="K1483">
        <v>0</v>
      </c>
      <c r="L1483" s="172">
        <v>43334.70925925926</v>
      </c>
    </row>
    <row r="1484" spans="7:12" x14ac:dyDescent="0.15">
      <c r="G1484" t="s">
        <v>320</v>
      </c>
      <c r="H1484" t="s">
        <v>119</v>
      </c>
      <c r="I1484" t="s">
        <v>304</v>
      </c>
      <c r="J1484" t="s">
        <v>337</v>
      </c>
      <c r="K1484">
        <v>0</v>
      </c>
      <c r="L1484" s="172">
        <v>43334.70925925926</v>
      </c>
    </row>
    <row r="1485" spans="7:12" x14ac:dyDescent="0.15">
      <c r="G1485" t="s">
        <v>320</v>
      </c>
      <c r="H1485" t="s">
        <v>119</v>
      </c>
      <c r="I1485" t="s">
        <v>304</v>
      </c>
      <c r="J1485" t="s">
        <v>338</v>
      </c>
      <c r="K1485">
        <v>0</v>
      </c>
      <c r="L1485" s="172">
        <v>43334.70925925926</v>
      </c>
    </row>
    <row r="1486" spans="7:12" x14ac:dyDescent="0.15">
      <c r="G1486" t="s">
        <v>320</v>
      </c>
      <c r="H1486" t="s">
        <v>119</v>
      </c>
      <c r="I1486" t="s">
        <v>304</v>
      </c>
      <c r="J1486" t="s">
        <v>339</v>
      </c>
      <c r="K1486">
        <v>0</v>
      </c>
      <c r="L1486" s="172">
        <v>43334.70925925926</v>
      </c>
    </row>
    <row r="1487" spans="7:12" x14ac:dyDescent="0.15">
      <c r="G1487" t="s">
        <v>320</v>
      </c>
      <c r="H1487" t="s">
        <v>119</v>
      </c>
      <c r="I1487" t="s">
        <v>304</v>
      </c>
      <c r="J1487" t="s">
        <v>340</v>
      </c>
      <c r="K1487">
        <v>0</v>
      </c>
      <c r="L1487" s="172">
        <v>43334.70925925926</v>
      </c>
    </row>
    <row r="1488" spans="7:12" x14ac:dyDescent="0.15">
      <c r="G1488" t="s">
        <v>320</v>
      </c>
      <c r="H1488" t="s">
        <v>119</v>
      </c>
      <c r="I1488" t="s">
        <v>304</v>
      </c>
      <c r="J1488" t="s">
        <v>341</v>
      </c>
      <c r="K1488">
        <v>0</v>
      </c>
      <c r="L1488" s="172">
        <v>43334.70925925926</v>
      </c>
    </row>
    <row r="1489" spans="7:12" x14ac:dyDescent="0.15">
      <c r="G1489" t="s">
        <v>320</v>
      </c>
      <c r="H1489" t="s">
        <v>119</v>
      </c>
      <c r="I1489" t="s">
        <v>304</v>
      </c>
      <c r="J1489" t="s">
        <v>342</v>
      </c>
      <c r="K1489">
        <v>0</v>
      </c>
      <c r="L1489" s="172">
        <v>43334.70925925926</v>
      </c>
    </row>
    <row r="1490" spans="7:12" x14ac:dyDescent="0.15">
      <c r="G1490" t="s">
        <v>320</v>
      </c>
      <c r="H1490" t="s">
        <v>119</v>
      </c>
      <c r="I1490" t="s">
        <v>305</v>
      </c>
      <c r="J1490" t="s">
        <v>333</v>
      </c>
      <c r="K1490">
        <v>0</v>
      </c>
      <c r="L1490" s="172">
        <v>43334.70925925926</v>
      </c>
    </row>
    <row r="1491" spans="7:12" x14ac:dyDescent="0.15">
      <c r="G1491" t="s">
        <v>320</v>
      </c>
      <c r="H1491" t="s">
        <v>119</v>
      </c>
      <c r="I1491" t="s">
        <v>305</v>
      </c>
      <c r="J1491" t="s">
        <v>334</v>
      </c>
      <c r="K1491">
        <v>0</v>
      </c>
      <c r="L1491" s="172">
        <v>43334.70925925926</v>
      </c>
    </row>
    <row r="1492" spans="7:12" x14ac:dyDescent="0.15">
      <c r="G1492" t="s">
        <v>320</v>
      </c>
      <c r="H1492" t="s">
        <v>119</v>
      </c>
      <c r="I1492" t="s">
        <v>305</v>
      </c>
      <c r="J1492" t="s">
        <v>335</v>
      </c>
      <c r="K1492">
        <v>0</v>
      </c>
      <c r="L1492" s="172">
        <v>43334.70925925926</v>
      </c>
    </row>
    <row r="1493" spans="7:12" x14ac:dyDescent="0.15">
      <c r="G1493" t="s">
        <v>320</v>
      </c>
      <c r="H1493" t="s">
        <v>119</v>
      </c>
      <c r="I1493" t="s">
        <v>305</v>
      </c>
      <c r="J1493" t="s">
        <v>336</v>
      </c>
      <c r="K1493">
        <v>0</v>
      </c>
      <c r="L1493" s="172">
        <v>43334.70925925926</v>
      </c>
    </row>
    <row r="1494" spans="7:12" x14ac:dyDescent="0.15">
      <c r="G1494" t="s">
        <v>320</v>
      </c>
      <c r="H1494" t="s">
        <v>119</v>
      </c>
      <c r="I1494" t="s">
        <v>305</v>
      </c>
      <c r="J1494" t="s">
        <v>326</v>
      </c>
      <c r="K1494">
        <v>0</v>
      </c>
      <c r="L1494" s="172">
        <v>43334.70925925926</v>
      </c>
    </row>
    <row r="1495" spans="7:12" x14ac:dyDescent="0.15">
      <c r="G1495" t="s">
        <v>320</v>
      </c>
      <c r="H1495" t="s">
        <v>119</v>
      </c>
      <c r="I1495" t="s">
        <v>305</v>
      </c>
      <c r="J1495" t="s">
        <v>327</v>
      </c>
      <c r="K1495">
        <v>0</v>
      </c>
      <c r="L1495" s="172">
        <v>43334.70925925926</v>
      </c>
    </row>
    <row r="1496" spans="7:12" x14ac:dyDescent="0.15">
      <c r="G1496" t="s">
        <v>320</v>
      </c>
      <c r="H1496" t="s">
        <v>119</v>
      </c>
      <c r="I1496" t="s">
        <v>305</v>
      </c>
      <c r="J1496" t="s">
        <v>337</v>
      </c>
      <c r="K1496">
        <v>0</v>
      </c>
      <c r="L1496" s="172">
        <v>43334.70925925926</v>
      </c>
    </row>
    <row r="1497" spans="7:12" x14ac:dyDescent="0.15">
      <c r="G1497" t="s">
        <v>320</v>
      </c>
      <c r="H1497" t="s">
        <v>119</v>
      </c>
      <c r="I1497" t="s">
        <v>305</v>
      </c>
      <c r="J1497" t="s">
        <v>338</v>
      </c>
      <c r="K1497">
        <v>0</v>
      </c>
      <c r="L1497" s="172">
        <v>43334.70925925926</v>
      </c>
    </row>
    <row r="1498" spans="7:12" x14ac:dyDescent="0.15">
      <c r="G1498" t="s">
        <v>320</v>
      </c>
      <c r="H1498" t="s">
        <v>119</v>
      </c>
      <c r="I1498" t="s">
        <v>305</v>
      </c>
      <c r="J1498" t="s">
        <v>339</v>
      </c>
      <c r="K1498">
        <v>0</v>
      </c>
      <c r="L1498" s="172">
        <v>43334.70925925926</v>
      </c>
    </row>
    <row r="1499" spans="7:12" x14ac:dyDescent="0.15">
      <c r="G1499" t="s">
        <v>320</v>
      </c>
      <c r="H1499" t="s">
        <v>119</v>
      </c>
      <c r="I1499" t="s">
        <v>305</v>
      </c>
      <c r="J1499" t="s">
        <v>340</v>
      </c>
      <c r="K1499">
        <v>0</v>
      </c>
      <c r="L1499" s="172">
        <v>43334.70925925926</v>
      </c>
    </row>
    <row r="1500" spans="7:12" x14ac:dyDescent="0.15">
      <c r="G1500" t="s">
        <v>320</v>
      </c>
      <c r="H1500" t="s">
        <v>119</v>
      </c>
      <c r="I1500" t="s">
        <v>305</v>
      </c>
      <c r="J1500" t="s">
        <v>341</v>
      </c>
      <c r="K1500">
        <v>0</v>
      </c>
      <c r="L1500" s="172">
        <v>43334.70925925926</v>
      </c>
    </row>
    <row r="1501" spans="7:12" x14ac:dyDescent="0.15">
      <c r="G1501" t="s">
        <v>320</v>
      </c>
      <c r="H1501" t="s">
        <v>119</v>
      </c>
      <c r="I1501" t="s">
        <v>305</v>
      </c>
      <c r="J1501" t="s">
        <v>342</v>
      </c>
      <c r="K1501">
        <v>0</v>
      </c>
      <c r="L1501" s="172">
        <v>43334.70925925926</v>
      </c>
    </row>
    <row r="1502" spans="7:12" x14ac:dyDescent="0.15">
      <c r="G1502" t="s">
        <v>320</v>
      </c>
      <c r="H1502" t="s">
        <v>119</v>
      </c>
      <c r="I1502" t="s">
        <v>306</v>
      </c>
      <c r="J1502" t="s">
        <v>333</v>
      </c>
      <c r="K1502">
        <v>0</v>
      </c>
      <c r="L1502" s="172">
        <v>43334.70925925926</v>
      </c>
    </row>
    <row r="1503" spans="7:12" x14ac:dyDescent="0.15">
      <c r="G1503" t="s">
        <v>320</v>
      </c>
      <c r="H1503" t="s">
        <v>119</v>
      </c>
      <c r="I1503" t="s">
        <v>306</v>
      </c>
      <c r="J1503" t="s">
        <v>334</v>
      </c>
      <c r="K1503">
        <v>0</v>
      </c>
      <c r="L1503" s="172">
        <v>43334.70925925926</v>
      </c>
    </row>
    <row r="1504" spans="7:12" x14ac:dyDescent="0.15">
      <c r="G1504" t="s">
        <v>320</v>
      </c>
      <c r="H1504" t="s">
        <v>119</v>
      </c>
      <c r="I1504" t="s">
        <v>306</v>
      </c>
      <c r="J1504" t="s">
        <v>335</v>
      </c>
      <c r="K1504">
        <v>0</v>
      </c>
      <c r="L1504" s="172">
        <v>43334.70925925926</v>
      </c>
    </row>
    <row r="1505" spans="7:12" x14ac:dyDescent="0.15">
      <c r="G1505" t="s">
        <v>320</v>
      </c>
      <c r="H1505" t="s">
        <v>119</v>
      </c>
      <c r="I1505" t="s">
        <v>306</v>
      </c>
      <c r="J1505" t="s">
        <v>336</v>
      </c>
      <c r="K1505">
        <v>0</v>
      </c>
      <c r="L1505" s="172">
        <v>43334.70925925926</v>
      </c>
    </row>
    <row r="1506" spans="7:12" x14ac:dyDescent="0.15">
      <c r="G1506" t="s">
        <v>320</v>
      </c>
      <c r="H1506" t="s">
        <v>119</v>
      </c>
      <c r="I1506" t="s">
        <v>306</v>
      </c>
      <c r="J1506" t="s">
        <v>326</v>
      </c>
      <c r="K1506">
        <v>0</v>
      </c>
      <c r="L1506" s="172">
        <v>43334.70925925926</v>
      </c>
    </row>
    <row r="1507" spans="7:12" x14ac:dyDescent="0.15">
      <c r="G1507" t="s">
        <v>320</v>
      </c>
      <c r="H1507" t="s">
        <v>119</v>
      </c>
      <c r="I1507" t="s">
        <v>306</v>
      </c>
      <c r="J1507" t="s">
        <v>327</v>
      </c>
      <c r="K1507">
        <v>0</v>
      </c>
      <c r="L1507" s="172">
        <v>43334.70925925926</v>
      </c>
    </row>
    <row r="1508" spans="7:12" x14ac:dyDescent="0.15">
      <c r="G1508" t="s">
        <v>320</v>
      </c>
      <c r="H1508" t="s">
        <v>119</v>
      </c>
      <c r="I1508" t="s">
        <v>306</v>
      </c>
      <c r="J1508" t="s">
        <v>337</v>
      </c>
      <c r="K1508">
        <v>0</v>
      </c>
      <c r="L1508" s="172">
        <v>43334.70925925926</v>
      </c>
    </row>
    <row r="1509" spans="7:12" x14ac:dyDescent="0.15">
      <c r="G1509" t="s">
        <v>320</v>
      </c>
      <c r="H1509" t="s">
        <v>119</v>
      </c>
      <c r="I1509" t="s">
        <v>306</v>
      </c>
      <c r="J1509" t="s">
        <v>338</v>
      </c>
      <c r="K1509">
        <v>0</v>
      </c>
      <c r="L1509" s="172">
        <v>43334.70925925926</v>
      </c>
    </row>
    <row r="1510" spans="7:12" x14ac:dyDescent="0.15">
      <c r="G1510" t="s">
        <v>320</v>
      </c>
      <c r="H1510" t="s">
        <v>119</v>
      </c>
      <c r="I1510" t="s">
        <v>306</v>
      </c>
      <c r="J1510" t="s">
        <v>339</v>
      </c>
      <c r="K1510">
        <v>0</v>
      </c>
      <c r="L1510" s="172">
        <v>43334.70925925926</v>
      </c>
    </row>
    <row r="1511" spans="7:12" x14ac:dyDescent="0.15">
      <c r="G1511" t="s">
        <v>320</v>
      </c>
      <c r="H1511" t="s">
        <v>119</v>
      </c>
      <c r="I1511" t="s">
        <v>306</v>
      </c>
      <c r="J1511" t="s">
        <v>340</v>
      </c>
      <c r="K1511">
        <v>0</v>
      </c>
      <c r="L1511" s="172">
        <v>43334.70925925926</v>
      </c>
    </row>
    <row r="1512" spans="7:12" x14ac:dyDescent="0.15">
      <c r="G1512" t="s">
        <v>320</v>
      </c>
      <c r="H1512" t="s">
        <v>119</v>
      </c>
      <c r="I1512" t="s">
        <v>306</v>
      </c>
      <c r="J1512" t="s">
        <v>341</v>
      </c>
      <c r="K1512">
        <v>0</v>
      </c>
      <c r="L1512" s="172">
        <v>43334.70925925926</v>
      </c>
    </row>
    <row r="1513" spans="7:12" x14ac:dyDescent="0.15">
      <c r="G1513" t="s">
        <v>320</v>
      </c>
      <c r="H1513" t="s">
        <v>119</v>
      </c>
      <c r="I1513" t="s">
        <v>306</v>
      </c>
      <c r="J1513" t="s">
        <v>342</v>
      </c>
      <c r="K1513">
        <v>0</v>
      </c>
      <c r="L1513" s="172">
        <v>43334.70925925926</v>
      </c>
    </row>
    <row r="1514" spans="7:12" x14ac:dyDescent="0.15">
      <c r="G1514" t="s">
        <v>320</v>
      </c>
      <c r="H1514" t="s">
        <v>119</v>
      </c>
      <c r="I1514" t="s">
        <v>307</v>
      </c>
      <c r="J1514" t="s">
        <v>333</v>
      </c>
      <c r="K1514">
        <v>0</v>
      </c>
      <c r="L1514" s="172">
        <v>43334.70925925926</v>
      </c>
    </row>
    <row r="1515" spans="7:12" x14ac:dyDescent="0.15">
      <c r="G1515" t="s">
        <v>320</v>
      </c>
      <c r="H1515" t="s">
        <v>119</v>
      </c>
      <c r="I1515" t="s">
        <v>307</v>
      </c>
      <c r="J1515" t="s">
        <v>334</v>
      </c>
      <c r="K1515">
        <v>0</v>
      </c>
      <c r="L1515" s="172">
        <v>43334.70925925926</v>
      </c>
    </row>
    <row r="1516" spans="7:12" x14ac:dyDescent="0.15">
      <c r="G1516" t="s">
        <v>320</v>
      </c>
      <c r="H1516" t="s">
        <v>119</v>
      </c>
      <c r="I1516" t="s">
        <v>307</v>
      </c>
      <c r="J1516" t="s">
        <v>335</v>
      </c>
      <c r="K1516">
        <v>0</v>
      </c>
      <c r="L1516" s="172">
        <v>43334.70925925926</v>
      </c>
    </row>
    <row r="1517" spans="7:12" x14ac:dyDescent="0.15">
      <c r="G1517" t="s">
        <v>320</v>
      </c>
      <c r="H1517" t="s">
        <v>119</v>
      </c>
      <c r="I1517" t="s">
        <v>307</v>
      </c>
      <c r="J1517" t="s">
        <v>336</v>
      </c>
      <c r="K1517">
        <v>0</v>
      </c>
      <c r="L1517" s="172">
        <v>43334.70925925926</v>
      </c>
    </row>
    <row r="1518" spans="7:12" x14ac:dyDescent="0.15">
      <c r="G1518" t="s">
        <v>320</v>
      </c>
      <c r="H1518" t="s">
        <v>119</v>
      </c>
      <c r="I1518" t="s">
        <v>307</v>
      </c>
      <c r="J1518" t="s">
        <v>326</v>
      </c>
      <c r="K1518">
        <v>0</v>
      </c>
      <c r="L1518" s="172">
        <v>43334.70925925926</v>
      </c>
    </row>
    <row r="1519" spans="7:12" x14ac:dyDescent="0.15">
      <c r="G1519" t="s">
        <v>320</v>
      </c>
      <c r="H1519" t="s">
        <v>119</v>
      </c>
      <c r="I1519" t="s">
        <v>307</v>
      </c>
      <c r="J1519" t="s">
        <v>327</v>
      </c>
      <c r="K1519">
        <v>0</v>
      </c>
      <c r="L1519" s="172">
        <v>43334.709270833337</v>
      </c>
    </row>
    <row r="1520" spans="7:12" x14ac:dyDescent="0.15">
      <c r="G1520" t="s">
        <v>320</v>
      </c>
      <c r="H1520" t="s">
        <v>119</v>
      </c>
      <c r="I1520" t="s">
        <v>307</v>
      </c>
      <c r="J1520" t="s">
        <v>337</v>
      </c>
      <c r="K1520">
        <v>0</v>
      </c>
      <c r="L1520" s="172">
        <v>43334.709270833337</v>
      </c>
    </row>
    <row r="1521" spans="7:12" x14ac:dyDescent="0.15">
      <c r="G1521" t="s">
        <v>320</v>
      </c>
      <c r="H1521" t="s">
        <v>119</v>
      </c>
      <c r="I1521" t="s">
        <v>307</v>
      </c>
      <c r="J1521" t="s">
        <v>338</v>
      </c>
      <c r="K1521">
        <v>0</v>
      </c>
      <c r="L1521" s="172">
        <v>43334.709270833337</v>
      </c>
    </row>
    <row r="1522" spans="7:12" x14ac:dyDescent="0.15">
      <c r="G1522" t="s">
        <v>320</v>
      </c>
      <c r="H1522" t="s">
        <v>119</v>
      </c>
      <c r="I1522" t="s">
        <v>307</v>
      </c>
      <c r="J1522" t="s">
        <v>339</v>
      </c>
      <c r="K1522">
        <v>0</v>
      </c>
      <c r="L1522" s="172">
        <v>43334.709270833337</v>
      </c>
    </row>
    <row r="1523" spans="7:12" x14ac:dyDescent="0.15">
      <c r="G1523" t="s">
        <v>320</v>
      </c>
      <c r="H1523" t="s">
        <v>119</v>
      </c>
      <c r="I1523" t="s">
        <v>307</v>
      </c>
      <c r="J1523" t="s">
        <v>340</v>
      </c>
      <c r="K1523">
        <v>0</v>
      </c>
      <c r="L1523" s="172">
        <v>43334.709270833337</v>
      </c>
    </row>
    <row r="1524" spans="7:12" x14ac:dyDescent="0.15">
      <c r="G1524" t="s">
        <v>320</v>
      </c>
      <c r="H1524" t="s">
        <v>119</v>
      </c>
      <c r="I1524" t="s">
        <v>307</v>
      </c>
      <c r="J1524" t="s">
        <v>341</v>
      </c>
      <c r="K1524">
        <v>0</v>
      </c>
      <c r="L1524" s="172">
        <v>43334.709270833337</v>
      </c>
    </row>
    <row r="1525" spans="7:12" x14ac:dyDescent="0.15">
      <c r="G1525" t="s">
        <v>320</v>
      </c>
      <c r="H1525" t="s">
        <v>119</v>
      </c>
      <c r="I1525" t="s">
        <v>307</v>
      </c>
      <c r="J1525" t="s">
        <v>342</v>
      </c>
      <c r="K1525">
        <v>0</v>
      </c>
      <c r="L1525" s="172">
        <v>43334.709270833337</v>
      </c>
    </row>
    <row r="1526" spans="7:12" x14ac:dyDescent="0.15">
      <c r="G1526" t="s">
        <v>320</v>
      </c>
      <c r="H1526" t="s">
        <v>119</v>
      </c>
      <c r="I1526" t="s">
        <v>308</v>
      </c>
      <c r="J1526" t="s">
        <v>333</v>
      </c>
      <c r="K1526">
        <v>0</v>
      </c>
      <c r="L1526" s="172">
        <v>43334.709270833337</v>
      </c>
    </row>
    <row r="1527" spans="7:12" x14ac:dyDescent="0.15">
      <c r="G1527" t="s">
        <v>320</v>
      </c>
      <c r="H1527" t="s">
        <v>119</v>
      </c>
      <c r="I1527" t="s">
        <v>308</v>
      </c>
      <c r="J1527" t="s">
        <v>334</v>
      </c>
      <c r="K1527">
        <v>0</v>
      </c>
      <c r="L1527" s="172">
        <v>43334.709270833337</v>
      </c>
    </row>
    <row r="1528" spans="7:12" x14ac:dyDescent="0.15">
      <c r="G1528" t="s">
        <v>320</v>
      </c>
      <c r="H1528" t="s">
        <v>119</v>
      </c>
      <c r="I1528" t="s">
        <v>308</v>
      </c>
      <c r="J1528" t="s">
        <v>335</v>
      </c>
      <c r="K1528">
        <v>0</v>
      </c>
      <c r="L1528" s="172">
        <v>43334.709270833337</v>
      </c>
    </row>
    <row r="1529" spans="7:12" x14ac:dyDescent="0.15">
      <c r="G1529" t="s">
        <v>320</v>
      </c>
      <c r="H1529" t="s">
        <v>119</v>
      </c>
      <c r="I1529" t="s">
        <v>308</v>
      </c>
      <c r="J1529" t="s">
        <v>336</v>
      </c>
      <c r="K1529">
        <v>0</v>
      </c>
      <c r="L1529" s="172">
        <v>43334.709270833337</v>
      </c>
    </row>
    <row r="1530" spans="7:12" x14ac:dyDescent="0.15">
      <c r="G1530" t="s">
        <v>320</v>
      </c>
      <c r="H1530" t="s">
        <v>119</v>
      </c>
      <c r="I1530" t="s">
        <v>308</v>
      </c>
      <c r="J1530" t="s">
        <v>326</v>
      </c>
      <c r="K1530">
        <v>0</v>
      </c>
      <c r="L1530" s="172">
        <v>43334.709270833337</v>
      </c>
    </row>
    <row r="1531" spans="7:12" x14ac:dyDescent="0.15">
      <c r="G1531" t="s">
        <v>320</v>
      </c>
      <c r="H1531" t="s">
        <v>119</v>
      </c>
      <c r="I1531" t="s">
        <v>308</v>
      </c>
      <c r="J1531" t="s">
        <v>327</v>
      </c>
      <c r="K1531">
        <v>0</v>
      </c>
      <c r="L1531" s="172">
        <v>43334.709270833337</v>
      </c>
    </row>
    <row r="1532" spans="7:12" x14ac:dyDescent="0.15">
      <c r="G1532" t="s">
        <v>320</v>
      </c>
      <c r="H1532" t="s">
        <v>119</v>
      </c>
      <c r="I1532" t="s">
        <v>308</v>
      </c>
      <c r="J1532" t="s">
        <v>337</v>
      </c>
      <c r="K1532">
        <v>0</v>
      </c>
      <c r="L1532" s="172">
        <v>43334.709270833337</v>
      </c>
    </row>
    <row r="1533" spans="7:12" x14ac:dyDescent="0.15">
      <c r="G1533" t="s">
        <v>320</v>
      </c>
      <c r="H1533" t="s">
        <v>119</v>
      </c>
      <c r="I1533" t="s">
        <v>308</v>
      </c>
      <c r="J1533" t="s">
        <v>338</v>
      </c>
      <c r="K1533">
        <v>0</v>
      </c>
      <c r="L1533" s="172">
        <v>43334.709270833337</v>
      </c>
    </row>
    <row r="1534" spans="7:12" x14ac:dyDescent="0.15">
      <c r="G1534" t="s">
        <v>320</v>
      </c>
      <c r="H1534" t="s">
        <v>119</v>
      </c>
      <c r="I1534" t="s">
        <v>308</v>
      </c>
      <c r="J1534" t="s">
        <v>339</v>
      </c>
      <c r="K1534">
        <v>0</v>
      </c>
      <c r="L1534" s="172">
        <v>43334.709270833337</v>
      </c>
    </row>
    <row r="1535" spans="7:12" x14ac:dyDescent="0.15">
      <c r="G1535" t="s">
        <v>320</v>
      </c>
      <c r="H1535" t="s">
        <v>119</v>
      </c>
      <c r="I1535" t="s">
        <v>308</v>
      </c>
      <c r="J1535" t="s">
        <v>340</v>
      </c>
      <c r="K1535">
        <v>0</v>
      </c>
      <c r="L1535" s="172">
        <v>43334.709270833337</v>
      </c>
    </row>
    <row r="1536" spans="7:12" x14ac:dyDescent="0.15">
      <c r="G1536" t="s">
        <v>320</v>
      </c>
      <c r="H1536" t="s">
        <v>119</v>
      </c>
      <c r="I1536" t="s">
        <v>308</v>
      </c>
      <c r="J1536" t="s">
        <v>341</v>
      </c>
      <c r="K1536">
        <v>0</v>
      </c>
      <c r="L1536" s="172">
        <v>43334.709270833337</v>
      </c>
    </row>
    <row r="1537" spans="7:12" x14ac:dyDescent="0.15">
      <c r="G1537" t="s">
        <v>320</v>
      </c>
      <c r="H1537" t="s">
        <v>119</v>
      </c>
      <c r="I1537" t="s">
        <v>308</v>
      </c>
      <c r="J1537" t="s">
        <v>342</v>
      </c>
      <c r="K1537">
        <v>0</v>
      </c>
      <c r="L1537" s="172">
        <v>43334.709270833337</v>
      </c>
    </row>
    <row r="1538" spans="7:12" x14ac:dyDescent="0.15">
      <c r="G1538" t="s">
        <v>320</v>
      </c>
      <c r="H1538" t="s">
        <v>119</v>
      </c>
      <c r="I1538" t="s">
        <v>309</v>
      </c>
      <c r="J1538" t="s">
        <v>333</v>
      </c>
      <c r="K1538">
        <v>0</v>
      </c>
      <c r="L1538" s="172">
        <v>43334.709270833337</v>
      </c>
    </row>
    <row r="1539" spans="7:12" x14ac:dyDescent="0.15">
      <c r="G1539" t="s">
        <v>320</v>
      </c>
      <c r="H1539" t="s">
        <v>119</v>
      </c>
      <c r="I1539" t="s">
        <v>309</v>
      </c>
      <c r="J1539" t="s">
        <v>334</v>
      </c>
      <c r="K1539">
        <v>0</v>
      </c>
      <c r="L1539" s="172">
        <v>43334.709270833337</v>
      </c>
    </row>
    <row r="1540" spans="7:12" x14ac:dyDescent="0.15">
      <c r="G1540" t="s">
        <v>320</v>
      </c>
      <c r="H1540" t="s">
        <v>119</v>
      </c>
      <c r="I1540" t="s">
        <v>309</v>
      </c>
      <c r="J1540" t="s">
        <v>335</v>
      </c>
      <c r="K1540">
        <v>0</v>
      </c>
      <c r="L1540" s="172">
        <v>43334.709270833337</v>
      </c>
    </row>
    <row r="1541" spans="7:12" x14ac:dyDescent="0.15">
      <c r="G1541" t="s">
        <v>320</v>
      </c>
      <c r="H1541" t="s">
        <v>119</v>
      </c>
      <c r="I1541" t="s">
        <v>309</v>
      </c>
      <c r="J1541" t="s">
        <v>336</v>
      </c>
      <c r="K1541">
        <v>0</v>
      </c>
      <c r="L1541" s="172">
        <v>43334.709270833337</v>
      </c>
    </row>
    <row r="1542" spans="7:12" x14ac:dyDescent="0.15">
      <c r="G1542" t="s">
        <v>320</v>
      </c>
      <c r="H1542" t="s">
        <v>119</v>
      </c>
      <c r="I1542" t="s">
        <v>309</v>
      </c>
      <c r="J1542" t="s">
        <v>326</v>
      </c>
      <c r="K1542">
        <v>0</v>
      </c>
      <c r="L1542" s="172">
        <v>43334.709270833337</v>
      </c>
    </row>
    <row r="1543" spans="7:12" x14ac:dyDescent="0.15">
      <c r="G1543" t="s">
        <v>320</v>
      </c>
      <c r="H1543" t="s">
        <v>119</v>
      </c>
      <c r="I1543" t="s">
        <v>309</v>
      </c>
      <c r="J1543" t="s">
        <v>327</v>
      </c>
      <c r="K1543">
        <v>0</v>
      </c>
      <c r="L1543" s="172">
        <v>43334.709270833337</v>
      </c>
    </row>
    <row r="1544" spans="7:12" x14ac:dyDescent="0.15">
      <c r="G1544" t="s">
        <v>320</v>
      </c>
      <c r="H1544" t="s">
        <v>119</v>
      </c>
      <c r="I1544" t="s">
        <v>309</v>
      </c>
      <c r="J1544" t="s">
        <v>337</v>
      </c>
      <c r="K1544">
        <v>0</v>
      </c>
      <c r="L1544" s="172">
        <v>43334.709270833337</v>
      </c>
    </row>
    <row r="1545" spans="7:12" x14ac:dyDescent="0.15">
      <c r="G1545" t="s">
        <v>320</v>
      </c>
      <c r="H1545" t="s">
        <v>119</v>
      </c>
      <c r="I1545" t="s">
        <v>309</v>
      </c>
      <c r="J1545" t="s">
        <v>338</v>
      </c>
      <c r="K1545">
        <v>0</v>
      </c>
      <c r="L1545" s="172">
        <v>43334.709270833337</v>
      </c>
    </row>
    <row r="1546" spans="7:12" x14ac:dyDescent="0.15">
      <c r="G1546" t="s">
        <v>320</v>
      </c>
      <c r="H1546" t="s">
        <v>119</v>
      </c>
      <c r="I1546" t="s">
        <v>309</v>
      </c>
      <c r="J1546" t="s">
        <v>339</v>
      </c>
      <c r="K1546">
        <v>0</v>
      </c>
      <c r="L1546" s="172">
        <v>43334.709270833337</v>
      </c>
    </row>
    <row r="1547" spans="7:12" x14ac:dyDescent="0.15">
      <c r="G1547" t="s">
        <v>320</v>
      </c>
      <c r="H1547" t="s">
        <v>119</v>
      </c>
      <c r="I1547" t="s">
        <v>309</v>
      </c>
      <c r="J1547" t="s">
        <v>340</v>
      </c>
      <c r="K1547">
        <v>0</v>
      </c>
      <c r="L1547" s="172">
        <v>43334.709270833337</v>
      </c>
    </row>
    <row r="1548" spans="7:12" x14ac:dyDescent="0.15">
      <c r="G1548" t="s">
        <v>320</v>
      </c>
      <c r="H1548" t="s">
        <v>119</v>
      </c>
      <c r="I1548" t="s">
        <v>309</v>
      </c>
      <c r="J1548" t="s">
        <v>341</v>
      </c>
      <c r="K1548">
        <v>0</v>
      </c>
      <c r="L1548" s="172">
        <v>43334.709270833337</v>
      </c>
    </row>
    <row r="1549" spans="7:12" x14ac:dyDescent="0.15">
      <c r="G1549" t="s">
        <v>320</v>
      </c>
      <c r="H1549" t="s">
        <v>119</v>
      </c>
      <c r="I1549" t="s">
        <v>309</v>
      </c>
      <c r="J1549" t="s">
        <v>342</v>
      </c>
      <c r="K1549">
        <v>0</v>
      </c>
      <c r="L1549" s="172">
        <v>43334.709270833337</v>
      </c>
    </row>
    <row r="1550" spans="7:12" x14ac:dyDescent="0.15">
      <c r="G1550" t="s">
        <v>320</v>
      </c>
      <c r="H1550" t="s">
        <v>119</v>
      </c>
      <c r="I1550" t="s">
        <v>310</v>
      </c>
      <c r="J1550" t="s">
        <v>333</v>
      </c>
      <c r="K1550">
        <v>0</v>
      </c>
      <c r="L1550" s="172">
        <v>43334.709270833337</v>
      </c>
    </row>
    <row r="1551" spans="7:12" x14ac:dyDescent="0.15">
      <c r="G1551" t="s">
        <v>320</v>
      </c>
      <c r="H1551" t="s">
        <v>119</v>
      </c>
      <c r="I1551" t="s">
        <v>310</v>
      </c>
      <c r="J1551" t="s">
        <v>334</v>
      </c>
      <c r="K1551">
        <v>0</v>
      </c>
      <c r="L1551" s="172">
        <v>43334.709270833337</v>
      </c>
    </row>
    <row r="1552" spans="7:12" x14ac:dyDescent="0.15">
      <c r="G1552" t="s">
        <v>320</v>
      </c>
      <c r="H1552" t="s">
        <v>119</v>
      </c>
      <c r="I1552" t="s">
        <v>310</v>
      </c>
      <c r="J1552" t="s">
        <v>335</v>
      </c>
      <c r="K1552">
        <v>0</v>
      </c>
      <c r="L1552" s="172">
        <v>43334.709270833337</v>
      </c>
    </row>
    <row r="1553" spans="7:12" x14ac:dyDescent="0.15">
      <c r="G1553" t="s">
        <v>320</v>
      </c>
      <c r="H1553" t="s">
        <v>119</v>
      </c>
      <c r="I1553" t="s">
        <v>310</v>
      </c>
      <c r="J1553" t="s">
        <v>336</v>
      </c>
      <c r="K1553">
        <v>0</v>
      </c>
      <c r="L1553" s="172">
        <v>43334.709270833337</v>
      </c>
    </row>
    <row r="1554" spans="7:12" x14ac:dyDescent="0.15">
      <c r="G1554" t="s">
        <v>320</v>
      </c>
      <c r="H1554" t="s">
        <v>119</v>
      </c>
      <c r="I1554" t="s">
        <v>310</v>
      </c>
      <c r="J1554" t="s">
        <v>326</v>
      </c>
      <c r="K1554">
        <v>0</v>
      </c>
      <c r="L1554" s="172">
        <v>43334.709270833337</v>
      </c>
    </row>
    <row r="1555" spans="7:12" x14ac:dyDescent="0.15">
      <c r="G1555" t="s">
        <v>320</v>
      </c>
      <c r="H1555" t="s">
        <v>119</v>
      </c>
      <c r="I1555" t="s">
        <v>310</v>
      </c>
      <c r="J1555" t="s">
        <v>327</v>
      </c>
      <c r="K1555">
        <v>0</v>
      </c>
      <c r="L1555" s="172">
        <v>43334.709270833337</v>
      </c>
    </row>
    <row r="1556" spans="7:12" x14ac:dyDescent="0.15">
      <c r="G1556" t="s">
        <v>320</v>
      </c>
      <c r="H1556" t="s">
        <v>119</v>
      </c>
      <c r="I1556" t="s">
        <v>310</v>
      </c>
      <c r="J1556" t="s">
        <v>337</v>
      </c>
      <c r="K1556">
        <v>0</v>
      </c>
      <c r="L1556" s="172">
        <v>43334.709270833337</v>
      </c>
    </row>
    <row r="1557" spans="7:12" x14ac:dyDescent="0.15">
      <c r="G1557" t="s">
        <v>320</v>
      </c>
      <c r="H1557" t="s">
        <v>119</v>
      </c>
      <c r="I1557" t="s">
        <v>310</v>
      </c>
      <c r="J1557" t="s">
        <v>338</v>
      </c>
      <c r="K1557">
        <v>0</v>
      </c>
      <c r="L1557" s="172">
        <v>43334.709270833337</v>
      </c>
    </row>
    <row r="1558" spans="7:12" x14ac:dyDescent="0.15">
      <c r="G1558" t="s">
        <v>320</v>
      </c>
      <c r="H1558" t="s">
        <v>119</v>
      </c>
      <c r="I1558" t="s">
        <v>310</v>
      </c>
      <c r="J1558" t="s">
        <v>339</v>
      </c>
      <c r="K1558">
        <v>0</v>
      </c>
      <c r="L1558" s="172">
        <v>43334.709270833337</v>
      </c>
    </row>
    <row r="1559" spans="7:12" x14ac:dyDescent="0.15">
      <c r="G1559" t="s">
        <v>320</v>
      </c>
      <c r="H1559" t="s">
        <v>119</v>
      </c>
      <c r="I1559" t="s">
        <v>310</v>
      </c>
      <c r="J1559" t="s">
        <v>340</v>
      </c>
      <c r="K1559">
        <v>0</v>
      </c>
      <c r="L1559" s="172">
        <v>43334.709282407406</v>
      </c>
    </row>
    <row r="1560" spans="7:12" x14ac:dyDescent="0.15">
      <c r="G1560" t="s">
        <v>320</v>
      </c>
      <c r="H1560" t="s">
        <v>119</v>
      </c>
      <c r="I1560" t="s">
        <v>310</v>
      </c>
      <c r="J1560" t="s">
        <v>341</v>
      </c>
      <c r="K1560">
        <v>0</v>
      </c>
      <c r="L1560" s="172">
        <v>43334.709282407406</v>
      </c>
    </row>
    <row r="1561" spans="7:12" x14ac:dyDescent="0.15">
      <c r="G1561" t="s">
        <v>320</v>
      </c>
      <c r="H1561" t="s">
        <v>119</v>
      </c>
      <c r="I1561" t="s">
        <v>310</v>
      </c>
      <c r="J1561" t="s">
        <v>342</v>
      </c>
      <c r="K1561">
        <v>0</v>
      </c>
      <c r="L1561" s="172">
        <v>43334.709282407406</v>
      </c>
    </row>
    <row r="1562" spans="7:12" x14ac:dyDescent="0.15">
      <c r="G1562" t="s">
        <v>320</v>
      </c>
      <c r="H1562" t="s">
        <v>119</v>
      </c>
      <c r="I1562" t="s">
        <v>311</v>
      </c>
      <c r="J1562" t="s">
        <v>333</v>
      </c>
      <c r="K1562">
        <v>3</v>
      </c>
      <c r="L1562" s="172">
        <v>43334.709282407406</v>
      </c>
    </row>
    <row r="1563" spans="7:12" x14ac:dyDescent="0.15">
      <c r="G1563" t="s">
        <v>320</v>
      </c>
      <c r="H1563" t="s">
        <v>119</v>
      </c>
      <c r="I1563" t="s">
        <v>311</v>
      </c>
      <c r="J1563" t="s">
        <v>334</v>
      </c>
      <c r="K1563">
        <v>3</v>
      </c>
      <c r="L1563" s="172">
        <v>43334.709282407406</v>
      </c>
    </row>
    <row r="1564" spans="7:12" x14ac:dyDescent="0.15">
      <c r="G1564" t="s">
        <v>320</v>
      </c>
      <c r="H1564" t="s">
        <v>119</v>
      </c>
      <c r="I1564" t="s">
        <v>311</v>
      </c>
      <c r="J1564" t="s">
        <v>335</v>
      </c>
      <c r="K1564">
        <v>0</v>
      </c>
      <c r="L1564" s="172">
        <v>43334.709282407406</v>
      </c>
    </row>
    <row r="1565" spans="7:12" x14ac:dyDescent="0.15">
      <c r="G1565" t="s">
        <v>320</v>
      </c>
      <c r="H1565" t="s">
        <v>119</v>
      </c>
      <c r="I1565" t="s">
        <v>311</v>
      </c>
      <c r="J1565" t="s">
        <v>336</v>
      </c>
      <c r="K1565">
        <v>0</v>
      </c>
      <c r="L1565" s="172">
        <v>43334.709282407406</v>
      </c>
    </row>
    <row r="1566" spans="7:12" x14ac:dyDescent="0.15">
      <c r="G1566" t="s">
        <v>320</v>
      </c>
      <c r="H1566" t="s">
        <v>119</v>
      </c>
      <c r="I1566" t="s">
        <v>311</v>
      </c>
      <c r="J1566" t="s">
        <v>326</v>
      </c>
      <c r="K1566">
        <v>0</v>
      </c>
      <c r="L1566" s="172">
        <v>43334.709282407406</v>
      </c>
    </row>
    <row r="1567" spans="7:12" x14ac:dyDescent="0.15">
      <c r="G1567" t="s">
        <v>320</v>
      </c>
      <c r="H1567" t="s">
        <v>119</v>
      </c>
      <c r="I1567" t="s">
        <v>311</v>
      </c>
      <c r="J1567" t="s">
        <v>327</v>
      </c>
      <c r="K1567">
        <v>0</v>
      </c>
      <c r="L1567" s="172">
        <v>43334.709282407406</v>
      </c>
    </row>
    <row r="1568" spans="7:12" x14ac:dyDescent="0.15">
      <c r="G1568" t="s">
        <v>320</v>
      </c>
      <c r="H1568" t="s">
        <v>119</v>
      </c>
      <c r="I1568" t="s">
        <v>311</v>
      </c>
      <c r="J1568" t="s">
        <v>337</v>
      </c>
      <c r="K1568">
        <v>1</v>
      </c>
      <c r="L1568" s="172">
        <v>43334.709282407406</v>
      </c>
    </row>
    <row r="1569" spans="7:12" x14ac:dyDescent="0.15">
      <c r="G1569" t="s">
        <v>320</v>
      </c>
      <c r="H1569" t="s">
        <v>119</v>
      </c>
      <c r="I1569" t="s">
        <v>311</v>
      </c>
      <c r="J1569" t="s">
        <v>338</v>
      </c>
      <c r="K1569">
        <v>1</v>
      </c>
      <c r="L1569" s="172">
        <v>43334.709282407406</v>
      </c>
    </row>
    <row r="1570" spans="7:12" x14ac:dyDescent="0.15">
      <c r="G1570" t="s">
        <v>320</v>
      </c>
      <c r="H1570" t="s">
        <v>119</v>
      </c>
      <c r="I1570" t="s">
        <v>311</v>
      </c>
      <c r="J1570" t="s">
        <v>339</v>
      </c>
      <c r="K1570">
        <v>1</v>
      </c>
      <c r="L1570" s="172">
        <v>43334.709282407406</v>
      </c>
    </row>
    <row r="1571" spans="7:12" x14ac:dyDescent="0.15">
      <c r="G1571" t="s">
        <v>320</v>
      </c>
      <c r="H1571" t="s">
        <v>119</v>
      </c>
      <c r="I1571" t="s">
        <v>311</v>
      </c>
      <c r="J1571" t="s">
        <v>340</v>
      </c>
      <c r="K1571">
        <v>0</v>
      </c>
      <c r="L1571" s="172">
        <v>43334.709282407406</v>
      </c>
    </row>
    <row r="1572" spans="7:12" x14ac:dyDescent="0.15">
      <c r="G1572" t="s">
        <v>320</v>
      </c>
      <c r="H1572" t="s">
        <v>119</v>
      </c>
      <c r="I1572" t="s">
        <v>311</v>
      </c>
      <c r="J1572" t="s">
        <v>341</v>
      </c>
      <c r="K1572">
        <v>0</v>
      </c>
      <c r="L1572" s="172">
        <v>43334.709282407406</v>
      </c>
    </row>
    <row r="1573" spans="7:12" x14ac:dyDescent="0.15">
      <c r="G1573" t="s">
        <v>320</v>
      </c>
      <c r="H1573" t="s">
        <v>119</v>
      </c>
      <c r="I1573" t="s">
        <v>311</v>
      </c>
      <c r="J1573" t="s">
        <v>342</v>
      </c>
      <c r="K1573">
        <v>0</v>
      </c>
      <c r="L1573" s="172">
        <v>43334.709282407406</v>
      </c>
    </row>
    <row r="1574" spans="7:12" x14ac:dyDescent="0.15">
      <c r="G1574" t="s">
        <v>320</v>
      </c>
      <c r="H1574" t="s">
        <v>119</v>
      </c>
      <c r="I1574" t="s">
        <v>312</v>
      </c>
      <c r="J1574" t="s">
        <v>333</v>
      </c>
      <c r="K1574">
        <v>4</v>
      </c>
      <c r="L1574" s="172">
        <v>43334.709282407406</v>
      </c>
    </row>
    <row r="1575" spans="7:12" x14ac:dyDescent="0.15">
      <c r="G1575" t="s">
        <v>320</v>
      </c>
      <c r="H1575" t="s">
        <v>119</v>
      </c>
      <c r="I1575" t="s">
        <v>312</v>
      </c>
      <c r="J1575" t="s">
        <v>334</v>
      </c>
      <c r="K1575">
        <v>2</v>
      </c>
      <c r="L1575" s="172">
        <v>43334.709282407406</v>
      </c>
    </row>
    <row r="1576" spans="7:12" x14ac:dyDescent="0.15">
      <c r="G1576" t="s">
        <v>320</v>
      </c>
      <c r="H1576" t="s">
        <v>119</v>
      </c>
      <c r="I1576" t="s">
        <v>312</v>
      </c>
      <c r="J1576" t="s">
        <v>335</v>
      </c>
      <c r="K1576">
        <v>2</v>
      </c>
      <c r="L1576" s="172">
        <v>43334.709282407406</v>
      </c>
    </row>
    <row r="1577" spans="7:12" x14ac:dyDescent="0.15">
      <c r="G1577" t="s">
        <v>320</v>
      </c>
      <c r="H1577" t="s">
        <v>119</v>
      </c>
      <c r="I1577" t="s">
        <v>312</v>
      </c>
      <c r="J1577" t="s">
        <v>336</v>
      </c>
      <c r="K1577">
        <v>0</v>
      </c>
      <c r="L1577" s="172">
        <v>43334.709282407406</v>
      </c>
    </row>
    <row r="1578" spans="7:12" x14ac:dyDescent="0.15">
      <c r="G1578" t="s">
        <v>320</v>
      </c>
      <c r="H1578" t="s">
        <v>119</v>
      </c>
      <c r="I1578" t="s">
        <v>312</v>
      </c>
      <c r="J1578" t="s">
        <v>326</v>
      </c>
      <c r="K1578">
        <v>0</v>
      </c>
      <c r="L1578" s="172">
        <v>43334.709282407406</v>
      </c>
    </row>
    <row r="1579" spans="7:12" x14ac:dyDescent="0.15">
      <c r="G1579" t="s">
        <v>320</v>
      </c>
      <c r="H1579" t="s">
        <v>119</v>
      </c>
      <c r="I1579" t="s">
        <v>312</v>
      </c>
      <c r="J1579" t="s">
        <v>327</v>
      </c>
      <c r="K1579">
        <v>3</v>
      </c>
      <c r="L1579" s="172">
        <v>43334.709282407406</v>
      </c>
    </row>
    <row r="1580" spans="7:12" x14ac:dyDescent="0.15">
      <c r="G1580" t="s">
        <v>320</v>
      </c>
      <c r="H1580" t="s">
        <v>119</v>
      </c>
      <c r="I1580" t="s">
        <v>312</v>
      </c>
      <c r="J1580" t="s">
        <v>337</v>
      </c>
      <c r="K1580">
        <v>2</v>
      </c>
      <c r="L1580" s="172">
        <v>43334.709282407406</v>
      </c>
    </row>
    <row r="1581" spans="7:12" x14ac:dyDescent="0.15">
      <c r="G1581" t="s">
        <v>320</v>
      </c>
      <c r="H1581" t="s">
        <v>119</v>
      </c>
      <c r="I1581" t="s">
        <v>312</v>
      </c>
      <c r="J1581" t="s">
        <v>338</v>
      </c>
      <c r="K1581">
        <v>2</v>
      </c>
      <c r="L1581" s="172">
        <v>43334.709282407406</v>
      </c>
    </row>
    <row r="1582" spans="7:12" x14ac:dyDescent="0.15">
      <c r="G1582" t="s">
        <v>320</v>
      </c>
      <c r="H1582" t="s">
        <v>119</v>
      </c>
      <c r="I1582" t="s">
        <v>312</v>
      </c>
      <c r="J1582" t="s">
        <v>339</v>
      </c>
      <c r="K1582">
        <v>0</v>
      </c>
      <c r="L1582" s="172">
        <v>43334.709282407406</v>
      </c>
    </row>
    <row r="1583" spans="7:12" x14ac:dyDescent="0.15">
      <c r="G1583" t="s">
        <v>320</v>
      </c>
      <c r="H1583" t="s">
        <v>119</v>
      </c>
      <c r="I1583" t="s">
        <v>312</v>
      </c>
      <c r="J1583" t="s">
        <v>340</v>
      </c>
      <c r="K1583">
        <v>0</v>
      </c>
      <c r="L1583" s="172">
        <v>43334.709282407406</v>
      </c>
    </row>
    <row r="1584" spans="7:12" x14ac:dyDescent="0.15">
      <c r="G1584" t="s">
        <v>320</v>
      </c>
      <c r="H1584" t="s">
        <v>119</v>
      </c>
      <c r="I1584" t="s">
        <v>312</v>
      </c>
      <c r="J1584" t="s">
        <v>341</v>
      </c>
      <c r="K1584">
        <v>0</v>
      </c>
      <c r="L1584" s="172">
        <v>43334.709282407406</v>
      </c>
    </row>
    <row r="1585" spans="7:12" x14ac:dyDescent="0.15">
      <c r="G1585" t="s">
        <v>320</v>
      </c>
      <c r="H1585" t="s">
        <v>119</v>
      </c>
      <c r="I1585" t="s">
        <v>312</v>
      </c>
      <c r="J1585" t="s">
        <v>342</v>
      </c>
      <c r="K1585">
        <v>0</v>
      </c>
      <c r="L1585" s="172">
        <v>43334.709282407406</v>
      </c>
    </row>
    <row r="1586" spans="7:12" x14ac:dyDescent="0.15">
      <c r="G1586" t="s">
        <v>320</v>
      </c>
      <c r="H1586" t="s">
        <v>119</v>
      </c>
      <c r="I1586" t="s">
        <v>317</v>
      </c>
      <c r="J1586" t="s">
        <v>333</v>
      </c>
      <c r="K1586">
        <v>0</v>
      </c>
      <c r="L1586" s="172">
        <v>43334.709282407406</v>
      </c>
    </row>
    <row r="1587" spans="7:12" x14ac:dyDescent="0.15">
      <c r="G1587" t="s">
        <v>320</v>
      </c>
      <c r="H1587" t="s">
        <v>119</v>
      </c>
      <c r="I1587" t="s">
        <v>317</v>
      </c>
      <c r="J1587" t="s">
        <v>334</v>
      </c>
      <c r="K1587">
        <v>0</v>
      </c>
      <c r="L1587" s="172">
        <v>43334.709282407406</v>
      </c>
    </row>
    <row r="1588" spans="7:12" x14ac:dyDescent="0.15">
      <c r="G1588" t="s">
        <v>320</v>
      </c>
      <c r="H1588" t="s">
        <v>119</v>
      </c>
      <c r="I1588" t="s">
        <v>317</v>
      </c>
      <c r="J1588" t="s">
        <v>335</v>
      </c>
      <c r="K1588">
        <v>0</v>
      </c>
      <c r="L1588" s="172">
        <v>43334.709282407406</v>
      </c>
    </row>
    <row r="1589" spans="7:12" x14ac:dyDescent="0.15">
      <c r="G1589" t="s">
        <v>320</v>
      </c>
      <c r="H1589" t="s">
        <v>119</v>
      </c>
      <c r="I1589" t="s">
        <v>317</v>
      </c>
      <c r="J1589" t="s">
        <v>336</v>
      </c>
      <c r="K1589">
        <v>0</v>
      </c>
      <c r="L1589" s="172">
        <v>43334.709282407406</v>
      </c>
    </row>
    <row r="1590" spans="7:12" x14ac:dyDescent="0.15">
      <c r="G1590" t="s">
        <v>320</v>
      </c>
      <c r="H1590" t="s">
        <v>119</v>
      </c>
      <c r="I1590" t="s">
        <v>317</v>
      </c>
      <c r="J1590" t="s">
        <v>326</v>
      </c>
      <c r="K1590">
        <v>0</v>
      </c>
      <c r="L1590" s="172">
        <v>43334.709282407406</v>
      </c>
    </row>
    <row r="1591" spans="7:12" x14ac:dyDescent="0.15">
      <c r="G1591" t="s">
        <v>320</v>
      </c>
      <c r="H1591" t="s">
        <v>119</v>
      </c>
      <c r="I1591" t="s">
        <v>317</v>
      </c>
      <c r="J1591" t="s">
        <v>327</v>
      </c>
      <c r="K1591">
        <v>0</v>
      </c>
      <c r="L1591" s="172">
        <v>43334.709282407406</v>
      </c>
    </row>
    <row r="1592" spans="7:12" x14ac:dyDescent="0.15">
      <c r="G1592" t="s">
        <v>320</v>
      </c>
      <c r="H1592" t="s">
        <v>119</v>
      </c>
      <c r="I1592" t="s">
        <v>317</v>
      </c>
      <c r="J1592" t="s">
        <v>337</v>
      </c>
      <c r="K1592">
        <v>0</v>
      </c>
      <c r="L1592" s="172">
        <v>43334.709282407406</v>
      </c>
    </row>
    <row r="1593" spans="7:12" x14ac:dyDescent="0.15">
      <c r="G1593" t="s">
        <v>320</v>
      </c>
      <c r="H1593" t="s">
        <v>119</v>
      </c>
      <c r="I1593" t="s">
        <v>317</v>
      </c>
      <c r="J1593" t="s">
        <v>338</v>
      </c>
      <c r="K1593">
        <v>0</v>
      </c>
      <c r="L1593" s="172">
        <v>43334.709282407406</v>
      </c>
    </row>
    <row r="1594" spans="7:12" x14ac:dyDescent="0.15">
      <c r="G1594" t="s">
        <v>320</v>
      </c>
      <c r="H1594" t="s">
        <v>119</v>
      </c>
      <c r="I1594" t="s">
        <v>317</v>
      </c>
      <c r="J1594" t="s">
        <v>339</v>
      </c>
      <c r="K1594">
        <v>0</v>
      </c>
      <c r="L1594" s="172">
        <v>43334.709282407406</v>
      </c>
    </row>
    <row r="1595" spans="7:12" x14ac:dyDescent="0.15">
      <c r="G1595" t="s">
        <v>320</v>
      </c>
      <c r="H1595" t="s">
        <v>119</v>
      </c>
      <c r="I1595" t="s">
        <v>317</v>
      </c>
      <c r="J1595" t="s">
        <v>340</v>
      </c>
      <c r="K1595">
        <v>0</v>
      </c>
      <c r="L1595" s="172">
        <v>43334.709282407406</v>
      </c>
    </row>
    <row r="1596" spans="7:12" x14ac:dyDescent="0.15">
      <c r="G1596" t="s">
        <v>320</v>
      </c>
      <c r="H1596" t="s">
        <v>119</v>
      </c>
      <c r="I1596" t="s">
        <v>317</v>
      </c>
      <c r="J1596" t="s">
        <v>341</v>
      </c>
      <c r="K1596">
        <v>0</v>
      </c>
      <c r="L1596" s="172">
        <v>43334.709282407406</v>
      </c>
    </row>
    <row r="1597" spans="7:12" x14ac:dyDescent="0.15">
      <c r="G1597" t="s">
        <v>320</v>
      </c>
      <c r="H1597" t="s">
        <v>119</v>
      </c>
      <c r="I1597" t="s">
        <v>317</v>
      </c>
      <c r="J1597" t="s">
        <v>342</v>
      </c>
      <c r="K1597">
        <v>0</v>
      </c>
      <c r="L1597" s="172">
        <v>43334.709282407406</v>
      </c>
    </row>
    <row r="1598" spans="7:12" x14ac:dyDescent="0.15">
      <c r="G1598" t="s">
        <v>320</v>
      </c>
      <c r="H1598" t="s">
        <v>119</v>
      </c>
      <c r="I1598" t="s">
        <v>124</v>
      </c>
      <c r="J1598" t="s">
        <v>333</v>
      </c>
      <c r="K1598">
        <v>3</v>
      </c>
      <c r="L1598" s="172">
        <v>43334.709293981483</v>
      </c>
    </row>
    <row r="1599" spans="7:12" x14ac:dyDescent="0.15">
      <c r="G1599" t="s">
        <v>320</v>
      </c>
      <c r="H1599" t="s">
        <v>119</v>
      </c>
      <c r="I1599" t="s">
        <v>124</v>
      </c>
      <c r="J1599" t="s">
        <v>334</v>
      </c>
      <c r="K1599">
        <v>3</v>
      </c>
      <c r="L1599" s="172">
        <v>43334.709293981483</v>
      </c>
    </row>
    <row r="1600" spans="7:12" x14ac:dyDescent="0.15">
      <c r="G1600" t="s">
        <v>320</v>
      </c>
      <c r="H1600" t="s">
        <v>119</v>
      </c>
      <c r="I1600" t="s">
        <v>124</v>
      </c>
      <c r="J1600" t="s">
        <v>335</v>
      </c>
      <c r="K1600">
        <v>0</v>
      </c>
      <c r="L1600" s="172">
        <v>43334.709293981483</v>
      </c>
    </row>
    <row r="1601" spans="7:12" x14ac:dyDescent="0.15">
      <c r="G1601" t="s">
        <v>320</v>
      </c>
      <c r="H1601" t="s">
        <v>119</v>
      </c>
      <c r="I1601" t="s">
        <v>124</v>
      </c>
      <c r="J1601" t="s">
        <v>336</v>
      </c>
      <c r="K1601">
        <v>0</v>
      </c>
      <c r="L1601" s="172">
        <v>43334.709293981483</v>
      </c>
    </row>
    <row r="1602" spans="7:12" x14ac:dyDescent="0.15">
      <c r="G1602" t="s">
        <v>320</v>
      </c>
      <c r="H1602" t="s">
        <v>119</v>
      </c>
      <c r="I1602" t="s">
        <v>124</v>
      </c>
      <c r="J1602" t="s">
        <v>326</v>
      </c>
      <c r="K1602">
        <v>0</v>
      </c>
      <c r="L1602" s="172">
        <v>43334.709293981483</v>
      </c>
    </row>
    <row r="1603" spans="7:12" x14ac:dyDescent="0.15">
      <c r="G1603" t="s">
        <v>320</v>
      </c>
      <c r="H1603" t="s">
        <v>119</v>
      </c>
      <c r="I1603" t="s">
        <v>124</v>
      </c>
      <c r="J1603" t="s">
        <v>327</v>
      </c>
      <c r="K1603">
        <v>0</v>
      </c>
      <c r="L1603" s="172">
        <v>43334.709293981483</v>
      </c>
    </row>
    <row r="1604" spans="7:12" x14ac:dyDescent="0.15">
      <c r="G1604" t="s">
        <v>320</v>
      </c>
      <c r="H1604" t="s">
        <v>119</v>
      </c>
      <c r="I1604" t="s">
        <v>124</v>
      </c>
      <c r="J1604" t="s">
        <v>337</v>
      </c>
      <c r="K1604">
        <v>0</v>
      </c>
      <c r="L1604" s="172">
        <v>43334.709293981483</v>
      </c>
    </row>
    <row r="1605" spans="7:12" x14ac:dyDescent="0.15">
      <c r="G1605" t="s">
        <v>320</v>
      </c>
      <c r="H1605" t="s">
        <v>119</v>
      </c>
      <c r="I1605" t="s">
        <v>124</v>
      </c>
      <c r="J1605" t="s">
        <v>338</v>
      </c>
      <c r="K1605">
        <v>0</v>
      </c>
      <c r="L1605" s="172">
        <v>43334.709293981483</v>
      </c>
    </row>
    <row r="1606" spans="7:12" x14ac:dyDescent="0.15">
      <c r="G1606" t="s">
        <v>320</v>
      </c>
      <c r="H1606" t="s">
        <v>119</v>
      </c>
      <c r="I1606" t="s">
        <v>124</v>
      </c>
      <c r="J1606" t="s">
        <v>339</v>
      </c>
      <c r="K1606">
        <v>2</v>
      </c>
      <c r="L1606" s="172">
        <v>43334.709293981483</v>
      </c>
    </row>
    <row r="1607" spans="7:12" x14ac:dyDescent="0.15">
      <c r="G1607" t="s">
        <v>320</v>
      </c>
      <c r="H1607" t="s">
        <v>119</v>
      </c>
      <c r="I1607" t="s">
        <v>124</v>
      </c>
      <c r="J1607" t="s">
        <v>340</v>
      </c>
      <c r="K1607">
        <v>1</v>
      </c>
      <c r="L1607" s="172">
        <v>43334.709293981483</v>
      </c>
    </row>
    <row r="1608" spans="7:12" x14ac:dyDescent="0.15">
      <c r="G1608" t="s">
        <v>320</v>
      </c>
      <c r="H1608" t="s">
        <v>119</v>
      </c>
      <c r="I1608" t="s">
        <v>124</v>
      </c>
      <c r="J1608" t="s">
        <v>341</v>
      </c>
      <c r="K1608">
        <v>0</v>
      </c>
      <c r="L1608" s="172">
        <v>43334.709293981483</v>
      </c>
    </row>
    <row r="1609" spans="7:12" x14ac:dyDescent="0.15">
      <c r="G1609" t="s">
        <v>320</v>
      </c>
      <c r="H1609" t="s">
        <v>119</v>
      </c>
      <c r="I1609" t="s">
        <v>124</v>
      </c>
      <c r="J1609" t="s">
        <v>342</v>
      </c>
      <c r="K1609">
        <v>0</v>
      </c>
      <c r="L1609" s="172">
        <v>43334.709293981483</v>
      </c>
    </row>
    <row r="1610" spans="7:12" x14ac:dyDescent="0.15">
      <c r="G1610" t="s">
        <v>320</v>
      </c>
      <c r="H1610" t="s">
        <v>119</v>
      </c>
      <c r="I1610" t="s">
        <v>15</v>
      </c>
      <c r="J1610" t="s">
        <v>333</v>
      </c>
      <c r="K1610">
        <v>2</v>
      </c>
      <c r="L1610" s="172">
        <v>43334.709293981483</v>
      </c>
    </row>
    <row r="1611" spans="7:12" x14ac:dyDescent="0.15">
      <c r="G1611" t="s">
        <v>320</v>
      </c>
      <c r="H1611" t="s">
        <v>119</v>
      </c>
      <c r="I1611" t="s">
        <v>15</v>
      </c>
      <c r="J1611" t="s">
        <v>334</v>
      </c>
      <c r="K1611">
        <v>1</v>
      </c>
      <c r="L1611" s="172">
        <v>43334.709293981483</v>
      </c>
    </row>
    <row r="1612" spans="7:12" x14ac:dyDescent="0.15">
      <c r="G1612" t="s">
        <v>320</v>
      </c>
      <c r="H1612" t="s">
        <v>119</v>
      </c>
      <c r="I1612" t="s">
        <v>15</v>
      </c>
      <c r="J1612" t="s">
        <v>335</v>
      </c>
      <c r="K1612">
        <v>1</v>
      </c>
      <c r="L1612" s="172">
        <v>43334.709293981483</v>
      </c>
    </row>
    <row r="1613" spans="7:12" x14ac:dyDescent="0.15">
      <c r="G1613" t="s">
        <v>320</v>
      </c>
      <c r="H1613" t="s">
        <v>119</v>
      </c>
      <c r="I1613" t="s">
        <v>15</v>
      </c>
      <c r="J1613" t="s">
        <v>336</v>
      </c>
      <c r="K1613">
        <v>0</v>
      </c>
      <c r="L1613" s="172">
        <v>43334.709293981483</v>
      </c>
    </row>
    <row r="1614" spans="7:12" x14ac:dyDescent="0.15">
      <c r="G1614" t="s">
        <v>320</v>
      </c>
      <c r="H1614" t="s">
        <v>119</v>
      </c>
      <c r="I1614" t="s">
        <v>15</v>
      </c>
      <c r="J1614" t="s">
        <v>326</v>
      </c>
      <c r="K1614">
        <v>1</v>
      </c>
      <c r="L1614" s="172">
        <v>43334.709293981483</v>
      </c>
    </row>
    <row r="1615" spans="7:12" x14ac:dyDescent="0.15">
      <c r="G1615" t="s">
        <v>320</v>
      </c>
      <c r="H1615" t="s">
        <v>119</v>
      </c>
      <c r="I1615" t="s">
        <v>15</v>
      </c>
      <c r="J1615" t="s">
        <v>327</v>
      </c>
      <c r="K1615">
        <v>2</v>
      </c>
      <c r="L1615" s="172">
        <v>43334.709293981483</v>
      </c>
    </row>
    <row r="1616" spans="7:12" x14ac:dyDescent="0.15">
      <c r="G1616" t="s">
        <v>320</v>
      </c>
      <c r="H1616" t="s">
        <v>119</v>
      </c>
      <c r="I1616" t="s">
        <v>15</v>
      </c>
      <c r="J1616" t="s">
        <v>337</v>
      </c>
      <c r="K1616">
        <v>1</v>
      </c>
      <c r="L1616" s="172">
        <v>43334.709293981483</v>
      </c>
    </row>
    <row r="1617" spans="7:12" x14ac:dyDescent="0.15">
      <c r="G1617" t="s">
        <v>320</v>
      </c>
      <c r="H1617" t="s">
        <v>119</v>
      </c>
      <c r="I1617" t="s">
        <v>15</v>
      </c>
      <c r="J1617" t="s">
        <v>338</v>
      </c>
      <c r="K1617">
        <v>1</v>
      </c>
      <c r="L1617" s="172">
        <v>43334.709293981483</v>
      </c>
    </row>
    <row r="1618" spans="7:12" x14ac:dyDescent="0.15">
      <c r="G1618" t="s">
        <v>320</v>
      </c>
      <c r="H1618" t="s">
        <v>119</v>
      </c>
      <c r="I1618" t="s">
        <v>15</v>
      </c>
      <c r="J1618" t="s">
        <v>339</v>
      </c>
      <c r="K1618">
        <v>0</v>
      </c>
      <c r="L1618" s="172">
        <v>43334.709293981483</v>
      </c>
    </row>
    <row r="1619" spans="7:12" x14ac:dyDescent="0.15">
      <c r="G1619" t="s">
        <v>320</v>
      </c>
      <c r="H1619" t="s">
        <v>119</v>
      </c>
      <c r="I1619" t="s">
        <v>15</v>
      </c>
      <c r="J1619" t="s">
        <v>340</v>
      </c>
      <c r="K1619">
        <v>0</v>
      </c>
      <c r="L1619" s="172">
        <v>43334.709293981483</v>
      </c>
    </row>
    <row r="1620" spans="7:12" x14ac:dyDescent="0.15">
      <c r="G1620" t="s">
        <v>320</v>
      </c>
      <c r="H1620" t="s">
        <v>119</v>
      </c>
      <c r="I1620" t="s">
        <v>15</v>
      </c>
      <c r="J1620" t="s">
        <v>341</v>
      </c>
      <c r="K1620">
        <v>0</v>
      </c>
      <c r="L1620" s="172">
        <v>43334.709293981483</v>
      </c>
    </row>
    <row r="1621" spans="7:12" x14ac:dyDescent="0.15">
      <c r="G1621" t="s">
        <v>320</v>
      </c>
      <c r="H1621" t="s">
        <v>119</v>
      </c>
      <c r="I1621" t="s">
        <v>15</v>
      </c>
      <c r="J1621" t="s">
        <v>342</v>
      </c>
      <c r="K1621">
        <v>0</v>
      </c>
      <c r="L1621" s="172">
        <v>43334.709293981483</v>
      </c>
    </row>
    <row r="1622" spans="7:12" x14ac:dyDescent="0.15">
      <c r="G1622" t="s">
        <v>320</v>
      </c>
      <c r="H1622" t="s">
        <v>119</v>
      </c>
      <c r="I1622" t="s">
        <v>16</v>
      </c>
      <c r="J1622" t="s">
        <v>333</v>
      </c>
      <c r="K1622">
        <v>1</v>
      </c>
      <c r="L1622" s="172">
        <v>43334.709293981483</v>
      </c>
    </row>
    <row r="1623" spans="7:12" x14ac:dyDescent="0.15">
      <c r="G1623" t="s">
        <v>320</v>
      </c>
      <c r="H1623" t="s">
        <v>119</v>
      </c>
      <c r="I1623" t="s">
        <v>16</v>
      </c>
      <c r="J1623" t="s">
        <v>334</v>
      </c>
      <c r="K1623">
        <v>1</v>
      </c>
      <c r="L1623" s="172">
        <v>43334.709293981483</v>
      </c>
    </row>
    <row r="1624" spans="7:12" x14ac:dyDescent="0.15">
      <c r="G1624" t="s">
        <v>320</v>
      </c>
      <c r="H1624" t="s">
        <v>119</v>
      </c>
      <c r="I1624" t="s">
        <v>16</v>
      </c>
      <c r="J1624" t="s">
        <v>335</v>
      </c>
      <c r="K1624">
        <v>0</v>
      </c>
      <c r="L1624" s="172">
        <v>43334.709293981483</v>
      </c>
    </row>
    <row r="1625" spans="7:12" x14ac:dyDescent="0.15">
      <c r="G1625" t="s">
        <v>320</v>
      </c>
      <c r="H1625" t="s">
        <v>119</v>
      </c>
      <c r="I1625" t="s">
        <v>16</v>
      </c>
      <c r="J1625" t="s">
        <v>336</v>
      </c>
      <c r="K1625">
        <v>0</v>
      </c>
      <c r="L1625" s="172">
        <v>43334.709293981483</v>
      </c>
    </row>
    <row r="1626" spans="7:12" x14ac:dyDescent="0.15">
      <c r="G1626" t="s">
        <v>320</v>
      </c>
      <c r="H1626" t="s">
        <v>119</v>
      </c>
      <c r="I1626" t="s">
        <v>16</v>
      </c>
      <c r="J1626" t="s">
        <v>326</v>
      </c>
      <c r="K1626">
        <v>0</v>
      </c>
      <c r="L1626" s="172">
        <v>43334.709293981483</v>
      </c>
    </row>
    <row r="1627" spans="7:12" x14ac:dyDescent="0.15">
      <c r="G1627" t="s">
        <v>320</v>
      </c>
      <c r="H1627" t="s">
        <v>119</v>
      </c>
      <c r="I1627" t="s">
        <v>16</v>
      </c>
      <c r="J1627" t="s">
        <v>327</v>
      </c>
      <c r="K1627">
        <v>0</v>
      </c>
      <c r="L1627" s="172">
        <v>43334.709293981483</v>
      </c>
    </row>
    <row r="1628" spans="7:12" x14ac:dyDescent="0.15">
      <c r="G1628" t="s">
        <v>320</v>
      </c>
      <c r="H1628" t="s">
        <v>119</v>
      </c>
      <c r="I1628" t="s">
        <v>16</v>
      </c>
      <c r="J1628" t="s">
        <v>337</v>
      </c>
      <c r="K1628">
        <v>0</v>
      </c>
      <c r="L1628" s="172">
        <v>43334.709293981483</v>
      </c>
    </row>
    <row r="1629" spans="7:12" x14ac:dyDescent="0.15">
      <c r="G1629" t="s">
        <v>320</v>
      </c>
      <c r="H1629" t="s">
        <v>119</v>
      </c>
      <c r="I1629" t="s">
        <v>16</v>
      </c>
      <c r="J1629" t="s">
        <v>338</v>
      </c>
      <c r="K1629">
        <v>0</v>
      </c>
      <c r="L1629" s="172">
        <v>43334.709293981483</v>
      </c>
    </row>
    <row r="1630" spans="7:12" x14ac:dyDescent="0.15">
      <c r="G1630" t="s">
        <v>320</v>
      </c>
      <c r="H1630" t="s">
        <v>119</v>
      </c>
      <c r="I1630" t="s">
        <v>16</v>
      </c>
      <c r="J1630" t="s">
        <v>339</v>
      </c>
      <c r="K1630">
        <v>1</v>
      </c>
      <c r="L1630" s="172">
        <v>43334.709293981483</v>
      </c>
    </row>
    <row r="1631" spans="7:12" x14ac:dyDescent="0.15">
      <c r="G1631" t="s">
        <v>320</v>
      </c>
      <c r="H1631" t="s">
        <v>119</v>
      </c>
      <c r="I1631" t="s">
        <v>16</v>
      </c>
      <c r="J1631" t="s">
        <v>340</v>
      </c>
      <c r="K1631">
        <v>0</v>
      </c>
      <c r="L1631" s="172">
        <v>43334.709293981483</v>
      </c>
    </row>
    <row r="1632" spans="7:12" x14ac:dyDescent="0.15">
      <c r="G1632" t="s">
        <v>320</v>
      </c>
      <c r="H1632" t="s">
        <v>119</v>
      </c>
      <c r="I1632" t="s">
        <v>16</v>
      </c>
      <c r="J1632" t="s">
        <v>341</v>
      </c>
      <c r="K1632">
        <v>0</v>
      </c>
      <c r="L1632" s="172">
        <v>43334.709293981483</v>
      </c>
    </row>
    <row r="1633" spans="7:12" x14ac:dyDescent="0.15">
      <c r="G1633" t="s">
        <v>320</v>
      </c>
      <c r="H1633" t="s">
        <v>119</v>
      </c>
      <c r="I1633" t="s">
        <v>16</v>
      </c>
      <c r="J1633" t="s">
        <v>342</v>
      </c>
      <c r="K1633">
        <v>0</v>
      </c>
      <c r="L1633" s="172">
        <v>43334.709293981483</v>
      </c>
    </row>
    <row r="1634" spans="7:12" x14ac:dyDescent="0.15">
      <c r="G1634" t="s">
        <v>320</v>
      </c>
      <c r="H1634" t="s">
        <v>119</v>
      </c>
      <c r="I1634" t="s">
        <v>17</v>
      </c>
      <c r="J1634" t="s">
        <v>333</v>
      </c>
      <c r="K1634">
        <v>0</v>
      </c>
      <c r="L1634" s="172">
        <v>43334.709293981483</v>
      </c>
    </row>
    <row r="1635" spans="7:12" x14ac:dyDescent="0.15">
      <c r="G1635" t="s">
        <v>320</v>
      </c>
      <c r="H1635" t="s">
        <v>119</v>
      </c>
      <c r="I1635" t="s">
        <v>17</v>
      </c>
      <c r="J1635" t="s">
        <v>334</v>
      </c>
      <c r="K1635">
        <v>0</v>
      </c>
      <c r="L1635" s="172">
        <v>43334.709293981483</v>
      </c>
    </row>
    <row r="1636" spans="7:12" x14ac:dyDescent="0.15">
      <c r="G1636" t="s">
        <v>320</v>
      </c>
      <c r="H1636" t="s">
        <v>119</v>
      </c>
      <c r="I1636" t="s">
        <v>17</v>
      </c>
      <c r="J1636" t="s">
        <v>335</v>
      </c>
      <c r="K1636">
        <v>0</v>
      </c>
      <c r="L1636" s="172">
        <v>43334.709293981483</v>
      </c>
    </row>
    <row r="1637" spans="7:12" x14ac:dyDescent="0.15">
      <c r="G1637" t="s">
        <v>320</v>
      </c>
      <c r="H1637" t="s">
        <v>119</v>
      </c>
      <c r="I1637" t="s">
        <v>17</v>
      </c>
      <c r="J1637" t="s">
        <v>336</v>
      </c>
      <c r="K1637">
        <v>0</v>
      </c>
      <c r="L1637" s="172">
        <v>43334.709305555552</v>
      </c>
    </row>
    <row r="1638" spans="7:12" x14ac:dyDescent="0.15">
      <c r="G1638" t="s">
        <v>320</v>
      </c>
      <c r="H1638" t="s">
        <v>119</v>
      </c>
      <c r="I1638" t="s">
        <v>17</v>
      </c>
      <c r="J1638" t="s">
        <v>326</v>
      </c>
      <c r="K1638">
        <v>0</v>
      </c>
      <c r="L1638" s="172">
        <v>43334.709305555552</v>
      </c>
    </row>
    <row r="1639" spans="7:12" x14ac:dyDescent="0.15">
      <c r="G1639" t="s">
        <v>320</v>
      </c>
      <c r="H1639" t="s">
        <v>119</v>
      </c>
      <c r="I1639" t="s">
        <v>17</v>
      </c>
      <c r="J1639" t="s">
        <v>327</v>
      </c>
      <c r="K1639">
        <v>0</v>
      </c>
      <c r="L1639" s="172">
        <v>43334.709305555552</v>
      </c>
    </row>
    <row r="1640" spans="7:12" x14ac:dyDescent="0.15">
      <c r="G1640" t="s">
        <v>320</v>
      </c>
      <c r="H1640" t="s">
        <v>119</v>
      </c>
      <c r="I1640" t="s">
        <v>17</v>
      </c>
      <c r="J1640" t="s">
        <v>337</v>
      </c>
      <c r="K1640">
        <v>0</v>
      </c>
      <c r="L1640" s="172">
        <v>43334.709305555552</v>
      </c>
    </row>
    <row r="1641" spans="7:12" x14ac:dyDescent="0.15">
      <c r="G1641" t="s">
        <v>320</v>
      </c>
      <c r="H1641" t="s">
        <v>119</v>
      </c>
      <c r="I1641" t="s">
        <v>17</v>
      </c>
      <c r="J1641" t="s">
        <v>338</v>
      </c>
      <c r="K1641">
        <v>0</v>
      </c>
      <c r="L1641" s="172">
        <v>43334.709305555552</v>
      </c>
    </row>
    <row r="1642" spans="7:12" x14ac:dyDescent="0.15">
      <c r="G1642" t="s">
        <v>320</v>
      </c>
      <c r="H1642" t="s">
        <v>119</v>
      </c>
      <c r="I1642" t="s">
        <v>17</v>
      </c>
      <c r="J1642" t="s">
        <v>339</v>
      </c>
      <c r="K1642">
        <v>0</v>
      </c>
      <c r="L1642" s="172">
        <v>43334.709305555552</v>
      </c>
    </row>
    <row r="1643" spans="7:12" x14ac:dyDescent="0.15">
      <c r="G1643" t="s">
        <v>320</v>
      </c>
      <c r="H1643" t="s">
        <v>119</v>
      </c>
      <c r="I1643" t="s">
        <v>17</v>
      </c>
      <c r="J1643" t="s">
        <v>340</v>
      </c>
      <c r="K1643">
        <v>0</v>
      </c>
      <c r="L1643" s="172">
        <v>43334.709305555552</v>
      </c>
    </row>
    <row r="1644" spans="7:12" x14ac:dyDescent="0.15">
      <c r="G1644" t="s">
        <v>320</v>
      </c>
      <c r="H1644" t="s">
        <v>119</v>
      </c>
      <c r="I1644" t="s">
        <v>17</v>
      </c>
      <c r="J1644" t="s">
        <v>341</v>
      </c>
      <c r="K1644">
        <v>0</v>
      </c>
      <c r="L1644" s="172">
        <v>43334.709305555552</v>
      </c>
    </row>
    <row r="1645" spans="7:12" x14ac:dyDescent="0.15">
      <c r="G1645" t="s">
        <v>320</v>
      </c>
      <c r="H1645" t="s">
        <v>119</v>
      </c>
      <c r="I1645" t="s">
        <v>17</v>
      </c>
      <c r="J1645" t="s">
        <v>342</v>
      </c>
      <c r="K1645">
        <v>0</v>
      </c>
      <c r="L1645" s="172">
        <v>43334.709305555552</v>
      </c>
    </row>
    <row r="1646" spans="7:12" x14ac:dyDescent="0.15">
      <c r="G1646" t="s">
        <v>320</v>
      </c>
      <c r="H1646" t="s">
        <v>119</v>
      </c>
      <c r="I1646" t="s">
        <v>18</v>
      </c>
      <c r="J1646" t="s">
        <v>333</v>
      </c>
      <c r="K1646">
        <v>0</v>
      </c>
      <c r="L1646" s="172">
        <v>43334.709305555552</v>
      </c>
    </row>
    <row r="1647" spans="7:12" x14ac:dyDescent="0.15">
      <c r="G1647" t="s">
        <v>320</v>
      </c>
      <c r="H1647" t="s">
        <v>119</v>
      </c>
      <c r="I1647" t="s">
        <v>18</v>
      </c>
      <c r="J1647" t="s">
        <v>334</v>
      </c>
      <c r="K1647">
        <v>0</v>
      </c>
      <c r="L1647" s="172">
        <v>43334.709305555552</v>
      </c>
    </row>
    <row r="1648" spans="7:12" x14ac:dyDescent="0.15">
      <c r="G1648" t="s">
        <v>320</v>
      </c>
      <c r="H1648" t="s">
        <v>119</v>
      </c>
      <c r="I1648" t="s">
        <v>18</v>
      </c>
      <c r="J1648" t="s">
        <v>335</v>
      </c>
      <c r="K1648">
        <v>0</v>
      </c>
      <c r="L1648" s="172">
        <v>43334.709305555552</v>
      </c>
    </row>
    <row r="1649" spans="7:12" x14ac:dyDescent="0.15">
      <c r="G1649" t="s">
        <v>320</v>
      </c>
      <c r="H1649" t="s">
        <v>119</v>
      </c>
      <c r="I1649" t="s">
        <v>18</v>
      </c>
      <c r="J1649" t="s">
        <v>336</v>
      </c>
      <c r="K1649">
        <v>0</v>
      </c>
      <c r="L1649" s="172">
        <v>43334.709305555552</v>
      </c>
    </row>
    <row r="1650" spans="7:12" x14ac:dyDescent="0.15">
      <c r="G1650" t="s">
        <v>320</v>
      </c>
      <c r="H1650" t="s">
        <v>119</v>
      </c>
      <c r="I1650" t="s">
        <v>18</v>
      </c>
      <c r="J1650" t="s">
        <v>326</v>
      </c>
      <c r="K1650">
        <v>0</v>
      </c>
      <c r="L1650" s="172">
        <v>43334.709305555552</v>
      </c>
    </row>
    <row r="1651" spans="7:12" x14ac:dyDescent="0.15">
      <c r="G1651" t="s">
        <v>320</v>
      </c>
      <c r="H1651" t="s">
        <v>119</v>
      </c>
      <c r="I1651" t="s">
        <v>18</v>
      </c>
      <c r="J1651" t="s">
        <v>327</v>
      </c>
      <c r="K1651">
        <v>0</v>
      </c>
      <c r="L1651" s="172">
        <v>43334.709305555552</v>
      </c>
    </row>
    <row r="1652" spans="7:12" x14ac:dyDescent="0.15">
      <c r="G1652" t="s">
        <v>320</v>
      </c>
      <c r="H1652" t="s">
        <v>119</v>
      </c>
      <c r="I1652" t="s">
        <v>18</v>
      </c>
      <c r="J1652" t="s">
        <v>337</v>
      </c>
      <c r="K1652">
        <v>0</v>
      </c>
      <c r="L1652" s="172">
        <v>43334.709305555552</v>
      </c>
    </row>
    <row r="1653" spans="7:12" x14ac:dyDescent="0.15">
      <c r="G1653" t="s">
        <v>320</v>
      </c>
      <c r="H1653" t="s">
        <v>119</v>
      </c>
      <c r="I1653" t="s">
        <v>18</v>
      </c>
      <c r="J1653" t="s">
        <v>338</v>
      </c>
      <c r="K1653">
        <v>0</v>
      </c>
      <c r="L1653" s="172">
        <v>43334.709305555552</v>
      </c>
    </row>
    <row r="1654" spans="7:12" x14ac:dyDescent="0.15">
      <c r="G1654" t="s">
        <v>320</v>
      </c>
      <c r="H1654" t="s">
        <v>119</v>
      </c>
      <c r="I1654" t="s">
        <v>18</v>
      </c>
      <c r="J1654" t="s">
        <v>339</v>
      </c>
      <c r="K1654">
        <v>0</v>
      </c>
      <c r="L1654" s="172">
        <v>43334.709305555552</v>
      </c>
    </row>
    <row r="1655" spans="7:12" x14ac:dyDescent="0.15">
      <c r="G1655" t="s">
        <v>320</v>
      </c>
      <c r="H1655" t="s">
        <v>119</v>
      </c>
      <c r="I1655" t="s">
        <v>18</v>
      </c>
      <c r="J1655" t="s">
        <v>340</v>
      </c>
      <c r="K1655">
        <v>0</v>
      </c>
      <c r="L1655" s="172">
        <v>43334.709305555552</v>
      </c>
    </row>
    <row r="1656" spans="7:12" x14ac:dyDescent="0.15">
      <c r="G1656" t="s">
        <v>320</v>
      </c>
      <c r="H1656" t="s">
        <v>119</v>
      </c>
      <c r="I1656" t="s">
        <v>18</v>
      </c>
      <c r="J1656" t="s">
        <v>341</v>
      </c>
      <c r="K1656">
        <v>0</v>
      </c>
      <c r="L1656" s="172">
        <v>43334.709305555552</v>
      </c>
    </row>
    <row r="1657" spans="7:12" x14ac:dyDescent="0.15">
      <c r="G1657" t="s">
        <v>320</v>
      </c>
      <c r="H1657" t="s">
        <v>119</v>
      </c>
      <c r="I1657" t="s">
        <v>18</v>
      </c>
      <c r="J1657" t="s">
        <v>342</v>
      </c>
      <c r="K1657">
        <v>0</v>
      </c>
      <c r="L1657" s="172">
        <v>43334.709305555552</v>
      </c>
    </row>
    <row r="1658" spans="7:12" x14ac:dyDescent="0.15">
      <c r="G1658" t="s">
        <v>320</v>
      </c>
      <c r="H1658" t="s">
        <v>119</v>
      </c>
      <c r="I1658" t="s">
        <v>19</v>
      </c>
      <c r="J1658" t="s">
        <v>333</v>
      </c>
      <c r="K1658">
        <v>0</v>
      </c>
      <c r="L1658" s="172">
        <v>43334.709305555552</v>
      </c>
    </row>
    <row r="1659" spans="7:12" x14ac:dyDescent="0.15">
      <c r="G1659" t="s">
        <v>320</v>
      </c>
      <c r="H1659" t="s">
        <v>119</v>
      </c>
      <c r="I1659" t="s">
        <v>19</v>
      </c>
      <c r="J1659" t="s">
        <v>334</v>
      </c>
      <c r="K1659">
        <v>0</v>
      </c>
      <c r="L1659" s="172">
        <v>43334.709305555552</v>
      </c>
    </row>
    <row r="1660" spans="7:12" x14ac:dyDescent="0.15">
      <c r="G1660" t="s">
        <v>320</v>
      </c>
      <c r="H1660" t="s">
        <v>119</v>
      </c>
      <c r="I1660" t="s">
        <v>19</v>
      </c>
      <c r="J1660" t="s">
        <v>335</v>
      </c>
      <c r="K1660">
        <v>0</v>
      </c>
      <c r="L1660" s="172">
        <v>43334.709305555552</v>
      </c>
    </row>
    <row r="1661" spans="7:12" x14ac:dyDescent="0.15">
      <c r="G1661" t="s">
        <v>320</v>
      </c>
      <c r="H1661" t="s">
        <v>119</v>
      </c>
      <c r="I1661" t="s">
        <v>19</v>
      </c>
      <c r="J1661" t="s">
        <v>336</v>
      </c>
      <c r="K1661">
        <v>0</v>
      </c>
      <c r="L1661" s="172">
        <v>43334.709305555552</v>
      </c>
    </row>
    <row r="1662" spans="7:12" x14ac:dyDescent="0.15">
      <c r="G1662" t="s">
        <v>320</v>
      </c>
      <c r="H1662" t="s">
        <v>119</v>
      </c>
      <c r="I1662" t="s">
        <v>19</v>
      </c>
      <c r="J1662" t="s">
        <v>326</v>
      </c>
      <c r="K1662">
        <v>0</v>
      </c>
      <c r="L1662" s="172">
        <v>43334.709305555552</v>
      </c>
    </row>
    <row r="1663" spans="7:12" x14ac:dyDescent="0.15">
      <c r="G1663" t="s">
        <v>320</v>
      </c>
      <c r="H1663" t="s">
        <v>119</v>
      </c>
      <c r="I1663" t="s">
        <v>19</v>
      </c>
      <c r="J1663" t="s">
        <v>327</v>
      </c>
      <c r="K1663">
        <v>0</v>
      </c>
      <c r="L1663" s="172">
        <v>43334.709305555552</v>
      </c>
    </row>
    <row r="1664" spans="7:12" x14ac:dyDescent="0.15">
      <c r="G1664" t="s">
        <v>320</v>
      </c>
      <c r="H1664" t="s">
        <v>119</v>
      </c>
      <c r="I1664" t="s">
        <v>19</v>
      </c>
      <c r="J1664" t="s">
        <v>337</v>
      </c>
      <c r="K1664">
        <v>0</v>
      </c>
      <c r="L1664" s="172">
        <v>43334.709305555552</v>
      </c>
    </row>
    <row r="1665" spans="7:12" x14ac:dyDescent="0.15">
      <c r="G1665" t="s">
        <v>320</v>
      </c>
      <c r="H1665" t="s">
        <v>119</v>
      </c>
      <c r="I1665" t="s">
        <v>19</v>
      </c>
      <c r="J1665" t="s">
        <v>338</v>
      </c>
      <c r="K1665">
        <v>0</v>
      </c>
      <c r="L1665" s="172">
        <v>43334.709305555552</v>
      </c>
    </row>
    <row r="1666" spans="7:12" x14ac:dyDescent="0.15">
      <c r="G1666" t="s">
        <v>320</v>
      </c>
      <c r="H1666" t="s">
        <v>119</v>
      </c>
      <c r="I1666" t="s">
        <v>19</v>
      </c>
      <c r="J1666" t="s">
        <v>339</v>
      </c>
      <c r="K1666">
        <v>0</v>
      </c>
      <c r="L1666" s="172">
        <v>43334.709305555552</v>
      </c>
    </row>
    <row r="1667" spans="7:12" x14ac:dyDescent="0.15">
      <c r="G1667" t="s">
        <v>320</v>
      </c>
      <c r="H1667" t="s">
        <v>119</v>
      </c>
      <c r="I1667" t="s">
        <v>19</v>
      </c>
      <c r="J1667" t="s">
        <v>340</v>
      </c>
      <c r="K1667">
        <v>0</v>
      </c>
      <c r="L1667" s="172">
        <v>43334.709305555552</v>
      </c>
    </row>
    <row r="1668" spans="7:12" x14ac:dyDescent="0.15">
      <c r="G1668" t="s">
        <v>320</v>
      </c>
      <c r="H1668" t="s">
        <v>119</v>
      </c>
      <c r="I1668" t="s">
        <v>19</v>
      </c>
      <c r="J1668" t="s">
        <v>341</v>
      </c>
      <c r="K1668">
        <v>0</v>
      </c>
      <c r="L1668" s="172">
        <v>43334.709305555552</v>
      </c>
    </row>
    <row r="1669" spans="7:12" x14ac:dyDescent="0.15">
      <c r="G1669" t="s">
        <v>320</v>
      </c>
      <c r="H1669" t="s">
        <v>119</v>
      </c>
      <c r="I1669" t="s">
        <v>19</v>
      </c>
      <c r="J1669" t="s">
        <v>342</v>
      </c>
      <c r="K1669">
        <v>0</v>
      </c>
      <c r="L1669" s="172">
        <v>43334.709305555552</v>
      </c>
    </row>
    <row r="1670" spans="7:12" x14ac:dyDescent="0.15">
      <c r="G1670" t="s">
        <v>320</v>
      </c>
      <c r="H1670" t="s">
        <v>119</v>
      </c>
      <c r="I1670" t="s">
        <v>20</v>
      </c>
      <c r="J1670" t="s">
        <v>333</v>
      </c>
      <c r="K1670">
        <v>0</v>
      </c>
      <c r="L1670" s="172">
        <v>43334.709305555552</v>
      </c>
    </row>
    <row r="1671" spans="7:12" x14ac:dyDescent="0.15">
      <c r="G1671" t="s">
        <v>320</v>
      </c>
      <c r="H1671" t="s">
        <v>119</v>
      </c>
      <c r="I1671" t="s">
        <v>20</v>
      </c>
      <c r="J1671" t="s">
        <v>334</v>
      </c>
      <c r="K1671">
        <v>0</v>
      </c>
      <c r="L1671" s="172">
        <v>43334.709305555552</v>
      </c>
    </row>
    <row r="1672" spans="7:12" x14ac:dyDescent="0.15">
      <c r="G1672" t="s">
        <v>320</v>
      </c>
      <c r="H1672" t="s">
        <v>119</v>
      </c>
      <c r="I1672" t="s">
        <v>20</v>
      </c>
      <c r="J1672" t="s">
        <v>335</v>
      </c>
      <c r="K1672">
        <v>0</v>
      </c>
      <c r="L1672" s="172">
        <v>43334.709305555552</v>
      </c>
    </row>
    <row r="1673" spans="7:12" x14ac:dyDescent="0.15">
      <c r="G1673" t="s">
        <v>320</v>
      </c>
      <c r="H1673" t="s">
        <v>119</v>
      </c>
      <c r="I1673" t="s">
        <v>20</v>
      </c>
      <c r="J1673" t="s">
        <v>336</v>
      </c>
      <c r="K1673">
        <v>0</v>
      </c>
      <c r="L1673" s="172">
        <v>43334.709305555552</v>
      </c>
    </row>
    <row r="1674" spans="7:12" x14ac:dyDescent="0.15">
      <c r="G1674" t="s">
        <v>320</v>
      </c>
      <c r="H1674" t="s">
        <v>119</v>
      </c>
      <c r="I1674" t="s">
        <v>20</v>
      </c>
      <c r="J1674" t="s">
        <v>326</v>
      </c>
      <c r="K1674">
        <v>0</v>
      </c>
      <c r="L1674" s="172">
        <v>43334.709305555552</v>
      </c>
    </row>
    <row r="1675" spans="7:12" x14ac:dyDescent="0.15">
      <c r="G1675" t="s">
        <v>320</v>
      </c>
      <c r="H1675" t="s">
        <v>119</v>
      </c>
      <c r="I1675" t="s">
        <v>20</v>
      </c>
      <c r="J1675" t="s">
        <v>327</v>
      </c>
      <c r="K1675">
        <v>0</v>
      </c>
      <c r="L1675" s="172">
        <v>43334.709305555552</v>
      </c>
    </row>
    <row r="1676" spans="7:12" x14ac:dyDescent="0.15">
      <c r="G1676" t="s">
        <v>320</v>
      </c>
      <c r="H1676" t="s">
        <v>119</v>
      </c>
      <c r="I1676" t="s">
        <v>20</v>
      </c>
      <c r="J1676" t="s">
        <v>337</v>
      </c>
      <c r="K1676">
        <v>0</v>
      </c>
      <c r="L1676" s="172">
        <v>43334.709305555552</v>
      </c>
    </row>
    <row r="1677" spans="7:12" x14ac:dyDescent="0.15">
      <c r="G1677" t="s">
        <v>320</v>
      </c>
      <c r="H1677" t="s">
        <v>119</v>
      </c>
      <c r="I1677" t="s">
        <v>20</v>
      </c>
      <c r="J1677" t="s">
        <v>338</v>
      </c>
      <c r="K1677">
        <v>0</v>
      </c>
      <c r="L1677" s="172">
        <v>43334.709317129629</v>
      </c>
    </row>
    <row r="1678" spans="7:12" x14ac:dyDescent="0.15">
      <c r="G1678" t="s">
        <v>320</v>
      </c>
      <c r="H1678" t="s">
        <v>119</v>
      </c>
      <c r="I1678" t="s">
        <v>20</v>
      </c>
      <c r="J1678" t="s">
        <v>339</v>
      </c>
      <c r="K1678">
        <v>0</v>
      </c>
      <c r="L1678" s="172">
        <v>43334.709317129629</v>
      </c>
    </row>
    <row r="1679" spans="7:12" x14ac:dyDescent="0.15">
      <c r="G1679" t="s">
        <v>320</v>
      </c>
      <c r="H1679" t="s">
        <v>119</v>
      </c>
      <c r="I1679" t="s">
        <v>20</v>
      </c>
      <c r="J1679" t="s">
        <v>340</v>
      </c>
      <c r="K1679">
        <v>0</v>
      </c>
      <c r="L1679" s="172">
        <v>43334.709317129629</v>
      </c>
    </row>
    <row r="1680" spans="7:12" x14ac:dyDescent="0.15">
      <c r="G1680" t="s">
        <v>320</v>
      </c>
      <c r="H1680" t="s">
        <v>119</v>
      </c>
      <c r="I1680" t="s">
        <v>20</v>
      </c>
      <c r="J1680" t="s">
        <v>341</v>
      </c>
      <c r="K1680">
        <v>0</v>
      </c>
      <c r="L1680" s="172">
        <v>43334.709317129629</v>
      </c>
    </row>
    <row r="1681" spans="7:12" x14ac:dyDescent="0.15">
      <c r="G1681" t="s">
        <v>320</v>
      </c>
      <c r="H1681" t="s">
        <v>119</v>
      </c>
      <c r="I1681" t="s">
        <v>20</v>
      </c>
      <c r="J1681" t="s">
        <v>342</v>
      </c>
      <c r="K1681">
        <v>0</v>
      </c>
      <c r="L1681" s="172">
        <v>43334.709317129629</v>
      </c>
    </row>
    <row r="1682" spans="7:12" x14ac:dyDescent="0.15">
      <c r="G1682" t="s">
        <v>320</v>
      </c>
      <c r="H1682" t="s">
        <v>119</v>
      </c>
      <c r="I1682" t="s">
        <v>21</v>
      </c>
      <c r="J1682" t="s">
        <v>333</v>
      </c>
      <c r="K1682">
        <v>0</v>
      </c>
      <c r="L1682" s="172">
        <v>43334.709317129629</v>
      </c>
    </row>
    <row r="1683" spans="7:12" x14ac:dyDescent="0.15">
      <c r="G1683" t="s">
        <v>320</v>
      </c>
      <c r="H1683" t="s">
        <v>119</v>
      </c>
      <c r="I1683" t="s">
        <v>21</v>
      </c>
      <c r="J1683" t="s">
        <v>334</v>
      </c>
      <c r="K1683">
        <v>0</v>
      </c>
      <c r="L1683" s="172">
        <v>43334.709317129629</v>
      </c>
    </row>
    <row r="1684" spans="7:12" x14ac:dyDescent="0.15">
      <c r="G1684" t="s">
        <v>320</v>
      </c>
      <c r="H1684" t="s">
        <v>119</v>
      </c>
      <c r="I1684" t="s">
        <v>21</v>
      </c>
      <c r="J1684" t="s">
        <v>335</v>
      </c>
      <c r="K1684">
        <v>0</v>
      </c>
      <c r="L1684" s="172">
        <v>43334.709317129629</v>
      </c>
    </row>
    <row r="1685" spans="7:12" x14ac:dyDescent="0.15">
      <c r="G1685" t="s">
        <v>320</v>
      </c>
      <c r="H1685" t="s">
        <v>119</v>
      </c>
      <c r="I1685" t="s">
        <v>21</v>
      </c>
      <c r="J1685" t="s">
        <v>336</v>
      </c>
      <c r="K1685">
        <v>0</v>
      </c>
      <c r="L1685" s="172">
        <v>43334.709317129629</v>
      </c>
    </row>
    <row r="1686" spans="7:12" x14ac:dyDescent="0.15">
      <c r="G1686" t="s">
        <v>320</v>
      </c>
      <c r="H1686" t="s">
        <v>119</v>
      </c>
      <c r="I1686" t="s">
        <v>21</v>
      </c>
      <c r="J1686" t="s">
        <v>326</v>
      </c>
      <c r="K1686">
        <v>0</v>
      </c>
      <c r="L1686" s="172">
        <v>43334.709317129629</v>
      </c>
    </row>
    <row r="1687" spans="7:12" x14ac:dyDescent="0.15">
      <c r="G1687" t="s">
        <v>320</v>
      </c>
      <c r="H1687" t="s">
        <v>119</v>
      </c>
      <c r="I1687" t="s">
        <v>21</v>
      </c>
      <c r="J1687" t="s">
        <v>327</v>
      </c>
      <c r="K1687">
        <v>0</v>
      </c>
      <c r="L1687" s="172">
        <v>43334.709317129629</v>
      </c>
    </row>
    <row r="1688" spans="7:12" x14ac:dyDescent="0.15">
      <c r="G1688" t="s">
        <v>320</v>
      </c>
      <c r="H1688" t="s">
        <v>119</v>
      </c>
      <c r="I1688" t="s">
        <v>21</v>
      </c>
      <c r="J1688" t="s">
        <v>337</v>
      </c>
      <c r="K1688">
        <v>0</v>
      </c>
      <c r="L1688" s="172">
        <v>43334.709317129629</v>
      </c>
    </row>
    <row r="1689" spans="7:12" x14ac:dyDescent="0.15">
      <c r="G1689" t="s">
        <v>320</v>
      </c>
      <c r="H1689" t="s">
        <v>119</v>
      </c>
      <c r="I1689" t="s">
        <v>21</v>
      </c>
      <c r="J1689" t="s">
        <v>338</v>
      </c>
      <c r="K1689">
        <v>0</v>
      </c>
      <c r="L1689" s="172">
        <v>43334.709317129629</v>
      </c>
    </row>
    <row r="1690" spans="7:12" x14ac:dyDescent="0.15">
      <c r="G1690" t="s">
        <v>320</v>
      </c>
      <c r="H1690" t="s">
        <v>119</v>
      </c>
      <c r="I1690" t="s">
        <v>21</v>
      </c>
      <c r="J1690" t="s">
        <v>339</v>
      </c>
      <c r="K1690">
        <v>0</v>
      </c>
      <c r="L1690" s="172">
        <v>43334.709317129629</v>
      </c>
    </row>
    <row r="1691" spans="7:12" x14ac:dyDescent="0.15">
      <c r="G1691" t="s">
        <v>320</v>
      </c>
      <c r="H1691" t="s">
        <v>119</v>
      </c>
      <c r="I1691" t="s">
        <v>21</v>
      </c>
      <c r="J1691" t="s">
        <v>340</v>
      </c>
      <c r="K1691">
        <v>0</v>
      </c>
      <c r="L1691" s="172">
        <v>43334.709317129629</v>
      </c>
    </row>
    <row r="1692" spans="7:12" x14ac:dyDescent="0.15">
      <c r="G1692" t="s">
        <v>320</v>
      </c>
      <c r="H1692" t="s">
        <v>119</v>
      </c>
      <c r="I1692" t="s">
        <v>21</v>
      </c>
      <c r="J1692" t="s">
        <v>341</v>
      </c>
      <c r="K1692">
        <v>0</v>
      </c>
      <c r="L1692" s="172">
        <v>43334.709317129629</v>
      </c>
    </row>
    <row r="1693" spans="7:12" x14ac:dyDescent="0.15">
      <c r="G1693" t="s">
        <v>320</v>
      </c>
      <c r="H1693" t="s">
        <v>119</v>
      </c>
      <c r="I1693" t="s">
        <v>21</v>
      </c>
      <c r="J1693" t="s">
        <v>342</v>
      </c>
      <c r="K1693">
        <v>0</v>
      </c>
      <c r="L1693" s="172">
        <v>43334.709317129629</v>
      </c>
    </row>
    <row r="1694" spans="7:12" x14ac:dyDescent="0.15">
      <c r="G1694" t="s">
        <v>320</v>
      </c>
      <c r="H1694" t="s">
        <v>119</v>
      </c>
      <c r="I1694" t="s">
        <v>152</v>
      </c>
      <c r="J1694" t="s">
        <v>333</v>
      </c>
      <c r="K1694">
        <v>0</v>
      </c>
      <c r="L1694" s="172">
        <v>43334.709317129629</v>
      </c>
    </row>
    <row r="1695" spans="7:12" x14ac:dyDescent="0.15">
      <c r="G1695" t="s">
        <v>320</v>
      </c>
      <c r="H1695" t="s">
        <v>119</v>
      </c>
      <c r="I1695" t="s">
        <v>152</v>
      </c>
      <c r="J1695" t="s">
        <v>334</v>
      </c>
      <c r="K1695">
        <v>0</v>
      </c>
      <c r="L1695" s="172">
        <v>43334.709317129629</v>
      </c>
    </row>
    <row r="1696" spans="7:12" x14ac:dyDescent="0.15">
      <c r="G1696" t="s">
        <v>320</v>
      </c>
      <c r="H1696" t="s">
        <v>119</v>
      </c>
      <c r="I1696" t="s">
        <v>152</v>
      </c>
      <c r="J1696" t="s">
        <v>335</v>
      </c>
      <c r="K1696">
        <v>0</v>
      </c>
      <c r="L1696" s="172">
        <v>43334.709317129629</v>
      </c>
    </row>
    <row r="1697" spans="7:12" x14ac:dyDescent="0.15">
      <c r="G1697" t="s">
        <v>320</v>
      </c>
      <c r="H1697" t="s">
        <v>119</v>
      </c>
      <c r="I1697" t="s">
        <v>152</v>
      </c>
      <c r="J1697" t="s">
        <v>336</v>
      </c>
      <c r="K1697">
        <v>0</v>
      </c>
      <c r="L1697" s="172">
        <v>43334.709317129629</v>
      </c>
    </row>
    <row r="1698" spans="7:12" x14ac:dyDescent="0.15">
      <c r="G1698" t="s">
        <v>320</v>
      </c>
      <c r="H1698" t="s">
        <v>119</v>
      </c>
      <c r="I1698" t="s">
        <v>152</v>
      </c>
      <c r="J1698" t="s">
        <v>326</v>
      </c>
      <c r="K1698">
        <v>0</v>
      </c>
      <c r="L1698" s="172">
        <v>43334.709317129629</v>
      </c>
    </row>
    <row r="1699" spans="7:12" x14ac:dyDescent="0.15">
      <c r="G1699" t="s">
        <v>320</v>
      </c>
      <c r="H1699" t="s">
        <v>119</v>
      </c>
      <c r="I1699" t="s">
        <v>152</v>
      </c>
      <c r="J1699" t="s">
        <v>327</v>
      </c>
      <c r="K1699">
        <v>0</v>
      </c>
      <c r="L1699" s="172">
        <v>43334.709317129629</v>
      </c>
    </row>
    <row r="1700" spans="7:12" x14ac:dyDescent="0.15">
      <c r="G1700" t="s">
        <v>320</v>
      </c>
      <c r="H1700" t="s">
        <v>119</v>
      </c>
      <c r="I1700" t="s">
        <v>152</v>
      </c>
      <c r="J1700" t="s">
        <v>337</v>
      </c>
      <c r="K1700">
        <v>0</v>
      </c>
      <c r="L1700" s="172">
        <v>43334.709317129629</v>
      </c>
    </row>
    <row r="1701" spans="7:12" x14ac:dyDescent="0.15">
      <c r="G1701" t="s">
        <v>320</v>
      </c>
      <c r="H1701" t="s">
        <v>119</v>
      </c>
      <c r="I1701" t="s">
        <v>152</v>
      </c>
      <c r="J1701" t="s">
        <v>338</v>
      </c>
      <c r="K1701">
        <v>0</v>
      </c>
      <c r="L1701" s="172">
        <v>43334.709317129629</v>
      </c>
    </row>
    <row r="1702" spans="7:12" x14ac:dyDescent="0.15">
      <c r="G1702" t="s">
        <v>320</v>
      </c>
      <c r="H1702" t="s">
        <v>119</v>
      </c>
      <c r="I1702" t="s">
        <v>152</v>
      </c>
      <c r="J1702" t="s">
        <v>339</v>
      </c>
      <c r="K1702">
        <v>0</v>
      </c>
      <c r="L1702" s="172">
        <v>43334.709317129629</v>
      </c>
    </row>
    <row r="1703" spans="7:12" x14ac:dyDescent="0.15">
      <c r="G1703" t="s">
        <v>320</v>
      </c>
      <c r="H1703" t="s">
        <v>119</v>
      </c>
      <c r="I1703" t="s">
        <v>152</v>
      </c>
      <c r="J1703" t="s">
        <v>340</v>
      </c>
      <c r="K1703">
        <v>0</v>
      </c>
      <c r="L1703" s="172">
        <v>43334.709317129629</v>
      </c>
    </row>
    <row r="1704" spans="7:12" x14ac:dyDescent="0.15">
      <c r="G1704" t="s">
        <v>320</v>
      </c>
      <c r="H1704" t="s">
        <v>119</v>
      </c>
      <c r="I1704" t="s">
        <v>152</v>
      </c>
      <c r="J1704" t="s">
        <v>341</v>
      </c>
      <c r="K1704">
        <v>0</v>
      </c>
      <c r="L1704" s="172">
        <v>43334.709317129629</v>
      </c>
    </row>
    <row r="1705" spans="7:12" x14ac:dyDescent="0.15">
      <c r="G1705" t="s">
        <v>320</v>
      </c>
      <c r="H1705" t="s">
        <v>119</v>
      </c>
      <c r="I1705" t="s">
        <v>152</v>
      </c>
      <c r="J1705" t="s">
        <v>342</v>
      </c>
      <c r="K1705">
        <v>0</v>
      </c>
      <c r="L1705" s="172">
        <v>43334.709317129629</v>
      </c>
    </row>
    <row r="1706" spans="7:12" x14ac:dyDescent="0.15">
      <c r="G1706" t="s">
        <v>320</v>
      </c>
      <c r="H1706" t="s">
        <v>119</v>
      </c>
      <c r="I1706" t="s">
        <v>23</v>
      </c>
      <c r="J1706" t="s">
        <v>333</v>
      </c>
      <c r="K1706">
        <v>0</v>
      </c>
      <c r="L1706" s="172">
        <v>43334.709317129629</v>
      </c>
    </row>
    <row r="1707" spans="7:12" x14ac:dyDescent="0.15">
      <c r="G1707" t="s">
        <v>320</v>
      </c>
      <c r="H1707" t="s">
        <v>119</v>
      </c>
      <c r="I1707" t="s">
        <v>23</v>
      </c>
      <c r="J1707" t="s">
        <v>334</v>
      </c>
      <c r="K1707">
        <v>0</v>
      </c>
      <c r="L1707" s="172">
        <v>43334.709317129629</v>
      </c>
    </row>
    <row r="1708" spans="7:12" x14ac:dyDescent="0.15">
      <c r="G1708" t="s">
        <v>320</v>
      </c>
      <c r="H1708" t="s">
        <v>119</v>
      </c>
      <c r="I1708" t="s">
        <v>23</v>
      </c>
      <c r="J1708" t="s">
        <v>335</v>
      </c>
      <c r="K1708">
        <v>0</v>
      </c>
      <c r="L1708" s="172">
        <v>43334.709317129629</v>
      </c>
    </row>
    <row r="1709" spans="7:12" x14ac:dyDescent="0.15">
      <c r="G1709" t="s">
        <v>320</v>
      </c>
      <c r="H1709" t="s">
        <v>119</v>
      </c>
      <c r="I1709" t="s">
        <v>23</v>
      </c>
      <c r="J1709" t="s">
        <v>336</v>
      </c>
      <c r="K1709">
        <v>0</v>
      </c>
      <c r="L1709" s="172">
        <v>43334.709317129629</v>
      </c>
    </row>
    <row r="1710" spans="7:12" x14ac:dyDescent="0.15">
      <c r="G1710" t="s">
        <v>320</v>
      </c>
      <c r="H1710" t="s">
        <v>119</v>
      </c>
      <c r="I1710" t="s">
        <v>23</v>
      </c>
      <c r="J1710" t="s">
        <v>326</v>
      </c>
      <c r="K1710">
        <v>0</v>
      </c>
      <c r="L1710" s="172">
        <v>43334.709317129629</v>
      </c>
    </row>
    <row r="1711" spans="7:12" x14ac:dyDescent="0.15">
      <c r="G1711" t="s">
        <v>320</v>
      </c>
      <c r="H1711" t="s">
        <v>119</v>
      </c>
      <c r="I1711" t="s">
        <v>23</v>
      </c>
      <c r="J1711" t="s">
        <v>327</v>
      </c>
      <c r="K1711">
        <v>0</v>
      </c>
      <c r="L1711" s="172">
        <v>43334.709317129629</v>
      </c>
    </row>
    <row r="1712" spans="7:12" x14ac:dyDescent="0.15">
      <c r="G1712" t="s">
        <v>320</v>
      </c>
      <c r="H1712" t="s">
        <v>119</v>
      </c>
      <c r="I1712" t="s">
        <v>23</v>
      </c>
      <c r="J1712" t="s">
        <v>337</v>
      </c>
      <c r="K1712">
        <v>0</v>
      </c>
      <c r="L1712" s="172">
        <v>43334.709317129629</v>
      </c>
    </row>
    <row r="1713" spans="7:12" x14ac:dyDescent="0.15">
      <c r="G1713" t="s">
        <v>320</v>
      </c>
      <c r="H1713" t="s">
        <v>119</v>
      </c>
      <c r="I1713" t="s">
        <v>23</v>
      </c>
      <c r="J1713" t="s">
        <v>338</v>
      </c>
      <c r="K1713">
        <v>0</v>
      </c>
      <c r="L1713" s="172">
        <v>43334.709317129629</v>
      </c>
    </row>
    <row r="1714" spans="7:12" x14ac:dyDescent="0.15">
      <c r="G1714" t="s">
        <v>320</v>
      </c>
      <c r="H1714" t="s">
        <v>119</v>
      </c>
      <c r="I1714" t="s">
        <v>23</v>
      </c>
      <c r="J1714" t="s">
        <v>339</v>
      </c>
      <c r="K1714">
        <v>0</v>
      </c>
      <c r="L1714" s="172">
        <v>43334.709328703706</v>
      </c>
    </row>
    <row r="1715" spans="7:12" x14ac:dyDescent="0.15">
      <c r="G1715" t="s">
        <v>320</v>
      </c>
      <c r="H1715" t="s">
        <v>119</v>
      </c>
      <c r="I1715" t="s">
        <v>23</v>
      </c>
      <c r="J1715" t="s">
        <v>340</v>
      </c>
      <c r="K1715">
        <v>0</v>
      </c>
      <c r="L1715" s="172">
        <v>43334.709328703706</v>
      </c>
    </row>
    <row r="1716" spans="7:12" x14ac:dyDescent="0.15">
      <c r="G1716" t="s">
        <v>320</v>
      </c>
      <c r="H1716" t="s">
        <v>119</v>
      </c>
      <c r="I1716" t="s">
        <v>23</v>
      </c>
      <c r="J1716" t="s">
        <v>341</v>
      </c>
      <c r="K1716">
        <v>0</v>
      </c>
      <c r="L1716" s="172">
        <v>43334.709328703706</v>
      </c>
    </row>
    <row r="1717" spans="7:12" x14ac:dyDescent="0.15">
      <c r="G1717" t="s">
        <v>320</v>
      </c>
      <c r="H1717" t="s">
        <v>119</v>
      </c>
      <c r="I1717" t="s">
        <v>23</v>
      </c>
      <c r="J1717" t="s">
        <v>342</v>
      </c>
      <c r="K1717">
        <v>0</v>
      </c>
      <c r="L1717" s="172">
        <v>43334.709328703706</v>
      </c>
    </row>
    <row r="1718" spans="7:12" x14ac:dyDescent="0.15">
      <c r="G1718" t="s">
        <v>320</v>
      </c>
      <c r="H1718" t="s">
        <v>119</v>
      </c>
      <c r="I1718" t="s">
        <v>24</v>
      </c>
      <c r="J1718" t="s">
        <v>333</v>
      </c>
      <c r="K1718">
        <v>0</v>
      </c>
      <c r="L1718" s="172">
        <v>43334.709328703706</v>
      </c>
    </row>
    <row r="1719" spans="7:12" x14ac:dyDescent="0.15">
      <c r="G1719" t="s">
        <v>320</v>
      </c>
      <c r="H1719" t="s">
        <v>119</v>
      </c>
      <c r="I1719" t="s">
        <v>24</v>
      </c>
      <c r="J1719" t="s">
        <v>334</v>
      </c>
      <c r="K1719">
        <v>0</v>
      </c>
      <c r="L1719" s="172">
        <v>43334.709328703706</v>
      </c>
    </row>
    <row r="1720" spans="7:12" x14ac:dyDescent="0.15">
      <c r="G1720" t="s">
        <v>320</v>
      </c>
      <c r="H1720" t="s">
        <v>119</v>
      </c>
      <c r="I1720" t="s">
        <v>24</v>
      </c>
      <c r="J1720" t="s">
        <v>335</v>
      </c>
      <c r="K1720">
        <v>0</v>
      </c>
      <c r="L1720" s="172">
        <v>43334.709328703706</v>
      </c>
    </row>
    <row r="1721" spans="7:12" x14ac:dyDescent="0.15">
      <c r="G1721" t="s">
        <v>320</v>
      </c>
      <c r="H1721" t="s">
        <v>119</v>
      </c>
      <c r="I1721" t="s">
        <v>24</v>
      </c>
      <c r="J1721" t="s">
        <v>336</v>
      </c>
      <c r="K1721">
        <v>0</v>
      </c>
      <c r="L1721" s="172">
        <v>43334.709328703706</v>
      </c>
    </row>
    <row r="1722" spans="7:12" x14ac:dyDescent="0.15">
      <c r="G1722" t="s">
        <v>320</v>
      </c>
      <c r="H1722" t="s">
        <v>119</v>
      </c>
      <c r="I1722" t="s">
        <v>24</v>
      </c>
      <c r="J1722" t="s">
        <v>326</v>
      </c>
      <c r="K1722">
        <v>0</v>
      </c>
      <c r="L1722" s="172">
        <v>43334.709328703706</v>
      </c>
    </row>
    <row r="1723" spans="7:12" x14ac:dyDescent="0.15">
      <c r="G1723" t="s">
        <v>320</v>
      </c>
      <c r="H1723" t="s">
        <v>119</v>
      </c>
      <c r="I1723" t="s">
        <v>24</v>
      </c>
      <c r="J1723" t="s">
        <v>327</v>
      </c>
      <c r="K1723">
        <v>0</v>
      </c>
      <c r="L1723" s="172">
        <v>43334.709328703706</v>
      </c>
    </row>
    <row r="1724" spans="7:12" x14ac:dyDescent="0.15">
      <c r="G1724" t="s">
        <v>320</v>
      </c>
      <c r="H1724" t="s">
        <v>119</v>
      </c>
      <c r="I1724" t="s">
        <v>24</v>
      </c>
      <c r="J1724" t="s">
        <v>337</v>
      </c>
      <c r="K1724">
        <v>0</v>
      </c>
      <c r="L1724" s="172">
        <v>43334.709328703706</v>
      </c>
    </row>
    <row r="1725" spans="7:12" x14ac:dyDescent="0.15">
      <c r="G1725" t="s">
        <v>320</v>
      </c>
      <c r="H1725" t="s">
        <v>119</v>
      </c>
      <c r="I1725" t="s">
        <v>24</v>
      </c>
      <c r="J1725" t="s">
        <v>338</v>
      </c>
      <c r="K1725">
        <v>0</v>
      </c>
      <c r="L1725" s="172">
        <v>43334.709328703706</v>
      </c>
    </row>
    <row r="1726" spans="7:12" x14ac:dyDescent="0.15">
      <c r="G1726" t="s">
        <v>320</v>
      </c>
      <c r="H1726" t="s">
        <v>119</v>
      </c>
      <c r="I1726" t="s">
        <v>24</v>
      </c>
      <c r="J1726" t="s">
        <v>339</v>
      </c>
      <c r="K1726">
        <v>0</v>
      </c>
      <c r="L1726" s="172">
        <v>43334.709328703706</v>
      </c>
    </row>
    <row r="1727" spans="7:12" x14ac:dyDescent="0.15">
      <c r="G1727" t="s">
        <v>320</v>
      </c>
      <c r="H1727" t="s">
        <v>119</v>
      </c>
      <c r="I1727" t="s">
        <v>24</v>
      </c>
      <c r="J1727" t="s">
        <v>340</v>
      </c>
      <c r="K1727">
        <v>0</v>
      </c>
      <c r="L1727" s="172">
        <v>43334.709328703706</v>
      </c>
    </row>
    <row r="1728" spans="7:12" x14ac:dyDescent="0.15">
      <c r="G1728" t="s">
        <v>320</v>
      </c>
      <c r="H1728" t="s">
        <v>119</v>
      </c>
      <c r="I1728" t="s">
        <v>24</v>
      </c>
      <c r="J1728" t="s">
        <v>341</v>
      </c>
      <c r="K1728">
        <v>0</v>
      </c>
      <c r="L1728" s="172">
        <v>43334.709328703706</v>
      </c>
    </row>
    <row r="1729" spans="7:12" x14ac:dyDescent="0.15">
      <c r="G1729" t="s">
        <v>320</v>
      </c>
      <c r="H1729" t="s">
        <v>119</v>
      </c>
      <c r="I1729" t="s">
        <v>24</v>
      </c>
      <c r="J1729" t="s">
        <v>342</v>
      </c>
      <c r="K1729">
        <v>0</v>
      </c>
      <c r="L1729" s="172">
        <v>43334.709328703706</v>
      </c>
    </row>
    <row r="1730" spans="7:12" x14ac:dyDescent="0.15">
      <c r="G1730" t="s">
        <v>320</v>
      </c>
      <c r="H1730" t="s">
        <v>321</v>
      </c>
      <c r="I1730" t="s">
        <v>300</v>
      </c>
      <c r="J1730" t="s">
        <v>333</v>
      </c>
      <c r="K1730">
        <v>0</v>
      </c>
      <c r="L1730" s="172">
        <v>43334.709328703706</v>
      </c>
    </row>
    <row r="1731" spans="7:12" x14ac:dyDescent="0.15">
      <c r="G1731" t="s">
        <v>320</v>
      </c>
      <c r="H1731" t="s">
        <v>321</v>
      </c>
      <c r="I1731" t="s">
        <v>300</v>
      </c>
      <c r="J1731" t="s">
        <v>334</v>
      </c>
      <c r="K1731">
        <v>0</v>
      </c>
      <c r="L1731" s="172">
        <v>43334.709328703706</v>
      </c>
    </row>
    <row r="1732" spans="7:12" x14ac:dyDescent="0.15">
      <c r="G1732" t="s">
        <v>320</v>
      </c>
      <c r="H1732" t="s">
        <v>321</v>
      </c>
      <c r="I1732" t="s">
        <v>300</v>
      </c>
      <c r="J1732" t="s">
        <v>335</v>
      </c>
      <c r="K1732">
        <v>0</v>
      </c>
      <c r="L1732" s="172">
        <v>43334.709328703706</v>
      </c>
    </row>
    <row r="1733" spans="7:12" x14ac:dyDescent="0.15">
      <c r="G1733" t="s">
        <v>320</v>
      </c>
      <c r="H1733" t="s">
        <v>321</v>
      </c>
      <c r="I1733" t="s">
        <v>300</v>
      </c>
      <c r="J1733" t="s">
        <v>336</v>
      </c>
      <c r="K1733">
        <v>0</v>
      </c>
      <c r="L1733" s="172">
        <v>43334.709328703706</v>
      </c>
    </row>
    <row r="1734" spans="7:12" x14ac:dyDescent="0.15">
      <c r="G1734" t="s">
        <v>320</v>
      </c>
      <c r="H1734" t="s">
        <v>321</v>
      </c>
      <c r="I1734" t="s">
        <v>300</v>
      </c>
      <c r="J1734" t="s">
        <v>326</v>
      </c>
      <c r="K1734">
        <v>0</v>
      </c>
      <c r="L1734" s="172">
        <v>43334.709328703706</v>
      </c>
    </row>
    <row r="1735" spans="7:12" x14ac:dyDescent="0.15">
      <c r="G1735" t="s">
        <v>320</v>
      </c>
      <c r="H1735" t="s">
        <v>321</v>
      </c>
      <c r="I1735" t="s">
        <v>300</v>
      </c>
      <c r="J1735" t="s">
        <v>327</v>
      </c>
      <c r="K1735">
        <v>0</v>
      </c>
      <c r="L1735" s="172">
        <v>43334.709328703706</v>
      </c>
    </row>
    <row r="1736" spans="7:12" x14ac:dyDescent="0.15">
      <c r="G1736" t="s">
        <v>320</v>
      </c>
      <c r="H1736" t="s">
        <v>321</v>
      </c>
      <c r="I1736" t="s">
        <v>300</v>
      </c>
      <c r="J1736" t="s">
        <v>337</v>
      </c>
      <c r="K1736">
        <v>0</v>
      </c>
      <c r="L1736" s="172">
        <v>43334.709328703706</v>
      </c>
    </row>
    <row r="1737" spans="7:12" x14ac:dyDescent="0.15">
      <c r="G1737" t="s">
        <v>320</v>
      </c>
      <c r="H1737" t="s">
        <v>321</v>
      </c>
      <c r="I1737" t="s">
        <v>300</v>
      </c>
      <c r="J1737" t="s">
        <v>338</v>
      </c>
      <c r="K1737">
        <v>0</v>
      </c>
      <c r="L1737" s="172">
        <v>43334.709328703706</v>
      </c>
    </row>
    <row r="1738" spans="7:12" x14ac:dyDescent="0.15">
      <c r="G1738" t="s">
        <v>320</v>
      </c>
      <c r="H1738" t="s">
        <v>321</v>
      </c>
      <c r="I1738" t="s">
        <v>300</v>
      </c>
      <c r="J1738" t="s">
        <v>339</v>
      </c>
      <c r="K1738">
        <v>0</v>
      </c>
      <c r="L1738" s="172">
        <v>43334.709328703706</v>
      </c>
    </row>
    <row r="1739" spans="7:12" x14ac:dyDescent="0.15">
      <c r="G1739" t="s">
        <v>320</v>
      </c>
      <c r="H1739" t="s">
        <v>321</v>
      </c>
      <c r="I1739" t="s">
        <v>300</v>
      </c>
      <c r="J1739" t="s">
        <v>340</v>
      </c>
      <c r="K1739">
        <v>0</v>
      </c>
      <c r="L1739" s="172">
        <v>43334.709328703706</v>
      </c>
    </row>
    <row r="1740" spans="7:12" x14ac:dyDescent="0.15">
      <c r="G1740" t="s">
        <v>320</v>
      </c>
      <c r="H1740" t="s">
        <v>321</v>
      </c>
      <c r="I1740" t="s">
        <v>300</v>
      </c>
      <c r="J1740" t="s">
        <v>341</v>
      </c>
      <c r="K1740">
        <v>0</v>
      </c>
      <c r="L1740" s="172">
        <v>43334.709328703706</v>
      </c>
    </row>
    <row r="1741" spans="7:12" x14ac:dyDescent="0.15">
      <c r="G1741" t="s">
        <v>320</v>
      </c>
      <c r="H1741" t="s">
        <v>321</v>
      </c>
      <c r="I1741" t="s">
        <v>300</v>
      </c>
      <c r="J1741" t="s">
        <v>342</v>
      </c>
      <c r="K1741">
        <v>0</v>
      </c>
      <c r="L1741" s="172">
        <v>43334.709328703706</v>
      </c>
    </row>
    <row r="1742" spans="7:12" x14ac:dyDescent="0.15">
      <c r="G1742" t="s">
        <v>320</v>
      </c>
      <c r="H1742" t="s">
        <v>321</v>
      </c>
      <c r="I1742" t="s">
        <v>302</v>
      </c>
      <c r="J1742" t="s">
        <v>333</v>
      </c>
      <c r="K1742">
        <v>0</v>
      </c>
      <c r="L1742" s="172">
        <v>43334.709328703706</v>
      </c>
    </row>
    <row r="1743" spans="7:12" x14ac:dyDescent="0.15">
      <c r="G1743" t="s">
        <v>320</v>
      </c>
      <c r="H1743" t="s">
        <v>321</v>
      </c>
      <c r="I1743" t="s">
        <v>302</v>
      </c>
      <c r="J1743" t="s">
        <v>334</v>
      </c>
      <c r="K1743">
        <v>0</v>
      </c>
      <c r="L1743" s="172">
        <v>43334.709328703706</v>
      </c>
    </row>
    <row r="1744" spans="7:12" x14ac:dyDescent="0.15">
      <c r="G1744" t="s">
        <v>320</v>
      </c>
      <c r="H1744" t="s">
        <v>321</v>
      </c>
      <c r="I1744" t="s">
        <v>302</v>
      </c>
      <c r="J1744" t="s">
        <v>335</v>
      </c>
      <c r="K1744">
        <v>0</v>
      </c>
      <c r="L1744" s="172">
        <v>43334.709328703706</v>
      </c>
    </row>
    <row r="1745" spans="7:12" x14ac:dyDescent="0.15">
      <c r="G1745" t="s">
        <v>320</v>
      </c>
      <c r="H1745" t="s">
        <v>321</v>
      </c>
      <c r="I1745" t="s">
        <v>302</v>
      </c>
      <c r="J1745" t="s">
        <v>336</v>
      </c>
      <c r="K1745">
        <v>0</v>
      </c>
      <c r="L1745" s="172">
        <v>43334.709328703706</v>
      </c>
    </row>
    <row r="1746" spans="7:12" x14ac:dyDescent="0.15">
      <c r="G1746" t="s">
        <v>320</v>
      </c>
      <c r="H1746" t="s">
        <v>321</v>
      </c>
      <c r="I1746" t="s">
        <v>302</v>
      </c>
      <c r="J1746" t="s">
        <v>326</v>
      </c>
      <c r="K1746">
        <v>0</v>
      </c>
      <c r="L1746" s="172">
        <v>43334.709328703706</v>
      </c>
    </row>
    <row r="1747" spans="7:12" x14ac:dyDescent="0.15">
      <c r="G1747" t="s">
        <v>320</v>
      </c>
      <c r="H1747" t="s">
        <v>321</v>
      </c>
      <c r="I1747" t="s">
        <v>302</v>
      </c>
      <c r="J1747" t="s">
        <v>327</v>
      </c>
      <c r="K1747">
        <v>0</v>
      </c>
      <c r="L1747" s="172">
        <v>43334.709328703706</v>
      </c>
    </row>
    <row r="1748" spans="7:12" x14ac:dyDescent="0.15">
      <c r="G1748" t="s">
        <v>320</v>
      </c>
      <c r="H1748" t="s">
        <v>321</v>
      </c>
      <c r="I1748" t="s">
        <v>302</v>
      </c>
      <c r="J1748" t="s">
        <v>337</v>
      </c>
      <c r="K1748">
        <v>0</v>
      </c>
      <c r="L1748" s="172">
        <v>43334.709328703706</v>
      </c>
    </row>
    <row r="1749" spans="7:12" x14ac:dyDescent="0.15">
      <c r="G1749" t="s">
        <v>320</v>
      </c>
      <c r="H1749" t="s">
        <v>321</v>
      </c>
      <c r="I1749" t="s">
        <v>302</v>
      </c>
      <c r="J1749" t="s">
        <v>338</v>
      </c>
      <c r="K1749">
        <v>0</v>
      </c>
      <c r="L1749" s="172">
        <v>43334.709328703706</v>
      </c>
    </row>
    <row r="1750" spans="7:12" x14ac:dyDescent="0.15">
      <c r="G1750" t="s">
        <v>320</v>
      </c>
      <c r="H1750" t="s">
        <v>321</v>
      </c>
      <c r="I1750" t="s">
        <v>302</v>
      </c>
      <c r="J1750" t="s">
        <v>339</v>
      </c>
      <c r="K1750">
        <v>0</v>
      </c>
      <c r="L1750" s="172">
        <v>43334.709328703706</v>
      </c>
    </row>
    <row r="1751" spans="7:12" x14ac:dyDescent="0.15">
      <c r="G1751" t="s">
        <v>320</v>
      </c>
      <c r="H1751" t="s">
        <v>321</v>
      </c>
      <c r="I1751" t="s">
        <v>302</v>
      </c>
      <c r="J1751" t="s">
        <v>340</v>
      </c>
      <c r="K1751">
        <v>0</v>
      </c>
      <c r="L1751" s="172">
        <v>43334.709328703706</v>
      </c>
    </row>
    <row r="1752" spans="7:12" x14ac:dyDescent="0.15">
      <c r="G1752" t="s">
        <v>320</v>
      </c>
      <c r="H1752" t="s">
        <v>321</v>
      </c>
      <c r="I1752" t="s">
        <v>302</v>
      </c>
      <c r="J1752" t="s">
        <v>341</v>
      </c>
      <c r="K1752">
        <v>0</v>
      </c>
      <c r="L1752" s="172">
        <v>43334.709340277775</v>
      </c>
    </row>
    <row r="1753" spans="7:12" x14ac:dyDescent="0.15">
      <c r="G1753" t="s">
        <v>320</v>
      </c>
      <c r="H1753" t="s">
        <v>321</v>
      </c>
      <c r="I1753" t="s">
        <v>302</v>
      </c>
      <c r="J1753" t="s">
        <v>342</v>
      </c>
      <c r="K1753">
        <v>0</v>
      </c>
      <c r="L1753" s="172">
        <v>43334.709340277775</v>
      </c>
    </row>
    <row r="1754" spans="7:12" x14ac:dyDescent="0.15">
      <c r="G1754" t="s">
        <v>320</v>
      </c>
      <c r="H1754" t="s">
        <v>321</v>
      </c>
      <c r="I1754" t="s">
        <v>303</v>
      </c>
      <c r="J1754" t="s">
        <v>333</v>
      </c>
      <c r="K1754">
        <v>0</v>
      </c>
      <c r="L1754" s="172">
        <v>43334.709340277775</v>
      </c>
    </row>
    <row r="1755" spans="7:12" x14ac:dyDescent="0.15">
      <c r="G1755" t="s">
        <v>320</v>
      </c>
      <c r="H1755" t="s">
        <v>321</v>
      </c>
      <c r="I1755" t="s">
        <v>303</v>
      </c>
      <c r="J1755" t="s">
        <v>334</v>
      </c>
      <c r="K1755">
        <v>0</v>
      </c>
      <c r="L1755" s="172">
        <v>43334.709340277775</v>
      </c>
    </row>
    <row r="1756" spans="7:12" x14ac:dyDescent="0.15">
      <c r="G1756" t="s">
        <v>320</v>
      </c>
      <c r="H1756" t="s">
        <v>321</v>
      </c>
      <c r="I1756" t="s">
        <v>303</v>
      </c>
      <c r="J1756" t="s">
        <v>335</v>
      </c>
      <c r="K1756">
        <v>0</v>
      </c>
      <c r="L1756" s="172">
        <v>43334.709340277775</v>
      </c>
    </row>
    <row r="1757" spans="7:12" x14ac:dyDescent="0.15">
      <c r="G1757" t="s">
        <v>320</v>
      </c>
      <c r="H1757" t="s">
        <v>321</v>
      </c>
      <c r="I1757" t="s">
        <v>303</v>
      </c>
      <c r="J1757" t="s">
        <v>336</v>
      </c>
      <c r="K1757">
        <v>0</v>
      </c>
      <c r="L1757" s="172">
        <v>43334.709340277775</v>
      </c>
    </row>
    <row r="1758" spans="7:12" x14ac:dyDescent="0.15">
      <c r="G1758" t="s">
        <v>320</v>
      </c>
      <c r="H1758" t="s">
        <v>321</v>
      </c>
      <c r="I1758" t="s">
        <v>303</v>
      </c>
      <c r="J1758" t="s">
        <v>326</v>
      </c>
      <c r="K1758">
        <v>0</v>
      </c>
      <c r="L1758" s="172">
        <v>43334.709340277775</v>
      </c>
    </row>
    <row r="1759" spans="7:12" x14ac:dyDescent="0.15">
      <c r="G1759" t="s">
        <v>320</v>
      </c>
      <c r="H1759" t="s">
        <v>321</v>
      </c>
      <c r="I1759" t="s">
        <v>303</v>
      </c>
      <c r="J1759" t="s">
        <v>327</v>
      </c>
      <c r="K1759">
        <v>0</v>
      </c>
      <c r="L1759" s="172">
        <v>43334.709340277775</v>
      </c>
    </row>
    <row r="1760" spans="7:12" x14ac:dyDescent="0.15">
      <c r="G1760" t="s">
        <v>320</v>
      </c>
      <c r="H1760" t="s">
        <v>321</v>
      </c>
      <c r="I1760" t="s">
        <v>303</v>
      </c>
      <c r="J1760" t="s">
        <v>337</v>
      </c>
      <c r="K1760">
        <v>0</v>
      </c>
      <c r="L1760" s="172">
        <v>43334.709340277775</v>
      </c>
    </row>
    <row r="1761" spans="7:12" x14ac:dyDescent="0.15">
      <c r="G1761" t="s">
        <v>320</v>
      </c>
      <c r="H1761" t="s">
        <v>321</v>
      </c>
      <c r="I1761" t="s">
        <v>303</v>
      </c>
      <c r="J1761" t="s">
        <v>338</v>
      </c>
      <c r="K1761">
        <v>0</v>
      </c>
      <c r="L1761" s="172">
        <v>43334.709340277775</v>
      </c>
    </row>
    <row r="1762" spans="7:12" x14ac:dyDescent="0.15">
      <c r="G1762" t="s">
        <v>320</v>
      </c>
      <c r="H1762" t="s">
        <v>321</v>
      </c>
      <c r="I1762" t="s">
        <v>303</v>
      </c>
      <c r="J1762" t="s">
        <v>339</v>
      </c>
      <c r="K1762">
        <v>0</v>
      </c>
      <c r="L1762" s="172">
        <v>43334.709340277775</v>
      </c>
    </row>
    <row r="1763" spans="7:12" x14ac:dyDescent="0.15">
      <c r="G1763" t="s">
        <v>320</v>
      </c>
      <c r="H1763" t="s">
        <v>321</v>
      </c>
      <c r="I1763" t="s">
        <v>303</v>
      </c>
      <c r="J1763" t="s">
        <v>340</v>
      </c>
      <c r="K1763">
        <v>0</v>
      </c>
      <c r="L1763" s="172">
        <v>43334.709340277775</v>
      </c>
    </row>
    <row r="1764" spans="7:12" x14ac:dyDescent="0.15">
      <c r="G1764" t="s">
        <v>320</v>
      </c>
      <c r="H1764" t="s">
        <v>321</v>
      </c>
      <c r="I1764" t="s">
        <v>303</v>
      </c>
      <c r="J1764" t="s">
        <v>341</v>
      </c>
      <c r="K1764">
        <v>0</v>
      </c>
      <c r="L1764" s="172">
        <v>43334.709340277775</v>
      </c>
    </row>
    <row r="1765" spans="7:12" x14ac:dyDescent="0.15">
      <c r="G1765" t="s">
        <v>320</v>
      </c>
      <c r="H1765" t="s">
        <v>321</v>
      </c>
      <c r="I1765" t="s">
        <v>303</v>
      </c>
      <c r="J1765" t="s">
        <v>342</v>
      </c>
      <c r="K1765">
        <v>0</v>
      </c>
      <c r="L1765" s="172">
        <v>43334.709340277775</v>
      </c>
    </row>
    <row r="1766" spans="7:12" x14ac:dyDescent="0.15">
      <c r="G1766" t="s">
        <v>320</v>
      </c>
      <c r="H1766" t="s">
        <v>321</v>
      </c>
      <c r="I1766" t="s">
        <v>304</v>
      </c>
      <c r="J1766" t="s">
        <v>333</v>
      </c>
      <c r="K1766">
        <v>0</v>
      </c>
      <c r="L1766" s="172">
        <v>43334.709340277775</v>
      </c>
    </row>
    <row r="1767" spans="7:12" x14ac:dyDescent="0.15">
      <c r="G1767" t="s">
        <v>320</v>
      </c>
      <c r="H1767" t="s">
        <v>321</v>
      </c>
      <c r="I1767" t="s">
        <v>304</v>
      </c>
      <c r="J1767" t="s">
        <v>334</v>
      </c>
      <c r="K1767">
        <v>0</v>
      </c>
      <c r="L1767" s="172">
        <v>43334.709340277775</v>
      </c>
    </row>
    <row r="1768" spans="7:12" x14ac:dyDescent="0.15">
      <c r="G1768" t="s">
        <v>320</v>
      </c>
      <c r="H1768" t="s">
        <v>321</v>
      </c>
      <c r="I1768" t="s">
        <v>304</v>
      </c>
      <c r="J1768" t="s">
        <v>335</v>
      </c>
      <c r="K1768">
        <v>0</v>
      </c>
      <c r="L1768" s="172">
        <v>43334.709340277775</v>
      </c>
    </row>
    <row r="1769" spans="7:12" x14ac:dyDescent="0.15">
      <c r="G1769" t="s">
        <v>320</v>
      </c>
      <c r="H1769" t="s">
        <v>321</v>
      </c>
      <c r="I1769" t="s">
        <v>304</v>
      </c>
      <c r="J1769" t="s">
        <v>336</v>
      </c>
      <c r="K1769">
        <v>0</v>
      </c>
      <c r="L1769" s="172">
        <v>43334.709340277775</v>
      </c>
    </row>
    <row r="1770" spans="7:12" x14ac:dyDescent="0.15">
      <c r="G1770" t="s">
        <v>320</v>
      </c>
      <c r="H1770" t="s">
        <v>321</v>
      </c>
      <c r="I1770" t="s">
        <v>304</v>
      </c>
      <c r="J1770" t="s">
        <v>326</v>
      </c>
      <c r="K1770">
        <v>0</v>
      </c>
      <c r="L1770" s="172">
        <v>43334.709340277775</v>
      </c>
    </row>
    <row r="1771" spans="7:12" x14ac:dyDescent="0.15">
      <c r="G1771" t="s">
        <v>320</v>
      </c>
      <c r="H1771" t="s">
        <v>321</v>
      </c>
      <c r="I1771" t="s">
        <v>304</v>
      </c>
      <c r="J1771" t="s">
        <v>327</v>
      </c>
      <c r="K1771">
        <v>0</v>
      </c>
      <c r="L1771" s="172">
        <v>43334.709340277775</v>
      </c>
    </row>
    <row r="1772" spans="7:12" x14ac:dyDescent="0.15">
      <c r="G1772" t="s">
        <v>320</v>
      </c>
      <c r="H1772" t="s">
        <v>321</v>
      </c>
      <c r="I1772" t="s">
        <v>304</v>
      </c>
      <c r="J1772" t="s">
        <v>337</v>
      </c>
      <c r="K1772">
        <v>0</v>
      </c>
      <c r="L1772" s="172">
        <v>43334.709340277775</v>
      </c>
    </row>
    <row r="1773" spans="7:12" x14ac:dyDescent="0.15">
      <c r="G1773" t="s">
        <v>320</v>
      </c>
      <c r="H1773" t="s">
        <v>321</v>
      </c>
      <c r="I1773" t="s">
        <v>304</v>
      </c>
      <c r="J1773" t="s">
        <v>338</v>
      </c>
      <c r="K1773">
        <v>0</v>
      </c>
      <c r="L1773" s="172">
        <v>43334.709340277775</v>
      </c>
    </row>
    <row r="1774" spans="7:12" x14ac:dyDescent="0.15">
      <c r="G1774" t="s">
        <v>320</v>
      </c>
      <c r="H1774" t="s">
        <v>321</v>
      </c>
      <c r="I1774" t="s">
        <v>304</v>
      </c>
      <c r="J1774" t="s">
        <v>339</v>
      </c>
      <c r="K1774">
        <v>0</v>
      </c>
      <c r="L1774" s="172">
        <v>43334.709340277775</v>
      </c>
    </row>
    <row r="1775" spans="7:12" x14ac:dyDescent="0.15">
      <c r="G1775" t="s">
        <v>320</v>
      </c>
      <c r="H1775" t="s">
        <v>321</v>
      </c>
      <c r="I1775" t="s">
        <v>304</v>
      </c>
      <c r="J1775" t="s">
        <v>340</v>
      </c>
      <c r="K1775">
        <v>0</v>
      </c>
      <c r="L1775" s="172">
        <v>43334.709340277775</v>
      </c>
    </row>
    <row r="1776" spans="7:12" x14ac:dyDescent="0.15">
      <c r="G1776" t="s">
        <v>320</v>
      </c>
      <c r="H1776" t="s">
        <v>321</v>
      </c>
      <c r="I1776" t="s">
        <v>304</v>
      </c>
      <c r="J1776" t="s">
        <v>341</v>
      </c>
      <c r="K1776">
        <v>0</v>
      </c>
      <c r="L1776" s="172">
        <v>43334.709340277775</v>
      </c>
    </row>
    <row r="1777" spans="7:12" x14ac:dyDescent="0.15">
      <c r="G1777" t="s">
        <v>320</v>
      </c>
      <c r="H1777" t="s">
        <v>321</v>
      </c>
      <c r="I1777" t="s">
        <v>304</v>
      </c>
      <c r="J1777" t="s">
        <v>342</v>
      </c>
      <c r="K1777">
        <v>0</v>
      </c>
      <c r="L1777" s="172">
        <v>43334.709340277775</v>
      </c>
    </row>
    <row r="1778" spans="7:12" x14ac:dyDescent="0.15">
      <c r="G1778" t="s">
        <v>320</v>
      </c>
      <c r="H1778" t="s">
        <v>321</v>
      </c>
      <c r="I1778" t="s">
        <v>305</v>
      </c>
      <c r="J1778" t="s">
        <v>333</v>
      </c>
      <c r="K1778">
        <v>0</v>
      </c>
      <c r="L1778" s="172">
        <v>43334.709340277775</v>
      </c>
    </row>
    <row r="1779" spans="7:12" x14ac:dyDescent="0.15">
      <c r="G1779" t="s">
        <v>320</v>
      </c>
      <c r="H1779" t="s">
        <v>321</v>
      </c>
      <c r="I1779" t="s">
        <v>305</v>
      </c>
      <c r="J1779" t="s">
        <v>334</v>
      </c>
      <c r="K1779">
        <v>0</v>
      </c>
      <c r="L1779" s="172">
        <v>43334.709340277775</v>
      </c>
    </row>
    <row r="1780" spans="7:12" x14ac:dyDescent="0.15">
      <c r="G1780" t="s">
        <v>320</v>
      </c>
      <c r="H1780" t="s">
        <v>321</v>
      </c>
      <c r="I1780" t="s">
        <v>305</v>
      </c>
      <c r="J1780" t="s">
        <v>335</v>
      </c>
      <c r="K1780">
        <v>0</v>
      </c>
      <c r="L1780" s="172">
        <v>43334.709340277775</v>
      </c>
    </row>
    <row r="1781" spans="7:12" x14ac:dyDescent="0.15">
      <c r="G1781" t="s">
        <v>320</v>
      </c>
      <c r="H1781" t="s">
        <v>321</v>
      </c>
      <c r="I1781" t="s">
        <v>305</v>
      </c>
      <c r="J1781" t="s">
        <v>336</v>
      </c>
      <c r="K1781">
        <v>0</v>
      </c>
      <c r="L1781" s="172">
        <v>43334.709340277775</v>
      </c>
    </row>
    <row r="1782" spans="7:12" x14ac:dyDescent="0.15">
      <c r="G1782" t="s">
        <v>320</v>
      </c>
      <c r="H1782" t="s">
        <v>321</v>
      </c>
      <c r="I1782" t="s">
        <v>305</v>
      </c>
      <c r="J1782" t="s">
        <v>326</v>
      </c>
      <c r="K1782">
        <v>0</v>
      </c>
      <c r="L1782" s="172">
        <v>43334.709340277775</v>
      </c>
    </row>
    <row r="1783" spans="7:12" x14ac:dyDescent="0.15">
      <c r="G1783" t="s">
        <v>320</v>
      </c>
      <c r="H1783" t="s">
        <v>321</v>
      </c>
      <c r="I1783" t="s">
        <v>305</v>
      </c>
      <c r="J1783" t="s">
        <v>327</v>
      </c>
      <c r="K1783">
        <v>0</v>
      </c>
      <c r="L1783" s="172">
        <v>43334.709340277775</v>
      </c>
    </row>
    <row r="1784" spans="7:12" x14ac:dyDescent="0.15">
      <c r="G1784" t="s">
        <v>320</v>
      </c>
      <c r="H1784" t="s">
        <v>321</v>
      </c>
      <c r="I1784" t="s">
        <v>305</v>
      </c>
      <c r="J1784" t="s">
        <v>337</v>
      </c>
      <c r="K1784">
        <v>0</v>
      </c>
      <c r="L1784" s="172">
        <v>43334.709340277775</v>
      </c>
    </row>
    <row r="1785" spans="7:12" x14ac:dyDescent="0.15">
      <c r="G1785" t="s">
        <v>320</v>
      </c>
      <c r="H1785" t="s">
        <v>321</v>
      </c>
      <c r="I1785" t="s">
        <v>305</v>
      </c>
      <c r="J1785" t="s">
        <v>338</v>
      </c>
      <c r="K1785">
        <v>0</v>
      </c>
      <c r="L1785" s="172">
        <v>43334.709340277775</v>
      </c>
    </row>
    <row r="1786" spans="7:12" x14ac:dyDescent="0.15">
      <c r="G1786" t="s">
        <v>320</v>
      </c>
      <c r="H1786" t="s">
        <v>321</v>
      </c>
      <c r="I1786" t="s">
        <v>305</v>
      </c>
      <c r="J1786" t="s">
        <v>339</v>
      </c>
      <c r="K1786">
        <v>0</v>
      </c>
      <c r="L1786" s="172">
        <v>43334.709340277775</v>
      </c>
    </row>
    <row r="1787" spans="7:12" x14ac:dyDescent="0.15">
      <c r="G1787" t="s">
        <v>320</v>
      </c>
      <c r="H1787" t="s">
        <v>321</v>
      </c>
      <c r="I1787" t="s">
        <v>305</v>
      </c>
      <c r="J1787" t="s">
        <v>340</v>
      </c>
      <c r="K1787">
        <v>0</v>
      </c>
      <c r="L1787" s="172">
        <v>43334.709340277775</v>
      </c>
    </row>
    <row r="1788" spans="7:12" x14ac:dyDescent="0.15">
      <c r="G1788" t="s">
        <v>320</v>
      </c>
      <c r="H1788" t="s">
        <v>321</v>
      </c>
      <c r="I1788" t="s">
        <v>305</v>
      </c>
      <c r="J1788" t="s">
        <v>341</v>
      </c>
      <c r="K1788">
        <v>0</v>
      </c>
      <c r="L1788" s="172">
        <v>43334.709340277775</v>
      </c>
    </row>
    <row r="1789" spans="7:12" x14ac:dyDescent="0.15">
      <c r="G1789" t="s">
        <v>320</v>
      </c>
      <c r="H1789" t="s">
        <v>321</v>
      </c>
      <c r="I1789" t="s">
        <v>305</v>
      </c>
      <c r="J1789" t="s">
        <v>342</v>
      </c>
      <c r="K1789">
        <v>0</v>
      </c>
      <c r="L1789" s="172">
        <v>43334.709340277775</v>
      </c>
    </row>
    <row r="1790" spans="7:12" x14ac:dyDescent="0.15">
      <c r="G1790" t="s">
        <v>320</v>
      </c>
      <c r="H1790" t="s">
        <v>321</v>
      </c>
      <c r="I1790" t="s">
        <v>306</v>
      </c>
      <c r="J1790" t="s">
        <v>333</v>
      </c>
      <c r="K1790">
        <v>0</v>
      </c>
      <c r="L1790" s="172">
        <v>43334.709340277775</v>
      </c>
    </row>
    <row r="1791" spans="7:12" x14ac:dyDescent="0.15">
      <c r="G1791" t="s">
        <v>320</v>
      </c>
      <c r="H1791" t="s">
        <v>321</v>
      </c>
      <c r="I1791" t="s">
        <v>306</v>
      </c>
      <c r="J1791" t="s">
        <v>334</v>
      </c>
      <c r="K1791">
        <v>0</v>
      </c>
      <c r="L1791" s="172">
        <v>43334.709351851852</v>
      </c>
    </row>
    <row r="1792" spans="7:12" x14ac:dyDescent="0.15">
      <c r="G1792" t="s">
        <v>320</v>
      </c>
      <c r="H1792" t="s">
        <v>321</v>
      </c>
      <c r="I1792" t="s">
        <v>306</v>
      </c>
      <c r="J1792" t="s">
        <v>335</v>
      </c>
      <c r="K1792">
        <v>0</v>
      </c>
      <c r="L1792" s="172">
        <v>43334.709351851852</v>
      </c>
    </row>
    <row r="1793" spans="7:12" x14ac:dyDescent="0.15">
      <c r="G1793" t="s">
        <v>320</v>
      </c>
      <c r="H1793" t="s">
        <v>321</v>
      </c>
      <c r="I1793" t="s">
        <v>306</v>
      </c>
      <c r="J1793" t="s">
        <v>336</v>
      </c>
      <c r="K1793">
        <v>0</v>
      </c>
      <c r="L1793" s="172">
        <v>43334.709351851852</v>
      </c>
    </row>
    <row r="1794" spans="7:12" x14ac:dyDescent="0.15">
      <c r="G1794" t="s">
        <v>320</v>
      </c>
      <c r="H1794" t="s">
        <v>321</v>
      </c>
      <c r="I1794" t="s">
        <v>306</v>
      </c>
      <c r="J1794" t="s">
        <v>326</v>
      </c>
      <c r="K1794">
        <v>0</v>
      </c>
      <c r="L1794" s="172">
        <v>43334.709351851852</v>
      </c>
    </row>
    <row r="1795" spans="7:12" x14ac:dyDescent="0.15">
      <c r="G1795" t="s">
        <v>320</v>
      </c>
      <c r="H1795" t="s">
        <v>321</v>
      </c>
      <c r="I1795" t="s">
        <v>306</v>
      </c>
      <c r="J1795" t="s">
        <v>327</v>
      </c>
      <c r="K1795">
        <v>0</v>
      </c>
      <c r="L1795" s="172">
        <v>43334.709351851852</v>
      </c>
    </row>
    <row r="1796" spans="7:12" x14ac:dyDescent="0.15">
      <c r="G1796" t="s">
        <v>320</v>
      </c>
      <c r="H1796" t="s">
        <v>321</v>
      </c>
      <c r="I1796" t="s">
        <v>306</v>
      </c>
      <c r="J1796" t="s">
        <v>337</v>
      </c>
      <c r="K1796">
        <v>0</v>
      </c>
      <c r="L1796" s="172">
        <v>43334.709351851852</v>
      </c>
    </row>
    <row r="1797" spans="7:12" x14ac:dyDescent="0.15">
      <c r="G1797" t="s">
        <v>320</v>
      </c>
      <c r="H1797" t="s">
        <v>321</v>
      </c>
      <c r="I1797" t="s">
        <v>306</v>
      </c>
      <c r="J1797" t="s">
        <v>338</v>
      </c>
      <c r="K1797">
        <v>0</v>
      </c>
      <c r="L1797" s="172">
        <v>43334.709351851852</v>
      </c>
    </row>
    <row r="1798" spans="7:12" x14ac:dyDescent="0.15">
      <c r="G1798" t="s">
        <v>320</v>
      </c>
      <c r="H1798" t="s">
        <v>321</v>
      </c>
      <c r="I1798" t="s">
        <v>306</v>
      </c>
      <c r="J1798" t="s">
        <v>339</v>
      </c>
      <c r="K1798">
        <v>0</v>
      </c>
      <c r="L1798" s="172">
        <v>43334.709351851852</v>
      </c>
    </row>
    <row r="1799" spans="7:12" x14ac:dyDescent="0.15">
      <c r="G1799" t="s">
        <v>320</v>
      </c>
      <c r="H1799" t="s">
        <v>321</v>
      </c>
      <c r="I1799" t="s">
        <v>306</v>
      </c>
      <c r="J1799" t="s">
        <v>340</v>
      </c>
      <c r="K1799">
        <v>0</v>
      </c>
      <c r="L1799" s="172">
        <v>43334.709351851852</v>
      </c>
    </row>
    <row r="1800" spans="7:12" x14ac:dyDescent="0.15">
      <c r="G1800" t="s">
        <v>320</v>
      </c>
      <c r="H1800" t="s">
        <v>321</v>
      </c>
      <c r="I1800" t="s">
        <v>306</v>
      </c>
      <c r="J1800" t="s">
        <v>341</v>
      </c>
      <c r="K1800">
        <v>0</v>
      </c>
      <c r="L1800" s="172">
        <v>43334.709351851852</v>
      </c>
    </row>
    <row r="1801" spans="7:12" x14ac:dyDescent="0.15">
      <c r="G1801" t="s">
        <v>320</v>
      </c>
      <c r="H1801" t="s">
        <v>321</v>
      </c>
      <c r="I1801" t="s">
        <v>306</v>
      </c>
      <c r="J1801" t="s">
        <v>342</v>
      </c>
      <c r="K1801">
        <v>0</v>
      </c>
      <c r="L1801" s="172">
        <v>43334.709351851852</v>
      </c>
    </row>
    <row r="1802" spans="7:12" x14ac:dyDescent="0.15">
      <c r="G1802" t="s">
        <v>320</v>
      </c>
      <c r="H1802" t="s">
        <v>321</v>
      </c>
      <c r="I1802" t="s">
        <v>307</v>
      </c>
      <c r="J1802" t="s">
        <v>333</v>
      </c>
      <c r="K1802">
        <v>0</v>
      </c>
      <c r="L1802" s="172">
        <v>43334.709351851852</v>
      </c>
    </row>
    <row r="1803" spans="7:12" x14ac:dyDescent="0.15">
      <c r="G1803" t="s">
        <v>320</v>
      </c>
      <c r="H1803" t="s">
        <v>321</v>
      </c>
      <c r="I1803" t="s">
        <v>307</v>
      </c>
      <c r="J1803" t="s">
        <v>334</v>
      </c>
      <c r="K1803">
        <v>0</v>
      </c>
      <c r="L1803" s="172">
        <v>43334.709351851852</v>
      </c>
    </row>
    <row r="1804" spans="7:12" x14ac:dyDescent="0.15">
      <c r="G1804" t="s">
        <v>320</v>
      </c>
      <c r="H1804" t="s">
        <v>321</v>
      </c>
      <c r="I1804" t="s">
        <v>307</v>
      </c>
      <c r="J1804" t="s">
        <v>335</v>
      </c>
      <c r="K1804">
        <v>0</v>
      </c>
      <c r="L1804" s="172">
        <v>43334.709351851852</v>
      </c>
    </row>
    <row r="1805" spans="7:12" x14ac:dyDescent="0.15">
      <c r="G1805" t="s">
        <v>320</v>
      </c>
      <c r="H1805" t="s">
        <v>321</v>
      </c>
      <c r="I1805" t="s">
        <v>307</v>
      </c>
      <c r="J1805" t="s">
        <v>336</v>
      </c>
      <c r="K1805">
        <v>0</v>
      </c>
      <c r="L1805" s="172">
        <v>43334.709351851852</v>
      </c>
    </row>
    <row r="1806" spans="7:12" x14ac:dyDescent="0.15">
      <c r="G1806" t="s">
        <v>320</v>
      </c>
      <c r="H1806" t="s">
        <v>321</v>
      </c>
      <c r="I1806" t="s">
        <v>307</v>
      </c>
      <c r="J1806" t="s">
        <v>326</v>
      </c>
      <c r="K1806">
        <v>0</v>
      </c>
      <c r="L1806" s="172">
        <v>43334.709351851852</v>
      </c>
    </row>
    <row r="1807" spans="7:12" x14ac:dyDescent="0.15">
      <c r="G1807" t="s">
        <v>320</v>
      </c>
      <c r="H1807" t="s">
        <v>321</v>
      </c>
      <c r="I1807" t="s">
        <v>307</v>
      </c>
      <c r="J1807" t="s">
        <v>327</v>
      </c>
      <c r="K1807">
        <v>0</v>
      </c>
      <c r="L1807" s="172">
        <v>43334.709351851852</v>
      </c>
    </row>
    <row r="1808" spans="7:12" x14ac:dyDescent="0.15">
      <c r="G1808" t="s">
        <v>320</v>
      </c>
      <c r="H1808" t="s">
        <v>321</v>
      </c>
      <c r="I1808" t="s">
        <v>307</v>
      </c>
      <c r="J1808" t="s">
        <v>337</v>
      </c>
      <c r="K1808">
        <v>0</v>
      </c>
      <c r="L1808" s="172">
        <v>43334.709351851852</v>
      </c>
    </row>
    <row r="1809" spans="7:12" x14ac:dyDescent="0.15">
      <c r="G1809" t="s">
        <v>320</v>
      </c>
      <c r="H1809" t="s">
        <v>321</v>
      </c>
      <c r="I1809" t="s">
        <v>307</v>
      </c>
      <c r="J1809" t="s">
        <v>338</v>
      </c>
      <c r="K1809">
        <v>0</v>
      </c>
      <c r="L1809" s="172">
        <v>43334.709351851852</v>
      </c>
    </row>
    <row r="1810" spans="7:12" x14ac:dyDescent="0.15">
      <c r="G1810" t="s">
        <v>320</v>
      </c>
      <c r="H1810" t="s">
        <v>321</v>
      </c>
      <c r="I1810" t="s">
        <v>307</v>
      </c>
      <c r="J1810" t="s">
        <v>339</v>
      </c>
      <c r="K1810">
        <v>0</v>
      </c>
      <c r="L1810" s="172">
        <v>43334.709351851852</v>
      </c>
    </row>
    <row r="1811" spans="7:12" x14ac:dyDescent="0.15">
      <c r="G1811" t="s">
        <v>320</v>
      </c>
      <c r="H1811" t="s">
        <v>321</v>
      </c>
      <c r="I1811" t="s">
        <v>307</v>
      </c>
      <c r="J1811" t="s">
        <v>340</v>
      </c>
      <c r="K1811">
        <v>0</v>
      </c>
      <c r="L1811" s="172">
        <v>43334.709351851852</v>
      </c>
    </row>
    <row r="1812" spans="7:12" x14ac:dyDescent="0.15">
      <c r="G1812" t="s">
        <v>320</v>
      </c>
      <c r="H1812" t="s">
        <v>321</v>
      </c>
      <c r="I1812" t="s">
        <v>307</v>
      </c>
      <c r="J1812" t="s">
        <v>341</v>
      </c>
      <c r="K1812">
        <v>0</v>
      </c>
      <c r="L1812" s="172">
        <v>43334.709351851852</v>
      </c>
    </row>
    <row r="1813" spans="7:12" x14ac:dyDescent="0.15">
      <c r="G1813" t="s">
        <v>320</v>
      </c>
      <c r="H1813" t="s">
        <v>321</v>
      </c>
      <c r="I1813" t="s">
        <v>307</v>
      </c>
      <c r="J1813" t="s">
        <v>342</v>
      </c>
      <c r="K1813">
        <v>0</v>
      </c>
      <c r="L1813" s="172">
        <v>43334.709351851852</v>
      </c>
    </row>
    <row r="1814" spans="7:12" x14ac:dyDescent="0.15">
      <c r="G1814" t="s">
        <v>320</v>
      </c>
      <c r="H1814" t="s">
        <v>321</v>
      </c>
      <c r="I1814" t="s">
        <v>308</v>
      </c>
      <c r="J1814" t="s">
        <v>333</v>
      </c>
      <c r="K1814">
        <v>0</v>
      </c>
      <c r="L1814" s="172">
        <v>43334.709351851852</v>
      </c>
    </row>
    <row r="1815" spans="7:12" x14ac:dyDescent="0.15">
      <c r="G1815" t="s">
        <v>320</v>
      </c>
      <c r="H1815" t="s">
        <v>321</v>
      </c>
      <c r="I1815" t="s">
        <v>308</v>
      </c>
      <c r="J1815" t="s">
        <v>334</v>
      </c>
      <c r="K1815">
        <v>0</v>
      </c>
      <c r="L1815" s="172">
        <v>43334.709351851852</v>
      </c>
    </row>
    <row r="1816" spans="7:12" x14ac:dyDescent="0.15">
      <c r="G1816" t="s">
        <v>320</v>
      </c>
      <c r="H1816" t="s">
        <v>321</v>
      </c>
      <c r="I1816" t="s">
        <v>308</v>
      </c>
      <c r="J1816" t="s">
        <v>335</v>
      </c>
      <c r="K1816">
        <v>0</v>
      </c>
      <c r="L1816" s="172">
        <v>43334.709351851852</v>
      </c>
    </row>
    <row r="1817" spans="7:12" x14ac:dyDescent="0.15">
      <c r="G1817" t="s">
        <v>320</v>
      </c>
      <c r="H1817" t="s">
        <v>321</v>
      </c>
      <c r="I1817" t="s">
        <v>308</v>
      </c>
      <c r="J1817" t="s">
        <v>336</v>
      </c>
      <c r="K1817">
        <v>0</v>
      </c>
      <c r="L1817" s="172">
        <v>43334.709351851852</v>
      </c>
    </row>
    <row r="1818" spans="7:12" x14ac:dyDescent="0.15">
      <c r="G1818" t="s">
        <v>320</v>
      </c>
      <c r="H1818" t="s">
        <v>321</v>
      </c>
      <c r="I1818" t="s">
        <v>308</v>
      </c>
      <c r="J1818" t="s">
        <v>326</v>
      </c>
      <c r="K1818">
        <v>0</v>
      </c>
      <c r="L1818" s="172">
        <v>43334.709351851852</v>
      </c>
    </row>
    <row r="1819" spans="7:12" x14ac:dyDescent="0.15">
      <c r="G1819" t="s">
        <v>320</v>
      </c>
      <c r="H1819" t="s">
        <v>321</v>
      </c>
      <c r="I1819" t="s">
        <v>308</v>
      </c>
      <c r="J1819" t="s">
        <v>327</v>
      </c>
      <c r="K1819">
        <v>0</v>
      </c>
      <c r="L1819" s="172">
        <v>43334.709351851852</v>
      </c>
    </row>
    <row r="1820" spans="7:12" x14ac:dyDescent="0.15">
      <c r="G1820" t="s">
        <v>320</v>
      </c>
      <c r="H1820" t="s">
        <v>321</v>
      </c>
      <c r="I1820" t="s">
        <v>308</v>
      </c>
      <c r="J1820" t="s">
        <v>337</v>
      </c>
      <c r="K1820">
        <v>0</v>
      </c>
      <c r="L1820" s="172">
        <v>43334.709351851852</v>
      </c>
    </row>
    <row r="1821" spans="7:12" x14ac:dyDescent="0.15">
      <c r="G1821" t="s">
        <v>320</v>
      </c>
      <c r="H1821" t="s">
        <v>321</v>
      </c>
      <c r="I1821" t="s">
        <v>308</v>
      </c>
      <c r="J1821" t="s">
        <v>338</v>
      </c>
      <c r="K1821">
        <v>0</v>
      </c>
      <c r="L1821" s="172">
        <v>43334.709351851852</v>
      </c>
    </row>
    <row r="1822" spans="7:12" x14ac:dyDescent="0.15">
      <c r="G1822" t="s">
        <v>320</v>
      </c>
      <c r="H1822" t="s">
        <v>321</v>
      </c>
      <c r="I1822" t="s">
        <v>308</v>
      </c>
      <c r="J1822" t="s">
        <v>339</v>
      </c>
      <c r="K1822">
        <v>0</v>
      </c>
      <c r="L1822" s="172">
        <v>43334.709351851852</v>
      </c>
    </row>
    <row r="1823" spans="7:12" x14ac:dyDescent="0.15">
      <c r="G1823" t="s">
        <v>320</v>
      </c>
      <c r="H1823" t="s">
        <v>321</v>
      </c>
      <c r="I1823" t="s">
        <v>308</v>
      </c>
      <c r="J1823" t="s">
        <v>340</v>
      </c>
      <c r="K1823">
        <v>0</v>
      </c>
      <c r="L1823" s="172">
        <v>43334.709351851852</v>
      </c>
    </row>
    <row r="1824" spans="7:12" x14ac:dyDescent="0.15">
      <c r="G1824" t="s">
        <v>320</v>
      </c>
      <c r="H1824" t="s">
        <v>321</v>
      </c>
      <c r="I1824" t="s">
        <v>308</v>
      </c>
      <c r="J1824" t="s">
        <v>341</v>
      </c>
      <c r="K1824">
        <v>0</v>
      </c>
      <c r="L1824" s="172">
        <v>43334.709351851852</v>
      </c>
    </row>
    <row r="1825" spans="7:12" x14ac:dyDescent="0.15">
      <c r="G1825" t="s">
        <v>320</v>
      </c>
      <c r="H1825" t="s">
        <v>321</v>
      </c>
      <c r="I1825" t="s">
        <v>308</v>
      </c>
      <c r="J1825" t="s">
        <v>342</v>
      </c>
      <c r="K1825">
        <v>0</v>
      </c>
      <c r="L1825" s="172">
        <v>43334.709351851852</v>
      </c>
    </row>
    <row r="1826" spans="7:12" x14ac:dyDescent="0.15">
      <c r="G1826" t="s">
        <v>320</v>
      </c>
      <c r="H1826" t="s">
        <v>321</v>
      </c>
      <c r="I1826" t="s">
        <v>309</v>
      </c>
      <c r="J1826" t="s">
        <v>333</v>
      </c>
      <c r="K1826">
        <v>0</v>
      </c>
      <c r="L1826" s="172">
        <v>43334.709351851852</v>
      </c>
    </row>
    <row r="1827" spans="7:12" x14ac:dyDescent="0.15">
      <c r="G1827" t="s">
        <v>320</v>
      </c>
      <c r="H1827" t="s">
        <v>321</v>
      </c>
      <c r="I1827" t="s">
        <v>309</v>
      </c>
      <c r="J1827" t="s">
        <v>334</v>
      </c>
      <c r="K1827">
        <v>0</v>
      </c>
      <c r="L1827" s="172">
        <v>43334.709351851852</v>
      </c>
    </row>
    <row r="1828" spans="7:12" x14ac:dyDescent="0.15">
      <c r="G1828" t="s">
        <v>320</v>
      </c>
      <c r="H1828" t="s">
        <v>321</v>
      </c>
      <c r="I1828" t="s">
        <v>309</v>
      </c>
      <c r="J1828" t="s">
        <v>335</v>
      </c>
      <c r="K1828">
        <v>0</v>
      </c>
      <c r="L1828" s="172">
        <v>43334.709351851852</v>
      </c>
    </row>
    <row r="1829" spans="7:12" x14ac:dyDescent="0.15">
      <c r="G1829" t="s">
        <v>320</v>
      </c>
      <c r="H1829" t="s">
        <v>321</v>
      </c>
      <c r="I1829" t="s">
        <v>309</v>
      </c>
      <c r="J1829" t="s">
        <v>336</v>
      </c>
      <c r="K1829">
        <v>0</v>
      </c>
      <c r="L1829" s="172">
        <v>43334.709351851852</v>
      </c>
    </row>
    <row r="1830" spans="7:12" x14ac:dyDescent="0.15">
      <c r="G1830" t="s">
        <v>320</v>
      </c>
      <c r="H1830" t="s">
        <v>321</v>
      </c>
      <c r="I1830" t="s">
        <v>309</v>
      </c>
      <c r="J1830" t="s">
        <v>326</v>
      </c>
      <c r="K1830">
        <v>0</v>
      </c>
      <c r="L1830" s="172">
        <v>43334.709351851852</v>
      </c>
    </row>
    <row r="1831" spans="7:12" x14ac:dyDescent="0.15">
      <c r="G1831" t="s">
        <v>320</v>
      </c>
      <c r="H1831" t="s">
        <v>321</v>
      </c>
      <c r="I1831" t="s">
        <v>309</v>
      </c>
      <c r="J1831" t="s">
        <v>327</v>
      </c>
      <c r="K1831">
        <v>0</v>
      </c>
      <c r="L1831" s="172">
        <v>43334.709363425929</v>
      </c>
    </row>
    <row r="1832" spans="7:12" x14ac:dyDescent="0.15">
      <c r="G1832" t="s">
        <v>320</v>
      </c>
      <c r="H1832" t="s">
        <v>321</v>
      </c>
      <c r="I1832" t="s">
        <v>309</v>
      </c>
      <c r="J1832" t="s">
        <v>337</v>
      </c>
      <c r="K1832">
        <v>0</v>
      </c>
      <c r="L1832" s="172">
        <v>43334.709363425929</v>
      </c>
    </row>
    <row r="1833" spans="7:12" x14ac:dyDescent="0.15">
      <c r="G1833" t="s">
        <v>320</v>
      </c>
      <c r="H1833" t="s">
        <v>321</v>
      </c>
      <c r="I1833" t="s">
        <v>309</v>
      </c>
      <c r="J1833" t="s">
        <v>338</v>
      </c>
      <c r="K1833">
        <v>0</v>
      </c>
      <c r="L1833" s="172">
        <v>43334.709363425929</v>
      </c>
    </row>
    <row r="1834" spans="7:12" x14ac:dyDescent="0.15">
      <c r="G1834" t="s">
        <v>320</v>
      </c>
      <c r="H1834" t="s">
        <v>321</v>
      </c>
      <c r="I1834" t="s">
        <v>309</v>
      </c>
      <c r="J1834" t="s">
        <v>339</v>
      </c>
      <c r="K1834">
        <v>0</v>
      </c>
      <c r="L1834" s="172">
        <v>43334.709363425929</v>
      </c>
    </row>
    <row r="1835" spans="7:12" x14ac:dyDescent="0.15">
      <c r="G1835" t="s">
        <v>320</v>
      </c>
      <c r="H1835" t="s">
        <v>321</v>
      </c>
      <c r="I1835" t="s">
        <v>309</v>
      </c>
      <c r="J1835" t="s">
        <v>340</v>
      </c>
      <c r="K1835">
        <v>0</v>
      </c>
      <c r="L1835" s="172">
        <v>43334.709363425929</v>
      </c>
    </row>
    <row r="1836" spans="7:12" x14ac:dyDescent="0.15">
      <c r="G1836" t="s">
        <v>320</v>
      </c>
      <c r="H1836" t="s">
        <v>321</v>
      </c>
      <c r="I1836" t="s">
        <v>309</v>
      </c>
      <c r="J1836" t="s">
        <v>341</v>
      </c>
      <c r="K1836">
        <v>0</v>
      </c>
      <c r="L1836" s="172">
        <v>43334.709363425929</v>
      </c>
    </row>
    <row r="1837" spans="7:12" x14ac:dyDescent="0.15">
      <c r="G1837" t="s">
        <v>320</v>
      </c>
      <c r="H1837" t="s">
        <v>321</v>
      </c>
      <c r="I1837" t="s">
        <v>309</v>
      </c>
      <c r="J1837" t="s">
        <v>342</v>
      </c>
      <c r="K1837">
        <v>0</v>
      </c>
      <c r="L1837" s="172">
        <v>43334.709363425929</v>
      </c>
    </row>
    <row r="1838" spans="7:12" x14ac:dyDescent="0.15">
      <c r="G1838" t="s">
        <v>320</v>
      </c>
      <c r="H1838" t="s">
        <v>321</v>
      </c>
      <c r="I1838" t="s">
        <v>310</v>
      </c>
      <c r="J1838" t="s">
        <v>333</v>
      </c>
      <c r="K1838">
        <v>0</v>
      </c>
      <c r="L1838" s="172">
        <v>43334.709363425929</v>
      </c>
    </row>
    <row r="1839" spans="7:12" x14ac:dyDescent="0.15">
      <c r="G1839" t="s">
        <v>320</v>
      </c>
      <c r="H1839" t="s">
        <v>321</v>
      </c>
      <c r="I1839" t="s">
        <v>310</v>
      </c>
      <c r="J1839" t="s">
        <v>334</v>
      </c>
      <c r="K1839">
        <v>0</v>
      </c>
      <c r="L1839" s="172">
        <v>43334.709363425929</v>
      </c>
    </row>
    <row r="1840" spans="7:12" x14ac:dyDescent="0.15">
      <c r="G1840" t="s">
        <v>320</v>
      </c>
      <c r="H1840" t="s">
        <v>321</v>
      </c>
      <c r="I1840" t="s">
        <v>310</v>
      </c>
      <c r="J1840" t="s">
        <v>335</v>
      </c>
      <c r="K1840">
        <v>0</v>
      </c>
      <c r="L1840" s="172">
        <v>43334.709363425929</v>
      </c>
    </row>
    <row r="1841" spans="7:12" x14ac:dyDescent="0.15">
      <c r="G1841" t="s">
        <v>320</v>
      </c>
      <c r="H1841" t="s">
        <v>321</v>
      </c>
      <c r="I1841" t="s">
        <v>310</v>
      </c>
      <c r="J1841" t="s">
        <v>336</v>
      </c>
      <c r="K1841">
        <v>0</v>
      </c>
      <c r="L1841" s="172">
        <v>43334.709363425929</v>
      </c>
    </row>
    <row r="1842" spans="7:12" x14ac:dyDescent="0.15">
      <c r="G1842" t="s">
        <v>320</v>
      </c>
      <c r="H1842" t="s">
        <v>321</v>
      </c>
      <c r="I1842" t="s">
        <v>310</v>
      </c>
      <c r="J1842" t="s">
        <v>326</v>
      </c>
      <c r="K1842">
        <v>0</v>
      </c>
      <c r="L1842" s="172">
        <v>43334.709363425929</v>
      </c>
    </row>
    <row r="1843" spans="7:12" x14ac:dyDescent="0.15">
      <c r="G1843" t="s">
        <v>320</v>
      </c>
      <c r="H1843" t="s">
        <v>321</v>
      </c>
      <c r="I1843" t="s">
        <v>310</v>
      </c>
      <c r="J1843" t="s">
        <v>327</v>
      </c>
      <c r="K1843">
        <v>0</v>
      </c>
      <c r="L1843" s="172">
        <v>43334.709363425929</v>
      </c>
    </row>
    <row r="1844" spans="7:12" x14ac:dyDescent="0.15">
      <c r="G1844" t="s">
        <v>320</v>
      </c>
      <c r="H1844" t="s">
        <v>321</v>
      </c>
      <c r="I1844" t="s">
        <v>310</v>
      </c>
      <c r="J1844" t="s">
        <v>337</v>
      </c>
      <c r="K1844">
        <v>0</v>
      </c>
      <c r="L1844" s="172">
        <v>43334.709363425929</v>
      </c>
    </row>
    <row r="1845" spans="7:12" x14ac:dyDescent="0.15">
      <c r="G1845" t="s">
        <v>320</v>
      </c>
      <c r="H1845" t="s">
        <v>321</v>
      </c>
      <c r="I1845" t="s">
        <v>310</v>
      </c>
      <c r="J1845" t="s">
        <v>338</v>
      </c>
      <c r="K1845">
        <v>0</v>
      </c>
      <c r="L1845" s="172">
        <v>43334.709363425929</v>
      </c>
    </row>
    <row r="1846" spans="7:12" x14ac:dyDescent="0.15">
      <c r="G1846" t="s">
        <v>320</v>
      </c>
      <c r="H1846" t="s">
        <v>321</v>
      </c>
      <c r="I1846" t="s">
        <v>310</v>
      </c>
      <c r="J1846" t="s">
        <v>339</v>
      </c>
      <c r="K1846">
        <v>0</v>
      </c>
      <c r="L1846" s="172">
        <v>43334.709363425929</v>
      </c>
    </row>
    <row r="1847" spans="7:12" x14ac:dyDescent="0.15">
      <c r="G1847" t="s">
        <v>320</v>
      </c>
      <c r="H1847" t="s">
        <v>321</v>
      </c>
      <c r="I1847" t="s">
        <v>310</v>
      </c>
      <c r="J1847" t="s">
        <v>340</v>
      </c>
      <c r="K1847">
        <v>0</v>
      </c>
      <c r="L1847" s="172">
        <v>43334.709363425929</v>
      </c>
    </row>
    <row r="1848" spans="7:12" x14ac:dyDescent="0.15">
      <c r="G1848" t="s">
        <v>320</v>
      </c>
      <c r="H1848" t="s">
        <v>321</v>
      </c>
      <c r="I1848" t="s">
        <v>310</v>
      </c>
      <c r="J1848" t="s">
        <v>341</v>
      </c>
      <c r="K1848">
        <v>0</v>
      </c>
      <c r="L1848" s="172">
        <v>43334.709363425929</v>
      </c>
    </row>
    <row r="1849" spans="7:12" x14ac:dyDescent="0.15">
      <c r="G1849" t="s">
        <v>320</v>
      </c>
      <c r="H1849" t="s">
        <v>321</v>
      </c>
      <c r="I1849" t="s">
        <v>310</v>
      </c>
      <c r="J1849" t="s">
        <v>342</v>
      </c>
      <c r="K1849">
        <v>0</v>
      </c>
      <c r="L1849" s="172">
        <v>43334.709363425929</v>
      </c>
    </row>
    <row r="1850" spans="7:12" x14ac:dyDescent="0.15">
      <c r="G1850" t="s">
        <v>320</v>
      </c>
      <c r="H1850" t="s">
        <v>321</v>
      </c>
      <c r="I1850" t="s">
        <v>311</v>
      </c>
      <c r="J1850" t="s">
        <v>333</v>
      </c>
      <c r="K1850">
        <v>0</v>
      </c>
      <c r="L1850" s="172">
        <v>43334.709363425929</v>
      </c>
    </row>
    <row r="1851" spans="7:12" x14ac:dyDescent="0.15">
      <c r="G1851" t="s">
        <v>320</v>
      </c>
      <c r="H1851" t="s">
        <v>321</v>
      </c>
      <c r="I1851" t="s">
        <v>311</v>
      </c>
      <c r="J1851" t="s">
        <v>334</v>
      </c>
      <c r="K1851">
        <v>0</v>
      </c>
      <c r="L1851" s="172">
        <v>43334.709363425929</v>
      </c>
    </row>
    <row r="1852" spans="7:12" x14ac:dyDescent="0.15">
      <c r="G1852" t="s">
        <v>320</v>
      </c>
      <c r="H1852" t="s">
        <v>321</v>
      </c>
      <c r="I1852" t="s">
        <v>311</v>
      </c>
      <c r="J1852" t="s">
        <v>335</v>
      </c>
      <c r="K1852">
        <v>0</v>
      </c>
      <c r="L1852" s="172">
        <v>43334.709363425929</v>
      </c>
    </row>
    <row r="1853" spans="7:12" x14ac:dyDescent="0.15">
      <c r="G1853" t="s">
        <v>320</v>
      </c>
      <c r="H1853" t="s">
        <v>321</v>
      </c>
      <c r="I1853" t="s">
        <v>311</v>
      </c>
      <c r="J1853" t="s">
        <v>336</v>
      </c>
      <c r="K1853">
        <v>0</v>
      </c>
      <c r="L1853" s="172">
        <v>43334.709363425929</v>
      </c>
    </row>
    <row r="1854" spans="7:12" x14ac:dyDescent="0.15">
      <c r="G1854" t="s">
        <v>320</v>
      </c>
      <c r="H1854" t="s">
        <v>321</v>
      </c>
      <c r="I1854" t="s">
        <v>311</v>
      </c>
      <c r="J1854" t="s">
        <v>326</v>
      </c>
      <c r="K1854">
        <v>0</v>
      </c>
      <c r="L1854" s="172">
        <v>43334.709363425929</v>
      </c>
    </row>
    <row r="1855" spans="7:12" x14ac:dyDescent="0.15">
      <c r="G1855" t="s">
        <v>320</v>
      </c>
      <c r="H1855" t="s">
        <v>321</v>
      </c>
      <c r="I1855" t="s">
        <v>311</v>
      </c>
      <c r="J1855" t="s">
        <v>327</v>
      </c>
      <c r="K1855">
        <v>0</v>
      </c>
      <c r="L1855" s="172">
        <v>43334.709363425929</v>
      </c>
    </row>
    <row r="1856" spans="7:12" x14ac:dyDescent="0.15">
      <c r="G1856" t="s">
        <v>320</v>
      </c>
      <c r="H1856" t="s">
        <v>321</v>
      </c>
      <c r="I1856" t="s">
        <v>311</v>
      </c>
      <c r="J1856" t="s">
        <v>337</v>
      </c>
      <c r="K1856">
        <v>0</v>
      </c>
      <c r="L1856" s="172">
        <v>43334.709363425929</v>
      </c>
    </row>
    <row r="1857" spans="7:12" x14ac:dyDescent="0.15">
      <c r="G1857" t="s">
        <v>320</v>
      </c>
      <c r="H1857" t="s">
        <v>321</v>
      </c>
      <c r="I1857" t="s">
        <v>311</v>
      </c>
      <c r="J1857" t="s">
        <v>338</v>
      </c>
      <c r="K1857">
        <v>0</v>
      </c>
      <c r="L1857" s="172">
        <v>43334.709363425929</v>
      </c>
    </row>
    <row r="1858" spans="7:12" x14ac:dyDescent="0.15">
      <c r="G1858" t="s">
        <v>320</v>
      </c>
      <c r="H1858" t="s">
        <v>321</v>
      </c>
      <c r="I1858" t="s">
        <v>311</v>
      </c>
      <c r="J1858" t="s">
        <v>339</v>
      </c>
      <c r="K1858">
        <v>0</v>
      </c>
      <c r="L1858" s="172">
        <v>43334.709363425929</v>
      </c>
    </row>
    <row r="1859" spans="7:12" x14ac:dyDescent="0.15">
      <c r="G1859" t="s">
        <v>320</v>
      </c>
      <c r="H1859" t="s">
        <v>321</v>
      </c>
      <c r="I1859" t="s">
        <v>311</v>
      </c>
      <c r="J1859" t="s">
        <v>340</v>
      </c>
      <c r="K1859">
        <v>0</v>
      </c>
      <c r="L1859" s="172">
        <v>43334.709363425929</v>
      </c>
    </row>
    <row r="1860" spans="7:12" x14ac:dyDescent="0.15">
      <c r="G1860" t="s">
        <v>320</v>
      </c>
      <c r="H1860" t="s">
        <v>321</v>
      </c>
      <c r="I1860" t="s">
        <v>311</v>
      </c>
      <c r="J1860" t="s">
        <v>341</v>
      </c>
      <c r="K1860">
        <v>0</v>
      </c>
      <c r="L1860" s="172">
        <v>43334.709363425929</v>
      </c>
    </row>
    <row r="1861" spans="7:12" x14ac:dyDescent="0.15">
      <c r="G1861" t="s">
        <v>320</v>
      </c>
      <c r="H1861" t="s">
        <v>321</v>
      </c>
      <c r="I1861" t="s">
        <v>311</v>
      </c>
      <c r="J1861" t="s">
        <v>342</v>
      </c>
      <c r="K1861">
        <v>0</v>
      </c>
      <c r="L1861" s="172">
        <v>43334.709363425929</v>
      </c>
    </row>
    <row r="1862" spans="7:12" x14ac:dyDescent="0.15">
      <c r="G1862" t="s">
        <v>320</v>
      </c>
      <c r="H1862" t="s">
        <v>321</v>
      </c>
      <c r="I1862" t="s">
        <v>312</v>
      </c>
      <c r="J1862" t="s">
        <v>333</v>
      </c>
      <c r="K1862">
        <v>0</v>
      </c>
      <c r="L1862" s="172">
        <v>43334.709363425929</v>
      </c>
    </row>
    <row r="1863" spans="7:12" x14ac:dyDescent="0.15">
      <c r="G1863" t="s">
        <v>320</v>
      </c>
      <c r="H1863" t="s">
        <v>321</v>
      </c>
      <c r="I1863" t="s">
        <v>312</v>
      </c>
      <c r="J1863" t="s">
        <v>334</v>
      </c>
      <c r="K1863">
        <v>0</v>
      </c>
      <c r="L1863" s="172">
        <v>43334.709363425929</v>
      </c>
    </row>
    <row r="1864" spans="7:12" x14ac:dyDescent="0.15">
      <c r="G1864" t="s">
        <v>320</v>
      </c>
      <c r="H1864" t="s">
        <v>321</v>
      </c>
      <c r="I1864" t="s">
        <v>312</v>
      </c>
      <c r="J1864" t="s">
        <v>335</v>
      </c>
      <c r="K1864">
        <v>0</v>
      </c>
      <c r="L1864" s="172">
        <v>43334.709363425929</v>
      </c>
    </row>
    <row r="1865" spans="7:12" x14ac:dyDescent="0.15">
      <c r="G1865" t="s">
        <v>320</v>
      </c>
      <c r="H1865" t="s">
        <v>321</v>
      </c>
      <c r="I1865" t="s">
        <v>312</v>
      </c>
      <c r="J1865" t="s">
        <v>336</v>
      </c>
      <c r="K1865">
        <v>0</v>
      </c>
      <c r="L1865" s="172">
        <v>43334.709363425929</v>
      </c>
    </row>
    <row r="1866" spans="7:12" x14ac:dyDescent="0.15">
      <c r="G1866" t="s">
        <v>320</v>
      </c>
      <c r="H1866" t="s">
        <v>321</v>
      </c>
      <c r="I1866" t="s">
        <v>312</v>
      </c>
      <c r="J1866" t="s">
        <v>326</v>
      </c>
      <c r="K1866">
        <v>0</v>
      </c>
      <c r="L1866" s="172">
        <v>43334.709363425929</v>
      </c>
    </row>
    <row r="1867" spans="7:12" x14ac:dyDescent="0.15">
      <c r="G1867" t="s">
        <v>320</v>
      </c>
      <c r="H1867" t="s">
        <v>321</v>
      </c>
      <c r="I1867" t="s">
        <v>312</v>
      </c>
      <c r="J1867" t="s">
        <v>327</v>
      </c>
      <c r="K1867">
        <v>0</v>
      </c>
      <c r="L1867" s="172">
        <v>43334.709363425929</v>
      </c>
    </row>
    <row r="1868" spans="7:12" x14ac:dyDescent="0.15">
      <c r="G1868" t="s">
        <v>320</v>
      </c>
      <c r="H1868" t="s">
        <v>321</v>
      </c>
      <c r="I1868" t="s">
        <v>312</v>
      </c>
      <c r="J1868" t="s">
        <v>337</v>
      </c>
      <c r="K1868">
        <v>0</v>
      </c>
      <c r="L1868" s="172">
        <v>43334.709363425929</v>
      </c>
    </row>
    <row r="1869" spans="7:12" x14ac:dyDescent="0.15">
      <c r="G1869" t="s">
        <v>320</v>
      </c>
      <c r="H1869" t="s">
        <v>321</v>
      </c>
      <c r="I1869" t="s">
        <v>312</v>
      </c>
      <c r="J1869" t="s">
        <v>338</v>
      </c>
      <c r="K1869">
        <v>0</v>
      </c>
      <c r="L1869" s="172">
        <v>43334.709374999999</v>
      </c>
    </row>
    <row r="1870" spans="7:12" x14ac:dyDescent="0.15">
      <c r="G1870" t="s">
        <v>320</v>
      </c>
      <c r="H1870" t="s">
        <v>321</v>
      </c>
      <c r="I1870" t="s">
        <v>312</v>
      </c>
      <c r="J1870" t="s">
        <v>339</v>
      </c>
      <c r="K1870">
        <v>0</v>
      </c>
      <c r="L1870" s="172">
        <v>43334.709374999999</v>
      </c>
    </row>
    <row r="1871" spans="7:12" x14ac:dyDescent="0.15">
      <c r="G1871" t="s">
        <v>320</v>
      </c>
      <c r="H1871" t="s">
        <v>321</v>
      </c>
      <c r="I1871" t="s">
        <v>312</v>
      </c>
      <c r="J1871" t="s">
        <v>340</v>
      </c>
      <c r="K1871">
        <v>0</v>
      </c>
      <c r="L1871" s="172">
        <v>43334.709374999999</v>
      </c>
    </row>
    <row r="1872" spans="7:12" x14ac:dyDescent="0.15">
      <c r="G1872" t="s">
        <v>320</v>
      </c>
      <c r="H1872" t="s">
        <v>321</v>
      </c>
      <c r="I1872" t="s">
        <v>312</v>
      </c>
      <c r="J1872" t="s">
        <v>341</v>
      </c>
      <c r="K1872">
        <v>0</v>
      </c>
      <c r="L1872" s="172">
        <v>43334.709374999999</v>
      </c>
    </row>
    <row r="1873" spans="7:12" x14ac:dyDescent="0.15">
      <c r="G1873" t="s">
        <v>320</v>
      </c>
      <c r="H1873" t="s">
        <v>321</v>
      </c>
      <c r="I1873" t="s">
        <v>312</v>
      </c>
      <c r="J1873" t="s">
        <v>342</v>
      </c>
      <c r="K1873">
        <v>0</v>
      </c>
      <c r="L1873" s="172">
        <v>43334.709374999999</v>
      </c>
    </row>
    <row r="1874" spans="7:12" x14ac:dyDescent="0.15">
      <c r="G1874" t="s">
        <v>320</v>
      </c>
      <c r="H1874" t="s">
        <v>321</v>
      </c>
      <c r="I1874" t="s">
        <v>317</v>
      </c>
      <c r="J1874" t="s">
        <v>333</v>
      </c>
      <c r="K1874">
        <v>0</v>
      </c>
      <c r="L1874" s="172">
        <v>43334.709374999999</v>
      </c>
    </row>
    <row r="1875" spans="7:12" x14ac:dyDescent="0.15">
      <c r="G1875" t="s">
        <v>320</v>
      </c>
      <c r="H1875" t="s">
        <v>321</v>
      </c>
      <c r="I1875" t="s">
        <v>317</v>
      </c>
      <c r="J1875" t="s">
        <v>334</v>
      </c>
      <c r="K1875">
        <v>0</v>
      </c>
      <c r="L1875" s="172">
        <v>43334.709374999999</v>
      </c>
    </row>
    <row r="1876" spans="7:12" x14ac:dyDescent="0.15">
      <c r="G1876" t="s">
        <v>320</v>
      </c>
      <c r="H1876" t="s">
        <v>321</v>
      </c>
      <c r="I1876" t="s">
        <v>317</v>
      </c>
      <c r="J1876" t="s">
        <v>335</v>
      </c>
      <c r="K1876">
        <v>0</v>
      </c>
      <c r="L1876" s="172">
        <v>43334.709374999999</v>
      </c>
    </row>
    <row r="1877" spans="7:12" x14ac:dyDescent="0.15">
      <c r="G1877" t="s">
        <v>320</v>
      </c>
      <c r="H1877" t="s">
        <v>321</v>
      </c>
      <c r="I1877" t="s">
        <v>317</v>
      </c>
      <c r="J1877" t="s">
        <v>336</v>
      </c>
      <c r="K1877">
        <v>0</v>
      </c>
      <c r="L1877" s="172">
        <v>43334.709374999999</v>
      </c>
    </row>
    <row r="1878" spans="7:12" x14ac:dyDescent="0.15">
      <c r="G1878" t="s">
        <v>320</v>
      </c>
      <c r="H1878" t="s">
        <v>321</v>
      </c>
      <c r="I1878" t="s">
        <v>317</v>
      </c>
      <c r="J1878" t="s">
        <v>326</v>
      </c>
      <c r="K1878">
        <v>0</v>
      </c>
      <c r="L1878" s="172">
        <v>43334.709374999999</v>
      </c>
    </row>
    <row r="1879" spans="7:12" x14ac:dyDescent="0.15">
      <c r="G1879" t="s">
        <v>320</v>
      </c>
      <c r="H1879" t="s">
        <v>321</v>
      </c>
      <c r="I1879" t="s">
        <v>317</v>
      </c>
      <c r="J1879" t="s">
        <v>327</v>
      </c>
      <c r="K1879">
        <v>0</v>
      </c>
      <c r="L1879" s="172">
        <v>43334.709374999999</v>
      </c>
    </row>
    <row r="1880" spans="7:12" x14ac:dyDescent="0.15">
      <c r="G1880" t="s">
        <v>320</v>
      </c>
      <c r="H1880" t="s">
        <v>321</v>
      </c>
      <c r="I1880" t="s">
        <v>317</v>
      </c>
      <c r="J1880" t="s">
        <v>337</v>
      </c>
      <c r="K1880">
        <v>0</v>
      </c>
      <c r="L1880" s="172">
        <v>43334.709374999999</v>
      </c>
    </row>
    <row r="1881" spans="7:12" x14ac:dyDescent="0.15">
      <c r="G1881" t="s">
        <v>320</v>
      </c>
      <c r="H1881" t="s">
        <v>321</v>
      </c>
      <c r="I1881" t="s">
        <v>317</v>
      </c>
      <c r="J1881" t="s">
        <v>338</v>
      </c>
      <c r="K1881">
        <v>0</v>
      </c>
      <c r="L1881" s="172">
        <v>43334.709374999999</v>
      </c>
    </row>
    <row r="1882" spans="7:12" x14ac:dyDescent="0.15">
      <c r="G1882" t="s">
        <v>320</v>
      </c>
      <c r="H1882" t="s">
        <v>321</v>
      </c>
      <c r="I1882" t="s">
        <v>317</v>
      </c>
      <c r="J1882" t="s">
        <v>339</v>
      </c>
      <c r="K1882">
        <v>0</v>
      </c>
      <c r="L1882" s="172">
        <v>43334.709374999999</v>
      </c>
    </row>
    <row r="1883" spans="7:12" x14ac:dyDescent="0.15">
      <c r="G1883" t="s">
        <v>320</v>
      </c>
      <c r="H1883" t="s">
        <v>321</v>
      </c>
      <c r="I1883" t="s">
        <v>317</v>
      </c>
      <c r="J1883" t="s">
        <v>340</v>
      </c>
      <c r="K1883">
        <v>0</v>
      </c>
      <c r="L1883" s="172">
        <v>43334.709374999999</v>
      </c>
    </row>
    <row r="1884" spans="7:12" x14ac:dyDescent="0.15">
      <c r="G1884" t="s">
        <v>320</v>
      </c>
      <c r="H1884" t="s">
        <v>321</v>
      </c>
      <c r="I1884" t="s">
        <v>317</v>
      </c>
      <c r="J1884" t="s">
        <v>341</v>
      </c>
      <c r="K1884">
        <v>0</v>
      </c>
      <c r="L1884" s="172">
        <v>43334.709374999999</v>
      </c>
    </row>
    <row r="1885" spans="7:12" x14ac:dyDescent="0.15">
      <c r="G1885" t="s">
        <v>320</v>
      </c>
      <c r="H1885" t="s">
        <v>321</v>
      </c>
      <c r="I1885" t="s">
        <v>317</v>
      </c>
      <c r="J1885" t="s">
        <v>342</v>
      </c>
      <c r="K1885">
        <v>0</v>
      </c>
      <c r="L1885" s="172">
        <v>43334.709374999999</v>
      </c>
    </row>
    <row r="1886" spans="7:12" x14ac:dyDescent="0.15">
      <c r="G1886" t="s">
        <v>320</v>
      </c>
      <c r="H1886" t="s">
        <v>321</v>
      </c>
      <c r="I1886" t="s">
        <v>124</v>
      </c>
      <c r="J1886" t="s">
        <v>333</v>
      </c>
      <c r="K1886">
        <v>0</v>
      </c>
      <c r="L1886" s="172">
        <v>43334.709374999999</v>
      </c>
    </row>
    <row r="1887" spans="7:12" x14ac:dyDescent="0.15">
      <c r="G1887" t="s">
        <v>320</v>
      </c>
      <c r="H1887" t="s">
        <v>321</v>
      </c>
      <c r="I1887" t="s">
        <v>124</v>
      </c>
      <c r="J1887" t="s">
        <v>334</v>
      </c>
      <c r="K1887">
        <v>0</v>
      </c>
      <c r="L1887" s="172">
        <v>43334.709374999999</v>
      </c>
    </row>
    <row r="1888" spans="7:12" x14ac:dyDescent="0.15">
      <c r="G1888" t="s">
        <v>320</v>
      </c>
      <c r="H1888" t="s">
        <v>321</v>
      </c>
      <c r="I1888" t="s">
        <v>124</v>
      </c>
      <c r="J1888" t="s">
        <v>335</v>
      </c>
      <c r="K1888">
        <v>0</v>
      </c>
      <c r="L1888" s="172">
        <v>43334.709374999999</v>
      </c>
    </row>
    <row r="1889" spans="7:12" x14ac:dyDescent="0.15">
      <c r="G1889" t="s">
        <v>320</v>
      </c>
      <c r="H1889" t="s">
        <v>321</v>
      </c>
      <c r="I1889" t="s">
        <v>124</v>
      </c>
      <c r="J1889" t="s">
        <v>336</v>
      </c>
      <c r="K1889">
        <v>0</v>
      </c>
      <c r="L1889" s="172">
        <v>43334.709374999999</v>
      </c>
    </row>
    <row r="1890" spans="7:12" x14ac:dyDescent="0.15">
      <c r="G1890" t="s">
        <v>320</v>
      </c>
      <c r="H1890" t="s">
        <v>321</v>
      </c>
      <c r="I1890" t="s">
        <v>124</v>
      </c>
      <c r="J1890" t="s">
        <v>326</v>
      </c>
      <c r="K1890">
        <v>0</v>
      </c>
      <c r="L1890" s="172">
        <v>43334.709374999999</v>
      </c>
    </row>
    <row r="1891" spans="7:12" x14ac:dyDescent="0.15">
      <c r="G1891" t="s">
        <v>320</v>
      </c>
      <c r="H1891" t="s">
        <v>321</v>
      </c>
      <c r="I1891" t="s">
        <v>124</v>
      </c>
      <c r="J1891" t="s">
        <v>327</v>
      </c>
      <c r="K1891">
        <v>0</v>
      </c>
      <c r="L1891" s="172">
        <v>43334.709374999999</v>
      </c>
    </row>
    <row r="1892" spans="7:12" x14ac:dyDescent="0.15">
      <c r="G1892" t="s">
        <v>320</v>
      </c>
      <c r="H1892" t="s">
        <v>321</v>
      </c>
      <c r="I1892" t="s">
        <v>124</v>
      </c>
      <c r="J1892" t="s">
        <v>337</v>
      </c>
      <c r="K1892">
        <v>0</v>
      </c>
      <c r="L1892" s="172">
        <v>43334.709374999999</v>
      </c>
    </row>
    <row r="1893" spans="7:12" x14ac:dyDescent="0.15">
      <c r="G1893" t="s">
        <v>320</v>
      </c>
      <c r="H1893" t="s">
        <v>321</v>
      </c>
      <c r="I1893" t="s">
        <v>124</v>
      </c>
      <c r="J1893" t="s">
        <v>338</v>
      </c>
      <c r="K1893">
        <v>0</v>
      </c>
      <c r="L1893" s="172">
        <v>43334.709374999999</v>
      </c>
    </row>
    <row r="1894" spans="7:12" x14ac:dyDescent="0.15">
      <c r="G1894" t="s">
        <v>320</v>
      </c>
      <c r="H1894" t="s">
        <v>321</v>
      </c>
      <c r="I1894" t="s">
        <v>124</v>
      </c>
      <c r="J1894" t="s">
        <v>339</v>
      </c>
      <c r="K1894">
        <v>0</v>
      </c>
      <c r="L1894" s="172">
        <v>43334.709374999999</v>
      </c>
    </row>
    <row r="1895" spans="7:12" x14ac:dyDescent="0.15">
      <c r="G1895" t="s">
        <v>320</v>
      </c>
      <c r="H1895" t="s">
        <v>321</v>
      </c>
      <c r="I1895" t="s">
        <v>124</v>
      </c>
      <c r="J1895" t="s">
        <v>340</v>
      </c>
      <c r="K1895">
        <v>0</v>
      </c>
      <c r="L1895" s="172">
        <v>43334.709374999999</v>
      </c>
    </row>
    <row r="1896" spans="7:12" x14ac:dyDescent="0.15">
      <c r="G1896" t="s">
        <v>320</v>
      </c>
      <c r="H1896" t="s">
        <v>321</v>
      </c>
      <c r="I1896" t="s">
        <v>124</v>
      </c>
      <c r="J1896" t="s">
        <v>341</v>
      </c>
      <c r="K1896">
        <v>0</v>
      </c>
      <c r="L1896" s="172">
        <v>43334.709374999999</v>
      </c>
    </row>
    <row r="1897" spans="7:12" x14ac:dyDescent="0.15">
      <c r="G1897" t="s">
        <v>320</v>
      </c>
      <c r="H1897" t="s">
        <v>321</v>
      </c>
      <c r="I1897" t="s">
        <v>124</v>
      </c>
      <c r="J1897" t="s">
        <v>342</v>
      </c>
      <c r="K1897">
        <v>0</v>
      </c>
      <c r="L1897" s="172">
        <v>43334.709374999999</v>
      </c>
    </row>
    <row r="1898" spans="7:12" x14ac:dyDescent="0.15">
      <c r="G1898" t="s">
        <v>320</v>
      </c>
      <c r="H1898" t="s">
        <v>321</v>
      </c>
      <c r="I1898" t="s">
        <v>15</v>
      </c>
      <c r="J1898" t="s">
        <v>333</v>
      </c>
      <c r="K1898">
        <v>2</v>
      </c>
      <c r="L1898" s="172">
        <v>43334.709374999999</v>
      </c>
    </row>
    <row r="1899" spans="7:12" x14ac:dyDescent="0.15">
      <c r="G1899" t="s">
        <v>320</v>
      </c>
      <c r="H1899" t="s">
        <v>321</v>
      </c>
      <c r="I1899" t="s">
        <v>15</v>
      </c>
      <c r="J1899" t="s">
        <v>334</v>
      </c>
      <c r="K1899">
        <v>2</v>
      </c>
      <c r="L1899" s="172">
        <v>43334.709374999999</v>
      </c>
    </row>
    <row r="1900" spans="7:12" x14ac:dyDescent="0.15">
      <c r="G1900" t="s">
        <v>320</v>
      </c>
      <c r="H1900" t="s">
        <v>321</v>
      </c>
      <c r="I1900" t="s">
        <v>15</v>
      </c>
      <c r="J1900" t="s">
        <v>335</v>
      </c>
      <c r="K1900">
        <v>0</v>
      </c>
      <c r="L1900" s="172">
        <v>43334.709374999999</v>
      </c>
    </row>
    <row r="1901" spans="7:12" x14ac:dyDescent="0.15">
      <c r="G1901" t="s">
        <v>320</v>
      </c>
      <c r="H1901" t="s">
        <v>321</v>
      </c>
      <c r="I1901" t="s">
        <v>15</v>
      </c>
      <c r="J1901" t="s">
        <v>336</v>
      </c>
      <c r="K1901">
        <v>0</v>
      </c>
      <c r="L1901" s="172">
        <v>43334.709374999999</v>
      </c>
    </row>
    <row r="1902" spans="7:12" x14ac:dyDescent="0.15">
      <c r="G1902" t="s">
        <v>320</v>
      </c>
      <c r="H1902" t="s">
        <v>321</v>
      </c>
      <c r="I1902" t="s">
        <v>15</v>
      </c>
      <c r="J1902" t="s">
        <v>326</v>
      </c>
      <c r="K1902">
        <v>1</v>
      </c>
      <c r="L1902" s="172">
        <v>43334.709374999999</v>
      </c>
    </row>
    <row r="1903" spans="7:12" x14ac:dyDescent="0.15">
      <c r="G1903" t="s">
        <v>320</v>
      </c>
      <c r="H1903" t="s">
        <v>321</v>
      </c>
      <c r="I1903" t="s">
        <v>15</v>
      </c>
      <c r="J1903" t="s">
        <v>327</v>
      </c>
      <c r="K1903">
        <v>1</v>
      </c>
      <c r="L1903" s="172">
        <v>43334.709374999999</v>
      </c>
    </row>
    <row r="1904" spans="7:12" x14ac:dyDescent="0.15">
      <c r="G1904" t="s">
        <v>320</v>
      </c>
      <c r="H1904" t="s">
        <v>321</v>
      </c>
      <c r="I1904" t="s">
        <v>15</v>
      </c>
      <c r="J1904" t="s">
        <v>337</v>
      </c>
      <c r="K1904">
        <v>1</v>
      </c>
      <c r="L1904" s="172">
        <v>43334.709374999999</v>
      </c>
    </row>
    <row r="1905" spans="7:12" x14ac:dyDescent="0.15">
      <c r="G1905" t="s">
        <v>320</v>
      </c>
      <c r="H1905" t="s">
        <v>321</v>
      </c>
      <c r="I1905" t="s">
        <v>15</v>
      </c>
      <c r="J1905" t="s">
        <v>338</v>
      </c>
      <c r="K1905">
        <v>0</v>
      </c>
      <c r="L1905" s="172">
        <v>43334.709374999999</v>
      </c>
    </row>
    <row r="1906" spans="7:12" x14ac:dyDescent="0.15">
      <c r="G1906" t="s">
        <v>320</v>
      </c>
      <c r="H1906" t="s">
        <v>321</v>
      </c>
      <c r="I1906" t="s">
        <v>15</v>
      </c>
      <c r="J1906" t="s">
        <v>339</v>
      </c>
      <c r="K1906">
        <v>0</v>
      </c>
      <c r="L1906" s="172">
        <v>43334.709374999999</v>
      </c>
    </row>
    <row r="1907" spans="7:12" x14ac:dyDescent="0.15">
      <c r="G1907" t="s">
        <v>320</v>
      </c>
      <c r="H1907" t="s">
        <v>321</v>
      </c>
      <c r="I1907" t="s">
        <v>15</v>
      </c>
      <c r="J1907" t="s">
        <v>340</v>
      </c>
      <c r="K1907">
        <v>0</v>
      </c>
      <c r="L1907" s="172">
        <v>43334.709374999999</v>
      </c>
    </row>
    <row r="1908" spans="7:12" x14ac:dyDescent="0.15">
      <c r="G1908" t="s">
        <v>320</v>
      </c>
      <c r="H1908" t="s">
        <v>321</v>
      </c>
      <c r="I1908" t="s">
        <v>15</v>
      </c>
      <c r="J1908" t="s">
        <v>341</v>
      </c>
      <c r="K1908">
        <v>0</v>
      </c>
      <c r="L1908" s="172">
        <v>43334.709386574075</v>
      </c>
    </row>
    <row r="1909" spans="7:12" x14ac:dyDescent="0.15">
      <c r="G1909" t="s">
        <v>320</v>
      </c>
      <c r="H1909" t="s">
        <v>321</v>
      </c>
      <c r="I1909" t="s">
        <v>15</v>
      </c>
      <c r="J1909" t="s">
        <v>342</v>
      </c>
      <c r="K1909">
        <v>1</v>
      </c>
      <c r="L1909" s="172">
        <v>43334.709386574075</v>
      </c>
    </row>
    <row r="1910" spans="7:12" x14ac:dyDescent="0.15">
      <c r="G1910" t="s">
        <v>320</v>
      </c>
      <c r="H1910" t="s">
        <v>321</v>
      </c>
      <c r="I1910" t="s">
        <v>16</v>
      </c>
      <c r="J1910" t="s">
        <v>333</v>
      </c>
      <c r="K1910">
        <v>0</v>
      </c>
      <c r="L1910" s="172">
        <v>43334.709386574075</v>
      </c>
    </row>
    <row r="1911" spans="7:12" x14ac:dyDescent="0.15">
      <c r="G1911" t="s">
        <v>320</v>
      </c>
      <c r="H1911" t="s">
        <v>321</v>
      </c>
      <c r="I1911" t="s">
        <v>16</v>
      </c>
      <c r="J1911" t="s">
        <v>334</v>
      </c>
      <c r="K1911">
        <v>0</v>
      </c>
      <c r="L1911" s="172">
        <v>43334.709386574075</v>
      </c>
    </row>
    <row r="1912" spans="7:12" x14ac:dyDescent="0.15">
      <c r="G1912" t="s">
        <v>320</v>
      </c>
      <c r="H1912" t="s">
        <v>321</v>
      </c>
      <c r="I1912" t="s">
        <v>16</v>
      </c>
      <c r="J1912" t="s">
        <v>335</v>
      </c>
      <c r="K1912">
        <v>0</v>
      </c>
      <c r="L1912" s="172">
        <v>43334.709386574075</v>
      </c>
    </row>
    <row r="1913" spans="7:12" x14ac:dyDescent="0.15">
      <c r="G1913" t="s">
        <v>320</v>
      </c>
      <c r="H1913" t="s">
        <v>321</v>
      </c>
      <c r="I1913" t="s">
        <v>16</v>
      </c>
      <c r="J1913" t="s">
        <v>336</v>
      </c>
      <c r="K1913">
        <v>0</v>
      </c>
      <c r="L1913" s="172">
        <v>43334.709386574075</v>
      </c>
    </row>
    <row r="1914" spans="7:12" x14ac:dyDescent="0.15">
      <c r="G1914" t="s">
        <v>320</v>
      </c>
      <c r="H1914" t="s">
        <v>321</v>
      </c>
      <c r="I1914" t="s">
        <v>16</v>
      </c>
      <c r="J1914" t="s">
        <v>326</v>
      </c>
      <c r="K1914">
        <v>0</v>
      </c>
      <c r="L1914" s="172">
        <v>43334.709386574075</v>
      </c>
    </row>
    <row r="1915" spans="7:12" x14ac:dyDescent="0.15">
      <c r="G1915" t="s">
        <v>320</v>
      </c>
      <c r="H1915" t="s">
        <v>321</v>
      </c>
      <c r="I1915" t="s">
        <v>16</v>
      </c>
      <c r="J1915" t="s">
        <v>327</v>
      </c>
      <c r="K1915">
        <v>0</v>
      </c>
      <c r="L1915" s="172">
        <v>43334.709386574075</v>
      </c>
    </row>
    <row r="1916" spans="7:12" x14ac:dyDescent="0.15">
      <c r="G1916" t="s">
        <v>320</v>
      </c>
      <c r="H1916" t="s">
        <v>321</v>
      </c>
      <c r="I1916" t="s">
        <v>16</v>
      </c>
      <c r="J1916" t="s">
        <v>337</v>
      </c>
      <c r="K1916">
        <v>0</v>
      </c>
      <c r="L1916" s="172">
        <v>43334.709386574075</v>
      </c>
    </row>
    <row r="1917" spans="7:12" x14ac:dyDescent="0.15">
      <c r="G1917" t="s">
        <v>320</v>
      </c>
      <c r="H1917" t="s">
        <v>321</v>
      </c>
      <c r="I1917" t="s">
        <v>16</v>
      </c>
      <c r="J1917" t="s">
        <v>338</v>
      </c>
      <c r="K1917">
        <v>0</v>
      </c>
      <c r="L1917" s="172">
        <v>43334.709386574075</v>
      </c>
    </row>
    <row r="1918" spans="7:12" x14ac:dyDescent="0.15">
      <c r="G1918" t="s">
        <v>320</v>
      </c>
      <c r="H1918" t="s">
        <v>321</v>
      </c>
      <c r="I1918" t="s">
        <v>16</v>
      </c>
      <c r="J1918" t="s">
        <v>339</v>
      </c>
      <c r="K1918">
        <v>0</v>
      </c>
      <c r="L1918" s="172">
        <v>43334.709386574075</v>
      </c>
    </row>
    <row r="1919" spans="7:12" x14ac:dyDescent="0.15">
      <c r="G1919" t="s">
        <v>320</v>
      </c>
      <c r="H1919" t="s">
        <v>321</v>
      </c>
      <c r="I1919" t="s">
        <v>16</v>
      </c>
      <c r="J1919" t="s">
        <v>340</v>
      </c>
      <c r="K1919">
        <v>0</v>
      </c>
      <c r="L1919" s="172">
        <v>43334.709386574075</v>
      </c>
    </row>
    <row r="1920" spans="7:12" x14ac:dyDescent="0.15">
      <c r="G1920" t="s">
        <v>320</v>
      </c>
      <c r="H1920" t="s">
        <v>321</v>
      </c>
      <c r="I1920" t="s">
        <v>16</v>
      </c>
      <c r="J1920" t="s">
        <v>341</v>
      </c>
      <c r="K1920">
        <v>0</v>
      </c>
      <c r="L1920" s="172">
        <v>43334.709386574075</v>
      </c>
    </row>
    <row r="1921" spans="7:12" x14ac:dyDescent="0.15">
      <c r="G1921" t="s">
        <v>320</v>
      </c>
      <c r="H1921" t="s">
        <v>321</v>
      </c>
      <c r="I1921" t="s">
        <v>16</v>
      </c>
      <c r="J1921" t="s">
        <v>342</v>
      </c>
      <c r="K1921">
        <v>0</v>
      </c>
      <c r="L1921" s="172">
        <v>43334.709386574075</v>
      </c>
    </row>
    <row r="1922" spans="7:12" x14ac:dyDescent="0.15">
      <c r="G1922" t="s">
        <v>320</v>
      </c>
      <c r="H1922" t="s">
        <v>321</v>
      </c>
      <c r="I1922" t="s">
        <v>17</v>
      </c>
      <c r="J1922" t="s">
        <v>333</v>
      </c>
      <c r="K1922">
        <v>0</v>
      </c>
      <c r="L1922" s="172">
        <v>43334.709386574075</v>
      </c>
    </row>
    <row r="1923" spans="7:12" x14ac:dyDescent="0.15">
      <c r="G1923" t="s">
        <v>320</v>
      </c>
      <c r="H1923" t="s">
        <v>321</v>
      </c>
      <c r="I1923" t="s">
        <v>17</v>
      </c>
      <c r="J1923" t="s">
        <v>334</v>
      </c>
      <c r="K1923">
        <v>0</v>
      </c>
      <c r="L1923" s="172">
        <v>43334.709386574075</v>
      </c>
    </row>
    <row r="1924" spans="7:12" x14ac:dyDescent="0.15">
      <c r="G1924" t="s">
        <v>320</v>
      </c>
      <c r="H1924" t="s">
        <v>321</v>
      </c>
      <c r="I1924" t="s">
        <v>17</v>
      </c>
      <c r="J1924" t="s">
        <v>335</v>
      </c>
      <c r="K1924">
        <v>0</v>
      </c>
      <c r="L1924" s="172">
        <v>43334.709386574075</v>
      </c>
    </row>
    <row r="1925" spans="7:12" x14ac:dyDescent="0.15">
      <c r="G1925" t="s">
        <v>320</v>
      </c>
      <c r="H1925" t="s">
        <v>321</v>
      </c>
      <c r="I1925" t="s">
        <v>17</v>
      </c>
      <c r="J1925" t="s">
        <v>336</v>
      </c>
      <c r="K1925">
        <v>0</v>
      </c>
      <c r="L1925" s="172">
        <v>43334.709386574075</v>
      </c>
    </row>
    <row r="1926" spans="7:12" x14ac:dyDescent="0.15">
      <c r="G1926" t="s">
        <v>320</v>
      </c>
      <c r="H1926" t="s">
        <v>321</v>
      </c>
      <c r="I1926" t="s">
        <v>17</v>
      </c>
      <c r="J1926" t="s">
        <v>326</v>
      </c>
      <c r="K1926">
        <v>0</v>
      </c>
      <c r="L1926" s="172">
        <v>43334.709386574075</v>
      </c>
    </row>
    <row r="1927" spans="7:12" x14ac:dyDescent="0.15">
      <c r="G1927" t="s">
        <v>320</v>
      </c>
      <c r="H1927" t="s">
        <v>321</v>
      </c>
      <c r="I1927" t="s">
        <v>17</v>
      </c>
      <c r="J1927" t="s">
        <v>327</v>
      </c>
      <c r="K1927">
        <v>0</v>
      </c>
      <c r="L1927" s="172">
        <v>43334.709386574075</v>
      </c>
    </row>
    <row r="1928" spans="7:12" x14ac:dyDescent="0.15">
      <c r="G1928" t="s">
        <v>320</v>
      </c>
      <c r="H1928" t="s">
        <v>321</v>
      </c>
      <c r="I1928" t="s">
        <v>17</v>
      </c>
      <c r="J1928" t="s">
        <v>337</v>
      </c>
      <c r="K1928">
        <v>0</v>
      </c>
      <c r="L1928" s="172">
        <v>43334.709386574075</v>
      </c>
    </row>
    <row r="1929" spans="7:12" x14ac:dyDescent="0.15">
      <c r="G1929" t="s">
        <v>320</v>
      </c>
      <c r="H1929" t="s">
        <v>321</v>
      </c>
      <c r="I1929" t="s">
        <v>17</v>
      </c>
      <c r="J1929" t="s">
        <v>338</v>
      </c>
      <c r="K1929">
        <v>0</v>
      </c>
      <c r="L1929" s="172">
        <v>43334.709386574075</v>
      </c>
    </row>
    <row r="1930" spans="7:12" x14ac:dyDescent="0.15">
      <c r="G1930" t="s">
        <v>320</v>
      </c>
      <c r="H1930" t="s">
        <v>321</v>
      </c>
      <c r="I1930" t="s">
        <v>17</v>
      </c>
      <c r="J1930" t="s">
        <v>339</v>
      </c>
      <c r="K1930">
        <v>0</v>
      </c>
      <c r="L1930" s="172">
        <v>43334.709386574075</v>
      </c>
    </row>
    <row r="1931" spans="7:12" x14ac:dyDescent="0.15">
      <c r="G1931" t="s">
        <v>320</v>
      </c>
      <c r="H1931" t="s">
        <v>321</v>
      </c>
      <c r="I1931" t="s">
        <v>17</v>
      </c>
      <c r="J1931" t="s">
        <v>340</v>
      </c>
      <c r="K1931">
        <v>0</v>
      </c>
      <c r="L1931" s="172">
        <v>43334.709386574075</v>
      </c>
    </row>
    <row r="1932" spans="7:12" x14ac:dyDescent="0.15">
      <c r="G1932" t="s">
        <v>320</v>
      </c>
      <c r="H1932" t="s">
        <v>321</v>
      </c>
      <c r="I1932" t="s">
        <v>17</v>
      </c>
      <c r="J1932" t="s">
        <v>341</v>
      </c>
      <c r="K1932">
        <v>0</v>
      </c>
      <c r="L1932" s="172">
        <v>43334.709386574075</v>
      </c>
    </row>
    <row r="1933" spans="7:12" x14ac:dyDescent="0.15">
      <c r="G1933" t="s">
        <v>320</v>
      </c>
      <c r="H1933" t="s">
        <v>321</v>
      </c>
      <c r="I1933" t="s">
        <v>17</v>
      </c>
      <c r="J1933" t="s">
        <v>342</v>
      </c>
      <c r="K1933">
        <v>0</v>
      </c>
      <c r="L1933" s="172">
        <v>43334.709386574075</v>
      </c>
    </row>
    <row r="1934" spans="7:12" x14ac:dyDescent="0.15">
      <c r="G1934" t="s">
        <v>320</v>
      </c>
      <c r="H1934" t="s">
        <v>321</v>
      </c>
      <c r="I1934" t="s">
        <v>18</v>
      </c>
      <c r="J1934" t="s">
        <v>333</v>
      </c>
      <c r="K1934">
        <v>0</v>
      </c>
      <c r="L1934" s="172">
        <v>43334.709386574075</v>
      </c>
    </row>
    <row r="1935" spans="7:12" x14ac:dyDescent="0.15">
      <c r="G1935" t="s">
        <v>320</v>
      </c>
      <c r="H1935" t="s">
        <v>321</v>
      </c>
      <c r="I1935" t="s">
        <v>18</v>
      </c>
      <c r="J1935" t="s">
        <v>334</v>
      </c>
      <c r="K1935">
        <v>0</v>
      </c>
      <c r="L1935" s="172">
        <v>43334.709386574075</v>
      </c>
    </row>
    <row r="1936" spans="7:12" x14ac:dyDescent="0.15">
      <c r="G1936" t="s">
        <v>320</v>
      </c>
      <c r="H1936" t="s">
        <v>321</v>
      </c>
      <c r="I1936" t="s">
        <v>18</v>
      </c>
      <c r="J1936" t="s">
        <v>335</v>
      </c>
      <c r="K1936">
        <v>0</v>
      </c>
      <c r="L1936" s="172">
        <v>43334.709386574075</v>
      </c>
    </row>
    <row r="1937" spans="7:12" x14ac:dyDescent="0.15">
      <c r="G1937" t="s">
        <v>320</v>
      </c>
      <c r="H1937" t="s">
        <v>321</v>
      </c>
      <c r="I1937" t="s">
        <v>18</v>
      </c>
      <c r="J1937" t="s">
        <v>336</v>
      </c>
      <c r="K1937">
        <v>0</v>
      </c>
      <c r="L1937" s="172">
        <v>43334.709386574075</v>
      </c>
    </row>
    <row r="1938" spans="7:12" x14ac:dyDescent="0.15">
      <c r="G1938" t="s">
        <v>320</v>
      </c>
      <c r="H1938" t="s">
        <v>321</v>
      </c>
      <c r="I1938" t="s">
        <v>18</v>
      </c>
      <c r="J1938" t="s">
        <v>326</v>
      </c>
      <c r="K1938">
        <v>0</v>
      </c>
      <c r="L1938" s="172">
        <v>43334.709386574075</v>
      </c>
    </row>
    <row r="1939" spans="7:12" x14ac:dyDescent="0.15">
      <c r="G1939" t="s">
        <v>320</v>
      </c>
      <c r="H1939" t="s">
        <v>321</v>
      </c>
      <c r="I1939" t="s">
        <v>18</v>
      </c>
      <c r="J1939" t="s">
        <v>327</v>
      </c>
      <c r="K1939">
        <v>0</v>
      </c>
      <c r="L1939" s="172">
        <v>43334.709386574075</v>
      </c>
    </row>
    <row r="1940" spans="7:12" x14ac:dyDescent="0.15">
      <c r="G1940" t="s">
        <v>320</v>
      </c>
      <c r="H1940" t="s">
        <v>321</v>
      </c>
      <c r="I1940" t="s">
        <v>18</v>
      </c>
      <c r="J1940" t="s">
        <v>337</v>
      </c>
      <c r="K1940">
        <v>0</v>
      </c>
      <c r="L1940" s="172">
        <v>43334.709386574075</v>
      </c>
    </row>
    <row r="1941" spans="7:12" x14ac:dyDescent="0.15">
      <c r="G1941" t="s">
        <v>320</v>
      </c>
      <c r="H1941" t="s">
        <v>321</v>
      </c>
      <c r="I1941" t="s">
        <v>18</v>
      </c>
      <c r="J1941" t="s">
        <v>338</v>
      </c>
      <c r="K1941">
        <v>0</v>
      </c>
      <c r="L1941" s="172">
        <v>43334.709386574075</v>
      </c>
    </row>
    <row r="1942" spans="7:12" x14ac:dyDescent="0.15">
      <c r="G1942" t="s">
        <v>320</v>
      </c>
      <c r="H1942" t="s">
        <v>321</v>
      </c>
      <c r="I1942" t="s">
        <v>18</v>
      </c>
      <c r="J1942" t="s">
        <v>339</v>
      </c>
      <c r="K1942">
        <v>0</v>
      </c>
      <c r="L1942" s="172">
        <v>43334.709386574075</v>
      </c>
    </row>
    <row r="1943" spans="7:12" x14ac:dyDescent="0.15">
      <c r="G1943" t="s">
        <v>320</v>
      </c>
      <c r="H1943" t="s">
        <v>321</v>
      </c>
      <c r="I1943" t="s">
        <v>18</v>
      </c>
      <c r="J1943" t="s">
        <v>340</v>
      </c>
      <c r="K1943">
        <v>0</v>
      </c>
      <c r="L1943" s="172">
        <v>43334.709386574075</v>
      </c>
    </row>
    <row r="1944" spans="7:12" x14ac:dyDescent="0.15">
      <c r="G1944" t="s">
        <v>320</v>
      </c>
      <c r="H1944" t="s">
        <v>321</v>
      </c>
      <c r="I1944" t="s">
        <v>18</v>
      </c>
      <c r="J1944" t="s">
        <v>341</v>
      </c>
      <c r="K1944">
        <v>0</v>
      </c>
      <c r="L1944" s="172">
        <v>43334.709386574075</v>
      </c>
    </row>
    <row r="1945" spans="7:12" x14ac:dyDescent="0.15">
      <c r="G1945" t="s">
        <v>320</v>
      </c>
      <c r="H1945" t="s">
        <v>321</v>
      </c>
      <c r="I1945" t="s">
        <v>18</v>
      </c>
      <c r="J1945" t="s">
        <v>342</v>
      </c>
      <c r="K1945">
        <v>0</v>
      </c>
      <c r="L1945" s="172">
        <v>43334.709386574075</v>
      </c>
    </row>
    <row r="1946" spans="7:12" x14ac:dyDescent="0.15">
      <c r="G1946" t="s">
        <v>320</v>
      </c>
      <c r="H1946" t="s">
        <v>321</v>
      </c>
      <c r="I1946" t="s">
        <v>19</v>
      </c>
      <c r="J1946" t="s">
        <v>333</v>
      </c>
      <c r="K1946">
        <v>0</v>
      </c>
      <c r="L1946" s="172">
        <v>43334.709398148145</v>
      </c>
    </row>
    <row r="1947" spans="7:12" x14ac:dyDescent="0.15">
      <c r="G1947" t="s">
        <v>320</v>
      </c>
      <c r="H1947" t="s">
        <v>321</v>
      </c>
      <c r="I1947" t="s">
        <v>19</v>
      </c>
      <c r="J1947" t="s">
        <v>334</v>
      </c>
      <c r="K1947">
        <v>0</v>
      </c>
      <c r="L1947" s="172">
        <v>43334.709398148145</v>
      </c>
    </row>
    <row r="1948" spans="7:12" x14ac:dyDescent="0.15">
      <c r="G1948" t="s">
        <v>320</v>
      </c>
      <c r="H1948" t="s">
        <v>321</v>
      </c>
      <c r="I1948" t="s">
        <v>19</v>
      </c>
      <c r="J1948" t="s">
        <v>335</v>
      </c>
      <c r="K1948">
        <v>0</v>
      </c>
      <c r="L1948" s="172">
        <v>43334.709398148145</v>
      </c>
    </row>
    <row r="1949" spans="7:12" x14ac:dyDescent="0.15">
      <c r="G1949" t="s">
        <v>320</v>
      </c>
      <c r="H1949" t="s">
        <v>321</v>
      </c>
      <c r="I1949" t="s">
        <v>19</v>
      </c>
      <c r="J1949" t="s">
        <v>336</v>
      </c>
      <c r="K1949">
        <v>0</v>
      </c>
      <c r="L1949" s="172">
        <v>43334.709398148145</v>
      </c>
    </row>
    <row r="1950" spans="7:12" x14ac:dyDescent="0.15">
      <c r="G1950" t="s">
        <v>320</v>
      </c>
      <c r="H1950" t="s">
        <v>321</v>
      </c>
      <c r="I1950" t="s">
        <v>19</v>
      </c>
      <c r="J1950" t="s">
        <v>326</v>
      </c>
      <c r="K1950">
        <v>0</v>
      </c>
      <c r="L1950" s="172">
        <v>43334.709398148145</v>
      </c>
    </row>
    <row r="1951" spans="7:12" x14ac:dyDescent="0.15">
      <c r="G1951" t="s">
        <v>320</v>
      </c>
      <c r="H1951" t="s">
        <v>321</v>
      </c>
      <c r="I1951" t="s">
        <v>19</v>
      </c>
      <c r="J1951" t="s">
        <v>327</v>
      </c>
      <c r="K1951">
        <v>0</v>
      </c>
      <c r="L1951" s="172">
        <v>43334.709398148145</v>
      </c>
    </row>
    <row r="1952" spans="7:12" x14ac:dyDescent="0.15">
      <c r="G1952" t="s">
        <v>320</v>
      </c>
      <c r="H1952" t="s">
        <v>321</v>
      </c>
      <c r="I1952" t="s">
        <v>19</v>
      </c>
      <c r="J1952" t="s">
        <v>337</v>
      </c>
      <c r="K1952">
        <v>0</v>
      </c>
      <c r="L1952" s="172">
        <v>43334.709398148145</v>
      </c>
    </row>
    <row r="1953" spans="7:12" x14ac:dyDescent="0.15">
      <c r="G1953" t="s">
        <v>320</v>
      </c>
      <c r="H1953" t="s">
        <v>321</v>
      </c>
      <c r="I1953" t="s">
        <v>19</v>
      </c>
      <c r="J1953" t="s">
        <v>338</v>
      </c>
      <c r="K1953">
        <v>0</v>
      </c>
      <c r="L1953" s="172">
        <v>43334.709398148145</v>
      </c>
    </row>
    <row r="1954" spans="7:12" x14ac:dyDescent="0.15">
      <c r="G1954" t="s">
        <v>320</v>
      </c>
      <c r="H1954" t="s">
        <v>321</v>
      </c>
      <c r="I1954" t="s">
        <v>19</v>
      </c>
      <c r="J1954" t="s">
        <v>339</v>
      </c>
      <c r="K1954">
        <v>0</v>
      </c>
      <c r="L1954" s="172">
        <v>43334.709398148145</v>
      </c>
    </row>
    <row r="1955" spans="7:12" x14ac:dyDescent="0.15">
      <c r="G1955" t="s">
        <v>320</v>
      </c>
      <c r="H1955" t="s">
        <v>321</v>
      </c>
      <c r="I1955" t="s">
        <v>19</v>
      </c>
      <c r="J1955" t="s">
        <v>340</v>
      </c>
      <c r="K1955">
        <v>0</v>
      </c>
      <c r="L1955" s="172">
        <v>43334.709398148145</v>
      </c>
    </row>
    <row r="1956" spans="7:12" x14ac:dyDescent="0.15">
      <c r="G1956" t="s">
        <v>320</v>
      </c>
      <c r="H1956" t="s">
        <v>321</v>
      </c>
      <c r="I1956" t="s">
        <v>19</v>
      </c>
      <c r="J1956" t="s">
        <v>341</v>
      </c>
      <c r="K1956">
        <v>0</v>
      </c>
      <c r="L1956" s="172">
        <v>43334.709398148145</v>
      </c>
    </row>
    <row r="1957" spans="7:12" x14ac:dyDescent="0.15">
      <c r="G1957" t="s">
        <v>320</v>
      </c>
      <c r="H1957" t="s">
        <v>321</v>
      </c>
      <c r="I1957" t="s">
        <v>19</v>
      </c>
      <c r="J1957" t="s">
        <v>342</v>
      </c>
      <c r="K1957">
        <v>0</v>
      </c>
      <c r="L1957" s="172">
        <v>43334.709398148145</v>
      </c>
    </row>
    <row r="1958" spans="7:12" x14ac:dyDescent="0.15">
      <c r="G1958" t="s">
        <v>320</v>
      </c>
      <c r="H1958" t="s">
        <v>321</v>
      </c>
      <c r="I1958" t="s">
        <v>20</v>
      </c>
      <c r="J1958" t="s">
        <v>333</v>
      </c>
      <c r="K1958">
        <v>0</v>
      </c>
      <c r="L1958" s="172">
        <v>43334.709398148145</v>
      </c>
    </row>
    <row r="1959" spans="7:12" x14ac:dyDescent="0.15">
      <c r="G1959" t="s">
        <v>320</v>
      </c>
      <c r="H1959" t="s">
        <v>321</v>
      </c>
      <c r="I1959" t="s">
        <v>20</v>
      </c>
      <c r="J1959" t="s">
        <v>334</v>
      </c>
      <c r="K1959">
        <v>0</v>
      </c>
      <c r="L1959" s="172">
        <v>43334.709398148145</v>
      </c>
    </row>
    <row r="1960" spans="7:12" x14ac:dyDescent="0.15">
      <c r="G1960" t="s">
        <v>320</v>
      </c>
      <c r="H1960" t="s">
        <v>321</v>
      </c>
      <c r="I1960" t="s">
        <v>20</v>
      </c>
      <c r="J1960" t="s">
        <v>335</v>
      </c>
      <c r="K1960">
        <v>0</v>
      </c>
      <c r="L1960" s="172">
        <v>43334.709398148145</v>
      </c>
    </row>
    <row r="1961" spans="7:12" x14ac:dyDescent="0.15">
      <c r="G1961" t="s">
        <v>320</v>
      </c>
      <c r="H1961" t="s">
        <v>321</v>
      </c>
      <c r="I1961" t="s">
        <v>20</v>
      </c>
      <c r="J1961" t="s">
        <v>336</v>
      </c>
      <c r="K1961">
        <v>0</v>
      </c>
      <c r="L1961" s="172">
        <v>43334.709398148145</v>
      </c>
    </row>
    <row r="1962" spans="7:12" x14ac:dyDescent="0.15">
      <c r="G1962" t="s">
        <v>320</v>
      </c>
      <c r="H1962" t="s">
        <v>321</v>
      </c>
      <c r="I1962" t="s">
        <v>20</v>
      </c>
      <c r="J1962" t="s">
        <v>326</v>
      </c>
      <c r="K1962">
        <v>0</v>
      </c>
      <c r="L1962" s="172">
        <v>43334.709398148145</v>
      </c>
    </row>
    <row r="1963" spans="7:12" x14ac:dyDescent="0.15">
      <c r="G1963" t="s">
        <v>320</v>
      </c>
      <c r="H1963" t="s">
        <v>321</v>
      </c>
      <c r="I1963" t="s">
        <v>20</v>
      </c>
      <c r="J1963" t="s">
        <v>327</v>
      </c>
      <c r="K1963">
        <v>0</v>
      </c>
      <c r="L1963" s="172">
        <v>43334.709398148145</v>
      </c>
    </row>
    <row r="1964" spans="7:12" x14ac:dyDescent="0.15">
      <c r="G1964" t="s">
        <v>320</v>
      </c>
      <c r="H1964" t="s">
        <v>321</v>
      </c>
      <c r="I1964" t="s">
        <v>20</v>
      </c>
      <c r="J1964" t="s">
        <v>337</v>
      </c>
      <c r="K1964">
        <v>0</v>
      </c>
      <c r="L1964" s="172">
        <v>43334.709398148145</v>
      </c>
    </row>
    <row r="1965" spans="7:12" x14ac:dyDescent="0.15">
      <c r="G1965" t="s">
        <v>320</v>
      </c>
      <c r="H1965" t="s">
        <v>321</v>
      </c>
      <c r="I1965" t="s">
        <v>20</v>
      </c>
      <c r="J1965" t="s">
        <v>338</v>
      </c>
      <c r="K1965">
        <v>0</v>
      </c>
      <c r="L1965" s="172">
        <v>43334.709398148145</v>
      </c>
    </row>
    <row r="1966" spans="7:12" x14ac:dyDescent="0.15">
      <c r="G1966" t="s">
        <v>320</v>
      </c>
      <c r="H1966" t="s">
        <v>321</v>
      </c>
      <c r="I1966" t="s">
        <v>20</v>
      </c>
      <c r="J1966" t="s">
        <v>339</v>
      </c>
      <c r="K1966">
        <v>0</v>
      </c>
      <c r="L1966" s="172">
        <v>43334.709398148145</v>
      </c>
    </row>
    <row r="1967" spans="7:12" x14ac:dyDescent="0.15">
      <c r="G1967" t="s">
        <v>320</v>
      </c>
      <c r="H1967" t="s">
        <v>321</v>
      </c>
      <c r="I1967" t="s">
        <v>20</v>
      </c>
      <c r="J1967" t="s">
        <v>340</v>
      </c>
      <c r="K1967">
        <v>0</v>
      </c>
      <c r="L1967" s="172">
        <v>43334.709398148145</v>
      </c>
    </row>
    <row r="1968" spans="7:12" x14ac:dyDescent="0.15">
      <c r="G1968" t="s">
        <v>320</v>
      </c>
      <c r="H1968" t="s">
        <v>321</v>
      </c>
      <c r="I1968" t="s">
        <v>20</v>
      </c>
      <c r="J1968" t="s">
        <v>341</v>
      </c>
      <c r="K1968">
        <v>0</v>
      </c>
      <c r="L1968" s="172">
        <v>43334.709398148145</v>
      </c>
    </row>
    <row r="1969" spans="7:12" x14ac:dyDescent="0.15">
      <c r="G1969" t="s">
        <v>320</v>
      </c>
      <c r="H1969" t="s">
        <v>321</v>
      </c>
      <c r="I1969" t="s">
        <v>20</v>
      </c>
      <c r="J1969" t="s">
        <v>342</v>
      </c>
      <c r="K1969">
        <v>0</v>
      </c>
      <c r="L1969" s="172">
        <v>43334.709398148145</v>
      </c>
    </row>
    <row r="1970" spans="7:12" x14ac:dyDescent="0.15">
      <c r="G1970" t="s">
        <v>320</v>
      </c>
      <c r="H1970" t="s">
        <v>321</v>
      </c>
      <c r="I1970" t="s">
        <v>21</v>
      </c>
      <c r="J1970" t="s">
        <v>333</v>
      </c>
      <c r="K1970">
        <v>0</v>
      </c>
      <c r="L1970" s="172">
        <v>43334.709398148145</v>
      </c>
    </row>
    <row r="1971" spans="7:12" x14ac:dyDescent="0.15">
      <c r="G1971" t="s">
        <v>320</v>
      </c>
      <c r="H1971" t="s">
        <v>321</v>
      </c>
      <c r="I1971" t="s">
        <v>21</v>
      </c>
      <c r="J1971" t="s">
        <v>334</v>
      </c>
      <c r="K1971">
        <v>0</v>
      </c>
      <c r="L1971" s="172">
        <v>43334.709398148145</v>
      </c>
    </row>
    <row r="1972" spans="7:12" x14ac:dyDescent="0.15">
      <c r="G1972" t="s">
        <v>320</v>
      </c>
      <c r="H1972" t="s">
        <v>321</v>
      </c>
      <c r="I1972" t="s">
        <v>21</v>
      </c>
      <c r="J1972" t="s">
        <v>335</v>
      </c>
      <c r="K1972">
        <v>0</v>
      </c>
      <c r="L1972" s="172">
        <v>43334.709398148145</v>
      </c>
    </row>
    <row r="1973" spans="7:12" x14ac:dyDescent="0.15">
      <c r="G1973" t="s">
        <v>320</v>
      </c>
      <c r="H1973" t="s">
        <v>321</v>
      </c>
      <c r="I1973" t="s">
        <v>21</v>
      </c>
      <c r="J1973" t="s">
        <v>336</v>
      </c>
      <c r="K1973">
        <v>0</v>
      </c>
      <c r="L1973" s="172">
        <v>43334.709398148145</v>
      </c>
    </row>
    <row r="1974" spans="7:12" x14ac:dyDescent="0.15">
      <c r="G1974" t="s">
        <v>320</v>
      </c>
      <c r="H1974" t="s">
        <v>321</v>
      </c>
      <c r="I1974" t="s">
        <v>21</v>
      </c>
      <c r="J1974" t="s">
        <v>326</v>
      </c>
      <c r="K1974">
        <v>0</v>
      </c>
      <c r="L1974" s="172">
        <v>43334.709398148145</v>
      </c>
    </row>
    <row r="1975" spans="7:12" x14ac:dyDescent="0.15">
      <c r="G1975" t="s">
        <v>320</v>
      </c>
      <c r="H1975" t="s">
        <v>321</v>
      </c>
      <c r="I1975" t="s">
        <v>21</v>
      </c>
      <c r="J1975" t="s">
        <v>327</v>
      </c>
      <c r="K1975">
        <v>0</v>
      </c>
      <c r="L1975" s="172">
        <v>43334.709398148145</v>
      </c>
    </row>
    <row r="1976" spans="7:12" x14ac:dyDescent="0.15">
      <c r="G1976" t="s">
        <v>320</v>
      </c>
      <c r="H1976" t="s">
        <v>321</v>
      </c>
      <c r="I1976" t="s">
        <v>21</v>
      </c>
      <c r="J1976" t="s">
        <v>337</v>
      </c>
      <c r="K1976">
        <v>0</v>
      </c>
      <c r="L1976" s="172">
        <v>43334.709398148145</v>
      </c>
    </row>
    <row r="1977" spans="7:12" x14ac:dyDescent="0.15">
      <c r="G1977" t="s">
        <v>320</v>
      </c>
      <c r="H1977" t="s">
        <v>321</v>
      </c>
      <c r="I1977" t="s">
        <v>21</v>
      </c>
      <c r="J1977" t="s">
        <v>338</v>
      </c>
      <c r="K1977">
        <v>0</v>
      </c>
      <c r="L1977" s="172">
        <v>43334.709398148145</v>
      </c>
    </row>
    <row r="1978" spans="7:12" x14ac:dyDescent="0.15">
      <c r="G1978" t="s">
        <v>320</v>
      </c>
      <c r="H1978" t="s">
        <v>321</v>
      </c>
      <c r="I1978" t="s">
        <v>21</v>
      </c>
      <c r="J1978" t="s">
        <v>339</v>
      </c>
      <c r="K1978">
        <v>0</v>
      </c>
      <c r="L1978" s="172">
        <v>43334.709398148145</v>
      </c>
    </row>
    <row r="1979" spans="7:12" x14ac:dyDescent="0.15">
      <c r="G1979" t="s">
        <v>320</v>
      </c>
      <c r="H1979" t="s">
        <v>321</v>
      </c>
      <c r="I1979" t="s">
        <v>21</v>
      </c>
      <c r="J1979" t="s">
        <v>340</v>
      </c>
      <c r="K1979">
        <v>0</v>
      </c>
      <c r="L1979" s="172">
        <v>43334.709398148145</v>
      </c>
    </row>
    <row r="1980" spans="7:12" x14ac:dyDescent="0.15">
      <c r="G1980" t="s">
        <v>320</v>
      </c>
      <c r="H1980" t="s">
        <v>321</v>
      </c>
      <c r="I1980" t="s">
        <v>21</v>
      </c>
      <c r="J1980" t="s">
        <v>341</v>
      </c>
      <c r="K1980">
        <v>0</v>
      </c>
      <c r="L1980" s="172">
        <v>43334.709398148145</v>
      </c>
    </row>
    <row r="1981" spans="7:12" x14ac:dyDescent="0.15">
      <c r="G1981" t="s">
        <v>320</v>
      </c>
      <c r="H1981" t="s">
        <v>321</v>
      </c>
      <c r="I1981" t="s">
        <v>21</v>
      </c>
      <c r="J1981" t="s">
        <v>342</v>
      </c>
      <c r="K1981">
        <v>0</v>
      </c>
      <c r="L1981" s="172">
        <v>43334.709398148145</v>
      </c>
    </row>
    <row r="1982" spans="7:12" x14ac:dyDescent="0.15">
      <c r="G1982" t="s">
        <v>320</v>
      </c>
      <c r="H1982" t="s">
        <v>321</v>
      </c>
      <c r="I1982" t="s">
        <v>152</v>
      </c>
      <c r="J1982" t="s">
        <v>333</v>
      </c>
      <c r="K1982">
        <v>0</v>
      </c>
      <c r="L1982" s="172">
        <v>43334.709398148145</v>
      </c>
    </row>
    <row r="1983" spans="7:12" x14ac:dyDescent="0.15">
      <c r="G1983" t="s">
        <v>320</v>
      </c>
      <c r="H1983" t="s">
        <v>321</v>
      </c>
      <c r="I1983" t="s">
        <v>152</v>
      </c>
      <c r="J1983" t="s">
        <v>334</v>
      </c>
      <c r="K1983">
        <v>0</v>
      </c>
      <c r="L1983" s="172">
        <v>43334.709398148145</v>
      </c>
    </row>
    <row r="1984" spans="7:12" x14ac:dyDescent="0.15">
      <c r="G1984" t="s">
        <v>320</v>
      </c>
      <c r="H1984" t="s">
        <v>321</v>
      </c>
      <c r="I1984" t="s">
        <v>152</v>
      </c>
      <c r="J1984" t="s">
        <v>335</v>
      </c>
      <c r="K1984">
        <v>0</v>
      </c>
      <c r="L1984" s="172">
        <v>43334.709398148145</v>
      </c>
    </row>
    <row r="1985" spans="7:12" x14ac:dyDescent="0.15">
      <c r="G1985" t="s">
        <v>320</v>
      </c>
      <c r="H1985" t="s">
        <v>321</v>
      </c>
      <c r="I1985" t="s">
        <v>152</v>
      </c>
      <c r="J1985" t="s">
        <v>336</v>
      </c>
      <c r="K1985">
        <v>0</v>
      </c>
      <c r="L1985" s="172">
        <v>43334.709398148145</v>
      </c>
    </row>
    <row r="1986" spans="7:12" x14ac:dyDescent="0.15">
      <c r="G1986" t="s">
        <v>320</v>
      </c>
      <c r="H1986" t="s">
        <v>321</v>
      </c>
      <c r="I1986" t="s">
        <v>152</v>
      </c>
      <c r="J1986" t="s">
        <v>326</v>
      </c>
      <c r="K1986">
        <v>0</v>
      </c>
      <c r="L1986" s="172">
        <v>43334.709398148145</v>
      </c>
    </row>
    <row r="1987" spans="7:12" x14ac:dyDescent="0.15">
      <c r="G1987" t="s">
        <v>320</v>
      </c>
      <c r="H1987" t="s">
        <v>321</v>
      </c>
      <c r="I1987" t="s">
        <v>152</v>
      </c>
      <c r="J1987" t="s">
        <v>327</v>
      </c>
      <c r="K1987">
        <v>0</v>
      </c>
      <c r="L1987" s="172">
        <v>43334.709409722222</v>
      </c>
    </row>
    <row r="1988" spans="7:12" x14ac:dyDescent="0.15">
      <c r="G1988" t="s">
        <v>320</v>
      </c>
      <c r="H1988" t="s">
        <v>321</v>
      </c>
      <c r="I1988" t="s">
        <v>152</v>
      </c>
      <c r="J1988" t="s">
        <v>337</v>
      </c>
      <c r="K1988">
        <v>0</v>
      </c>
      <c r="L1988" s="172">
        <v>43334.709409722222</v>
      </c>
    </row>
    <row r="1989" spans="7:12" x14ac:dyDescent="0.15">
      <c r="G1989" t="s">
        <v>320</v>
      </c>
      <c r="H1989" t="s">
        <v>321</v>
      </c>
      <c r="I1989" t="s">
        <v>152</v>
      </c>
      <c r="J1989" t="s">
        <v>338</v>
      </c>
      <c r="K1989">
        <v>0</v>
      </c>
      <c r="L1989" s="172">
        <v>43334.709409722222</v>
      </c>
    </row>
    <row r="1990" spans="7:12" x14ac:dyDescent="0.15">
      <c r="G1990" t="s">
        <v>320</v>
      </c>
      <c r="H1990" t="s">
        <v>321</v>
      </c>
      <c r="I1990" t="s">
        <v>152</v>
      </c>
      <c r="J1990" t="s">
        <v>339</v>
      </c>
      <c r="K1990">
        <v>0</v>
      </c>
      <c r="L1990" s="172">
        <v>43334.709409722222</v>
      </c>
    </row>
    <row r="1991" spans="7:12" x14ac:dyDescent="0.15">
      <c r="G1991" t="s">
        <v>320</v>
      </c>
      <c r="H1991" t="s">
        <v>321</v>
      </c>
      <c r="I1991" t="s">
        <v>152</v>
      </c>
      <c r="J1991" t="s">
        <v>340</v>
      </c>
      <c r="K1991">
        <v>0</v>
      </c>
      <c r="L1991" s="172">
        <v>43334.709409722222</v>
      </c>
    </row>
    <row r="1992" spans="7:12" x14ac:dyDescent="0.15">
      <c r="G1992" t="s">
        <v>320</v>
      </c>
      <c r="H1992" t="s">
        <v>321</v>
      </c>
      <c r="I1992" t="s">
        <v>152</v>
      </c>
      <c r="J1992" t="s">
        <v>341</v>
      </c>
      <c r="K1992">
        <v>0</v>
      </c>
      <c r="L1992" s="172">
        <v>43334.709409722222</v>
      </c>
    </row>
    <row r="1993" spans="7:12" x14ac:dyDescent="0.15">
      <c r="G1993" t="s">
        <v>320</v>
      </c>
      <c r="H1993" t="s">
        <v>321</v>
      </c>
      <c r="I1993" t="s">
        <v>152</v>
      </c>
      <c r="J1993" t="s">
        <v>342</v>
      </c>
      <c r="K1993">
        <v>0</v>
      </c>
      <c r="L1993" s="172">
        <v>43334.709409722222</v>
      </c>
    </row>
    <row r="1994" spans="7:12" x14ac:dyDescent="0.15">
      <c r="G1994" t="s">
        <v>320</v>
      </c>
      <c r="H1994" t="s">
        <v>321</v>
      </c>
      <c r="I1994" t="s">
        <v>23</v>
      </c>
      <c r="J1994" t="s">
        <v>333</v>
      </c>
      <c r="K1994">
        <v>0</v>
      </c>
      <c r="L1994" s="172">
        <v>43334.709409722222</v>
      </c>
    </row>
    <row r="1995" spans="7:12" x14ac:dyDescent="0.15">
      <c r="G1995" t="s">
        <v>320</v>
      </c>
      <c r="H1995" t="s">
        <v>321</v>
      </c>
      <c r="I1995" t="s">
        <v>23</v>
      </c>
      <c r="J1995" t="s">
        <v>334</v>
      </c>
      <c r="K1995">
        <v>0</v>
      </c>
      <c r="L1995" s="172">
        <v>43334.709409722222</v>
      </c>
    </row>
    <row r="1996" spans="7:12" x14ac:dyDescent="0.15">
      <c r="G1996" t="s">
        <v>320</v>
      </c>
      <c r="H1996" t="s">
        <v>321</v>
      </c>
      <c r="I1996" t="s">
        <v>23</v>
      </c>
      <c r="J1996" t="s">
        <v>335</v>
      </c>
      <c r="K1996">
        <v>0</v>
      </c>
      <c r="L1996" s="172">
        <v>43334.709409722222</v>
      </c>
    </row>
    <row r="1997" spans="7:12" x14ac:dyDescent="0.15">
      <c r="G1997" t="s">
        <v>320</v>
      </c>
      <c r="H1997" t="s">
        <v>321</v>
      </c>
      <c r="I1997" t="s">
        <v>23</v>
      </c>
      <c r="J1997" t="s">
        <v>336</v>
      </c>
      <c r="K1997">
        <v>0</v>
      </c>
      <c r="L1997" s="172">
        <v>43334.709409722222</v>
      </c>
    </row>
    <row r="1998" spans="7:12" x14ac:dyDescent="0.15">
      <c r="G1998" t="s">
        <v>320</v>
      </c>
      <c r="H1998" t="s">
        <v>321</v>
      </c>
      <c r="I1998" t="s">
        <v>23</v>
      </c>
      <c r="J1998" t="s">
        <v>326</v>
      </c>
      <c r="K1998">
        <v>0</v>
      </c>
      <c r="L1998" s="172">
        <v>43334.709409722222</v>
      </c>
    </row>
    <row r="1999" spans="7:12" x14ac:dyDescent="0.15">
      <c r="G1999" t="s">
        <v>320</v>
      </c>
      <c r="H1999" t="s">
        <v>321</v>
      </c>
      <c r="I1999" t="s">
        <v>23</v>
      </c>
      <c r="J1999" t="s">
        <v>327</v>
      </c>
      <c r="K1999">
        <v>0</v>
      </c>
      <c r="L1999" s="172">
        <v>43334.709409722222</v>
      </c>
    </row>
    <row r="2000" spans="7:12" x14ac:dyDescent="0.15">
      <c r="G2000" t="s">
        <v>320</v>
      </c>
      <c r="H2000" t="s">
        <v>321</v>
      </c>
      <c r="I2000" t="s">
        <v>23</v>
      </c>
      <c r="J2000" t="s">
        <v>337</v>
      </c>
      <c r="K2000">
        <v>0</v>
      </c>
      <c r="L2000" s="172">
        <v>43334.709409722222</v>
      </c>
    </row>
    <row r="2001" spans="7:12" x14ac:dyDescent="0.15">
      <c r="G2001" t="s">
        <v>320</v>
      </c>
      <c r="H2001" t="s">
        <v>321</v>
      </c>
      <c r="I2001" t="s">
        <v>23</v>
      </c>
      <c r="J2001" t="s">
        <v>338</v>
      </c>
      <c r="K2001">
        <v>0</v>
      </c>
      <c r="L2001" s="172">
        <v>43334.709409722222</v>
      </c>
    </row>
    <row r="2002" spans="7:12" x14ac:dyDescent="0.15">
      <c r="G2002" t="s">
        <v>320</v>
      </c>
      <c r="H2002" t="s">
        <v>321</v>
      </c>
      <c r="I2002" t="s">
        <v>23</v>
      </c>
      <c r="J2002" t="s">
        <v>339</v>
      </c>
      <c r="K2002">
        <v>0</v>
      </c>
      <c r="L2002" s="172">
        <v>43334.709409722222</v>
      </c>
    </row>
    <row r="2003" spans="7:12" x14ac:dyDescent="0.15">
      <c r="G2003" t="s">
        <v>320</v>
      </c>
      <c r="H2003" t="s">
        <v>321</v>
      </c>
      <c r="I2003" t="s">
        <v>23</v>
      </c>
      <c r="J2003" t="s">
        <v>340</v>
      </c>
      <c r="K2003">
        <v>0</v>
      </c>
      <c r="L2003" s="172">
        <v>43334.709409722222</v>
      </c>
    </row>
    <row r="2004" spans="7:12" x14ac:dyDescent="0.15">
      <c r="G2004" t="s">
        <v>320</v>
      </c>
      <c r="H2004" t="s">
        <v>321</v>
      </c>
      <c r="I2004" t="s">
        <v>23</v>
      </c>
      <c r="J2004" t="s">
        <v>341</v>
      </c>
      <c r="K2004">
        <v>0</v>
      </c>
      <c r="L2004" s="172">
        <v>43334.709409722222</v>
      </c>
    </row>
    <row r="2005" spans="7:12" x14ac:dyDescent="0.15">
      <c r="G2005" t="s">
        <v>320</v>
      </c>
      <c r="H2005" t="s">
        <v>321</v>
      </c>
      <c r="I2005" t="s">
        <v>23</v>
      </c>
      <c r="J2005" t="s">
        <v>342</v>
      </c>
      <c r="K2005">
        <v>0</v>
      </c>
      <c r="L2005" s="172">
        <v>43334.709409722222</v>
      </c>
    </row>
    <row r="2006" spans="7:12" x14ac:dyDescent="0.15">
      <c r="G2006" t="s">
        <v>320</v>
      </c>
      <c r="H2006" t="s">
        <v>321</v>
      </c>
      <c r="I2006" t="s">
        <v>24</v>
      </c>
      <c r="J2006" t="s">
        <v>333</v>
      </c>
      <c r="K2006">
        <v>0</v>
      </c>
      <c r="L2006" s="172">
        <v>43334.709409722222</v>
      </c>
    </row>
    <row r="2007" spans="7:12" x14ac:dyDescent="0.15">
      <c r="G2007" t="s">
        <v>320</v>
      </c>
      <c r="H2007" t="s">
        <v>321</v>
      </c>
      <c r="I2007" t="s">
        <v>24</v>
      </c>
      <c r="J2007" t="s">
        <v>334</v>
      </c>
      <c r="K2007">
        <v>0</v>
      </c>
      <c r="L2007" s="172">
        <v>43334.709409722222</v>
      </c>
    </row>
    <row r="2008" spans="7:12" x14ac:dyDescent="0.15">
      <c r="G2008" t="s">
        <v>320</v>
      </c>
      <c r="H2008" t="s">
        <v>321</v>
      </c>
      <c r="I2008" t="s">
        <v>24</v>
      </c>
      <c r="J2008" t="s">
        <v>335</v>
      </c>
      <c r="K2008">
        <v>0</v>
      </c>
      <c r="L2008" s="172">
        <v>43334.709409722222</v>
      </c>
    </row>
    <row r="2009" spans="7:12" x14ac:dyDescent="0.15">
      <c r="G2009" t="s">
        <v>320</v>
      </c>
      <c r="H2009" t="s">
        <v>321</v>
      </c>
      <c r="I2009" t="s">
        <v>24</v>
      </c>
      <c r="J2009" t="s">
        <v>336</v>
      </c>
      <c r="K2009">
        <v>0</v>
      </c>
      <c r="L2009" s="172">
        <v>43334.709409722222</v>
      </c>
    </row>
    <row r="2010" spans="7:12" x14ac:dyDescent="0.15">
      <c r="G2010" t="s">
        <v>320</v>
      </c>
      <c r="H2010" t="s">
        <v>321</v>
      </c>
      <c r="I2010" t="s">
        <v>24</v>
      </c>
      <c r="J2010" t="s">
        <v>326</v>
      </c>
      <c r="K2010">
        <v>0</v>
      </c>
      <c r="L2010" s="172">
        <v>43334.709409722222</v>
      </c>
    </row>
    <row r="2011" spans="7:12" x14ac:dyDescent="0.15">
      <c r="G2011" t="s">
        <v>320</v>
      </c>
      <c r="H2011" t="s">
        <v>321</v>
      </c>
      <c r="I2011" t="s">
        <v>24</v>
      </c>
      <c r="J2011" t="s">
        <v>327</v>
      </c>
      <c r="K2011">
        <v>0</v>
      </c>
      <c r="L2011" s="172">
        <v>43334.709409722222</v>
      </c>
    </row>
    <row r="2012" spans="7:12" x14ac:dyDescent="0.15">
      <c r="G2012" t="s">
        <v>320</v>
      </c>
      <c r="H2012" t="s">
        <v>321</v>
      </c>
      <c r="I2012" t="s">
        <v>24</v>
      </c>
      <c r="J2012" t="s">
        <v>337</v>
      </c>
      <c r="K2012">
        <v>0</v>
      </c>
      <c r="L2012" s="172">
        <v>43334.709409722222</v>
      </c>
    </row>
    <row r="2013" spans="7:12" x14ac:dyDescent="0.15">
      <c r="G2013" t="s">
        <v>320</v>
      </c>
      <c r="H2013" t="s">
        <v>321</v>
      </c>
      <c r="I2013" t="s">
        <v>24</v>
      </c>
      <c r="J2013" t="s">
        <v>338</v>
      </c>
      <c r="K2013">
        <v>0</v>
      </c>
      <c r="L2013" s="172">
        <v>43334.709409722222</v>
      </c>
    </row>
    <row r="2014" spans="7:12" x14ac:dyDescent="0.15">
      <c r="G2014" t="s">
        <v>320</v>
      </c>
      <c r="H2014" t="s">
        <v>321</v>
      </c>
      <c r="I2014" t="s">
        <v>24</v>
      </c>
      <c r="J2014" t="s">
        <v>339</v>
      </c>
      <c r="K2014">
        <v>0</v>
      </c>
      <c r="L2014" s="172">
        <v>43334.709409722222</v>
      </c>
    </row>
    <row r="2015" spans="7:12" x14ac:dyDescent="0.15">
      <c r="G2015" t="s">
        <v>320</v>
      </c>
      <c r="H2015" t="s">
        <v>321</v>
      </c>
      <c r="I2015" t="s">
        <v>24</v>
      </c>
      <c r="J2015" t="s">
        <v>340</v>
      </c>
      <c r="K2015">
        <v>0</v>
      </c>
      <c r="L2015" s="172">
        <v>43334.709409722222</v>
      </c>
    </row>
    <row r="2016" spans="7:12" x14ac:dyDescent="0.15">
      <c r="G2016" t="s">
        <v>320</v>
      </c>
      <c r="H2016" t="s">
        <v>321</v>
      </c>
      <c r="I2016" t="s">
        <v>24</v>
      </c>
      <c r="J2016" t="s">
        <v>341</v>
      </c>
      <c r="K2016">
        <v>0</v>
      </c>
      <c r="L2016" s="172">
        <v>43334.709409722222</v>
      </c>
    </row>
    <row r="2017" spans="7:12" x14ac:dyDescent="0.15">
      <c r="G2017" t="s">
        <v>320</v>
      </c>
      <c r="H2017" t="s">
        <v>321</v>
      </c>
      <c r="I2017" t="s">
        <v>24</v>
      </c>
      <c r="J2017" t="s">
        <v>342</v>
      </c>
      <c r="K2017">
        <v>0</v>
      </c>
      <c r="L2017" s="172">
        <v>43334.709409722222</v>
      </c>
    </row>
    <row r="2018" spans="7:12" x14ac:dyDescent="0.15">
      <c r="G2018" t="s">
        <v>320</v>
      </c>
      <c r="H2018" t="s">
        <v>117</v>
      </c>
      <c r="I2018" t="s">
        <v>300</v>
      </c>
      <c r="J2018" t="s">
        <v>333</v>
      </c>
      <c r="K2018">
        <v>0</v>
      </c>
      <c r="L2018" s="172">
        <v>43334.709409722222</v>
      </c>
    </row>
    <row r="2019" spans="7:12" x14ac:dyDescent="0.15">
      <c r="G2019" t="s">
        <v>320</v>
      </c>
      <c r="H2019" t="s">
        <v>117</v>
      </c>
      <c r="I2019" t="s">
        <v>300</v>
      </c>
      <c r="J2019" t="s">
        <v>334</v>
      </c>
      <c r="K2019">
        <v>0</v>
      </c>
      <c r="L2019" s="172">
        <v>43334.709409722222</v>
      </c>
    </row>
    <row r="2020" spans="7:12" x14ac:dyDescent="0.15">
      <c r="G2020" t="s">
        <v>320</v>
      </c>
      <c r="H2020" t="s">
        <v>117</v>
      </c>
      <c r="I2020" t="s">
        <v>300</v>
      </c>
      <c r="J2020" t="s">
        <v>335</v>
      </c>
      <c r="K2020">
        <v>0</v>
      </c>
      <c r="L2020" s="172">
        <v>43334.709409722222</v>
      </c>
    </row>
    <row r="2021" spans="7:12" x14ac:dyDescent="0.15">
      <c r="G2021" t="s">
        <v>320</v>
      </c>
      <c r="H2021" t="s">
        <v>117</v>
      </c>
      <c r="I2021" t="s">
        <v>300</v>
      </c>
      <c r="J2021" t="s">
        <v>336</v>
      </c>
      <c r="K2021">
        <v>0</v>
      </c>
      <c r="L2021" s="172">
        <v>43334.709409722222</v>
      </c>
    </row>
    <row r="2022" spans="7:12" x14ac:dyDescent="0.15">
      <c r="G2022" t="s">
        <v>320</v>
      </c>
      <c r="H2022" t="s">
        <v>117</v>
      </c>
      <c r="I2022" t="s">
        <v>300</v>
      </c>
      <c r="J2022" t="s">
        <v>326</v>
      </c>
      <c r="K2022">
        <v>0</v>
      </c>
      <c r="L2022" s="172">
        <v>43334.709409722222</v>
      </c>
    </row>
    <row r="2023" spans="7:12" x14ac:dyDescent="0.15">
      <c r="G2023" t="s">
        <v>320</v>
      </c>
      <c r="H2023" t="s">
        <v>117</v>
      </c>
      <c r="I2023" t="s">
        <v>300</v>
      </c>
      <c r="J2023" t="s">
        <v>327</v>
      </c>
      <c r="K2023">
        <v>0</v>
      </c>
      <c r="L2023" s="172">
        <v>43334.709409722222</v>
      </c>
    </row>
    <row r="2024" spans="7:12" x14ac:dyDescent="0.15">
      <c r="G2024" t="s">
        <v>320</v>
      </c>
      <c r="H2024" t="s">
        <v>117</v>
      </c>
      <c r="I2024" t="s">
        <v>300</v>
      </c>
      <c r="J2024" t="s">
        <v>337</v>
      </c>
      <c r="K2024">
        <v>0</v>
      </c>
      <c r="L2024" s="172">
        <v>43334.709409722222</v>
      </c>
    </row>
    <row r="2025" spans="7:12" x14ac:dyDescent="0.15">
      <c r="G2025" t="s">
        <v>320</v>
      </c>
      <c r="H2025" t="s">
        <v>117</v>
      </c>
      <c r="I2025" t="s">
        <v>300</v>
      </c>
      <c r="J2025" t="s">
        <v>338</v>
      </c>
      <c r="K2025">
        <v>0</v>
      </c>
      <c r="L2025" s="172">
        <v>43334.709409722222</v>
      </c>
    </row>
    <row r="2026" spans="7:12" x14ac:dyDescent="0.15">
      <c r="G2026" t="s">
        <v>320</v>
      </c>
      <c r="H2026" t="s">
        <v>117</v>
      </c>
      <c r="I2026" t="s">
        <v>300</v>
      </c>
      <c r="J2026" t="s">
        <v>339</v>
      </c>
      <c r="K2026">
        <v>0</v>
      </c>
      <c r="L2026" s="172">
        <v>43334.709421296298</v>
      </c>
    </row>
    <row r="2027" spans="7:12" x14ac:dyDescent="0.15">
      <c r="G2027" t="s">
        <v>320</v>
      </c>
      <c r="H2027" t="s">
        <v>117</v>
      </c>
      <c r="I2027" t="s">
        <v>300</v>
      </c>
      <c r="J2027" t="s">
        <v>340</v>
      </c>
      <c r="K2027">
        <v>0</v>
      </c>
      <c r="L2027" s="172">
        <v>43334.709421296298</v>
      </c>
    </row>
    <row r="2028" spans="7:12" x14ac:dyDescent="0.15">
      <c r="G2028" t="s">
        <v>320</v>
      </c>
      <c r="H2028" t="s">
        <v>117</v>
      </c>
      <c r="I2028" t="s">
        <v>300</v>
      </c>
      <c r="J2028" t="s">
        <v>341</v>
      </c>
      <c r="K2028">
        <v>0</v>
      </c>
      <c r="L2028" s="172">
        <v>43334.709421296298</v>
      </c>
    </row>
    <row r="2029" spans="7:12" x14ac:dyDescent="0.15">
      <c r="G2029" t="s">
        <v>320</v>
      </c>
      <c r="H2029" t="s">
        <v>117</v>
      </c>
      <c r="I2029" t="s">
        <v>300</v>
      </c>
      <c r="J2029" t="s">
        <v>342</v>
      </c>
      <c r="K2029">
        <v>0</v>
      </c>
      <c r="L2029" s="172">
        <v>43334.709421296298</v>
      </c>
    </row>
    <row r="2030" spans="7:12" x14ac:dyDescent="0.15">
      <c r="G2030" t="s">
        <v>320</v>
      </c>
      <c r="H2030" t="s">
        <v>117</v>
      </c>
      <c r="I2030" t="s">
        <v>302</v>
      </c>
      <c r="J2030" t="s">
        <v>333</v>
      </c>
      <c r="K2030">
        <v>0</v>
      </c>
      <c r="L2030" s="172">
        <v>43334.709421296298</v>
      </c>
    </row>
    <row r="2031" spans="7:12" x14ac:dyDescent="0.15">
      <c r="G2031" t="s">
        <v>320</v>
      </c>
      <c r="H2031" t="s">
        <v>117</v>
      </c>
      <c r="I2031" t="s">
        <v>302</v>
      </c>
      <c r="J2031" t="s">
        <v>334</v>
      </c>
      <c r="K2031">
        <v>0</v>
      </c>
      <c r="L2031" s="172">
        <v>43334.709421296298</v>
      </c>
    </row>
    <row r="2032" spans="7:12" x14ac:dyDescent="0.15">
      <c r="G2032" t="s">
        <v>320</v>
      </c>
      <c r="H2032" t="s">
        <v>117</v>
      </c>
      <c r="I2032" t="s">
        <v>302</v>
      </c>
      <c r="J2032" t="s">
        <v>335</v>
      </c>
      <c r="K2032">
        <v>0</v>
      </c>
      <c r="L2032" s="172">
        <v>43334.709421296298</v>
      </c>
    </row>
    <row r="2033" spans="7:12" x14ac:dyDescent="0.15">
      <c r="G2033" t="s">
        <v>320</v>
      </c>
      <c r="H2033" t="s">
        <v>117</v>
      </c>
      <c r="I2033" t="s">
        <v>302</v>
      </c>
      <c r="J2033" t="s">
        <v>336</v>
      </c>
      <c r="K2033">
        <v>0</v>
      </c>
      <c r="L2033" s="172">
        <v>43334.709421296298</v>
      </c>
    </row>
    <row r="2034" spans="7:12" x14ac:dyDescent="0.15">
      <c r="G2034" t="s">
        <v>320</v>
      </c>
      <c r="H2034" t="s">
        <v>117</v>
      </c>
      <c r="I2034" t="s">
        <v>302</v>
      </c>
      <c r="J2034" t="s">
        <v>326</v>
      </c>
      <c r="K2034">
        <v>0</v>
      </c>
      <c r="L2034" s="172">
        <v>43334.709421296298</v>
      </c>
    </row>
    <row r="2035" spans="7:12" x14ac:dyDescent="0.15">
      <c r="G2035" t="s">
        <v>320</v>
      </c>
      <c r="H2035" t="s">
        <v>117</v>
      </c>
      <c r="I2035" t="s">
        <v>302</v>
      </c>
      <c r="J2035" t="s">
        <v>327</v>
      </c>
      <c r="K2035">
        <v>0</v>
      </c>
      <c r="L2035" s="172">
        <v>43334.709421296298</v>
      </c>
    </row>
    <row r="2036" spans="7:12" x14ac:dyDescent="0.15">
      <c r="G2036" t="s">
        <v>320</v>
      </c>
      <c r="H2036" t="s">
        <v>117</v>
      </c>
      <c r="I2036" t="s">
        <v>302</v>
      </c>
      <c r="J2036" t="s">
        <v>337</v>
      </c>
      <c r="K2036">
        <v>0</v>
      </c>
      <c r="L2036" s="172">
        <v>43334.709421296298</v>
      </c>
    </row>
    <row r="2037" spans="7:12" x14ac:dyDescent="0.15">
      <c r="G2037" t="s">
        <v>320</v>
      </c>
      <c r="H2037" t="s">
        <v>117</v>
      </c>
      <c r="I2037" t="s">
        <v>302</v>
      </c>
      <c r="J2037" t="s">
        <v>338</v>
      </c>
      <c r="K2037">
        <v>0</v>
      </c>
      <c r="L2037" s="172">
        <v>43334.709421296298</v>
      </c>
    </row>
    <row r="2038" spans="7:12" x14ac:dyDescent="0.15">
      <c r="G2038" t="s">
        <v>320</v>
      </c>
      <c r="H2038" t="s">
        <v>117</v>
      </c>
      <c r="I2038" t="s">
        <v>302</v>
      </c>
      <c r="J2038" t="s">
        <v>339</v>
      </c>
      <c r="K2038">
        <v>0</v>
      </c>
      <c r="L2038" s="172">
        <v>43334.709421296298</v>
      </c>
    </row>
    <row r="2039" spans="7:12" x14ac:dyDescent="0.15">
      <c r="G2039" t="s">
        <v>320</v>
      </c>
      <c r="H2039" t="s">
        <v>117</v>
      </c>
      <c r="I2039" t="s">
        <v>302</v>
      </c>
      <c r="J2039" t="s">
        <v>340</v>
      </c>
      <c r="K2039">
        <v>0</v>
      </c>
      <c r="L2039" s="172">
        <v>43334.709421296298</v>
      </c>
    </row>
    <row r="2040" spans="7:12" x14ac:dyDescent="0.15">
      <c r="G2040" t="s">
        <v>320</v>
      </c>
      <c r="H2040" t="s">
        <v>117</v>
      </c>
      <c r="I2040" t="s">
        <v>302</v>
      </c>
      <c r="J2040" t="s">
        <v>341</v>
      </c>
      <c r="K2040">
        <v>0</v>
      </c>
      <c r="L2040" s="172">
        <v>43334.709421296298</v>
      </c>
    </row>
    <row r="2041" spans="7:12" x14ac:dyDescent="0.15">
      <c r="G2041" t="s">
        <v>320</v>
      </c>
      <c r="H2041" t="s">
        <v>117</v>
      </c>
      <c r="I2041" t="s">
        <v>302</v>
      </c>
      <c r="J2041" t="s">
        <v>342</v>
      </c>
      <c r="K2041">
        <v>0</v>
      </c>
      <c r="L2041" s="172">
        <v>43334.709421296298</v>
      </c>
    </row>
    <row r="2042" spans="7:12" x14ac:dyDescent="0.15">
      <c r="G2042" t="s">
        <v>320</v>
      </c>
      <c r="H2042" t="s">
        <v>117</v>
      </c>
      <c r="I2042" t="s">
        <v>303</v>
      </c>
      <c r="J2042" t="s">
        <v>333</v>
      </c>
      <c r="K2042">
        <v>0</v>
      </c>
      <c r="L2042" s="172">
        <v>43334.709421296298</v>
      </c>
    </row>
    <row r="2043" spans="7:12" x14ac:dyDescent="0.15">
      <c r="G2043" t="s">
        <v>320</v>
      </c>
      <c r="H2043" t="s">
        <v>117</v>
      </c>
      <c r="I2043" t="s">
        <v>303</v>
      </c>
      <c r="J2043" t="s">
        <v>334</v>
      </c>
      <c r="K2043">
        <v>0</v>
      </c>
      <c r="L2043" s="172">
        <v>43334.709421296298</v>
      </c>
    </row>
    <row r="2044" spans="7:12" x14ac:dyDescent="0.15">
      <c r="G2044" t="s">
        <v>320</v>
      </c>
      <c r="H2044" t="s">
        <v>117</v>
      </c>
      <c r="I2044" t="s">
        <v>303</v>
      </c>
      <c r="J2044" t="s">
        <v>335</v>
      </c>
      <c r="K2044">
        <v>0</v>
      </c>
      <c r="L2044" s="172">
        <v>43334.709421296298</v>
      </c>
    </row>
    <row r="2045" spans="7:12" x14ac:dyDescent="0.15">
      <c r="G2045" t="s">
        <v>320</v>
      </c>
      <c r="H2045" t="s">
        <v>117</v>
      </c>
      <c r="I2045" t="s">
        <v>303</v>
      </c>
      <c r="J2045" t="s">
        <v>336</v>
      </c>
      <c r="K2045">
        <v>0</v>
      </c>
      <c r="L2045" s="172">
        <v>43334.709421296298</v>
      </c>
    </row>
    <row r="2046" spans="7:12" x14ac:dyDescent="0.15">
      <c r="G2046" t="s">
        <v>320</v>
      </c>
      <c r="H2046" t="s">
        <v>117</v>
      </c>
      <c r="I2046" t="s">
        <v>303</v>
      </c>
      <c r="J2046" t="s">
        <v>326</v>
      </c>
      <c r="K2046">
        <v>0</v>
      </c>
      <c r="L2046" s="172">
        <v>43334.709421296298</v>
      </c>
    </row>
    <row r="2047" spans="7:12" x14ac:dyDescent="0.15">
      <c r="G2047" t="s">
        <v>320</v>
      </c>
      <c r="H2047" t="s">
        <v>117</v>
      </c>
      <c r="I2047" t="s">
        <v>303</v>
      </c>
      <c r="J2047" t="s">
        <v>327</v>
      </c>
      <c r="K2047">
        <v>0</v>
      </c>
      <c r="L2047" s="172">
        <v>43334.709421296298</v>
      </c>
    </row>
    <row r="2048" spans="7:12" x14ac:dyDescent="0.15">
      <c r="G2048" t="s">
        <v>320</v>
      </c>
      <c r="H2048" t="s">
        <v>117</v>
      </c>
      <c r="I2048" t="s">
        <v>303</v>
      </c>
      <c r="J2048" t="s">
        <v>337</v>
      </c>
      <c r="K2048">
        <v>0</v>
      </c>
      <c r="L2048" s="172">
        <v>43334.709421296298</v>
      </c>
    </row>
    <row r="2049" spans="7:12" x14ac:dyDescent="0.15">
      <c r="G2049" t="s">
        <v>320</v>
      </c>
      <c r="H2049" t="s">
        <v>117</v>
      </c>
      <c r="I2049" t="s">
        <v>303</v>
      </c>
      <c r="J2049" t="s">
        <v>338</v>
      </c>
      <c r="K2049">
        <v>0</v>
      </c>
      <c r="L2049" s="172">
        <v>43334.709421296298</v>
      </c>
    </row>
    <row r="2050" spans="7:12" x14ac:dyDescent="0.15">
      <c r="G2050" t="s">
        <v>320</v>
      </c>
      <c r="H2050" t="s">
        <v>117</v>
      </c>
      <c r="I2050" t="s">
        <v>303</v>
      </c>
      <c r="J2050" t="s">
        <v>339</v>
      </c>
      <c r="K2050">
        <v>0</v>
      </c>
      <c r="L2050" s="172">
        <v>43334.709421296298</v>
      </c>
    </row>
    <row r="2051" spans="7:12" x14ac:dyDescent="0.15">
      <c r="G2051" t="s">
        <v>320</v>
      </c>
      <c r="H2051" t="s">
        <v>117</v>
      </c>
      <c r="I2051" t="s">
        <v>303</v>
      </c>
      <c r="J2051" t="s">
        <v>340</v>
      </c>
      <c r="K2051">
        <v>0</v>
      </c>
      <c r="L2051" s="172">
        <v>43334.709421296298</v>
      </c>
    </row>
    <row r="2052" spans="7:12" x14ac:dyDescent="0.15">
      <c r="G2052" t="s">
        <v>320</v>
      </c>
      <c r="H2052" t="s">
        <v>117</v>
      </c>
      <c r="I2052" t="s">
        <v>303</v>
      </c>
      <c r="J2052" t="s">
        <v>341</v>
      </c>
      <c r="K2052">
        <v>0</v>
      </c>
      <c r="L2052" s="172">
        <v>43334.709421296298</v>
      </c>
    </row>
    <row r="2053" spans="7:12" x14ac:dyDescent="0.15">
      <c r="G2053" t="s">
        <v>320</v>
      </c>
      <c r="H2053" t="s">
        <v>117</v>
      </c>
      <c r="I2053" t="s">
        <v>303</v>
      </c>
      <c r="J2053" t="s">
        <v>342</v>
      </c>
      <c r="K2053">
        <v>0</v>
      </c>
      <c r="L2053" s="172">
        <v>43334.709421296298</v>
      </c>
    </row>
    <row r="2054" spans="7:12" x14ac:dyDescent="0.15">
      <c r="G2054" t="s">
        <v>320</v>
      </c>
      <c r="H2054" t="s">
        <v>117</v>
      </c>
      <c r="I2054" t="s">
        <v>304</v>
      </c>
      <c r="J2054" t="s">
        <v>333</v>
      </c>
      <c r="K2054">
        <v>0</v>
      </c>
      <c r="L2054" s="172">
        <v>43334.709421296298</v>
      </c>
    </row>
    <row r="2055" spans="7:12" x14ac:dyDescent="0.15">
      <c r="G2055" t="s">
        <v>320</v>
      </c>
      <c r="H2055" t="s">
        <v>117</v>
      </c>
      <c r="I2055" t="s">
        <v>304</v>
      </c>
      <c r="J2055" t="s">
        <v>334</v>
      </c>
      <c r="K2055">
        <v>0</v>
      </c>
      <c r="L2055" s="172">
        <v>43334.709421296298</v>
      </c>
    </row>
    <row r="2056" spans="7:12" x14ac:dyDescent="0.15">
      <c r="G2056" t="s">
        <v>320</v>
      </c>
      <c r="H2056" t="s">
        <v>117</v>
      </c>
      <c r="I2056" t="s">
        <v>304</v>
      </c>
      <c r="J2056" t="s">
        <v>335</v>
      </c>
      <c r="K2056">
        <v>0</v>
      </c>
      <c r="L2056" s="172">
        <v>43334.709421296298</v>
      </c>
    </row>
    <row r="2057" spans="7:12" x14ac:dyDescent="0.15">
      <c r="G2057" t="s">
        <v>320</v>
      </c>
      <c r="H2057" t="s">
        <v>117</v>
      </c>
      <c r="I2057" t="s">
        <v>304</v>
      </c>
      <c r="J2057" t="s">
        <v>336</v>
      </c>
      <c r="K2057">
        <v>0</v>
      </c>
      <c r="L2057" s="172">
        <v>43334.709421296298</v>
      </c>
    </row>
    <row r="2058" spans="7:12" x14ac:dyDescent="0.15">
      <c r="G2058" t="s">
        <v>320</v>
      </c>
      <c r="H2058" t="s">
        <v>117</v>
      </c>
      <c r="I2058" t="s">
        <v>304</v>
      </c>
      <c r="J2058" t="s">
        <v>326</v>
      </c>
      <c r="K2058">
        <v>0</v>
      </c>
      <c r="L2058" s="172">
        <v>43334.709421296298</v>
      </c>
    </row>
    <row r="2059" spans="7:12" x14ac:dyDescent="0.15">
      <c r="G2059" t="s">
        <v>320</v>
      </c>
      <c r="H2059" t="s">
        <v>117</v>
      </c>
      <c r="I2059" t="s">
        <v>304</v>
      </c>
      <c r="J2059" t="s">
        <v>327</v>
      </c>
      <c r="K2059">
        <v>0</v>
      </c>
      <c r="L2059" s="172">
        <v>43334.709421296298</v>
      </c>
    </row>
    <row r="2060" spans="7:12" x14ac:dyDescent="0.15">
      <c r="G2060" t="s">
        <v>320</v>
      </c>
      <c r="H2060" t="s">
        <v>117</v>
      </c>
      <c r="I2060" t="s">
        <v>304</v>
      </c>
      <c r="J2060" t="s">
        <v>337</v>
      </c>
      <c r="K2060">
        <v>0</v>
      </c>
      <c r="L2060" s="172">
        <v>43334.709421296298</v>
      </c>
    </row>
    <row r="2061" spans="7:12" x14ac:dyDescent="0.15">
      <c r="G2061" t="s">
        <v>320</v>
      </c>
      <c r="H2061" t="s">
        <v>117</v>
      </c>
      <c r="I2061" t="s">
        <v>304</v>
      </c>
      <c r="J2061" t="s">
        <v>338</v>
      </c>
      <c r="K2061">
        <v>0</v>
      </c>
      <c r="L2061" s="172">
        <v>43334.709421296298</v>
      </c>
    </row>
    <row r="2062" spans="7:12" x14ac:dyDescent="0.15">
      <c r="G2062" t="s">
        <v>320</v>
      </c>
      <c r="H2062" t="s">
        <v>117</v>
      </c>
      <c r="I2062" t="s">
        <v>304</v>
      </c>
      <c r="J2062" t="s">
        <v>339</v>
      </c>
      <c r="K2062">
        <v>0</v>
      </c>
      <c r="L2062" s="172">
        <v>43334.709421296298</v>
      </c>
    </row>
    <row r="2063" spans="7:12" x14ac:dyDescent="0.15">
      <c r="G2063" t="s">
        <v>320</v>
      </c>
      <c r="H2063" t="s">
        <v>117</v>
      </c>
      <c r="I2063" t="s">
        <v>304</v>
      </c>
      <c r="J2063" t="s">
        <v>340</v>
      </c>
      <c r="K2063">
        <v>0</v>
      </c>
      <c r="L2063" s="172">
        <v>43334.709421296298</v>
      </c>
    </row>
    <row r="2064" spans="7:12" x14ac:dyDescent="0.15">
      <c r="G2064" t="s">
        <v>320</v>
      </c>
      <c r="H2064" t="s">
        <v>117</v>
      </c>
      <c r="I2064" t="s">
        <v>304</v>
      </c>
      <c r="J2064" t="s">
        <v>341</v>
      </c>
      <c r="K2064">
        <v>0</v>
      </c>
      <c r="L2064" s="172">
        <v>43334.709421296298</v>
      </c>
    </row>
    <row r="2065" spans="7:12" x14ac:dyDescent="0.15">
      <c r="G2065" t="s">
        <v>320</v>
      </c>
      <c r="H2065" t="s">
        <v>117</v>
      </c>
      <c r="I2065" t="s">
        <v>304</v>
      </c>
      <c r="J2065" t="s">
        <v>342</v>
      </c>
      <c r="K2065">
        <v>0</v>
      </c>
      <c r="L2065" s="172">
        <v>43334.709432870368</v>
      </c>
    </row>
    <row r="2066" spans="7:12" x14ac:dyDescent="0.15">
      <c r="G2066" t="s">
        <v>320</v>
      </c>
      <c r="H2066" t="s">
        <v>117</v>
      </c>
      <c r="I2066" t="s">
        <v>305</v>
      </c>
      <c r="J2066" t="s">
        <v>333</v>
      </c>
      <c r="K2066">
        <v>0</v>
      </c>
      <c r="L2066" s="172">
        <v>43334.709432870368</v>
      </c>
    </row>
    <row r="2067" spans="7:12" x14ac:dyDescent="0.15">
      <c r="G2067" t="s">
        <v>320</v>
      </c>
      <c r="H2067" t="s">
        <v>117</v>
      </c>
      <c r="I2067" t="s">
        <v>305</v>
      </c>
      <c r="J2067" t="s">
        <v>334</v>
      </c>
      <c r="K2067">
        <v>0</v>
      </c>
      <c r="L2067" s="172">
        <v>43334.709432870368</v>
      </c>
    </row>
    <row r="2068" spans="7:12" x14ac:dyDescent="0.15">
      <c r="G2068" t="s">
        <v>320</v>
      </c>
      <c r="H2068" t="s">
        <v>117</v>
      </c>
      <c r="I2068" t="s">
        <v>305</v>
      </c>
      <c r="J2068" t="s">
        <v>335</v>
      </c>
      <c r="K2068">
        <v>0</v>
      </c>
      <c r="L2068" s="172">
        <v>43334.709432870368</v>
      </c>
    </row>
    <row r="2069" spans="7:12" x14ac:dyDescent="0.15">
      <c r="G2069" t="s">
        <v>320</v>
      </c>
      <c r="H2069" t="s">
        <v>117</v>
      </c>
      <c r="I2069" t="s">
        <v>305</v>
      </c>
      <c r="J2069" t="s">
        <v>336</v>
      </c>
      <c r="K2069">
        <v>0</v>
      </c>
      <c r="L2069" s="172">
        <v>43334.709432870368</v>
      </c>
    </row>
    <row r="2070" spans="7:12" x14ac:dyDescent="0.15">
      <c r="G2070" t="s">
        <v>320</v>
      </c>
      <c r="H2070" t="s">
        <v>117</v>
      </c>
      <c r="I2070" t="s">
        <v>305</v>
      </c>
      <c r="J2070" t="s">
        <v>326</v>
      </c>
      <c r="K2070">
        <v>0</v>
      </c>
      <c r="L2070" s="172">
        <v>43334.709432870368</v>
      </c>
    </row>
    <row r="2071" spans="7:12" x14ac:dyDescent="0.15">
      <c r="G2071" t="s">
        <v>320</v>
      </c>
      <c r="H2071" t="s">
        <v>117</v>
      </c>
      <c r="I2071" t="s">
        <v>305</v>
      </c>
      <c r="J2071" t="s">
        <v>327</v>
      </c>
      <c r="K2071">
        <v>0</v>
      </c>
      <c r="L2071" s="172">
        <v>43334.709432870368</v>
      </c>
    </row>
    <row r="2072" spans="7:12" x14ac:dyDescent="0.15">
      <c r="G2072" t="s">
        <v>320</v>
      </c>
      <c r="H2072" t="s">
        <v>117</v>
      </c>
      <c r="I2072" t="s">
        <v>305</v>
      </c>
      <c r="J2072" t="s">
        <v>337</v>
      </c>
      <c r="K2072">
        <v>0</v>
      </c>
      <c r="L2072" s="172">
        <v>43334.709432870368</v>
      </c>
    </row>
    <row r="2073" spans="7:12" x14ac:dyDescent="0.15">
      <c r="G2073" t="s">
        <v>320</v>
      </c>
      <c r="H2073" t="s">
        <v>117</v>
      </c>
      <c r="I2073" t="s">
        <v>305</v>
      </c>
      <c r="J2073" t="s">
        <v>338</v>
      </c>
      <c r="K2073">
        <v>0</v>
      </c>
      <c r="L2073" s="172">
        <v>43334.709432870368</v>
      </c>
    </row>
    <row r="2074" spans="7:12" x14ac:dyDescent="0.15">
      <c r="G2074" t="s">
        <v>320</v>
      </c>
      <c r="H2074" t="s">
        <v>117</v>
      </c>
      <c r="I2074" t="s">
        <v>305</v>
      </c>
      <c r="J2074" t="s">
        <v>339</v>
      </c>
      <c r="K2074">
        <v>0</v>
      </c>
      <c r="L2074" s="172">
        <v>43334.709432870368</v>
      </c>
    </row>
    <row r="2075" spans="7:12" x14ac:dyDescent="0.15">
      <c r="G2075" t="s">
        <v>320</v>
      </c>
      <c r="H2075" t="s">
        <v>117</v>
      </c>
      <c r="I2075" t="s">
        <v>305</v>
      </c>
      <c r="J2075" t="s">
        <v>340</v>
      </c>
      <c r="K2075">
        <v>0</v>
      </c>
      <c r="L2075" s="172">
        <v>43334.709432870368</v>
      </c>
    </row>
    <row r="2076" spans="7:12" x14ac:dyDescent="0.15">
      <c r="G2076" t="s">
        <v>320</v>
      </c>
      <c r="H2076" t="s">
        <v>117</v>
      </c>
      <c r="I2076" t="s">
        <v>305</v>
      </c>
      <c r="J2076" t="s">
        <v>341</v>
      </c>
      <c r="K2076">
        <v>0</v>
      </c>
      <c r="L2076" s="172">
        <v>43334.709432870368</v>
      </c>
    </row>
    <row r="2077" spans="7:12" x14ac:dyDescent="0.15">
      <c r="G2077" t="s">
        <v>320</v>
      </c>
      <c r="H2077" t="s">
        <v>117</v>
      </c>
      <c r="I2077" t="s">
        <v>305</v>
      </c>
      <c r="J2077" t="s">
        <v>342</v>
      </c>
      <c r="K2077">
        <v>0</v>
      </c>
      <c r="L2077" s="172">
        <v>43334.709432870368</v>
      </c>
    </row>
    <row r="2078" spans="7:12" x14ac:dyDescent="0.15">
      <c r="G2078" t="s">
        <v>320</v>
      </c>
      <c r="H2078" t="s">
        <v>117</v>
      </c>
      <c r="I2078" t="s">
        <v>306</v>
      </c>
      <c r="J2078" t="s">
        <v>333</v>
      </c>
      <c r="K2078">
        <v>0</v>
      </c>
      <c r="L2078" s="172">
        <v>43334.709432870368</v>
      </c>
    </row>
    <row r="2079" spans="7:12" x14ac:dyDescent="0.15">
      <c r="G2079" t="s">
        <v>320</v>
      </c>
      <c r="H2079" t="s">
        <v>117</v>
      </c>
      <c r="I2079" t="s">
        <v>306</v>
      </c>
      <c r="J2079" t="s">
        <v>334</v>
      </c>
      <c r="K2079">
        <v>0</v>
      </c>
      <c r="L2079" s="172">
        <v>43334.709432870368</v>
      </c>
    </row>
    <row r="2080" spans="7:12" x14ac:dyDescent="0.15">
      <c r="G2080" t="s">
        <v>320</v>
      </c>
      <c r="H2080" t="s">
        <v>117</v>
      </c>
      <c r="I2080" t="s">
        <v>306</v>
      </c>
      <c r="J2080" t="s">
        <v>335</v>
      </c>
      <c r="K2080">
        <v>0</v>
      </c>
      <c r="L2080" s="172">
        <v>43334.709432870368</v>
      </c>
    </row>
    <row r="2081" spans="7:12" x14ac:dyDescent="0.15">
      <c r="G2081" t="s">
        <v>320</v>
      </c>
      <c r="H2081" t="s">
        <v>117</v>
      </c>
      <c r="I2081" t="s">
        <v>306</v>
      </c>
      <c r="J2081" t="s">
        <v>336</v>
      </c>
      <c r="K2081">
        <v>0</v>
      </c>
      <c r="L2081" s="172">
        <v>43334.709432870368</v>
      </c>
    </row>
    <row r="2082" spans="7:12" x14ac:dyDescent="0.15">
      <c r="G2082" t="s">
        <v>320</v>
      </c>
      <c r="H2082" t="s">
        <v>117</v>
      </c>
      <c r="I2082" t="s">
        <v>306</v>
      </c>
      <c r="J2082" t="s">
        <v>326</v>
      </c>
      <c r="K2082">
        <v>0</v>
      </c>
      <c r="L2082" s="172">
        <v>43334.709432870368</v>
      </c>
    </row>
    <row r="2083" spans="7:12" x14ac:dyDescent="0.15">
      <c r="G2083" t="s">
        <v>320</v>
      </c>
      <c r="H2083" t="s">
        <v>117</v>
      </c>
      <c r="I2083" t="s">
        <v>306</v>
      </c>
      <c r="J2083" t="s">
        <v>327</v>
      </c>
      <c r="K2083">
        <v>0</v>
      </c>
      <c r="L2083" s="172">
        <v>43334.709432870368</v>
      </c>
    </row>
    <row r="2084" spans="7:12" x14ac:dyDescent="0.15">
      <c r="G2084" t="s">
        <v>320</v>
      </c>
      <c r="H2084" t="s">
        <v>117</v>
      </c>
      <c r="I2084" t="s">
        <v>306</v>
      </c>
      <c r="J2084" t="s">
        <v>337</v>
      </c>
      <c r="K2084">
        <v>0</v>
      </c>
      <c r="L2084" s="172">
        <v>43334.709432870368</v>
      </c>
    </row>
    <row r="2085" spans="7:12" x14ac:dyDescent="0.15">
      <c r="G2085" t="s">
        <v>320</v>
      </c>
      <c r="H2085" t="s">
        <v>117</v>
      </c>
      <c r="I2085" t="s">
        <v>306</v>
      </c>
      <c r="J2085" t="s">
        <v>338</v>
      </c>
      <c r="K2085">
        <v>0</v>
      </c>
      <c r="L2085" s="172">
        <v>43334.709432870368</v>
      </c>
    </row>
    <row r="2086" spans="7:12" x14ac:dyDescent="0.15">
      <c r="G2086" t="s">
        <v>320</v>
      </c>
      <c r="H2086" t="s">
        <v>117</v>
      </c>
      <c r="I2086" t="s">
        <v>306</v>
      </c>
      <c r="J2086" t="s">
        <v>339</v>
      </c>
      <c r="K2086">
        <v>0</v>
      </c>
      <c r="L2086" s="172">
        <v>43334.709432870368</v>
      </c>
    </row>
    <row r="2087" spans="7:12" x14ac:dyDescent="0.15">
      <c r="G2087" t="s">
        <v>320</v>
      </c>
      <c r="H2087" t="s">
        <v>117</v>
      </c>
      <c r="I2087" t="s">
        <v>306</v>
      </c>
      <c r="J2087" t="s">
        <v>340</v>
      </c>
      <c r="K2087">
        <v>0</v>
      </c>
      <c r="L2087" s="172">
        <v>43334.709432870368</v>
      </c>
    </row>
    <row r="2088" spans="7:12" x14ac:dyDescent="0.15">
      <c r="G2088" t="s">
        <v>320</v>
      </c>
      <c r="H2088" t="s">
        <v>117</v>
      </c>
      <c r="I2088" t="s">
        <v>306</v>
      </c>
      <c r="J2088" t="s">
        <v>341</v>
      </c>
      <c r="K2088">
        <v>0</v>
      </c>
      <c r="L2088" s="172">
        <v>43334.709432870368</v>
      </c>
    </row>
    <row r="2089" spans="7:12" x14ac:dyDescent="0.15">
      <c r="G2089" t="s">
        <v>320</v>
      </c>
      <c r="H2089" t="s">
        <v>117</v>
      </c>
      <c r="I2089" t="s">
        <v>306</v>
      </c>
      <c r="J2089" t="s">
        <v>342</v>
      </c>
      <c r="K2089">
        <v>0</v>
      </c>
      <c r="L2089" s="172">
        <v>43334.709432870368</v>
      </c>
    </row>
    <row r="2090" spans="7:12" x14ac:dyDescent="0.15">
      <c r="G2090" t="s">
        <v>320</v>
      </c>
      <c r="H2090" t="s">
        <v>117</v>
      </c>
      <c r="I2090" t="s">
        <v>307</v>
      </c>
      <c r="J2090" t="s">
        <v>333</v>
      </c>
      <c r="K2090">
        <v>0</v>
      </c>
      <c r="L2090" s="172">
        <v>43334.709432870368</v>
      </c>
    </row>
    <row r="2091" spans="7:12" x14ac:dyDescent="0.15">
      <c r="G2091" t="s">
        <v>320</v>
      </c>
      <c r="H2091" t="s">
        <v>117</v>
      </c>
      <c r="I2091" t="s">
        <v>307</v>
      </c>
      <c r="J2091" t="s">
        <v>334</v>
      </c>
      <c r="K2091">
        <v>0</v>
      </c>
      <c r="L2091" s="172">
        <v>43334.709432870368</v>
      </c>
    </row>
    <row r="2092" spans="7:12" x14ac:dyDescent="0.15">
      <c r="G2092" t="s">
        <v>320</v>
      </c>
      <c r="H2092" t="s">
        <v>117</v>
      </c>
      <c r="I2092" t="s">
        <v>307</v>
      </c>
      <c r="J2092" t="s">
        <v>335</v>
      </c>
      <c r="K2092">
        <v>0</v>
      </c>
      <c r="L2092" s="172">
        <v>43334.709432870368</v>
      </c>
    </row>
    <row r="2093" spans="7:12" x14ac:dyDescent="0.15">
      <c r="G2093" t="s">
        <v>320</v>
      </c>
      <c r="H2093" t="s">
        <v>117</v>
      </c>
      <c r="I2093" t="s">
        <v>307</v>
      </c>
      <c r="J2093" t="s">
        <v>336</v>
      </c>
      <c r="K2093">
        <v>0</v>
      </c>
      <c r="L2093" s="172">
        <v>43334.709432870368</v>
      </c>
    </row>
    <row r="2094" spans="7:12" x14ac:dyDescent="0.15">
      <c r="G2094" t="s">
        <v>320</v>
      </c>
      <c r="H2094" t="s">
        <v>117</v>
      </c>
      <c r="I2094" t="s">
        <v>307</v>
      </c>
      <c r="J2094" t="s">
        <v>326</v>
      </c>
      <c r="K2094">
        <v>0</v>
      </c>
      <c r="L2094" s="172">
        <v>43334.709432870368</v>
      </c>
    </row>
    <row r="2095" spans="7:12" x14ac:dyDescent="0.15">
      <c r="G2095" t="s">
        <v>320</v>
      </c>
      <c r="H2095" t="s">
        <v>117</v>
      </c>
      <c r="I2095" t="s">
        <v>307</v>
      </c>
      <c r="J2095" t="s">
        <v>327</v>
      </c>
      <c r="K2095">
        <v>0</v>
      </c>
      <c r="L2095" s="172">
        <v>43334.709432870368</v>
      </c>
    </row>
    <row r="2096" spans="7:12" x14ac:dyDescent="0.15">
      <c r="G2096" t="s">
        <v>320</v>
      </c>
      <c r="H2096" t="s">
        <v>117</v>
      </c>
      <c r="I2096" t="s">
        <v>307</v>
      </c>
      <c r="J2096" t="s">
        <v>337</v>
      </c>
      <c r="K2096">
        <v>0</v>
      </c>
      <c r="L2096" s="172">
        <v>43334.709432870368</v>
      </c>
    </row>
    <row r="2097" spans="7:12" x14ac:dyDescent="0.15">
      <c r="G2097" t="s">
        <v>320</v>
      </c>
      <c r="H2097" t="s">
        <v>117</v>
      </c>
      <c r="I2097" t="s">
        <v>307</v>
      </c>
      <c r="J2097" t="s">
        <v>338</v>
      </c>
      <c r="K2097">
        <v>0</v>
      </c>
      <c r="L2097" s="172">
        <v>43334.709432870368</v>
      </c>
    </row>
    <row r="2098" spans="7:12" x14ac:dyDescent="0.15">
      <c r="G2098" t="s">
        <v>320</v>
      </c>
      <c r="H2098" t="s">
        <v>117</v>
      </c>
      <c r="I2098" t="s">
        <v>307</v>
      </c>
      <c r="J2098" t="s">
        <v>339</v>
      </c>
      <c r="K2098">
        <v>0</v>
      </c>
      <c r="L2098" s="172">
        <v>43334.709432870368</v>
      </c>
    </row>
    <row r="2099" spans="7:12" x14ac:dyDescent="0.15">
      <c r="G2099" t="s">
        <v>320</v>
      </c>
      <c r="H2099" t="s">
        <v>117</v>
      </c>
      <c r="I2099" t="s">
        <v>307</v>
      </c>
      <c r="J2099" t="s">
        <v>340</v>
      </c>
      <c r="K2099">
        <v>0</v>
      </c>
      <c r="L2099" s="172">
        <v>43334.709432870368</v>
      </c>
    </row>
    <row r="2100" spans="7:12" x14ac:dyDescent="0.15">
      <c r="G2100" t="s">
        <v>320</v>
      </c>
      <c r="H2100" t="s">
        <v>117</v>
      </c>
      <c r="I2100" t="s">
        <v>307</v>
      </c>
      <c r="J2100" t="s">
        <v>341</v>
      </c>
      <c r="K2100">
        <v>0</v>
      </c>
      <c r="L2100" s="172">
        <v>43334.709432870368</v>
      </c>
    </row>
    <row r="2101" spans="7:12" x14ac:dyDescent="0.15">
      <c r="G2101" t="s">
        <v>320</v>
      </c>
      <c r="H2101" t="s">
        <v>117</v>
      </c>
      <c r="I2101" t="s">
        <v>307</v>
      </c>
      <c r="J2101" t="s">
        <v>342</v>
      </c>
      <c r="K2101">
        <v>0</v>
      </c>
      <c r="L2101" s="172">
        <v>43334.709432870368</v>
      </c>
    </row>
    <row r="2102" spans="7:12" x14ac:dyDescent="0.15">
      <c r="G2102" t="s">
        <v>320</v>
      </c>
      <c r="H2102" t="s">
        <v>117</v>
      </c>
      <c r="I2102" t="s">
        <v>308</v>
      </c>
      <c r="J2102" t="s">
        <v>333</v>
      </c>
      <c r="K2102">
        <v>0</v>
      </c>
      <c r="L2102" s="172">
        <v>43334.709432870368</v>
      </c>
    </row>
    <row r="2103" spans="7:12" x14ac:dyDescent="0.15">
      <c r="G2103" t="s">
        <v>320</v>
      </c>
      <c r="H2103" t="s">
        <v>117</v>
      </c>
      <c r="I2103" t="s">
        <v>308</v>
      </c>
      <c r="J2103" t="s">
        <v>334</v>
      </c>
      <c r="K2103">
        <v>0</v>
      </c>
      <c r="L2103" s="172">
        <v>43334.709432870368</v>
      </c>
    </row>
    <row r="2104" spans="7:12" x14ac:dyDescent="0.15">
      <c r="G2104" t="s">
        <v>320</v>
      </c>
      <c r="H2104" t="s">
        <v>117</v>
      </c>
      <c r="I2104" t="s">
        <v>308</v>
      </c>
      <c r="J2104" t="s">
        <v>335</v>
      </c>
      <c r="K2104">
        <v>0</v>
      </c>
      <c r="L2104" s="172">
        <v>43334.709444444445</v>
      </c>
    </row>
    <row r="2105" spans="7:12" x14ac:dyDescent="0.15">
      <c r="G2105" t="s">
        <v>320</v>
      </c>
      <c r="H2105" t="s">
        <v>117</v>
      </c>
      <c r="I2105" t="s">
        <v>308</v>
      </c>
      <c r="J2105" t="s">
        <v>336</v>
      </c>
      <c r="K2105">
        <v>0</v>
      </c>
      <c r="L2105" s="172">
        <v>43334.709444444445</v>
      </c>
    </row>
    <row r="2106" spans="7:12" x14ac:dyDescent="0.15">
      <c r="G2106" t="s">
        <v>320</v>
      </c>
      <c r="H2106" t="s">
        <v>117</v>
      </c>
      <c r="I2106" t="s">
        <v>308</v>
      </c>
      <c r="J2106" t="s">
        <v>326</v>
      </c>
      <c r="K2106">
        <v>0</v>
      </c>
      <c r="L2106" s="172">
        <v>43334.709444444445</v>
      </c>
    </row>
    <row r="2107" spans="7:12" x14ac:dyDescent="0.15">
      <c r="G2107" t="s">
        <v>320</v>
      </c>
      <c r="H2107" t="s">
        <v>117</v>
      </c>
      <c r="I2107" t="s">
        <v>308</v>
      </c>
      <c r="J2107" t="s">
        <v>327</v>
      </c>
      <c r="K2107">
        <v>0</v>
      </c>
      <c r="L2107" s="172">
        <v>43334.709444444445</v>
      </c>
    </row>
    <row r="2108" spans="7:12" x14ac:dyDescent="0.15">
      <c r="G2108" t="s">
        <v>320</v>
      </c>
      <c r="H2108" t="s">
        <v>117</v>
      </c>
      <c r="I2108" t="s">
        <v>308</v>
      </c>
      <c r="J2108" t="s">
        <v>337</v>
      </c>
      <c r="K2108">
        <v>0</v>
      </c>
      <c r="L2108" s="172">
        <v>43334.709444444445</v>
      </c>
    </row>
    <row r="2109" spans="7:12" x14ac:dyDescent="0.15">
      <c r="G2109" t="s">
        <v>320</v>
      </c>
      <c r="H2109" t="s">
        <v>117</v>
      </c>
      <c r="I2109" t="s">
        <v>308</v>
      </c>
      <c r="J2109" t="s">
        <v>338</v>
      </c>
      <c r="K2109">
        <v>0</v>
      </c>
      <c r="L2109" s="172">
        <v>43334.709444444445</v>
      </c>
    </row>
    <row r="2110" spans="7:12" x14ac:dyDescent="0.15">
      <c r="G2110" t="s">
        <v>320</v>
      </c>
      <c r="H2110" t="s">
        <v>117</v>
      </c>
      <c r="I2110" t="s">
        <v>308</v>
      </c>
      <c r="J2110" t="s">
        <v>339</v>
      </c>
      <c r="K2110">
        <v>0</v>
      </c>
      <c r="L2110" s="172">
        <v>43334.709444444445</v>
      </c>
    </row>
    <row r="2111" spans="7:12" x14ac:dyDescent="0.15">
      <c r="G2111" t="s">
        <v>320</v>
      </c>
      <c r="H2111" t="s">
        <v>117</v>
      </c>
      <c r="I2111" t="s">
        <v>308</v>
      </c>
      <c r="J2111" t="s">
        <v>340</v>
      </c>
      <c r="K2111">
        <v>0</v>
      </c>
      <c r="L2111" s="172">
        <v>43334.709444444445</v>
      </c>
    </row>
    <row r="2112" spans="7:12" x14ac:dyDescent="0.15">
      <c r="G2112" t="s">
        <v>320</v>
      </c>
      <c r="H2112" t="s">
        <v>117</v>
      </c>
      <c r="I2112" t="s">
        <v>308</v>
      </c>
      <c r="J2112" t="s">
        <v>341</v>
      </c>
      <c r="K2112">
        <v>0</v>
      </c>
      <c r="L2112" s="172">
        <v>43334.709444444445</v>
      </c>
    </row>
    <row r="2113" spans="7:12" x14ac:dyDescent="0.15">
      <c r="G2113" t="s">
        <v>320</v>
      </c>
      <c r="H2113" t="s">
        <v>117</v>
      </c>
      <c r="I2113" t="s">
        <v>308</v>
      </c>
      <c r="J2113" t="s">
        <v>342</v>
      </c>
      <c r="K2113">
        <v>0</v>
      </c>
      <c r="L2113" s="172">
        <v>43334.709444444445</v>
      </c>
    </row>
    <row r="2114" spans="7:12" x14ac:dyDescent="0.15">
      <c r="G2114" t="s">
        <v>320</v>
      </c>
      <c r="H2114" t="s">
        <v>117</v>
      </c>
      <c r="I2114" t="s">
        <v>309</v>
      </c>
      <c r="J2114" t="s">
        <v>333</v>
      </c>
      <c r="K2114">
        <v>0</v>
      </c>
      <c r="L2114" s="172">
        <v>43334.709444444445</v>
      </c>
    </row>
    <row r="2115" spans="7:12" x14ac:dyDescent="0.15">
      <c r="G2115" t="s">
        <v>320</v>
      </c>
      <c r="H2115" t="s">
        <v>117</v>
      </c>
      <c r="I2115" t="s">
        <v>309</v>
      </c>
      <c r="J2115" t="s">
        <v>334</v>
      </c>
      <c r="K2115">
        <v>0</v>
      </c>
      <c r="L2115" s="172">
        <v>43334.709444444445</v>
      </c>
    </row>
    <row r="2116" spans="7:12" x14ac:dyDescent="0.15">
      <c r="G2116" t="s">
        <v>320</v>
      </c>
      <c r="H2116" t="s">
        <v>117</v>
      </c>
      <c r="I2116" t="s">
        <v>309</v>
      </c>
      <c r="J2116" t="s">
        <v>335</v>
      </c>
      <c r="K2116">
        <v>0</v>
      </c>
      <c r="L2116" s="172">
        <v>43334.709444444445</v>
      </c>
    </row>
    <row r="2117" spans="7:12" x14ac:dyDescent="0.15">
      <c r="G2117" t="s">
        <v>320</v>
      </c>
      <c r="H2117" t="s">
        <v>117</v>
      </c>
      <c r="I2117" t="s">
        <v>309</v>
      </c>
      <c r="J2117" t="s">
        <v>336</v>
      </c>
      <c r="K2117">
        <v>0</v>
      </c>
      <c r="L2117" s="172">
        <v>43334.709444444445</v>
      </c>
    </row>
    <row r="2118" spans="7:12" x14ac:dyDescent="0.15">
      <c r="G2118" t="s">
        <v>320</v>
      </c>
      <c r="H2118" t="s">
        <v>117</v>
      </c>
      <c r="I2118" t="s">
        <v>309</v>
      </c>
      <c r="J2118" t="s">
        <v>326</v>
      </c>
      <c r="K2118">
        <v>0</v>
      </c>
      <c r="L2118" s="172">
        <v>43334.709444444445</v>
      </c>
    </row>
    <row r="2119" spans="7:12" x14ac:dyDescent="0.15">
      <c r="G2119" t="s">
        <v>320</v>
      </c>
      <c r="H2119" t="s">
        <v>117</v>
      </c>
      <c r="I2119" t="s">
        <v>309</v>
      </c>
      <c r="J2119" t="s">
        <v>327</v>
      </c>
      <c r="K2119">
        <v>0</v>
      </c>
      <c r="L2119" s="172">
        <v>43334.709444444445</v>
      </c>
    </row>
    <row r="2120" spans="7:12" x14ac:dyDescent="0.15">
      <c r="G2120" t="s">
        <v>320</v>
      </c>
      <c r="H2120" t="s">
        <v>117</v>
      </c>
      <c r="I2120" t="s">
        <v>309</v>
      </c>
      <c r="J2120" t="s">
        <v>337</v>
      </c>
      <c r="K2120">
        <v>0</v>
      </c>
      <c r="L2120" s="172">
        <v>43334.709444444445</v>
      </c>
    </row>
    <row r="2121" spans="7:12" x14ac:dyDescent="0.15">
      <c r="G2121" t="s">
        <v>320</v>
      </c>
      <c r="H2121" t="s">
        <v>117</v>
      </c>
      <c r="I2121" t="s">
        <v>309</v>
      </c>
      <c r="J2121" t="s">
        <v>338</v>
      </c>
      <c r="K2121">
        <v>0</v>
      </c>
      <c r="L2121" s="172">
        <v>43334.709444444445</v>
      </c>
    </row>
    <row r="2122" spans="7:12" x14ac:dyDescent="0.15">
      <c r="G2122" t="s">
        <v>320</v>
      </c>
      <c r="H2122" t="s">
        <v>117</v>
      </c>
      <c r="I2122" t="s">
        <v>309</v>
      </c>
      <c r="J2122" t="s">
        <v>339</v>
      </c>
      <c r="K2122">
        <v>0</v>
      </c>
      <c r="L2122" s="172">
        <v>43334.709444444445</v>
      </c>
    </row>
    <row r="2123" spans="7:12" x14ac:dyDescent="0.15">
      <c r="G2123" t="s">
        <v>320</v>
      </c>
      <c r="H2123" t="s">
        <v>117</v>
      </c>
      <c r="I2123" t="s">
        <v>309</v>
      </c>
      <c r="J2123" t="s">
        <v>340</v>
      </c>
      <c r="K2123">
        <v>0</v>
      </c>
      <c r="L2123" s="172">
        <v>43334.709444444445</v>
      </c>
    </row>
    <row r="2124" spans="7:12" x14ac:dyDescent="0.15">
      <c r="G2124" t="s">
        <v>320</v>
      </c>
      <c r="H2124" t="s">
        <v>117</v>
      </c>
      <c r="I2124" t="s">
        <v>309</v>
      </c>
      <c r="J2124" t="s">
        <v>341</v>
      </c>
      <c r="K2124">
        <v>0</v>
      </c>
      <c r="L2124" s="172">
        <v>43334.709444444445</v>
      </c>
    </row>
    <row r="2125" spans="7:12" x14ac:dyDescent="0.15">
      <c r="G2125" t="s">
        <v>320</v>
      </c>
      <c r="H2125" t="s">
        <v>117</v>
      </c>
      <c r="I2125" t="s">
        <v>309</v>
      </c>
      <c r="J2125" t="s">
        <v>342</v>
      </c>
      <c r="K2125">
        <v>0</v>
      </c>
      <c r="L2125" s="172">
        <v>43334.709444444445</v>
      </c>
    </row>
    <row r="2126" spans="7:12" x14ac:dyDescent="0.15">
      <c r="G2126" t="s">
        <v>320</v>
      </c>
      <c r="H2126" t="s">
        <v>117</v>
      </c>
      <c r="I2126" t="s">
        <v>310</v>
      </c>
      <c r="J2126" t="s">
        <v>333</v>
      </c>
      <c r="K2126">
        <v>0</v>
      </c>
      <c r="L2126" s="172">
        <v>43334.709444444445</v>
      </c>
    </row>
    <row r="2127" spans="7:12" x14ac:dyDescent="0.15">
      <c r="G2127" t="s">
        <v>320</v>
      </c>
      <c r="H2127" t="s">
        <v>117</v>
      </c>
      <c r="I2127" t="s">
        <v>310</v>
      </c>
      <c r="J2127" t="s">
        <v>334</v>
      </c>
      <c r="K2127">
        <v>0</v>
      </c>
      <c r="L2127" s="172">
        <v>43334.709444444445</v>
      </c>
    </row>
    <row r="2128" spans="7:12" x14ac:dyDescent="0.15">
      <c r="G2128" t="s">
        <v>320</v>
      </c>
      <c r="H2128" t="s">
        <v>117</v>
      </c>
      <c r="I2128" t="s">
        <v>310</v>
      </c>
      <c r="J2128" t="s">
        <v>335</v>
      </c>
      <c r="K2128">
        <v>0</v>
      </c>
      <c r="L2128" s="172">
        <v>43334.709444444445</v>
      </c>
    </row>
    <row r="2129" spans="7:12" x14ac:dyDescent="0.15">
      <c r="G2129" t="s">
        <v>320</v>
      </c>
      <c r="H2129" t="s">
        <v>117</v>
      </c>
      <c r="I2129" t="s">
        <v>310</v>
      </c>
      <c r="J2129" t="s">
        <v>336</v>
      </c>
      <c r="K2129">
        <v>0</v>
      </c>
      <c r="L2129" s="172">
        <v>43334.709444444445</v>
      </c>
    </row>
    <row r="2130" spans="7:12" x14ac:dyDescent="0.15">
      <c r="G2130" t="s">
        <v>320</v>
      </c>
      <c r="H2130" t="s">
        <v>117</v>
      </c>
      <c r="I2130" t="s">
        <v>310</v>
      </c>
      <c r="J2130" t="s">
        <v>326</v>
      </c>
      <c r="K2130">
        <v>0</v>
      </c>
      <c r="L2130" s="172">
        <v>43334.709444444445</v>
      </c>
    </row>
    <row r="2131" spans="7:12" x14ac:dyDescent="0.15">
      <c r="G2131" t="s">
        <v>320</v>
      </c>
      <c r="H2131" t="s">
        <v>117</v>
      </c>
      <c r="I2131" t="s">
        <v>310</v>
      </c>
      <c r="J2131" t="s">
        <v>327</v>
      </c>
      <c r="K2131">
        <v>0</v>
      </c>
      <c r="L2131" s="172">
        <v>43334.709444444445</v>
      </c>
    </row>
    <row r="2132" spans="7:12" x14ac:dyDescent="0.15">
      <c r="G2132" t="s">
        <v>320</v>
      </c>
      <c r="H2132" t="s">
        <v>117</v>
      </c>
      <c r="I2132" t="s">
        <v>310</v>
      </c>
      <c r="J2132" t="s">
        <v>337</v>
      </c>
      <c r="K2132">
        <v>0</v>
      </c>
      <c r="L2132" s="172">
        <v>43334.709444444445</v>
      </c>
    </row>
    <row r="2133" spans="7:12" x14ac:dyDescent="0.15">
      <c r="G2133" t="s">
        <v>320</v>
      </c>
      <c r="H2133" t="s">
        <v>117</v>
      </c>
      <c r="I2133" t="s">
        <v>310</v>
      </c>
      <c r="J2133" t="s">
        <v>338</v>
      </c>
      <c r="K2133">
        <v>0</v>
      </c>
      <c r="L2133" s="172">
        <v>43334.709444444445</v>
      </c>
    </row>
    <row r="2134" spans="7:12" x14ac:dyDescent="0.15">
      <c r="G2134" t="s">
        <v>320</v>
      </c>
      <c r="H2134" t="s">
        <v>117</v>
      </c>
      <c r="I2134" t="s">
        <v>310</v>
      </c>
      <c r="J2134" t="s">
        <v>339</v>
      </c>
      <c r="K2134">
        <v>0</v>
      </c>
      <c r="L2134" s="172">
        <v>43334.709444444445</v>
      </c>
    </row>
    <row r="2135" spans="7:12" x14ac:dyDescent="0.15">
      <c r="G2135" t="s">
        <v>320</v>
      </c>
      <c r="H2135" t="s">
        <v>117</v>
      </c>
      <c r="I2135" t="s">
        <v>310</v>
      </c>
      <c r="J2135" t="s">
        <v>340</v>
      </c>
      <c r="K2135">
        <v>0</v>
      </c>
      <c r="L2135" s="172">
        <v>43334.709444444445</v>
      </c>
    </row>
    <row r="2136" spans="7:12" x14ac:dyDescent="0.15">
      <c r="G2136" t="s">
        <v>320</v>
      </c>
      <c r="H2136" t="s">
        <v>117</v>
      </c>
      <c r="I2136" t="s">
        <v>310</v>
      </c>
      <c r="J2136" t="s">
        <v>341</v>
      </c>
      <c r="K2136">
        <v>0</v>
      </c>
      <c r="L2136" s="172">
        <v>43334.709444444445</v>
      </c>
    </row>
    <row r="2137" spans="7:12" x14ac:dyDescent="0.15">
      <c r="G2137" t="s">
        <v>320</v>
      </c>
      <c r="H2137" t="s">
        <v>117</v>
      </c>
      <c r="I2137" t="s">
        <v>310</v>
      </c>
      <c r="J2137" t="s">
        <v>342</v>
      </c>
      <c r="K2137">
        <v>0</v>
      </c>
      <c r="L2137" s="172">
        <v>43334.709444444445</v>
      </c>
    </row>
    <row r="2138" spans="7:12" x14ac:dyDescent="0.15">
      <c r="G2138" t="s">
        <v>320</v>
      </c>
      <c r="H2138" t="s">
        <v>117</v>
      </c>
      <c r="I2138" t="s">
        <v>311</v>
      </c>
      <c r="J2138" t="s">
        <v>333</v>
      </c>
      <c r="K2138">
        <v>0</v>
      </c>
      <c r="L2138" s="172">
        <v>43334.709444444445</v>
      </c>
    </row>
    <row r="2139" spans="7:12" x14ac:dyDescent="0.15">
      <c r="G2139" t="s">
        <v>320</v>
      </c>
      <c r="H2139" t="s">
        <v>117</v>
      </c>
      <c r="I2139" t="s">
        <v>311</v>
      </c>
      <c r="J2139" t="s">
        <v>334</v>
      </c>
      <c r="K2139">
        <v>0</v>
      </c>
      <c r="L2139" s="172">
        <v>43334.709444444445</v>
      </c>
    </row>
    <row r="2140" spans="7:12" x14ac:dyDescent="0.15">
      <c r="G2140" t="s">
        <v>320</v>
      </c>
      <c r="H2140" t="s">
        <v>117</v>
      </c>
      <c r="I2140" t="s">
        <v>311</v>
      </c>
      <c r="J2140" t="s">
        <v>335</v>
      </c>
      <c r="K2140">
        <v>0</v>
      </c>
      <c r="L2140" s="172">
        <v>43334.709444444445</v>
      </c>
    </row>
    <row r="2141" spans="7:12" x14ac:dyDescent="0.15">
      <c r="G2141" t="s">
        <v>320</v>
      </c>
      <c r="H2141" t="s">
        <v>117</v>
      </c>
      <c r="I2141" t="s">
        <v>311</v>
      </c>
      <c r="J2141" t="s">
        <v>336</v>
      </c>
      <c r="K2141">
        <v>0</v>
      </c>
      <c r="L2141" s="172">
        <v>43334.709444444445</v>
      </c>
    </row>
    <row r="2142" spans="7:12" x14ac:dyDescent="0.15">
      <c r="G2142" t="s">
        <v>320</v>
      </c>
      <c r="H2142" t="s">
        <v>117</v>
      </c>
      <c r="I2142" t="s">
        <v>311</v>
      </c>
      <c r="J2142" t="s">
        <v>326</v>
      </c>
      <c r="K2142">
        <v>0</v>
      </c>
      <c r="L2142" s="172">
        <v>43334.709444444445</v>
      </c>
    </row>
    <row r="2143" spans="7:12" x14ac:dyDescent="0.15">
      <c r="G2143" t="s">
        <v>320</v>
      </c>
      <c r="H2143" t="s">
        <v>117</v>
      </c>
      <c r="I2143" t="s">
        <v>311</v>
      </c>
      <c r="J2143" t="s">
        <v>327</v>
      </c>
      <c r="K2143">
        <v>0</v>
      </c>
      <c r="L2143" s="172">
        <v>43334.709456018521</v>
      </c>
    </row>
    <row r="2144" spans="7:12" x14ac:dyDescent="0.15">
      <c r="G2144" t="s">
        <v>320</v>
      </c>
      <c r="H2144" t="s">
        <v>117</v>
      </c>
      <c r="I2144" t="s">
        <v>311</v>
      </c>
      <c r="J2144" t="s">
        <v>337</v>
      </c>
      <c r="K2144">
        <v>0</v>
      </c>
      <c r="L2144" s="172">
        <v>43334.709456018521</v>
      </c>
    </row>
    <row r="2145" spans="7:12" x14ac:dyDescent="0.15">
      <c r="G2145" t="s">
        <v>320</v>
      </c>
      <c r="H2145" t="s">
        <v>117</v>
      </c>
      <c r="I2145" t="s">
        <v>311</v>
      </c>
      <c r="J2145" t="s">
        <v>338</v>
      </c>
      <c r="K2145">
        <v>0</v>
      </c>
      <c r="L2145" s="172">
        <v>43334.709456018521</v>
      </c>
    </row>
    <row r="2146" spans="7:12" x14ac:dyDescent="0.15">
      <c r="G2146" t="s">
        <v>320</v>
      </c>
      <c r="H2146" t="s">
        <v>117</v>
      </c>
      <c r="I2146" t="s">
        <v>311</v>
      </c>
      <c r="J2146" t="s">
        <v>339</v>
      </c>
      <c r="K2146">
        <v>0</v>
      </c>
      <c r="L2146" s="172">
        <v>43334.709456018521</v>
      </c>
    </row>
    <row r="2147" spans="7:12" x14ac:dyDescent="0.15">
      <c r="G2147" t="s">
        <v>320</v>
      </c>
      <c r="H2147" t="s">
        <v>117</v>
      </c>
      <c r="I2147" t="s">
        <v>311</v>
      </c>
      <c r="J2147" t="s">
        <v>340</v>
      </c>
      <c r="K2147">
        <v>0</v>
      </c>
      <c r="L2147" s="172">
        <v>43334.709456018521</v>
      </c>
    </row>
    <row r="2148" spans="7:12" x14ac:dyDescent="0.15">
      <c r="G2148" t="s">
        <v>320</v>
      </c>
      <c r="H2148" t="s">
        <v>117</v>
      </c>
      <c r="I2148" t="s">
        <v>311</v>
      </c>
      <c r="J2148" t="s">
        <v>341</v>
      </c>
      <c r="K2148">
        <v>0</v>
      </c>
      <c r="L2148" s="172">
        <v>43334.709456018521</v>
      </c>
    </row>
    <row r="2149" spans="7:12" x14ac:dyDescent="0.15">
      <c r="G2149" t="s">
        <v>320</v>
      </c>
      <c r="H2149" t="s">
        <v>117</v>
      </c>
      <c r="I2149" t="s">
        <v>311</v>
      </c>
      <c r="J2149" t="s">
        <v>342</v>
      </c>
      <c r="K2149">
        <v>0</v>
      </c>
      <c r="L2149" s="172">
        <v>43334.709456018521</v>
      </c>
    </row>
    <row r="2150" spans="7:12" x14ac:dyDescent="0.15">
      <c r="G2150" t="s">
        <v>320</v>
      </c>
      <c r="H2150" t="s">
        <v>117</v>
      </c>
      <c r="I2150" t="s">
        <v>312</v>
      </c>
      <c r="J2150" t="s">
        <v>333</v>
      </c>
      <c r="K2150">
        <v>0</v>
      </c>
      <c r="L2150" s="172">
        <v>43334.709456018521</v>
      </c>
    </row>
    <row r="2151" spans="7:12" x14ac:dyDescent="0.15">
      <c r="G2151" t="s">
        <v>320</v>
      </c>
      <c r="H2151" t="s">
        <v>117</v>
      </c>
      <c r="I2151" t="s">
        <v>312</v>
      </c>
      <c r="J2151" t="s">
        <v>334</v>
      </c>
      <c r="K2151">
        <v>0</v>
      </c>
      <c r="L2151" s="172">
        <v>43334.709456018521</v>
      </c>
    </row>
    <row r="2152" spans="7:12" x14ac:dyDescent="0.15">
      <c r="G2152" t="s">
        <v>320</v>
      </c>
      <c r="H2152" t="s">
        <v>117</v>
      </c>
      <c r="I2152" t="s">
        <v>312</v>
      </c>
      <c r="J2152" t="s">
        <v>335</v>
      </c>
      <c r="K2152">
        <v>0</v>
      </c>
      <c r="L2152" s="172">
        <v>43334.709456018521</v>
      </c>
    </row>
    <row r="2153" spans="7:12" x14ac:dyDescent="0.15">
      <c r="G2153" t="s">
        <v>320</v>
      </c>
      <c r="H2153" t="s">
        <v>117</v>
      </c>
      <c r="I2153" t="s">
        <v>312</v>
      </c>
      <c r="J2153" t="s">
        <v>336</v>
      </c>
      <c r="K2153">
        <v>0</v>
      </c>
      <c r="L2153" s="172">
        <v>43334.709456018521</v>
      </c>
    </row>
    <row r="2154" spans="7:12" x14ac:dyDescent="0.15">
      <c r="G2154" t="s">
        <v>320</v>
      </c>
      <c r="H2154" t="s">
        <v>117</v>
      </c>
      <c r="I2154" t="s">
        <v>312</v>
      </c>
      <c r="J2154" t="s">
        <v>326</v>
      </c>
      <c r="K2154">
        <v>0</v>
      </c>
      <c r="L2154" s="172">
        <v>43334.709456018521</v>
      </c>
    </row>
    <row r="2155" spans="7:12" x14ac:dyDescent="0.15">
      <c r="G2155" t="s">
        <v>320</v>
      </c>
      <c r="H2155" t="s">
        <v>117</v>
      </c>
      <c r="I2155" t="s">
        <v>312</v>
      </c>
      <c r="J2155" t="s">
        <v>327</v>
      </c>
      <c r="K2155">
        <v>0</v>
      </c>
      <c r="L2155" s="172">
        <v>43334.709456018521</v>
      </c>
    </row>
    <row r="2156" spans="7:12" x14ac:dyDescent="0.15">
      <c r="G2156" t="s">
        <v>320</v>
      </c>
      <c r="H2156" t="s">
        <v>117</v>
      </c>
      <c r="I2156" t="s">
        <v>312</v>
      </c>
      <c r="J2156" t="s">
        <v>337</v>
      </c>
      <c r="K2156">
        <v>0</v>
      </c>
      <c r="L2156" s="172">
        <v>43334.709456018521</v>
      </c>
    </row>
    <row r="2157" spans="7:12" x14ac:dyDescent="0.15">
      <c r="G2157" t="s">
        <v>320</v>
      </c>
      <c r="H2157" t="s">
        <v>117</v>
      </c>
      <c r="I2157" t="s">
        <v>312</v>
      </c>
      <c r="J2157" t="s">
        <v>338</v>
      </c>
      <c r="K2157">
        <v>0</v>
      </c>
      <c r="L2157" s="172">
        <v>43334.709456018521</v>
      </c>
    </row>
    <row r="2158" spans="7:12" x14ac:dyDescent="0.15">
      <c r="G2158" t="s">
        <v>320</v>
      </c>
      <c r="H2158" t="s">
        <v>117</v>
      </c>
      <c r="I2158" t="s">
        <v>312</v>
      </c>
      <c r="J2158" t="s">
        <v>339</v>
      </c>
      <c r="K2158">
        <v>0</v>
      </c>
      <c r="L2158" s="172">
        <v>43334.709456018521</v>
      </c>
    </row>
    <row r="2159" spans="7:12" x14ac:dyDescent="0.15">
      <c r="G2159" t="s">
        <v>320</v>
      </c>
      <c r="H2159" t="s">
        <v>117</v>
      </c>
      <c r="I2159" t="s">
        <v>312</v>
      </c>
      <c r="J2159" t="s">
        <v>340</v>
      </c>
      <c r="K2159">
        <v>0</v>
      </c>
      <c r="L2159" s="172">
        <v>43334.709456018521</v>
      </c>
    </row>
    <row r="2160" spans="7:12" x14ac:dyDescent="0.15">
      <c r="G2160" t="s">
        <v>320</v>
      </c>
      <c r="H2160" t="s">
        <v>117</v>
      </c>
      <c r="I2160" t="s">
        <v>312</v>
      </c>
      <c r="J2160" t="s">
        <v>341</v>
      </c>
      <c r="K2160">
        <v>0</v>
      </c>
      <c r="L2160" s="172">
        <v>43334.709456018521</v>
      </c>
    </row>
    <row r="2161" spans="7:12" x14ac:dyDescent="0.15">
      <c r="G2161" t="s">
        <v>320</v>
      </c>
      <c r="H2161" t="s">
        <v>117</v>
      </c>
      <c r="I2161" t="s">
        <v>312</v>
      </c>
      <c r="J2161" t="s">
        <v>342</v>
      </c>
      <c r="K2161">
        <v>0</v>
      </c>
      <c r="L2161" s="172">
        <v>43334.709456018521</v>
      </c>
    </row>
    <row r="2162" spans="7:12" x14ac:dyDescent="0.15">
      <c r="G2162" t="s">
        <v>320</v>
      </c>
      <c r="H2162" t="s">
        <v>117</v>
      </c>
      <c r="I2162" t="s">
        <v>317</v>
      </c>
      <c r="J2162" t="s">
        <v>333</v>
      </c>
      <c r="K2162">
        <v>0</v>
      </c>
      <c r="L2162" s="172">
        <v>43334.709456018521</v>
      </c>
    </row>
    <row r="2163" spans="7:12" x14ac:dyDescent="0.15">
      <c r="G2163" t="s">
        <v>320</v>
      </c>
      <c r="H2163" t="s">
        <v>117</v>
      </c>
      <c r="I2163" t="s">
        <v>317</v>
      </c>
      <c r="J2163" t="s">
        <v>334</v>
      </c>
      <c r="K2163">
        <v>0</v>
      </c>
      <c r="L2163" s="172">
        <v>43334.709456018521</v>
      </c>
    </row>
    <row r="2164" spans="7:12" x14ac:dyDescent="0.15">
      <c r="G2164" t="s">
        <v>320</v>
      </c>
      <c r="H2164" t="s">
        <v>117</v>
      </c>
      <c r="I2164" t="s">
        <v>317</v>
      </c>
      <c r="J2164" t="s">
        <v>335</v>
      </c>
      <c r="K2164">
        <v>0</v>
      </c>
      <c r="L2164" s="172">
        <v>43334.709456018521</v>
      </c>
    </row>
    <row r="2165" spans="7:12" x14ac:dyDescent="0.15">
      <c r="G2165" t="s">
        <v>320</v>
      </c>
      <c r="H2165" t="s">
        <v>117</v>
      </c>
      <c r="I2165" t="s">
        <v>317</v>
      </c>
      <c r="J2165" t="s">
        <v>336</v>
      </c>
      <c r="K2165">
        <v>0</v>
      </c>
      <c r="L2165" s="172">
        <v>43334.709456018521</v>
      </c>
    </row>
    <row r="2166" spans="7:12" x14ac:dyDescent="0.15">
      <c r="G2166" t="s">
        <v>320</v>
      </c>
      <c r="H2166" t="s">
        <v>117</v>
      </c>
      <c r="I2166" t="s">
        <v>317</v>
      </c>
      <c r="J2166" t="s">
        <v>326</v>
      </c>
      <c r="K2166">
        <v>0</v>
      </c>
      <c r="L2166" s="172">
        <v>43334.709456018521</v>
      </c>
    </row>
    <row r="2167" spans="7:12" x14ac:dyDescent="0.15">
      <c r="G2167" t="s">
        <v>320</v>
      </c>
      <c r="H2167" t="s">
        <v>117</v>
      </c>
      <c r="I2167" t="s">
        <v>317</v>
      </c>
      <c r="J2167" t="s">
        <v>327</v>
      </c>
      <c r="K2167">
        <v>0</v>
      </c>
      <c r="L2167" s="172">
        <v>43334.709456018521</v>
      </c>
    </row>
    <row r="2168" spans="7:12" x14ac:dyDescent="0.15">
      <c r="G2168" t="s">
        <v>320</v>
      </c>
      <c r="H2168" t="s">
        <v>117</v>
      </c>
      <c r="I2168" t="s">
        <v>317</v>
      </c>
      <c r="J2168" t="s">
        <v>337</v>
      </c>
      <c r="K2168">
        <v>0</v>
      </c>
      <c r="L2168" s="172">
        <v>43334.709456018521</v>
      </c>
    </row>
    <row r="2169" spans="7:12" x14ac:dyDescent="0.15">
      <c r="G2169" t="s">
        <v>320</v>
      </c>
      <c r="H2169" t="s">
        <v>117</v>
      </c>
      <c r="I2169" t="s">
        <v>317</v>
      </c>
      <c r="J2169" t="s">
        <v>338</v>
      </c>
      <c r="K2169">
        <v>0</v>
      </c>
      <c r="L2169" s="172">
        <v>43334.709456018521</v>
      </c>
    </row>
    <row r="2170" spans="7:12" x14ac:dyDescent="0.15">
      <c r="G2170" t="s">
        <v>320</v>
      </c>
      <c r="H2170" t="s">
        <v>117</v>
      </c>
      <c r="I2170" t="s">
        <v>317</v>
      </c>
      <c r="J2170" t="s">
        <v>339</v>
      </c>
      <c r="K2170">
        <v>0</v>
      </c>
      <c r="L2170" s="172">
        <v>43334.709456018521</v>
      </c>
    </row>
    <row r="2171" spans="7:12" x14ac:dyDescent="0.15">
      <c r="G2171" t="s">
        <v>320</v>
      </c>
      <c r="H2171" t="s">
        <v>117</v>
      </c>
      <c r="I2171" t="s">
        <v>317</v>
      </c>
      <c r="J2171" t="s">
        <v>340</v>
      </c>
      <c r="K2171">
        <v>0</v>
      </c>
      <c r="L2171" s="172">
        <v>43334.709456018521</v>
      </c>
    </row>
    <row r="2172" spans="7:12" x14ac:dyDescent="0.15">
      <c r="G2172" t="s">
        <v>320</v>
      </c>
      <c r="H2172" t="s">
        <v>117</v>
      </c>
      <c r="I2172" t="s">
        <v>317</v>
      </c>
      <c r="J2172" t="s">
        <v>341</v>
      </c>
      <c r="K2172">
        <v>0</v>
      </c>
      <c r="L2172" s="172">
        <v>43334.709456018521</v>
      </c>
    </row>
    <row r="2173" spans="7:12" x14ac:dyDescent="0.15">
      <c r="G2173" t="s">
        <v>320</v>
      </c>
      <c r="H2173" t="s">
        <v>117</v>
      </c>
      <c r="I2173" t="s">
        <v>317</v>
      </c>
      <c r="J2173" t="s">
        <v>342</v>
      </c>
      <c r="K2173">
        <v>0</v>
      </c>
      <c r="L2173" s="172">
        <v>43334.709456018521</v>
      </c>
    </row>
    <row r="2174" spans="7:12" x14ac:dyDescent="0.15">
      <c r="G2174" t="s">
        <v>320</v>
      </c>
      <c r="H2174" t="s">
        <v>117</v>
      </c>
      <c r="I2174" t="s">
        <v>124</v>
      </c>
      <c r="J2174" t="s">
        <v>333</v>
      </c>
      <c r="K2174">
        <v>0</v>
      </c>
      <c r="L2174" s="172">
        <v>43334.709456018521</v>
      </c>
    </row>
    <row r="2175" spans="7:12" x14ac:dyDescent="0.15">
      <c r="G2175" t="s">
        <v>320</v>
      </c>
      <c r="H2175" t="s">
        <v>117</v>
      </c>
      <c r="I2175" t="s">
        <v>124</v>
      </c>
      <c r="J2175" t="s">
        <v>334</v>
      </c>
      <c r="K2175">
        <v>0</v>
      </c>
      <c r="L2175" s="172">
        <v>43334.709456018521</v>
      </c>
    </row>
    <row r="2176" spans="7:12" x14ac:dyDescent="0.15">
      <c r="G2176" t="s">
        <v>320</v>
      </c>
      <c r="H2176" t="s">
        <v>117</v>
      </c>
      <c r="I2176" t="s">
        <v>124</v>
      </c>
      <c r="J2176" t="s">
        <v>335</v>
      </c>
      <c r="K2176">
        <v>0</v>
      </c>
      <c r="L2176" s="172">
        <v>43334.709456018521</v>
      </c>
    </row>
    <row r="2177" spans="7:12" x14ac:dyDescent="0.15">
      <c r="G2177" t="s">
        <v>320</v>
      </c>
      <c r="H2177" t="s">
        <v>117</v>
      </c>
      <c r="I2177" t="s">
        <v>124</v>
      </c>
      <c r="J2177" t="s">
        <v>336</v>
      </c>
      <c r="K2177">
        <v>0</v>
      </c>
      <c r="L2177" s="172">
        <v>43334.709456018521</v>
      </c>
    </row>
    <row r="2178" spans="7:12" x14ac:dyDescent="0.15">
      <c r="G2178" t="s">
        <v>320</v>
      </c>
      <c r="H2178" t="s">
        <v>117</v>
      </c>
      <c r="I2178" t="s">
        <v>124</v>
      </c>
      <c r="J2178" t="s">
        <v>326</v>
      </c>
      <c r="K2178">
        <v>0</v>
      </c>
      <c r="L2178" s="172">
        <v>43334.709456018521</v>
      </c>
    </row>
    <row r="2179" spans="7:12" x14ac:dyDescent="0.15">
      <c r="G2179" t="s">
        <v>320</v>
      </c>
      <c r="H2179" t="s">
        <v>117</v>
      </c>
      <c r="I2179" t="s">
        <v>124</v>
      </c>
      <c r="J2179" t="s">
        <v>327</v>
      </c>
      <c r="K2179">
        <v>0</v>
      </c>
      <c r="L2179" s="172">
        <v>43334.709456018521</v>
      </c>
    </row>
    <row r="2180" spans="7:12" x14ac:dyDescent="0.15">
      <c r="G2180" t="s">
        <v>320</v>
      </c>
      <c r="H2180" t="s">
        <v>117</v>
      </c>
      <c r="I2180" t="s">
        <v>124</v>
      </c>
      <c r="J2180" t="s">
        <v>337</v>
      </c>
      <c r="K2180">
        <v>0</v>
      </c>
      <c r="L2180" s="172">
        <v>43334.709456018521</v>
      </c>
    </row>
    <row r="2181" spans="7:12" x14ac:dyDescent="0.15">
      <c r="G2181" t="s">
        <v>320</v>
      </c>
      <c r="H2181" t="s">
        <v>117</v>
      </c>
      <c r="I2181" t="s">
        <v>124</v>
      </c>
      <c r="J2181" t="s">
        <v>338</v>
      </c>
      <c r="K2181">
        <v>0</v>
      </c>
      <c r="L2181" s="172">
        <v>43334.709456018521</v>
      </c>
    </row>
    <row r="2182" spans="7:12" x14ac:dyDescent="0.15">
      <c r="G2182" t="s">
        <v>320</v>
      </c>
      <c r="H2182" t="s">
        <v>117</v>
      </c>
      <c r="I2182" t="s">
        <v>124</v>
      </c>
      <c r="J2182" t="s">
        <v>339</v>
      </c>
      <c r="K2182">
        <v>0</v>
      </c>
      <c r="L2182" s="172">
        <v>43334.709467592591</v>
      </c>
    </row>
    <row r="2183" spans="7:12" x14ac:dyDescent="0.15">
      <c r="G2183" t="s">
        <v>320</v>
      </c>
      <c r="H2183" t="s">
        <v>117</v>
      </c>
      <c r="I2183" t="s">
        <v>124</v>
      </c>
      <c r="J2183" t="s">
        <v>340</v>
      </c>
      <c r="K2183">
        <v>0</v>
      </c>
      <c r="L2183" s="172">
        <v>43334.709467592591</v>
      </c>
    </row>
    <row r="2184" spans="7:12" x14ac:dyDescent="0.15">
      <c r="G2184" t="s">
        <v>320</v>
      </c>
      <c r="H2184" t="s">
        <v>117</v>
      </c>
      <c r="I2184" t="s">
        <v>124</v>
      </c>
      <c r="J2184" t="s">
        <v>341</v>
      </c>
      <c r="K2184">
        <v>0</v>
      </c>
      <c r="L2184" s="172">
        <v>43334.709467592591</v>
      </c>
    </row>
    <row r="2185" spans="7:12" x14ac:dyDescent="0.15">
      <c r="G2185" t="s">
        <v>320</v>
      </c>
      <c r="H2185" t="s">
        <v>117</v>
      </c>
      <c r="I2185" t="s">
        <v>124</v>
      </c>
      <c r="J2185" t="s">
        <v>342</v>
      </c>
      <c r="K2185">
        <v>0</v>
      </c>
      <c r="L2185" s="172">
        <v>43334.709467592591</v>
      </c>
    </row>
    <row r="2186" spans="7:12" x14ac:dyDescent="0.15">
      <c r="G2186" t="s">
        <v>320</v>
      </c>
      <c r="H2186" t="s">
        <v>117</v>
      </c>
      <c r="I2186" t="s">
        <v>15</v>
      </c>
      <c r="J2186" t="s">
        <v>333</v>
      </c>
      <c r="K2186">
        <v>0</v>
      </c>
      <c r="L2186" s="172">
        <v>43334.709467592591</v>
      </c>
    </row>
    <row r="2187" spans="7:12" x14ac:dyDescent="0.15">
      <c r="G2187" t="s">
        <v>320</v>
      </c>
      <c r="H2187" t="s">
        <v>117</v>
      </c>
      <c r="I2187" t="s">
        <v>15</v>
      </c>
      <c r="J2187" t="s">
        <v>334</v>
      </c>
      <c r="K2187">
        <v>0</v>
      </c>
      <c r="L2187" s="172">
        <v>43334.709467592591</v>
      </c>
    </row>
    <row r="2188" spans="7:12" x14ac:dyDescent="0.15">
      <c r="G2188" t="s">
        <v>320</v>
      </c>
      <c r="H2188" t="s">
        <v>117</v>
      </c>
      <c r="I2188" t="s">
        <v>15</v>
      </c>
      <c r="J2188" t="s">
        <v>335</v>
      </c>
      <c r="K2188">
        <v>0</v>
      </c>
      <c r="L2188" s="172">
        <v>43334.709467592591</v>
      </c>
    </row>
    <row r="2189" spans="7:12" x14ac:dyDescent="0.15">
      <c r="G2189" t="s">
        <v>320</v>
      </c>
      <c r="H2189" t="s">
        <v>117</v>
      </c>
      <c r="I2189" t="s">
        <v>15</v>
      </c>
      <c r="J2189" t="s">
        <v>336</v>
      </c>
      <c r="K2189">
        <v>0</v>
      </c>
      <c r="L2189" s="172">
        <v>43334.709467592591</v>
      </c>
    </row>
    <row r="2190" spans="7:12" x14ac:dyDescent="0.15">
      <c r="G2190" t="s">
        <v>320</v>
      </c>
      <c r="H2190" t="s">
        <v>117</v>
      </c>
      <c r="I2190" t="s">
        <v>15</v>
      </c>
      <c r="J2190" t="s">
        <v>326</v>
      </c>
      <c r="K2190">
        <v>0</v>
      </c>
      <c r="L2190" s="172">
        <v>43334.709467592591</v>
      </c>
    </row>
    <row r="2191" spans="7:12" x14ac:dyDescent="0.15">
      <c r="G2191" t="s">
        <v>320</v>
      </c>
      <c r="H2191" t="s">
        <v>117</v>
      </c>
      <c r="I2191" t="s">
        <v>15</v>
      </c>
      <c r="J2191" t="s">
        <v>327</v>
      </c>
      <c r="K2191">
        <v>0</v>
      </c>
      <c r="L2191" s="172">
        <v>43334.709467592591</v>
      </c>
    </row>
    <row r="2192" spans="7:12" x14ac:dyDescent="0.15">
      <c r="G2192" t="s">
        <v>320</v>
      </c>
      <c r="H2192" t="s">
        <v>117</v>
      </c>
      <c r="I2192" t="s">
        <v>15</v>
      </c>
      <c r="J2192" t="s">
        <v>337</v>
      </c>
      <c r="K2192">
        <v>0</v>
      </c>
      <c r="L2192" s="172">
        <v>43334.709467592591</v>
      </c>
    </row>
    <row r="2193" spans="7:12" x14ac:dyDescent="0.15">
      <c r="G2193" t="s">
        <v>320</v>
      </c>
      <c r="H2193" t="s">
        <v>117</v>
      </c>
      <c r="I2193" t="s">
        <v>15</v>
      </c>
      <c r="J2193" t="s">
        <v>338</v>
      </c>
      <c r="K2193">
        <v>0</v>
      </c>
      <c r="L2193" s="172">
        <v>43334.709467592591</v>
      </c>
    </row>
    <row r="2194" spans="7:12" x14ac:dyDescent="0.15">
      <c r="G2194" t="s">
        <v>320</v>
      </c>
      <c r="H2194" t="s">
        <v>117</v>
      </c>
      <c r="I2194" t="s">
        <v>15</v>
      </c>
      <c r="J2194" t="s">
        <v>339</v>
      </c>
      <c r="K2194">
        <v>0</v>
      </c>
      <c r="L2194" s="172">
        <v>43334.709467592591</v>
      </c>
    </row>
    <row r="2195" spans="7:12" x14ac:dyDescent="0.15">
      <c r="G2195" t="s">
        <v>320</v>
      </c>
      <c r="H2195" t="s">
        <v>117</v>
      </c>
      <c r="I2195" t="s">
        <v>15</v>
      </c>
      <c r="J2195" t="s">
        <v>340</v>
      </c>
      <c r="K2195">
        <v>0</v>
      </c>
      <c r="L2195" s="172">
        <v>43334.709467592591</v>
      </c>
    </row>
    <row r="2196" spans="7:12" x14ac:dyDescent="0.15">
      <c r="G2196" t="s">
        <v>320</v>
      </c>
      <c r="H2196" t="s">
        <v>117</v>
      </c>
      <c r="I2196" t="s">
        <v>15</v>
      </c>
      <c r="J2196" t="s">
        <v>341</v>
      </c>
      <c r="K2196">
        <v>0</v>
      </c>
      <c r="L2196" s="172">
        <v>43334.709467592591</v>
      </c>
    </row>
    <row r="2197" spans="7:12" x14ac:dyDescent="0.15">
      <c r="G2197" t="s">
        <v>320</v>
      </c>
      <c r="H2197" t="s">
        <v>117</v>
      </c>
      <c r="I2197" t="s">
        <v>15</v>
      </c>
      <c r="J2197" t="s">
        <v>342</v>
      </c>
      <c r="K2197">
        <v>0</v>
      </c>
      <c r="L2197" s="172">
        <v>43334.709467592591</v>
      </c>
    </row>
    <row r="2198" spans="7:12" x14ac:dyDescent="0.15">
      <c r="G2198" t="s">
        <v>320</v>
      </c>
      <c r="H2198" t="s">
        <v>117</v>
      </c>
      <c r="I2198" t="s">
        <v>16</v>
      </c>
      <c r="J2198" t="s">
        <v>333</v>
      </c>
      <c r="K2198">
        <v>0</v>
      </c>
      <c r="L2198" s="172">
        <v>43334.709467592591</v>
      </c>
    </row>
    <row r="2199" spans="7:12" x14ac:dyDescent="0.15">
      <c r="G2199" t="s">
        <v>320</v>
      </c>
      <c r="H2199" t="s">
        <v>117</v>
      </c>
      <c r="I2199" t="s">
        <v>16</v>
      </c>
      <c r="J2199" t="s">
        <v>334</v>
      </c>
      <c r="K2199">
        <v>0</v>
      </c>
      <c r="L2199" s="172">
        <v>43334.709467592591</v>
      </c>
    </row>
    <row r="2200" spans="7:12" x14ac:dyDescent="0.15">
      <c r="G2200" t="s">
        <v>320</v>
      </c>
      <c r="H2200" t="s">
        <v>117</v>
      </c>
      <c r="I2200" t="s">
        <v>16</v>
      </c>
      <c r="J2200" t="s">
        <v>335</v>
      </c>
      <c r="K2200">
        <v>0</v>
      </c>
      <c r="L2200" s="172">
        <v>43334.709467592591</v>
      </c>
    </row>
    <row r="2201" spans="7:12" x14ac:dyDescent="0.15">
      <c r="G2201" t="s">
        <v>320</v>
      </c>
      <c r="H2201" t="s">
        <v>117</v>
      </c>
      <c r="I2201" t="s">
        <v>16</v>
      </c>
      <c r="J2201" t="s">
        <v>336</v>
      </c>
      <c r="K2201">
        <v>0</v>
      </c>
      <c r="L2201" s="172">
        <v>43334.709467592591</v>
      </c>
    </row>
    <row r="2202" spans="7:12" x14ac:dyDescent="0.15">
      <c r="G2202" t="s">
        <v>320</v>
      </c>
      <c r="H2202" t="s">
        <v>117</v>
      </c>
      <c r="I2202" t="s">
        <v>16</v>
      </c>
      <c r="J2202" t="s">
        <v>326</v>
      </c>
      <c r="K2202">
        <v>0</v>
      </c>
      <c r="L2202" s="172">
        <v>43334.709467592591</v>
      </c>
    </row>
    <row r="2203" spans="7:12" x14ac:dyDescent="0.15">
      <c r="G2203" t="s">
        <v>320</v>
      </c>
      <c r="H2203" t="s">
        <v>117</v>
      </c>
      <c r="I2203" t="s">
        <v>16</v>
      </c>
      <c r="J2203" t="s">
        <v>327</v>
      </c>
      <c r="K2203">
        <v>0</v>
      </c>
      <c r="L2203" s="172">
        <v>43334.709467592591</v>
      </c>
    </row>
    <row r="2204" spans="7:12" x14ac:dyDescent="0.15">
      <c r="G2204" t="s">
        <v>320</v>
      </c>
      <c r="H2204" t="s">
        <v>117</v>
      </c>
      <c r="I2204" t="s">
        <v>16</v>
      </c>
      <c r="J2204" t="s">
        <v>337</v>
      </c>
      <c r="K2204">
        <v>0</v>
      </c>
      <c r="L2204" s="172">
        <v>43334.709467592591</v>
      </c>
    </row>
    <row r="2205" spans="7:12" x14ac:dyDescent="0.15">
      <c r="G2205" t="s">
        <v>320</v>
      </c>
      <c r="H2205" t="s">
        <v>117</v>
      </c>
      <c r="I2205" t="s">
        <v>16</v>
      </c>
      <c r="J2205" t="s">
        <v>338</v>
      </c>
      <c r="K2205">
        <v>0</v>
      </c>
      <c r="L2205" s="172">
        <v>43334.709467592591</v>
      </c>
    </row>
    <row r="2206" spans="7:12" x14ac:dyDescent="0.15">
      <c r="G2206" t="s">
        <v>320</v>
      </c>
      <c r="H2206" t="s">
        <v>117</v>
      </c>
      <c r="I2206" t="s">
        <v>16</v>
      </c>
      <c r="J2206" t="s">
        <v>339</v>
      </c>
      <c r="K2206">
        <v>0</v>
      </c>
      <c r="L2206" s="172">
        <v>43334.709467592591</v>
      </c>
    </row>
    <row r="2207" spans="7:12" x14ac:dyDescent="0.15">
      <c r="G2207" t="s">
        <v>320</v>
      </c>
      <c r="H2207" t="s">
        <v>117</v>
      </c>
      <c r="I2207" t="s">
        <v>16</v>
      </c>
      <c r="J2207" t="s">
        <v>340</v>
      </c>
      <c r="K2207">
        <v>0</v>
      </c>
      <c r="L2207" s="172">
        <v>43334.709467592591</v>
      </c>
    </row>
    <row r="2208" spans="7:12" x14ac:dyDescent="0.15">
      <c r="G2208" t="s">
        <v>320</v>
      </c>
      <c r="H2208" t="s">
        <v>117</v>
      </c>
      <c r="I2208" t="s">
        <v>16</v>
      </c>
      <c r="J2208" t="s">
        <v>341</v>
      </c>
      <c r="K2208">
        <v>0</v>
      </c>
      <c r="L2208" s="172">
        <v>43334.709467592591</v>
      </c>
    </row>
    <row r="2209" spans="7:12" x14ac:dyDescent="0.15">
      <c r="G2209" t="s">
        <v>320</v>
      </c>
      <c r="H2209" t="s">
        <v>117</v>
      </c>
      <c r="I2209" t="s">
        <v>16</v>
      </c>
      <c r="J2209" t="s">
        <v>342</v>
      </c>
      <c r="K2209">
        <v>0</v>
      </c>
      <c r="L2209" s="172">
        <v>43334.709467592591</v>
      </c>
    </row>
    <row r="2210" spans="7:12" x14ac:dyDescent="0.15">
      <c r="G2210" t="s">
        <v>320</v>
      </c>
      <c r="H2210" t="s">
        <v>117</v>
      </c>
      <c r="I2210" t="s">
        <v>17</v>
      </c>
      <c r="J2210" t="s">
        <v>333</v>
      </c>
      <c r="K2210">
        <v>0</v>
      </c>
      <c r="L2210" s="172">
        <v>43334.709467592591</v>
      </c>
    </row>
    <row r="2211" spans="7:12" x14ac:dyDescent="0.15">
      <c r="G2211" t="s">
        <v>320</v>
      </c>
      <c r="H2211" t="s">
        <v>117</v>
      </c>
      <c r="I2211" t="s">
        <v>17</v>
      </c>
      <c r="J2211" t="s">
        <v>334</v>
      </c>
      <c r="K2211">
        <v>0</v>
      </c>
      <c r="L2211" s="172">
        <v>43334.709467592591</v>
      </c>
    </row>
    <row r="2212" spans="7:12" x14ac:dyDescent="0.15">
      <c r="G2212" t="s">
        <v>320</v>
      </c>
      <c r="H2212" t="s">
        <v>117</v>
      </c>
      <c r="I2212" t="s">
        <v>17</v>
      </c>
      <c r="J2212" t="s">
        <v>335</v>
      </c>
      <c r="K2212">
        <v>0</v>
      </c>
      <c r="L2212" s="172">
        <v>43334.709467592591</v>
      </c>
    </row>
    <row r="2213" spans="7:12" x14ac:dyDescent="0.15">
      <c r="G2213" t="s">
        <v>320</v>
      </c>
      <c r="H2213" t="s">
        <v>117</v>
      </c>
      <c r="I2213" t="s">
        <v>17</v>
      </c>
      <c r="J2213" t="s">
        <v>336</v>
      </c>
      <c r="K2213">
        <v>0</v>
      </c>
      <c r="L2213" s="172">
        <v>43334.709467592591</v>
      </c>
    </row>
    <row r="2214" spans="7:12" x14ac:dyDescent="0.15">
      <c r="G2214" t="s">
        <v>320</v>
      </c>
      <c r="H2214" t="s">
        <v>117</v>
      </c>
      <c r="I2214" t="s">
        <v>17</v>
      </c>
      <c r="J2214" t="s">
        <v>326</v>
      </c>
      <c r="K2214">
        <v>0</v>
      </c>
      <c r="L2214" s="172">
        <v>43334.709467592591</v>
      </c>
    </row>
    <row r="2215" spans="7:12" x14ac:dyDescent="0.15">
      <c r="G2215" t="s">
        <v>320</v>
      </c>
      <c r="H2215" t="s">
        <v>117</v>
      </c>
      <c r="I2215" t="s">
        <v>17</v>
      </c>
      <c r="J2215" t="s">
        <v>327</v>
      </c>
      <c r="K2215">
        <v>0</v>
      </c>
      <c r="L2215" s="172">
        <v>43334.709467592591</v>
      </c>
    </row>
    <row r="2216" spans="7:12" x14ac:dyDescent="0.15">
      <c r="G2216" t="s">
        <v>320</v>
      </c>
      <c r="H2216" t="s">
        <v>117</v>
      </c>
      <c r="I2216" t="s">
        <v>17</v>
      </c>
      <c r="J2216" t="s">
        <v>337</v>
      </c>
      <c r="K2216">
        <v>0</v>
      </c>
      <c r="L2216" s="172">
        <v>43334.709467592591</v>
      </c>
    </row>
    <row r="2217" spans="7:12" x14ac:dyDescent="0.15">
      <c r="G2217" t="s">
        <v>320</v>
      </c>
      <c r="H2217" t="s">
        <v>117</v>
      </c>
      <c r="I2217" t="s">
        <v>17</v>
      </c>
      <c r="J2217" t="s">
        <v>338</v>
      </c>
      <c r="K2217">
        <v>0</v>
      </c>
      <c r="L2217" s="172">
        <v>43334.709467592591</v>
      </c>
    </row>
    <row r="2218" spans="7:12" x14ac:dyDescent="0.15">
      <c r="G2218" t="s">
        <v>320</v>
      </c>
      <c r="H2218" t="s">
        <v>117</v>
      </c>
      <c r="I2218" t="s">
        <v>17</v>
      </c>
      <c r="J2218" t="s">
        <v>339</v>
      </c>
      <c r="K2218">
        <v>0</v>
      </c>
      <c r="L2218" s="172">
        <v>43334.709467592591</v>
      </c>
    </row>
    <row r="2219" spans="7:12" x14ac:dyDescent="0.15">
      <c r="G2219" t="s">
        <v>320</v>
      </c>
      <c r="H2219" t="s">
        <v>117</v>
      </c>
      <c r="I2219" t="s">
        <v>17</v>
      </c>
      <c r="J2219" t="s">
        <v>340</v>
      </c>
      <c r="K2219">
        <v>0</v>
      </c>
      <c r="L2219" s="172">
        <v>43334.709467592591</v>
      </c>
    </row>
    <row r="2220" spans="7:12" x14ac:dyDescent="0.15">
      <c r="G2220" t="s">
        <v>320</v>
      </c>
      <c r="H2220" t="s">
        <v>117</v>
      </c>
      <c r="I2220" t="s">
        <v>17</v>
      </c>
      <c r="J2220" t="s">
        <v>341</v>
      </c>
      <c r="K2220">
        <v>0</v>
      </c>
      <c r="L2220" s="172">
        <v>43334.709467592591</v>
      </c>
    </row>
    <row r="2221" spans="7:12" x14ac:dyDescent="0.15">
      <c r="G2221" t="s">
        <v>320</v>
      </c>
      <c r="H2221" t="s">
        <v>117</v>
      </c>
      <c r="I2221" t="s">
        <v>17</v>
      </c>
      <c r="J2221" t="s">
        <v>342</v>
      </c>
      <c r="K2221">
        <v>0</v>
      </c>
      <c r="L2221" s="172">
        <v>43334.709479166668</v>
      </c>
    </row>
    <row r="2222" spans="7:12" x14ac:dyDescent="0.15">
      <c r="G2222" t="s">
        <v>320</v>
      </c>
      <c r="H2222" t="s">
        <v>117</v>
      </c>
      <c r="I2222" t="s">
        <v>18</v>
      </c>
      <c r="J2222" t="s">
        <v>333</v>
      </c>
      <c r="K2222">
        <v>0</v>
      </c>
      <c r="L2222" s="172">
        <v>43334.709479166668</v>
      </c>
    </row>
    <row r="2223" spans="7:12" x14ac:dyDescent="0.15">
      <c r="G2223" t="s">
        <v>320</v>
      </c>
      <c r="H2223" t="s">
        <v>117</v>
      </c>
      <c r="I2223" t="s">
        <v>18</v>
      </c>
      <c r="J2223" t="s">
        <v>334</v>
      </c>
      <c r="K2223">
        <v>0</v>
      </c>
      <c r="L2223" s="172">
        <v>43334.709479166668</v>
      </c>
    </row>
    <row r="2224" spans="7:12" x14ac:dyDescent="0.15">
      <c r="G2224" t="s">
        <v>320</v>
      </c>
      <c r="H2224" t="s">
        <v>117</v>
      </c>
      <c r="I2224" t="s">
        <v>18</v>
      </c>
      <c r="J2224" t="s">
        <v>335</v>
      </c>
      <c r="K2224">
        <v>0</v>
      </c>
      <c r="L2224" s="172">
        <v>43334.709479166668</v>
      </c>
    </row>
    <row r="2225" spans="7:12" x14ac:dyDescent="0.15">
      <c r="G2225" t="s">
        <v>320</v>
      </c>
      <c r="H2225" t="s">
        <v>117</v>
      </c>
      <c r="I2225" t="s">
        <v>18</v>
      </c>
      <c r="J2225" t="s">
        <v>336</v>
      </c>
      <c r="K2225">
        <v>0</v>
      </c>
      <c r="L2225" s="172">
        <v>43334.709479166668</v>
      </c>
    </row>
    <row r="2226" spans="7:12" x14ac:dyDescent="0.15">
      <c r="G2226" t="s">
        <v>320</v>
      </c>
      <c r="H2226" t="s">
        <v>117</v>
      </c>
      <c r="I2226" t="s">
        <v>18</v>
      </c>
      <c r="J2226" t="s">
        <v>326</v>
      </c>
      <c r="K2226">
        <v>0</v>
      </c>
      <c r="L2226" s="172">
        <v>43334.709479166668</v>
      </c>
    </row>
    <row r="2227" spans="7:12" x14ac:dyDescent="0.15">
      <c r="G2227" t="s">
        <v>320</v>
      </c>
      <c r="H2227" t="s">
        <v>117</v>
      </c>
      <c r="I2227" t="s">
        <v>18</v>
      </c>
      <c r="J2227" t="s">
        <v>327</v>
      </c>
      <c r="K2227">
        <v>0</v>
      </c>
      <c r="L2227" s="172">
        <v>43334.709479166668</v>
      </c>
    </row>
    <row r="2228" spans="7:12" x14ac:dyDescent="0.15">
      <c r="G2228" t="s">
        <v>320</v>
      </c>
      <c r="H2228" t="s">
        <v>117</v>
      </c>
      <c r="I2228" t="s">
        <v>18</v>
      </c>
      <c r="J2228" t="s">
        <v>337</v>
      </c>
      <c r="K2228">
        <v>0</v>
      </c>
      <c r="L2228" s="172">
        <v>43334.709479166668</v>
      </c>
    </row>
    <row r="2229" spans="7:12" x14ac:dyDescent="0.15">
      <c r="G2229" t="s">
        <v>320</v>
      </c>
      <c r="H2229" t="s">
        <v>117</v>
      </c>
      <c r="I2229" t="s">
        <v>18</v>
      </c>
      <c r="J2229" t="s">
        <v>338</v>
      </c>
      <c r="K2229">
        <v>0</v>
      </c>
      <c r="L2229" s="172">
        <v>43334.709479166668</v>
      </c>
    </row>
    <row r="2230" spans="7:12" x14ac:dyDescent="0.15">
      <c r="G2230" t="s">
        <v>320</v>
      </c>
      <c r="H2230" t="s">
        <v>117</v>
      </c>
      <c r="I2230" t="s">
        <v>18</v>
      </c>
      <c r="J2230" t="s">
        <v>339</v>
      </c>
      <c r="K2230">
        <v>0</v>
      </c>
      <c r="L2230" s="172">
        <v>43334.709479166668</v>
      </c>
    </row>
    <row r="2231" spans="7:12" x14ac:dyDescent="0.15">
      <c r="G2231" t="s">
        <v>320</v>
      </c>
      <c r="H2231" t="s">
        <v>117</v>
      </c>
      <c r="I2231" t="s">
        <v>18</v>
      </c>
      <c r="J2231" t="s">
        <v>340</v>
      </c>
      <c r="K2231">
        <v>0</v>
      </c>
      <c r="L2231" s="172">
        <v>43334.709479166668</v>
      </c>
    </row>
    <row r="2232" spans="7:12" x14ac:dyDescent="0.15">
      <c r="G2232" t="s">
        <v>320</v>
      </c>
      <c r="H2232" t="s">
        <v>117</v>
      </c>
      <c r="I2232" t="s">
        <v>18</v>
      </c>
      <c r="J2232" t="s">
        <v>341</v>
      </c>
      <c r="K2232">
        <v>0</v>
      </c>
      <c r="L2232" s="172">
        <v>43334.709479166668</v>
      </c>
    </row>
    <row r="2233" spans="7:12" x14ac:dyDescent="0.15">
      <c r="G2233" t="s">
        <v>320</v>
      </c>
      <c r="H2233" t="s">
        <v>117</v>
      </c>
      <c r="I2233" t="s">
        <v>18</v>
      </c>
      <c r="J2233" t="s">
        <v>342</v>
      </c>
      <c r="K2233">
        <v>0</v>
      </c>
      <c r="L2233" s="172">
        <v>43334.709479166668</v>
      </c>
    </row>
    <row r="2234" spans="7:12" x14ac:dyDescent="0.15">
      <c r="G2234" t="s">
        <v>320</v>
      </c>
      <c r="H2234" t="s">
        <v>117</v>
      </c>
      <c r="I2234" t="s">
        <v>19</v>
      </c>
      <c r="J2234" t="s">
        <v>333</v>
      </c>
      <c r="K2234">
        <v>0</v>
      </c>
      <c r="L2234" s="172">
        <v>43334.709479166668</v>
      </c>
    </row>
    <row r="2235" spans="7:12" x14ac:dyDescent="0.15">
      <c r="G2235" t="s">
        <v>320</v>
      </c>
      <c r="H2235" t="s">
        <v>117</v>
      </c>
      <c r="I2235" t="s">
        <v>19</v>
      </c>
      <c r="J2235" t="s">
        <v>334</v>
      </c>
      <c r="K2235">
        <v>0</v>
      </c>
      <c r="L2235" s="172">
        <v>43334.709479166668</v>
      </c>
    </row>
    <row r="2236" spans="7:12" x14ac:dyDescent="0.15">
      <c r="G2236" t="s">
        <v>320</v>
      </c>
      <c r="H2236" t="s">
        <v>117</v>
      </c>
      <c r="I2236" t="s">
        <v>19</v>
      </c>
      <c r="J2236" t="s">
        <v>335</v>
      </c>
      <c r="K2236">
        <v>0</v>
      </c>
      <c r="L2236" s="172">
        <v>43334.709479166668</v>
      </c>
    </row>
    <row r="2237" spans="7:12" x14ac:dyDescent="0.15">
      <c r="G2237" t="s">
        <v>320</v>
      </c>
      <c r="H2237" t="s">
        <v>117</v>
      </c>
      <c r="I2237" t="s">
        <v>19</v>
      </c>
      <c r="J2237" t="s">
        <v>336</v>
      </c>
      <c r="K2237">
        <v>0</v>
      </c>
      <c r="L2237" s="172">
        <v>43334.709479166668</v>
      </c>
    </row>
    <row r="2238" spans="7:12" x14ac:dyDescent="0.15">
      <c r="G2238" t="s">
        <v>320</v>
      </c>
      <c r="H2238" t="s">
        <v>117</v>
      </c>
      <c r="I2238" t="s">
        <v>19</v>
      </c>
      <c r="J2238" t="s">
        <v>326</v>
      </c>
      <c r="K2238">
        <v>0</v>
      </c>
      <c r="L2238" s="172">
        <v>43334.709479166668</v>
      </c>
    </row>
    <row r="2239" spans="7:12" x14ac:dyDescent="0.15">
      <c r="G2239" t="s">
        <v>320</v>
      </c>
      <c r="H2239" t="s">
        <v>117</v>
      </c>
      <c r="I2239" t="s">
        <v>19</v>
      </c>
      <c r="J2239" t="s">
        <v>327</v>
      </c>
      <c r="K2239">
        <v>0</v>
      </c>
      <c r="L2239" s="172">
        <v>43334.709479166668</v>
      </c>
    </row>
    <row r="2240" spans="7:12" x14ac:dyDescent="0.15">
      <c r="G2240" t="s">
        <v>320</v>
      </c>
      <c r="H2240" t="s">
        <v>117</v>
      </c>
      <c r="I2240" t="s">
        <v>19</v>
      </c>
      <c r="J2240" t="s">
        <v>337</v>
      </c>
      <c r="K2240">
        <v>0</v>
      </c>
      <c r="L2240" s="172">
        <v>43334.709479166668</v>
      </c>
    </row>
    <row r="2241" spans="7:12" x14ac:dyDescent="0.15">
      <c r="G2241" t="s">
        <v>320</v>
      </c>
      <c r="H2241" t="s">
        <v>117</v>
      </c>
      <c r="I2241" t="s">
        <v>19</v>
      </c>
      <c r="J2241" t="s">
        <v>338</v>
      </c>
      <c r="K2241">
        <v>0</v>
      </c>
      <c r="L2241" s="172">
        <v>43334.709479166668</v>
      </c>
    </row>
    <row r="2242" spans="7:12" x14ac:dyDescent="0.15">
      <c r="G2242" t="s">
        <v>320</v>
      </c>
      <c r="H2242" t="s">
        <v>117</v>
      </c>
      <c r="I2242" t="s">
        <v>19</v>
      </c>
      <c r="J2242" t="s">
        <v>339</v>
      </c>
      <c r="K2242">
        <v>0</v>
      </c>
      <c r="L2242" s="172">
        <v>43334.709479166668</v>
      </c>
    </row>
    <row r="2243" spans="7:12" x14ac:dyDescent="0.15">
      <c r="G2243" t="s">
        <v>320</v>
      </c>
      <c r="H2243" t="s">
        <v>117</v>
      </c>
      <c r="I2243" t="s">
        <v>19</v>
      </c>
      <c r="J2243" t="s">
        <v>340</v>
      </c>
      <c r="K2243">
        <v>0</v>
      </c>
      <c r="L2243" s="172">
        <v>43334.709479166668</v>
      </c>
    </row>
    <row r="2244" spans="7:12" x14ac:dyDescent="0.15">
      <c r="G2244" t="s">
        <v>320</v>
      </c>
      <c r="H2244" t="s">
        <v>117</v>
      </c>
      <c r="I2244" t="s">
        <v>19</v>
      </c>
      <c r="J2244" t="s">
        <v>341</v>
      </c>
      <c r="K2244">
        <v>0</v>
      </c>
      <c r="L2244" s="172">
        <v>43334.709479166668</v>
      </c>
    </row>
    <row r="2245" spans="7:12" x14ac:dyDescent="0.15">
      <c r="G2245" t="s">
        <v>320</v>
      </c>
      <c r="H2245" t="s">
        <v>117</v>
      </c>
      <c r="I2245" t="s">
        <v>19</v>
      </c>
      <c r="J2245" t="s">
        <v>342</v>
      </c>
      <c r="K2245">
        <v>0</v>
      </c>
      <c r="L2245" s="172">
        <v>43334.709479166668</v>
      </c>
    </row>
    <row r="2246" spans="7:12" x14ac:dyDescent="0.15">
      <c r="G2246" t="s">
        <v>320</v>
      </c>
      <c r="H2246" t="s">
        <v>117</v>
      </c>
      <c r="I2246" t="s">
        <v>20</v>
      </c>
      <c r="J2246" t="s">
        <v>333</v>
      </c>
      <c r="K2246">
        <v>0</v>
      </c>
      <c r="L2246" s="172">
        <v>43334.709479166668</v>
      </c>
    </row>
    <row r="2247" spans="7:12" x14ac:dyDescent="0.15">
      <c r="G2247" t="s">
        <v>320</v>
      </c>
      <c r="H2247" t="s">
        <v>117</v>
      </c>
      <c r="I2247" t="s">
        <v>20</v>
      </c>
      <c r="J2247" t="s">
        <v>334</v>
      </c>
      <c r="K2247">
        <v>0</v>
      </c>
      <c r="L2247" s="172">
        <v>43334.709479166668</v>
      </c>
    </row>
    <row r="2248" spans="7:12" x14ac:dyDescent="0.15">
      <c r="G2248" t="s">
        <v>320</v>
      </c>
      <c r="H2248" t="s">
        <v>117</v>
      </c>
      <c r="I2248" t="s">
        <v>20</v>
      </c>
      <c r="J2248" t="s">
        <v>335</v>
      </c>
      <c r="K2248">
        <v>0</v>
      </c>
      <c r="L2248" s="172">
        <v>43334.709479166668</v>
      </c>
    </row>
    <row r="2249" spans="7:12" x14ac:dyDescent="0.15">
      <c r="G2249" t="s">
        <v>320</v>
      </c>
      <c r="H2249" t="s">
        <v>117</v>
      </c>
      <c r="I2249" t="s">
        <v>20</v>
      </c>
      <c r="J2249" t="s">
        <v>336</v>
      </c>
      <c r="K2249">
        <v>0</v>
      </c>
      <c r="L2249" s="172">
        <v>43334.709479166668</v>
      </c>
    </row>
    <row r="2250" spans="7:12" x14ac:dyDescent="0.15">
      <c r="G2250" t="s">
        <v>320</v>
      </c>
      <c r="H2250" t="s">
        <v>117</v>
      </c>
      <c r="I2250" t="s">
        <v>20</v>
      </c>
      <c r="J2250" t="s">
        <v>326</v>
      </c>
      <c r="K2250">
        <v>0</v>
      </c>
      <c r="L2250" s="172">
        <v>43334.709479166668</v>
      </c>
    </row>
    <row r="2251" spans="7:12" x14ac:dyDescent="0.15">
      <c r="G2251" t="s">
        <v>320</v>
      </c>
      <c r="H2251" t="s">
        <v>117</v>
      </c>
      <c r="I2251" t="s">
        <v>20</v>
      </c>
      <c r="J2251" t="s">
        <v>327</v>
      </c>
      <c r="K2251">
        <v>0</v>
      </c>
      <c r="L2251" s="172">
        <v>43334.709479166668</v>
      </c>
    </row>
    <row r="2252" spans="7:12" x14ac:dyDescent="0.15">
      <c r="G2252" t="s">
        <v>320</v>
      </c>
      <c r="H2252" t="s">
        <v>117</v>
      </c>
      <c r="I2252" t="s">
        <v>20</v>
      </c>
      <c r="J2252" t="s">
        <v>337</v>
      </c>
      <c r="K2252">
        <v>0</v>
      </c>
      <c r="L2252" s="172">
        <v>43334.709479166668</v>
      </c>
    </row>
    <row r="2253" spans="7:12" x14ac:dyDescent="0.15">
      <c r="G2253" t="s">
        <v>320</v>
      </c>
      <c r="H2253" t="s">
        <v>117</v>
      </c>
      <c r="I2253" t="s">
        <v>20</v>
      </c>
      <c r="J2253" t="s">
        <v>338</v>
      </c>
      <c r="K2253">
        <v>0</v>
      </c>
      <c r="L2253" s="172">
        <v>43334.709479166668</v>
      </c>
    </row>
    <row r="2254" spans="7:12" x14ac:dyDescent="0.15">
      <c r="G2254" t="s">
        <v>320</v>
      </c>
      <c r="H2254" t="s">
        <v>117</v>
      </c>
      <c r="I2254" t="s">
        <v>20</v>
      </c>
      <c r="J2254" t="s">
        <v>339</v>
      </c>
      <c r="K2254">
        <v>0</v>
      </c>
      <c r="L2254" s="172">
        <v>43334.709479166668</v>
      </c>
    </row>
    <row r="2255" spans="7:12" x14ac:dyDescent="0.15">
      <c r="G2255" t="s">
        <v>320</v>
      </c>
      <c r="H2255" t="s">
        <v>117</v>
      </c>
      <c r="I2255" t="s">
        <v>20</v>
      </c>
      <c r="J2255" t="s">
        <v>340</v>
      </c>
      <c r="K2255">
        <v>0</v>
      </c>
      <c r="L2255" s="172">
        <v>43334.709479166668</v>
      </c>
    </row>
    <row r="2256" spans="7:12" x14ac:dyDescent="0.15">
      <c r="G2256" t="s">
        <v>320</v>
      </c>
      <c r="H2256" t="s">
        <v>117</v>
      </c>
      <c r="I2256" t="s">
        <v>20</v>
      </c>
      <c r="J2256" t="s">
        <v>341</v>
      </c>
      <c r="K2256">
        <v>0</v>
      </c>
      <c r="L2256" s="172">
        <v>43334.709479166668</v>
      </c>
    </row>
    <row r="2257" spans="7:12" x14ac:dyDescent="0.15">
      <c r="G2257" t="s">
        <v>320</v>
      </c>
      <c r="H2257" t="s">
        <v>117</v>
      </c>
      <c r="I2257" t="s">
        <v>20</v>
      </c>
      <c r="J2257" t="s">
        <v>342</v>
      </c>
      <c r="K2257">
        <v>0</v>
      </c>
      <c r="L2257" s="172">
        <v>43334.709479166668</v>
      </c>
    </row>
    <row r="2258" spans="7:12" x14ac:dyDescent="0.15">
      <c r="G2258" t="s">
        <v>320</v>
      </c>
      <c r="H2258" t="s">
        <v>117</v>
      </c>
      <c r="I2258" t="s">
        <v>21</v>
      </c>
      <c r="J2258" t="s">
        <v>333</v>
      </c>
      <c r="K2258">
        <v>0</v>
      </c>
      <c r="L2258" s="172">
        <v>43334.709479166668</v>
      </c>
    </row>
    <row r="2259" spans="7:12" x14ac:dyDescent="0.15">
      <c r="G2259" t="s">
        <v>320</v>
      </c>
      <c r="H2259" t="s">
        <v>117</v>
      </c>
      <c r="I2259" t="s">
        <v>21</v>
      </c>
      <c r="J2259" t="s">
        <v>334</v>
      </c>
      <c r="K2259">
        <v>0</v>
      </c>
      <c r="L2259" s="172">
        <v>43334.709479166668</v>
      </c>
    </row>
    <row r="2260" spans="7:12" x14ac:dyDescent="0.15">
      <c r="G2260" t="s">
        <v>320</v>
      </c>
      <c r="H2260" t="s">
        <v>117</v>
      </c>
      <c r="I2260" t="s">
        <v>21</v>
      </c>
      <c r="J2260" t="s">
        <v>335</v>
      </c>
      <c r="K2260">
        <v>0</v>
      </c>
      <c r="L2260" s="172">
        <v>43334.709479166668</v>
      </c>
    </row>
    <row r="2261" spans="7:12" x14ac:dyDescent="0.15">
      <c r="G2261" t="s">
        <v>320</v>
      </c>
      <c r="H2261" t="s">
        <v>117</v>
      </c>
      <c r="I2261" t="s">
        <v>21</v>
      </c>
      <c r="J2261" t="s">
        <v>336</v>
      </c>
      <c r="K2261">
        <v>0</v>
      </c>
      <c r="L2261" s="172">
        <v>43334.709490740737</v>
      </c>
    </row>
    <row r="2262" spans="7:12" x14ac:dyDescent="0.15">
      <c r="G2262" t="s">
        <v>320</v>
      </c>
      <c r="H2262" t="s">
        <v>117</v>
      </c>
      <c r="I2262" t="s">
        <v>21</v>
      </c>
      <c r="J2262" t="s">
        <v>326</v>
      </c>
      <c r="K2262">
        <v>0</v>
      </c>
      <c r="L2262" s="172">
        <v>43334.709490740737</v>
      </c>
    </row>
    <row r="2263" spans="7:12" x14ac:dyDescent="0.15">
      <c r="G2263" t="s">
        <v>320</v>
      </c>
      <c r="H2263" t="s">
        <v>117</v>
      </c>
      <c r="I2263" t="s">
        <v>21</v>
      </c>
      <c r="J2263" t="s">
        <v>327</v>
      </c>
      <c r="K2263">
        <v>0</v>
      </c>
      <c r="L2263" s="172">
        <v>43334.709490740737</v>
      </c>
    </row>
    <row r="2264" spans="7:12" x14ac:dyDescent="0.15">
      <c r="G2264" t="s">
        <v>320</v>
      </c>
      <c r="H2264" t="s">
        <v>117</v>
      </c>
      <c r="I2264" t="s">
        <v>21</v>
      </c>
      <c r="J2264" t="s">
        <v>337</v>
      </c>
      <c r="K2264">
        <v>0</v>
      </c>
      <c r="L2264" s="172">
        <v>43334.709490740737</v>
      </c>
    </row>
    <row r="2265" spans="7:12" x14ac:dyDescent="0.15">
      <c r="G2265" t="s">
        <v>320</v>
      </c>
      <c r="H2265" t="s">
        <v>117</v>
      </c>
      <c r="I2265" t="s">
        <v>21</v>
      </c>
      <c r="J2265" t="s">
        <v>338</v>
      </c>
      <c r="K2265">
        <v>0</v>
      </c>
      <c r="L2265" s="172">
        <v>43334.709490740737</v>
      </c>
    </row>
    <row r="2266" spans="7:12" x14ac:dyDescent="0.15">
      <c r="G2266" t="s">
        <v>320</v>
      </c>
      <c r="H2266" t="s">
        <v>117</v>
      </c>
      <c r="I2266" t="s">
        <v>21</v>
      </c>
      <c r="J2266" t="s">
        <v>339</v>
      </c>
      <c r="K2266">
        <v>0</v>
      </c>
      <c r="L2266" s="172">
        <v>43334.709490740737</v>
      </c>
    </row>
    <row r="2267" spans="7:12" x14ac:dyDescent="0.15">
      <c r="G2267" t="s">
        <v>320</v>
      </c>
      <c r="H2267" t="s">
        <v>117</v>
      </c>
      <c r="I2267" t="s">
        <v>21</v>
      </c>
      <c r="J2267" t="s">
        <v>340</v>
      </c>
      <c r="K2267">
        <v>0</v>
      </c>
      <c r="L2267" s="172">
        <v>43334.709490740737</v>
      </c>
    </row>
    <row r="2268" spans="7:12" x14ac:dyDescent="0.15">
      <c r="G2268" t="s">
        <v>320</v>
      </c>
      <c r="H2268" t="s">
        <v>117</v>
      </c>
      <c r="I2268" t="s">
        <v>21</v>
      </c>
      <c r="J2268" t="s">
        <v>341</v>
      </c>
      <c r="K2268">
        <v>0</v>
      </c>
      <c r="L2268" s="172">
        <v>43334.709490740737</v>
      </c>
    </row>
    <row r="2269" spans="7:12" x14ac:dyDescent="0.15">
      <c r="G2269" t="s">
        <v>320</v>
      </c>
      <c r="H2269" t="s">
        <v>117</v>
      </c>
      <c r="I2269" t="s">
        <v>21</v>
      </c>
      <c r="J2269" t="s">
        <v>342</v>
      </c>
      <c r="K2269">
        <v>0</v>
      </c>
      <c r="L2269" s="172">
        <v>43334.709490740737</v>
      </c>
    </row>
    <row r="2270" spans="7:12" x14ac:dyDescent="0.15">
      <c r="G2270" t="s">
        <v>320</v>
      </c>
      <c r="H2270" t="s">
        <v>117</v>
      </c>
      <c r="I2270" t="s">
        <v>152</v>
      </c>
      <c r="J2270" t="s">
        <v>333</v>
      </c>
      <c r="K2270">
        <v>0</v>
      </c>
      <c r="L2270" s="172">
        <v>43334.709490740737</v>
      </c>
    </row>
    <row r="2271" spans="7:12" x14ac:dyDescent="0.15">
      <c r="G2271" t="s">
        <v>320</v>
      </c>
      <c r="H2271" t="s">
        <v>117</v>
      </c>
      <c r="I2271" t="s">
        <v>152</v>
      </c>
      <c r="J2271" t="s">
        <v>334</v>
      </c>
      <c r="K2271">
        <v>0</v>
      </c>
      <c r="L2271" s="172">
        <v>43334.709490740737</v>
      </c>
    </row>
    <row r="2272" spans="7:12" x14ac:dyDescent="0.15">
      <c r="G2272" t="s">
        <v>320</v>
      </c>
      <c r="H2272" t="s">
        <v>117</v>
      </c>
      <c r="I2272" t="s">
        <v>152</v>
      </c>
      <c r="J2272" t="s">
        <v>335</v>
      </c>
      <c r="K2272">
        <v>0</v>
      </c>
      <c r="L2272" s="172">
        <v>43334.709490740737</v>
      </c>
    </row>
    <row r="2273" spans="7:12" x14ac:dyDescent="0.15">
      <c r="G2273" t="s">
        <v>320</v>
      </c>
      <c r="H2273" t="s">
        <v>117</v>
      </c>
      <c r="I2273" t="s">
        <v>152</v>
      </c>
      <c r="J2273" t="s">
        <v>336</v>
      </c>
      <c r="K2273">
        <v>0</v>
      </c>
      <c r="L2273" s="172">
        <v>43334.709490740737</v>
      </c>
    </row>
    <row r="2274" spans="7:12" x14ac:dyDescent="0.15">
      <c r="G2274" t="s">
        <v>320</v>
      </c>
      <c r="H2274" t="s">
        <v>117</v>
      </c>
      <c r="I2274" t="s">
        <v>152</v>
      </c>
      <c r="J2274" t="s">
        <v>326</v>
      </c>
      <c r="K2274">
        <v>0</v>
      </c>
      <c r="L2274" s="172">
        <v>43334.709490740737</v>
      </c>
    </row>
    <row r="2275" spans="7:12" x14ac:dyDescent="0.15">
      <c r="G2275" t="s">
        <v>320</v>
      </c>
      <c r="H2275" t="s">
        <v>117</v>
      </c>
      <c r="I2275" t="s">
        <v>152</v>
      </c>
      <c r="J2275" t="s">
        <v>327</v>
      </c>
      <c r="K2275">
        <v>0</v>
      </c>
      <c r="L2275" s="172">
        <v>43334.709490740737</v>
      </c>
    </row>
    <row r="2276" spans="7:12" x14ac:dyDescent="0.15">
      <c r="G2276" t="s">
        <v>320</v>
      </c>
      <c r="H2276" t="s">
        <v>117</v>
      </c>
      <c r="I2276" t="s">
        <v>152</v>
      </c>
      <c r="J2276" t="s">
        <v>337</v>
      </c>
      <c r="K2276">
        <v>0</v>
      </c>
      <c r="L2276" s="172">
        <v>43334.709490740737</v>
      </c>
    </row>
    <row r="2277" spans="7:12" x14ac:dyDescent="0.15">
      <c r="G2277" t="s">
        <v>320</v>
      </c>
      <c r="H2277" t="s">
        <v>117</v>
      </c>
      <c r="I2277" t="s">
        <v>152</v>
      </c>
      <c r="J2277" t="s">
        <v>338</v>
      </c>
      <c r="K2277">
        <v>0</v>
      </c>
      <c r="L2277" s="172">
        <v>43334.709490740737</v>
      </c>
    </row>
    <row r="2278" spans="7:12" x14ac:dyDescent="0.15">
      <c r="G2278" t="s">
        <v>320</v>
      </c>
      <c r="H2278" t="s">
        <v>117</v>
      </c>
      <c r="I2278" t="s">
        <v>152</v>
      </c>
      <c r="J2278" t="s">
        <v>339</v>
      </c>
      <c r="K2278">
        <v>0</v>
      </c>
      <c r="L2278" s="172">
        <v>43334.709490740737</v>
      </c>
    </row>
    <row r="2279" spans="7:12" x14ac:dyDescent="0.15">
      <c r="G2279" t="s">
        <v>320</v>
      </c>
      <c r="H2279" t="s">
        <v>117</v>
      </c>
      <c r="I2279" t="s">
        <v>152</v>
      </c>
      <c r="J2279" t="s">
        <v>340</v>
      </c>
      <c r="K2279">
        <v>0</v>
      </c>
      <c r="L2279" s="172">
        <v>43334.709490740737</v>
      </c>
    </row>
    <row r="2280" spans="7:12" x14ac:dyDescent="0.15">
      <c r="G2280" t="s">
        <v>320</v>
      </c>
      <c r="H2280" t="s">
        <v>117</v>
      </c>
      <c r="I2280" t="s">
        <v>152</v>
      </c>
      <c r="J2280" t="s">
        <v>341</v>
      </c>
      <c r="K2280">
        <v>0</v>
      </c>
      <c r="L2280" s="172">
        <v>43334.709490740737</v>
      </c>
    </row>
    <row r="2281" spans="7:12" x14ac:dyDescent="0.15">
      <c r="G2281" t="s">
        <v>320</v>
      </c>
      <c r="H2281" t="s">
        <v>117</v>
      </c>
      <c r="I2281" t="s">
        <v>152</v>
      </c>
      <c r="J2281" t="s">
        <v>342</v>
      </c>
      <c r="K2281">
        <v>0</v>
      </c>
      <c r="L2281" s="172">
        <v>43334.709490740737</v>
      </c>
    </row>
    <row r="2282" spans="7:12" x14ac:dyDescent="0.15">
      <c r="G2282" t="s">
        <v>320</v>
      </c>
      <c r="H2282" t="s">
        <v>117</v>
      </c>
      <c r="I2282" t="s">
        <v>23</v>
      </c>
      <c r="J2282" t="s">
        <v>333</v>
      </c>
      <c r="K2282">
        <v>0</v>
      </c>
      <c r="L2282" s="172">
        <v>43334.709490740737</v>
      </c>
    </row>
    <row r="2283" spans="7:12" x14ac:dyDescent="0.15">
      <c r="G2283" t="s">
        <v>320</v>
      </c>
      <c r="H2283" t="s">
        <v>117</v>
      </c>
      <c r="I2283" t="s">
        <v>23</v>
      </c>
      <c r="J2283" t="s">
        <v>334</v>
      </c>
      <c r="K2283">
        <v>0</v>
      </c>
      <c r="L2283" s="172">
        <v>43334.709490740737</v>
      </c>
    </row>
    <row r="2284" spans="7:12" x14ac:dyDescent="0.15">
      <c r="G2284" t="s">
        <v>320</v>
      </c>
      <c r="H2284" t="s">
        <v>117</v>
      </c>
      <c r="I2284" t="s">
        <v>23</v>
      </c>
      <c r="J2284" t="s">
        <v>335</v>
      </c>
      <c r="K2284">
        <v>0</v>
      </c>
      <c r="L2284" s="172">
        <v>43334.709490740737</v>
      </c>
    </row>
    <row r="2285" spans="7:12" x14ac:dyDescent="0.15">
      <c r="G2285" t="s">
        <v>320</v>
      </c>
      <c r="H2285" t="s">
        <v>117</v>
      </c>
      <c r="I2285" t="s">
        <v>23</v>
      </c>
      <c r="J2285" t="s">
        <v>336</v>
      </c>
      <c r="K2285">
        <v>0</v>
      </c>
      <c r="L2285" s="172">
        <v>43334.709490740737</v>
      </c>
    </row>
    <row r="2286" spans="7:12" x14ac:dyDescent="0.15">
      <c r="G2286" t="s">
        <v>320</v>
      </c>
      <c r="H2286" t="s">
        <v>117</v>
      </c>
      <c r="I2286" t="s">
        <v>23</v>
      </c>
      <c r="J2286" t="s">
        <v>326</v>
      </c>
      <c r="K2286">
        <v>0</v>
      </c>
      <c r="L2286" s="172">
        <v>43334.709490740737</v>
      </c>
    </row>
    <row r="2287" spans="7:12" x14ac:dyDescent="0.15">
      <c r="G2287" t="s">
        <v>320</v>
      </c>
      <c r="H2287" t="s">
        <v>117</v>
      </c>
      <c r="I2287" t="s">
        <v>23</v>
      </c>
      <c r="J2287" t="s">
        <v>327</v>
      </c>
      <c r="K2287">
        <v>0</v>
      </c>
      <c r="L2287" s="172">
        <v>43334.709490740737</v>
      </c>
    </row>
    <row r="2288" spans="7:12" x14ac:dyDescent="0.15">
      <c r="G2288" t="s">
        <v>320</v>
      </c>
      <c r="H2288" t="s">
        <v>117</v>
      </c>
      <c r="I2288" t="s">
        <v>23</v>
      </c>
      <c r="J2288" t="s">
        <v>337</v>
      </c>
      <c r="K2288">
        <v>0</v>
      </c>
      <c r="L2288" s="172">
        <v>43334.709490740737</v>
      </c>
    </row>
    <row r="2289" spans="7:12" x14ac:dyDescent="0.15">
      <c r="G2289" t="s">
        <v>320</v>
      </c>
      <c r="H2289" t="s">
        <v>117</v>
      </c>
      <c r="I2289" t="s">
        <v>23</v>
      </c>
      <c r="J2289" t="s">
        <v>338</v>
      </c>
      <c r="K2289">
        <v>0</v>
      </c>
      <c r="L2289" s="172">
        <v>43334.709490740737</v>
      </c>
    </row>
    <row r="2290" spans="7:12" x14ac:dyDescent="0.15">
      <c r="G2290" t="s">
        <v>320</v>
      </c>
      <c r="H2290" t="s">
        <v>117</v>
      </c>
      <c r="I2290" t="s">
        <v>23</v>
      </c>
      <c r="J2290" t="s">
        <v>339</v>
      </c>
      <c r="K2290">
        <v>0</v>
      </c>
      <c r="L2290" s="172">
        <v>43334.709490740737</v>
      </c>
    </row>
    <row r="2291" spans="7:12" x14ac:dyDescent="0.15">
      <c r="G2291" t="s">
        <v>320</v>
      </c>
      <c r="H2291" t="s">
        <v>117</v>
      </c>
      <c r="I2291" t="s">
        <v>23</v>
      </c>
      <c r="J2291" t="s">
        <v>340</v>
      </c>
      <c r="K2291">
        <v>0</v>
      </c>
      <c r="L2291" s="172">
        <v>43334.709490740737</v>
      </c>
    </row>
    <row r="2292" spans="7:12" x14ac:dyDescent="0.15">
      <c r="G2292" t="s">
        <v>320</v>
      </c>
      <c r="H2292" t="s">
        <v>117</v>
      </c>
      <c r="I2292" t="s">
        <v>23</v>
      </c>
      <c r="J2292" t="s">
        <v>341</v>
      </c>
      <c r="K2292">
        <v>0</v>
      </c>
      <c r="L2292" s="172">
        <v>43334.709490740737</v>
      </c>
    </row>
    <row r="2293" spans="7:12" x14ac:dyDescent="0.15">
      <c r="G2293" t="s">
        <v>320</v>
      </c>
      <c r="H2293" t="s">
        <v>117</v>
      </c>
      <c r="I2293" t="s">
        <v>23</v>
      </c>
      <c r="J2293" t="s">
        <v>342</v>
      </c>
      <c r="K2293">
        <v>0</v>
      </c>
      <c r="L2293" s="172">
        <v>43334.709490740737</v>
      </c>
    </row>
    <row r="2294" spans="7:12" x14ac:dyDescent="0.15">
      <c r="G2294" t="s">
        <v>320</v>
      </c>
      <c r="H2294" t="s">
        <v>117</v>
      </c>
      <c r="I2294" t="s">
        <v>24</v>
      </c>
      <c r="J2294" t="s">
        <v>333</v>
      </c>
      <c r="K2294">
        <v>0</v>
      </c>
      <c r="L2294" s="172">
        <v>43334.709490740737</v>
      </c>
    </row>
    <row r="2295" spans="7:12" x14ac:dyDescent="0.15">
      <c r="G2295" t="s">
        <v>320</v>
      </c>
      <c r="H2295" t="s">
        <v>117</v>
      </c>
      <c r="I2295" t="s">
        <v>24</v>
      </c>
      <c r="J2295" t="s">
        <v>334</v>
      </c>
      <c r="K2295">
        <v>0</v>
      </c>
      <c r="L2295" s="172">
        <v>43334.709490740737</v>
      </c>
    </row>
    <row r="2296" spans="7:12" x14ac:dyDescent="0.15">
      <c r="G2296" t="s">
        <v>320</v>
      </c>
      <c r="H2296" t="s">
        <v>117</v>
      </c>
      <c r="I2296" t="s">
        <v>24</v>
      </c>
      <c r="J2296" t="s">
        <v>335</v>
      </c>
      <c r="K2296">
        <v>0</v>
      </c>
      <c r="L2296" s="172">
        <v>43334.709490740737</v>
      </c>
    </row>
    <row r="2297" spans="7:12" x14ac:dyDescent="0.15">
      <c r="G2297" t="s">
        <v>320</v>
      </c>
      <c r="H2297" t="s">
        <v>117</v>
      </c>
      <c r="I2297" t="s">
        <v>24</v>
      </c>
      <c r="J2297" t="s">
        <v>336</v>
      </c>
      <c r="K2297">
        <v>0</v>
      </c>
      <c r="L2297" s="172">
        <v>43334.709490740737</v>
      </c>
    </row>
    <row r="2298" spans="7:12" x14ac:dyDescent="0.15">
      <c r="G2298" t="s">
        <v>320</v>
      </c>
      <c r="H2298" t="s">
        <v>117</v>
      </c>
      <c r="I2298" t="s">
        <v>24</v>
      </c>
      <c r="J2298" t="s">
        <v>326</v>
      </c>
      <c r="K2298">
        <v>0</v>
      </c>
      <c r="L2298" s="172">
        <v>43334.709490740737</v>
      </c>
    </row>
    <row r="2299" spans="7:12" x14ac:dyDescent="0.15">
      <c r="G2299" t="s">
        <v>320</v>
      </c>
      <c r="H2299" t="s">
        <v>117</v>
      </c>
      <c r="I2299" t="s">
        <v>24</v>
      </c>
      <c r="J2299" t="s">
        <v>327</v>
      </c>
      <c r="K2299">
        <v>0</v>
      </c>
      <c r="L2299" s="172">
        <v>43334.709490740737</v>
      </c>
    </row>
    <row r="2300" spans="7:12" x14ac:dyDescent="0.15">
      <c r="G2300" t="s">
        <v>320</v>
      </c>
      <c r="H2300" t="s">
        <v>117</v>
      </c>
      <c r="I2300" t="s">
        <v>24</v>
      </c>
      <c r="J2300" t="s">
        <v>337</v>
      </c>
      <c r="K2300">
        <v>0</v>
      </c>
      <c r="L2300" s="172">
        <v>43334.709490740737</v>
      </c>
    </row>
    <row r="2301" spans="7:12" x14ac:dyDescent="0.15">
      <c r="G2301" t="s">
        <v>320</v>
      </c>
      <c r="H2301" t="s">
        <v>117</v>
      </c>
      <c r="I2301" t="s">
        <v>24</v>
      </c>
      <c r="J2301" t="s">
        <v>338</v>
      </c>
      <c r="K2301">
        <v>0</v>
      </c>
      <c r="L2301" s="172">
        <v>43334.709502314814</v>
      </c>
    </row>
    <row r="2302" spans="7:12" x14ac:dyDescent="0.15">
      <c r="G2302" t="s">
        <v>320</v>
      </c>
      <c r="H2302" t="s">
        <v>117</v>
      </c>
      <c r="I2302" t="s">
        <v>24</v>
      </c>
      <c r="J2302" t="s">
        <v>339</v>
      </c>
      <c r="K2302">
        <v>0</v>
      </c>
      <c r="L2302" s="172">
        <v>43334.709502314814</v>
      </c>
    </row>
    <row r="2303" spans="7:12" x14ac:dyDescent="0.15">
      <c r="G2303" t="s">
        <v>320</v>
      </c>
      <c r="H2303" t="s">
        <v>117</v>
      </c>
      <c r="I2303" t="s">
        <v>24</v>
      </c>
      <c r="J2303" t="s">
        <v>340</v>
      </c>
      <c r="K2303">
        <v>0</v>
      </c>
      <c r="L2303" s="172">
        <v>43334.709502314814</v>
      </c>
    </row>
    <row r="2304" spans="7:12" x14ac:dyDescent="0.15">
      <c r="G2304" t="s">
        <v>320</v>
      </c>
      <c r="H2304" t="s">
        <v>117</v>
      </c>
      <c r="I2304" t="s">
        <v>24</v>
      </c>
      <c r="J2304" t="s">
        <v>341</v>
      </c>
      <c r="K2304">
        <v>0</v>
      </c>
      <c r="L2304" s="172">
        <v>43334.709502314814</v>
      </c>
    </row>
    <row r="2305" spans="7:12" x14ac:dyDescent="0.15">
      <c r="G2305" t="s">
        <v>320</v>
      </c>
      <c r="H2305" t="s">
        <v>117</v>
      </c>
      <c r="I2305" t="s">
        <v>24</v>
      </c>
      <c r="J2305" t="s">
        <v>342</v>
      </c>
      <c r="K2305">
        <v>0</v>
      </c>
      <c r="L2305" s="172">
        <v>43334.709502314814</v>
      </c>
    </row>
    <row r="2306" spans="7:12" x14ac:dyDescent="0.15">
      <c r="G2306" t="s">
        <v>320</v>
      </c>
      <c r="H2306" t="s">
        <v>322</v>
      </c>
      <c r="I2306" t="s">
        <v>300</v>
      </c>
      <c r="J2306" t="s">
        <v>333</v>
      </c>
      <c r="K2306">
        <v>0</v>
      </c>
      <c r="L2306" s="172">
        <v>43334.709502314814</v>
      </c>
    </row>
    <row r="2307" spans="7:12" x14ac:dyDescent="0.15">
      <c r="G2307" t="s">
        <v>320</v>
      </c>
      <c r="H2307" t="s">
        <v>322</v>
      </c>
      <c r="I2307" t="s">
        <v>300</v>
      </c>
      <c r="J2307" t="s">
        <v>334</v>
      </c>
      <c r="K2307">
        <v>0</v>
      </c>
      <c r="L2307" s="172">
        <v>43334.709502314814</v>
      </c>
    </row>
    <row r="2308" spans="7:12" x14ac:dyDescent="0.15">
      <c r="G2308" t="s">
        <v>320</v>
      </c>
      <c r="H2308" t="s">
        <v>322</v>
      </c>
      <c r="I2308" t="s">
        <v>300</v>
      </c>
      <c r="J2308" t="s">
        <v>335</v>
      </c>
      <c r="K2308">
        <v>0</v>
      </c>
      <c r="L2308" s="172">
        <v>43334.709502314814</v>
      </c>
    </row>
    <row r="2309" spans="7:12" x14ac:dyDescent="0.15">
      <c r="G2309" t="s">
        <v>320</v>
      </c>
      <c r="H2309" t="s">
        <v>322</v>
      </c>
      <c r="I2309" t="s">
        <v>300</v>
      </c>
      <c r="J2309" t="s">
        <v>336</v>
      </c>
      <c r="K2309">
        <v>0</v>
      </c>
      <c r="L2309" s="172">
        <v>43334.709502314814</v>
      </c>
    </row>
    <row r="2310" spans="7:12" x14ac:dyDescent="0.15">
      <c r="G2310" t="s">
        <v>320</v>
      </c>
      <c r="H2310" t="s">
        <v>322</v>
      </c>
      <c r="I2310" t="s">
        <v>300</v>
      </c>
      <c r="J2310" t="s">
        <v>326</v>
      </c>
      <c r="K2310">
        <v>0</v>
      </c>
      <c r="L2310" s="172">
        <v>43334.709502314814</v>
      </c>
    </row>
    <row r="2311" spans="7:12" x14ac:dyDescent="0.15">
      <c r="G2311" t="s">
        <v>320</v>
      </c>
      <c r="H2311" t="s">
        <v>322</v>
      </c>
      <c r="I2311" t="s">
        <v>300</v>
      </c>
      <c r="J2311" t="s">
        <v>327</v>
      </c>
      <c r="K2311">
        <v>0</v>
      </c>
      <c r="L2311" s="172">
        <v>43334.709502314814</v>
      </c>
    </row>
    <row r="2312" spans="7:12" x14ac:dyDescent="0.15">
      <c r="G2312" t="s">
        <v>320</v>
      </c>
      <c r="H2312" t="s">
        <v>322</v>
      </c>
      <c r="I2312" t="s">
        <v>300</v>
      </c>
      <c r="J2312" t="s">
        <v>337</v>
      </c>
      <c r="K2312">
        <v>0</v>
      </c>
      <c r="L2312" s="172">
        <v>43334.709502314814</v>
      </c>
    </row>
    <row r="2313" spans="7:12" x14ac:dyDescent="0.15">
      <c r="G2313" t="s">
        <v>320</v>
      </c>
      <c r="H2313" t="s">
        <v>322</v>
      </c>
      <c r="I2313" t="s">
        <v>300</v>
      </c>
      <c r="J2313" t="s">
        <v>338</v>
      </c>
      <c r="K2313">
        <v>0</v>
      </c>
      <c r="L2313" s="172">
        <v>43334.709502314814</v>
      </c>
    </row>
    <row r="2314" spans="7:12" x14ac:dyDescent="0.15">
      <c r="G2314" t="s">
        <v>320</v>
      </c>
      <c r="H2314" t="s">
        <v>322</v>
      </c>
      <c r="I2314" t="s">
        <v>300</v>
      </c>
      <c r="J2314" t="s">
        <v>339</v>
      </c>
      <c r="K2314">
        <v>0</v>
      </c>
      <c r="L2314" s="172">
        <v>43334.709502314814</v>
      </c>
    </row>
    <row r="2315" spans="7:12" x14ac:dyDescent="0.15">
      <c r="G2315" t="s">
        <v>320</v>
      </c>
      <c r="H2315" t="s">
        <v>322</v>
      </c>
      <c r="I2315" t="s">
        <v>300</v>
      </c>
      <c r="J2315" t="s">
        <v>340</v>
      </c>
      <c r="K2315">
        <v>0</v>
      </c>
      <c r="L2315" s="172">
        <v>43334.709502314814</v>
      </c>
    </row>
    <row r="2316" spans="7:12" x14ac:dyDescent="0.15">
      <c r="G2316" t="s">
        <v>320</v>
      </c>
      <c r="H2316" t="s">
        <v>322</v>
      </c>
      <c r="I2316" t="s">
        <v>300</v>
      </c>
      <c r="J2316" t="s">
        <v>341</v>
      </c>
      <c r="K2316">
        <v>0</v>
      </c>
      <c r="L2316" s="172">
        <v>43334.709502314814</v>
      </c>
    </row>
    <row r="2317" spans="7:12" x14ac:dyDescent="0.15">
      <c r="G2317" t="s">
        <v>320</v>
      </c>
      <c r="H2317" t="s">
        <v>322</v>
      </c>
      <c r="I2317" t="s">
        <v>300</v>
      </c>
      <c r="J2317" t="s">
        <v>342</v>
      </c>
      <c r="K2317">
        <v>0</v>
      </c>
      <c r="L2317" s="172">
        <v>43334.709502314814</v>
      </c>
    </row>
    <row r="2318" spans="7:12" x14ac:dyDescent="0.15">
      <c r="G2318" t="s">
        <v>320</v>
      </c>
      <c r="H2318" t="s">
        <v>322</v>
      </c>
      <c r="I2318" t="s">
        <v>302</v>
      </c>
      <c r="J2318" t="s">
        <v>333</v>
      </c>
      <c r="K2318">
        <v>0</v>
      </c>
      <c r="L2318" s="172">
        <v>43334.709502314814</v>
      </c>
    </row>
    <row r="2319" spans="7:12" x14ac:dyDescent="0.15">
      <c r="G2319" t="s">
        <v>320</v>
      </c>
      <c r="H2319" t="s">
        <v>322</v>
      </c>
      <c r="I2319" t="s">
        <v>302</v>
      </c>
      <c r="J2319" t="s">
        <v>334</v>
      </c>
      <c r="K2319">
        <v>0</v>
      </c>
      <c r="L2319" s="172">
        <v>43334.709502314814</v>
      </c>
    </row>
    <row r="2320" spans="7:12" x14ac:dyDescent="0.15">
      <c r="G2320" t="s">
        <v>320</v>
      </c>
      <c r="H2320" t="s">
        <v>322</v>
      </c>
      <c r="I2320" t="s">
        <v>302</v>
      </c>
      <c r="J2320" t="s">
        <v>335</v>
      </c>
      <c r="K2320">
        <v>0</v>
      </c>
      <c r="L2320" s="172">
        <v>43334.709502314814</v>
      </c>
    </row>
    <row r="2321" spans="7:12" x14ac:dyDescent="0.15">
      <c r="G2321" t="s">
        <v>320</v>
      </c>
      <c r="H2321" t="s">
        <v>322</v>
      </c>
      <c r="I2321" t="s">
        <v>302</v>
      </c>
      <c r="J2321" t="s">
        <v>336</v>
      </c>
      <c r="K2321">
        <v>0</v>
      </c>
      <c r="L2321" s="172">
        <v>43334.709502314814</v>
      </c>
    </row>
    <row r="2322" spans="7:12" x14ac:dyDescent="0.15">
      <c r="G2322" t="s">
        <v>320</v>
      </c>
      <c r="H2322" t="s">
        <v>322</v>
      </c>
      <c r="I2322" t="s">
        <v>302</v>
      </c>
      <c r="J2322" t="s">
        <v>326</v>
      </c>
      <c r="K2322">
        <v>0</v>
      </c>
      <c r="L2322" s="172">
        <v>43334.709502314814</v>
      </c>
    </row>
    <row r="2323" spans="7:12" x14ac:dyDescent="0.15">
      <c r="G2323" t="s">
        <v>320</v>
      </c>
      <c r="H2323" t="s">
        <v>322</v>
      </c>
      <c r="I2323" t="s">
        <v>302</v>
      </c>
      <c r="J2323" t="s">
        <v>327</v>
      </c>
      <c r="K2323">
        <v>0</v>
      </c>
      <c r="L2323" s="172">
        <v>43334.709502314814</v>
      </c>
    </row>
    <row r="2324" spans="7:12" x14ac:dyDescent="0.15">
      <c r="G2324" t="s">
        <v>320</v>
      </c>
      <c r="H2324" t="s">
        <v>322</v>
      </c>
      <c r="I2324" t="s">
        <v>302</v>
      </c>
      <c r="J2324" t="s">
        <v>337</v>
      </c>
      <c r="K2324">
        <v>0</v>
      </c>
      <c r="L2324" s="172">
        <v>43334.709502314814</v>
      </c>
    </row>
    <row r="2325" spans="7:12" x14ac:dyDescent="0.15">
      <c r="G2325" t="s">
        <v>320</v>
      </c>
      <c r="H2325" t="s">
        <v>322</v>
      </c>
      <c r="I2325" t="s">
        <v>302</v>
      </c>
      <c r="J2325" t="s">
        <v>338</v>
      </c>
      <c r="K2325">
        <v>0</v>
      </c>
      <c r="L2325" s="172">
        <v>43334.709502314814</v>
      </c>
    </row>
    <row r="2326" spans="7:12" x14ac:dyDescent="0.15">
      <c r="G2326" t="s">
        <v>320</v>
      </c>
      <c r="H2326" t="s">
        <v>322</v>
      </c>
      <c r="I2326" t="s">
        <v>302</v>
      </c>
      <c r="J2326" t="s">
        <v>339</v>
      </c>
      <c r="K2326">
        <v>0</v>
      </c>
      <c r="L2326" s="172">
        <v>43334.709502314814</v>
      </c>
    </row>
    <row r="2327" spans="7:12" x14ac:dyDescent="0.15">
      <c r="G2327" t="s">
        <v>320</v>
      </c>
      <c r="H2327" t="s">
        <v>322</v>
      </c>
      <c r="I2327" t="s">
        <v>302</v>
      </c>
      <c r="J2327" t="s">
        <v>340</v>
      </c>
      <c r="K2327">
        <v>0</v>
      </c>
      <c r="L2327" s="172">
        <v>43334.709502314814</v>
      </c>
    </row>
    <row r="2328" spans="7:12" x14ac:dyDescent="0.15">
      <c r="G2328" t="s">
        <v>320</v>
      </c>
      <c r="H2328" t="s">
        <v>322</v>
      </c>
      <c r="I2328" t="s">
        <v>302</v>
      </c>
      <c r="J2328" t="s">
        <v>341</v>
      </c>
      <c r="K2328">
        <v>0</v>
      </c>
      <c r="L2328" s="172">
        <v>43334.709502314814</v>
      </c>
    </row>
    <row r="2329" spans="7:12" x14ac:dyDescent="0.15">
      <c r="G2329" t="s">
        <v>320</v>
      </c>
      <c r="H2329" t="s">
        <v>322</v>
      </c>
      <c r="I2329" t="s">
        <v>302</v>
      </c>
      <c r="J2329" t="s">
        <v>342</v>
      </c>
      <c r="K2329">
        <v>0</v>
      </c>
      <c r="L2329" s="172">
        <v>43334.709502314814</v>
      </c>
    </row>
    <row r="2330" spans="7:12" x14ac:dyDescent="0.15">
      <c r="G2330" t="s">
        <v>320</v>
      </c>
      <c r="H2330" t="s">
        <v>322</v>
      </c>
      <c r="I2330" t="s">
        <v>303</v>
      </c>
      <c r="J2330" t="s">
        <v>333</v>
      </c>
      <c r="K2330">
        <v>0</v>
      </c>
      <c r="L2330" s="172">
        <v>43334.709502314814</v>
      </c>
    </row>
    <row r="2331" spans="7:12" x14ac:dyDescent="0.15">
      <c r="G2331" t="s">
        <v>320</v>
      </c>
      <c r="H2331" t="s">
        <v>322</v>
      </c>
      <c r="I2331" t="s">
        <v>303</v>
      </c>
      <c r="J2331" t="s">
        <v>334</v>
      </c>
      <c r="K2331">
        <v>0</v>
      </c>
      <c r="L2331" s="172">
        <v>43334.709502314814</v>
      </c>
    </row>
    <row r="2332" spans="7:12" x14ac:dyDescent="0.15">
      <c r="G2332" t="s">
        <v>320</v>
      </c>
      <c r="H2332" t="s">
        <v>322</v>
      </c>
      <c r="I2332" t="s">
        <v>303</v>
      </c>
      <c r="J2332" t="s">
        <v>335</v>
      </c>
      <c r="K2332">
        <v>0</v>
      </c>
      <c r="L2332" s="172">
        <v>43334.709502314814</v>
      </c>
    </row>
    <row r="2333" spans="7:12" x14ac:dyDescent="0.15">
      <c r="G2333" t="s">
        <v>320</v>
      </c>
      <c r="H2333" t="s">
        <v>322</v>
      </c>
      <c r="I2333" t="s">
        <v>303</v>
      </c>
      <c r="J2333" t="s">
        <v>336</v>
      </c>
      <c r="K2333">
        <v>0</v>
      </c>
      <c r="L2333" s="172">
        <v>43334.709502314814</v>
      </c>
    </row>
    <row r="2334" spans="7:12" x14ac:dyDescent="0.15">
      <c r="G2334" t="s">
        <v>320</v>
      </c>
      <c r="H2334" t="s">
        <v>322</v>
      </c>
      <c r="I2334" t="s">
        <v>303</v>
      </c>
      <c r="J2334" t="s">
        <v>326</v>
      </c>
      <c r="K2334">
        <v>0</v>
      </c>
      <c r="L2334" s="172">
        <v>43334.709502314814</v>
      </c>
    </row>
    <row r="2335" spans="7:12" x14ac:dyDescent="0.15">
      <c r="G2335" t="s">
        <v>320</v>
      </c>
      <c r="H2335" t="s">
        <v>322</v>
      </c>
      <c r="I2335" t="s">
        <v>303</v>
      </c>
      <c r="J2335" t="s">
        <v>327</v>
      </c>
      <c r="K2335">
        <v>0</v>
      </c>
      <c r="L2335" s="172">
        <v>43334.709502314814</v>
      </c>
    </row>
    <row r="2336" spans="7:12" x14ac:dyDescent="0.15">
      <c r="G2336" t="s">
        <v>320</v>
      </c>
      <c r="H2336" t="s">
        <v>322</v>
      </c>
      <c r="I2336" t="s">
        <v>303</v>
      </c>
      <c r="J2336" t="s">
        <v>337</v>
      </c>
      <c r="K2336">
        <v>0</v>
      </c>
      <c r="L2336" s="172">
        <v>43334.709502314814</v>
      </c>
    </row>
    <row r="2337" spans="7:12" x14ac:dyDescent="0.15">
      <c r="G2337" t="s">
        <v>320</v>
      </c>
      <c r="H2337" t="s">
        <v>322</v>
      </c>
      <c r="I2337" t="s">
        <v>303</v>
      </c>
      <c r="J2337" t="s">
        <v>338</v>
      </c>
      <c r="K2337">
        <v>0</v>
      </c>
      <c r="L2337" s="172">
        <v>43334.709502314814</v>
      </c>
    </row>
    <row r="2338" spans="7:12" x14ac:dyDescent="0.15">
      <c r="G2338" t="s">
        <v>320</v>
      </c>
      <c r="H2338" t="s">
        <v>322</v>
      </c>
      <c r="I2338" t="s">
        <v>303</v>
      </c>
      <c r="J2338" t="s">
        <v>339</v>
      </c>
      <c r="K2338">
        <v>0</v>
      </c>
      <c r="L2338" s="172">
        <v>43334.709502314814</v>
      </c>
    </row>
    <row r="2339" spans="7:12" x14ac:dyDescent="0.15">
      <c r="G2339" t="s">
        <v>320</v>
      </c>
      <c r="H2339" t="s">
        <v>322</v>
      </c>
      <c r="I2339" t="s">
        <v>303</v>
      </c>
      <c r="J2339" t="s">
        <v>340</v>
      </c>
      <c r="K2339">
        <v>0</v>
      </c>
      <c r="L2339" s="172">
        <v>43334.709502314814</v>
      </c>
    </row>
    <row r="2340" spans="7:12" x14ac:dyDescent="0.15">
      <c r="G2340" t="s">
        <v>320</v>
      </c>
      <c r="H2340" t="s">
        <v>322</v>
      </c>
      <c r="I2340" t="s">
        <v>303</v>
      </c>
      <c r="J2340" t="s">
        <v>341</v>
      </c>
      <c r="K2340">
        <v>0</v>
      </c>
      <c r="L2340" s="172">
        <v>43334.709513888891</v>
      </c>
    </row>
    <row r="2341" spans="7:12" x14ac:dyDescent="0.15">
      <c r="G2341" t="s">
        <v>320</v>
      </c>
      <c r="H2341" t="s">
        <v>322</v>
      </c>
      <c r="I2341" t="s">
        <v>303</v>
      </c>
      <c r="J2341" t="s">
        <v>342</v>
      </c>
      <c r="K2341">
        <v>0</v>
      </c>
      <c r="L2341" s="172">
        <v>43334.709513888891</v>
      </c>
    </row>
    <row r="2342" spans="7:12" x14ac:dyDescent="0.15">
      <c r="G2342" t="s">
        <v>320</v>
      </c>
      <c r="H2342" t="s">
        <v>322</v>
      </c>
      <c r="I2342" t="s">
        <v>304</v>
      </c>
      <c r="J2342" t="s">
        <v>333</v>
      </c>
      <c r="K2342">
        <v>0</v>
      </c>
      <c r="L2342" s="172">
        <v>43334.709513888891</v>
      </c>
    </row>
    <row r="2343" spans="7:12" x14ac:dyDescent="0.15">
      <c r="G2343" t="s">
        <v>320</v>
      </c>
      <c r="H2343" t="s">
        <v>322</v>
      </c>
      <c r="I2343" t="s">
        <v>304</v>
      </c>
      <c r="J2343" t="s">
        <v>334</v>
      </c>
      <c r="K2343">
        <v>0</v>
      </c>
      <c r="L2343" s="172">
        <v>43334.709513888891</v>
      </c>
    </row>
    <row r="2344" spans="7:12" x14ac:dyDescent="0.15">
      <c r="G2344" t="s">
        <v>320</v>
      </c>
      <c r="H2344" t="s">
        <v>322</v>
      </c>
      <c r="I2344" t="s">
        <v>304</v>
      </c>
      <c r="J2344" t="s">
        <v>335</v>
      </c>
      <c r="K2344">
        <v>0</v>
      </c>
      <c r="L2344" s="172">
        <v>43334.709513888891</v>
      </c>
    </row>
    <row r="2345" spans="7:12" x14ac:dyDescent="0.15">
      <c r="G2345" t="s">
        <v>320</v>
      </c>
      <c r="H2345" t="s">
        <v>322</v>
      </c>
      <c r="I2345" t="s">
        <v>304</v>
      </c>
      <c r="J2345" t="s">
        <v>336</v>
      </c>
      <c r="K2345">
        <v>0</v>
      </c>
      <c r="L2345" s="172">
        <v>43334.709513888891</v>
      </c>
    </row>
    <row r="2346" spans="7:12" x14ac:dyDescent="0.15">
      <c r="G2346" t="s">
        <v>320</v>
      </c>
      <c r="H2346" t="s">
        <v>322</v>
      </c>
      <c r="I2346" t="s">
        <v>304</v>
      </c>
      <c r="J2346" t="s">
        <v>326</v>
      </c>
      <c r="K2346">
        <v>0</v>
      </c>
      <c r="L2346" s="172">
        <v>43334.709513888891</v>
      </c>
    </row>
    <row r="2347" spans="7:12" x14ac:dyDescent="0.15">
      <c r="G2347" t="s">
        <v>320</v>
      </c>
      <c r="H2347" t="s">
        <v>322</v>
      </c>
      <c r="I2347" t="s">
        <v>304</v>
      </c>
      <c r="J2347" t="s">
        <v>327</v>
      </c>
      <c r="K2347">
        <v>0</v>
      </c>
      <c r="L2347" s="172">
        <v>43334.709513888891</v>
      </c>
    </row>
    <row r="2348" spans="7:12" x14ac:dyDescent="0.15">
      <c r="G2348" t="s">
        <v>320</v>
      </c>
      <c r="H2348" t="s">
        <v>322</v>
      </c>
      <c r="I2348" t="s">
        <v>304</v>
      </c>
      <c r="J2348" t="s">
        <v>337</v>
      </c>
      <c r="K2348">
        <v>0</v>
      </c>
      <c r="L2348" s="172">
        <v>43334.709513888891</v>
      </c>
    </row>
    <row r="2349" spans="7:12" x14ac:dyDescent="0.15">
      <c r="G2349" t="s">
        <v>320</v>
      </c>
      <c r="H2349" t="s">
        <v>322</v>
      </c>
      <c r="I2349" t="s">
        <v>304</v>
      </c>
      <c r="J2349" t="s">
        <v>338</v>
      </c>
      <c r="K2349">
        <v>0</v>
      </c>
      <c r="L2349" s="172">
        <v>43334.709513888891</v>
      </c>
    </row>
    <row r="2350" spans="7:12" x14ac:dyDescent="0.15">
      <c r="G2350" t="s">
        <v>320</v>
      </c>
      <c r="H2350" t="s">
        <v>322</v>
      </c>
      <c r="I2350" t="s">
        <v>304</v>
      </c>
      <c r="J2350" t="s">
        <v>339</v>
      </c>
      <c r="K2350">
        <v>0</v>
      </c>
      <c r="L2350" s="172">
        <v>43334.709513888891</v>
      </c>
    </row>
    <row r="2351" spans="7:12" x14ac:dyDescent="0.15">
      <c r="G2351" t="s">
        <v>320</v>
      </c>
      <c r="H2351" t="s">
        <v>322</v>
      </c>
      <c r="I2351" t="s">
        <v>304</v>
      </c>
      <c r="J2351" t="s">
        <v>340</v>
      </c>
      <c r="K2351">
        <v>0</v>
      </c>
      <c r="L2351" s="172">
        <v>43334.709513888891</v>
      </c>
    </row>
    <row r="2352" spans="7:12" x14ac:dyDescent="0.15">
      <c r="G2352" t="s">
        <v>320</v>
      </c>
      <c r="H2352" t="s">
        <v>322</v>
      </c>
      <c r="I2352" t="s">
        <v>304</v>
      </c>
      <c r="J2352" t="s">
        <v>341</v>
      </c>
      <c r="K2352">
        <v>0</v>
      </c>
      <c r="L2352" s="172">
        <v>43334.709513888891</v>
      </c>
    </row>
    <row r="2353" spans="7:12" x14ac:dyDescent="0.15">
      <c r="G2353" t="s">
        <v>320</v>
      </c>
      <c r="H2353" t="s">
        <v>322</v>
      </c>
      <c r="I2353" t="s">
        <v>304</v>
      </c>
      <c r="J2353" t="s">
        <v>342</v>
      </c>
      <c r="K2353">
        <v>0</v>
      </c>
      <c r="L2353" s="172">
        <v>43334.709513888891</v>
      </c>
    </row>
    <row r="2354" spans="7:12" x14ac:dyDescent="0.15">
      <c r="G2354" t="s">
        <v>320</v>
      </c>
      <c r="H2354" t="s">
        <v>322</v>
      </c>
      <c r="I2354" t="s">
        <v>305</v>
      </c>
      <c r="J2354" t="s">
        <v>333</v>
      </c>
      <c r="K2354">
        <v>0</v>
      </c>
      <c r="L2354" s="172">
        <v>43334.709513888891</v>
      </c>
    </row>
    <row r="2355" spans="7:12" x14ac:dyDescent="0.15">
      <c r="G2355" t="s">
        <v>320</v>
      </c>
      <c r="H2355" t="s">
        <v>322</v>
      </c>
      <c r="I2355" t="s">
        <v>305</v>
      </c>
      <c r="J2355" t="s">
        <v>334</v>
      </c>
      <c r="K2355">
        <v>0</v>
      </c>
      <c r="L2355" s="172">
        <v>43334.709513888891</v>
      </c>
    </row>
    <row r="2356" spans="7:12" x14ac:dyDescent="0.15">
      <c r="G2356" t="s">
        <v>320</v>
      </c>
      <c r="H2356" t="s">
        <v>322</v>
      </c>
      <c r="I2356" t="s">
        <v>305</v>
      </c>
      <c r="J2356" t="s">
        <v>335</v>
      </c>
      <c r="K2356">
        <v>0</v>
      </c>
      <c r="L2356" s="172">
        <v>43334.709513888891</v>
      </c>
    </row>
    <row r="2357" spans="7:12" x14ac:dyDescent="0.15">
      <c r="G2357" t="s">
        <v>320</v>
      </c>
      <c r="H2357" t="s">
        <v>322</v>
      </c>
      <c r="I2357" t="s">
        <v>305</v>
      </c>
      <c r="J2357" t="s">
        <v>336</v>
      </c>
      <c r="K2357">
        <v>0</v>
      </c>
      <c r="L2357" s="172">
        <v>43334.709513888891</v>
      </c>
    </row>
    <row r="2358" spans="7:12" x14ac:dyDescent="0.15">
      <c r="G2358" t="s">
        <v>320</v>
      </c>
      <c r="H2358" t="s">
        <v>322</v>
      </c>
      <c r="I2358" t="s">
        <v>305</v>
      </c>
      <c r="J2358" t="s">
        <v>326</v>
      </c>
      <c r="K2358">
        <v>0</v>
      </c>
      <c r="L2358" s="172">
        <v>43334.709513888891</v>
      </c>
    </row>
    <row r="2359" spans="7:12" x14ac:dyDescent="0.15">
      <c r="G2359" t="s">
        <v>320</v>
      </c>
      <c r="H2359" t="s">
        <v>322</v>
      </c>
      <c r="I2359" t="s">
        <v>305</v>
      </c>
      <c r="J2359" t="s">
        <v>327</v>
      </c>
      <c r="K2359">
        <v>0</v>
      </c>
      <c r="L2359" s="172">
        <v>43334.709513888891</v>
      </c>
    </row>
    <row r="2360" spans="7:12" x14ac:dyDescent="0.15">
      <c r="G2360" t="s">
        <v>320</v>
      </c>
      <c r="H2360" t="s">
        <v>322</v>
      </c>
      <c r="I2360" t="s">
        <v>305</v>
      </c>
      <c r="J2360" t="s">
        <v>337</v>
      </c>
      <c r="K2360">
        <v>0</v>
      </c>
      <c r="L2360" s="172">
        <v>43334.709513888891</v>
      </c>
    </row>
    <row r="2361" spans="7:12" x14ac:dyDescent="0.15">
      <c r="G2361" t="s">
        <v>320</v>
      </c>
      <c r="H2361" t="s">
        <v>322</v>
      </c>
      <c r="I2361" t="s">
        <v>305</v>
      </c>
      <c r="J2361" t="s">
        <v>338</v>
      </c>
      <c r="K2361">
        <v>0</v>
      </c>
      <c r="L2361" s="172">
        <v>43334.709513888891</v>
      </c>
    </row>
    <row r="2362" spans="7:12" x14ac:dyDescent="0.15">
      <c r="G2362" t="s">
        <v>320</v>
      </c>
      <c r="H2362" t="s">
        <v>322</v>
      </c>
      <c r="I2362" t="s">
        <v>305</v>
      </c>
      <c r="J2362" t="s">
        <v>339</v>
      </c>
      <c r="K2362">
        <v>0</v>
      </c>
      <c r="L2362" s="172">
        <v>43334.709513888891</v>
      </c>
    </row>
    <row r="2363" spans="7:12" x14ac:dyDescent="0.15">
      <c r="G2363" t="s">
        <v>320</v>
      </c>
      <c r="H2363" t="s">
        <v>322</v>
      </c>
      <c r="I2363" t="s">
        <v>305</v>
      </c>
      <c r="J2363" t="s">
        <v>340</v>
      </c>
      <c r="K2363">
        <v>0</v>
      </c>
      <c r="L2363" s="172">
        <v>43334.709513888891</v>
      </c>
    </row>
    <row r="2364" spans="7:12" x14ac:dyDescent="0.15">
      <c r="G2364" t="s">
        <v>320</v>
      </c>
      <c r="H2364" t="s">
        <v>322</v>
      </c>
      <c r="I2364" t="s">
        <v>305</v>
      </c>
      <c r="J2364" t="s">
        <v>341</v>
      </c>
      <c r="K2364">
        <v>0</v>
      </c>
      <c r="L2364" s="172">
        <v>43334.709513888891</v>
      </c>
    </row>
    <row r="2365" spans="7:12" x14ac:dyDescent="0.15">
      <c r="G2365" t="s">
        <v>320</v>
      </c>
      <c r="H2365" t="s">
        <v>322</v>
      </c>
      <c r="I2365" t="s">
        <v>305</v>
      </c>
      <c r="J2365" t="s">
        <v>342</v>
      </c>
      <c r="K2365">
        <v>0</v>
      </c>
      <c r="L2365" s="172">
        <v>43334.709513888891</v>
      </c>
    </row>
    <row r="2366" spans="7:12" x14ac:dyDescent="0.15">
      <c r="G2366" t="s">
        <v>320</v>
      </c>
      <c r="H2366" t="s">
        <v>322</v>
      </c>
      <c r="I2366" t="s">
        <v>306</v>
      </c>
      <c r="J2366" t="s">
        <v>333</v>
      </c>
      <c r="K2366">
        <v>2</v>
      </c>
      <c r="L2366" s="172">
        <v>43334.709513888891</v>
      </c>
    </row>
    <row r="2367" spans="7:12" x14ac:dyDescent="0.15">
      <c r="G2367" t="s">
        <v>320</v>
      </c>
      <c r="H2367" t="s">
        <v>322</v>
      </c>
      <c r="I2367" t="s">
        <v>306</v>
      </c>
      <c r="J2367" t="s">
        <v>334</v>
      </c>
      <c r="K2367">
        <v>2</v>
      </c>
      <c r="L2367" s="172">
        <v>43334.709513888891</v>
      </c>
    </row>
    <row r="2368" spans="7:12" x14ac:dyDescent="0.15">
      <c r="G2368" t="s">
        <v>320</v>
      </c>
      <c r="H2368" t="s">
        <v>322</v>
      </c>
      <c r="I2368" t="s">
        <v>306</v>
      </c>
      <c r="J2368" t="s">
        <v>335</v>
      </c>
      <c r="K2368">
        <v>0</v>
      </c>
      <c r="L2368" s="172">
        <v>43334.709513888891</v>
      </c>
    </row>
    <row r="2369" spans="7:12" x14ac:dyDescent="0.15">
      <c r="G2369" t="s">
        <v>320</v>
      </c>
      <c r="H2369" t="s">
        <v>322</v>
      </c>
      <c r="I2369" t="s">
        <v>306</v>
      </c>
      <c r="J2369" t="s">
        <v>336</v>
      </c>
      <c r="K2369">
        <v>0</v>
      </c>
      <c r="L2369" s="172">
        <v>43334.709513888891</v>
      </c>
    </row>
    <row r="2370" spans="7:12" x14ac:dyDescent="0.15">
      <c r="G2370" t="s">
        <v>320</v>
      </c>
      <c r="H2370" t="s">
        <v>322</v>
      </c>
      <c r="I2370" t="s">
        <v>306</v>
      </c>
      <c r="J2370" t="s">
        <v>326</v>
      </c>
      <c r="K2370">
        <v>0</v>
      </c>
      <c r="L2370" s="172">
        <v>43334.709513888891</v>
      </c>
    </row>
    <row r="2371" spans="7:12" x14ac:dyDescent="0.15">
      <c r="G2371" t="s">
        <v>320</v>
      </c>
      <c r="H2371" t="s">
        <v>322</v>
      </c>
      <c r="I2371" t="s">
        <v>306</v>
      </c>
      <c r="J2371" t="s">
        <v>327</v>
      </c>
      <c r="K2371">
        <v>2</v>
      </c>
      <c r="L2371" s="172">
        <v>43334.709513888891</v>
      </c>
    </row>
    <row r="2372" spans="7:12" x14ac:dyDescent="0.15">
      <c r="G2372" t="s">
        <v>320</v>
      </c>
      <c r="H2372" t="s">
        <v>322</v>
      </c>
      <c r="I2372" t="s">
        <v>306</v>
      </c>
      <c r="J2372" t="s">
        <v>337</v>
      </c>
      <c r="K2372">
        <v>0</v>
      </c>
      <c r="L2372" s="172">
        <v>43334.709513888891</v>
      </c>
    </row>
    <row r="2373" spans="7:12" x14ac:dyDescent="0.15">
      <c r="G2373" t="s">
        <v>320</v>
      </c>
      <c r="H2373" t="s">
        <v>322</v>
      </c>
      <c r="I2373" t="s">
        <v>306</v>
      </c>
      <c r="J2373" t="s">
        <v>338</v>
      </c>
      <c r="K2373">
        <v>0</v>
      </c>
      <c r="L2373" s="172">
        <v>43334.709513888891</v>
      </c>
    </row>
    <row r="2374" spans="7:12" x14ac:dyDescent="0.15">
      <c r="G2374" t="s">
        <v>320</v>
      </c>
      <c r="H2374" t="s">
        <v>322</v>
      </c>
      <c r="I2374" t="s">
        <v>306</v>
      </c>
      <c r="J2374" t="s">
        <v>339</v>
      </c>
      <c r="K2374">
        <v>2</v>
      </c>
      <c r="L2374" s="172">
        <v>43334.709513888891</v>
      </c>
    </row>
    <row r="2375" spans="7:12" x14ac:dyDescent="0.15">
      <c r="G2375" t="s">
        <v>320</v>
      </c>
      <c r="H2375" t="s">
        <v>322</v>
      </c>
      <c r="I2375" t="s">
        <v>306</v>
      </c>
      <c r="J2375" t="s">
        <v>340</v>
      </c>
      <c r="K2375">
        <v>0</v>
      </c>
      <c r="L2375" s="172">
        <v>43334.709513888891</v>
      </c>
    </row>
    <row r="2376" spans="7:12" x14ac:dyDescent="0.15">
      <c r="G2376" t="s">
        <v>320</v>
      </c>
      <c r="H2376" t="s">
        <v>322</v>
      </c>
      <c r="I2376" t="s">
        <v>306</v>
      </c>
      <c r="J2376" t="s">
        <v>341</v>
      </c>
      <c r="K2376">
        <v>0</v>
      </c>
      <c r="L2376" s="172">
        <v>43334.709513888891</v>
      </c>
    </row>
    <row r="2377" spans="7:12" x14ac:dyDescent="0.15">
      <c r="G2377" t="s">
        <v>320</v>
      </c>
      <c r="H2377" t="s">
        <v>322</v>
      </c>
      <c r="I2377" t="s">
        <v>306</v>
      </c>
      <c r="J2377" t="s">
        <v>342</v>
      </c>
      <c r="K2377">
        <v>0</v>
      </c>
      <c r="L2377" s="172">
        <v>43334.709513888891</v>
      </c>
    </row>
    <row r="2378" spans="7:12" x14ac:dyDescent="0.15">
      <c r="G2378" t="s">
        <v>320</v>
      </c>
      <c r="H2378" t="s">
        <v>322</v>
      </c>
      <c r="I2378" t="s">
        <v>307</v>
      </c>
      <c r="J2378" t="s">
        <v>333</v>
      </c>
      <c r="K2378">
        <v>1</v>
      </c>
      <c r="L2378" s="172">
        <v>43334.709513888891</v>
      </c>
    </row>
    <row r="2379" spans="7:12" x14ac:dyDescent="0.15">
      <c r="G2379" t="s">
        <v>320</v>
      </c>
      <c r="H2379" t="s">
        <v>322</v>
      </c>
      <c r="I2379" t="s">
        <v>307</v>
      </c>
      <c r="J2379" t="s">
        <v>334</v>
      </c>
      <c r="K2379">
        <v>1</v>
      </c>
      <c r="L2379" s="172">
        <v>43334.709513888891</v>
      </c>
    </row>
    <row r="2380" spans="7:12" x14ac:dyDescent="0.15">
      <c r="G2380" t="s">
        <v>320</v>
      </c>
      <c r="H2380" t="s">
        <v>322</v>
      </c>
      <c r="I2380" t="s">
        <v>307</v>
      </c>
      <c r="J2380" t="s">
        <v>335</v>
      </c>
      <c r="K2380">
        <v>0</v>
      </c>
      <c r="L2380" s="172">
        <v>43334.70952546296</v>
      </c>
    </row>
    <row r="2381" spans="7:12" x14ac:dyDescent="0.15">
      <c r="G2381" t="s">
        <v>320</v>
      </c>
      <c r="H2381" t="s">
        <v>322</v>
      </c>
      <c r="I2381" t="s">
        <v>307</v>
      </c>
      <c r="J2381" t="s">
        <v>336</v>
      </c>
      <c r="K2381">
        <v>0</v>
      </c>
      <c r="L2381" s="172">
        <v>43334.70952546296</v>
      </c>
    </row>
    <row r="2382" spans="7:12" x14ac:dyDescent="0.15">
      <c r="G2382" t="s">
        <v>320</v>
      </c>
      <c r="H2382" t="s">
        <v>322</v>
      </c>
      <c r="I2382" t="s">
        <v>307</v>
      </c>
      <c r="J2382" t="s">
        <v>326</v>
      </c>
      <c r="K2382">
        <v>0</v>
      </c>
      <c r="L2382" s="172">
        <v>43334.70952546296</v>
      </c>
    </row>
    <row r="2383" spans="7:12" x14ac:dyDescent="0.15">
      <c r="G2383" t="s">
        <v>320</v>
      </c>
      <c r="H2383" t="s">
        <v>322</v>
      </c>
      <c r="I2383" t="s">
        <v>307</v>
      </c>
      <c r="J2383" t="s">
        <v>327</v>
      </c>
      <c r="K2383">
        <v>1</v>
      </c>
      <c r="L2383" s="172">
        <v>43334.70952546296</v>
      </c>
    </row>
    <row r="2384" spans="7:12" x14ac:dyDescent="0.15">
      <c r="G2384" t="s">
        <v>320</v>
      </c>
      <c r="H2384" t="s">
        <v>322</v>
      </c>
      <c r="I2384" t="s">
        <v>307</v>
      </c>
      <c r="J2384" t="s">
        <v>337</v>
      </c>
      <c r="K2384">
        <v>0</v>
      </c>
      <c r="L2384" s="172">
        <v>43334.70952546296</v>
      </c>
    </row>
    <row r="2385" spans="7:12" x14ac:dyDescent="0.15">
      <c r="G2385" t="s">
        <v>320</v>
      </c>
      <c r="H2385" t="s">
        <v>322</v>
      </c>
      <c r="I2385" t="s">
        <v>307</v>
      </c>
      <c r="J2385" t="s">
        <v>338</v>
      </c>
      <c r="K2385">
        <v>0</v>
      </c>
      <c r="L2385" s="172">
        <v>43334.70952546296</v>
      </c>
    </row>
    <row r="2386" spans="7:12" x14ac:dyDescent="0.15">
      <c r="G2386" t="s">
        <v>320</v>
      </c>
      <c r="H2386" t="s">
        <v>322</v>
      </c>
      <c r="I2386" t="s">
        <v>307</v>
      </c>
      <c r="J2386" t="s">
        <v>339</v>
      </c>
      <c r="K2386">
        <v>1</v>
      </c>
      <c r="L2386" s="172">
        <v>43334.70952546296</v>
      </c>
    </row>
    <row r="2387" spans="7:12" x14ac:dyDescent="0.15">
      <c r="G2387" t="s">
        <v>320</v>
      </c>
      <c r="H2387" t="s">
        <v>322</v>
      </c>
      <c r="I2387" t="s">
        <v>307</v>
      </c>
      <c r="J2387" t="s">
        <v>340</v>
      </c>
      <c r="K2387">
        <v>0</v>
      </c>
      <c r="L2387" s="172">
        <v>43334.70952546296</v>
      </c>
    </row>
    <row r="2388" spans="7:12" x14ac:dyDescent="0.15">
      <c r="G2388" t="s">
        <v>320</v>
      </c>
      <c r="H2388" t="s">
        <v>322</v>
      </c>
      <c r="I2388" t="s">
        <v>307</v>
      </c>
      <c r="J2388" t="s">
        <v>341</v>
      </c>
      <c r="K2388">
        <v>0</v>
      </c>
      <c r="L2388" s="172">
        <v>43334.70952546296</v>
      </c>
    </row>
    <row r="2389" spans="7:12" x14ac:dyDescent="0.15">
      <c r="G2389" t="s">
        <v>320</v>
      </c>
      <c r="H2389" t="s">
        <v>322</v>
      </c>
      <c r="I2389" t="s">
        <v>307</v>
      </c>
      <c r="J2389" t="s">
        <v>342</v>
      </c>
      <c r="K2389">
        <v>0</v>
      </c>
      <c r="L2389" s="172">
        <v>43334.70952546296</v>
      </c>
    </row>
    <row r="2390" spans="7:12" x14ac:dyDescent="0.15">
      <c r="G2390" t="s">
        <v>320</v>
      </c>
      <c r="H2390" t="s">
        <v>322</v>
      </c>
      <c r="I2390" t="s">
        <v>308</v>
      </c>
      <c r="J2390" t="s">
        <v>333</v>
      </c>
      <c r="K2390">
        <v>1</v>
      </c>
      <c r="L2390" s="172">
        <v>43334.70952546296</v>
      </c>
    </row>
    <row r="2391" spans="7:12" x14ac:dyDescent="0.15">
      <c r="G2391" t="s">
        <v>320</v>
      </c>
      <c r="H2391" t="s">
        <v>322</v>
      </c>
      <c r="I2391" t="s">
        <v>308</v>
      </c>
      <c r="J2391" t="s">
        <v>334</v>
      </c>
      <c r="K2391">
        <v>0</v>
      </c>
      <c r="L2391" s="172">
        <v>43334.70952546296</v>
      </c>
    </row>
    <row r="2392" spans="7:12" x14ac:dyDescent="0.15">
      <c r="G2392" t="s">
        <v>320</v>
      </c>
      <c r="H2392" t="s">
        <v>322</v>
      </c>
      <c r="I2392" t="s">
        <v>308</v>
      </c>
      <c r="J2392" t="s">
        <v>335</v>
      </c>
      <c r="K2392">
        <v>1</v>
      </c>
      <c r="L2392" s="172">
        <v>43334.70952546296</v>
      </c>
    </row>
    <row r="2393" spans="7:12" x14ac:dyDescent="0.15">
      <c r="G2393" t="s">
        <v>320</v>
      </c>
      <c r="H2393" t="s">
        <v>322</v>
      </c>
      <c r="I2393" t="s">
        <v>308</v>
      </c>
      <c r="J2393" t="s">
        <v>336</v>
      </c>
      <c r="K2393">
        <v>0</v>
      </c>
      <c r="L2393" s="172">
        <v>43334.70952546296</v>
      </c>
    </row>
    <row r="2394" spans="7:12" x14ac:dyDescent="0.15">
      <c r="G2394" t="s">
        <v>320</v>
      </c>
      <c r="H2394" t="s">
        <v>322</v>
      </c>
      <c r="I2394" t="s">
        <v>308</v>
      </c>
      <c r="J2394" t="s">
        <v>326</v>
      </c>
      <c r="K2394">
        <v>0</v>
      </c>
      <c r="L2394" s="172">
        <v>43334.70952546296</v>
      </c>
    </row>
    <row r="2395" spans="7:12" x14ac:dyDescent="0.15">
      <c r="G2395" t="s">
        <v>320</v>
      </c>
      <c r="H2395" t="s">
        <v>322</v>
      </c>
      <c r="I2395" t="s">
        <v>308</v>
      </c>
      <c r="J2395" t="s">
        <v>327</v>
      </c>
      <c r="K2395">
        <v>1</v>
      </c>
      <c r="L2395" s="172">
        <v>43334.70952546296</v>
      </c>
    </row>
    <row r="2396" spans="7:12" x14ac:dyDescent="0.15">
      <c r="G2396" t="s">
        <v>320</v>
      </c>
      <c r="H2396" t="s">
        <v>322</v>
      </c>
      <c r="I2396" t="s">
        <v>308</v>
      </c>
      <c r="J2396" t="s">
        <v>337</v>
      </c>
      <c r="K2396">
        <v>0</v>
      </c>
      <c r="L2396" s="172">
        <v>43334.70952546296</v>
      </c>
    </row>
    <row r="2397" spans="7:12" x14ac:dyDescent="0.15">
      <c r="G2397" t="s">
        <v>320</v>
      </c>
      <c r="H2397" t="s">
        <v>322</v>
      </c>
      <c r="I2397" t="s">
        <v>308</v>
      </c>
      <c r="J2397" t="s">
        <v>338</v>
      </c>
      <c r="K2397">
        <v>0</v>
      </c>
      <c r="L2397" s="172">
        <v>43334.70952546296</v>
      </c>
    </row>
    <row r="2398" spans="7:12" x14ac:dyDescent="0.15">
      <c r="G2398" t="s">
        <v>320</v>
      </c>
      <c r="H2398" t="s">
        <v>322</v>
      </c>
      <c r="I2398" t="s">
        <v>308</v>
      </c>
      <c r="J2398" t="s">
        <v>339</v>
      </c>
      <c r="K2398">
        <v>1</v>
      </c>
      <c r="L2398" s="172">
        <v>43334.70952546296</v>
      </c>
    </row>
    <row r="2399" spans="7:12" x14ac:dyDescent="0.15">
      <c r="G2399" t="s">
        <v>320</v>
      </c>
      <c r="H2399" t="s">
        <v>322</v>
      </c>
      <c r="I2399" t="s">
        <v>308</v>
      </c>
      <c r="J2399" t="s">
        <v>340</v>
      </c>
      <c r="K2399">
        <v>0</v>
      </c>
      <c r="L2399" s="172">
        <v>43334.70952546296</v>
      </c>
    </row>
    <row r="2400" spans="7:12" x14ac:dyDescent="0.15">
      <c r="G2400" t="s">
        <v>320</v>
      </c>
      <c r="H2400" t="s">
        <v>322</v>
      </c>
      <c r="I2400" t="s">
        <v>308</v>
      </c>
      <c r="J2400" t="s">
        <v>341</v>
      </c>
      <c r="K2400">
        <v>0</v>
      </c>
      <c r="L2400" s="172">
        <v>43334.70952546296</v>
      </c>
    </row>
    <row r="2401" spans="7:12" x14ac:dyDescent="0.15">
      <c r="G2401" t="s">
        <v>320</v>
      </c>
      <c r="H2401" t="s">
        <v>322</v>
      </c>
      <c r="I2401" t="s">
        <v>308</v>
      </c>
      <c r="J2401" t="s">
        <v>342</v>
      </c>
      <c r="K2401">
        <v>0</v>
      </c>
      <c r="L2401" s="172">
        <v>43334.70952546296</v>
      </c>
    </row>
    <row r="2402" spans="7:12" x14ac:dyDescent="0.15">
      <c r="G2402" t="s">
        <v>320</v>
      </c>
      <c r="H2402" t="s">
        <v>322</v>
      </c>
      <c r="I2402" t="s">
        <v>309</v>
      </c>
      <c r="J2402" t="s">
        <v>333</v>
      </c>
      <c r="K2402">
        <v>1</v>
      </c>
      <c r="L2402" s="172">
        <v>43334.70952546296</v>
      </c>
    </row>
    <row r="2403" spans="7:12" x14ac:dyDescent="0.15">
      <c r="G2403" t="s">
        <v>320</v>
      </c>
      <c r="H2403" t="s">
        <v>322</v>
      </c>
      <c r="I2403" t="s">
        <v>309</v>
      </c>
      <c r="J2403" t="s">
        <v>334</v>
      </c>
      <c r="K2403">
        <v>0</v>
      </c>
      <c r="L2403" s="172">
        <v>43334.70952546296</v>
      </c>
    </row>
    <row r="2404" spans="7:12" x14ac:dyDescent="0.15">
      <c r="G2404" t="s">
        <v>320</v>
      </c>
      <c r="H2404" t="s">
        <v>322</v>
      </c>
      <c r="I2404" t="s">
        <v>309</v>
      </c>
      <c r="J2404" t="s">
        <v>335</v>
      </c>
      <c r="K2404">
        <v>1</v>
      </c>
      <c r="L2404" s="172">
        <v>43334.70952546296</v>
      </c>
    </row>
    <row r="2405" spans="7:12" x14ac:dyDescent="0.15">
      <c r="G2405" t="s">
        <v>320</v>
      </c>
      <c r="H2405" t="s">
        <v>322</v>
      </c>
      <c r="I2405" t="s">
        <v>309</v>
      </c>
      <c r="J2405" t="s">
        <v>336</v>
      </c>
      <c r="K2405">
        <v>0</v>
      </c>
      <c r="L2405" s="172">
        <v>43334.70952546296</v>
      </c>
    </row>
    <row r="2406" spans="7:12" x14ac:dyDescent="0.15">
      <c r="G2406" t="s">
        <v>320</v>
      </c>
      <c r="H2406" t="s">
        <v>322</v>
      </c>
      <c r="I2406" t="s">
        <v>309</v>
      </c>
      <c r="J2406" t="s">
        <v>326</v>
      </c>
      <c r="K2406">
        <v>0</v>
      </c>
      <c r="L2406" s="172">
        <v>43334.70952546296</v>
      </c>
    </row>
    <row r="2407" spans="7:12" x14ac:dyDescent="0.15">
      <c r="G2407" t="s">
        <v>320</v>
      </c>
      <c r="H2407" t="s">
        <v>322</v>
      </c>
      <c r="I2407" t="s">
        <v>309</v>
      </c>
      <c r="J2407" t="s">
        <v>327</v>
      </c>
      <c r="K2407">
        <v>1</v>
      </c>
      <c r="L2407" s="172">
        <v>43334.70952546296</v>
      </c>
    </row>
    <row r="2408" spans="7:12" x14ac:dyDescent="0.15">
      <c r="G2408" t="s">
        <v>320</v>
      </c>
      <c r="H2408" t="s">
        <v>322</v>
      </c>
      <c r="I2408" t="s">
        <v>309</v>
      </c>
      <c r="J2408" t="s">
        <v>337</v>
      </c>
      <c r="K2408">
        <v>0</v>
      </c>
      <c r="L2408" s="172">
        <v>43334.70952546296</v>
      </c>
    </row>
    <row r="2409" spans="7:12" x14ac:dyDescent="0.15">
      <c r="G2409" t="s">
        <v>320</v>
      </c>
      <c r="H2409" t="s">
        <v>322</v>
      </c>
      <c r="I2409" t="s">
        <v>309</v>
      </c>
      <c r="J2409" t="s">
        <v>338</v>
      </c>
      <c r="K2409">
        <v>0</v>
      </c>
      <c r="L2409" s="172">
        <v>43334.70952546296</v>
      </c>
    </row>
    <row r="2410" spans="7:12" x14ac:dyDescent="0.15">
      <c r="G2410" t="s">
        <v>320</v>
      </c>
      <c r="H2410" t="s">
        <v>322</v>
      </c>
      <c r="I2410" t="s">
        <v>309</v>
      </c>
      <c r="J2410" t="s">
        <v>339</v>
      </c>
      <c r="K2410">
        <v>1</v>
      </c>
      <c r="L2410" s="172">
        <v>43334.70952546296</v>
      </c>
    </row>
    <row r="2411" spans="7:12" x14ac:dyDescent="0.15">
      <c r="G2411" t="s">
        <v>320</v>
      </c>
      <c r="H2411" t="s">
        <v>322</v>
      </c>
      <c r="I2411" t="s">
        <v>309</v>
      </c>
      <c r="J2411" t="s">
        <v>340</v>
      </c>
      <c r="K2411">
        <v>0</v>
      </c>
      <c r="L2411" s="172">
        <v>43334.70952546296</v>
      </c>
    </row>
    <row r="2412" spans="7:12" x14ac:dyDescent="0.15">
      <c r="G2412" t="s">
        <v>320</v>
      </c>
      <c r="H2412" t="s">
        <v>322</v>
      </c>
      <c r="I2412" t="s">
        <v>309</v>
      </c>
      <c r="J2412" t="s">
        <v>341</v>
      </c>
      <c r="K2412">
        <v>0</v>
      </c>
      <c r="L2412" s="172">
        <v>43334.70952546296</v>
      </c>
    </row>
    <row r="2413" spans="7:12" x14ac:dyDescent="0.15">
      <c r="G2413" t="s">
        <v>320</v>
      </c>
      <c r="H2413" t="s">
        <v>322</v>
      </c>
      <c r="I2413" t="s">
        <v>309</v>
      </c>
      <c r="J2413" t="s">
        <v>342</v>
      </c>
      <c r="K2413">
        <v>0</v>
      </c>
      <c r="L2413" s="172">
        <v>43334.70952546296</v>
      </c>
    </row>
    <row r="2414" spans="7:12" x14ac:dyDescent="0.15">
      <c r="G2414" t="s">
        <v>320</v>
      </c>
      <c r="H2414" t="s">
        <v>322</v>
      </c>
      <c r="I2414" t="s">
        <v>310</v>
      </c>
      <c r="J2414" t="s">
        <v>333</v>
      </c>
      <c r="K2414">
        <v>0</v>
      </c>
      <c r="L2414" s="172">
        <v>43334.70952546296</v>
      </c>
    </row>
    <row r="2415" spans="7:12" x14ac:dyDescent="0.15">
      <c r="G2415" t="s">
        <v>320</v>
      </c>
      <c r="H2415" t="s">
        <v>322</v>
      </c>
      <c r="I2415" t="s">
        <v>310</v>
      </c>
      <c r="J2415" t="s">
        <v>334</v>
      </c>
      <c r="K2415">
        <v>0</v>
      </c>
      <c r="L2415" s="172">
        <v>43334.70952546296</v>
      </c>
    </row>
    <row r="2416" spans="7:12" x14ac:dyDescent="0.15">
      <c r="G2416" t="s">
        <v>320</v>
      </c>
      <c r="H2416" t="s">
        <v>322</v>
      </c>
      <c r="I2416" t="s">
        <v>310</v>
      </c>
      <c r="J2416" t="s">
        <v>335</v>
      </c>
      <c r="K2416">
        <v>0</v>
      </c>
      <c r="L2416" s="172">
        <v>43334.70952546296</v>
      </c>
    </row>
    <row r="2417" spans="7:12" x14ac:dyDescent="0.15">
      <c r="G2417" t="s">
        <v>320</v>
      </c>
      <c r="H2417" t="s">
        <v>322</v>
      </c>
      <c r="I2417" t="s">
        <v>310</v>
      </c>
      <c r="J2417" t="s">
        <v>336</v>
      </c>
      <c r="K2417">
        <v>0</v>
      </c>
      <c r="L2417" s="172">
        <v>43334.70952546296</v>
      </c>
    </row>
    <row r="2418" spans="7:12" x14ac:dyDescent="0.15">
      <c r="G2418" t="s">
        <v>320</v>
      </c>
      <c r="H2418" t="s">
        <v>322</v>
      </c>
      <c r="I2418" t="s">
        <v>310</v>
      </c>
      <c r="J2418" t="s">
        <v>326</v>
      </c>
      <c r="K2418">
        <v>0</v>
      </c>
      <c r="L2418" s="172">
        <v>43334.70952546296</v>
      </c>
    </row>
    <row r="2419" spans="7:12" x14ac:dyDescent="0.15">
      <c r="G2419" t="s">
        <v>320</v>
      </c>
      <c r="H2419" t="s">
        <v>322</v>
      </c>
      <c r="I2419" t="s">
        <v>310</v>
      </c>
      <c r="J2419" t="s">
        <v>327</v>
      </c>
      <c r="K2419">
        <v>0</v>
      </c>
      <c r="L2419" s="172">
        <v>43334.709537037037</v>
      </c>
    </row>
    <row r="2420" spans="7:12" x14ac:dyDescent="0.15">
      <c r="G2420" t="s">
        <v>320</v>
      </c>
      <c r="H2420" t="s">
        <v>322</v>
      </c>
      <c r="I2420" t="s">
        <v>310</v>
      </c>
      <c r="J2420" t="s">
        <v>337</v>
      </c>
      <c r="K2420">
        <v>0</v>
      </c>
      <c r="L2420" s="172">
        <v>43334.709537037037</v>
      </c>
    </row>
    <row r="2421" spans="7:12" x14ac:dyDescent="0.15">
      <c r="G2421" t="s">
        <v>320</v>
      </c>
      <c r="H2421" t="s">
        <v>322</v>
      </c>
      <c r="I2421" t="s">
        <v>310</v>
      </c>
      <c r="J2421" t="s">
        <v>338</v>
      </c>
      <c r="K2421">
        <v>0</v>
      </c>
      <c r="L2421" s="172">
        <v>43334.709537037037</v>
      </c>
    </row>
    <row r="2422" spans="7:12" x14ac:dyDescent="0.15">
      <c r="G2422" t="s">
        <v>320</v>
      </c>
      <c r="H2422" t="s">
        <v>322</v>
      </c>
      <c r="I2422" t="s">
        <v>310</v>
      </c>
      <c r="J2422" t="s">
        <v>339</v>
      </c>
      <c r="K2422">
        <v>0</v>
      </c>
      <c r="L2422" s="172">
        <v>43334.709537037037</v>
      </c>
    </row>
    <row r="2423" spans="7:12" x14ac:dyDescent="0.15">
      <c r="G2423" t="s">
        <v>320</v>
      </c>
      <c r="H2423" t="s">
        <v>322</v>
      </c>
      <c r="I2423" t="s">
        <v>310</v>
      </c>
      <c r="J2423" t="s">
        <v>340</v>
      </c>
      <c r="K2423">
        <v>0</v>
      </c>
      <c r="L2423" s="172">
        <v>43334.709537037037</v>
      </c>
    </row>
    <row r="2424" spans="7:12" x14ac:dyDescent="0.15">
      <c r="G2424" t="s">
        <v>320</v>
      </c>
      <c r="H2424" t="s">
        <v>322</v>
      </c>
      <c r="I2424" t="s">
        <v>310</v>
      </c>
      <c r="J2424" t="s">
        <v>341</v>
      </c>
      <c r="K2424">
        <v>0</v>
      </c>
      <c r="L2424" s="172">
        <v>43334.709537037037</v>
      </c>
    </row>
    <row r="2425" spans="7:12" x14ac:dyDescent="0.15">
      <c r="G2425" t="s">
        <v>320</v>
      </c>
      <c r="H2425" t="s">
        <v>322</v>
      </c>
      <c r="I2425" t="s">
        <v>310</v>
      </c>
      <c r="J2425" t="s">
        <v>342</v>
      </c>
      <c r="K2425">
        <v>0</v>
      </c>
      <c r="L2425" s="172">
        <v>43334.709537037037</v>
      </c>
    </row>
    <row r="2426" spans="7:12" x14ac:dyDescent="0.15">
      <c r="G2426" t="s">
        <v>320</v>
      </c>
      <c r="H2426" t="s">
        <v>322</v>
      </c>
      <c r="I2426" t="s">
        <v>311</v>
      </c>
      <c r="J2426" t="s">
        <v>333</v>
      </c>
      <c r="K2426">
        <v>0</v>
      </c>
      <c r="L2426" s="172">
        <v>43334.709537037037</v>
      </c>
    </row>
    <row r="2427" spans="7:12" x14ac:dyDescent="0.15">
      <c r="G2427" t="s">
        <v>320</v>
      </c>
      <c r="H2427" t="s">
        <v>322</v>
      </c>
      <c r="I2427" t="s">
        <v>311</v>
      </c>
      <c r="J2427" t="s">
        <v>334</v>
      </c>
      <c r="K2427">
        <v>0</v>
      </c>
      <c r="L2427" s="172">
        <v>43334.709537037037</v>
      </c>
    </row>
    <row r="2428" spans="7:12" x14ac:dyDescent="0.15">
      <c r="G2428" t="s">
        <v>320</v>
      </c>
      <c r="H2428" t="s">
        <v>322</v>
      </c>
      <c r="I2428" t="s">
        <v>311</v>
      </c>
      <c r="J2428" t="s">
        <v>335</v>
      </c>
      <c r="K2428">
        <v>0</v>
      </c>
      <c r="L2428" s="172">
        <v>43334.709537037037</v>
      </c>
    </row>
    <row r="2429" spans="7:12" x14ac:dyDescent="0.15">
      <c r="G2429" t="s">
        <v>320</v>
      </c>
      <c r="H2429" t="s">
        <v>322</v>
      </c>
      <c r="I2429" t="s">
        <v>311</v>
      </c>
      <c r="J2429" t="s">
        <v>336</v>
      </c>
      <c r="K2429">
        <v>0</v>
      </c>
      <c r="L2429" s="172">
        <v>43334.709537037037</v>
      </c>
    </row>
    <row r="2430" spans="7:12" x14ac:dyDescent="0.15">
      <c r="G2430" t="s">
        <v>320</v>
      </c>
      <c r="H2430" t="s">
        <v>322</v>
      </c>
      <c r="I2430" t="s">
        <v>311</v>
      </c>
      <c r="J2430" t="s">
        <v>326</v>
      </c>
      <c r="K2430">
        <v>0</v>
      </c>
      <c r="L2430" s="172">
        <v>43334.709537037037</v>
      </c>
    </row>
    <row r="2431" spans="7:12" x14ac:dyDescent="0.15">
      <c r="G2431" t="s">
        <v>320</v>
      </c>
      <c r="H2431" t="s">
        <v>322</v>
      </c>
      <c r="I2431" t="s">
        <v>311</v>
      </c>
      <c r="J2431" t="s">
        <v>327</v>
      </c>
      <c r="K2431">
        <v>0</v>
      </c>
      <c r="L2431" s="172">
        <v>43334.709537037037</v>
      </c>
    </row>
    <row r="2432" spans="7:12" x14ac:dyDescent="0.15">
      <c r="G2432" t="s">
        <v>320</v>
      </c>
      <c r="H2432" t="s">
        <v>322</v>
      </c>
      <c r="I2432" t="s">
        <v>311</v>
      </c>
      <c r="J2432" t="s">
        <v>337</v>
      </c>
      <c r="K2432">
        <v>0</v>
      </c>
      <c r="L2432" s="172">
        <v>43334.709537037037</v>
      </c>
    </row>
    <row r="2433" spans="7:12" x14ac:dyDescent="0.15">
      <c r="G2433" t="s">
        <v>320</v>
      </c>
      <c r="H2433" t="s">
        <v>322</v>
      </c>
      <c r="I2433" t="s">
        <v>311</v>
      </c>
      <c r="J2433" t="s">
        <v>338</v>
      </c>
      <c r="K2433">
        <v>0</v>
      </c>
      <c r="L2433" s="172">
        <v>43334.709537037037</v>
      </c>
    </row>
    <row r="2434" spans="7:12" x14ac:dyDescent="0.15">
      <c r="G2434" t="s">
        <v>320</v>
      </c>
      <c r="H2434" t="s">
        <v>322</v>
      </c>
      <c r="I2434" t="s">
        <v>311</v>
      </c>
      <c r="J2434" t="s">
        <v>339</v>
      </c>
      <c r="K2434">
        <v>0</v>
      </c>
      <c r="L2434" s="172">
        <v>43334.709537037037</v>
      </c>
    </row>
    <row r="2435" spans="7:12" x14ac:dyDescent="0.15">
      <c r="G2435" t="s">
        <v>320</v>
      </c>
      <c r="H2435" t="s">
        <v>322</v>
      </c>
      <c r="I2435" t="s">
        <v>311</v>
      </c>
      <c r="J2435" t="s">
        <v>340</v>
      </c>
      <c r="K2435">
        <v>0</v>
      </c>
      <c r="L2435" s="172">
        <v>43334.709537037037</v>
      </c>
    </row>
    <row r="2436" spans="7:12" x14ac:dyDescent="0.15">
      <c r="G2436" t="s">
        <v>320</v>
      </c>
      <c r="H2436" t="s">
        <v>322</v>
      </c>
      <c r="I2436" t="s">
        <v>311</v>
      </c>
      <c r="J2436" t="s">
        <v>341</v>
      </c>
      <c r="K2436">
        <v>0</v>
      </c>
      <c r="L2436" s="172">
        <v>43334.709537037037</v>
      </c>
    </row>
    <row r="2437" spans="7:12" x14ac:dyDescent="0.15">
      <c r="G2437" t="s">
        <v>320</v>
      </c>
      <c r="H2437" t="s">
        <v>322</v>
      </c>
      <c r="I2437" t="s">
        <v>311</v>
      </c>
      <c r="J2437" t="s">
        <v>342</v>
      </c>
      <c r="K2437">
        <v>0</v>
      </c>
      <c r="L2437" s="172">
        <v>43334.709537037037</v>
      </c>
    </row>
    <row r="2438" spans="7:12" x14ac:dyDescent="0.15">
      <c r="G2438" t="s">
        <v>320</v>
      </c>
      <c r="H2438" t="s">
        <v>322</v>
      </c>
      <c r="I2438" t="s">
        <v>312</v>
      </c>
      <c r="J2438" t="s">
        <v>333</v>
      </c>
      <c r="K2438">
        <v>1</v>
      </c>
      <c r="L2438" s="172">
        <v>43334.709537037037</v>
      </c>
    </row>
    <row r="2439" spans="7:12" x14ac:dyDescent="0.15">
      <c r="G2439" t="s">
        <v>320</v>
      </c>
      <c r="H2439" t="s">
        <v>322</v>
      </c>
      <c r="I2439" t="s">
        <v>312</v>
      </c>
      <c r="J2439" t="s">
        <v>334</v>
      </c>
      <c r="K2439">
        <v>1</v>
      </c>
      <c r="L2439" s="172">
        <v>43334.709537037037</v>
      </c>
    </row>
    <row r="2440" spans="7:12" x14ac:dyDescent="0.15">
      <c r="G2440" t="s">
        <v>320</v>
      </c>
      <c r="H2440" t="s">
        <v>322</v>
      </c>
      <c r="I2440" t="s">
        <v>312</v>
      </c>
      <c r="J2440" t="s">
        <v>335</v>
      </c>
      <c r="K2440">
        <v>0</v>
      </c>
      <c r="L2440" s="172">
        <v>43334.709537037037</v>
      </c>
    </row>
    <row r="2441" spans="7:12" x14ac:dyDescent="0.15">
      <c r="G2441" t="s">
        <v>320</v>
      </c>
      <c r="H2441" t="s">
        <v>322</v>
      </c>
      <c r="I2441" t="s">
        <v>312</v>
      </c>
      <c r="J2441" t="s">
        <v>336</v>
      </c>
      <c r="K2441">
        <v>0</v>
      </c>
      <c r="L2441" s="172">
        <v>43334.709537037037</v>
      </c>
    </row>
    <row r="2442" spans="7:12" x14ac:dyDescent="0.15">
      <c r="G2442" t="s">
        <v>320</v>
      </c>
      <c r="H2442" t="s">
        <v>322</v>
      </c>
      <c r="I2442" t="s">
        <v>312</v>
      </c>
      <c r="J2442" t="s">
        <v>326</v>
      </c>
      <c r="K2442">
        <v>0</v>
      </c>
      <c r="L2442" s="172">
        <v>43334.709537037037</v>
      </c>
    </row>
    <row r="2443" spans="7:12" x14ac:dyDescent="0.15">
      <c r="G2443" t="s">
        <v>320</v>
      </c>
      <c r="H2443" t="s">
        <v>322</v>
      </c>
      <c r="I2443" t="s">
        <v>312</v>
      </c>
      <c r="J2443" t="s">
        <v>327</v>
      </c>
      <c r="K2443">
        <v>0</v>
      </c>
      <c r="L2443" s="172">
        <v>43334.709537037037</v>
      </c>
    </row>
    <row r="2444" spans="7:12" x14ac:dyDescent="0.15">
      <c r="G2444" t="s">
        <v>320</v>
      </c>
      <c r="H2444" t="s">
        <v>322</v>
      </c>
      <c r="I2444" t="s">
        <v>312</v>
      </c>
      <c r="J2444" t="s">
        <v>337</v>
      </c>
      <c r="K2444">
        <v>0</v>
      </c>
      <c r="L2444" s="172">
        <v>43334.709537037037</v>
      </c>
    </row>
    <row r="2445" spans="7:12" x14ac:dyDescent="0.15">
      <c r="G2445" t="s">
        <v>320</v>
      </c>
      <c r="H2445" t="s">
        <v>322</v>
      </c>
      <c r="I2445" t="s">
        <v>312</v>
      </c>
      <c r="J2445" t="s">
        <v>338</v>
      </c>
      <c r="K2445">
        <v>0</v>
      </c>
      <c r="L2445" s="172">
        <v>43334.709537037037</v>
      </c>
    </row>
    <row r="2446" spans="7:12" x14ac:dyDescent="0.15">
      <c r="G2446" t="s">
        <v>320</v>
      </c>
      <c r="H2446" t="s">
        <v>322</v>
      </c>
      <c r="I2446" t="s">
        <v>312</v>
      </c>
      <c r="J2446" t="s">
        <v>339</v>
      </c>
      <c r="K2446">
        <v>1</v>
      </c>
      <c r="L2446" s="172">
        <v>43334.709537037037</v>
      </c>
    </row>
    <row r="2447" spans="7:12" x14ac:dyDescent="0.15">
      <c r="G2447" t="s">
        <v>320</v>
      </c>
      <c r="H2447" t="s">
        <v>322</v>
      </c>
      <c r="I2447" t="s">
        <v>312</v>
      </c>
      <c r="J2447" t="s">
        <v>340</v>
      </c>
      <c r="K2447">
        <v>0</v>
      </c>
      <c r="L2447" s="172">
        <v>43334.709537037037</v>
      </c>
    </row>
    <row r="2448" spans="7:12" x14ac:dyDescent="0.15">
      <c r="G2448" t="s">
        <v>320</v>
      </c>
      <c r="H2448" t="s">
        <v>322</v>
      </c>
      <c r="I2448" t="s">
        <v>312</v>
      </c>
      <c r="J2448" t="s">
        <v>341</v>
      </c>
      <c r="K2448">
        <v>0</v>
      </c>
      <c r="L2448" s="172">
        <v>43334.709537037037</v>
      </c>
    </row>
    <row r="2449" spans="7:12" x14ac:dyDescent="0.15">
      <c r="G2449" t="s">
        <v>320</v>
      </c>
      <c r="H2449" t="s">
        <v>322</v>
      </c>
      <c r="I2449" t="s">
        <v>312</v>
      </c>
      <c r="J2449" t="s">
        <v>342</v>
      </c>
      <c r="K2449">
        <v>0</v>
      </c>
      <c r="L2449" s="172">
        <v>43334.709537037037</v>
      </c>
    </row>
    <row r="2450" spans="7:12" x14ac:dyDescent="0.15">
      <c r="G2450" t="s">
        <v>320</v>
      </c>
      <c r="H2450" t="s">
        <v>322</v>
      </c>
      <c r="I2450" t="s">
        <v>317</v>
      </c>
      <c r="J2450" t="s">
        <v>333</v>
      </c>
      <c r="K2450">
        <v>0</v>
      </c>
      <c r="L2450" s="172">
        <v>43334.709537037037</v>
      </c>
    </row>
    <row r="2451" spans="7:12" x14ac:dyDescent="0.15">
      <c r="G2451" t="s">
        <v>320</v>
      </c>
      <c r="H2451" t="s">
        <v>322</v>
      </c>
      <c r="I2451" t="s">
        <v>317</v>
      </c>
      <c r="J2451" t="s">
        <v>334</v>
      </c>
      <c r="K2451">
        <v>0</v>
      </c>
      <c r="L2451" s="172">
        <v>43334.709537037037</v>
      </c>
    </row>
    <row r="2452" spans="7:12" x14ac:dyDescent="0.15">
      <c r="G2452" t="s">
        <v>320</v>
      </c>
      <c r="H2452" t="s">
        <v>322</v>
      </c>
      <c r="I2452" t="s">
        <v>317</v>
      </c>
      <c r="J2452" t="s">
        <v>335</v>
      </c>
      <c r="K2452">
        <v>0</v>
      </c>
      <c r="L2452" s="172">
        <v>43334.709537037037</v>
      </c>
    </row>
    <row r="2453" spans="7:12" x14ac:dyDescent="0.15">
      <c r="G2453" t="s">
        <v>320</v>
      </c>
      <c r="H2453" t="s">
        <v>322</v>
      </c>
      <c r="I2453" t="s">
        <v>317</v>
      </c>
      <c r="J2453" t="s">
        <v>336</v>
      </c>
      <c r="K2453">
        <v>0</v>
      </c>
      <c r="L2453" s="172">
        <v>43334.709537037037</v>
      </c>
    </row>
    <row r="2454" spans="7:12" x14ac:dyDescent="0.15">
      <c r="G2454" t="s">
        <v>320</v>
      </c>
      <c r="H2454" t="s">
        <v>322</v>
      </c>
      <c r="I2454" t="s">
        <v>317</v>
      </c>
      <c r="J2454" t="s">
        <v>326</v>
      </c>
      <c r="K2454">
        <v>0</v>
      </c>
      <c r="L2454" s="172">
        <v>43334.709537037037</v>
      </c>
    </row>
    <row r="2455" spans="7:12" x14ac:dyDescent="0.15">
      <c r="G2455" t="s">
        <v>320</v>
      </c>
      <c r="H2455" t="s">
        <v>322</v>
      </c>
      <c r="I2455" t="s">
        <v>317</v>
      </c>
      <c r="J2455" t="s">
        <v>327</v>
      </c>
      <c r="K2455">
        <v>0</v>
      </c>
      <c r="L2455" s="172">
        <v>43334.709537037037</v>
      </c>
    </row>
    <row r="2456" spans="7:12" x14ac:dyDescent="0.15">
      <c r="G2456" t="s">
        <v>320</v>
      </c>
      <c r="H2456" t="s">
        <v>322</v>
      </c>
      <c r="I2456" t="s">
        <v>317</v>
      </c>
      <c r="J2456" t="s">
        <v>337</v>
      </c>
      <c r="K2456">
        <v>0</v>
      </c>
      <c r="L2456" s="172">
        <v>43334.709537037037</v>
      </c>
    </row>
    <row r="2457" spans="7:12" x14ac:dyDescent="0.15">
      <c r="G2457" t="s">
        <v>320</v>
      </c>
      <c r="H2457" t="s">
        <v>322</v>
      </c>
      <c r="I2457" t="s">
        <v>317</v>
      </c>
      <c r="J2457" t="s">
        <v>338</v>
      </c>
      <c r="K2457">
        <v>0</v>
      </c>
      <c r="L2457" s="172">
        <v>43334.709548611114</v>
      </c>
    </row>
    <row r="2458" spans="7:12" x14ac:dyDescent="0.15">
      <c r="G2458" t="s">
        <v>320</v>
      </c>
      <c r="H2458" t="s">
        <v>322</v>
      </c>
      <c r="I2458" t="s">
        <v>317</v>
      </c>
      <c r="J2458" t="s">
        <v>339</v>
      </c>
      <c r="K2458">
        <v>0</v>
      </c>
      <c r="L2458" s="172">
        <v>43334.709548611114</v>
      </c>
    </row>
    <row r="2459" spans="7:12" x14ac:dyDescent="0.15">
      <c r="G2459" t="s">
        <v>320</v>
      </c>
      <c r="H2459" t="s">
        <v>322</v>
      </c>
      <c r="I2459" t="s">
        <v>317</v>
      </c>
      <c r="J2459" t="s">
        <v>340</v>
      </c>
      <c r="K2459">
        <v>0</v>
      </c>
      <c r="L2459" s="172">
        <v>43334.709548611114</v>
      </c>
    </row>
    <row r="2460" spans="7:12" x14ac:dyDescent="0.15">
      <c r="G2460" t="s">
        <v>320</v>
      </c>
      <c r="H2460" t="s">
        <v>322</v>
      </c>
      <c r="I2460" t="s">
        <v>317</v>
      </c>
      <c r="J2460" t="s">
        <v>341</v>
      </c>
      <c r="K2460">
        <v>0</v>
      </c>
      <c r="L2460" s="172">
        <v>43334.709548611114</v>
      </c>
    </row>
    <row r="2461" spans="7:12" x14ac:dyDescent="0.15">
      <c r="G2461" t="s">
        <v>320</v>
      </c>
      <c r="H2461" t="s">
        <v>322</v>
      </c>
      <c r="I2461" t="s">
        <v>317</v>
      </c>
      <c r="J2461" t="s">
        <v>342</v>
      </c>
      <c r="K2461">
        <v>0</v>
      </c>
      <c r="L2461" s="172">
        <v>43334.709548611114</v>
      </c>
    </row>
    <row r="2462" spans="7:12" x14ac:dyDescent="0.15">
      <c r="G2462" t="s">
        <v>320</v>
      </c>
      <c r="H2462" t="s">
        <v>322</v>
      </c>
      <c r="I2462" t="s">
        <v>124</v>
      </c>
      <c r="J2462" t="s">
        <v>333</v>
      </c>
      <c r="K2462">
        <v>0</v>
      </c>
      <c r="L2462" s="172">
        <v>43334.709548611114</v>
      </c>
    </row>
    <row r="2463" spans="7:12" x14ac:dyDescent="0.15">
      <c r="G2463" t="s">
        <v>320</v>
      </c>
      <c r="H2463" t="s">
        <v>322</v>
      </c>
      <c r="I2463" t="s">
        <v>124</v>
      </c>
      <c r="J2463" t="s">
        <v>334</v>
      </c>
      <c r="K2463">
        <v>0</v>
      </c>
      <c r="L2463" s="172">
        <v>43334.709548611114</v>
      </c>
    </row>
    <row r="2464" spans="7:12" x14ac:dyDescent="0.15">
      <c r="G2464" t="s">
        <v>320</v>
      </c>
      <c r="H2464" t="s">
        <v>322</v>
      </c>
      <c r="I2464" t="s">
        <v>124</v>
      </c>
      <c r="J2464" t="s">
        <v>335</v>
      </c>
      <c r="K2464">
        <v>0</v>
      </c>
      <c r="L2464" s="172">
        <v>43334.709548611114</v>
      </c>
    </row>
    <row r="2465" spans="7:12" x14ac:dyDescent="0.15">
      <c r="G2465" t="s">
        <v>320</v>
      </c>
      <c r="H2465" t="s">
        <v>322</v>
      </c>
      <c r="I2465" t="s">
        <v>124</v>
      </c>
      <c r="J2465" t="s">
        <v>336</v>
      </c>
      <c r="K2465">
        <v>0</v>
      </c>
      <c r="L2465" s="172">
        <v>43334.709548611114</v>
      </c>
    </row>
    <row r="2466" spans="7:12" x14ac:dyDescent="0.15">
      <c r="G2466" t="s">
        <v>320</v>
      </c>
      <c r="H2466" t="s">
        <v>322</v>
      </c>
      <c r="I2466" t="s">
        <v>124</v>
      </c>
      <c r="J2466" t="s">
        <v>326</v>
      </c>
      <c r="K2466">
        <v>0</v>
      </c>
      <c r="L2466" s="172">
        <v>43334.709548611114</v>
      </c>
    </row>
    <row r="2467" spans="7:12" x14ac:dyDescent="0.15">
      <c r="G2467" t="s">
        <v>320</v>
      </c>
      <c r="H2467" t="s">
        <v>322</v>
      </c>
      <c r="I2467" t="s">
        <v>124</v>
      </c>
      <c r="J2467" t="s">
        <v>327</v>
      </c>
      <c r="K2467">
        <v>0</v>
      </c>
      <c r="L2467" s="172">
        <v>43334.709548611114</v>
      </c>
    </row>
    <row r="2468" spans="7:12" x14ac:dyDescent="0.15">
      <c r="G2468" t="s">
        <v>320</v>
      </c>
      <c r="H2468" t="s">
        <v>322</v>
      </c>
      <c r="I2468" t="s">
        <v>124</v>
      </c>
      <c r="J2468" t="s">
        <v>337</v>
      </c>
      <c r="K2468">
        <v>0</v>
      </c>
      <c r="L2468" s="172">
        <v>43334.709548611114</v>
      </c>
    </row>
    <row r="2469" spans="7:12" x14ac:dyDescent="0.15">
      <c r="G2469" t="s">
        <v>320</v>
      </c>
      <c r="H2469" t="s">
        <v>322</v>
      </c>
      <c r="I2469" t="s">
        <v>124</v>
      </c>
      <c r="J2469" t="s">
        <v>338</v>
      </c>
      <c r="K2469">
        <v>0</v>
      </c>
      <c r="L2469" s="172">
        <v>43334.709548611114</v>
      </c>
    </row>
    <row r="2470" spans="7:12" x14ac:dyDescent="0.15">
      <c r="G2470" t="s">
        <v>320</v>
      </c>
      <c r="H2470" t="s">
        <v>322</v>
      </c>
      <c r="I2470" t="s">
        <v>124</v>
      </c>
      <c r="J2470" t="s">
        <v>339</v>
      </c>
      <c r="K2470">
        <v>0</v>
      </c>
      <c r="L2470" s="172">
        <v>43334.709548611114</v>
      </c>
    </row>
    <row r="2471" spans="7:12" x14ac:dyDescent="0.15">
      <c r="G2471" t="s">
        <v>320</v>
      </c>
      <c r="H2471" t="s">
        <v>322</v>
      </c>
      <c r="I2471" t="s">
        <v>124</v>
      </c>
      <c r="J2471" t="s">
        <v>340</v>
      </c>
      <c r="K2471">
        <v>0</v>
      </c>
      <c r="L2471" s="172">
        <v>43334.709548611114</v>
      </c>
    </row>
    <row r="2472" spans="7:12" x14ac:dyDescent="0.15">
      <c r="G2472" t="s">
        <v>320</v>
      </c>
      <c r="H2472" t="s">
        <v>322</v>
      </c>
      <c r="I2472" t="s">
        <v>124</v>
      </c>
      <c r="J2472" t="s">
        <v>341</v>
      </c>
      <c r="K2472">
        <v>0</v>
      </c>
      <c r="L2472" s="172">
        <v>43334.709548611114</v>
      </c>
    </row>
    <row r="2473" spans="7:12" x14ac:dyDescent="0.15">
      <c r="G2473" t="s">
        <v>320</v>
      </c>
      <c r="H2473" t="s">
        <v>322</v>
      </c>
      <c r="I2473" t="s">
        <v>124</v>
      </c>
      <c r="J2473" t="s">
        <v>342</v>
      </c>
      <c r="K2473">
        <v>0</v>
      </c>
      <c r="L2473" s="172">
        <v>43334.709548611114</v>
      </c>
    </row>
    <row r="2474" spans="7:12" x14ac:dyDescent="0.15">
      <c r="G2474" t="s">
        <v>320</v>
      </c>
      <c r="H2474" t="s">
        <v>322</v>
      </c>
      <c r="I2474" t="s">
        <v>15</v>
      </c>
      <c r="J2474" t="s">
        <v>333</v>
      </c>
      <c r="K2474">
        <v>0</v>
      </c>
      <c r="L2474" s="172">
        <v>43334.709548611114</v>
      </c>
    </row>
    <row r="2475" spans="7:12" x14ac:dyDescent="0.15">
      <c r="G2475" t="s">
        <v>320</v>
      </c>
      <c r="H2475" t="s">
        <v>322</v>
      </c>
      <c r="I2475" t="s">
        <v>15</v>
      </c>
      <c r="J2475" t="s">
        <v>334</v>
      </c>
      <c r="K2475">
        <v>0</v>
      </c>
      <c r="L2475" s="172">
        <v>43334.709548611114</v>
      </c>
    </row>
    <row r="2476" spans="7:12" x14ac:dyDescent="0.15">
      <c r="G2476" t="s">
        <v>320</v>
      </c>
      <c r="H2476" t="s">
        <v>322</v>
      </c>
      <c r="I2476" t="s">
        <v>15</v>
      </c>
      <c r="J2476" t="s">
        <v>335</v>
      </c>
      <c r="K2476">
        <v>0</v>
      </c>
      <c r="L2476" s="172">
        <v>43334.709548611114</v>
      </c>
    </row>
    <row r="2477" spans="7:12" x14ac:dyDescent="0.15">
      <c r="G2477" t="s">
        <v>320</v>
      </c>
      <c r="H2477" t="s">
        <v>322</v>
      </c>
      <c r="I2477" t="s">
        <v>15</v>
      </c>
      <c r="J2477" t="s">
        <v>336</v>
      </c>
      <c r="K2477">
        <v>0</v>
      </c>
      <c r="L2477" s="172">
        <v>43334.709548611114</v>
      </c>
    </row>
    <row r="2478" spans="7:12" x14ac:dyDescent="0.15">
      <c r="G2478" t="s">
        <v>320</v>
      </c>
      <c r="H2478" t="s">
        <v>322</v>
      </c>
      <c r="I2478" t="s">
        <v>15</v>
      </c>
      <c r="J2478" t="s">
        <v>326</v>
      </c>
      <c r="K2478">
        <v>0</v>
      </c>
      <c r="L2478" s="172">
        <v>43334.709548611114</v>
      </c>
    </row>
    <row r="2479" spans="7:12" x14ac:dyDescent="0.15">
      <c r="G2479" t="s">
        <v>320</v>
      </c>
      <c r="H2479" t="s">
        <v>322</v>
      </c>
      <c r="I2479" t="s">
        <v>15</v>
      </c>
      <c r="J2479" t="s">
        <v>327</v>
      </c>
      <c r="K2479">
        <v>0</v>
      </c>
      <c r="L2479" s="172">
        <v>43334.709548611114</v>
      </c>
    </row>
    <row r="2480" spans="7:12" x14ac:dyDescent="0.15">
      <c r="G2480" t="s">
        <v>320</v>
      </c>
      <c r="H2480" t="s">
        <v>322</v>
      </c>
      <c r="I2480" t="s">
        <v>15</v>
      </c>
      <c r="J2480" t="s">
        <v>337</v>
      </c>
      <c r="K2480">
        <v>0</v>
      </c>
      <c r="L2480" s="172">
        <v>43334.709548611114</v>
      </c>
    </row>
    <row r="2481" spans="7:12" x14ac:dyDescent="0.15">
      <c r="G2481" t="s">
        <v>320</v>
      </c>
      <c r="H2481" t="s">
        <v>322</v>
      </c>
      <c r="I2481" t="s">
        <v>15</v>
      </c>
      <c r="J2481" t="s">
        <v>338</v>
      </c>
      <c r="K2481">
        <v>0</v>
      </c>
      <c r="L2481" s="172">
        <v>43334.709548611114</v>
      </c>
    </row>
    <row r="2482" spans="7:12" x14ac:dyDescent="0.15">
      <c r="G2482" t="s">
        <v>320</v>
      </c>
      <c r="H2482" t="s">
        <v>322</v>
      </c>
      <c r="I2482" t="s">
        <v>15</v>
      </c>
      <c r="J2482" t="s">
        <v>339</v>
      </c>
      <c r="K2482">
        <v>0</v>
      </c>
      <c r="L2482" s="172">
        <v>43334.709548611114</v>
      </c>
    </row>
    <row r="2483" spans="7:12" x14ac:dyDescent="0.15">
      <c r="G2483" t="s">
        <v>320</v>
      </c>
      <c r="H2483" t="s">
        <v>322</v>
      </c>
      <c r="I2483" t="s">
        <v>15</v>
      </c>
      <c r="J2483" t="s">
        <v>340</v>
      </c>
      <c r="K2483">
        <v>0</v>
      </c>
      <c r="L2483" s="172">
        <v>43334.709548611114</v>
      </c>
    </row>
    <row r="2484" spans="7:12" x14ac:dyDescent="0.15">
      <c r="G2484" t="s">
        <v>320</v>
      </c>
      <c r="H2484" t="s">
        <v>322</v>
      </c>
      <c r="I2484" t="s">
        <v>15</v>
      </c>
      <c r="J2484" t="s">
        <v>341</v>
      </c>
      <c r="K2484">
        <v>0</v>
      </c>
      <c r="L2484" s="172">
        <v>43334.709548611114</v>
      </c>
    </row>
    <row r="2485" spans="7:12" x14ac:dyDescent="0.15">
      <c r="G2485" t="s">
        <v>320</v>
      </c>
      <c r="H2485" t="s">
        <v>322</v>
      </c>
      <c r="I2485" t="s">
        <v>15</v>
      </c>
      <c r="J2485" t="s">
        <v>342</v>
      </c>
      <c r="K2485">
        <v>0</v>
      </c>
      <c r="L2485" s="172">
        <v>43334.709548611114</v>
      </c>
    </row>
    <row r="2486" spans="7:12" x14ac:dyDescent="0.15">
      <c r="G2486" t="s">
        <v>320</v>
      </c>
      <c r="H2486" t="s">
        <v>322</v>
      </c>
      <c r="I2486" t="s">
        <v>16</v>
      </c>
      <c r="J2486" t="s">
        <v>333</v>
      </c>
      <c r="K2486">
        <v>0</v>
      </c>
      <c r="L2486" s="172">
        <v>43334.709548611114</v>
      </c>
    </row>
    <row r="2487" spans="7:12" x14ac:dyDescent="0.15">
      <c r="G2487" t="s">
        <v>320</v>
      </c>
      <c r="H2487" t="s">
        <v>322</v>
      </c>
      <c r="I2487" t="s">
        <v>16</v>
      </c>
      <c r="J2487" t="s">
        <v>334</v>
      </c>
      <c r="K2487">
        <v>0</v>
      </c>
      <c r="L2487" s="172">
        <v>43334.709548611114</v>
      </c>
    </row>
    <row r="2488" spans="7:12" x14ac:dyDescent="0.15">
      <c r="G2488" t="s">
        <v>320</v>
      </c>
      <c r="H2488" t="s">
        <v>322</v>
      </c>
      <c r="I2488" t="s">
        <v>16</v>
      </c>
      <c r="J2488" t="s">
        <v>335</v>
      </c>
      <c r="K2488">
        <v>0</v>
      </c>
      <c r="L2488" s="172">
        <v>43334.709548611114</v>
      </c>
    </row>
    <row r="2489" spans="7:12" x14ac:dyDescent="0.15">
      <c r="G2489" t="s">
        <v>320</v>
      </c>
      <c r="H2489" t="s">
        <v>322</v>
      </c>
      <c r="I2489" t="s">
        <v>16</v>
      </c>
      <c r="J2489" t="s">
        <v>336</v>
      </c>
      <c r="K2489">
        <v>0</v>
      </c>
      <c r="L2489" s="172">
        <v>43334.709548611114</v>
      </c>
    </row>
    <row r="2490" spans="7:12" x14ac:dyDescent="0.15">
      <c r="G2490" t="s">
        <v>320</v>
      </c>
      <c r="H2490" t="s">
        <v>322</v>
      </c>
      <c r="I2490" t="s">
        <v>16</v>
      </c>
      <c r="J2490" t="s">
        <v>326</v>
      </c>
      <c r="K2490">
        <v>0</v>
      </c>
      <c r="L2490" s="172">
        <v>43334.709548611114</v>
      </c>
    </row>
    <row r="2491" spans="7:12" x14ac:dyDescent="0.15">
      <c r="G2491" t="s">
        <v>320</v>
      </c>
      <c r="H2491" t="s">
        <v>322</v>
      </c>
      <c r="I2491" t="s">
        <v>16</v>
      </c>
      <c r="J2491" t="s">
        <v>327</v>
      </c>
      <c r="K2491">
        <v>0</v>
      </c>
      <c r="L2491" s="172">
        <v>43334.709548611114</v>
      </c>
    </row>
    <row r="2492" spans="7:12" x14ac:dyDescent="0.15">
      <c r="G2492" t="s">
        <v>320</v>
      </c>
      <c r="H2492" t="s">
        <v>322</v>
      </c>
      <c r="I2492" t="s">
        <v>16</v>
      </c>
      <c r="J2492" t="s">
        <v>337</v>
      </c>
      <c r="K2492">
        <v>0</v>
      </c>
      <c r="L2492" s="172">
        <v>43334.709548611114</v>
      </c>
    </row>
    <row r="2493" spans="7:12" x14ac:dyDescent="0.15">
      <c r="G2493" t="s">
        <v>320</v>
      </c>
      <c r="H2493" t="s">
        <v>322</v>
      </c>
      <c r="I2493" t="s">
        <v>16</v>
      </c>
      <c r="J2493" t="s">
        <v>338</v>
      </c>
      <c r="K2493">
        <v>0</v>
      </c>
      <c r="L2493" s="172">
        <v>43334.709548611114</v>
      </c>
    </row>
    <row r="2494" spans="7:12" x14ac:dyDescent="0.15">
      <c r="G2494" t="s">
        <v>320</v>
      </c>
      <c r="H2494" t="s">
        <v>322</v>
      </c>
      <c r="I2494" t="s">
        <v>16</v>
      </c>
      <c r="J2494" t="s">
        <v>339</v>
      </c>
      <c r="K2494">
        <v>0</v>
      </c>
      <c r="L2494" s="172">
        <v>43334.709548611114</v>
      </c>
    </row>
    <row r="2495" spans="7:12" x14ac:dyDescent="0.15">
      <c r="G2495" t="s">
        <v>320</v>
      </c>
      <c r="H2495" t="s">
        <v>322</v>
      </c>
      <c r="I2495" t="s">
        <v>16</v>
      </c>
      <c r="J2495" t="s">
        <v>340</v>
      </c>
      <c r="K2495">
        <v>0</v>
      </c>
      <c r="L2495" s="172">
        <v>43334.709548611114</v>
      </c>
    </row>
    <row r="2496" spans="7:12" x14ac:dyDescent="0.15">
      <c r="G2496" t="s">
        <v>320</v>
      </c>
      <c r="H2496" t="s">
        <v>322</v>
      </c>
      <c r="I2496" t="s">
        <v>16</v>
      </c>
      <c r="J2496" t="s">
        <v>341</v>
      </c>
      <c r="K2496">
        <v>0</v>
      </c>
      <c r="L2496" s="172">
        <v>43334.709560185183</v>
      </c>
    </row>
    <row r="2497" spans="7:12" x14ac:dyDescent="0.15">
      <c r="G2497" t="s">
        <v>320</v>
      </c>
      <c r="H2497" t="s">
        <v>322</v>
      </c>
      <c r="I2497" t="s">
        <v>16</v>
      </c>
      <c r="J2497" t="s">
        <v>342</v>
      </c>
      <c r="K2497">
        <v>0</v>
      </c>
      <c r="L2497" s="172">
        <v>43334.709560185183</v>
      </c>
    </row>
    <row r="2498" spans="7:12" x14ac:dyDescent="0.15">
      <c r="G2498" t="s">
        <v>320</v>
      </c>
      <c r="H2498" t="s">
        <v>322</v>
      </c>
      <c r="I2498" t="s">
        <v>17</v>
      </c>
      <c r="J2498" t="s">
        <v>333</v>
      </c>
      <c r="K2498">
        <v>0</v>
      </c>
      <c r="L2498" s="172">
        <v>43334.709560185183</v>
      </c>
    </row>
    <row r="2499" spans="7:12" x14ac:dyDescent="0.15">
      <c r="G2499" t="s">
        <v>320</v>
      </c>
      <c r="H2499" t="s">
        <v>322</v>
      </c>
      <c r="I2499" t="s">
        <v>17</v>
      </c>
      <c r="J2499" t="s">
        <v>334</v>
      </c>
      <c r="K2499">
        <v>0</v>
      </c>
      <c r="L2499" s="172">
        <v>43334.709560185183</v>
      </c>
    </row>
    <row r="2500" spans="7:12" x14ac:dyDescent="0.15">
      <c r="G2500" t="s">
        <v>320</v>
      </c>
      <c r="H2500" t="s">
        <v>322</v>
      </c>
      <c r="I2500" t="s">
        <v>17</v>
      </c>
      <c r="J2500" t="s">
        <v>335</v>
      </c>
      <c r="K2500">
        <v>0</v>
      </c>
      <c r="L2500" s="172">
        <v>43334.709560185183</v>
      </c>
    </row>
    <row r="2501" spans="7:12" x14ac:dyDescent="0.15">
      <c r="G2501" t="s">
        <v>320</v>
      </c>
      <c r="H2501" t="s">
        <v>322</v>
      </c>
      <c r="I2501" t="s">
        <v>17</v>
      </c>
      <c r="J2501" t="s">
        <v>336</v>
      </c>
      <c r="K2501">
        <v>0</v>
      </c>
      <c r="L2501" s="172">
        <v>43334.709560185183</v>
      </c>
    </row>
    <row r="2502" spans="7:12" x14ac:dyDescent="0.15">
      <c r="G2502" t="s">
        <v>320</v>
      </c>
      <c r="H2502" t="s">
        <v>322</v>
      </c>
      <c r="I2502" t="s">
        <v>17</v>
      </c>
      <c r="J2502" t="s">
        <v>326</v>
      </c>
      <c r="K2502">
        <v>0</v>
      </c>
      <c r="L2502" s="172">
        <v>43334.709560185183</v>
      </c>
    </row>
    <row r="2503" spans="7:12" x14ac:dyDescent="0.15">
      <c r="G2503" t="s">
        <v>320</v>
      </c>
      <c r="H2503" t="s">
        <v>322</v>
      </c>
      <c r="I2503" t="s">
        <v>17</v>
      </c>
      <c r="J2503" t="s">
        <v>327</v>
      </c>
      <c r="K2503">
        <v>0</v>
      </c>
      <c r="L2503" s="172">
        <v>43334.709560185183</v>
      </c>
    </row>
    <row r="2504" spans="7:12" x14ac:dyDescent="0.15">
      <c r="G2504" t="s">
        <v>320</v>
      </c>
      <c r="H2504" t="s">
        <v>322</v>
      </c>
      <c r="I2504" t="s">
        <v>17</v>
      </c>
      <c r="J2504" t="s">
        <v>337</v>
      </c>
      <c r="K2504">
        <v>0</v>
      </c>
      <c r="L2504" s="172">
        <v>43334.709560185183</v>
      </c>
    </row>
    <row r="2505" spans="7:12" x14ac:dyDescent="0.15">
      <c r="G2505" t="s">
        <v>320</v>
      </c>
      <c r="H2505" t="s">
        <v>322</v>
      </c>
      <c r="I2505" t="s">
        <v>17</v>
      </c>
      <c r="J2505" t="s">
        <v>338</v>
      </c>
      <c r="K2505">
        <v>0</v>
      </c>
      <c r="L2505" s="172">
        <v>43334.709560185183</v>
      </c>
    </row>
    <row r="2506" spans="7:12" x14ac:dyDescent="0.15">
      <c r="G2506" t="s">
        <v>320</v>
      </c>
      <c r="H2506" t="s">
        <v>322</v>
      </c>
      <c r="I2506" t="s">
        <v>17</v>
      </c>
      <c r="J2506" t="s">
        <v>339</v>
      </c>
      <c r="K2506">
        <v>0</v>
      </c>
      <c r="L2506" s="172">
        <v>43334.709560185183</v>
      </c>
    </row>
    <row r="2507" spans="7:12" x14ac:dyDescent="0.15">
      <c r="G2507" t="s">
        <v>320</v>
      </c>
      <c r="H2507" t="s">
        <v>322</v>
      </c>
      <c r="I2507" t="s">
        <v>17</v>
      </c>
      <c r="J2507" t="s">
        <v>340</v>
      </c>
      <c r="K2507">
        <v>0</v>
      </c>
      <c r="L2507" s="172">
        <v>43334.709560185183</v>
      </c>
    </row>
    <row r="2508" spans="7:12" x14ac:dyDescent="0.15">
      <c r="G2508" t="s">
        <v>320</v>
      </c>
      <c r="H2508" t="s">
        <v>322</v>
      </c>
      <c r="I2508" t="s">
        <v>17</v>
      </c>
      <c r="J2508" t="s">
        <v>341</v>
      </c>
      <c r="K2508">
        <v>0</v>
      </c>
      <c r="L2508" s="172">
        <v>43334.709560185183</v>
      </c>
    </row>
    <row r="2509" spans="7:12" x14ac:dyDescent="0.15">
      <c r="G2509" t="s">
        <v>320</v>
      </c>
      <c r="H2509" t="s">
        <v>322</v>
      </c>
      <c r="I2509" t="s">
        <v>17</v>
      </c>
      <c r="J2509" t="s">
        <v>342</v>
      </c>
      <c r="K2509">
        <v>0</v>
      </c>
      <c r="L2509" s="172">
        <v>43334.709560185183</v>
      </c>
    </row>
    <row r="2510" spans="7:12" x14ac:dyDescent="0.15">
      <c r="G2510" t="s">
        <v>320</v>
      </c>
      <c r="H2510" t="s">
        <v>322</v>
      </c>
      <c r="I2510" t="s">
        <v>18</v>
      </c>
      <c r="J2510" t="s">
        <v>333</v>
      </c>
      <c r="K2510">
        <v>0</v>
      </c>
      <c r="L2510" s="172">
        <v>43334.709560185183</v>
      </c>
    </row>
    <row r="2511" spans="7:12" x14ac:dyDescent="0.15">
      <c r="G2511" t="s">
        <v>320</v>
      </c>
      <c r="H2511" t="s">
        <v>322</v>
      </c>
      <c r="I2511" t="s">
        <v>18</v>
      </c>
      <c r="J2511" t="s">
        <v>334</v>
      </c>
      <c r="K2511">
        <v>0</v>
      </c>
      <c r="L2511" s="172">
        <v>43334.709560185183</v>
      </c>
    </row>
    <row r="2512" spans="7:12" x14ac:dyDescent="0.15">
      <c r="G2512" t="s">
        <v>320</v>
      </c>
      <c r="H2512" t="s">
        <v>322</v>
      </c>
      <c r="I2512" t="s">
        <v>18</v>
      </c>
      <c r="J2512" t="s">
        <v>335</v>
      </c>
      <c r="K2512">
        <v>0</v>
      </c>
      <c r="L2512" s="172">
        <v>43334.709560185183</v>
      </c>
    </row>
    <row r="2513" spans="7:12" x14ac:dyDescent="0.15">
      <c r="G2513" t="s">
        <v>320</v>
      </c>
      <c r="H2513" t="s">
        <v>322</v>
      </c>
      <c r="I2513" t="s">
        <v>18</v>
      </c>
      <c r="J2513" t="s">
        <v>336</v>
      </c>
      <c r="K2513">
        <v>0</v>
      </c>
      <c r="L2513" s="172">
        <v>43334.709560185183</v>
      </c>
    </row>
    <row r="2514" spans="7:12" x14ac:dyDescent="0.15">
      <c r="G2514" t="s">
        <v>320</v>
      </c>
      <c r="H2514" t="s">
        <v>322</v>
      </c>
      <c r="I2514" t="s">
        <v>18</v>
      </c>
      <c r="J2514" t="s">
        <v>326</v>
      </c>
      <c r="K2514">
        <v>0</v>
      </c>
      <c r="L2514" s="172">
        <v>43334.709560185183</v>
      </c>
    </row>
    <row r="2515" spans="7:12" x14ac:dyDescent="0.15">
      <c r="G2515" t="s">
        <v>320</v>
      </c>
      <c r="H2515" t="s">
        <v>322</v>
      </c>
      <c r="I2515" t="s">
        <v>18</v>
      </c>
      <c r="J2515" t="s">
        <v>327</v>
      </c>
      <c r="K2515">
        <v>0</v>
      </c>
      <c r="L2515" s="172">
        <v>43334.709560185183</v>
      </c>
    </row>
    <row r="2516" spans="7:12" x14ac:dyDescent="0.15">
      <c r="G2516" t="s">
        <v>320</v>
      </c>
      <c r="H2516" t="s">
        <v>322</v>
      </c>
      <c r="I2516" t="s">
        <v>18</v>
      </c>
      <c r="J2516" t="s">
        <v>337</v>
      </c>
      <c r="K2516">
        <v>0</v>
      </c>
      <c r="L2516" s="172">
        <v>43334.709560185183</v>
      </c>
    </row>
    <row r="2517" spans="7:12" x14ac:dyDescent="0.15">
      <c r="G2517" t="s">
        <v>320</v>
      </c>
      <c r="H2517" t="s">
        <v>322</v>
      </c>
      <c r="I2517" t="s">
        <v>18</v>
      </c>
      <c r="J2517" t="s">
        <v>338</v>
      </c>
      <c r="K2517">
        <v>0</v>
      </c>
      <c r="L2517" s="172">
        <v>43334.709560185183</v>
      </c>
    </row>
    <row r="2518" spans="7:12" x14ac:dyDescent="0.15">
      <c r="G2518" t="s">
        <v>320</v>
      </c>
      <c r="H2518" t="s">
        <v>322</v>
      </c>
      <c r="I2518" t="s">
        <v>18</v>
      </c>
      <c r="J2518" t="s">
        <v>339</v>
      </c>
      <c r="K2518">
        <v>0</v>
      </c>
      <c r="L2518" s="172">
        <v>43334.709560185183</v>
      </c>
    </row>
    <row r="2519" spans="7:12" x14ac:dyDescent="0.15">
      <c r="G2519" t="s">
        <v>320</v>
      </c>
      <c r="H2519" t="s">
        <v>322</v>
      </c>
      <c r="I2519" t="s">
        <v>18</v>
      </c>
      <c r="J2519" t="s">
        <v>340</v>
      </c>
      <c r="K2519">
        <v>0</v>
      </c>
      <c r="L2519" s="172">
        <v>43334.709560185183</v>
      </c>
    </row>
    <row r="2520" spans="7:12" x14ac:dyDescent="0.15">
      <c r="G2520" t="s">
        <v>320</v>
      </c>
      <c r="H2520" t="s">
        <v>322</v>
      </c>
      <c r="I2520" t="s">
        <v>18</v>
      </c>
      <c r="J2520" t="s">
        <v>341</v>
      </c>
      <c r="K2520">
        <v>0</v>
      </c>
      <c r="L2520" s="172">
        <v>43334.709560185183</v>
      </c>
    </row>
    <row r="2521" spans="7:12" x14ac:dyDescent="0.15">
      <c r="G2521" t="s">
        <v>320</v>
      </c>
      <c r="H2521" t="s">
        <v>322</v>
      </c>
      <c r="I2521" t="s">
        <v>18</v>
      </c>
      <c r="J2521" t="s">
        <v>342</v>
      </c>
      <c r="K2521">
        <v>0</v>
      </c>
      <c r="L2521" s="172">
        <v>43334.709560185183</v>
      </c>
    </row>
    <row r="2522" spans="7:12" x14ac:dyDescent="0.15">
      <c r="G2522" t="s">
        <v>320</v>
      </c>
      <c r="H2522" t="s">
        <v>322</v>
      </c>
      <c r="I2522" t="s">
        <v>19</v>
      </c>
      <c r="J2522" t="s">
        <v>333</v>
      </c>
      <c r="K2522">
        <v>0</v>
      </c>
      <c r="L2522" s="172">
        <v>43334.709560185183</v>
      </c>
    </row>
    <row r="2523" spans="7:12" x14ac:dyDescent="0.15">
      <c r="G2523" t="s">
        <v>320</v>
      </c>
      <c r="H2523" t="s">
        <v>322</v>
      </c>
      <c r="I2523" t="s">
        <v>19</v>
      </c>
      <c r="J2523" t="s">
        <v>334</v>
      </c>
      <c r="K2523">
        <v>0</v>
      </c>
      <c r="L2523" s="172">
        <v>43334.709560185183</v>
      </c>
    </row>
    <row r="2524" spans="7:12" x14ac:dyDescent="0.15">
      <c r="G2524" t="s">
        <v>320</v>
      </c>
      <c r="H2524" t="s">
        <v>322</v>
      </c>
      <c r="I2524" t="s">
        <v>19</v>
      </c>
      <c r="J2524" t="s">
        <v>335</v>
      </c>
      <c r="K2524">
        <v>0</v>
      </c>
      <c r="L2524" s="172">
        <v>43334.709560185183</v>
      </c>
    </row>
    <row r="2525" spans="7:12" x14ac:dyDescent="0.15">
      <c r="G2525" t="s">
        <v>320</v>
      </c>
      <c r="H2525" t="s">
        <v>322</v>
      </c>
      <c r="I2525" t="s">
        <v>19</v>
      </c>
      <c r="J2525" t="s">
        <v>336</v>
      </c>
      <c r="K2525">
        <v>0</v>
      </c>
      <c r="L2525" s="172">
        <v>43334.709560185183</v>
      </c>
    </row>
    <row r="2526" spans="7:12" x14ac:dyDescent="0.15">
      <c r="G2526" t="s">
        <v>320</v>
      </c>
      <c r="H2526" t="s">
        <v>322</v>
      </c>
      <c r="I2526" t="s">
        <v>19</v>
      </c>
      <c r="J2526" t="s">
        <v>326</v>
      </c>
      <c r="K2526">
        <v>0</v>
      </c>
      <c r="L2526" s="172">
        <v>43334.709560185183</v>
      </c>
    </row>
    <row r="2527" spans="7:12" x14ac:dyDescent="0.15">
      <c r="G2527" t="s">
        <v>320</v>
      </c>
      <c r="H2527" t="s">
        <v>322</v>
      </c>
      <c r="I2527" t="s">
        <v>19</v>
      </c>
      <c r="J2527" t="s">
        <v>327</v>
      </c>
      <c r="K2527">
        <v>0</v>
      </c>
      <c r="L2527" s="172">
        <v>43334.709560185183</v>
      </c>
    </row>
    <row r="2528" spans="7:12" x14ac:dyDescent="0.15">
      <c r="G2528" t="s">
        <v>320</v>
      </c>
      <c r="H2528" t="s">
        <v>322</v>
      </c>
      <c r="I2528" t="s">
        <v>19</v>
      </c>
      <c r="J2528" t="s">
        <v>337</v>
      </c>
      <c r="K2528">
        <v>0</v>
      </c>
      <c r="L2528" s="172">
        <v>43334.709560185183</v>
      </c>
    </row>
    <row r="2529" spans="7:12" x14ac:dyDescent="0.15">
      <c r="G2529" t="s">
        <v>320</v>
      </c>
      <c r="H2529" t="s">
        <v>322</v>
      </c>
      <c r="I2529" t="s">
        <v>19</v>
      </c>
      <c r="J2529" t="s">
        <v>338</v>
      </c>
      <c r="K2529">
        <v>0</v>
      </c>
      <c r="L2529" s="172">
        <v>43334.709560185183</v>
      </c>
    </row>
    <row r="2530" spans="7:12" x14ac:dyDescent="0.15">
      <c r="G2530" t="s">
        <v>320</v>
      </c>
      <c r="H2530" t="s">
        <v>322</v>
      </c>
      <c r="I2530" t="s">
        <v>19</v>
      </c>
      <c r="J2530" t="s">
        <v>339</v>
      </c>
      <c r="K2530">
        <v>0</v>
      </c>
      <c r="L2530" s="172">
        <v>43334.709560185183</v>
      </c>
    </row>
    <row r="2531" spans="7:12" x14ac:dyDescent="0.15">
      <c r="G2531" t="s">
        <v>320</v>
      </c>
      <c r="H2531" t="s">
        <v>322</v>
      </c>
      <c r="I2531" t="s">
        <v>19</v>
      </c>
      <c r="J2531" t="s">
        <v>340</v>
      </c>
      <c r="K2531">
        <v>0</v>
      </c>
      <c r="L2531" s="172">
        <v>43334.709560185183</v>
      </c>
    </row>
    <row r="2532" spans="7:12" x14ac:dyDescent="0.15">
      <c r="G2532" t="s">
        <v>320</v>
      </c>
      <c r="H2532" t="s">
        <v>322</v>
      </c>
      <c r="I2532" t="s">
        <v>19</v>
      </c>
      <c r="J2532" t="s">
        <v>341</v>
      </c>
      <c r="K2532">
        <v>0</v>
      </c>
      <c r="L2532" s="172">
        <v>43334.709560185183</v>
      </c>
    </row>
    <row r="2533" spans="7:12" x14ac:dyDescent="0.15">
      <c r="G2533" t="s">
        <v>320</v>
      </c>
      <c r="H2533" t="s">
        <v>322</v>
      </c>
      <c r="I2533" t="s">
        <v>19</v>
      </c>
      <c r="J2533" t="s">
        <v>342</v>
      </c>
      <c r="K2533">
        <v>0</v>
      </c>
      <c r="L2533" s="172">
        <v>43334.709560185183</v>
      </c>
    </row>
    <row r="2534" spans="7:12" x14ac:dyDescent="0.15">
      <c r="G2534" t="s">
        <v>320</v>
      </c>
      <c r="H2534" t="s">
        <v>322</v>
      </c>
      <c r="I2534" t="s">
        <v>20</v>
      </c>
      <c r="J2534" t="s">
        <v>333</v>
      </c>
      <c r="K2534">
        <v>0</v>
      </c>
      <c r="L2534" s="172">
        <v>43334.709560185183</v>
      </c>
    </row>
    <row r="2535" spans="7:12" x14ac:dyDescent="0.15">
      <c r="G2535" t="s">
        <v>320</v>
      </c>
      <c r="H2535" t="s">
        <v>322</v>
      </c>
      <c r="I2535" t="s">
        <v>20</v>
      </c>
      <c r="J2535" t="s">
        <v>334</v>
      </c>
      <c r="K2535">
        <v>0</v>
      </c>
      <c r="L2535" s="172">
        <v>43334.70957175926</v>
      </c>
    </row>
    <row r="2536" spans="7:12" x14ac:dyDescent="0.15">
      <c r="G2536" t="s">
        <v>320</v>
      </c>
      <c r="H2536" t="s">
        <v>322</v>
      </c>
      <c r="I2536" t="s">
        <v>20</v>
      </c>
      <c r="J2536" t="s">
        <v>335</v>
      </c>
      <c r="K2536">
        <v>0</v>
      </c>
      <c r="L2536" s="172">
        <v>43334.70957175926</v>
      </c>
    </row>
    <row r="2537" spans="7:12" x14ac:dyDescent="0.15">
      <c r="G2537" t="s">
        <v>320</v>
      </c>
      <c r="H2537" t="s">
        <v>322</v>
      </c>
      <c r="I2537" t="s">
        <v>20</v>
      </c>
      <c r="J2537" t="s">
        <v>336</v>
      </c>
      <c r="K2537">
        <v>0</v>
      </c>
      <c r="L2537" s="172">
        <v>43334.70957175926</v>
      </c>
    </row>
    <row r="2538" spans="7:12" x14ac:dyDescent="0.15">
      <c r="G2538" t="s">
        <v>320</v>
      </c>
      <c r="H2538" t="s">
        <v>322</v>
      </c>
      <c r="I2538" t="s">
        <v>20</v>
      </c>
      <c r="J2538" t="s">
        <v>326</v>
      </c>
      <c r="K2538">
        <v>0</v>
      </c>
      <c r="L2538" s="172">
        <v>43334.70957175926</v>
      </c>
    </row>
    <row r="2539" spans="7:12" x14ac:dyDescent="0.15">
      <c r="G2539" t="s">
        <v>320</v>
      </c>
      <c r="H2539" t="s">
        <v>322</v>
      </c>
      <c r="I2539" t="s">
        <v>20</v>
      </c>
      <c r="J2539" t="s">
        <v>327</v>
      </c>
      <c r="K2539">
        <v>0</v>
      </c>
      <c r="L2539" s="172">
        <v>43334.70957175926</v>
      </c>
    </row>
    <row r="2540" spans="7:12" x14ac:dyDescent="0.15">
      <c r="G2540" t="s">
        <v>320</v>
      </c>
      <c r="H2540" t="s">
        <v>322</v>
      </c>
      <c r="I2540" t="s">
        <v>20</v>
      </c>
      <c r="J2540" t="s">
        <v>337</v>
      </c>
      <c r="K2540">
        <v>0</v>
      </c>
      <c r="L2540" s="172">
        <v>43334.70957175926</v>
      </c>
    </row>
    <row r="2541" spans="7:12" x14ac:dyDescent="0.15">
      <c r="G2541" t="s">
        <v>320</v>
      </c>
      <c r="H2541" t="s">
        <v>322</v>
      </c>
      <c r="I2541" t="s">
        <v>20</v>
      </c>
      <c r="J2541" t="s">
        <v>338</v>
      </c>
      <c r="K2541">
        <v>0</v>
      </c>
      <c r="L2541" s="172">
        <v>43334.70957175926</v>
      </c>
    </row>
    <row r="2542" spans="7:12" x14ac:dyDescent="0.15">
      <c r="G2542" t="s">
        <v>320</v>
      </c>
      <c r="H2542" t="s">
        <v>322</v>
      </c>
      <c r="I2542" t="s">
        <v>20</v>
      </c>
      <c r="J2542" t="s">
        <v>339</v>
      </c>
      <c r="K2542">
        <v>0</v>
      </c>
      <c r="L2542" s="172">
        <v>43334.70957175926</v>
      </c>
    </row>
    <row r="2543" spans="7:12" x14ac:dyDescent="0.15">
      <c r="G2543" t="s">
        <v>320</v>
      </c>
      <c r="H2543" t="s">
        <v>322</v>
      </c>
      <c r="I2543" t="s">
        <v>20</v>
      </c>
      <c r="J2543" t="s">
        <v>340</v>
      </c>
      <c r="K2543">
        <v>0</v>
      </c>
      <c r="L2543" s="172">
        <v>43334.70957175926</v>
      </c>
    </row>
    <row r="2544" spans="7:12" x14ac:dyDescent="0.15">
      <c r="G2544" t="s">
        <v>320</v>
      </c>
      <c r="H2544" t="s">
        <v>322</v>
      </c>
      <c r="I2544" t="s">
        <v>20</v>
      </c>
      <c r="J2544" t="s">
        <v>341</v>
      </c>
      <c r="K2544">
        <v>0</v>
      </c>
      <c r="L2544" s="172">
        <v>43334.70957175926</v>
      </c>
    </row>
    <row r="2545" spans="7:12" x14ac:dyDescent="0.15">
      <c r="G2545" t="s">
        <v>320</v>
      </c>
      <c r="H2545" t="s">
        <v>322</v>
      </c>
      <c r="I2545" t="s">
        <v>20</v>
      </c>
      <c r="J2545" t="s">
        <v>342</v>
      </c>
      <c r="K2545">
        <v>0</v>
      </c>
      <c r="L2545" s="172">
        <v>43334.70957175926</v>
      </c>
    </row>
    <row r="2546" spans="7:12" x14ac:dyDescent="0.15">
      <c r="G2546" t="s">
        <v>320</v>
      </c>
      <c r="H2546" t="s">
        <v>322</v>
      </c>
      <c r="I2546" t="s">
        <v>21</v>
      </c>
      <c r="J2546" t="s">
        <v>333</v>
      </c>
      <c r="K2546">
        <v>0</v>
      </c>
      <c r="L2546" s="172">
        <v>43334.70957175926</v>
      </c>
    </row>
    <row r="2547" spans="7:12" x14ac:dyDescent="0.15">
      <c r="G2547" t="s">
        <v>320</v>
      </c>
      <c r="H2547" t="s">
        <v>322</v>
      </c>
      <c r="I2547" t="s">
        <v>21</v>
      </c>
      <c r="J2547" t="s">
        <v>334</v>
      </c>
      <c r="K2547">
        <v>0</v>
      </c>
      <c r="L2547" s="172">
        <v>43334.70957175926</v>
      </c>
    </row>
    <row r="2548" spans="7:12" x14ac:dyDescent="0.15">
      <c r="G2548" t="s">
        <v>320</v>
      </c>
      <c r="H2548" t="s">
        <v>322</v>
      </c>
      <c r="I2548" t="s">
        <v>21</v>
      </c>
      <c r="J2548" t="s">
        <v>335</v>
      </c>
      <c r="K2548">
        <v>0</v>
      </c>
      <c r="L2548" s="172">
        <v>43334.70957175926</v>
      </c>
    </row>
    <row r="2549" spans="7:12" x14ac:dyDescent="0.15">
      <c r="G2549" t="s">
        <v>320</v>
      </c>
      <c r="H2549" t="s">
        <v>322</v>
      </c>
      <c r="I2549" t="s">
        <v>21</v>
      </c>
      <c r="J2549" t="s">
        <v>336</v>
      </c>
      <c r="K2549">
        <v>0</v>
      </c>
      <c r="L2549" s="172">
        <v>43334.70957175926</v>
      </c>
    </row>
    <row r="2550" spans="7:12" x14ac:dyDescent="0.15">
      <c r="G2550" t="s">
        <v>320</v>
      </c>
      <c r="H2550" t="s">
        <v>322</v>
      </c>
      <c r="I2550" t="s">
        <v>21</v>
      </c>
      <c r="J2550" t="s">
        <v>326</v>
      </c>
      <c r="K2550">
        <v>0</v>
      </c>
      <c r="L2550" s="172">
        <v>43334.70957175926</v>
      </c>
    </row>
    <row r="2551" spans="7:12" x14ac:dyDescent="0.15">
      <c r="G2551" t="s">
        <v>320</v>
      </c>
      <c r="H2551" t="s">
        <v>322</v>
      </c>
      <c r="I2551" t="s">
        <v>21</v>
      </c>
      <c r="J2551" t="s">
        <v>327</v>
      </c>
      <c r="K2551">
        <v>0</v>
      </c>
      <c r="L2551" s="172">
        <v>43334.70957175926</v>
      </c>
    </row>
    <row r="2552" spans="7:12" x14ac:dyDescent="0.15">
      <c r="G2552" t="s">
        <v>320</v>
      </c>
      <c r="H2552" t="s">
        <v>322</v>
      </c>
      <c r="I2552" t="s">
        <v>21</v>
      </c>
      <c r="J2552" t="s">
        <v>337</v>
      </c>
      <c r="K2552">
        <v>0</v>
      </c>
      <c r="L2552" s="172">
        <v>43334.70957175926</v>
      </c>
    </row>
    <row r="2553" spans="7:12" x14ac:dyDescent="0.15">
      <c r="G2553" t="s">
        <v>320</v>
      </c>
      <c r="H2553" t="s">
        <v>322</v>
      </c>
      <c r="I2553" t="s">
        <v>21</v>
      </c>
      <c r="J2553" t="s">
        <v>338</v>
      </c>
      <c r="K2553">
        <v>0</v>
      </c>
      <c r="L2553" s="172">
        <v>43334.70957175926</v>
      </c>
    </row>
    <row r="2554" spans="7:12" x14ac:dyDescent="0.15">
      <c r="G2554" t="s">
        <v>320</v>
      </c>
      <c r="H2554" t="s">
        <v>322</v>
      </c>
      <c r="I2554" t="s">
        <v>21</v>
      </c>
      <c r="J2554" t="s">
        <v>339</v>
      </c>
      <c r="K2554">
        <v>0</v>
      </c>
      <c r="L2554" s="172">
        <v>43334.70957175926</v>
      </c>
    </row>
    <row r="2555" spans="7:12" x14ac:dyDescent="0.15">
      <c r="G2555" t="s">
        <v>320</v>
      </c>
      <c r="H2555" t="s">
        <v>322</v>
      </c>
      <c r="I2555" t="s">
        <v>21</v>
      </c>
      <c r="J2555" t="s">
        <v>340</v>
      </c>
      <c r="K2555">
        <v>0</v>
      </c>
      <c r="L2555" s="172">
        <v>43334.70957175926</v>
      </c>
    </row>
    <row r="2556" spans="7:12" x14ac:dyDescent="0.15">
      <c r="G2556" t="s">
        <v>320</v>
      </c>
      <c r="H2556" t="s">
        <v>322</v>
      </c>
      <c r="I2556" t="s">
        <v>21</v>
      </c>
      <c r="J2556" t="s">
        <v>341</v>
      </c>
      <c r="K2556">
        <v>0</v>
      </c>
      <c r="L2556" s="172">
        <v>43334.70957175926</v>
      </c>
    </row>
    <row r="2557" spans="7:12" x14ac:dyDescent="0.15">
      <c r="G2557" t="s">
        <v>320</v>
      </c>
      <c r="H2557" t="s">
        <v>322</v>
      </c>
      <c r="I2557" t="s">
        <v>21</v>
      </c>
      <c r="J2557" t="s">
        <v>342</v>
      </c>
      <c r="K2557">
        <v>0</v>
      </c>
      <c r="L2557" s="172">
        <v>43334.70957175926</v>
      </c>
    </row>
    <row r="2558" spans="7:12" x14ac:dyDescent="0.15">
      <c r="G2558" t="s">
        <v>320</v>
      </c>
      <c r="H2558" t="s">
        <v>322</v>
      </c>
      <c r="I2558" t="s">
        <v>152</v>
      </c>
      <c r="J2558" t="s">
        <v>333</v>
      </c>
      <c r="K2558">
        <v>0</v>
      </c>
      <c r="L2558" s="172">
        <v>43334.70957175926</v>
      </c>
    </row>
    <row r="2559" spans="7:12" x14ac:dyDescent="0.15">
      <c r="G2559" t="s">
        <v>320</v>
      </c>
      <c r="H2559" t="s">
        <v>322</v>
      </c>
      <c r="I2559" t="s">
        <v>152</v>
      </c>
      <c r="J2559" t="s">
        <v>334</v>
      </c>
      <c r="K2559">
        <v>0</v>
      </c>
      <c r="L2559" s="172">
        <v>43334.70957175926</v>
      </c>
    </row>
    <row r="2560" spans="7:12" x14ac:dyDescent="0.15">
      <c r="G2560" t="s">
        <v>320</v>
      </c>
      <c r="H2560" t="s">
        <v>322</v>
      </c>
      <c r="I2560" t="s">
        <v>152</v>
      </c>
      <c r="J2560" t="s">
        <v>335</v>
      </c>
      <c r="K2560">
        <v>0</v>
      </c>
      <c r="L2560" s="172">
        <v>43334.70957175926</v>
      </c>
    </row>
    <row r="2561" spans="7:12" x14ac:dyDescent="0.15">
      <c r="G2561" t="s">
        <v>320</v>
      </c>
      <c r="H2561" t="s">
        <v>322</v>
      </c>
      <c r="I2561" t="s">
        <v>152</v>
      </c>
      <c r="J2561" t="s">
        <v>336</v>
      </c>
      <c r="K2561">
        <v>0</v>
      </c>
      <c r="L2561" s="172">
        <v>43334.70957175926</v>
      </c>
    </row>
    <row r="2562" spans="7:12" x14ac:dyDescent="0.15">
      <c r="G2562" t="s">
        <v>320</v>
      </c>
      <c r="H2562" t="s">
        <v>322</v>
      </c>
      <c r="I2562" t="s">
        <v>152</v>
      </c>
      <c r="J2562" t="s">
        <v>326</v>
      </c>
      <c r="K2562">
        <v>0</v>
      </c>
      <c r="L2562" s="172">
        <v>43334.70957175926</v>
      </c>
    </row>
    <row r="2563" spans="7:12" x14ac:dyDescent="0.15">
      <c r="G2563" t="s">
        <v>320</v>
      </c>
      <c r="H2563" t="s">
        <v>322</v>
      </c>
      <c r="I2563" t="s">
        <v>152</v>
      </c>
      <c r="J2563" t="s">
        <v>327</v>
      </c>
      <c r="K2563">
        <v>0</v>
      </c>
      <c r="L2563" s="172">
        <v>43334.70957175926</v>
      </c>
    </row>
    <row r="2564" spans="7:12" x14ac:dyDescent="0.15">
      <c r="G2564" t="s">
        <v>320</v>
      </c>
      <c r="H2564" t="s">
        <v>322</v>
      </c>
      <c r="I2564" t="s">
        <v>152</v>
      </c>
      <c r="J2564" t="s">
        <v>337</v>
      </c>
      <c r="K2564">
        <v>0</v>
      </c>
      <c r="L2564" s="172">
        <v>43334.70957175926</v>
      </c>
    </row>
    <row r="2565" spans="7:12" x14ac:dyDescent="0.15">
      <c r="G2565" t="s">
        <v>320</v>
      </c>
      <c r="H2565" t="s">
        <v>322</v>
      </c>
      <c r="I2565" t="s">
        <v>152</v>
      </c>
      <c r="J2565" t="s">
        <v>338</v>
      </c>
      <c r="K2565">
        <v>0</v>
      </c>
      <c r="L2565" s="172">
        <v>43334.70957175926</v>
      </c>
    </row>
    <row r="2566" spans="7:12" x14ac:dyDescent="0.15">
      <c r="G2566" t="s">
        <v>320</v>
      </c>
      <c r="H2566" t="s">
        <v>322</v>
      </c>
      <c r="I2566" t="s">
        <v>152</v>
      </c>
      <c r="J2566" t="s">
        <v>339</v>
      </c>
      <c r="K2566">
        <v>0</v>
      </c>
      <c r="L2566" s="172">
        <v>43334.70957175926</v>
      </c>
    </row>
    <row r="2567" spans="7:12" x14ac:dyDescent="0.15">
      <c r="G2567" t="s">
        <v>320</v>
      </c>
      <c r="H2567" t="s">
        <v>322</v>
      </c>
      <c r="I2567" t="s">
        <v>152</v>
      </c>
      <c r="J2567" t="s">
        <v>340</v>
      </c>
      <c r="K2567">
        <v>0</v>
      </c>
      <c r="L2567" s="172">
        <v>43334.70957175926</v>
      </c>
    </row>
    <row r="2568" spans="7:12" x14ac:dyDescent="0.15">
      <c r="G2568" t="s">
        <v>320</v>
      </c>
      <c r="H2568" t="s">
        <v>322</v>
      </c>
      <c r="I2568" t="s">
        <v>152</v>
      </c>
      <c r="J2568" t="s">
        <v>341</v>
      </c>
      <c r="K2568">
        <v>0</v>
      </c>
      <c r="L2568" s="172">
        <v>43334.70957175926</v>
      </c>
    </row>
    <row r="2569" spans="7:12" x14ac:dyDescent="0.15">
      <c r="G2569" t="s">
        <v>320</v>
      </c>
      <c r="H2569" t="s">
        <v>322</v>
      </c>
      <c r="I2569" t="s">
        <v>152</v>
      </c>
      <c r="J2569" t="s">
        <v>342</v>
      </c>
      <c r="K2569">
        <v>0</v>
      </c>
      <c r="L2569" s="172">
        <v>43334.70957175926</v>
      </c>
    </row>
    <row r="2570" spans="7:12" x14ac:dyDescent="0.15">
      <c r="G2570" t="s">
        <v>320</v>
      </c>
      <c r="H2570" t="s">
        <v>322</v>
      </c>
      <c r="I2570" t="s">
        <v>23</v>
      </c>
      <c r="J2570" t="s">
        <v>333</v>
      </c>
      <c r="K2570">
        <v>0</v>
      </c>
      <c r="L2570" s="172">
        <v>43334.70957175926</v>
      </c>
    </row>
    <row r="2571" spans="7:12" x14ac:dyDescent="0.15">
      <c r="G2571" t="s">
        <v>320</v>
      </c>
      <c r="H2571" t="s">
        <v>322</v>
      </c>
      <c r="I2571" t="s">
        <v>23</v>
      </c>
      <c r="J2571" t="s">
        <v>334</v>
      </c>
      <c r="K2571">
        <v>0</v>
      </c>
      <c r="L2571" s="172">
        <v>43334.70957175926</v>
      </c>
    </row>
    <row r="2572" spans="7:12" x14ac:dyDescent="0.15">
      <c r="G2572" t="s">
        <v>320</v>
      </c>
      <c r="H2572" t="s">
        <v>322</v>
      </c>
      <c r="I2572" t="s">
        <v>23</v>
      </c>
      <c r="J2572" t="s">
        <v>335</v>
      </c>
      <c r="K2572">
        <v>0</v>
      </c>
      <c r="L2572" s="172">
        <v>43334.70957175926</v>
      </c>
    </row>
    <row r="2573" spans="7:12" x14ac:dyDescent="0.15">
      <c r="G2573" t="s">
        <v>320</v>
      </c>
      <c r="H2573" t="s">
        <v>322</v>
      </c>
      <c r="I2573" t="s">
        <v>23</v>
      </c>
      <c r="J2573" t="s">
        <v>336</v>
      </c>
      <c r="K2573">
        <v>0</v>
      </c>
      <c r="L2573" s="172">
        <v>43334.70957175926</v>
      </c>
    </row>
    <row r="2574" spans="7:12" x14ac:dyDescent="0.15">
      <c r="G2574" t="s">
        <v>320</v>
      </c>
      <c r="H2574" t="s">
        <v>322</v>
      </c>
      <c r="I2574" t="s">
        <v>23</v>
      </c>
      <c r="J2574" t="s">
        <v>326</v>
      </c>
      <c r="K2574">
        <v>0</v>
      </c>
      <c r="L2574" s="172">
        <v>43334.70957175926</v>
      </c>
    </row>
    <row r="2575" spans="7:12" x14ac:dyDescent="0.15">
      <c r="G2575" t="s">
        <v>320</v>
      </c>
      <c r="H2575" t="s">
        <v>322</v>
      </c>
      <c r="I2575" t="s">
        <v>23</v>
      </c>
      <c r="J2575" t="s">
        <v>327</v>
      </c>
      <c r="K2575">
        <v>0</v>
      </c>
      <c r="L2575" s="172">
        <v>43334.709583333337</v>
      </c>
    </row>
    <row r="2576" spans="7:12" x14ac:dyDescent="0.15">
      <c r="G2576" t="s">
        <v>320</v>
      </c>
      <c r="H2576" t="s">
        <v>322</v>
      </c>
      <c r="I2576" t="s">
        <v>23</v>
      </c>
      <c r="J2576" t="s">
        <v>337</v>
      </c>
      <c r="K2576">
        <v>0</v>
      </c>
      <c r="L2576" s="172">
        <v>43334.709583333337</v>
      </c>
    </row>
    <row r="2577" spans="7:12" x14ac:dyDescent="0.15">
      <c r="G2577" t="s">
        <v>320</v>
      </c>
      <c r="H2577" t="s">
        <v>322</v>
      </c>
      <c r="I2577" t="s">
        <v>23</v>
      </c>
      <c r="J2577" t="s">
        <v>338</v>
      </c>
      <c r="K2577">
        <v>0</v>
      </c>
      <c r="L2577" s="172">
        <v>43334.709583333337</v>
      </c>
    </row>
    <row r="2578" spans="7:12" x14ac:dyDescent="0.15">
      <c r="G2578" t="s">
        <v>320</v>
      </c>
      <c r="H2578" t="s">
        <v>322</v>
      </c>
      <c r="I2578" t="s">
        <v>23</v>
      </c>
      <c r="J2578" t="s">
        <v>339</v>
      </c>
      <c r="K2578">
        <v>0</v>
      </c>
      <c r="L2578" s="172">
        <v>43334.709583333337</v>
      </c>
    </row>
    <row r="2579" spans="7:12" x14ac:dyDescent="0.15">
      <c r="G2579" t="s">
        <v>320</v>
      </c>
      <c r="H2579" t="s">
        <v>322</v>
      </c>
      <c r="I2579" t="s">
        <v>23</v>
      </c>
      <c r="J2579" t="s">
        <v>340</v>
      </c>
      <c r="K2579">
        <v>0</v>
      </c>
      <c r="L2579" s="172">
        <v>43334.709583333337</v>
      </c>
    </row>
    <row r="2580" spans="7:12" x14ac:dyDescent="0.15">
      <c r="G2580" t="s">
        <v>320</v>
      </c>
      <c r="H2580" t="s">
        <v>322</v>
      </c>
      <c r="I2580" t="s">
        <v>23</v>
      </c>
      <c r="J2580" t="s">
        <v>341</v>
      </c>
      <c r="K2580">
        <v>0</v>
      </c>
      <c r="L2580" s="172">
        <v>43334.709583333337</v>
      </c>
    </row>
    <row r="2581" spans="7:12" x14ac:dyDescent="0.15">
      <c r="G2581" t="s">
        <v>320</v>
      </c>
      <c r="H2581" t="s">
        <v>322</v>
      </c>
      <c r="I2581" t="s">
        <v>23</v>
      </c>
      <c r="J2581" t="s">
        <v>342</v>
      </c>
      <c r="K2581">
        <v>0</v>
      </c>
      <c r="L2581" s="172">
        <v>43334.709583333337</v>
      </c>
    </row>
    <row r="2582" spans="7:12" x14ac:dyDescent="0.15">
      <c r="G2582" t="s">
        <v>320</v>
      </c>
      <c r="H2582" t="s">
        <v>322</v>
      </c>
      <c r="I2582" t="s">
        <v>24</v>
      </c>
      <c r="J2582" t="s">
        <v>333</v>
      </c>
      <c r="K2582">
        <v>0</v>
      </c>
      <c r="L2582" s="172">
        <v>43334.709583333337</v>
      </c>
    </row>
    <row r="2583" spans="7:12" x14ac:dyDescent="0.15">
      <c r="G2583" t="s">
        <v>320</v>
      </c>
      <c r="H2583" t="s">
        <v>322</v>
      </c>
      <c r="I2583" t="s">
        <v>24</v>
      </c>
      <c r="J2583" t="s">
        <v>334</v>
      </c>
      <c r="K2583">
        <v>0</v>
      </c>
      <c r="L2583" s="172">
        <v>43334.709583333337</v>
      </c>
    </row>
    <row r="2584" spans="7:12" x14ac:dyDescent="0.15">
      <c r="G2584" t="s">
        <v>320</v>
      </c>
      <c r="H2584" t="s">
        <v>322</v>
      </c>
      <c r="I2584" t="s">
        <v>24</v>
      </c>
      <c r="J2584" t="s">
        <v>335</v>
      </c>
      <c r="K2584">
        <v>0</v>
      </c>
      <c r="L2584" s="172">
        <v>43334.709583333337</v>
      </c>
    </row>
    <row r="2585" spans="7:12" x14ac:dyDescent="0.15">
      <c r="G2585" t="s">
        <v>320</v>
      </c>
      <c r="H2585" t="s">
        <v>322</v>
      </c>
      <c r="I2585" t="s">
        <v>24</v>
      </c>
      <c r="J2585" t="s">
        <v>336</v>
      </c>
      <c r="K2585">
        <v>0</v>
      </c>
      <c r="L2585" s="172">
        <v>43334.709583333337</v>
      </c>
    </row>
    <row r="2586" spans="7:12" x14ac:dyDescent="0.15">
      <c r="G2586" t="s">
        <v>320</v>
      </c>
      <c r="H2586" t="s">
        <v>322</v>
      </c>
      <c r="I2586" t="s">
        <v>24</v>
      </c>
      <c r="J2586" t="s">
        <v>326</v>
      </c>
      <c r="K2586">
        <v>0</v>
      </c>
      <c r="L2586" s="172">
        <v>43334.709583333337</v>
      </c>
    </row>
    <row r="2587" spans="7:12" x14ac:dyDescent="0.15">
      <c r="G2587" t="s">
        <v>320</v>
      </c>
      <c r="H2587" t="s">
        <v>322</v>
      </c>
      <c r="I2587" t="s">
        <v>24</v>
      </c>
      <c r="J2587" t="s">
        <v>327</v>
      </c>
      <c r="K2587">
        <v>0</v>
      </c>
      <c r="L2587" s="172">
        <v>43334.709583333337</v>
      </c>
    </row>
    <row r="2588" spans="7:12" x14ac:dyDescent="0.15">
      <c r="G2588" t="s">
        <v>320</v>
      </c>
      <c r="H2588" t="s">
        <v>322</v>
      </c>
      <c r="I2588" t="s">
        <v>24</v>
      </c>
      <c r="J2588" t="s">
        <v>337</v>
      </c>
      <c r="K2588">
        <v>0</v>
      </c>
      <c r="L2588" s="172">
        <v>43334.709583333337</v>
      </c>
    </row>
    <row r="2589" spans="7:12" x14ac:dyDescent="0.15">
      <c r="G2589" t="s">
        <v>320</v>
      </c>
      <c r="H2589" t="s">
        <v>322</v>
      </c>
      <c r="I2589" t="s">
        <v>24</v>
      </c>
      <c r="J2589" t="s">
        <v>338</v>
      </c>
      <c r="K2589">
        <v>0</v>
      </c>
      <c r="L2589" s="172">
        <v>43334.709583333337</v>
      </c>
    </row>
    <row r="2590" spans="7:12" x14ac:dyDescent="0.15">
      <c r="G2590" t="s">
        <v>320</v>
      </c>
      <c r="H2590" t="s">
        <v>322</v>
      </c>
      <c r="I2590" t="s">
        <v>24</v>
      </c>
      <c r="J2590" t="s">
        <v>339</v>
      </c>
      <c r="K2590">
        <v>0</v>
      </c>
      <c r="L2590" s="172">
        <v>43334.709583333337</v>
      </c>
    </row>
    <row r="2591" spans="7:12" x14ac:dyDescent="0.15">
      <c r="G2591" t="s">
        <v>320</v>
      </c>
      <c r="H2591" t="s">
        <v>322</v>
      </c>
      <c r="I2591" t="s">
        <v>24</v>
      </c>
      <c r="J2591" t="s">
        <v>340</v>
      </c>
      <c r="K2591">
        <v>0</v>
      </c>
      <c r="L2591" s="172">
        <v>43334.709583333337</v>
      </c>
    </row>
    <row r="2592" spans="7:12" x14ac:dyDescent="0.15">
      <c r="G2592" t="s">
        <v>320</v>
      </c>
      <c r="H2592" t="s">
        <v>322</v>
      </c>
      <c r="I2592" t="s">
        <v>24</v>
      </c>
      <c r="J2592" t="s">
        <v>341</v>
      </c>
      <c r="K2592">
        <v>0</v>
      </c>
      <c r="L2592" s="172">
        <v>43334.709583333337</v>
      </c>
    </row>
    <row r="2593" spans="7:12" x14ac:dyDescent="0.15">
      <c r="G2593" t="s">
        <v>320</v>
      </c>
      <c r="H2593" t="s">
        <v>322</v>
      </c>
      <c r="I2593" t="s">
        <v>24</v>
      </c>
      <c r="J2593" t="s">
        <v>342</v>
      </c>
      <c r="K2593">
        <v>0</v>
      </c>
      <c r="L2593" s="172">
        <v>43334.709583333337</v>
      </c>
    </row>
    <row r="2594" spans="7:12" x14ac:dyDescent="0.15">
      <c r="G2594" t="s">
        <v>320</v>
      </c>
      <c r="H2594" t="s">
        <v>323</v>
      </c>
      <c r="I2594" t="s">
        <v>300</v>
      </c>
      <c r="J2594" t="s">
        <v>333</v>
      </c>
      <c r="K2594">
        <v>1</v>
      </c>
      <c r="L2594" s="172">
        <v>43334.709583333337</v>
      </c>
    </row>
    <row r="2595" spans="7:12" x14ac:dyDescent="0.15">
      <c r="G2595" t="s">
        <v>320</v>
      </c>
      <c r="H2595" t="s">
        <v>323</v>
      </c>
      <c r="I2595" t="s">
        <v>300</v>
      </c>
      <c r="J2595" t="s">
        <v>334</v>
      </c>
      <c r="K2595">
        <v>1</v>
      </c>
      <c r="L2595" s="172">
        <v>43334.709583333337</v>
      </c>
    </row>
    <row r="2596" spans="7:12" x14ac:dyDescent="0.15">
      <c r="G2596" t="s">
        <v>320</v>
      </c>
      <c r="H2596" t="s">
        <v>323</v>
      </c>
      <c r="I2596" t="s">
        <v>300</v>
      </c>
      <c r="J2596" t="s">
        <v>335</v>
      </c>
      <c r="K2596">
        <v>0</v>
      </c>
      <c r="L2596" s="172">
        <v>43334.709583333337</v>
      </c>
    </row>
    <row r="2597" spans="7:12" x14ac:dyDescent="0.15">
      <c r="G2597" t="s">
        <v>320</v>
      </c>
      <c r="H2597" t="s">
        <v>323</v>
      </c>
      <c r="I2597" t="s">
        <v>300</v>
      </c>
      <c r="J2597" t="s">
        <v>336</v>
      </c>
      <c r="K2597">
        <v>0</v>
      </c>
      <c r="L2597" s="172">
        <v>43334.709583333337</v>
      </c>
    </row>
    <row r="2598" spans="7:12" x14ac:dyDescent="0.15">
      <c r="G2598" t="s">
        <v>320</v>
      </c>
      <c r="H2598" t="s">
        <v>323</v>
      </c>
      <c r="I2598" t="s">
        <v>300</v>
      </c>
      <c r="J2598" t="s">
        <v>326</v>
      </c>
      <c r="K2598">
        <v>0</v>
      </c>
      <c r="L2598" s="172">
        <v>43334.709583333337</v>
      </c>
    </row>
    <row r="2599" spans="7:12" x14ac:dyDescent="0.15">
      <c r="G2599" t="s">
        <v>320</v>
      </c>
      <c r="H2599" t="s">
        <v>323</v>
      </c>
      <c r="I2599" t="s">
        <v>300</v>
      </c>
      <c r="J2599" t="s">
        <v>327</v>
      </c>
      <c r="K2599">
        <v>1</v>
      </c>
      <c r="L2599" s="172">
        <v>43334.709583333337</v>
      </c>
    </row>
    <row r="2600" spans="7:12" x14ac:dyDescent="0.15">
      <c r="G2600" t="s">
        <v>320</v>
      </c>
      <c r="H2600" t="s">
        <v>323</v>
      </c>
      <c r="I2600" t="s">
        <v>300</v>
      </c>
      <c r="J2600" t="s">
        <v>337</v>
      </c>
      <c r="K2600">
        <v>0</v>
      </c>
      <c r="L2600" s="172">
        <v>43334.709583333337</v>
      </c>
    </row>
    <row r="2601" spans="7:12" x14ac:dyDescent="0.15">
      <c r="G2601" t="s">
        <v>320</v>
      </c>
      <c r="H2601" t="s">
        <v>323</v>
      </c>
      <c r="I2601" t="s">
        <v>300</v>
      </c>
      <c r="J2601" t="s">
        <v>338</v>
      </c>
      <c r="K2601">
        <v>0</v>
      </c>
      <c r="L2601" s="172">
        <v>43334.709583333337</v>
      </c>
    </row>
    <row r="2602" spans="7:12" x14ac:dyDescent="0.15">
      <c r="G2602" t="s">
        <v>320</v>
      </c>
      <c r="H2602" t="s">
        <v>323</v>
      </c>
      <c r="I2602" t="s">
        <v>300</v>
      </c>
      <c r="J2602" t="s">
        <v>339</v>
      </c>
      <c r="K2602">
        <v>1</v>
      </c>
      <c r="L2602" s="172">
        <v>43334.709583333337</v>
      </c>
    </row>
    <row r="2603" spans="7:12" x14ac:dyDescent="0.15">
      <c r="G2603" t="s">
        <v>320</v>
      </c>
      <c r="H2603" t="s">
        <v>323</v>
      </c>
      <c r="I2603" t="s">
        <v>300</v>
      </c>
      <c r="J2603" t="s">
        <v>340</v>
      </c>
      <c r="K2603">
        <v>0</v>
      </c>
      <c r="L2603" s="172">
        <v>43334.709583333337</v>
      </c>
    </row>
    <row r="2604" spans="7:12" x14ac:dyDescent="0.15">
      <c r="G2604" t="s">
        <v>320</v>
      </c>
      <c r="H2604" t="s">
        <v>323</v>
      </c>
      <c r="I2604" t="s">
        <v>300</v>
      </c>
      <c r="J2604" t="s">
        <v>341</v>
      </c>
      <c r="K2604">
        <v>0</v>
      </c>
      <c r="L2604" s="172">
        <v>43334.709583333337</v>
      </c>
    </row>
    <row r="2605" spans="7:12" x14ac:dyDescent="0.15">
      <c r="G2605" t="s">
        <v>320</v>
      </c>
      <c r="H2605" t="s">
        <v>323</v>
      </c>
      <c r="I2605" t="s">
        <v>300</v>
      </c>
      <c r="J2605" t="s">
        <v>342</v>
      </c>
      <c r="K2605">
        <v>0</v>
      </c>
      <c r="L2605" s="172">
        <v>43334.709583333337</v>
      </c>
    </row>
    <row r="2606" spans="7:12" x14ac:dyDescent="0.15">
      <c r="G2606" t="s">
        <v>320</v>
      </c>
      <c r="H2606" t="s">
        <v>323</v>
      </c>
      <c r="I2606" t="s">
        <v>302</v>
      </c>
      <c r="J2606" t="s">
        <v>333</v>
      </c>
      <c r="K2606">
        <v>0</v>
      </c>
      <c r="L2606" s="172">
        <v>43334.709583333337</v>
      </c>
    </row>
    <row r="2607" spans="7:12" x14ac:dyDescent="0.15">
      <c r="G2607" t="s">
        <v>320</v>
      </c>
      <c r="H2607" t="s">
        <v>323</v>
      </c>
      <c r="I2607" t="s">
        <v>302</v>
      </c>
      <c r="J2607" t="s">
        <v>334</v>
      </c>
      <c r="K2607">
        <v>0</v>
      </c>
      <c r="L2607" s="172">
        <v>43334.709583333337</v>
      </c>
    </row>
    <row r="2608" spans="7:12" x14ac:dyDescent="0.15">
      <c r="G2608" t="s">
        <v>320</v>
      </c>
      <c r="H2608" t="s">
        <v>323</v>
      </c>
      <c r="I2608" t="s">
        <v>302</v>
      </c>
      <c r="J2608" t="s">
        <v>335</v>
      </c>
      <c r="K2608">
        <v>0</v>
      </c>
      <c r="L2608" s="172">
        <v>43334.709583333337</v>
      </c>
    </row>
    <row r="2609" spans="7:12" x14ac:dyDescent="0.15">
      <c r="G2609" t="s">
        <v>320</v>
      </c>
      <c r="H2609" t="s">
        <v>323</v>
      </c>
      <c r="I2609" t="s">
        <v>302</v>
      </c>
      <c r="J2609" t="s">
        <v>336</v>
      </c>
      <c r="K2609">
        <v>0</v>
      </c>
      <c r="L2609" s="172">
        <v>43334.709583333337</v>
      </c>
    </row>
    <row r="2610" spans="7:12" x14ac:dyDescent="0.15">
      <c r="G2610" t="s">
        <v>320</v>
      </c>
      <c r="H2610" t="s">
        <v>323</v>
      </c>
      <c r="I2610" t="s">
        <v>302</v>
      </c>
      <c r="J2610" t="s">
        <v>326</v>
      </c>
      <c r="K2610">
        <v>0</v>
      </c>
      <c r="L2610" s="172">
        <v>43334.709583333337</v>
      </c>
    </row>
    <row r="2611" spans="7:12" x14ac:dyDescent="0.15">
      <c r="G2611" t="s">
        <v>320</v>
      </c>
      <c r="H2611" t="s">
        <v>323</v>
      </c>
      <c r="I2611" t="s">
        <v>302</v>
      </c>
      <c r="J2611" t="s">
        <v>327</v>
      </c>
      <c r="K2611">
        <v>0</v>
      </c>
      <c r="L2611" s="172">
        <v>43334.709583333337</v>
      </c>
    </row>
    <row r="2612" spans="7:12" x14ac:dyDescent="0.15">
      <c r="G2612" t="s">
        <v>320</v>
      </c>
      <c r="H2612" t="s">
        <v>323</v>
      </c>
      <c r="I2612" t="s">
        <v>302</v>
      </c>
      <c r="J2612" t="s">
        <v>337</v>
      </c>
      <c r="K2612">
        <v>0</v>
      </c>
      <c r="L2612" s="172">
        <v>43334.709583333337</v>
      </c>
    </row>
    <row r="2613" spans="7:12" x14ac:dyDescent="0.15">
      <c r="G2613" t="s">
        <v>320</v>
      </c>
      <c r="H2613" t="s">
        <v>323</v>
      </c>
      <c r="I2613" t="s">
        <v>302</v>
      </c>
      <c r="J2613" t="s">
        <v>338</v>
      </c>
      <c r="K2613">
        <v>0</v>
      </c>
      <c r="L2613" s="172">
        <v>43334.709583333337</v>
      </c>
    </row>
    <row r="2614" spans="7:12" x14ac:dyDescent="0.15">
      <c r="G2614" t="s">
        <v>320</v>
      </c>
      <c r="H2614" t="s">
        <v>323</v>
      </c>
      <c r="I2614" t="s">
        <v>302</v>
      </c>
      <c r="J2614" t="s">
        <v>339</v>
      </c>
      <c r="K2614">
        <v>0</v>
      </c>
      <c r="L2614" s="172">
        <v>43334.709583333337</v>
      </c>
    </row>
    <row r="2615" spans="7:12" x14ac:dyDescent="0.15">
      <c r="G2615" t="s">
        <v>320</v>
      </c>
      <c r="H2615" t="s">
        <v>323</v>
      </c>
      <c r="I2615" t="s">
        <v>302</v>
      </c>
      <c r="J2615" t="s">
        <v>340</v>
      </c>
      <c r="K2615">
        <v>0</v>
      </c>
      <c r="L2615" s="172">
        <v>43334.709594907406</v>
      </c>
    </row>
    <row r="2616" spans="7:12" x14ac:dyDescent="0.15">
      <c r="G2616" t="s">
        <v>320</v>
      </c>
      <c r="H2616" t="s">
        <v>323</v>
      </c>
      <c r="I2616" t="s">
        <v>302</v>
      </c>
      <c r="J2616" t="s">
        <v>341</v>
      </c>
      <c r="K2616">
        <v>0</v>
      </c>
      <c r="L2616" s="172">
        <v>43334.709594907406</v>
      </c>
    </row>
    <row r="2617" spans="7:12" x14ac:dyDescent="0.15">
      <c r="G2617" t="s">
        <v>320</v>
      </c>
      <c r="H2617" t="s">
        <v>323</v>
      </c>
      <c r="I2617" t="s">
        <v>302</v>
      </c>
      <c r="J2617" t="s">
        <v>342</v>
      </c>
      <c r="K2617">
        <v>0</v>
      </c>
      <c r="L2617" s="172">
        <v>43334.709594907406</v>
      </c>
    </row>
    <row r="2618" spans="7:12" x14ac:dyDescent="0.15">
      <c r="G2618" t="s">
        <v>320</v>
      </c>
      <c r="H2618" t="s">
        <v>323</v>
      </c>
      <c r="I2618" t="s">
        <v>303</v>
      </c>
      <c r="J2618" t="s">
        <v>333</v>
      </c>
      <c r="K2618">
        <v>0</v>
      </c>
      <c r="L2618" s="172">
        <v>43334.709594907406</v>
      </c>
    </row>
    <row r="2619" spans="7:12" x14ac:dyDescent="0.15">
      <c r="G2619" t="s">
        <v>320</v>
      </c>
      <c r="H2619" t="s">
        <v>323</v>
      </c>
      <c r="I2619" t="s">
        <v>303</v>
      </c>
      <c r="J2619" t="s">
        <v>334</v>
      </c>
      <c r="K2619">
        <v>0</v>
      </c>
      <c r="L2619" s="172">
        <v>43334.709594907406</v>
      </c>
    </row>
    <row r="2620" spans="7:12" x14ac:dyDescent="0.15">
      <c r="G2620" t="s">
        <v>320</v>
      </c>
      <c r="H2620" t="s">
        <v>323</v>
      </c>
      <c r="I2620" t="s">
        <v>303</v>
      </c>
      <c r="J2620" t="s">
        <v>335</v>
      </c>
      <c r="K2620">
        <v>0</v>
      </c>
      <c r="L2620" s="172">
        <v>43334.709594907406</v>
      </c>
    </row>
    <row r="2621" spans="7:12" x14ac:dyDescent="0.15">
      <c r="G2621" t="s">
        <v>320</v>
      </c>
      <c r="H2621" t="s">
        <v>323</v>
      </c>
      <c r="I2621" t="s">
        <v>303</v>
      </c>
      <c r="J2621" t="s">
        <v>336</v>
      </c>
      <c r="K2621">
        <v>0</v>
      </c>
      <c r="L2621" s="172">
        <v>43334.709594907406</v>
      </c>
    </row>
    <row r="2622" spans="7:12" x14ac:dyDescent="0.15">
      <c r="G2622" t="s">
        <v>320</v>
      </c>
      <c r="H2622" t="s">
        <v>323</v>
      </c>
      <c r="I2622" t="s">
        <v>303</v>
      </c>
      <c r="J2622" t="s">
        <v>326</v>
      </c>
      <c r="K2622">
        <v>0</v>
      </c>
      <c r="L2622" s="172">
        <v>43334.709594907406</v>
      </c>
    </row>
    <row r="2623" spans="7:12" x14ac:dyDescent="0.15">
      <c r="G2623" t="s">
        <v>320</v>
      </c>
      <c r="H2623" t="s">
        <v>323</v>
      </c>
      <c r="I2623" t="s">
        <v>303</v>
      </c>
      <c r="J2623" t="s">
        <v>327</v>
      </c>
      <c r="K2623">
        <v>0</v>
      </c>
      <c r="L2623" s="172">
        <v>43334.709594907406</v>
      </c>
    </row>
    <row r="2624" spans="7:12" x14ac:dyDescent="0.15">
      <c r="G2624" t="s">
        <v>320</v>
      </c>
      <c r="H2624" t="s">
        <v>323</v>
      </c>
      <c r="I2624" t="s">
        <v>303</v>
      </c>
      <c r="J2624" t="s">
        <v>337</v>
      </c>
      <c r="K2624">
        <v>0</v>
      </c>
      <c r="L2624" s="172">
        <v>43334.709594907406</v>
      </c>
    </row>
    <row r="2625" spans="7:12" x14ac:dyDescent="0.15">
      <c r="G2625" t="s">
        <v>320</v>
      </c>
      <c r="H2625" t="s">
        <v>323</v>
      </c>
      <c r="I2625" t="s">
        <v>303</v>
      </c>
      <c r="J2625" t="s">
        <v>338</v>
      </c>
      <c r="K2625">
        <v>0</v>
      </c>
      <c r="L2625" s="172">
        <v>43334.709594907406</v>
      </c>
    </row>
    <row r="2626" spans="7:12" x14ac:dyDescent="0.15">
      <c r="G2626" t="s">
        <v>320</v>
      </c>
      <c r="H2626" t="s">
        <v>323</v>
      </c>
      <c r="I2626" t="s">
        <v>303</v>
      </c>
      <c r="J2626" t="s">
        <v>339</v>
      </c>
      <c r="K2626">
        <v>0</v>
      </c>
      <c r="L2626" s="172">
        <v>43334.709594907406</v>
      </c>
    </row>
    <row r="2627" spans="7:12" x14ac:dyDescent="0.15">
      <c r="G2627" t="s">
        <v>320</v>
      </c>
      <c r="H2627" t="s">
        <v>323</v>
      </c>
      <c r="I2627" t="s">
        <v>303</v>
      </c>
      <c r="J2627" t="s">
        <v>340</v>
      </c>
      <c r="K2627">
        <v>0</v>
      </c>
      <c r="L2627" s="172">
        <v>43334.709594907406</v>
      </c>
    </row>
    <row r="2628" spans="7:12" x14ac:dyDescent="0.15">
      <c r="G2628" t="s">
        <v>320</v>
      </c>
      <c r="H2628" t="s">
        <v>323</v>
      </c>
      <c r="I2628" t="s">
        <v>303</v>
      </c>
      <c r="J2628" t="s">
        <v>341</v>
      </c>
      <c r="K2628">
        <v>0</v>
      </c>
      <c r="L2628" s="172">
        <v>43334.709594907406</v>
      </c>
    </row>
    <row r="2629" spans="7:12" x14ac:dyDescent="0.15">
      <c r="G2629" t="s">
        <v>320</v>
      </c>
      <c r="H2629" t="s">
        <v>323</v>
      </c>
      <c r="I2629" t="s">
        <v>303</v>
      </c>
      <c r="J2629" t="s">
        <v>342</v>
      </c>
      <c r="K2629">
        <v>0</v>
      </c>
      <c r="L2629" s="172">
        <v>43334.709594907406</v>
      </c>
    </row>
    <row r="2630" spans="7:12" x14ac:dyDescent="0.15">
      <c r="G2630" t="s">
        <v>320</v>
      </c>
      <c r="H2630" t="s">
        <v>323</v>
      </c>
      <c r="I2630" t="s">
        <v>304</v>
      </c>
      <c r="J2630" t="s">
        <v>333</v>
      </c>
      <c r="K2630">
        <v>1</v>
      </c>
      <c r="L2630" s="172">
        <v>43334.709594907406</v>
      </c>
    </row>
    <row r="2631" spans="7:12" x14ac:dyDescent="0.15">
      <c r="G2631" t="s">
        <v>320</v>
      </c>
      <c r="H2631" t="s">
        <v>323</v>
      </c>
      <c r="I2631" t="s">
        <v>304</v>
      </c>
      <c r="J2631" t="s">
        <v>334</v>
      </c>
      <c r="K2631">
        <v>1</v>
      </c>
      <c r="L2631" s="172">
        <v>43334.709594907406</v>
      </c>
    </row>
    <row r="2632" spans="7:12" x14ac:dyDescent="0.15">
      <c r="G2632" t="s">
        <v>320</v>
      </c>
      <c r="H2632" t="s">
        <v>323</v>
      </c>
      <c r="I2632" t="s">
        <v>304</v>
      </c>
      <c r="J2632" t="s">
        <v>335</v>
      </c>
      <c r="K2632">
        <v>0</v>
      </c>
      <c r="L2632" s="172">
        <v>43334.709594907406</v>
      </c>
    </row>
    <row r="2633" spans="7:12" x14ac:dyDescent="0.15">
      <c r="G2633" t="s">
        <v>320</v>
      </c>
      <c r="H2633" t="s">
        <v>323</v>
      </c>
      <c r="I2633" t="s">
        <v>304</v>
      </c>
      <c r="J2633" t="s">
        <v>336</v>
      </c>
      <c r="K2633">
        <v>0</v>
      </c>
      <c r="L2633" s="172">
        <v>43334.709594907406</v>
      </c>
    </row>
    <row r="2634" spans="7:12" x14ac:dyDescent="0.15">
      <c r="G2634" t="s">
        <v>320</v>
      </c>
      <c r="H2634" t="s">
        <v>323</v>
      </c>
      <c r="I2634" t="s">
        <v>304</v>
      </c>
      <c r="J2634" t="s">
        <v>326</v>
      </c>
      <c r="K2634">
        <v>0</v>
      </c>
      <c r="L2634" s="172">
        <v>43334.709594907406</v>
      </c>
    </row>
    <row r="2635" spans="7:12" x14ac:dyDescent="0.15">
      <c r="G2635" t="s">
        <v>320</v>
      </c>
      <c r="H2635" t="s">
        <v>323</v>
      </c>
      <c r="I2635" t="s">
        <v>304</v>
      </c>
      <c r="J2635" t="s">
        <v>327</v>
      </c>
      <c r="K2635">
        <v>1</v>
      </c>
      <c r="L2635" s="172">
        <v>43334.709594907406</v>
      </c>
    </row>
    <row r="2636" spans="7:12" x14ac:dyDescent="0.15">
      <c r="G2636" t="s">
        <v>320</v>
      </c>
      <c r="H2636" t="s">
        <v>323</v>
      </c>
      <c r="I2636" t="s">
        <v>304</v>
      </c>
      <c r="J2636" t="s">
        <v>337</v>
      </c>
      <c r="K2636">
        <v>0</v>
      </c>
      <c r="L2636" s="172">
        <v>43334.709594907406</v>
      </c>
    </row>
    <row r="2637" spans="7:12" x14ac:dyDescent="0.15">
      <c r="G2637" t="s">
        <v>320</v>
      </c>
      <c r="H2637" t="s">
        <v>323</v>
      </c>
      <c r="I2637" t="s">
        <v>304</v>
      </c>
      <c r="J2637" t="s">
        <v>338</v>
      </c>
      <c r="K2637">
        <v>0</v>
      </c>
      <c r="L2637" s="172">
        <v>43334.709594907406</v>
      </c>
    </row>
    <row r="2638" spans="7:12" x14ac:dyDescent="0.15">
      <c r="G2638" t="s">
        <v>320</v>
      </c>
      <c r="H2638" t="s">
        <v>323</v>
      </c>
      <c r="I2638" t="s">
        <v>304</v>
      </c>
      <c r="J2638" t="s">
        <v>339</v>
      </c>
      <c r="K2638">
        <v>1</v>
      </c>
      <c r="L2638" s="172">
        <v>43334.709594907406</v>
      </c>
    </row>
    <row r="2639" spans="7:12" x14ac:dyDescent="0.15">
      <c r="G2639" t="s">
        <v>320</v>
      </c>
      <c r="H2639" t="s">
        <v>323</v>
      </c>
      <c r="I2639" t="s">
        <v>304</v>
      </c>
      <c r="J2639" t="s">
        <v>340</v>
      </c>
      <c r="K2639">
        <v>0</v>
      </c>
      <c r="L2639" s="172">
        <v>43334.709594907406</v>
      </c>
    </row>
    <row r="2640" spans="7:12" x14ac:dyDescent="0.15">
      <c r="G2640" t="s">
        <v>320</v>
      </c>
      <c r="H2640" t="s">
        <v>323</v>
      </c>
      <c r="I2640" t="s">
        <v>304</v>
      </c>
      <c r="J2640" t="s">
        <v>341</v>
      </c>
      <c r="K2640">
        <v>0</v>
      </c>
      <c r="L2640" s="172">
        <v>43334.709594907406</v>
      </c>
    </row>
    <row r="2641" spans="7:12" x14ac:dyDescent="0.15">
      <c r="G2641" t="s">
        <v>320</v>
      </c>
      <c r="H2641" t="s">
        <v>323</v>
      </c>
      <c r="I2641" t="s">
        <v>304</v>
      </c>
      <c r="J2641" t="s">
        <v>342</v>
      </c>
      <c r="K2641">
        <v>0</v>
      </c>
      <c r="L2641" s="172">
        <v>43334.709594907406</v>
      </c>
    </row>
    <row r="2642" spans="7:12" x14ac:dyDescent="0.15">
      <c r="G2642" t="s">
        <v>320</v>
      </c>
      <c r="H2642" t="s">
        <v>323</v>
      </c>
      <c r="I2642" t="s">
        <v>305</v>
      </c>
      <c r="J2642" t="s">
        <v>333</v>
      </c>
      <c r="K2642">
        <v>0</v>
      </c>
      <c r="L2642" s="172">
        <v>43334.709594907406</v>
      </c>
    </row>
    <row r="2643" spans="7:12" x14ac:dyDescent="0.15">
      <c r="G2643" t="s">
        <v>320</v>
      </c>
      <c r="H2643" t="s">
        <v>323</v>
      </c>
      <c r="I2643" t="s">
        <v>305</v>
      </c>
      <c r="J2643" t="s">
        <v>334</v>
      </c>
      <c r="K2643">
        <v>0</v>
      </c>
      <c r="L2643" s="172">
        <v>43334.709594907406</v>
      </c>
    </row>
    <row r="2644" spans="7:12" x14ac:dyDescent="0.15">
      <c r="G2644" t="s">
        <v>320</v>
      </c>
      <c r="H2644" t="s">
        <v>323</v>
      </c>
      <c r="I2644" t="s">
        <v>305</v>
      </c>
      <c r="J2644" t="s">
        <v>335</v>
      </c>
      <c r="K2644">
        <v>0</v>
      </c>
      <c r="L2644" s="172">
        <v>43334.709594907406</v>
      </c>
    </row>
    <row r="2645" spans="7:12" x14ac:dyDescent="0.15">
      <c r="G2645" t="s">
        <v>320</v>
      </c>
      <c r="H2645" t="s">
        <v>323</v>
      </c>
      <c r="I2645" t="s">
        <v>305</v>
      </c>
      <c r="J2645" t="s">
        <v>336</v>
      </c>
      <c r="K2645">
        <v>0</v>
      </c>
      <c r="L2645" s="172">
        <v>43334.709594907406</v>
      </c>
    </row>
    <row r="2646" spans="7:12" x14ac:dyDescent="0.15">
      <c r="G2646" t="s">
        <v>320</v>
      </c>
      <c r="H2646" t="s">
        <v>323</v>
      </c>
      <c r="I2646" t="s">
        <v>305</v>
      </c>
      <c r="J2646" t="s">
        <v>326</v>
      </c>
      <c r="K2646">
        <v>0</v>
      </c>
      <c r="L2646" s="172">
        <v>43334.709594907406</v>
      </c>
    </row>
    <row r="2647" spans="7:12" x14ac:dyDescent="0.15">
      <c r="G2647" t="s">
        <v>320</v>
      </c>
      <c r="H2647" t="s">
        <v>323</v>
      </c>
      <c r="I2647" t="s">
        <v>305</v>
      </c>
      <c r="J2647" t="s">
        <v>327</v>
      </c>
      <c r="K2647">
        <v>0</v>
      </c>
      <c r="L2647" s="172">
        <v>43334.709594907406</v>
      </c>
    </row>
    <row r="2648" spans="7:12" x14ac:dyDescent="0.15">
      <c r="G2648" t="s">
        <v>320</v>
      </c>
      <c r="H2648" t="s">
        <v>323</v>
      </c>
      <c r="I2648" t="s">
        <v>305</v>
      </c>
      <c r="J2648" t="s">
        <v>337</v>
      </c>
      <c r="K2648">
        <v>0</v>
      </c>
      <c r="L2648" s="172">
        <v>43334.709594907406</v>
      </c>
    </row>
    <row r="2649" spans="7:12" x14ac:dyDescent="0.15">
      <c r="G2649" t="s">
        <v>320</v>
      </c>
      <c r="H2649" t="s">
        <v>323</v>
      </c>
      <c r="I2649" t="s">
        <v>305</v>
      </c>
      <c r="J2649" t="s">
        <v>338</v>
      </c>
      <c r="K2649">
        <v>0</v>
      </c>
      <c r="L2649" s="172">
        <v>43334.709594907406</v>
      </c>
    </row>
    <row r="2650" spans="7:12" x14ac:dyDescent="0.15">
      <c r="G2650" t="s">
        <v>320</v>
      </c>
      <c r="H2650" t="s">
        <v>323</v>
      </c>
      <c r="I2650" t="s">
        <v>305</v>
      </c>
      <c r="J2650" t="s">
        <v>339</v>
      </c>
      <c r="K2650">
        <v>0</v>
      </c>
      <c r="L2650" s="172">
        <v>43334.709594907406</v>
      </c>
    </row>
    <row r="2651" spans="7:12" x14ac:dyDescent="0.15">
      <c r="G2651" t="s">
        <v>320</v>
      </c>
      <c r="H2651" t="s">
        <v>323</v>
      </c>
      <c r="I2651" t="s">
        <v>305</v>
      </c>
      <c r="J2651" t="s">
        <v>340</v>
      </c>
      <c r="K2651">
        <v>0</v>
      </c>
      <c r="L2651" s="172">
        <v>43334.709594907406</v>
      </c>
    </row>
    <row r="2652" spans="7:12" x14ac:dyDescent="0.15">
      <c r="G2652" t="s">
        <v>320</v>
      </c>
      <c r="H2652" t="s">
        <v>323</v>
      </c>
      <c r="I2652" t="s">
        <v>305</v>
      </c>
      <c r="J2652" t="s">
        <v>341</v>
      </c>
      <c r="K2652">
        <v>0</v>
      </c>
      <c r="L2652" s="172">
        <v>43334.709594907406</v>
      </c>
    </row>
    <row r="2653" spans="7:12" x14ac:dyDescent="0.15">
      <c r="G2653" t="s">
        <v>320</v>
      </c>
      <c r="H2653" t="s">
        <v>323</v>
      </c>
      <c r="I2653" t="s">
        <v>305</v>
      </c>
      <c r="J2653" t="s">
        <v>342</v>
      </c>
      <c r="K2653">
        <v>0</v>
      </c>
      <c r="L2653" s="172">
        <v>43334.709594907406</v>
      </c>
    </row>
    <row r="2654" spans="7:12" x14ac:dyDescent="0.15">
      <c r="G2654" t="s">
        <v>320</v>
      </c>
      <c r="H2654" t="s">
        <v>323</v>
      </c>
      <c r="I2654" t="s">
        <v>306</v>
      </c>
      <c r="J2654" t="s">
        <v>333</v>
      </c>
      <c r="K2654">
        <v>0</v>
      </c>
      <c r="L2654" s="172">
        <v>43334.709606481483</v>
      </c>
    </row>
    <row r="2655" spans="7:12" x14ac:dyDescent="0.15">
      <c r="G2655" t="s">
        <v>320</v>
      </c>
      <c r="H2655" t="s">
        <v>323</v>
      </c>
      <c r="I2655" t="s">
        <v>306</v>
      </c>
      <c r="J2655" t="s">
        <v>334</v>
      </c>
      <c r="K2655">
        <v>0</v>
      </c>
      <c r="L2655" s="172">
        <v>43334.709606481483</v>
      </c>
    </row>
    <row r="2656" spans="7:12" x14ac:dyDescent="0.15">
      <c r="G2656" t="s">
        <v>320</v>
      </c>
      <c r="H2656" t="s">
        <v>323</v>
      </c>
      <c r="I2656" t="s">
        <v>306</v>
      </c>
      <c r="J2656" t="s">
        <v>335</v>
      </c>
      <c r="K2656">
        <v>0</v>
      </c>
      <c r="L2656" s="172">
        <v>43334.709606481483</v>
      </c>
    </row>
    <row r="2657" spans="7:12" x14ac:dyDescent="0.15">
      <c r="G2657" t="s">
        <v>320</v>
      </c>
      <c r="H2657" t="s">
        <v>323</v>
      </c>
      <c r="I2657" t="s">
        <v>306</v>
      </c>
      <c r="J2657" t="s">
        <v>336</v>
      </c>
      <c r="K2657">
        <v>0</v>
      </c>
      <c r="L2657" s="172">
        <v>43334.709606481483</v>
      </c>
    </row>
    <row r="2658" spans="7:12" x14ac:dyDescent="0.15">
      <c r="G2658" t="s">
        <v>320</v>
      </c>
      <c r="H2658" t="s">
        <v>323</v>
      </c>
      <c r="I2658" t="s">
        <v>306</v>
      </c>
      <c r="J2658" t="s">
        <v>326</v>
      </c>
      <c r="K2658">
        <v>0</v>
      </c>
      <c r="L2658" s="172">
        <v>43334.709606481483</v>
      </c>
    </row>
    <row r="2659" spans="7:12" x14ac:dyDescent="0.15">
      <c r="G2659" t="s">
        <v>320</v>
      </c>
      <c r="H2659" t="s">
        <v>323</v>
      </c>
      <c r="I2659" t="s">
        <v>306</v>
      </c>
      <c r="J2659" t="s">
        <v>327</v>
      </c>
      <c r="K2659">
        <v>0</v>
      </c>
      <c r="L2659" s="172">
        <v>43334.709606481483</v>
      </c>
    </row>
    <row r="2660" spans="7:12" x14ac:dyDescent="0.15">
      <c r="G2660" t="s">
        <v>320</v>
      </c>
      <c r="H2660" t="s">
        <v>323</v>
      </c>
      <c r="I2660" t="s">
        <v>306</v>
      </c>
      <c r="J2660" t="s">
        <v>337</v>
      </c>
      <c r="K2660">
        <v>0</v>
      </c>
      <c r="L2660" s="172">
        <v>43334.709606481483</v>
      </c>
    </row>
    <row r="2661" spans="7:12" x14ac:dyDescent="0.15">
      <c r="G2661" t="s">
        <v>320</v>
      </c>
      <c r="H2661" t="s">
        <v>323</v>
      </c>
      <c r="I2661" t="s">
        <v>306</v>
      </c>
      <c r="J2661" t="s">
        <v>338</v>
      </c>
      <c r="K2661">
        <v>0</v>
      </c>
      <c r="L2661" s="172">
        <v>43334.709606481483</v>
      </c>
    </row>
    <row r="2662" spans="7:12" x14ac:dyDescent="0.15">
      <c r="G2662" t="s">
        <v>320</v>
      </c>
      <c r="H2662" t="s">
        <v>323</v>
      </c>
      <c r="I2662" t="s">
        <v>306</v>
      </c>
      <c r="J2662" t="s">
        <v>339</v>
      </c>
      <c r="K2662">
        <v>0</v>
      </c>
      <c r="L2662" s="172">
        <v>43334.709606481483</v>
      </c>
    </row>
    <row r="2663" spans="7:12" x14ac:dyDescent="0.15">
      <c r="G2663" t="s">
        <v>320</v>
      </c>
      <c r="H2663" t="s">
        <v>323</v>
      </c>
      <c r="I2663" t="s">
        <v>306</v>
      </c>
      <c r="J2663" t="s">
        <v>340</v>
      </c>
      <c r="K2663">
        <v>0</v>
      </c>
      <c r="L2663" s="172">
        <v>43334.709606481483</v>
      </c>
    </row>
    <row r="2664" spans="7:12" x14ac:dyDescent="0.15">
      <c r="G2664" t="s">
        <v>320</v>
      </c>
      <c r="H2664" t="s">
        <v>323</v>
      </c>
      <c r="I2664" t="s">
        <v>306</v>
      </c>
      <c r="J2664" t="s">
        <v>341</v>
      </c>
      <c r="K2664">
        <v>0</v>
      </c>
      <c r="L2664" s="172">
        <v>43334.709606481483</v>
      </c>
    </row>
    <row r="2665" spans="7:12" x14ac:dyDescent="0.15">
      <c r="G2665" t="s">
        <v>320</v>
      </c>
      <c r="H2665" t="s">
        <v>323</v>
      </c>
      <c r="I2665" t="s">
        <v>306</v>
      </c>
      <c r="J2665" t="s">
        <v>342</v>
      </c>
      <c r="K2665">
        <v>0</v>
      </c>
      <c r="L2665" s="172">
        <v>43334.709606481483</v>
      </c>
    </row>
    <row r="2666" spans="7:12" x14ac:dyDescent="0.15">
      <c r="G2666" t="s">
        <v>320</v>
      </c>
      <c r="H2666" t="s">
        <v>323</v>
      </c>
      <c r="I2666" t="s">
        <v>307</v>
      </c>
      <c r="J2666" t="s">
        <v>333</v>
      </c>
      <c r="K2666">
        <v>0</v>
      </c>
      <c r="L2666" s="172">
        <v>43334.709606481483</v>
      </c>
    </row>
    <row r="2667" spans="7:12" x14ac:dyDescent="0.15">
      <c r="G2667" t="s">
        <v>320</v>
      </c>
      <c r="H2667" t="s">
        <v>323</v>
      </c>
      <c r="I2667" t="s">
        <v>307</v>
      </c>
      <c r="J2667" t="s">
        <v>334</v>
      </c>
      <c r="K2667">
        <v>0</v>
      </c>
      <c r="L2667" s="172">
        <v>43334.709606481483</v>
      </c>
    </row>
    <row r="2668" spans="7:12" x14ac:dyDescent="0.15">
      <c r="G2668" t="s">
        <v>320</v>
      </c>
      <c r="H2668" t="s">
        <v>323</v>
      </c>
      <c r="I2668" t="s">
        <v>307</v>
      </c>
      <c r="J2668" t="s">
        <v>335</v>
      </c>
      <c r="K2668">
        <v>0</v>
      </c>
      <c r="L2668" s="172">
        <v>43334.709606481483</v>
      </c>
    </row>
    <row r="2669" spans="7:12" x14ac:dyDescent="0.15">
      <c r="G2669" t="s">
        <v>320</v>
      </c>
      <c r="H2669" t="s">
        <v>323</v>
      </c>
      <c r="I2669" t="s">
        <v>307</v>
      </c>
      <c r="J2669" t="s">
        <v>336</v>
      </c>
      <c r="K2669">
        <v>0</v>
      </c>
      <c r="L2669" s="172">
        <v>43334.709606481483</v>
      </c>
    </row>
    <row r="2670" spans="7:12" x14ac:dyDescent="0.15">
      <c r="G2670" t="s">
        <v>320</v>
      </c>
      <c r="H2670" t="s">
        <v>323</v>
      </c>
      <c r="I2670" t="s">
        <v>307</v>
      </c>
      <c r="J2670" t="s">
        <v>326</v>
      </c>
      <c r="K2670">
        <v>0</v>
      </c>
      <c r="L2670" s="172">
        <v>43334.709606481483</v>
      </c>
    </row>
    <row r="2671" spans="7:12" x14ac:dyDescent="0.15">
      <c r="G2671" t="s">
        <v>320</v>
      </c>
      <c r="H2671" t="s">
        <v>323</v>
      </c>
      <c r="I2671" t="s">
        <v>307</v>
      </c>
      <c r="J2671" t="s">
        <v>327</v>
      </c>
      <c r="K2671">
        <v>0</v>
      </c>
      <c r="L2671" s="172">
        <v>43334.709606481483</v>
      </c>
    </row>
    <row r="2672" spans="7:12" x14ac:dyDescent="0.15">
      <c r="G2672" t="s">
        <v>320</v>
      </c>
      <c r="H2672" t="s">
        <v>323</v>
      </c>
      <c r="I2672" t="s">
        <v>307</v>
      </c>
      <c r="J2672" t="s">
        <v>337</v>
      </c>
      <c r="K2672">
        <v>0</v>
      </c>
      <c r="L2672" s="172">
        <v>43334.709606481483</v>
      </c>
    </row>
    <row r="2673" spans="7:12" x14ac:dyDescent="0.15">
      <c r="G2673" t="s">
        <v>320</v>
      </c>
      <c r="H2673" t="s">
        <v>323</v>
      </c>
      <c r="I2673" t="s">
        <v>307</v>
      </c>
      <c r="J2673" t="s">
        <v>338</v>
      </c>
      <c r="K2673">
        <v>0</v>
      </c>
      <c r="L2673" s="172">
        <v>43334.709606481483</v>
      </c>
    </row>
    <row r="2674" spans="7:12" x14ac:dyDescent="0.15">
      <c r="G2674" t="s">
        <v>320</v>
      </c>
      <c r="H2674" t="s">
        <v>323</v>
      </c>
      <c r="I2674" t="s">
        <v>307</v>
      </c>
      <c r="J2674" t="s">
        <v>339</v>
      </c>
      <c r="K2674">
        <v>0</v>
      </c>
      <c r="L2674" s="172">
        <v>43334.709606481483</v>
      </c>
    </row>
    <row r="2675" spans="7:12" x14ac:dyDescent="0.15">
      <c r="G2675" t="s">
        <v>320</v>
      </c>
      <c r="H2675" t="s">
        <v>323</v>
      </c>
      <c r="I2675" t="s">
        <v>307</v>
      </c>
      <c r="J2675" t="s">
        <v>340</v>
      </c>
      <c r="K2675">
        <v>0</v>
      </c>
      <c r="L2675" s="172">
        <v>43334.709606481483</v>
      </c>
    </row>
    <row r="2676" spans="7:12" x14ac:dyDescent="0.15">
      <c r="G2676" t="s">
        <v>320</v>
      </c>
      <c r="H2676" t="s">
        <v>323</v>
      </c>
      <c r="I2676" t="s">
        <v>307</v>
      </c>
      <c r="J2676" t="s">
        <v>341</v>
      </c>
      <c r="K2676">
        <v>0</v>
      </c>
      <c r="L2676" s="172">
        <v>43334.709606481483</v>
      </c>
    </row>
    <row r="2677" spans="7:12" x14ac:dyDescent="0.15">
      <c r="G2677" t="s">
        <v>320</v>
      </c>
      <c r="H2677" t="s">
        <v>323</v>
      </c>
      <c r="I2677" t="s">
        <v>307</v>
      </c>
      <c r="J2677" t="s">
        <v>342</v>
      </c>
      <c r="K2677">
        <v>0</v>
      </c>
      <c r="L2677" s="172">
        <v>43334.709606481483</v>
      </c>
    </row>
    <row r="2678" spans="7:12" x14ac:dyDescent="0.15">
      <c r="G2678" t="s">
        <v>320</v>
      </c>
      <c r="H2678" t="s">
        <v>323</v>
      </c>
      <c r="I2678" t="s">
        <v>308</v>
      </c>
      <c r="J2678" t="s">
        <v>333</v>
      </c>
      <c r="K2678">
        <v>0</v>
      </c>
      <c r="L2678" s="172">
        <v>43334.709606481483</v>
      </c>
    </row>
    <row r="2679" spans="7:12" x14ac:dyDescent="0.15">
      <c r="G2679" t="s">
        <v>320</v>
      </c>
      <c r="H2679" t="s">
        <v>323</v>
      </c>
      <c r="I2679" t="s">
        <v>308</v>
      </c>
      <c r="J2679" t="s">
        <v>334</v>
      </c>
      <c r="K2679">
        <v>0</v>
      </c>
      <c r="L2679" s="172">
        <v>43334.709606481483</v>
      </c>
    </row>
    <row r="2680" spans="7:12" x14ac:dyDescent="0.15">
      <c r="G2680" t="s">
        <v>320</v>
      </c>
      <c r="H2680" t="s">
        <v>323</v>
      </c>
      <c r="I2680" t="s">
        <v>308</v>
      </c>
      <c r="J2680" t="s">
        <v>335</v>
      </c>
      <c r="K2680">
        <v>0</v>
      </c>
      <c r="L2680" s="172">
        <v>43334.709606481483</v>
      </c>
    </row>
    <row r="2681" spans="7:12" x14ac:dyDescent="0.15">
      <c r="G2681" t="s">
        <v>320</v>
      </c>
      <c r="H2681" t="s">
        <v>323</v>
      </c>
      <c r="I2681" t="s">
        <v>308</v>
      </c>
      <c r="J2681" t="s">
        <v>336</v>
      </c>
      <c r="K2681">
        <v>0</v>
      </c>
      <c r="L2681" s="172">
        <v>43334.709606481483</v>
      </c>
    </row>
    <row r="2682" spans="7:12" x14ac:dyDescent="0.15">
      <c r="G2682" t="s">
        <v>320</v>
      </c>
      <c r="H2682" t="s">
        <v>323</v>
      </c>
      <c r="I2682" t="s">
        <v>308</v>
      </c>
      <c r="J2682" t="s">
        <v>326</v>
      </c>
      <c r="K2682">
        <v>0</v>
      </c>
      <c r="L2682" s="172">
        <v>43334.709606481483</v>
      </c>
    </row>
    <row r="2683" spans="7:12" x14ac:dyDescent="0.15">
      <c r="G2683" t="s">
        <v>320</v>
      </c>
      <c r="H2683" t="s">
        <v>323</v>
      </c>
      <c r="I2683" t="s">
        <v>308</v>
      </c>
      <c r="J2683" t="s">
        <v>327</v>
      </c>
      <c r="K2683">
        <v>0</v>
      </c>
      <c r="L2683" s="172">
        <v>43334.709606481483</v>
      </c>
    </row>
    <row r="2684" spans="7:12" x14ac:dyDescent="0.15">
      <c r="G2684" t="s">
        <v>320</v>
      </c>
      <c r="H2684" t="s">
        <v>323</v>
      </c>
      <c r="I2684" t="s">
        <v>308</v>
      </c>
      <c r="J2684" t="s">
        <v>337</v>
      </c>
      <c r="K2684">
        <v>0</v>
      </c>
      <c r="L2684" s="172">
        <v>43334.709606481483</v>
      </c>
    </row>
    <row r="2685" spans="7:12" x14ac:dyDescent="0.15">
      <c r="G2685" t="s">
        <v>320</v>
      </c>
      <c r="H2685" t="s">
        <v>323</v>
      </c>
      <c r="I2685" t="s">
        <v>308</v>
      </c>
      <c r="J2685" t="s">
        <v>338</v>
      </c>
      <c r="K2685">
        <v>0</v>
      </c>
      <c r="L2685" s="172">
        <v>43334.709606481483</v>
      </c>
    </row>
    <row r="2686" spans="7:12" x14ac:dyDescent="0.15">
      <c r="G2686" t="s">
        <v>320</v>
      </c>
      <c r="H2686" t="s">
        <v>323</v>
      </c>
      <c r="I2686" t="s">
        <v>308</v>
      </c>
      <c r="J2686" t="s">
        <v>339</v>
      </c>
      <c r="K2686">
        <v>0</v>
      </c>
      <c r="L2686" s="172">
        <v>43334.709606481483</v>
      </c>
    </row>
    <row r="2687" spans="7:12" x14ac:dyDescent="0.15">
      <c r="G2687" t="s">
        <v>320</v>
      </c>
      <c r="H2687" t="s">
        <v>323</v>
      </c>
      <c r="I2687" t="s">
        <v>308</v>
      </c>
      <c r="J2687" t="s">
        <v>340</v>
      </c>
      <c r="K2687">
        <v>0</v>
      </c>
      <c r="L2687" s="172">
        <v>43334.709606481483</v>
      </c>
    </row>
    <row r="2688" spans="7:12" x14ac:dyDescent="0.15">
      <c r="G2688" t="s">
        <v>320</v>
      </c>
      <c r="H2688" t="s">
        <v>323</v>
      </c>
      <c r="I2688" t="s">
        <v>308</v>
      </c>
      <c r="J2688" t="s">
        <v>341</v>
      </c>
      <c r="K2688">
        <v>0</v>
      </c>
      <c r="L2688" s="172">
        <v>43334.709606481483</v>
      </c>
    </row>
    <row r="2689" spans="7:12" x14ac:dyDescent="0.15">
      <c r="G2689" t="s">
        <v>320</v>
      </c>
      <c r="H2689" t="s">
        <v>323</v>
      </c>
      <c r="I2689" t="s">
        <v>308</v>
      </c>
      <c r="J2689" t="s">
        <v>342</v>
      </c>
      <c r="K2689">
        <v>0</v>
      </c>
      <c r="L2689" s="172">
        <v>43334.709606481483</v>
      </c>
    </row>
    <row r="2690" spans="7:12" x14ac:dyDescent="0.15">
      <c r="G2690" t="s">
        <v>320</v>
      </c>
      <c r="H2690" t="s">
        <v>323</v>
      </c>
      <c r="I2690" t="s">
        <v>309</v>
      </c>
      <c r="J2690" t="s">
        <v>333</v>
      </c>
      <c r="K2690">
        <v>0</v>
      </c>
      <c r="L2690" s="172">
        <v>43334.709606481483</v>
      </c>
    </row>
    <row r="2691" spans="7:12" x14ac:dyDescent="0.15">
      <c r="G2691" t="s">
        <v>320</v>
      </c>
      <c r="H2691" t="s">
        <v>323</v>
      </c>
      <c r="I2691" t="s">
        <v>309</v>
      </c>
      <c r="J2691" t="s">
        <v>334</v>
      </c>
      <c r="K2691">
        <v>0</v>
      </c>
      <c r="L2691" s="172">
        <v>43334.709606481483</v>
      </c>
    </row>
    <row r="2692" spans="7:12" x14ac:dyDescent="0.15">
      <c r="G2692" t="s">
        <v>320</v>
      </c>
      <c r="H2692" t="s">
        <v>323</v>
      </c>
      <c r="I2692" t="s">
        <v>309</v>
      </c>
      <c r="J2692" t="s">
        <v>335</v>
      </c>
      <c r="K2692">
        <v>0</v>
      </c>
      <c r="L2692" s="172">
        <v>43334.709618055553</v>
      </c>
    </row>
    <row r="2693" spans="7:12" x14ac:dyDescent="0.15">
      <c r="G2693" t="s">
        <v>320</v>
      </c>
      <c r="H2693" t="s">
        <v>323</v>
      </c>
      <c r="I2693" t="s">
        <v>309</v>
      </c>
      <c r="J2693" t="s">
        <v>336</v>
      </c>
      <c r="K2693">
        <v>0</v>
      </c>
      <c r="L2693" s="172">
        <v>43334.709618055553</v>
      </c>
    </row>
    <row r="2694" spans="7:12" x14ac:dyDescent="0.15">
      <c r="G2694" t="s">
        <v>320</v>
      </c>
      <c r="H2694" t="s">
        <v>323</v>
      </c>
      <c r="I2694" t="s">
        <v>309</v>
      </c>
      <c r="J2694" t="s">
        <v>326</v>
      </c>
      <c r="K2694">
        <v>0</v>
      </c>
      <c r="L2694" s="172">
        <v>43334.709618055553</v>
      </c>
    </row>
    <row r="2695" spans="7:12" x14ac:dyDescent="0.15">
      <c r="G2695" t="s">
        <v>320</v>
      </c>
      <c r="H2695" t="s">
        <v>323</v>
      </c>
      <c r="I2695" t="s">
        <v>309</v>
      </c>
      <c r="J2695" t="s">
        <v>327</v>
      </c>
      <c r="K2695">
        <v>0</v>
      </c>
      <c r="L2695" s="172">
        <v>43334.709618055553</v>
      </c>
    </row>
    <row r="2696" spans="7:12" x14ac:dyDescent="0.15">
      <c r="G2696" t="s">
        <v>320</v>
      </c>
      <c r="H2696" t="s">
        <v>323</v>
      </c>
      <c r="I2696" t="s">
        <v>309</v>
      </c>
      <c r="J2696" t="s">
        <v>337</v>
      </c>
      <c r="K2696">
        <v>0</v>
      </c>
      <c r="L2696" s="172">
        <v>43334.709618055553</v>
      </c>
    </row>
    <row r="2697" spans="7:12" x14ac:dyDescent="0.15">
      <c r="G2697" t="s">
        <v>320</v>
      </c>
      <c r="H2697" t="s">
        <v>323</v>
      </c>
      <c r="I2697" t="s">
        <v>309</v>
      </c>
      <c r="J2697" t="s">
        <v>338</v>
      </c>
      <c r="K2697">
        <v>0</v>
      </c>
      <c r="L2697" s="172">
        <v>43334.709618055553</v>
      </c>
    </row>
    <row r="2698" spans="7:12" x14ac:dyDescent="0.15">
      <c r="G2698" t="s">
        <v>320</v>
      </c>
      <c r="H2698" t="s">
        <v>323</v>
      </c>
      <c r="I2698" t="s">
        <v>309</v>
      </c>
      <c r="J2698" t="s">
        <v>339</v>
      </c>
      <c r="K2698">
        <v>0</v>
      </c>
      <c r="L2698" s="172">
        <v>43334.709618055553</v>
      </c>
    </row>
    <row r="2699" spans="7:12" x14ac:dyDescent="0.15">
      <c r="G2699" t="s">
        <v>320</v>
      </c>
      <c r="H2699" t="s">
        <v>323</v>
      </c>
      <c r="I2699" t="s">
        <v>309</v>
      </c>
      <c r="J2699" t="s">
        <v>340</v>
      </c>
      <c r="K2699">
        <v>0</v>
      </c>
      <c r="L2699" s="172">
        <v>43334.709618055553</v>
      </c>
    </row>
    <row r="2700" spans="7:12" x14ac:dyDescent="0.15">
      <c r="G2700" t="s">
        <v>320</v>
      </c>
      <c r="H2700" t="s">
        <v>323</v>
      </c>
      <c r="I2700" t="s">
        <v>309</v>
      </c>
      <c r="J2700" t="s">
        <v>341</v>
      </c>
      <c r="K2700">
        <v>0</v>
      </c>
      <c r="L2700" s="172">
        <v>43334.709618055553</v>
      </c>
    </row>
    <row r="2701" spans="7:12" x14ac:dyDescent="0.15">
      <c r="G2701" t="s">
        <v>320</v>
      </c>
      <c r="H2701" t="s">
        <v>323</v>
      </c>
      <c r="I2701" t="s">
        <v>309</v>
      </c>
      <c r="J2701" t="s">
        <v>342</v>
      </c>
      <c r="K2701">
        <v>0</v>
      </c>
      <c r="L2701" s="172">
        <v>43334.709618055553</v>
      </c>
    </row>
    <row r="2702" spans="7:12" x14ac:dyDescent="0.15">
      <c r="G2702" t="s">
        <v>320</v>
      </c>
      <c r="H2702" t="s">
        <v>323</v>
      </c>
      <c r="I2702" t="s">
        <v>310</v>
      </c>
      <c r="J2702" t="s">
        <v>333</v>
      </c>
      <c r="K2702">
        <v>0</v>
      </c>
      <c r="L2702" s="172">
        <v>43334.709618055553</v>
      </c>
    </row>
    <row r="2703" spans="7:12" x14ac:dyDescent="0.15">
      <c r="G2703" t="s">
        <v>320</v>
      </c>
      <c r="H2703" t="s">
        <v>323</v>
      </c>
      <c r="I2703" t="s">
        <v>310</v>
      </c>
      <c r="J2703" t="s">
        <v>334</v>
      </c>
      <c r="K2703">
        <v>0</v>
      </c>
      <c r="L2703" s="172">
        <v>43334.709618055553</v>
      </c>
    </row>
    <row r="2704" spans="7:12" x14ac:dyDescent="0.15">
      <c r="G2704" t="s">
        <v>320</v>
      </c>
      <c r="H2704" t="s">
        <v>323</v>
      </c>
      <c r="I2704" t="s">
        <v>310</v>
      </c>
      <c r="J2704" t="s">
        <v>335</v>
      </c>
      <c r="K2704">
        <v>0</v>
      </c>
      <c r="L2704" s="172">
        <v>43334.709618055553</v>
      </c>
    </row>
    <row r="2705" spans="7:12" x14ac:dyDescent="0.15">
      <c r="G2705" t="s">
        <v>320</v>
      </c>
      <c r="H2705" t="s">
        <v>323</v>
      </c>
      <c r="I2705" t="s">
        <v>310</v>
      </c>
      <c r="J2705" t="s">
        <v>336</v>
      </c>
      <c r="K2705">
        <v>0</v>
      </c>
      <c r="L2705" s="172">
        <v>43334.709618055553</v>
      </c>
    </row>
    <row r="2706" spans="7:12" x14ac:dyDescent="0.15">
      <c r="G2706" t="s">
        <v>320</v>
      </c>
      <c r="H2706" t="s">
        <v>323</v>
      </c>
      <c r="I2706" t="s">
        <v>310</v>
      </c>
      <c r="J2706" t="s">
        <v>326</v>
      </c>
      <c r="K2706">
        <v>0</v>
      </c>
      <c r="L2706" s="172">
        <v>43334.709618055553</v>
      </c>
    </row>
    <row r="2707" spans="7:12" x14ac:dyDescent="0.15">
      <c r="G2707" t="s">
        <v>320</v>
      </c>
      <c r="H2707" t="s">
        <v>323</v>
      </c>
      <c r="I2707" t="s">
        <v>310</v>
      </c>
      <c r="J2707" t="s">
        <v>327</v>
      </c>
      <c r="K2707">
        <v>0</v>
      </c>
      <c r="L2707" s="172">
        <v>43334.709618055553</v>
      </c>
    </row>
    <row r="2708" spans="7:12" x14ac:dyDescent="0.15">
      <c r="G2708" t="s">
        <v>320</v>
      </c>
      <c r="H2708" t="s">
        <v>323</v>
      </c>
      <c r="I2708" t="s">
        <v>310</v>
      </c>
      <c r="J2708" t="s">
        <v>337</v>
      </c>
      <c r="K2708">
        <v>0</v>
      </c>
      <c r="L2708" s="172">
        <v>43334.709618055553</v>
      </c>
    </row>
    <row r="2709" spans="7:12" x14ac:dyDescent="0.15">
      <c r="G2709" t="s">
        <v>320</v>
      </c>
      <c r="H2709" t="s">
        <v>323</v>
      </c>
      <c r="I2709" t="s">
        <v>310</v>
      </c>
      <c r="J2709" t="s">
        <v>338</v>
      </c>
      <c r="K2709">
        <v>0</v>
      </c>
      <c r="L2709" s="172">
        <v>43334.709618055553</v>
      </c>
    </row>
    <row r="2710" spans="7:12" x14ac:dyDescent="0.15">
      <c r="G2710" t="s">
        <v>320</v>
      </c>
      <c r="H2710" t="s">
        <v>323</v>
      </c>
      <c r="I2710" t="s">
        <v>310</v>
      </c>
      <c r="J2710" t="s">
        <v>339</v>
      </c>
      <c r="K2710">
        <v>0</v>
      </c>
      <c r="L2710" s="172">
        <v>43334.709618055553</v>
      </c>
    </row>
    <row r="2711" spans="7:12" x14ac:dyDescent="0.15">
      <c r="G2711" t="s">
        <v>320</v>
      </c>
      <c r="H2711" t="s">
        <v>323</v>
      </c>
      <c r="I2711" t="s">
        <v>310</v>
      </c>
      <c r="J2711" t="s">
        <v>340</v>
      </c>
      <c r="K2711">
        <v>0</v>
      </c>
      <c r="L2711" s="172">
        <v>43334.709618055553</v>
      </c>
    </row>
    <row r="2712" spans="7:12" x14ac:dyDescent="0.15">
      <c r="G2712" t="s">
        <v>320</v>
      </c>
      <c r="H2712" t="s">
        <v>323</v>
      </c>
      <c r="I2712" t="s">
        <v>310</v>
      </c>
      <c r="J2712" t="s">
        <v>341</v>
      </c>
      <c r="K2712">
        <v>0</v>
      </c>
      <c r="L2712" s="172">
        <v>43334.709618055553</v>
      </c>
    </row>
    <row r="2713" spans="7:12" x14ac:dyDescent="0.15">
      <c r="G2713" t="s">
        <v>320</v>
      </c>
      <c r="H2713" t="s">
        <v>323</v>
      </c>
      <c r="I2713" t="s">
        <v>310</v>
      </c>
      <c r="J2713" t="s">
        <v>342</v>
      </c>
      <c r="K2713">
        <v>0</v>
      </c>
      <c r="L2713" s="172">
        <v>43334.709618055553</v>
      </c>
    </row>
    <row r="2714" spans="7:12" x14ac:dyDescent="0.15">
      <c r="G2714" t="s">
        <v>320</v>
      </c>
      <c r="H2714" t="s">
        <v>323</v>
      </c>
      <c r="I2714" t="s">
        <v>311</v>
      </c>
      <c r="J2714" t="s">
        <v>333</v>
      </c>
      <c r="K2714">
        <v>0</v>
      </c>
      <c r="L2714" s="172">
        <v>43334.709618055553</v>
      </c>
    </row>
    <row r="2715" spans="7:12" x14ac:dyDescent="0.15">
      <c r="G2715" t="s">
        <v>320</v>
      </c>
      <c r="H2715" t="s">
        <v>323</v>
      </c>
      <c r="I2715" t="s">
        <v>311</v>
      </c>
      <c r="J2715" t="s">
        <v>334</v>
      </c>
      <c r="K2715">
        <v>0</v>
      </c>
      <c r="L2715" s="172">
        <v>43334.709618055553</v>
      </c>
    </row>
    <row r="2716" spans="7:12" x14ac:dyDescent="0.15">
      <c r="G2716" t="s">
        <v>320</v>
      </c>
      <c r="H2716" t="s">
        <v>323</v>
      </c>
      <c r="I2716" t="s">
        <v>311</v>
      </c>
      <c r="J2716" t="s">
        <v>335</v>
      </c>
      <c r="K2716">
        <v>0</v>
      </c>
      <c r="L2716" s="172">
        <v>43334.709618055553</v>
      </c>
    </row>
    <row r="2717" spans="7:12" x14ac:dyDescent="0.15">
      <c r="G2717" t="s">
        <v>320</v>
      </c>
      <c r="H2717" t="s">
        <v>323</v>
      </c>
      <c r="I2717" t="s">
        <v>311</v>
      </c>
      <c r="J2717" t="s">
        <v>336</v>
      </c>
      <c r="K2717">
        <v>0</v>
      </c>
      <c r="L2717" s="172">
        <v>43334.709618055553</v>
      </c>
    </row>
    <row r="2718" spans="7:12" x14ac:dyDescent="0.15">
      <c r="G2718" t="s">
        <v>320</v>
      </c>
      <c r="H2718" t="s">
        <v>323</v>
      </c>
      <c r="I2718" t="s">
        <v>311</v>
      </c>
      <c r="J2718" t="s">
        <v>326</v>
      </c>
      <c r="K2718">
        <v>0</v>
      </c>
      <c r="L2718" s="172">
        <v>43334.709618055553</v>
      </c>
    </row>
    <row r="2719" spans="7:12" x14ac:dyDescent="0.15">
      <c r="G2719" t="s">
        <v>320</v>
      </c>
      <c r="H2719" t="s">
        <v>323</v>
      </c>
      <c r="I2719" t="s">
        <v>311</v>
      </c>
      <c r="J2719" t="s">
        <v>327</v>
      </c>
      <c r="K2719">
        <v>0</v>
      </c>
      <c r="L2719" s="172">
        <v>43334.709618055553</v>
      </c>
    </row>
    <row r="2720" spans="7:12" x14ac:dyDescent="0.15">
      <c r="G2720" t="s">
        <v>320</v>
      </c>
      <c r="H2720" t="s">
        <v>323</v>
      </c>
      <c r="I2720" t="s">
        <v>311</v>
      </c>
      <c r="J2720" t="s">
        <v>337</v>
      </c>
      <c r="K2720">
        <v>0</v>
      </c>
      <c r="L2720" s="172">
        <v>43334.709618055553</v>
      </c>
    </row>
    <row r="2721" spans="7:12" x14ac:dyDescent="0.15">
      <c r="G2721" t="s">
        <v>320</v>
      </c>
      <c r="H2721" t="s">
        <v>323</v>
      </c>
      <c r="I2721" t="s">
        <v>311</v>
      </c>
      <c r="J2721" t="s">
        <v>338</v>
      </c>
      <c r="K2721">
        <v>0</v>
      </c>
      <c r="L2721" s="172">
        <v>43334.709618055553</v>
      </c>
    </row>
    <row r="2722" spans="7:12" x14ac:dyDescent="0.15">
      <c r="G2722" t="s">
        <v>320</v>
      </c>
      <c r="H2722" t="s">
        <v>323</v>
      </c>
      <c r="I2722" t="s">
        <v>311</v>
      </c>
      <c r="J2722" t="s">
        <v>339</v>
      </c>
      <c r="K2722">
        <v>0</v>
      </c>
      <c r="L2722" s="172">
        <v>43334.709618055553</v>
      </c>
    </row>
    <row r="2723" spans="7:12" x14ac:dyDescent="0.15">
      <c r="G2723" t="s">
        <v>320</v>
      </c>
      <c r="H2723" t="s">
        <v>323</v>
      </c>
      <c r="I2723" t="s">
        <v>311</v>
      </c>
      <c r="J2723" t="s">
        <v>340</v>
      </c>
      <c r="K2723">
        <v>0</v>
      </c>
      <c r="L2723" s="172">
        <v>43334.709618055553</v>
      </c>
    </row>
    <row r="2724" spans="7:12" x14ac:dyDescent="0.15">
      <c r="G2724" t="s">
        <v>320</v>
      </c>
      <c r="H2724" t="s">
        <v>323</v>
      </c>
      <c r="I2724" t="s">
        <v>311</v>
      </c>
      <c r="J2724" t="s">
        <v>341</v>
      </c>
      <c r="K2724">
        <v>0</v>
      </c>
      <c r="L2724" s="172">
        <v>43334.709618055553</v>
      </c>
    </row>
    <row r="2725" spans="7:12" x14ac:dyDescent="0.15">
      <c r="G2725" t="s">
        <v>320</v>
      </c>
      <c r="H2725" t="s">
        <v>323</v>
      </c>
      <c r="I2725" t="s">
        <v>311</v>
      </c>
      <c r="J2725" t="s">
        <v>342</v>
      </c>
      <c r="K2725">
        <v>0</v>
      </c>
      <c r="L2725" s="172">
        <v>43334.709618055553</v>
      </c>
    </row>
    <row r="2726" spans="7:12" x14ac:dyDescent="0.15">
      <c r="G2726" t="s">
        <v>320</v>
      </c>
      <c r="H2726" t="s">
        <v>323</v>
      </c>
      <c r="I2726" t="s">
        <v>312</v>
      </c>
      <c r="J2726" t="s">
        <v>333</v>
      </c>
      <c r="K2726">
        <v>0</v>
      </c>
      <c r="L2726" s="172">
        <v>43334.709618055553</v>
      </c>
    </row>
    <row r="2727" spans="7:12" x14ac:dyDescent="0.15">
      <c r="G2727" t="s">
        <v>320</v>
      </c>
      <c r="H2727" t="s">
        <v>323</v>
      </c>
      <c r="I2727" t="s">
        <v>312</v>
      </c>
      <c r="J2727" t="s">
        <v>334</v>
      </c>
      <c r="K2727">
        <v>0</v>
      </c>
      <c r="L2727" s="172">
        <v>43334.709618055553</v>
      </c>
    </row>
    <row r="2728" spans="7:12" x14ac:dyDescent="0.15">
      <c r="G2728" t="s">
        <v>320</v>
      </c>
      <c r="H2728" t="s">
        <v>323</v>
      </c>
      <c r="I2728" t="s">
        <v>312</v>
      </c>
      <c r="J2728" t="s">
        <v>335</v>
      </c>
      <c r="K2728">
        <v>0</v>
      </c>
      <c r="L2728" s="172">
        <v>43334.709618055553</v>
      </c>
    </row>
    <row r="2729" spans="7:12" x14ac:dyDescent="0.15">
      <c r="G2729" t="s">
        <v>320</v>
      </c>
      <c r="H2729" t="s">
        <v>323</v>
      </c>
      <c r="I2729" t="s">
        <v>312</v>
      </c>
      <c r="J2729" t="s">
        <v>336</v>
      </c>
      <c r="K2729">
        <v>0</v>
      </c>
      <c r="L2729" s="172">
        <v>43334.709618055553</v>
      </c>
    </row>
    <row r="2730" spans="7:12" x14ac:dyDescent="0.15">
      <c r="G2730" t="s">
        <v>320</v>
      </c>
      <c r="H2730" t="s">
        <v>323</v>
      </c>
      <c r="I2730" t="s">
        <v>312</v>
      </c>
      <c r="J2730" t="s">
        <v>326</v>
      </c>
      <c r="K2730">
        <v>0</v>
      </c>
      <c r="L2730" s="172">
        <v>43334.709618055553</v>
      </c>
    </row>
    <row r="2731" spans="7:12" x14ac:dyDescent="0.15">
      <c r="G2731" t="s">
        <v>320</v>
      </c>
      <c r="H2731" t="s">
        <v>323</v>
      </c>
      <c r="I2731" t="s">
        <v>312</v>
      </c>
      <c r="J2731" t="s">
        <v>327</v>
      </c>
      <c r="K2731">
        <v>0</v>
      </c>
      <c r="L2731" s="172">
        <v>43334.709629629629</v>
      </c>
    </row>
    <row r="2732" spans="7:12" x14ac:dyDescent="0.15">
      <c r="G2732" t="s">
        <v>320</v>
      </c>
      <c r="H2732" t="s">
        <v>323</v>
      </c>
      <c r="I2732" t="s">
        <v>312</v>
      </c>
      <c r="J2732" t="s">
        <v>337</v>
      </c>
      <c r="K2732">
        <v>0</v>
      </c>
      <c r="L2732" s="172">
        <v>43334.709629629629</v>
      </c>
    </row>
    <row r="2733" spans="7:12" x14ac:dyDescent="0.15">
      <c r="G2733" t="s">
        <v>320</v>
      </c>
      <c r="H2733" t="s">
        <v>323</v>
      </c>
      <c r="I2733" t="s">
        <v>312</v>
      </c>
      <c r="J2733" t="s">
        <v>338</v>
      </c>
      <c r="K2733">
        <v>0</v>
      </c>
      <c r="L2733" s="172">
        <v>43334.709629629629</v>
      </c>
    </row>
    <row r="2734" spans="7:12" x14ac:dyDescent="0.15">
      <c r="G2734" t="s">
        <v>320</v>
      </c>
      <c r="H2734" t="s">
        <v>323</v>
      </c>
      <c r="I2734" t="s">
        <v>312</v>
      </c>
      <c r="J2734" t="s">
        <v>339</v>
      </c>
      <c r="K2734">
        <v>0</v>
      </c>
      <c r="L2734" s="172">
        <v>43334.709629629629</v>
      </c>
    </row>
    <row r="2735" spans="7:12" x14ac:dyDescent="0.15">
      <c r="G2735" t="s">
        <v>320</v>
      </c>
      <c r="H2735" t="s">
        <v>323</v>
      </c>
      <c r="I2735" t="s">
        <v>312</v>
      </c>
      <c r="J2735" t="s">
        <v>340</v>
      </c>
      <c r="K2735">
        <v>0</v>
      </c>
      <c r="L2735" s="172">
        <v>43334.709629629629</v>
      </c>
    </row>
    <row r="2736" spans="7:12" x14ac:dyDescent="0.15">
      <c r="G2736" t="s">
        <v>320</v>
      </c>
      <c r="H2736" t="s">
        <v>323</v>
      </c>
      <c r="I2736" t="s">
        <v>312</v>
      </c>
      <c r="J2736" t="s">
        <v>341</v>
      </c>
      <c r="K2736">
        <v>0</v>
      </c>
      <c r="L2736" s="172">
        <v>43334.709629629629</v>
      </c>
    </row>
    <row r="2737" spans="7:12" x14ac:dyDescent="0.15">
      <c r="G2737" t="s">
        <v>320</v>
      </c>
      <c r="H2737" t="s">
        <v>323</v>
      </c>
      <c r="I2737" t="s">
        <v>312</v>
      </c>
      <c r="J2737" t="s">
        <v>342</v>
      </c>
      <c r="K2737">
        <v>0</v>
      </c>
      <c r="L2737" s="172">
        <v>43334.709629629629</v>
      </c>
    </row>
    <row r="2738" spans="7:12" x14ac:dyDescent="0.15">
      <c r="G2738" t="s">
        <v>320</v>
      </c>
      <c r="H2738" t="s">
        <v>323</v>
      </c>
      <c r="I2738" t="s">
        <v>317</v>
      </c>
      <c r="J2738" t="s">
        <v>333</v>
      </c>
      <c r="K2738">
        <v>0</v>
      </c>
      <c r="L2738" s="172">
        <v>43334.709629629629</v>
      </c>
    </row>
    <row r="2739" spans="7:12" x14ac:dyDescent="0.15">
      <c r="G2739" t="s">
        <v>320</v>
      </c>
      <c r="H2739" t="s">
        <v>323</v>
      </c>
      <c r="I2739" t="s">
        <v>317</v>
      </c>
      <c r="J2739" t="s">
        <v>334</v>
      </c>
      <c r="K2739">
        <v>0</v>
      </c>
      <c r="L2739" s="172">
        <v>43334.709629629629</v>
      </c>
    </row>
    <row r="2740" spans="7:12" x14ac:dyDescent="0.15">
      <c r="G2740" t="s">
        <v>320</v>
      </c>
      <c r="H2740" t="s">
        <v>323</v>
      </c>
      <c r="I2740" t="s">
        <v>317</v>
      </c>
      <c r="J2740" t="s">
        <v>335</v>
      </c>
      <c r="K2740">
        <v>0</v>
      </c>
      <c r="L2740" s="172">
        <v>43334.709629629629</v>
      </c>
    </row>
    <row r="2741" spans="7:12" x14ac:dyDescent="0.15">
      <c r="G2741" t="s">
        <v>320</v>
      </c>
      <c r="H2741" t="s">
        <v>323</v>
      </c>
      <c r="I2741" t="s">
        <v>317</v>
      </c>
      <c r="J2741" t="s">
        <v>336</v>
      </c>
      <c r="K2741">
        <v>0</v>
      </c>
      <c r="L2741" s="172">
        <v>43334.709629629629</v>
      </c>
    </row>
    <row r="2742" spans="7:12" x14ac:dyDescent="0.15">
      <c r="G2742" t="s">
        <v>320</v>
      </c>
      <c r="H2742" t="s">
        <v>323</v>
      </c>
      <c r="I2742" t="s">
        <v>317</v>
      </c>
      <c r="J2742" t="s">
        <v>326</v>
      </c>
      <c r="K2742">
        <v>0</v>
      </c>
      <c r="L2742" s="172">
        <v>43334.709629629629</v>
      </c>
    </row>
    <row r="2743" spans="7:12" x14ac:dyDescent="0.15">
      <c r="G2743" t="s">
        <v>320</v>
      </c>
      <c r="H2743" t="s">
        <v>323</v>
      </c>
      <c r="I2743" t="s">
        <v>317</v>
      </c>
      <c r="J2743" t="s">
        <v>327</v>
      </c>
      <c r="K2743">
        <v>0</v>
      </c>
      <c r="L2743" s="172">
        <v>43334.709629629629</v>
      </c>
    </row>
    <row r="2744" spans="7:12" x14ac:dyDescent="0.15">
      <c r="G2744" t="s">
        <v>320</v>
      </c>
      <c r="H2744" t="s">
        <v>323</v>
      </c>
      <c r="I2744" t="s">
        <v>317</v>
      </c>
      <c r="J2744" t="s">
        <v>337</v>
      </c>
      <c r="K2744">
        <v>0</v>
      </c>
      <c r="L2744" s="172">
        <v>43334.709629629629</v>
      </c>
    </row>
    <row r="2745" spans="7:12" x14ac:dyDescent="0.15">
      <c r="G2745" t="s">
        <v>320</v>
      </c>
      <c r="H2745" t="s">
        <v>323</v>
      </c>
      <c r="I2745" t="s">
        <v>317</v>
      </c>
      <c r="J2745" t="s">
        <v>338</v>
      </c>
      <c r="K2745">
        <v>0</v>
      </c>
      <c r="L2745" s="172">
        <v>43334.709629629629</v>
      </c>
    </row>
    <row r="2746" spans="7:12" x14ac:dyDescent="0.15">
      <c r="G2746" t="s">
        <v>320</v>
      </c>
      <c r="H2746" t="s">
        <v>323</v>
      </c>
      <c r="I2746" t="s">
        <v>317</v>
      </c>
      <c r="J2746" t="s">
        <v>339</v>
      </c>
      <c r="K2746">
        <v>0</v>
      </c>
      <c r="L2746" s="172">
        <v>43334.709629629629</v>
      </c>
    </row>
    <row r="2747" spans="7:12" x14ac:dyDescent="0.15">
      <c r="G2747" t="s">
        <v>320</v>
      </c>
      <c r="H2747" t="s">
        <v>323</v>
      </c>
      <c r="I2747" t="s">
        <v>317</v>
      </c>
      <c r="J2747" t="s">
        <v>340</v>
      </c>
      <c r="K2747">
        <v>0</v>
      </c>
      <c r="L2747" s="172">
        <v>43334.709629629629</v>
      </c>
    </row>
    <row r="2748" spans="7:12" x14ac:dyDescent="0.15">
      <c r="G2748" t="s">
        <v>320</v>
      </c>
      <c r="H2748" t="s">
        <v>323</v>
      </c>
      <c r="I2748" t="s">
        <v>317</v>
      </c>
      <c r="J2748" t="s">
        <v>341</v>
      </c>
      <c r="K2748">
        <v>0</v>
      </c>
      <c r="L2748" s="172">
        <v>43334.709629629629</v>
      </c>
    </row>
    <row r="2749" spans="7:12" x14ac:dyDescent="0.15">
      <c r="G2749" t="s">
        <v>320</v>
      </c>
      <c r="H2749" t="s">
        <v>323</v>
      </c>
      <c r="I2749" t="s">
        <v>317</v>
      </c>
      <c r="J2749" t="s">
        <v>342</v>
      </c>
      <c r="K2749">
        <v>0</v>
      </c>
      <c r="L2749" s="172">
        <v>43334.709629629629</v>
      </c>
    </row>
    <row r="2750" spans="7:12" x14ac:dyDescent="0.15">
      <c r="G2750" t="s">
        <v>320</v>
      </c>
      <c r="H2750" t="s">
        <v>323</v>
      </c>
      <c r="I2750" t="s">
        <v>124</v>
      </c>
      <c r="J2750" t="s">
        <v>333</v>
      </c>
      <c r="K2750">
        <v>0</v>
      </c>
      <c r="L2750" s="172">
        <v>43334.709629629629</v>
      </c>
    </row>
    <row r="2751" spans="7:12" x14ac:dyDescent="0.15">
      <c r="G2751" t="s">
        <v>320</v>
      </c>
      <c r="H2751" t="s">
        <v>323</v>
      </c>
      <c r="I2751" t="s">
        <v>124</v>
      </c>
      <c r="J2751" t="s">
        <v>334</v>
      </c>
      <c r="K2751">
        <v>0</v>
      </c>
      <c r="L2751" s="172">
        <v>43334.709629629629</v>
      </c>
    </row>
    <row r="2752" spans="7:12" x14ac:dyDescent="0.15">
      <c r="G2752" t="s">
        <v>320</v>
      </c>
      <c r="H2752" t="s">
        <v>323</v>
      </c>
      <c r="I2752" t="s">
        <v>124</v>
      </c>
      <c r="J2752" t="s">
        <v>335</v>
      </c>
      <c r="K2752">
        <v>0</v>
      </c>
      <c r="L2752" s="172">
        <v>43334.709629629629</v>
      </c>
    </row>
    <row r="2753" spans="7:12" x14ac:dyDescent="0.15">
      <c r="G2753" t="s">
        <v>320</v>
      </c>
      <c r="H2753" t="s">
        <v>323</v>
      </c>
      <c r="I2753" t="s">
        <v>124</v>
      </c>
      <c r="J2753" t="s">
        <v>336</v>
      </c>
      <c r="K2753">
        <v>0</v>
      </c>
      <c r="L2753" s="172">
        <v>43334.709629629629</v>
      </c>
    </row>
    <row r="2754" spans="7:12" x14ac:dyDescent="0.15">
      <c r="G2754" t="s">
        <v>320</v>
      </c>
      <c r="H2754" t="s">
        <v>323</v>
      </c>
      <c r="I2754" t="s">
        <v>124</v>
      </c>
      <c r="J2754" t="s">
        <v>326</v>
      </c>
      <c r="K2754">
        <v>0</v>
      </c>
      <c r="L2754" s="172">
        <v>43334.709629629629</v>
      </c>
    </row>
    <row r="2755" spans="7:12" x14ac:dyDescent="0.15">
      <c r="G2755" t="s">
        <v>320</v>
      </c>
      <c r="H2755" t="s">
        <v>323</v>
      </c>
      <c r="I2755" t="s">
        <v>124</v>
      </c>
      <c r="J2755" t="s">
        <v>327</v>
      </c>
      <c r="K2755">
        <v>0</v>
      </c>
      <c r="L2755" s="172">
        <v>43334.709629629629</v>
      </c>
    </row>
    <row r="2756" spans="7:12" x14ac:dyDescent="0.15">
      <c r="G2756" t="s">
        <v>320</v>
      </c>
      <c r="H2756" t="s">
        <v>323</v>
      </c>
      <c r="I2756" t="s">
        <v>124</v>
      </c>
      <c r="J2756" t="s">
        <v>337</v>
      </c>
      <c r="K2756">
        <v>0</v>
      </c>
      <c r="L2756" s="172">
        <v>43334.709629629629</v>
      </c>
    </row>
    <row r="2757" spans="7:12" x14ac:dyDescent="0.15">
      <c r="G2757" t="s">
        <v>320</v>
      </c>
      <c r="H2757" t="s">
        <v>323</v>
      </c>
      <c r="I2757" t="s">
        <v>124</v>
      </c>
      <c r="J2757" t="s">
        <v>338</v>
      </c>
      <c r="K2757">
        <v>0</v>
      </c>
      <c r="L2757" s="172">
        <v>43334.709629629629</v>
      </c>
    </row>
    <row r="2758" spans="7:12" x14ac:dyDescent="0.15">
      <c r="G2758" t="s">
        <v>320</v>
      </c>
      <c r="H2758" t="s">
        <v>323</v>
      </c>
      <c r="I2758" t="s">
        <v>124</v>
      </c>
      <c r="J2758" t="s">
        <v>339</v>
      </c>
      <c r="K2758">
        <v>0</v>
      </c>
      <c r="L2758" s="172">
        <v>43334.709629629629</v>
      </c>
    </row>
    <row r="2759" spans="7:12" x14ac:dyDescent="0.15">
      <c r="G2759" t="s">
        <v>320</v>
      </c>
      <c r="H2759" t="s">
        <v>323</v>
      </c>
      <c r="I2759" t="s">
        <v>124</v>
      </c>
      <c r="J2759" t="s">
        <v>340</v>
      </c>
      <c r="K2759">
        <v>0</v>
      </c>
      <c r="L2759" s="172">
        <v>43334.709629629629</v>
      </c>
    </row>
    <row r="2760" spans="7:12" x14ac:dyDescent="0.15">
      <c r="G2760" t="s">
        <v>320</v>
      </c>
      <c r="H2760" t="s">
        <v>323</v>
      </c>
      <c r="I2760" t="s">
        <v>124</v>
      </c>
      <c r="J2760" t="s">
        <v>341</v>
      </c>
      <c r="K2760">
        <v>0</v>
      </c>
      <c r="L2760" s="172">
        <v>43334.709629629629</v>
      </c>
    </row>
    <row r="2761" spans="7:12" x14ac:dyDescent="0.15">
      <c r="G2761" t="s">
        <v>320</v>
      </c>
      <c r="H2761" t="s">
        <v>323</v>
      </c>
      <c r="I2761" t="s">
        <v>124</v>
      </c>
      <c r="J2761" t="s">
        <v>342</v>
      </c>
      <c r="K2761">
        <v>0</v>
      </c>
      <c r="L2761" s="172">
        <v>43334.709629629629</v>
      </c>
    </row>
    <row r="2762" spans="7:12" x14ac:dyDescent="0.15">
      <c r="G2762" t="s">
        <v>320</v>
      </c>
      <c r="H2762" t="s">
        <v>323</v>
      </c>
      <c r="I2762" t="s">
        <v>15</v>
      </c>
      <c r="J2762" t="s">
        <v>333</v>
      </c>
      <c r="K2762">
        <v>1</v>
      </c>
      <c r="L2762" s="172">
        <v>43334.709629629629</v>
      </c>
    </row>
    <row r="2763" spans="7:12" x14ac:dyDescent="0.15">
      <c r="G2763" t="s">
        <v>320</v>
      </c>
      <c r="H2763" t="s">
        <v>323</v>
      </c>
      <c r="I2763" t="s">
        <v>15</v>
      </c>
      <c r="J2763" t="s">
        <v>334</v>
      </c>
      <c r="K2763">
        <v>1</v>
      </c>
      <c r="L2763" s="172">
        <v>43334.709629629629</v>
      </c>
    </row>
    <row r="2764" spans="7:12" x14ac:dyDescent="0.15">
      <c r="G2764" t="s">
        <v>320</v>
      </c>
      <c r="H2764" t="s">
        <v>323</v>
      </c>
      <c r="I2764" t="s">
        <v>15</v>
      </c>
      <c r="J2764" t="s">
        <v>335</v>
      </c>
      <c r="K2764">
        <v>0</v>
      </c>
      <c r="L2764" s="172">
        <v>43334.709629629629</v>
      </c>
    </row>
    <row r="2765" spans="7:12" x14ac:dyDescent="0.15">
      <c r="G2765" t="s">
        <v>320</v>
      </c>
      <c r="H2765" t="s">
        <v>323</v>
      </c>
      <c r="I2765" t="s">
        <v>15</v>
      </c>
      <c r="J2765" t="s">
        <v>336</v>
      </c>
      <c r="K2765">
        <v>0</v>
      </c>
      <c r="L2765" s="172">
        <v>43334.709629629629</v>
      </c>
    </row>
    <row r="2766" spans="7:12" x14ac:dyDescent="0.15">
      <c r="G2766" t="s">
        <v>320</v>
      </c>
      <c r="H2766" t="s">
        <v>323</v>
      </c>
      <c r="I2766" t="s">
        <v>15</v>
      </c>
      <c r="J2766" t="s">
        <v>326</v>
      </c>
      <c r="K2766">
        <v>0</v>
      </c>
      <c r="L2766" s="172">
        <v>43334.709629629629</v>
      </c>
    </row>
    <row r="2767" spans="7:12" x14ac:dyDescent="0.15">
      <c r="G2767" t="s">
        <v>320</v>
      </c>
      <c r="H2767" t="s">
        <v>323</v>
      </c>
      <c r="I2767" t="s">
        <v>15</v>
      </c>
      <c r="J2767" t="s">
        <v>327</v>
      </c>
      <c r="K2767">
        <v>0</v>
      </c>
      <c r="L2767" s="172">
        <v>43334.709629629629</v>
      </c>
    </row>
    <row r="2768" spans="7:12" x14ac:dyDescent="0.15">
      <c r="G2768" t="s">
        <v>320</v>
      </c>
      <c r="H2768" t="s">
        <v>323</v>
      </c>
      <c r="I2768" t="s">
        <v>15</v>
      </c>
      <c r="J2768" t="s">
        <v>337</v>
      </c>
      <c r="K2768">
        <v>0</v>
      </c>
      <c r="L2768" s="172">
        <v>43334.709629629629</v>
      </c>
    </row>
    <row r="2769" spans="7:12" x14ac:dyDescent="0.15">
      <c r="G2769" t="s">
        <v>320</v>
      </c>
      <c r="H2769" t="s">
        <v>323</v>
      </c>
      <c r="I2769" t="s">
        <v>15</v>
      </c>
      <c r="J2769" t="s">
        <v>338</v>
      </c>
      <c r="K2769">
        <v>0</v>
      </c>
      <c r="L2769" s="172">
        <v>43334.709629629629</v>
      </c>
    </row>
    <row r="2770" spans="7:12" x14ac:dyDescent="0.15">
      <c r="G2770" t="s">
        <v>320</v>
      </c>
      <c r="H2770" t="s">
        <v>323</v>
      </c>
      <c r="I2770" t="s">
        <v>15</v>
      </c>
      <c r="J2770" t="s">
        <v>339</v>
      </c>
      <c r="K2770">
        <v>1</v>
      </c>
      <c r="L2770" s="172">
        <v>43334.709629629629</v>
      </c>
    </row>
    <row r="2771" spans="7:12" x14ac:dyDescent="0.15">
      <c r="G2771" t="s">
        <v>320</v>
      </c>
      <c r="H2771" t="s">
        <v>323</v>
      </c>
      <c r="I2771" t="s">
        <v>15</v>
      </c>
      <c r="J2771" t="s">
        <v>340</v>
      </c>
      <c r="K2771">
        <v>0</v>
      </c>
      <c r="L2771" s="172">
        <v>43334.709641203706</v>
      </c>
    </row>
    <row r="2772" spans="7:12" x14ac:dyDescent="0.15">
      <c r="G2772" t="s">
        <v>320</v>
      </c>
      <c r="H2772" t="s">
        <v>323</v>
      </c>
      <c r="I2772" t="s">
        <v>15</v>
      </c>
      <c r="J2772" t="s">
        <v>341</v>
      </c>
      <c r="K2772">
        <v>0</v>
      </c>
      <c r="L2772" s="172">
        <v>43334.709641203706</v>
      </c>
    </row>
    <row r="2773" spans="7:12" x14ac:dyDescent="0.15">
      <c r="G2773" t="s">
        <v>320</v>
      </c>
      <c r="H2773" t="s">
        <v>323</v>
      </c>
      <c r="I2773" t="s">
        <v>15</v>
      </c>
      <c r="J2773" t="s">
        <v>342</v>
      </c>
      <c r="K2773">
        <v>0</v>
      </c>
      <c r="L2773" s="172">
        <v>43334.709641203706</v>
      </c>
    </row>
    <row r="2774" spans="7:12" x14ac:dyDescent="0.15">
      <c r="G2774" t="s">
        <v>320</v>
      </c>
      <c r="H2774" t="s">
        <v>323</v>
      </c>
      <c r="I2774" t="s">
        <v>16</v>
      </c>
      <c r="J2774" t="s">
        <v>333</v>
      </c>
      <c r="K2774">
        <v>0</v>
      </c>
      <c r="L2774" s="172">
        <v>43334.709641203706</v>
      </c>
    </row>
    <row r="2775" spans="7:12" x14ac:dyDescent="0.15">
      <c r="G2775" t="s">
        <v>320</v>
      </c>
      <c r="H2775" t="s">
        <v>323</v>
      </c>
      <c r="I2775" t="s">
        <v>16</v>
      </c>
      <c r="J2775" t="s">
        <v>334</v>
      </c>
      <c r="K2775">
        <v>0</v>
      </c>
      <c r="L2775" s="172">
        <v>43334.709641203706</v>
      </c>
    </row>
    <row r="2776" spans="7:12" x14ac:dyDescent="0.15">
      <c r="G2776" t="s">
        <v>320</v>
      </c>
      <c r="H2776" t="s">
        <v>323</v>
      </c>
      <c r="I2776" t="s">
        <v>16</v>
      </c>
      <c r="J2776" t="s">
        <v>335</v>
      </c>
      <c r="K2776">
        <v>0</v>
      </c>
      <c r="L2776" s="172">
        <v>43334.709641203706</v>
      </c>
    </row>
    <row r="2777" spans="7:12" x14ac:dyDescent="0.15">
      <c r="G2777" t="s">
        <v>320</v>
      </c>
      <c r="H2777" t="s">
        <v>323</v>
      </c>
      <c r="I2777" t="s">
        <v>16</v>
      </c>
      <c r="J2777" t="s">
        <v>336</v>
      </c>
      <c r="K2777">
        <v>0</v>
      </c>
      <c r="L2777" s="172">
        <v>43334.709641203706</v>
      </c>
    </row>
    <row r="2778" spans="7:12" x14ac:dyDescent="0.15">
      <c r="G2778" t="s">
        <v>320</v>
      </c>
      <c r="H2778" t="s">
        <v>323</v>
      </c>
      <c r="I2778" t="s">
        <v>16</v>
      </c>
      <c r="J2778" t="s">
        <v>326</v>
      </c>
      <c r="K2778">
        <v>0</v>
      </c>
      <c r="L2778" s="172">
        <v>43334.709641203706</v>
      </c>
    </row>
    <row r="2779" spans="7:12" x14ac:dyDescent="0.15">
      <c r="G2779" t="s">
        <v>320</v>
      </c>
      <c r="H2779" t="s">
        <v>323</v>
      </c>
      <c r="I2779" t="s">
        <v>16</v>
      </c>
      <c r="J2779" t="s">
        <v>327</v>
      </c>
      <c r="K2779">
        <v>0</v>
      </c>
      <c r="L2779" s="172">
        <v>43334.709641203706</v>
      </c>
    </row>
    <row r="2780" spans="7:12" x14ac:dyDescent="0.15">
      <c r="G2780" t="s">
        <v>320</v>
      </c>
      <c r="H2780" t="s">
        <v>323</v>
      </c>
      <c r="I2780" t="s">
        <v>16</v>
      </c>
      <c r="J2780" t="s">
        <v>337</v>
      </c>
      <c r="K2780">
        <v>0</v>
      </c>
      <c r="L2780" s="172">
        <v>43334.709641203706</v>
      </c>
    </row>
    <row r="2781" spans="7:12" x14ac:dyDescent="0.15">
      <c r="G2781" t="s">
        <v>320</v>
      </c>
      <c r="H2781" t="s">
        <v>323</v>
      </c>
      <c r="I2781" t="s">
        <v>16</v>
      </c>
      <c r="J2781" t="s">
        <v>338</v>
      </c>
      <c r="K2781">
        <v>0</v>
      </c>
      <c r="L2781" s="172">
        <v>43334.709641203706</v>
      </c>
    </row>
    <row r="2782" spans="7:12" x14ac:dyDescent="0.15">
      <c r="G2782" t="s">
        <v>320</v>
      </c>
      <c r="H2782" t="s">
        <v>323</v>
      </c>
      <c r="I2782" t="s">
        <v>16</v>
      </c>
      <c r="J2782" t="s">
        <v>339</v>
      </c>
      <c r="K2782">
        <v>0</v>
      </c>
      <c r="L2782" s="172">
        <v>43334.709641203706</v>
      </c>
    </row>
    <row r="2783" spans="7:12" x14ac:dyDescent="0.15">
      <c r="G2783" t="s">
        <v>320</v>
      </c>
      <c r="H2783" t="s">
        <v>323</v>
      </c>
      <c r="I2783" t="s">
        <v>16</v>
      </c>
      <c r="J2783" t="s">
        <v>340</v>
      </c>
      <c r="K2783">
        <v>0</v>
      </c>
      <c r="L2783" s="172">
        <v>43334.709641203706</v>
      </c>
    </row>
    <row r="2784" spans="7:12" x14ac:dyDescent="0.15">
      <c r="G2784" t="s">
        <v>320</v>
      </c>
      <c r="H2784" t="s">
        <v>323</v>
      </c>
      <c r="I2784" t="s">
        <v>16</v>
      </c>
      <c r="J2784" t="s">
        <v>341</v>
      </c>
      <c r="K2784">
        <v>0</v>
      </c>
      <c r="L2784" s="172">
        <v>43334.709641203706</v>
      </c>
    </row>
    <row r="2785" spans="7:12" x14ac:dyDescent="0.15">
      <c r="G2785" t="s">
        <v>320</v>
      </c>
      <c r="H2785" t="s">
        <v>323</v>
      </c>
      <c r="I2785" t="s">
        <v>16</v>
      </c>
      <c r="J2785" t="s">
        <v>342</v>
      </c>
      <c r="K2785">
        <v>0</v>
      </c>
      <c r="L2785" s="172">
        <v>43334.709641203706</v>
      </c>
    </row>
    <row r="2786" spans="7:12" x14ac:dyDescent="0.15">
      <c r="G2786" t="s">
        <v>320</v>
      </c>
      <c r="H2786" t="s">
        <v>323</v>
      </c>
      <c r="I2786" t="s">
        <v>17</v>
      </c>
      <c r="J2786" t="s">
        <v>333</v>
      </c>
      <c r="K2786">
        <v>0</v>
      </c>
      <c r="L2786" s="172">
        <v>43334.709641203706</v>
      </c>
    </row>
    <row r="2787" spans="7:12" x14ac:dyDescent="0.15">
      <c r="G2787" t="s">
        <v>320</v>
      </c>
      <c r="H2787" t="s">
        <v>323</v>
      </c>
      <c r="I2787" t="s">
        <v>17</v>
      </c>
      <c r="J2787" t="s">
        <v>334</v>
      </c>
      <c r="K2787">
        <v>0</v>
      </c>
      <c r="L2787" s="172">
        <v>43334.709641203706</v>
      </c>
    </row>
    <row r="2788" spans="7:12" x14ac:dyDescent="0.15">
      <c r="G2788" t="s">
        <v>320</v>
      </c>
      <c r="H2788" t="s">
        <v>323</v>
      </c>
      <c r="I2788" t="s">
        <v>17</v>
      </c>
      <c r="J2788" t="s">
        <v>335</v>
      </c>
      <c r="K2788">
        <v>0</v>
      </c>
      <c r="L2788" s="172">
        <v>43334.709641203706</v>
      </c>
    </row>
    <row r="2789" spans="7:12" x14ac:dyDescent="0.15">
      <c r="G2789" t="s">
        <v>320</v>
      </c>
      <c r="H2789" t="s">
        <v>323</v>
      </c>
      <c r="I2789" t="s">
        <v>17</v>
      </c>
      <c r="J2789" t="s">
        <v>336</v>
      </c>
      <c r="K2789">
        <v>0</v>
      </c>
      <c r="L2789" s="172">
        <v>43334.709641203706</v>
      </c>
    </row>
    <row r="2790" spans="7:12" x14ac:dyDescent="0.15">
      <c r="G2790" t="s">
        <v>320</v>
      </c>
      <c r="H2790" t="s">
        <v>323</v>
      </c>
      <c r="I2790" t="s">
        <v>17</v>
      </c>
      <c r="J2790" t="s">
        <v>326</v>
      </c>
      <c r="K2790">
        <v>0</v>
      </c>
      <c r="L2790" s="172">
        <v>43334.709641203706</v>
      </c>
    </row>
    <row r="2791" spans="7:12" x14ac:dyDescent="0.15">
      <c r="G2791" t="s">
        <v>320</v>
      </c>
      <c r="H2791" t="s">
        <v>323</v>
      </c>
      <c r="I2791" t="s">
        <v>17</v>
      </c>
      <c r="J2791" t="s">
        <v>327</v>
      </c>
      <c r="K2791">
        <v>0</v>
      </c>
      <c r="L2791" s="172">
        <v>43334.709641203706</v>
      </c>
    </row>
    <row r="2792" spans="7:12" x14ac:dyDescent="0.15">
      <c r="G2792" t="s">
        <v>320</v>
      </c>
      <c r="H2792" t="s">
        <v>323</v>
      </c>
      <c r="I2792" t="s">
        <v>17</v>
      </c>
      <c r="J2792" t="s">
        <v>337</v>
      </c>
      <c r="K2792">
        <v>0</v>
      </c>
      <c r="L2792" s="172">
        <v>43334.709641203706</v>
      </c>
    </row>
    <row r="2793" spans="7:12" x14ac:dyDescent="0.15">
      <c r="G2793" t="s">
        <v>320</v>
      </c>
      <c r="H2793" t="s">
        <v>323</v>
      </c>
      <c r="I2793" t="s">
        <v>17</v>
      </c>
      <c r="J2793" t="s">
        <v>338</v>
      </c>
      <c r="K2793">
        <v>0</v>
      </c>
      <c r="L2793" s="172">
        <v>43334.709641203706</v>
      </c>
    </row>
    <row r="2794" spans="7:12" x14ac:dyDescent="0.15">
      <c r="G2794" t="s">
        <v>320</v>
      </c>
      <c r="H2794" t="s">
        <v>323</v>
      </c>
      <c r="I2794" t="s">
        <v>17</v>
      </c>
      <c r="J2794" t="s">
        <v>339</v>
      </c>
      <c r="K2794">
        <v>0</v>
      </c>
      <c r="L2794" s="172">
        <v>43334.709641203706</v>
      </c>
    </row>
    <row r="2795" spans="7:12" x14ac:dyDescent="0.15">
      <c r="G2795" t="s">
        <v>320</v>
      </c>
      <c r="H2795" t="s">
        <v>323</v>
      </c>
      <c r="I2795" t="s">
        <v>17</v>
      </c>
      <c r="J2795" t="s">
        <v>340</v>
      </c>
      <c r="K2795">
        <v>0</v>
      </c>
      <c r="L2795" s="172">
        <v>43334.709641203706</v>
      </c>
    </row>
    <row r="2796" spans="7:12" x14ac:dyDescent="0.15">
      <c r="G2796" t="s">
        <v>320</v>
      </c>
      <c r="H2796" t="s">
        <v>323</v>
      </c>
      <c r="I2796" t="s">
        <v>17</v>
      </c>
      <c r="J2796" t="s">
        <v>341</v>
      </c>
      <c r="K2796">
        <v>0</v>
      </c>
      <c r="L2796" s="172">
        <v>43334.709641203706</v>
      </c>
    </row>
    <row r="2797" spans="7:12" x14ac:dyDescent="0.15">
      <c r="G2797" t="s">
        <v>320</v>
      </c>
      <c r="H2797" t="s">
        <v>323</v>
      </c>
      <c r="I2797" t="s">
        <v>17</v>
      </c>
      <c r="J2797" t="s">
        <v>342</v>
      </c>
      <c r="K2797">
        <v>0</v>
      </c>
      <c r="L2797" s="172">
        <v>43334.709641203706</v>
      </c>
    </row>
    <row r="2798" spans="7:12" x14ac:dyDescent="0.15">
      <c r="G2798" t="s">
        <v>320</v>
      </c>
      <c r="H2798" t="s">
        <v>323</v>
      </c>
      <c r="I2798" t="s">
        <v>18</v>
      </c>
      <c r="J2798" t="s">
        <v>333</v>
      </c>
      <c r="K2798">
        <v>0</v>
      </c>
      <c r="L2798" s="172">
        <v>43334.709641203706</v>
      </c>
    </row>
    <row r="2799" spans="7:12" x14ac:dyDescent="0.15">
      <c r="G2799" t="s">
        <v>320</v>
      </c>
      <c r="H2799" t="s">
        <v>323</v>
      </c>
      <c r="I2799" t="s">
        <v>18</v>
      </c>
      <c r="J2799" t="s">
        <v>334</v>
      </c>
      <c r="K2799">
        <v>0</v>
      </c>
      <c r="L2799" s="172">
        <v>43334.709641203706</v>
      </c>
    </row>
    <row r="2800" spans="7:12" x14ac:dyDescent="0.15">
      <c r="G2800" t="s">
        <v>320</v>
      </c>
      <c r="H2800" t="s">
        <v>323</v>
      </c>
      <c r="I2800" t="s">
        <v>18</v>
      </c>
      <c r="J2800" t="s">
        <v>335</v>
      </c>
      <c r="K2800">
        <v>0</v>
      </c>
      <c r="L2800" s="172">
        <v>43334.709641203706</v>
      </c>
    </row>
    <row r="2801" spans="7:12" x14ac:dyDescent="0.15">
      <c r="G2801" t="s">
        <v>320</v>
      </c>
      <c r="H2801" t="s">
        <v>323</v>
      </c>
      <c r="I2801" t="s">
        <v>18</v>
      </c>
      <c r="J2801" t="s">
        <v>336</v>
      </c>
      <c r="K2801">
        <v>0</v>
      </c>
      <c r="L2801" s="172">
        <v>43334.709641203706</v>
      </c>
    </row>
    <row r="2802" spans="7:12" x14ac:dyDescent="0.15">
      <c r="G2802" t="s">
        <v>320</v>
      </c>
      <c r="H2802" t="s">
        <v>323</v>
      </c>
      <c r="I2802" t="s">
        <v>18</v>
      </c>
      <c r="J2802" t="s">
        <v>326</v>
      </c>
      <c r="K2802">
        <v>0</v>
      </c>
      <c r="L2802" s="172">
        <v>43334.709641203706</v>
      </c>
    </row>
    <row r="2803" spans="7:12" x14ac:dyDescent="0.15">
      <c r="G2803" t="s">
        <v>320</v>
      </c>
      <c r="H2803" t="s">
        <v>323</v>
      </c>
      <c r="I2803" t="s">
        <v>18</v>
      </c>
      <c r="J2803" t="s">
        <v>327</v>
      </c>
      <c r="K2803">
        <v>0</v>
      </c>
      <c r="L2803" s="172">
        <v>43334.709641203706</v>
      </c>
    </row>
    <row r="2804" spans="7:12" x14ac:dyDescent="0.15">
      <c r="G2804" t="s">
        <v>320</v>
      </c>
      <c r="H2804" t="s">
        <v>323</v>
      </c>
      <c r="I2804" t="s">
        <v>18</v>
      </c>
      <c r="J2804" t="s">
        <v>337</v>
      </c>
      <c r="K2804">
        <v>0</v>
      </c>
      <c r="L2804" s="172">
        <v>43334.709641203706</v>
      </c>
    </row>
    <row r="2805" spans="7:12" x14ac:dyDescent="0.15">
      <c r="G2805" t="s">
        <v>320</v>
      </c>
      <c r="H2805" t="s">
        <v>323</v>
      </c>
      <c r="I2805" t="s">
        <v>18</v>
      </c>
      <c r="J2805" t="s">
        <v>338</v>
      </c>
      <c r="K2805">
        <v>0</v>
      </c>
      <c r="L2805" s="172">
        <v>43334.709641203706</v>
      </c>
    </row>
    <row r="2806" spans="7:12" x14ac:dyDescent="0.15">
      <c r="G2806" t="s">
        <v>320</v>
      </c>
      <c r="H2806" t="s">
        <v>323</v>
      </c>
      <c r="I2806" t="s">
        <v>18</v>
      </c>
      <c r="J2806" t="s">
        <v>339</v>
      </c>
      <c r="K2806">
        <v>0</v>
      </c>
      <c r="L2806" s="172">
        <v>43334.709641203706</v>
      </c>
    </row>
    <row r="2807" spans="7:12" x14ac:dyDescent="0.15">
      <c r="G2807" t="s">
        <v>320</v>
      </c>
      <c r="H2807" t="s">
        <v>323</v>
      </c>
      <c r="I2807" t="s">
        <v>18</v>
      </c>
      <c r="J2807" t="s">
        <v>340</v>
      </c>
      <c r="K2807">
        <v>0</v>
      </c>
      <c r="L2807" s="172">
        <v>43334.709641203706</v>
      </c>
    </row>
    <row r="2808" spans="7:12" x14ac:dyDescent="0.15">
      <c r="G2808" t="s">
        <v>320</v>
      </c>
      <c r="H2808" t="s">
        <v>323</v>
      </c>
      <c r="I2808" t="s">
        <v>18</v>
      </c>
      <c r="J2808" t="s">
        <v>341</v>
      </c>
      <c r="K2808">
        <v>0</v>
      </c>
      <c r="L2808" s="172">
        <v>43334.709641203706</v>
      </c>
    </row>
    <row r="2809" spans="7:12" x14ac:dyDescent="0.15">
      <c r="G2809" t="s">
        <v>320</v>
      </c>
      <c r="H2809" t="s">
        <v>323</v>
      </c>
      <c r="I2809" t="s">
        <v>18</v>
      </c>
      <c r="J2809" t="s">
        <v>342</v>
      </c>
      <c r="K2809">
        <v>0</v>
      </c>
      <c r="L2809" s="172">
        <v>43334.709641203706</v>
      </c>
    </row>
    <row r="2810" spans="7:12" x14ac:dyDescent="0.15">
      <c r="G2810" t="s">
        <v>320</v>
      </c>
      <c r="H2810" t="s">
        <v>323</v>
      </c>
      <c r="I2810" t="s">
        <v>19</v>
      </c>
      <c r="J2810" t="s">
        <v>333</v>
      </c>
      <c r="K2810">
        <v>0</v>
      </c>
      <c r="L2810" s="172">
        <v>43334.709652777776</v>
      </c>
    </row>
    <row r="2811" spans="7:12" x14ac:dyDescent="0.15">
      <c r="G2811" t="s">
        <v>320</v>
      </c>
      <c r="H2811" t="s">
        <v>323</v>
      </c>
      <c r="I2811" t="s">
        <v>19</v>
      </c>
      <c r="J2811" t="s">
        <v>334</v>
      </c>
      <c r="K2811">
        <v>0</v>
      </c>
      <c r="L2811" s="172">
        <v>43334.709652777776</v>
      </c>
    </row>
    <row r="2812" spans="7:12" x14ac:dyDescent="0.15">
      <c r="G2812" t="s">
        <v>320</v>
      </c>
      <c r="H2812" t="s">
        <v>323</v>
      </c>
      <c r="I2812" t="s">
        <v>19</v>
      </c>
      <c r="J2812" t="s">
        <v>335</v>
      </c>
      <c r="K2812">
        <v>0</v>
      </c>
      <c r="L2812" s="172">
        <v>43334.709652777776</v>
      </c>
    </row>
    <row r="2813" spans="7:12" x14ac:dyDescent="0.15">
      <c r="G2813" t="s">
        <v>320</v>
      </c>
      <c r="H2813" t="s">
        <v>323</v>
      </c>
      <c r="I2813" t="s">
        <v>19</v>
      </c>
      <c r="J2813" t="s">
        <v>336</v>
      </c>
      <c r="K2813">
        <v>0</v>
      </c>
      <c r="L2813" s="172">
        <v>43334.709652777776</v>
      </c>
    </row>
    <row r="2814" spans="7:12" x14ac:dyDescent="0.15">
      <c r="G2814" t="s">
        <v>320</v>
      </c>
      <c r="H2814" t="s">
        <v>323</v>
      </c>
      <c r="I2814" t="s">
        <v>19</v>
      </c>
      <c r="J2814" t="s">
        <v>326</v>
      </c>
      <c r="K2814">
        <v>0</v>
      </c>
      <c r="L2814" s="172">
        <v>43334.709652777776</v>
      </c>
    </row>
    <row r="2815" spans="7:12" x14ac:dyDescent="0.15">
      <c r="G2815" t="s">
        <v>320</v>
      </c>
      <c r="H2815" t="s">
        <v>323</v>
      </c>
      <c r="I2815" t="s">
        <v>19</v>
      </c>
      <c r="J2815" t="s">
        <v>327</v>
      </c>
      <c r="K2815">
        <v>0</v>
      </c>
      <c r="L2815" s="172">
        <v>43334.709652777776</v>
      </c>
    </row>
    <row r="2816" spans="7:12" x14ac:dyDescent="0.15">
      <c r="G2816" t="s">
        <v>320</v>
      </c>
      <c r="H2816" t="s">
        <v>323</v>
      </c>
      <c r="I2816" t="s">
        <v>19</v>
      </c>
      <c r="J2816" t="s">
        <v>337</v>
      </c>
      <c r="K2816">
        <v>0</v>
      </c>
      <c r="L2816" s="172">
        <v>43334.709652777776</v>
      </c>
    </row>
    <row r="2817" spans="7:12" x14ac:dyDescent="0.15">
      <c r="G2817" t="s">
        <v>320</v>
      </c>
      <c r="H2817" t="s">
        <v>323</v>
      </c>
      <c r="I2817" t="s">
        <v>19</v>
      </c>
      <c r="J2817" t="s">
        <v>338</v>
      </c>
      <c r="K2817">
        <v>0</v>
      </c>
      <c r="L2817" s="172">
        <v>43334.709652777776</v>
      </c>
    </row>
    <row r="2818" spans="7:12" x14ac:dyDescent="0.15">
      <c r="G2818" t="s">
        <v>320</v>
      </c>
      <c r="H2818" t="s">
        <v>323</v>
      </c>
      <c r="I2818" t="s">
        <v>19</v>
      </c>
      <c r="J2818" t="s">
        <v>339</v>
      </c>
      <c r="K2818">
        <v>0</v>
      </c>
      <c r="L2818" s="172">
        <v>43334.709652777776</v>
      </c>
    </row>
    <row r="2819" spans="7:12" x14ac:dyDescent="0.15">
      <c r="G2819" t="s">
        <v>320</v>
      </c>
      <c r="H2819" t="s">
        <v>323</v>
      </c>
      <c r="I2819" t="s">
        <v>19</v>
      </c>
      <c r="J2819" t="s">
        <v>340</v>
      </c>
      <c r="K2819">
        <v>0</v>
      </c>
      <c r="L2819" s="172">
        <v>43334.709652777776</v>
      </c>
    </row>
    <row r="2820" spans="7:12" x14ac:dyDescent="0.15">
      <c r="G2820" t="s">
        <v>320</v>
      </c>
      <c r="H2820" t="s">
        <v>323</v>
      </c>
      <c r="I2820" t="s">
        <v>19</v>
      </c>
      <c r="J2820" t="s">
        <v>341</v>
      </c>
      <c r="K2820">
        <v>0</v>
      </c>
      <c r="L2820" s="172">
        <v>43334.709652777776</v>
      </c>
    </row>
    <row r="2821" spans="7:12" x14ac:dyDescent="0.15">
      <c r="G2821" t="s">
        <v>320</v>
      </c>
      <c r="H2821" t="s">
        <v>323</v>
      </c>
      <c r="I2821" t="s">
        <v>19</v>
      </c>
      <c r="J2821" t="s">
        <v>342</v>
      </c>
      <c r="K2821">
        <v>0</v>
      </c>
      <c r="L2821" s="172">
        <v>43334.709652777776</v>
      </c>
    </row>
    <row r="2822" spans="7:12" x14ac:dyDescent="0.15">
      <c r="G2822" t="s">
        <v>320</v>
      </c>
      <c r="H2822" t="s">
        <v>323</v>
      </c>
      <c r="I2822" t="s">
        <v>20</v>
      </c>
      <c r="J2822" t="s">
        <v>333</v>
      </c>
      <c r="K2822">
        <v>0</v>
      </c>
      <c r="L2822" s="172">
        <v>43334.709652777776</v>
      </c>
    </row>
    <row r="2823" spans="7:12" x14ac:dyDescent="0.15">
      <c r="G2823" t="s">
        <v>320</v>
      </c>
      <c r="H2823" t="s">
        <v>323</v>
      </c>
      <c r="I2823" t="s">
        <v>20</v>
      </c>
      <c r="J2823" t="s">
        <v>334</v>
      </c>
      <c r="K2823">
        <v>0</v>
      </c>
      <c r="L2823" s="172">
        <v>43334.709652777776</v>
      </c>
    </row>
    <row r="2824" spans="7:12" x14ac:dyDescent="0.15">
      <c r="G2824" t="s">
        <v>320</v>
      </c>
      <c r="H2824" t="s">
        <v>323</v>
      </c>
      <c r="I2824" t="s">
        <v>20</v>
      </c>
      <c r="J2824" t="s">
        <v>335</v>
      </c>
      <c r="K2824">
        <v>0</v>
      </c>
      <c r="L2824" s="172">
        <v>43334.709652777776</v>
      </c>
    </row>
    <row r="2825" spans="7:12" x14ac:dyDescent="0.15">
      <c r="G2825" t="s">
        <v>320</v>
      </c>
      <c r="H2825" t="s">
        <v>323</v>
      </c>
      <c r="I2825" t="s">
        <v>20</v>
      </c>
      <c r="J2825" t="s">
        <v>336</v>
      </c>
      <c r="K2825">
        <v>0</v>
      </c>
      <c r="L2825" s="172">
        <v>43334.709652777776</v>
      </c>
    </row>
    <row r="2826" spans="7:12" x14ac:dyDescent="0.15">
      <c r="G2826" t="s">
        <v>320</v>
      </c>
      <c r="H2826" t="s">
        <v>323</v>
      </c>
      <c r="I2826" t="s">
        <v>20</v>
      </c>
      <c r="J2826" t="s">
        <v>326</v>
      </c>
      <c r="K2826">
        <v>0</v>
      </c>
      <c r="L2826" s="172">
        <v>43334.709652777776</v>
      </c>
    </row>
    <row r="2827" spans="7:12" x14ac:dyDescent="0.15">
      <c r="G2827" t="s">
        <v>320</v>
      </c>
      <c r="H2827" t="s">
        <v>323</v>
      </c>
      <c r="I2827" t="s">
        <v>20</v>
      </c>
      <c r="J2827" t="s">
        <v>327</v>
      </c>
      <c r="K2827">
        <v>0</v>
      </c>
      <c r="L2827" s="172">
        <v>43334.709652777776</v>
      </c>
    </row>
    <row r="2828" spans="7:12" x14ac:dyDescent="0.15">
      <c r="G2828" t="s">
        <v>320</v>
      </c>
      <c r="H2828" t="s">
        <v>323</v>
      </c>
      <c r="I2828" t="s">
        <v>20</v>
      </c>
      <c r="J2828" t="s">
        <v>337</v>
      </c>
      <c r="K2828">
        <v>0</v>
      </c>
      <c r="L2828" s="172">
        <v>43334.709652777776</v>
      </c>
    </row>
    <row r="2829" spans="7:12" x14ac:dyDescent="0.15">
      <c r="G2829" t="s">
        <v>320</v>
      </c>
      <c r="H2829" t="s">
        <v>323</v>
      </c>
      <c r="I2829" t="s">
        <v>20</v>
      </c>
      <c r="J2829" t="s">
        <v>338</v>
      </c>
      <c r="K2829">
        <v>0</v>
      </c>
      <c r="L2829" s="172">
        <v>43334.709652777776</v>
      </c>
    </row>
    <row r="2830" spans="7:12" x14ac:dyDescent="0.15">
      <c r="G2830" t="s">
        <v>320</v>
      </c>
      <c r="H2830" t="s">
        <v>323</v>
      </c>
      <c r="I2830" t="s">
        <v>20</v>
      </c>
      <c r="J2830" t="s">
        <v>339</v>
      </c>
      <c r="K2830">
        <v>0</v>
      </c>
      <c r="L2830" s="172">
        <v>43334.709652777776</v>
      </c>
    </row>
    <row r="2831" spans="7:12" x14ac:dyDescent="0.15">
      <c r="G2831" t="s">
        <v>320</v>
      </c>
      <c r="H2831" t="s">
        <v>323</v>
      </c>
      <c r="I2831" t="s">
        <v>20</v>
      </c>
      <c r="J2831" t="s">
        <v>340</v>
      </c>
      <c r="K2831">
        <v>0</v>
      </c>
      <c r="L2831" s="172">
        <v>43334.709652777776</v>
      </c>
    </row>
    <row r="2832" spans="7:12" x14ac:dyDescent="0.15">
      <c r="G2832" t="s">
        <v>320</v>
      </c>
      <c r="H2832" t="s">
        <v>323</v>
      </c>
      <c r="I2832" t="s">
        <v>20</v>
      </c>
      <c r="J2832" t="s">
        <v>341</v>
      </c>
      <c r="K2832">
        <v>0</v>
      </c>
      <c r="L2832" s="172">
        <v>43334.709652777776</v>
      </c>
    </row>
    <row r="2833" spans="7:12" x14ac:dyDescent="0.15">
      <c r="G2833" t="s">
        <v>320</v>
      </c>
      <c r="H2833" t="s">
        <v>323</v>
      </c>
      <c r="I2833" t="s">
        <v>20</v>
      </c>
      <c r="J2833" t="s">
        <v>342</v>
      </c>
      <c r="K2833">
        <v>0</v>
      </c>
      <c r="L2833" s="172">
        <v>43334.709652777776</v>
      </c>
    </row>
    <row r="2834" spans="7:12" x14ac:dyDescent="0.15">
      <c r="G2834" t="s">
        <v>320</v>
      </c>
      <c r="H2834" t="s">
        <v>323</v>
      </c>
      <c r="I2834" t="s">
        <v>21</v>
      </c>
      <c r="J2834" t="s">
        <v>333</v>
      </c>
      <c r="K2834">
        <v>0</v>
      </c>
      <c r="L2834" s="172">
        <v>43334.709652777776</v>
      </c>
    </row>
    <row r="2835" spans="7:12" x14ac:dyDescent="0.15">
      <c r="G2835" t="s">
        <v>320</v>
      </c>
      <c r="H2835" t="s">
        <v>323</v>
      </c>
      <c r="I2835" t="s">
        <v>21</v>
      </c>
      <c r="J2835" t="s">
        <v>334</v>
      </c>
      <c r="K2835">
        <v>0</v>
      </c>
      <c r="L2835" s="172">
        <v>43334.709652777776</v>
      </c>
    </row>
    <row r="2836" spans="7:12" x14ac:dyDescent="0.15">
      <c r="G2836" t="s">
        <v>320</v>
      </c>
      <c r="H2836" t="s">
        <v>323</v>
      </c>
      <c r="I2836" t="s">
        <v>21</v>
      </c>
      <c r="J2836" t="s">
        <v>335</v>
      </c>
      <c r="K2836">
        <v>0</v>
      </c>
      <c r="L2836" s="172">
        <v>43334.709652777776</v>
      </c>
    </row>
    <row r="2837" spans="7:12" x14ac:dyDescent="0.15">
      <c r="G2837" t="s">
        <v>320</v>
      </c>
      <c r="H2837" t="s">
        <v>323</v>
      </c>
      <c r="I2837" t="s">
        <v>21</v>
      </c>
      <c r="J2837" t="s">
        <v>336</v>
      </c>
      <c r="K2837">
        <v>0</v>
      </c>
      <c r="L2837" s="172">
        <v>43334.709652777776</v>
      </c>
    </row>
    <row r="2838" spans="7:12" x14ac:dyDescent="0.15">
      <c r="G2838" t="s">
        <v>320</v>
      </c>
      <c r="H2838" t="s">
        <v>323</v>
      </c>
      <c r="I2838" t="s">
        <v>21</v>
      </c>
      <c r="J2838" t="s">
        <v>326</v>
      </c>
      <c r="K2838">
        <v>0</v>
      </c>
      <c r="L2838" s="172">
        <v>43334.709652777776</v>
      </c>
    </row>
    <row r="2839" spans="7:12" x14ac:dyDescent="0.15">
      <c r="G2839" t="s">
        <v>320</v>
      </c>
      <c r="H2839" t="s">
        <v>323</v>
      </c>
      <c r="I2839" t="s">
        <v>21</v>
      </c>
      <c r="J2839" t="s">
        <v>327</v>
      </c>
      <c r="K2839">
        <v>0</v>
      </c>
      <c r="L2839" s="172">
        <v>43334.709652777776</v>
      </c>
    </row>
    <row r="2840" spans="7:12" x14ac:dyDescent="0.15">
      <c r="G2840" t="s">
        <v>320</v>
      </c>
      <c r="H2840" t="s">
        <v>323</v>
      </c>
      <c r="I2840" t="s">
        <v>21</v>
      </c>
      <c r="J2840" t="s">
        <v>337</v>
      </c>
      <c r="K2840">
        <v>0</v>
      </c>
      <c r="L2840" s="172">
        <v>43334.709652777776</v>
      </c>
    </row>
    <row r="2841" spans="7:12" x14ac:dyDescent="0.15">
      <c r="G2841" t="s">
        <v>320</v>
      </c>
      <c r="H2841" t="s">
        <v>323</v>
      </c>
      <c r="I2841" t="s">
        <v>21</v>
      </c>
      <c r="J2841" t="s">
        <v>338</v>
      </c>
      <c r="K2841">
        <v>0</v>
      </c>
      <c r="L2841" s="172">
        <v>43334.709652777776</v>
      </c>
    </row>
    <row r="2842" spans="7:12" x14ac:dyDescent="0.15">
      <c r="G2842" t="s">
        <v>320</v>
      </c>
      <c r="H2842" t="s">
        <v>323</v>
      </c>
      <c r="I2842" t="s">
        <v>21</v>
      </c>
      <c r="J2842" t="s">
        <v>339</v>
      </c>
      <c r="K2842">
        <v>0</v>
      </c>
      <c r="L2842" s="172">
        <v>43334.709652777776</v>
      </c>
    </row>
    <row r="2843" spans="7:12" x14ac:dyDescent="0.15">
      <c r="G2843" t="s">
        <v>320</v>
      </c>
      <c r="H2843" t="s">
        <v>323</v>
      </c>
      <c r="I2843" t="s">
        <v>21</v>
      </c>
      <c r="J2843" t="s">
        <v>340</v>
      </c>
      <c r="K2843">
        <v>0</v>
      </c>
      <c r="L2843" s="172">
        <v>43334.709652777776</v>
      </c>
    </row>
    <row r="2844" spans="7:12" x14ac:dyDescent="0.15">
      <c r="G2844" t="s">
        <v>320</v>
      </c>
      <c r="H2844" t="s">
        <v>323</v>
      </c>
      <c r="I2844" t="s">
        <v>21</v>
      </c>
      <c r="J2844" t="s">
        <v>341</v>
      </c>
      <c r="K2844">
        <v>0</v>
      </c>
      <c r="L2844" s="172">
        <v>43334.709652777776</v>
      </c>
    </row>
    <row r="2845" spans="7:12" x14ac:dyDescent="0.15">
      <c r="G2845" t="s">
        <v>320</v>
      </c>
      <c r="H2845" t="s">
        <v>323</v>
      </c>
      <c r="I2845" t="s">
        <v>21</v>
      </c>
      <c r="J2845" t="s">
        <v>342</v>
      </c>
      <c r="K2845">
        <v>0</v>
      </c>
      <c r="L2845" s="172">
        <v>43334.709652777776</v>
      </c>
    </row>
    <row r="2846" spans="7:12" x14ac:dyDescent="0.15">
      <c r="G2846" t="s">
        <v>320</v>
      </c>
      <c r="H2846" t="s">
        <v>323</v>
      </c>
      <c r="I2846" t="s">
        <v>152</v>
      </c>
      <c r="J2846" t="s">
        <v>333</v>
      </c>
      <c r="K2846">
        <v>0</v>
      </c>
      <c r="L2846" s="172">
        <v>43334.709652777776</v>
      </c>
    </row>
    <row r="2847" spans="7:12" x14ac:dyDescent="0.15">
      <c r="G2847" t="s">
        <v>320</v>
      </c>
      <c r="H2847" t="s">
        <v>323</v>
      </c>
      <c r="I2847" t="s">
        <v>152</v>
      </c>
      <c r="J2847" t="s">
        <v>334</v>
      </c>
      <c r="K2847">
        <v>0</v>
      </c>
      <c r="L2847" s="172">
        <v>43334.709652777776</v>
      </c>
    </row>
    <row r="2848" spans="7:12" x14ac:dyDescent="0.15">
      <c r="G2848" t="s">
        <v>320</v>
      </c>
      <c r="H2848" t="s">
        <v>323</v>
      </c>
      <c r="I2848" t="s">
        <v>152</v>
      </c>
      <c r="J2848" t="s">
        <v>335</v>
      </c>
      <c r="K2848">
        <v>0</v>
      </c>
      <c r="L2848" s="172">
        <v>43334.709652777776</v>
      </c>
    </row>
    <row r="2849" spans="7:12" x14ac:dyDescent="0.15">
      <c r="G2849" t="s">
        <v>320</v>
      </c>
      <c r="H2849" t="s">
        <v>323</v>
      </c>
      <c r="I2849" t="s">
        <v>152</v>
      </c>
      <c r="J2849" t="s">
        <v>336</v>
      </c>
      <c r="K2849">
        <v>0</v>
      </c>
      <c r="L2849" s="172">
        <v>43334.709652777776</v>
      </c>
    </row>
    <row r="2850" spans="7:12" x14ac:dyDescent="0.15">
      <c r="G2850" t="s">
        <v>320</v>
      </c>
      <c r="H2850" t="s">
        <v>323</v>
      </c>
      <c r="I2850" t="s">
        <v>152</v>
      </c>
      <c r="J2850" t="s">
        <v>326</v>
      </c>
      <c r="K2850">
        <v>0</v>
      </c>
      <c r="L2850" s="172">
        <v>43334.709652777776</v>
      </c>
    </row>
    <row r="2851" spans="7:12" x14ac:dyDescent="0.15">
      <c r="G2851" t="s">
        <v>320</v>
      </c>
      <c r="H2851" t="s">
        <v>323</v>
      </c>
      <c r="I2851" t="s">
        <v>152</v>
      </c>
      <c r="J2851" t="s">
        <v>327</v>
      </c>
      <c r="K2851">
        <v>0</v>
      </c>
      <c r="L2851" s="172">
        <v>43334.709664351853</v>
      </c>
    </row>
    <row r="2852" spans="7:12" x14ac:dyDescent="0.15">
      <c r="G2852" t="s">
        <v>320</v>
      </c>
      <c r="H2852" t="s">
        <v>323</v>
      </c>
      <c r="I2852" t="s">
        <v>152</v>
      </c>
      <c r="J2852" t="s">
        <v>337</v>
      </c>
      <c r="K2852">
        <v>0</v>
      </c>
      <c r="L2852" s="172">
        <v>43334.709664351853</v>
      </c>
    </row>
    <row r="2853" spans="7:12" x14ac:dyDescent="0.15">
      <c r="G2853" t="s">
        <v>320</v>
      </c>
      <c r="H2853" t="s">
        <v>323</v>
      </c>
      <c r="I2853" t="s">
        <v>152</v>
      </c>
      <c r="J2853" t="s">
        <v>338</v>
      </c>
      <c r="K2853">
        <v>0</v>
      </c>
      <c r="L2853" s="172">
        <v>43334.709664351853</v>
      </c>
    </row>
    <row r="2854" spans="7:12" x14ac:dyDescent="0.15">
      <c r="G2854" t="s">
        <v>320</v>
      </c>
      <c r="H2854" t="s">
        <v>323</v>
      </c>
      <c r="I2854" t="s">
        <v>152</v>
      </c>
      <c r="J2854" t="s">
        <v>339</v>
      </c>
      <c r="K2854">
        <v>0</v>
      </c>
      <c r="L2854" s="172">
        <v>43334.709664351853</v>
      </c>
    </row>
    <row r="2855" spans="7:12" x14ac:dyDescent="0.15">
      <c r="G2855" t="s">
        <v>320</v>
      </c>
      <c r="H2855" t="s">
        <v>323</v>
      </c>
      <c r="I2855" t="s">
        <v>152</v>
      </c>
      <c r="J2855" t="s">
        <v>340</v>
      </c>
      <c r="K2855">
        <v>0</v>
      </c>
      <c r="L2855" s="172">
        <v>43334.709664351853</v>
      </c>
    </row>
    <row r="2856" spans="7:12" x14ac:dyDescent="0.15">
      <c r="G2856" t="s">
        <v>320</v>
      </c>
      <c r="H2856" t="s">
        <v>323</v>
      </c>
      <c r="I2856" t="s">
        <v>152</v>
      </c>
      <c r="J2856" t="s">
        <v>341</v>
      </c>
      <c r="K2856">
        <v>0</v>
      </c>
      <c r="L2856" s="172">
        <v>43334.709664351853</v>
      </c>
    </row>
    <row r="2857" spans="7:12" x14ac:dyDescent="0.15">
      <c r="G2857" t="s">
        <v>320</v>
      </c>
      <c r="H2857" t="s">
        <v>323</v>
      </c>
      <c r="I2857" t="s">
        <v>152</v>
      </c>
      <c r="J2857" t="s">
        <v>342</v>
      </c>
      <c r="K2857">
        <v>0</v>
      </c>
      <c r="L2857" s="172">
        <v>43334.709664351853</v>
      </c>
    </row>
    <row r="2858" spans="7:12" x14ac:dyDescent="0.15">
      <c r="G2858" t="s">
        <v>320</v>
      </c>
      <c r="H2858" t="s">
        <v>323</v>
      </c>
      <c r="I2858" t="s">
        <v>23</v>
      </c>
      <c r="J2858" t="s">
        <v>333</v>
      </c>
      <c r="K2858">
        <v>0</v>
      </c>
      <c r="L2858" s="172">
        <v>43334.709664351853</v>
      </c>
    </row>
    <row r="2859" spans="7:12" x14ac:dyDescent="0.15">
      <c r="G2859" t="s">
        <v>320</v>
      </c>
      <c r="H2859" t="s">
        <v>323</v>
      </c>
      <c r="I2859" t="s">
        <v>23</v>
      </c>
      <c r="J2859" t="s">
        <v>334</v>
      </c>
      <c r="K2859">
        <v>0</v>
      </c>
      <c r="L2859" s="172">
        <v>43334.709664351853</v>
      </c>
    </row>
    <row r="2860" spans="7:12" x14ac:dyDescent="0.15">
      <c r="G2860" t="s">
        <v>320</v>
      </c>
      <c r="H2860" t="s">
        <v>323</v>
      </c>
      <c r="I2860" t="s">
        <v>23</v>
      </c>
      <c r="J2860" t="s">
        <v>335</v>
      </c>
      <c r="K2860">
        <v>0</v>
      </c>
      <c r="L2860" s="172">
        <v>43334.709664351853</v>
      </c>
    </row>
    <row r="2861" spans="7:12" x14ac:dyDescent="0.15">
      <c r="G2861" t="s">
        <v>320</v>
      </c>
      <c r="H2861" t="s">
        <v>323</v>
      </c>
      <c r="I2861" t="s">
        <v>23</v>
      </c>
      <c r="J2861" t="s">
        <v>336</v>
      </c>
      <c r="K2861">
        <v>0</v>
      </c>
      <c r="L2861" s="172">
        <v>43334.709664351853</v>
      </c>
    </row>
    <row r="2862" spans="7:12" x14ac:dyDescent="0.15">
      <c r="G2862" t="s">
        <v>320</v>
      </c>
      <c r="H2862" t="s">
        <v>323</v>
      </c>
      <c r="I2862" t="s">
        <v>23</v>
      </c>
      <c r="J2862" t="s">
        <v>326</v>
      </c>
      <c r="K2862">
        <v>0</v>
      </c>
      <c r="L2862" s="172">
        <v>43334.709664351853</v>
      </c>
    </row>
    <row r="2863" spans="7:12" x14ac:dyDescent="0.15">
      <c r="G2863" t="s">
        <v>320</v>
      </c>
      <c r="H2863" t="s">
        <v>323</v>
      </c>
      <c r="I2863" t="s">
        <v>23</v>
      </c>
      <c r="J2863" t="s">
        <v>327</v>
      </c>
      <c r="K2863">
        <v>0</v>
      </c>
      <c r="L2863" s="172">
        <v>43334.709664351853</v>
      </c>
    </row>
    <row r="2864" spans="7:12" x14ac:dyDescent="0.15">
      <c r="G2864" t="s">
        <v>320</v>
      </c>
      <c r="H2864" t="s">
        <v>323</v>
      </c>
      <c r="I2864" t="s">
        <v>23</v>
      </c>
      <c r="J2864" t="s">
        <v>337</v>
      </c>
      <c r="K2864">
        <v>0</v>
      </c>
      <c r="L2864" s="172">
        <v>43334.709664351853</v>
      </c>
    </row>
    <row r="2865" spans="7:12" x14ac:dyDescent="0.15">
      <c r="G2865" t="s">
        <v>320</v>
      </c>
      <c r="H2865" t="s">
        <v>323</v>
      </c>
      <c r="I2865" t="s">
        <v>23</v>
      </c>
      <c r="J2865" t="s">
        <v>338</v>
      </c>
      <c r="K2865">
        <v>0</v>
      </c>
      <c r="L2865" s="172">
        <v>43334.709664351853</v>
      </c>
    </row>
    <row r="2866" spans="7:12" x14ac:dyDescent="0.15">
      <c r="G2866" t="s">
        <v>320</v>
      </c>
      <c r="H2866" t="s">
        <v>323</v>
      </c>
      <c r="I2866" t="s">
        <v>23</v>
      </c>
      <c r="J2866" t="s">
        <v>339</v>
      </c>
      <c r="K2866">
        <v>0</v>
      </c>
      <c r="L2866" s="172">
        <v>43334.709664351853</v>
      </c>
    </row>
    <row r="2867" spans="7:12" x14ac:dyDescent="0.15">
      <c r="G2867" t="s">
        <v>320</v>
      </c>
      <c r="H2867" t="s">
        <v>323</v>
      </c>
      <c r="I2867" t="s">
        <v>23</v>
      </c>
      <c r="J2867" t="s">
        <v>340</v>
      </c>
      <c r="K2867">
        <v>0</v>
      </c>
      <c r="L2867" s="172">
        <v>43334.709664351853</v>
      </c>
    </row>
    <row r="2868" spans="7:12" x14ac:dyDescent="0.15">
      <c r="G2868" t="s">
        <v>320</v>
      </c>
      <c r="H2868" t="s">
        <v>323</v>
      </c>
      <c r="I2868" t="s">
        <v>23</v>
      </c>
      <c r="J2868" t="s">
        <v>341</v>
      </c>
      <c r="K2868">
        <v>0</v>
      </c>
      <c r="L2868" s="172">
        <v>43334.709664351853</v>
      </c>
    </row>
    <row r="2869" spans="7:12" x14ac:dyDescent="0.15">
      <c r="G2869" t="s">
        <v>320</v>
      </c>
      <c r="H2869" t="s">
        <v>323</v>
      </c>
      <c r="I2869" t="s">
        <v>23</v>
      </c>
      <c r="J2869" t="s">
        <v>342</v>
      </c>
      <c r="K2869">
        <v>0</v>
      </c>
      <c r="L2869" s="172">
        <v>43334.709664351853</v>
      </c>
    </row>
    <row r="2870" spans="7:12" x14ac:dyDescent="0.15">
      <c r="G2870" t="s">
        <v>320</v>
      </c>
      <c r="H2870" t="s">
        <v>323</v>
      </c>
      <c r="I2870" t="s">
        <v>24</v>
      </c>
      <c r="J2870" t="s">
        <v>333</v>
      </c>
      <c r="K2870">
        <v>0</v>
      </c>
      <c r="L2870" s="172">
        <v>43334.709664351853</v>
      </c>
    </row>
    <row r="2871" spans="7:12" x14ac:dyDescent="0.15">
      <c r="G2871" t="s">
        <v>320</v>
      </c>
      <c r="H2871" t="s">
        <v>323</v>
      </c>
      <c r="I2871" t="s">
        <v>24</v>
      </c>
      <c r="J2871" t="s">
        <v>334</v>
      </c>
      <c r="K2871">
        <v>0</v>
      </c>
      <c r="L2871" s="172">
        <v>43334.709664351853</v>
      </c>
    </row>
    <row r="2872" spans="7:12" x14ac:dyDescent="0.15">
      <c r="G2872" t="s">
        <v>320</v>
      </c>
      <c r="H2872" t="s">
        <v>323</v>
      </c>
      <c r="I2872" t="s">
        <v>24</v>
      </c>
      <c r="J2872" t="s">
        <v>335</v>
      </c>
      <c r="K2872">
        <v>0</v>
      </c>
      <c r="L2872" s="172">
        <v>43334.709664351853</v>
      </c>
    </row>
    <row r="2873" spans="7:12" x14ac:dyDescent="0.15">
      <c r="G2873" t="s">
        <v>320</v>
      </c>
      <c r="H2873" t="s">
        <v>323</v>
      </c>
      <c r="I2873" t="s">
        <v>24</v>
      </c>
      <c r="J2873" t="s">
        <v>336</v>
      </c>
      <c r="K2873">
        <v>0</v>
      </c>
      <c r="L2873" s="172">
        <v>43334.709664351853</v>
      </c>
    </row>
    <row r="2874" spans="7:12" x14ac:dyDescent="0.15">
      <c r="G2874" t="s">
        <v>320</v>
      </c>
      <c r="H2874" t="s">
        <v>323</v>
      </c>
      <c r="I2874" t="s">
        <v>24</v>
      </c>
      <c r="J2874" t="s">
        <v>326</v>
      </c>
      <c r="K2874">
        <v>0</v>
      </c>
      <c r="L2874" s="172">
        <v>43334.709664351853</v>
      </c>
    </row>
    <row r="2875" spans="7:12" x14ac:dyDescent="0.15">
      <c r="G2875" t="s">
        <v>320</v>
      </c>
      <c r="H2875" t="s">
        <v>323</v>
      </c>
      <c r="I2875" t="s">
        <v>24</v>
      </c>
      <c r="J2875" t="s">
        <v>327</v>
      </c>
      <c r="K2875">
        <v>0</v>
      </c>
      <c r="L2875" s="172">
        <v>43334.709664351853</v>
      </c>
    </row>
    <row r="2876" spans="7:12" x14ac:dyDescent="0.15">
      <c r="G2876" t="s">
        <v>320</v>
      </c>
      <c r="H2876" t="s">
        <v>323</v>
      </c>
      <c r="I2876" t="s">
        <v>24</v>
      </c>
      <c r="J2876" t="s">
        <v>337</v>
      </c>
      <c r="K2876">
        <v>0</v>
      </c>
      <c r="L2876" s="172">
        <v>43334.709664351853</v>
      </c>
    </row>
    <row r="2877" spans="7:12" x14ac:dyDescent="0.15">
      <c r="G2877" t="s">
        <v>320</v>
      </c>
      <c r="H2877" t="s">
        <v>323</v>
      </c>
      <c r="I2877" t="s">
        <v>24</v>
      </c>
      <c r="J2877" t="s">
        <v>338</v>
      </c>
      <c r="K2877">
        <v>0</v>
      </c>
      <c r="L2877" s="172">
        <v>43334.709664351853</v>
      </c>
    </row>
    <row r="2878" spans="7:12" x14ac:dyDescent="0.15">
      <c r="G2878" t="s">
        <v>320</v>
      </c>
      <c r="H2878" t="s">
        <v>323</v>
      </c>
      <c r="I2878" t="s">
        <v>24</v>
      </c>
      <c r="J2878" t="s">
        <v>339</v>
      </c>
      <c r="K2878">
        <v>0</v>
      </c>
      <c r="L2878" s="172">
        <v>43334.709664351853</v>
      </c>
    </row>
    <row r="2879" spans="7:12" x14ac:dyDescent="0.15">
      <c r="G2879" t="s">
        <v>320</v>
      </c>
      <c r="H2879" t="s">
        <v>323</v>
      </c>
      <c r="I2879" t="s">
        <v>24</v>
      </c>
      <c r="J2879" t="s">
        <v>340</v>
      </c>
      <c r="K2879">
        <v>0</v>
      </c>
      <c r="L2879" s="172">
        <v>43334.709664351853</v>
      </c>
    </row>
    <row r="2880" spans="7:12" x14ac:dyDescent="0.15">
      <c r="G2880" t="s">
        <v>320</v>
      </c>
      <c r="H2880" t="s">
        <v>323</v>
      </c>
      <c r="I2880" t="s">
        <v>24</v>
      </c>
      <c r="J2880" t="s">
        <v>341</v>
      </c>
      <c r="K2880">
        <v>0</v>
      </c>
      <c r="L2880" s="172">
        <v>43334.709664351853</v>
      </c>
    </row>
    <row r="2881" spans="7:12" x14ac:dyDescent="0.15">
      <c r="G2881" t="s">
        <v>320</v>
      </c>
      <c r="H2881" t="s">
        <v>323</v>
      </c>
      <c r="I2881" t="s">
        <v>24</v>
      </c>
      <c r="J2881" t="s">
        <v>342</v>
      </c>
      <c r="K2881">
        <v>0</v>
      </c>
      <c r="L2881" s="172">
        <v>43334.709664351853</v>
      </c>
    </row>
    <row r="2882" spans="7:12" x14ac:dyDescent="0.15">
      <c r="G2882"/>
      <c r="H2882"/>
      <c r="I2882"/>
      <c r="J2882"/>
      <c r="K2882"/>
      <c r="L2882" s="172"/>
    </row>
    <row r="2883" spans="7:12" x14ac:dyDescent="0.15">
      <c r="G2883"/>
      <c r="H2883"/>
      <c r="I2883"/>
      <c r="J2883"/>
      <c r="K2883"/>
      <c r="L2883" s="172"/>
    </row>
    <row r="2884" spans="7:12" x14ac:dyDescent="0.15">
      <c r="G2884"/>
      <c r="H2884"/>
      <c r="I2884"/>
      <c r="J2884"/>
      <c r="K2884"/>
      <c r="L2884" s="172"/>
    </row>
    <row r="2885" spans="7:12" x14ac:dyDescent="0.15">
      <c r="G2885"/>
      <c r="H2885"/>
      <c r="I2885"/>
      <c r="J2885"/>
      <c r="K2885"/>
      <c r="L2885" s="172"/>
    </row>
    <row r="2886" spans="7:12" x14ac:dyDescent="0.15">
      <c r="G2886"/>
      <c r="H2886"/>
      <c r="I2886"/>
      <c r="J2886"/>
      <c r="K2886"/>
      <c r="L2886" s="172"/>
    </row>
    <row r="2887" spans="7:12" x14ac:dyDescent="0.15">
      <c r="G2887"/>
      <c r="H2887"/>
      <c r="I2887"/>
      <c r="J2887"/>
      <c r="K2887"/>
      <c r="L2887" s="172"/>
    </row>
    <row r="2888" spans="7:12" x14ac:dyDescent="0.15">
      <c r="G2888"/>
      <c r="H2888"/>
      <c r="I2888"/>
      <c r="J2888"/>
      <c r="K2888"/>
      <c r="L2888" s="172"/>
    </row>
    <row r="2889" spans="7:12" x14ac:dyDescent="0.15">
      <c r="G2889"/>
      <c r="H2889"/>
      <c r="I2889"/>
      <c r="J2889"/>
      <c r="K2889"/>
      <c r="L2889" s="172"/>
    </row>
    <row r="2890" spans="7:12" x14ac:dyDescent="0.15">
      <c r="G2890"/>
      <c r="H2890"/>
      <c r="I2890"/>
      <c r="J2890"/>
      <c r="K2890"/>
      <c r="L2890" s="172"/>
    </row>
    <row r="2891" spans="7:12" x14ac:dyDescent="0.15">
      <c r="G2891"/>
      <c r="H2891"/>
      <c r="I2891"/>
      <c r="J2891"/>
      <c r="K2891"/>
      <c r="L2891" s="172"/>
    </row>
    <row r="2892" spans="7:12" x14ac:dyDescent="0.15">
      <c r="G2892"/>
      <c r="H2892"/>
      <c r="I2892"/>
      <c r="J2892"/>
      <c r="K2892"/>
      <c r="L2892" s="172"/>
    </row>
    <row r="2893" spans="7:12" x14ac:dyDescent="0.15">
      <c r="G2893"/>
      <c r="H2893"/>
      <c r="I2893"/>
      <c r="J2893"/>
      <c r="K2893"/>
      <c r="L2893" s="172"/>
    </row>
    <row r="2894" spans="7:12" x14ac:dyDescent="0.15">
      <c r="G2894"/>
      <c r="H2894"/>
      <c r="I2894"/>
      <c r="J2894"/>
      <c r="K2894"/>
      <c r="L2894" s="172"/>
    </row>
    <row r="2895" spans="7:12" x14ac:dyDescent="0.15">
      <c r="G2895"/>
      <c r="H2895"/>
      <c r="I2895"/>
      <c r="J2895"/>
      <c r="K2895"/>
      <c r="L2895" s="172"/>
    </row>
    <row r="2896" spans="7:12" x14ac:dyDescent="0.15">
      <c r="G2896"/>
      <c r="H2896"/>
      <c r="I2896"/>
      <c r="J2896"/>
      <c r="K2896"/>
      <c r="L2896" s="172"/>
    </row>
    <row r="2897" spans="7:12" x14ac:dyDescent="0.15">
      <c r="G2897"/>
      <c r="H2897"/>
      <c r="I2897"/>
      <c r="J2897"/>
      <c r="K2897"/>
      <c r="L2897" s="172"/>
    </row>
    <row r="2898" spans="7:12" x14ac:dyDescent="0.15">
      <c r="G2898"/>
      <c r="H2898"/>
      <c r="I2898"/>
      <c r="J2898"/>
      <c r="K2898"/>
      <c r="L2898" s="172"/>
    </row>
    <row r="2899" spans="7:12" x14ac:dyDescent="0.15">
      <c r="G2899"/>
      <c r="H2899"/>
      <c r="I2899"/>
      <c r="J2899"/>
      <c r="K2899"/>
      <c r="L2899" s="172"/>
    </row>
    <row r="2900" spans="7:12" x14ac:dyDescent="0.15">
      <c r="G2900"/>
      <c r="H2900"/>
      <c r="I2900"/>
      <c r="J2900"/>
      <c r="K2900"/>
      <c r="L2900" s="172"/>
    </row>
    <row r="2901" spans="7:12" x14ac:dyDescent="0.15">
      <c r="G2901"/>
      <c r="H2901"/>
      <c r="I2901"/>
      <c r="J2901"/>
      <c r="K2901"/>
      <c r="L2901" s="172"/>
    </row>
    <row r="2902" spans="7:12" x14ac:dyDescent="0.15">
      <c r="G2902"/>
      <c r="H2902"/>
      <c r="I2902"/>
      <c r="J2902"/>
      <c r="K2902"/>
      <c r="L2902" s="172"/>
    </row>
    <row r="2903" spans="7:12" x14ac:dyDescent="0.15">
      <c r="G2903"/>
      <c r="H2903"/>
      <c r="I2903"/>
      <c r="J2903"/>
      <c r="K2903"/>
      <c r="L2903" s="172"/>
    </row>
    <row r="2904" spans="7:12" x14ac:dyDescent="0.15">
      <c r="G2904"/>
      <c r="H2904"/>
      <c r="I2904"/>
      <c r="J2904"/>
      <c r="K2904"/>
      <c r="L2904" s="172"/>
    </row>
    <row r="2905" spans="7:12" x14ac:dyDescent="0.15">
      <c r="G2905"/>
      <c r="H2905"/>
      <c r="I2905"/>
      <c r="J2905"/>
      <c r="K2905"/>
      <c r="L2905" s="172"/>
    </row>
    <row r="2906" spans="7:12" x14ac:dyDescent="0.15">
      <c r="G2906"/>
      <c r="H2906"/>
      <c r="I2906"/>
      <c r="J2906"/>
      <c r="K2906"/>
      <c r="L2906" s="172"/>
    </row>
    <row r="2907" spans="7:12" x14ac:dyDescent="0.15">
      <c r="G2907"/>
      <c r="H2907"/>
      <c r="I2907"/>
      <c r="J2907"/>
      <c r="K2907"/>
      <c r="L2907" s="172"/>
    </row>
    <row r="2908" spans="7:12" x14ac:dyDescent="0.15">
      <c r="G2908"/>
      <c r="H2908"/>
      <c r="I2908"/>
      <c r="J2908"/>
      <c r="K2908"/>
      <c r="L2908" s="172"/>
    </row>
    <row r="2909" spans="7:12" x14ac:dyDescent="0.15">
      <c r="G2909"/>
      <c r="H2909"/>
      <c r="I2909"/>
      <c r="J2909"/>
      <c r="K2909"/>
      <c r="L2909" s="172"/>
    </row>
    <row r="2910" spans="7:12" x14ac:dyDescent="0.15">
      <c r="G2910"/>
      <c r="H2910"/>
      <c r="I2910"/>
      <c r="J2910"/>
      <c r="K2910"/>
      <c r="L2910" s="172"/>
    </row>
    <row r="2911" spans="7:12" x14ac:dyDescent="0.15">
      <c r="G2911"/>
      <c r="H2911"/>
      <c r="I2911"/>
      <c r="J2911"/>
      <c r="K2911"/>
      <c r="L2911" s="172"/>
    </row>
    <row r="2912" spans="7:12" x14ac:dyDescent="0.15">
      <c r="G2912"/>
      <c r="H2912"/>
      <c r="I2912"/>
      <c r="J2912"/>
      <c r="K2912"/>
      <c r="L2912" s="172"/>
    </row>
    <row r="2913" spans="7:12" x14ac:dyDescent="0.15">
      <c r="G2913"/>
      <c r="H2913"/>
      <c r="I2913"/>
      <c r="J2913"/>
      <c r="K2913"/>
      <c r="L2913" s="172"/>
    </row>
    <row r="2914" spans="7:12" x14ac:dyDescent="0.15">
      <c r="G2914"/>
      <c r="H2914"/>
      <c r="I2914"/>
      <c r="J2914"/>
      <c r="K2914"/>
      <c r="L2914" s="172"/>
    </row>
    <row r="2915" spans="7:12" x14ac:dyDescent="0.15">
      <c r="G2915"/>
      <c r="H2915"/>
      <c r="I2915"/>
      <c r="J2915"/>
      <c r="K2915"/>
      <c r="L2915" s="172"/>
    </row>
    <row r="2916" spans="7:12" x14ac:dyDescent="0.15">
      <c r="G2916"/>
      <c r="H2916"/>
      <c r="I2916"/>
      <c r="J2916"/>
      <c r="K2916"/>
      <c r="L2916" s="172"/>
    </row>
    <row r="2917" spans="7:12" x14ac:dyDescent="0.15">
      <c r="G2917"/>
      <c r="H2917"/>
      <c r="I2917"/>
      <c r="J2917"/>
      <c r="K2917"/>
      <c r="L2917" s="172"/>
    </row>
    <row r="2918" spans="7:12" x14ac:dyDescent="0.15">
      <c r="G2918"/>
      <c r="H2918"/>
      <c r="I2918"/>
      <c r="J2918"/>
      <c r="K2918"/>
      <c r="L2918" s="172"/>
    </row>
    <row r="2919" spans="7:12" x14ac:dyDescent="0.15">
      <c r="G2919"/>
      <c r="H2919"/>
      <c r="I2919"/>
      <c r="J2919"/>
      <c r="K2919"/>
      <c r="L2919" s="172"/>
    </row>
    <row r="2920" spans="7:12" x14ac:dyDescent="0.15">
      <c r="G2920"/>
      <c r="H2920"/>
      <c r="I2920"/>
      <c r="J2920"/>
      <c r="K2920"/>
      <c r="L2920" s="172"/>
    </row>
    <row r="2921" spans="7:12" x14ac:dyDescent="0.15">
      <c r="G2921"/>
      <c r="H2921"/>
      <c r="I2921"/>
      <c r="J2921"/>
      <c r="K2921"/>
      <c r="L2921" s="172"/>
    </row>
    <row r="2922" spans="7:12" x14ac:dyDescent="0.15">
      <c r="G2922"/>
      <c r="H2922"/>
      <c r="I2922"/>
      <c r="J2922"/>
      <c r="K2922"/>
      <c r="L2922" s="172"/>
    </row>
    <row r="2923" spans="7:12" x14ac:dyDescent="0.15">
      <c r="G2923"/>
      <c r="H2923"/>
      <c r="I2923"/>
      <c r="J2923"/>
      <c r="K2923"/>
      <c r="L2923" s="172"/>
    </row>
    <row r="2924" spans="7:12" x14ac:dyDescent="0.15">
      <c r="G2924"/>
      <c r="H2924"/>
      <c r="I2924"/>
      <c r="J2924"/>
      <c r="K2924"/>
      <c r="L2924" s="172"/>
    </row>
    <row r="2925" spans="7:12" x14ac:dyDescent="0.15">
      <c r="G2925"/>
      <c r="H2925"/>
      <c r="I2925"/>
      <c r="J2925"/>
      <c r="K2925"/>
      <c r="L2925" s="172"/>
    </row>
    <row r="2926" spans="7:12" x14ac:dyDescent="0.15">
      <c r="G2926"/>
      <c r="H2926"/>
      <c r="I2926"/>
      <c r="J2926"/>
      <c r="K2926"/>
      <c r="L2926" s="172"/>
    </row>
    <row r="2927" spans="7:12" x14ac:dyDescent="0.15">
      <c r="G2927"/>
      <c r="H2927"/>
      <c r="I2927"/>
      <c r="J2927"/>
      <c r="K2927"/>
      <c r="L2927" s="172"/>
    </row>
    <row r="2928" spans="7:12" x14ac:dyDescent="0.15">
      <c r="G2928"/>
      <c r="H2928"/>
      <c r="I2928"/>
      <c r="J2928"/>
      <c r="K2928"/>
      <c r="L2928" s="172"/>
    </row>
    <row r="2929" spans="7:12" x14ac:dyDescent="0.15">
      <c r="G2929"/>
      <c r="H2929"/>
      <c r="I2929"/>
      <c r="J2929"/>
      <c r="K2929"/>
      <c r="L2929" s="172"/>
    </row>
    <row r="2930" spans="7:12" x14ac:dyDescent="0.15">
      <c r="G2930"/>
      <c r="H2930"/>
      <c r="I2930"/>
      <c r="J2930"/>
      <c r="K2930"/>
      <c r="L2930" s="172"/>
    </row>
    <row r="2931" spans="7:12" x14ac:dyDescent="0.15">
      <c r="G2931"/>
      <c r="H2931"/>
      <c r="I2931"/>
      <c r="J2931"/>
      <c r="K2931"/>
      <c r="L2931" s="172"/>
    </row>
    <row r="2932" spans="7:12" x14ac:dyDescent="0.15">
      <c r="G2932"/>
      <c r="H2932"/>
      <c r="I2932"/>
      <c r="J2932"/>
      <c r="K2932"/>
      <c r="L2932" s="172"/>
    </row>
    <row r="2933" spans="7:12" x14ac:dyDescent="0.15">
      <c r="G2933"/>
      <c r="H2933"/>
      <c r="I2933"/>
      <c r="J2933"/>
      <c r="K2933"/>
      <c r="L2933" s="172"/>
    </row>
    <row r="2934" spans="7:12" x14ac:dyDescent="0.15">
      <c r="G2934"/>
      <c r="H2934"/>
      <c r="I2934"/>
      <c r="J2934"/>
      <c r="K2934"/>
      <c r="L2934" s="172"/>
    </row>
    <row r="2935" spans="7:12" x14ac:dyDescent="0.15">
      <c r="G2935"/>
      <c r="H2935"/>
      <c r="I2935"/>
      <c r="J2935"/>
      <c r="K2935"/>
      <c r="L2935" s="172"/>
    </row>
    <row r="2936" spans="7:12" x14ac:dyDescent="0.15">
      <c r="G2936"/>
      <c r="H2936"/>
      <c r="I2936"/>
      <c r="J2936"/>
      <c r="K2936"/>
      <c r="L2936" s="172"/>
    </row>
    <row r="2937" spans="7:12" x14ac:dyDescent="0.15">
      <c r="G2937"/>
      <c r="H2937"/>
      <c r="I2937"/>
      <c r="J2937"/>
      <c r="K2937"/>
      <c r="L2937" s="172"/>
    </row>
    <row r="2938" spans="7:12" x14ac:dyDescent="0.15">
      <c r="G2938"/>
      <c r="H2938"/>
      <c r="I2938"/>
      <c r="J2938"/>
      <c r="K2938"/>
      <c r="L2938" s="172"/>
    </row>
    <row r="2939" spans="7:12" x14ac:dyDescent="0.15">
      <c r="G2939"/>
      <c r="H2939"/>
      <c r="I2939"/>
      <c r="J2939"/>
      <c r="K2939"/>
      <c r="L2939" s="172"/>
    </row>
    <row r="2940" spans="7:12" x14ac:dyDescent="0.15">
      <c r="G2940"/>
      <c r="H2940"/>
      <c r="I2940"/>
      <c r="J2940"/>
      <c r="K2940"/>
      <c r="L2940" s="172"/>
    </row>
    <row r="2941" spans="7:12" x14ac:dyDescent="0.15">
      <c r="G2941"/>
      <c r="H2941"/>
      <c r="I2941"/>
      <c r="J2941"/>
      <c r="K2941"/>
      <c r="L2941" s="172"/>
    </row>
    <row r="2942" spans="7:12" x14ac:dyDescent="0.15">
      <c r="G2942"/>
      <c r="H2942"/>
      <c r="I2942"/>
      <c r="J2942"/>
      <c r="K2942"/>
      <c r="L2942" s="172"/>
    </row>
    <row r="2943" spans="7:12" x14ac:dyDescent="0.15">
      <c r="G2943"/>
      <c r="H2943"/>
      <c r="I2943"/>
      <c r="J2943"/>
      <c r="K2943"/>
      <c r="L2943" s="172"/>
    </row>
    <row r="2944" spans="7:12" x14ac:dyDescent="0.15">
      <c r="G2944"/>
      <c r="H2944"/>
      <c r="I2944"/>
      <c r="J2944"/>
      <c r="K2944"/>
      <c r="L2944" s="172"/>
    </row>
    <row r="2945" spans="7:12" x14ac:dyDescent="0.15">
      <c r="G2945"/>
      <c r="H2945"/>
      <c r="I2945"/>
      <c r="J2945"/>
      <c r="K2945"/>
      <c r="L2945" s="172"/>
    </row>
    <row r="2946" spans="7:12" x14ac:dyDescent="0.15">
      <c r="G2946"/>
      <c r="H2946"/>
      <c r="I2946"/>
      <c r="J2946"/>
      <c r="K2946"/>
      <c r="L2946" s="172"/>
    </row>
    <row r="2947" spans="7:12" x14ac:dyDescent="0.15">
      <c r="G2947"/>
      <c r="H2947"/>
      <c r="I2947"/>
      <c r="J2947"/>
      <c r="K2947"/>
      <c r="L2947" s="172"/>
    </row>
    <row r="2948" spans="7:12" x14ac:dyDescent="0.15">
      <c r="G2948"/>
      <c r="H2948"/>
      <c r="I2948"/>
      <c r="J2948"/>
      <c r="K2948"/>
      <c r="L2948" s="172"/>
    </row>
    <row r="2949" spans="7:12" x14ac:dyDescent="0.15">
      <c r="G2949"/>
      <c r="H2949"/>
      <c r="I2949"/>
      <c r="J2949"/>
      <c r="K2949"/>
      <c r="L2949" s="172"/>
    </row>
    <row r="2950" spans="7:12" x14ac:dyDescent="0.15">
      <c r="G2950"/>
      <c r="H2950"/>
      <c r="I2950"/>
      <c r="J2950"/>
      <c r="K2950"/>
      <c r="L2950" s="172"/>
    </row>
    <row r="2951" spans="7:12" x14ac:dyDescent="0.15">
      <c r="G2951"/>
      <c r="H2951"/>
      <c r="I2951"/>
      <c r="J2951"/>
      <c r="K2951"/>
      <c r="L2951" s="172"/>
    </row>
    <row r="2952" spans="7:12" x14ac:dyDescent="0.15">
      <c r="G2952"/>
      <c r="H2952"/>
      <c r="I2952"/>
      <c r="J2952"/>
      <c r="K2952"/>
      <c r="L2952" s="172"/>
    </row>
    <row r="2953" spans="7:12" x14ac:dyDescent="0.15">
      <c r="G2953"/>
      <c r="H2953"/>
      <c r="I2953"/>
      <c r="J2953"/>
      <c r="K2953"/>
      <c r="L2953" s="172"/>
    </row>
    <row r="2954" spans="7:12" x14ac:dyDescent="0.15">
      <c r="G2954"/>
      <c r="H2954"/>
      <c r="I2954"/>
      <c r="J2954"/>
      <c r="K2954"/>
      <c r="L2954" s="172"/>
    </row>
    <row r="2955" spans="7:12" x14ac:dyDescent="0.15">
      <c r="G2955"/>
      <c r="H2955"/>
      <c r="I2955"/>
      <c r="J2955"/>
      <c r="K2955"/>
      <c r="L2955" s="172"/>
    </row>
    <row r="2956" spans="7:12" x14ac:dyDescent="0.15">
      <c r="G2956"/>
      <c r="H2956"/>
      <c r="I2956"/>
      <c r="J2956"/>
      <c r="K2956"/>
      <c r="L2956" s="172"/>
    </row>
    <row r="2957" spans="7:12" x14ac:dyDescent="0.15">
      <c r="G2957"/>
      <c r="H2957"/>
      <c r="I2957"/>
      <c r="J2957"/>
      <c r="K2957"/>
      <c r="L2957" s="172"/>
    </row>
    <row r="2958" spans="7:12" x14ac:dyDescent="0.15">
      <c r="G2958"/>
      <c r="H2958"/>
      <c r="I2958"/>
      <c r="J2958"/>
      <c r="K2958"/>
      <c r="L2958" s="172"/>
    </row>
    <row r="2959" spans="7:12" x14ac:dyDescent="0.15">
      <c r="G2959"/>
      <c r="H2959"/>
      <c r="I2959"/>
      <c r="J2959"/>
      <c r="K2959"/>
      <c r="L2959" s="172"/>
    </row>
    <row r="2960" spans="7:12" x14ac:dyDescent="0.15">
      <c r="G2960"/>
      <c r="H2960"/>
      <c r="I2960"/>
      <c r="J2960"/>
      <c r="K2960"/>
      <c r="L2960" s="172"/>
    </row>
    <row r="2961" spans="7:12" x14ac:dyDescent="0.15">
      <c r="G2961"/>
      <c r="H2961"/>
      <c r="I2961"/>
      <c r="J2961"/>
      <c r="K2961"/>
      <c r="L2961" s="172"/>
    </row>
    <row r="2962" spans="7:12" x14ac:dyDescent="0.15">
      <c r="G2962"/>
      <c r="H2962"/>
      <c r="I2962"/>
      <c r="J2962"/>
      <c r="K2962"/>
      <c r="L2962" s="172"/>
    </row>
    <row r="2963" spans="7:12" x14ac:dyDescent="0.15">
      <c r="G2963"/>
      <c r="H2963"/>
      <c r="I2963"/>
      <c r="J2963"/>
      <c r="K2963"/>
      <c r="L2963" s="172"/>
    </row>
    <row r="2964" spans="7:12" x14ac:dyDescent="0.15">
      <c r="G2964"/>
      <c r="H2964"/>
      <c r="I2964"/>
      <c r="J2964"/>
      <c r="K2964"/>
      <c r="L2964" s="172"/>
    </row>
    <row r="2965" spans="7:12" x14ac:dyDescent="0.15">
      <c r="G2965"/>
      <c r="H2965"/>
      <c r="I2965"/>
      <c r="J2965"/>
      <c r="K2965"/>
      <c r="L2965" s="172"/>
    </row>
    <row r="2966" spans="7:12" x14ac:dyDescent="0.15">
      <c r="G2966"/>
      <c r="H2966"/>
      <c r="I2966"/>
      <c r="J2966"/>
      <c r="K2966"/>
      <c r="L2966" s="172"/>
    </row>
    <row r="2967" spans="7:12" x14ac:dyDescent="0.15">
      <c r="G2967"/>
      <c r="H2967"/>
      <c r="I2967"/>
      <c r="J2967"/>
      <c r="K2967"/>
      <c r="L2967" s="172"/>
    </row>
    <row r="2968" spans="7:12" x14ac:dyDescent="0.15">
      <c r="G2968"/>
      <c r="H2968"/>
      <c r="I2968"/>
      <c r="J2968"/>
      <c r="K2968"/>
      <c r="L2968" s="172"/>
    </row>
    <row r="2969" spans="7:12" x14ac:dyDescent="0.15">
      <c r="G2969"/>
      <c r="H2969"/>
      <c r="I2969"/>
      <c r="J2969"/>
      <c r="K2969"/>
      <c r="L2969" s="172"/>
    </row>
    <row r="2970" spans="7:12" x14ac:dyDescent="0.15">
      <c r="G2970"/>
      <c r="H2970"/>
      <c r="I2970"/>
      <c r="J2970"/>
      <c r="K2970"/>
      <c r="L2970" s="172"/>
    </row>
    <row r="2971" spans="7:12" x14ac:dyDescent="0.15">
      <c r="G2971"/>
      <c r="H2971"/>
      <c r="I2971"/>
      <c r="J2971"/>
      <c r="K2971"/>
      <c r="L2971" s="172"/>
    </row>
    <row r="2972" spans="7:12" x14ac:dyDescent="0.15">
      <c r="G2972"/>
      <c r="H2972"/>
      <c r="I2972"/>
      <c r="J2972"/>
      <c r="K2972"/>
      <c r="L2972" s="172"/>
    </row>
    <row r="2973" spans="7:12" x14ac:dyDescent="0.15">
      <c r="G2973"/>
      <c r="H2973"/>
      <c r="I2973"/>
      <c r="J2973"/>
      <c r="K2973"/>
      <c r="L2973" s="172"/>
    </row>
    <row r="2974" spans="7:12" x14ac:dyDescent="0.15">
      <c r="G2974"/>
      <c r="H2974"/>
      <c r="I2974"/>
      <c r="J2974"/>
      <c r="K2974"/>
      <c r="L2974" s="172"/>
    </row>
    <row r="2975" spans="7:12" x14ac:dyDescent="0.15">
      <c r="G2975"/>
      <c r="H2975"/>
      <c r="I2975"/>
      <c r="J2975"/>
      <c r="K2975"/>
      <c r="L2975" s="172"/>
    </row>
    <row r="2976" spans="7:12" x14ac:dyDescent="0.15">
      <c r="G2976"/>
      <c r="H2976"/>
      <c r="I2976"/>
      <c r="J2976"/>
      <c r="K2976"/>
      <c r="L2976" s="172"/>
    </row>
    <row r="2977" spans="7:12" x14ac:dyDescent="0.15">
      <c r="G2977"/>
      <c r="H2977"/>
      <c r="I2977"/>
      <c r="J2977"/>
      <c r="K2977"/>
      <c r="L2977" s="172"/>
    </row>
    <row r="2978" spans="7:12" x14ac:dyDescent="0.15">
      <c r="G2978"/>
      <c r="H2978"/>
      <c r="I2978"/>
      <c r="J2978"/>
      <c r="K2978"/>
      <c r="L2978" s="172"/>
    </row>
    <row r="2979" spans="7:12" x14ac:dyDescent="0.15">
      <c r="G2979"/>
      <c r="H2979"/>
      <c r="I2979"/>
      <c r="J2979"/>
      <c r="K2979"/>
      <c r="L2979" s="172"/>
    </row>
    <row r="2980" spans="7:12" x14ac:dyDescent="0.15">
      <c r="G2980"/>
      <c r="H2980"/>
      <c r="I2980"/>
      <c r="J2980"/>
      <c r="K2980"/>
      <c r="L2980" s="172"/>
    </row>
    <row r="2981" spans="7:12" x14ac:dyDescent="0.15">
      <c r="G2981"/>
      <c r="H2981"/>
      <c r="I2981"/>
      <c r="J2981"/>
      <c r="K2981"/>
      <c r="L2981" s="172"/>
    </row>
    <row r="2982" spans="7:12" x14ac:dyDescent="0.15">
      <c r="G2982"/>
      <c r="H2982"/>
      <c r="I2982"/>
      <c r="J2982"/>
      <c r="K2982"/>
      <c r="L2982" s="172"/>
    </row>
    <row r="2983" spans="7:12" x14ac:dyDescent="0.15">
      <c r="G2983"/>
      <c r="H2983"/>
      <c r="I2983"/>
      <c r="J2983"/>
      <c r="K2983"/>
      <c r="L2983" s="172"/>
    </row>
    <row r="2984" spans="7:12" x14ac:dyDescent="0.15">
      <c r="G2984"/>
      <c r="H2984"/>
      <c r="I2984"/>
      <c r="J2984"/>
      <c r="K2984"/>
      <c r="L2984" s="172"/>
    </row>
    <row r="2985" spans="7:12" x14ac:dyDescent="0.15">
      <c r="G2985"/>
      <c r="H2985"/>
      <c r="I2985"/>
      <c r="J2985"/>
      <c r="K2985"/>
      <c r="L2985" s="172"/>
    </row>
    <row r="2986" spans="7:12" x14ac:dyDescent="0.15">
      <c r="G2986"/>
      <c r="H2986"/>
      <c r="I2986"/>
      <c r="J2986"/>
      <c r="K2986"/>
      <c r="L2986" s="172"/>
    </row>
    <row r="2987" spans="7:12" x14ac:dyDescent="0.15">
      <c r="G2987"/>
      <c r="H2987"/>
      <c r="I2987"/>
      <c r="J2987"/>
      <c r="K2987"/>
      <c r="L2987" s="172"/>
    </row>
    <row r="2988" spans="7:12" x14ac:dyDescent="0.15">
      <c r="G2988"/>
      <c r="H2988"/>
      <c r="I2988"/>
      <c r="J2988"/>
      <c r="K2988"/>
      <c r="L2988" s="172"/>
    </row>
    <row r="2989" spans="7:12" x14ac:dyDescent="0.15">
      <c r="G2989"/>
      <c r="H2989"/>
      <c r="I2989"/>
      <c r="J2989"/>
      <c r="K2989"/>
      <c r="L2989" s="172"/>
    </row>
    <row r="2990" spans="7:12" x14ac:dyDescent="0.15">
      <c r="G2990"/>
      <c r="H2990"/>
      <c r="I2990"/>
      <c r="J2990"/>
      <c r="K2990"/>
      <c r="L2990" s="172"/>
    </row>
    <row r="2991" spans="7:12" x14ac:dyDescent="0.15">
      <c r="G2991"/>
      <c r="H2991"/>
      <c r="I2991"/>
      <c r="J2991"/>
      <c r="K2991"/>
      <c r="L2991" s="172"/>
    </row>
    <row r="2992" spans="7:12" x14ac:dyDescent="0.15">
      <c r="G2992"/>
      <c r="H2992"/>
      <c r="I2992"/>
      <c r="J2992"/>
      <c r="K2992"/>
      <c r="L2992" s="172"/>
    </row>
    <row r="2993" spans="7:12" x14ac:dyDescent="0.15">
      <c r="G2993"/>
      <c r="H2993"/>
      <c r="I2993"/>
      <c r="J2993"/>
      <c r="K2993"/>
      <c r="L2993" s="172"/>
    </row>
    <row r="2994" spans="7:12" x14ac:dyDescent="0.15">
      <c r="G2994"/>
      <c r="H2994"/>
      <c r="I2994"/>
      <c r="J2994"/>
      <c r="K2994"/>
      <c r="L2994" s="172"/>
    </row>
    <row r="2995" spans="7:12" x14ac:dyDescent="0.15">
      <c r="G2995"/>
      <c r="H2995"/>
      <c r="I2995"/>
      <c r="J2995"/>
      <c r="K2995"/>
      <c r="L2995" s="172"/>
    </row>
    <row r="2996" spans="7:12" x14ac:dyDescent="0.15">
      <c r="G2996"/>
      <c r="H2996"/>
      <c r="I2996"/>
      <c r="J2996"/>
      <c r="K2996"/>
      <c r="L2996" s="172"/>
    </row>
    <row r="2997" spans="7:12" x14ac:dyDescent="0.15">
      <c r="G2997"/>
      <c r="H2997"/>
      <c r="I2997"/>
      <c r="J2997"/>
      <c r="K2997"/>
      <c r="L2997" s="172"/>
    </row>
    <row r="2998" spans="7:12" x14ac:dyDescent="0.15">
      <c r="G2998"/>
      <c r="H2998"/>
      <c r="I2998"/>
      <c r="J2998"/>
      <c r="K2998"/>
      <c r="L2998" s="172"/>
    </row>
    <row r="2999" spans="7:12" x14ac:dyDescent="0.15">
      <c r="G2999"/>
      <c r="H2999"/>
      <c r="I2999"/>
      <c r="J2999"/>
      <c r="K2999"/>
      <c r="L2999" s="172"/>
    </row>
    <row r="3000" spans="7:12" x14ac:dyDescent="0.15">
      <c r="G3000"/>
      <c r="H3000"/>
      <c r="I3000"/>
      <c r="J3000"/>
      <c r="K3000"/>
      <c r="L3000" s="172"/>
    </row>
    <row r="3001" spans="7:12" x14ac:dyDescent="0.15">
      <c r="G3001"/>
      <c r="H3001"/>
      <c r="I3001"/>
      <c r="J3001"/>
      <c r="K3001"/>
      <c r="L3001" s="172"/>
    </row>
    <row r="3002" spans="7:12" x14ac:dyDescent="0.15">
      <c r="G3002"/>
      <c r="H3002"/>
      <c r="I3002"/>
      <c r="J3002"/>
      <c r="K3002"/>
      <c r="L3002" s="172"/>
    </row>
    <row r="3003" spans="7:12" x14ac:dyDescent="0.15">
      <c r="G3003"/>
      <c r="H3003"/>
      <c r="I3003"/>
      <c r="J3003"/>
      <c r="K3003"/>
      <c r="L3003" s="172"/>
    </row>
    <row r="3004" spans="7:12" x14ac:dyDescent="0.15">
      <c r="G3004"/>
      <c r="H3004"/>
      <c r="I3004"/>
      <c r="J3004"/>
      <c r="K3004"/>
      <c r="L3004" s="172"/>
    </row>
    <row r="3005" spans="7:12" x14ac:dyDescent="0.15">
      <c r="G3005"/>
      <c r="H3005"/>
      <c r="I3005"/>
      <c r="J3005"/>
      <c r="K3005"/>
      <c r="L3005" s="172"/>
    </row>
    <row r="3006" spans="7:12" x14ac:dyDescent="0.15">
      <c r="G3006"/>
      <c r="H3006"/>
      <c r="I3006"/>
      <c r="J3006"/>
      <c r="K3006"/>
      <c r="L3006" s="172"/>
    </row>
    <row r="3007" spans="7:12" x14ac:dyDescent="0.15">
      <c r="G3007"/>
      <c r="H3007"/>
      <c r="I3007"/>
      <c r="J3007"/>
      <c r="K3007"/>
      <c r="L3007" s="172"/>
    </row>
    <row r="3008" spans="7:12" x14ac:dyDescent="0.15">
      <c r="G3008"/>
      <c r="H3008"/>
      <c r="I3008"/>
      <c r="J3008"/>
      <c r="K3008"/>
      <c r="L3008" s="172"/>
    </row>
    <row r="3009" spans="7:12" x14ac:dyDescent="0.15">
      <c r="G3009"/>
      <c r="H3009"/>
      <c r="I3009"/>
      <c r="J3009"/>
      <c r="K3009"/>
      <c r="L3009" s="172"/>
    </row>
    <row r="3010" spans="7:12" x14ac:dyDescent="0.15">
      <c r="G3010"/>
      <c r="H3010"/>
      <c r="I3010"/>
      <c r="J3010"/>
      <c r="K3010"/>
      <c r="L3010" s="172"/>
    </row>
    <row r="3011" spans="7:12" x14ac:dyDescent="0.15">
      <c r="G3011"/>
      <c r="H3011"/>
      <c r="I3011"/>
      <c r="J3011"/>
      <c r="K3011"/>
      <c r="L3011" s="172"/>
    </row>
    <row r="3012" spans="7:12" x14ac:dyDescent="0.15">
      <c r="G3012"/>
      <c r="H3012"/>
      <c r="I3012"/>
      <c r="J3012"/>
      <c r="K3012"/>
      <c r="L3012" s="172"/>
    </row>
    <row r="3013" spans="7:12" x14ac:dyDescent="0.15">
      <c r="G3013"/>
      <c r="H3013"/>
      <c r="I3013"/>
      <c r="J3013"/>
      <c r="K3013"/>
      <c r="L3013" s="172"/>
    </row>
    <row r="3014" spans="7:12" x14ac:dyDescent="0.15">
      <c r="G3014"/>
      <c r="H3014"/>
      <c r="I3014"/>
      <c r="J3014"/>
      <c r="K3014"/>
      <c r="L3014" s="172"/>
    </row>
    <row r="3015" spans="7:12" x14ac:dyDescent="0.15">
      <c r="G3015"/>
      <c r="H3015"/>
      <c r="I3015"/>
      <c r="J3015"/>
      <c r="K3015"/>
      <c r="L3015" s="172"/>
    </row>
    <row r="3016" spans="7:12" x14ac:dyDescent="0.15">
      <c r="G3016"/>
      <c r="H3016"/>
      <c r="I3016"/>
      <c r="J3016"/>
      <c r="K3016"/>
      <c r="L3016" s="172"/>
    </row>
    <row r="3017" spans="7:12" x14ac:dyDescent="0.15">
      <c r="G3017"/>
      <c r="H3017"/>
      <c r="I3017"/>
      <c r="J3017"/>
      <c r="K3017"/>
      <c r="L3017" s="172"/>
    </row>
    <row r="3018" spans="7:12" x14ac:dyDescent="0.15">
      <c r="G3018"/>
      <c r="H3018"/>
      <c r="I3018"/>
      <c r="J3018"/>
      <c r="K3018"/>
      <c r="L3018" s="172"/>
    </row>
    <row r="3019" spans="7:12" x14ac:dyDescent="0.15">
      <c r="G3019"/>
      <c r="H3019"/>
      <c r="I3019"/>
      <c r="J3019"/>
      <c r="K3019"/>
      <c r="L3019" s="172"/>
    </row>
    <row r="3020" spans="7:12" x14ac:dyDescent="0.15">
      <c r="G3020"/>
      <c r="H3020"/>
      <c r="I3020"/>
      <c r="J3020"/>
      <c r="K3020"/>
      <c r="L3020" s="172"/>
    </row>
    <row r="3021" spans="7:12" x14ac:dyDescent="0.15">
      <c r="G3021"/>
      <c r="H3021"/>
      <c r="I3021"/>
      <c r="J3021"/>
      <c r="K3021"/>
      <c r="L3021" s="172"/>
    </row>
    <row r="3022" spans="7:12" x14ac:dyDescent="0.15">
      <c r="G3022"/>
      <c r="H3022"/>
      <c r="I3022"/>
      <c r="J3022"/>
      <c r="K3022"/>
      <c r="L3022" s="172"/>
    </row>
    <row r="3023" spans="7:12" x14ac:dyDescent="0.15">
      <c r="G3023"/>
      <c r="H3023"/>
      <c r="I3023"/>
      <c r="J3023"/>
      <c r="K3023"/>
      <c r="L3023" s="172"/>
    </row>
    <row r="3024" spans="7:12" x14ac:dyDescent="0.15">
      <c r="G3024"/>
      <c r="H3024"/>
      <c r="I3024"/>
      <c r="J3024"/>
      <c r="K3024"/>
      <c r="L3024" s="172"/>
    </row>
    <row r="3025" spans="7:12" x14ac:dyDescent="0.15">
      <c r="G3025"/>
      <c r="H3025"/>
      <c r="I3025"/>
      <c r="J3025"/>
      <c r="K3025"/>
      <c r="L3025" s="172"/>
    </row>
    <row r="3026" spans="7:12" x14ac:dyDescent="0.15">
      <c r="G3026"/>
      <c r="H3026"/>
      <c r="I3026"/>
      <c r="J3026"/>
      <c r="K3026"/>
      <c r="L3026" s="172"/>
    </row>
    <row r="3027" spans="7:12" x14ac:dyDescent="0.15">
      <c r="G3027"/>
      <c r="H3027"/>
      <c r="I3027"/>
      <c r="J3027"/>
      <c r="K3027"/>
      <c r="L3027" s="172"/>
    </row>
    <row r="3028" spans="7:12" x14ac:dyDescent="0.15">
      <c r="G3028"/>
      <c r="H3028"/>
      <c r="I3028"/>
      <c r="J3028"/>
      <c r="K3028"/>
      <c r="L3028" s="172"/>
    </row>
    <row r="3029" spans="7:12" x14ac:dyDescent="0.15">
      <c r="G3029"/>
      <c r="H3029"/>
      <c r="I3029"/>
      <c r="J3029"/>
      <c r="K3029"/>
      <c r="L3029" s="172"/>
    </row>
    <row r="3030" spans="7:12" x14ac:dyDescent="0.15">
      <c r="G3030"/>
      <c r="H3030"/>
      <c r="I3030"/>
      <c r="J3030"/>
      <c r="K3030"/>
      <c r="L3030" s="172"/>
    </row>
    <row r="3031" spans="7:12" x14ac:dyDescent="0.15">
      <c r="G3031"/>
      <c r="H3031"/>
      <c r="I3031"/>
      <c r="J3031"/>
      <c r="K3031"/>
      <c r="L3031" s="172"/>
    </row>
    <row r="3032" spans="7:12" x14ac:dyDescent="0.15">
      <c r="G3032"/>
      <c r="H3032"/>
      <c r="I3032"/>
      <c r="J3032"/>
      <c r="K3032"/>
      <c r="L3032" s="172"/>
    </row>
    <row r="3033" spans="7:12" x14ac:dyDescent="0.15">
      <c r="G3033"/>
      <c r="H3033"/>
      <c r="I3033"/>
      <c r="J3033"/>
      <c r="K3033"/>
      <c r="L3033" s="172"/>
    </row>
    <row r="3034" spans="7:12" x14ac:dyDescent="0.15">
      <c r="G3034"/>
      <c r="H3034"/>
      <c r="I3034"/>
      <c r="J3034"/>
      <c r="K3034"/>
      <c r="L3034" s="172"/>
    </row>
    <row r="3035" spans="7:12" x14ac:dyDescent="0.15">
      <c r="G3035"/>
      <c r="H3035"/>
      <c r="I3035"/>
      <c r="J3035"/>
      <c r="K3035"/>
      <c r="L3035" s="172"/>
    </row>
    <row r="3036" spans="7:12" x14ac:dyDescent="0.15">
      <c r="G3036"/>
      <c r="H3036"/>
      <c r="I3036"/>
      <c r="J3036"/>
      <c r="K3036"/>
      <c r="L3036" s="172"/>
    </row>
    <row r="3037" spans="7:12" x14ac:dyDescent="0.15">
      <c r="G3037"/>
      <c r="H3037"/>
      <c r="I3037"/>
      <c r="J3037"/>
      <c r="K3037"/>
      <c r="L3037" s="172"/>
    </row>
    <row r="3038" spans="7:12" x14ac:dyDescent="0.15">
      <c r="G3038"/>
      <c r="H3038"/>
      <c r="I3038"/>
      <c r="J3038"/>
      <c r="K3038"/>
      <c r="L3038" s="172"/>
    </row>
    <row r="3039" spans="7:12" x14ac:dyDescent="0.15">
      <c r="G3039"/>
      <c r="H3039"/>
      <c r="I3039"/>
      <c r="J3039"/>
      <c r="K3039"/>
      <c r="L3039" s="172"/>
    </row>
    <row r="3040" spans="7:12" x14ac:dyDescent="0.15">
      <c r="G3040"/>
      <c r="H3040"/>
      <c r="I3040"/>
      <c r="J3040"/>
      <c r="K3040"/>
      <c r="L3040" s="172"/>
    </row>
    <row r="3041" spans="7:12" x14ac:dyDescent="0.15">
      <c r="G3041"/>
      <c r="H3041"/>
      <c r="I3041"/>
      <c r="J3041"/>
      <c r="K3041"/>
      <c r="L3041" s="172"/>
    </row>
    <row r="3042" spans="7:12" x14ac:dyDescent="0.15">
      <c r="G3042"/>
      <c r="H3042"/>
      <c r="I3042"/>
      <c r="J3042"/>
      <c r="K3042"/>
      <c r="L3042" s="172"/>
    </row>
    <row r="3043" spans="7:12" x14ac:dyDescent="0.15">
      <c r="G3043"/>
      <c r="H3043"/>
      <c r="I3043"/>
      <c r="J3043"/>
      <c r="K3043"/>
      <c r="L3043" s="172"/>
    </row>
    <row r="3044" spans="7:12" x14ac:dyDescent="0.15">
      <c r="G3044"/>
      <c r="H3044"/>
      <c r="I3044"/>
      <c r="J3044"/>
      <c r="K3044"/>
      <c r="L3044" s="172"/>
    </row>
    <row r="3045" spans="7:12" x14ac:dyDescent="0.15">
      <c r="G3045"/>
      <c r="H3045"/>
      <c r="I3045"/>
      <c r="J3045"/>
      <c r="K3045"/>
      <c r="L3045" s="172"/>
    </row>
    <row r="3046" spans="7:12" x14ac:dyDescent="0.15">
      <c r="G3046"/>
      <c r="H3046"/>
      <c r="I3046"/>
      <c r="J3046"/>
      <c r="K3046"/>
      <c r="L3046" s="172"/>
    </row>
    <row r="3047" spans="7:12" x14ac:dyDescent="0.15">
      <c r="G3047"/>
      <c r="H3047"/>
      <c r="I3047"/>
      <c r="J3047"/>
      <c r="K3047"/>
      <c r="L3047" s="172"/>
    </row>
    <row r="3048" spans="7:12" x14ac:dyDescent="0.15">
      <c r="G3048"/>
      <c r="H3048"/>
      <c r="I3048"/>
      <c r="J3048"/>
      <c r="K3048"/>
      <c r="L3048" s="172"/>
    </row>
    <row r="3049" spans="7:12" x14ac:dyDescent="0.15">
      <c r="G3049"/>
      <c r="H3049"/>
      <c r="I3049"/>
      <c r="J3049"/>
      <c r="K3049"/>
      <c r="L3049" s="172"/>
    </row>
    <row r="3050" spans="7:12" x14ac:dyDescent="0.15">
      <c r="G3050"/>
      <c r="H3050"/>
      <c r="I3050"/>
      <c r="J3050"/>
      <c r="K3050"/>
      <c r="L3050" s="172"/>
    </row>
    <row r="3051" spans="7:12" x14ac:dyDescent="0.15">
      <c r="G3051"/>
      <c r="H3051"/>
      <c r="I3051"/>
      <c r="J3051"/>
      <c r="K3051"/>
      <c r="L3051" s="172"/>
    </row>
    <row r="3052" spans="7:12" x14ac:dyDescent="0.15">
      <c r="G3052"/>
      <c r="H3052"/>
      <c r="I3052"/>
      <c r="J3052"/>
      <c r="K3052"/>
      <c r="L3052" s="172"/>
    </row>
    <row r="3053" spans="7:12" x14ac:dyDescent="0.15">
      <c r="G3053"/>
      <c r="H3053"/>
      <c r="I3053"/>
      <c r="J3053"/>
      <c r="K3053"/>
      <c r="L3053" s="172"/>
    </row>
    <row r="3054" spans="7:12" x14ac:dyDescent="0.15">
      <c r="G3054"/>
      <c r="H3054"/>
      <c r="I3054"/>
      <c r="J3054"/>
      <c r="K3054"/>
      <c r="L3054" s="172"/>
    </row>
    <row r="3055" spans="7:12" x14ac:dyDescent="0.15">
      <c r="G3055"/>
      <c r="H3055"/>
      <c r="I3055"/>
      <c r="J3055"/>
      <c r="K3055"/>
      <c r="L3055" s="172"/>
    </row>
    <row r="3056" spans="7:12" x14ac:dyDescent="0.15">
      <c r="G3056"/>
      <c r="H3056"/>
      <c r="I3056"/>
      <c r="J3056"/>
      <c r="K3056"/>
      <c r="L3056" s="172"/>
    </row>
    <row r="3057" spans="7:12" x14ac:dyDescent="0.15">
      <c r="G3057"/>
      <c r="H3057"/>
      <c r="I3057"/>
      <c r="J3057"/>
      <c r="K3057"/>
      <c r="L3057" s="172"/>
    </row>
    <row r="3058" spans="7:12" x14ac:dyDescent="0.15">
      <c r="G3058"/>
      <c r="H3058"/>
      <c r="I3058"/>
      <c r="J3058"/>
      <c r="K3058"/>
      <c r="L3058" s="172"/>
    </row>
    <row r="3059" spans="7:12" x14ac:dyDescent="0.15">
      <c r="G3059"/>
      <c r="H3059"/>
      <c r="I3059"/>
      <c r="J3059"/>
      <c r="K3059"/>
      <c r="L3059" s="172"/>
    </row>
    <row r="3060" spans="7:12" x14ac:dyDescent="0.15">
      <c r="G3060"/>
      <c r="H3060"/>
      <c r="I3060"/>
      <c r="J3060"/>
      <c r="K3060"/>
      <c r="L3060" s="172"/>
    </row>
    <row r="3061" spans="7:12" x14ac:dyDescent="0.15">
      <c r="G3061"/>
      <c r="H3061"/>
      <c r="I3061"/>
      <c r="J3061"/>
      <c r="K3061"/>
      <c r="L3061" s="172"/>
    </row>
    <row r="3062" spans="7:12" x14ac:dyDescent="0.15">
      <c r="G3062"/>
      <c r="H3062"/>
      <c r="I3062"/>
      <c r="J3062"/>
      <c r="K3062"/>
      <c r="L3062" s="172"/>
    </row>
    <row r="3063" spans="7:12" x14ac:dyDescent="0.15">
      <c r="G3063"/>
      <c r="H3063"/>
      <c r="I3063"/>
      <c r="J3063"/>
      <c r="K3063"/>
      <c r="L3063" s="172"/>
    </row>
    <row r="3064" spans="7:12" x14ac:dyDescent="0.15">
      <c r="G3064"/>
      <c r="H3064"/>
      <c r="I3064"/>
      <c r="J3064"/>
      <c r="K3064"/>
      <c r="L3064" s="172"/>
    </row>
    <row r="3065" spans="7:12" x14ac:dyDescent="0.15">
      <c r="G3065"/>
      <c r="H3065"/>
      <c r="I3065"/>
      <c r="J3065"/>
      <c r="K3065"/>
      <c r="L3065" s="172"/>
    </row>
    <row r="3066" spans="7:12" x14ac:dyDescent="0.15">
      <c r="G3066"/>
      <c r="H3066"/>
      <c r="I3066"/>
      <c r="J3066"/>
      <c r="K3066"/>
      <c r="L3066" s="172"/>
    </row>
    <row r="3067" spans="7:12" x14ac:dyDescent="0.15">
      <c r="G3067"/>
      <c r="H3067"/>
      <c r="I3067"/>
      <c r="J3067"/>
      <c r="K3067"/>
      <c r="L3067" s="172"/>
    </row>
    <row r="3068" spans="7:12" x14ac:dyDescent="0.15">
      <c r="G3068"/>
      <c r="H3068"/>
      <c r="I3068"/>
      <c r="J3068"/>
      <c r="K3068"/>
      <c r="L3068" s="172"/>
    </row>
    <row r="3069" spans="7:12" x14ac:dyDescent="0.15">
      <c r="G3069"/>
      <c r="H3069"/>
      <c r="I3069"/>
      <c r="J3069"/>
      <c r="K3069"/>
      <c r="L3069" s="172"/>
    </row>
    <row r="3070" spans="7:12" x14ac:dyDescent="0.15">
      <c r="G3070"/>
      <c r="H3070"/>
      <c r="I3070"/>
      <c r="J3070"/>
      <c r="K3070"/>
      <c r="L3070" s="172"/>
    </row>
    <row r="3071" spans="7:12" x14ac:dyDescent="0.15">
      <c r="G3071"/>
      <c r="H3071"/>
      <c r="I3071"/>
      <c r="J3071"/>
      <c r="K3071"/>
      <c r="L3071" s="172"/>
    </row>
    <row r="3072" spans="7:12" x14ac:dyDescent="0.15">
      <c r="G3072"/>
      <c r="H3072"/>
      <c r="I3072"/>
      <c r="J3072"/>
      <c r="K3072"/>
      <c r="L3072" s="172"/>
    </row>
    <row r="3073" spans="7:12" x14ac:dyDescent="0.15">
      <c r="G3073"/>
      <c r="H3073"/>
      <c r="I3073"/>
      <c r="J3073"/>
      <c r="K3073"/>
      <c r="L3073" s="172"/>
    </row>
    <row r="3074" spans="7:12" x14ac:dyDescent="0.15">
      <c r="G3074"/>
      <c r="H3074"/>
      <c r="I3074"/>
      <c r="J3074"/>
      <c r="K3074"/>
      <c r="L3074" s="172"/>
    </row>
    <row r="3075" spans="7:12" x14ac:dyDescent="0.15">
      <c r="G3075"/>
      <c r="H3075"/>
      <c r="I3075"/>
      <c r="J3075"/>
      <c r="K3075"/>
      <c r="L3075" s="172"/>
    </row>
    <row r="3076" spans="7:12" x14ac:dyDescent="0.15">
      <c r="G3076"/>
      <c r="H3076"/>
      <c r="I3076"/>
      <c r="J3076"/>
      <c r="K3076"/>
      <c r="L3076" s="172"/>
    </row>
    <row r="3077" spans="7:12" x14ac:dyDescent="0.15">
      <c r="G3077"/>
      <c r="H3077"/>
      <c r="I3077"/>
      <c r="J3077"/>
      <c r="K3077"/>
      <c r="L3077" s="172"/>
    </row>
    <row r="3078" spans="7:12" x14ac:dyDescent="0.15">
      <c r="G3078"/>
      <c r="H3078"/>
      <c r="I3078"/>
      <c r="J3078"/>
      <c r="K3078"/>
      <c r="L3078" s="172"/>
    </row>
    <row r="3079" spans="7:12" x14ac:dyDescent="0.15">
      <c r="G3079"/>
      <c r="H3079"/>
      <c r="I3079"/>
      <c r="J3079"/>
      <c r="K3079"/>
      <c r="L3079" s="172"/>
    </row>
    <row r="3080" spans="7:12" x14ac:dyDescent="0.15">
      <c r="G3080"/>
      <c r="H3080"/>
      <c r="I3080"/>
      <c r="J3080"/>
      <c r="K3080"/>
      <c r="L3080" s="172"/>
    </row>
    <row r="3081" spans="7:12" x14ac:dyDescent="0.15">
      <c r="G3081"/>
      <c r="H3081"/>
      <c r="I3081"/>
      <c r="J3081"/>
      <c r="K3081"/>
      <c r="L3081" s="172"/>
    </row>
    <row r="3082" spans="7:12" x14ac:dyDescent="0.15">
      <c r="G3082"/>
      <c r="H3082"/>
      <c r="I3082"/>
      <c r="J3082"/>
      <c r="K3082"/>
      <c r="L3082" s="172"/>
    </row>
    <row r="3083" spans="7:12" x14ac:dyDescent="0.15">
      <c r="G3083"/>
      <c r="H3083"/>
      <c r="I3083"/>
      <c r="J3083"/>
      <c r="K3083"/>
      <c r="L3083" s="172"/>
    </row>
    <row r="3084" spans="7:12" x14ac:dyDescent="0.15">
      <c r="G3084"/>
      <c r="H3084"/>
      <c r="I3084"/>
      <c r="J3084"/>
      <c r="K3084"/>
      <c r="L3084" s="172"/>
    </row>
    <row r="3085" spans="7:12" x14ac:dyDescent="0.15">
      <c r="G3085"/>
      <c r="H3085"/>
      <c r="I3085"/>
      <c r="J3085"/>
      <c r="K3085"/>
      <c r="L3085" s="172"/>
    </row>
    <row r="3086" spans="7:12" x14ac:dyDescent="0.15">
      <c r="G3086"/>
      <c r="H3086"/>
      <c r="I3086"/>
      <c r="J3086"/>
      <c r="K3086"/>
      <c r="L3086" s="172"/>
    </row>
    <row r="3087" spans="7:12" x14ac:dyDescent="0.15">
      <c r="G3087"/>
      <c r="H3087"/>
      <c r="I3087"/>
      <c r="J3087"/>
      <c r="K3087"/>
      <c r="L3087" s="172"/>
    </row>
    <row r="3088" spans="7:12" x14ac:dyDescent="0.15">
      <c r="G3088"/>
      <c r="H3088"/>
      <c r="I3088"/>
      <c r="J3088"/>
      <c r="K3088"/>
      <c r="L3088" s="172"/>
    </row>
    <row r="3089" spans="7:12" x14ac:dyDescent="0.15">
      <c r="G3089"/>
      <c r="H3089"/>
      <c r="I3089"/>
      <c r="J3089"/>
      <c r="K3089"/>
      <c r="L3089" s="172"/>
    </row>
    <row r="3090" spans="7:12" x14ac:dyDescent="0.15">
      <c r="G3090"/>
      <c r="H3090"/>
      <c r="I3090"/>
      <c r="J3090"/>
      <c r="K3090"/>
      <c r="L3090" s="172"/>
    </row>
    <row r="3091" spans="7:12" x14ac:dyDescent="0.15">
      <c r="G3091"/>
      <c r="H3091"/>
      <c r="I3091"/>
      <c r="J3091"/>
      <c r="K3091"/>
      <c r="L3091" s="172"/>
    </row>
    <row r="3092" spans="7:12" x14ac:dyDescent="0.15">
      <c r="G3092"/>
      <c r="H3092"/>
      <c r="I3092"/>
      <c r="J3092"/>
      <c r="K3092"/>
      <c r="L3092" s="172"/>
    </row>
    <row r="3093" spans="7:12" x14ac:dyDescent="0.15">
      <c r="G3093"/>
      <c r="H3093"/>
      <c r="I3093"/>
      <c r="J3093"/>
      <c r="K3093"/>
      <c r="L3093" s="172"/>
    </row>
    <row r="3094" spans="7:12" x14ac:dyDescent="0.15">
      <c r="G3094"/>
      <c r="H3094"/>
      <c r="I3094"/>
      <c r="J3094"/>
      <c r="K3094"/>
      <c r="L3094" s="172"/>
    </row>
    <row r="3095" spans="7:12" x14ac:dyDescent="0.15">
      <c r="G3095"/>
      <c r="H3095"/>
      <c r="I3095"/>
      <c r="J3095"/>
      <c r="K3095"/>
      <c r="L3095" s="172"/>
    </row>
    <row r="3096" spans="7:12" x14ac:dyDescent="0.15">
      <c r="G3096"/>
      <c r="H3096"/>
      <c r="I3096"/>
      <c r="J3096"/>
      <c r="K3096"/>
      <c r="L3096" s="172"/>
    </row>
    <row r="3097" spans="7:12" x14ac:dyDescent="0.15">
      <c r="G3097"/>
      <c r="H3097"/>
      <c r="I3097"/>
      <c r="J3097"/>
      <c r="K3097"/>
      <c r="L3097" s="172"/>
    </row>
    <row r="3098" spans="7:12" x14ac:dyDescent="0.15">
      <c r="G3098"/>
      <c r="H3098"/>
      <c r="I3098"/>
      <c r="J3098"/>
      <c r="K3098"/>
      <c r="L3098" s="172"/>
    </row>
    <row r="3099" spans="7:12" x14ac:dyDescent="0.15">
      <c r="G3099"/>
      <c r="H3099"/>
      <c r="I3099"/>
      <c r="J3099"/>
      <c r="K3099"/>
      <c r="L3099" s="172"/>
    </row>
    <row r="3100" spans="7:12" x14ac:dyDescent="0.15">
      <c r="G3100"/>
      <c r="H3100"/>
      <c r="I3100"/>
      <c r="J3100"/>
      <c r="K3100"/>
      <c r="L3100" s="172"/>
    </row>
    <row r="3101" spans="7:12" x14ac:dyDescent="0.15">
      <c r="G3101"/>
      <c r="H3101"/>
      <c r="I3101"/>
      <c r="J3101"/>
      <c r="K3101"/>
      <c r="L3101" s="172"/>
    </row>
    <row r="3102" spans="7:12" x14ac:dyDescent="0.15">
      <c r="G3102"/>
      <c r="H3102"/>
      <c r="I3102"/>
      <c r="J3102"/>
      <c r="K3102"/>
      <c r="L3102" s="172"/>
    </row>
    <row r="3103" spans="7:12" x14ac:dyDescent="0.15">
      <c r="G3103"/>
      <c r="H3103"/>
      <c r="I3103"/>
      <c r="J3103"/>
      <c r="K3103"/>
      <c r="L3103" s="172"/>
    </row>
    <row r="3104" spans="7:12" x14ac:dyDescent="0.15">
      <c r="G3104"/>
      <c r="H3104"/>
      <c r="I3104"/>
      <c r="J3104"/>
      <c r="K3104"/>
      <c r="L3104" s="172"/>
    </row>
    <row r="3105" spans="7:12" x14ac:dyDescent="0.15">
      <c r="G3105"/>
      <c r="H3105"/>
      <c r="I3105"/>
      <c r="J3105"/>
      <c r="K3105"/>
      <c r="L3105" s="172"/>
    </row>
    <row r="3106" spans="7:12" x14ac:dyDescent="0.15">
      <c r="G3106"/>
      <c r="H3106"/>
      <c r="I3106"/>
      <c r="J3106"/>
      <c r="K3106"/>
      <c r="L3106" s="172"/>
    </row>
    <row r="3107" spans="7:12" x14ac:dyDescent="0.15">
      <c r="G3107"/>
      <c r="H3107"/>
      <c r="I3107"/>
      <c r="J3107"/>
      <c r="K3107"/>
      <c r="L3107" s="172"/>
    </row>
    <row r="3108" spans="7:12" x14ac:dyDescent="0.15">
      <c r="G3108"/>
      <c r="H3108"/>
      <c r="I3108"/>
      <c r="J3108"/>
      <c r="K3108"/>
      <c r="L3108" s="172"/>
    </row>
    <row r="3109" spans="7:12" x14ac:dyDescent="0.15">
      <c r="G3109"/>
      <c r="H3109"/>
      <c r="I3109"/>
      <c r="J3109"/>
      <c r="K3109"/>
      <c r="L3109" s="172"/>
    </row>
    <row r="3110" spans="7:12" x14ac:dyDescent="0.15">
      <c r="G3110"/>
      <c r="H3110"/>
      <c r="I3110"/>
      <c r="J3110"/>
      <c r="K3110"/>
      <c r="L3110" s="172"/>
    </row>
    <row r="3111" spans="7:12" x14ac:dyDescent="0.15">
      <c r="G3111"/>
      <c r="H3111"/>
      <c r="I3111"/>
      <c r="J3111"/>
      <c r="K3111"/>
      <c r="L3111" s="172"/>
    </row>
    <row r="3112" spans="7:12" x14ac:dyDescent="0.15">
      <c r="G3112"/>
      <c r="H3112"/>
      <c r="I3112"/>
      <c r="J3112"/>
      <c r="K3112"/>
      <c r="L3112" s="172"/>
    </row>
    <row r="3113" spans="7:12" x14ac:dyDescent="0.15">
      <c r="G3113"/>
      <c r="H3113"/>
      <c r="I3113"/>
      <c r="J3113"/>
      <c r="K3113"/>
      <c r="L3113" s="172"/>
    </row>
    <row r="3114" spans="7:12" x14ac:dyDescent="0.15">
      <c r="G3114"/>
      <c r="H3114"/>
      <c r="I3114"/>
      <c r="J3114"/>
      <c r="K3114"/>
      <c r="L3114" s="172"/>
    </row>
    <row r="3115" spans="7:12" x14ac:dyDescent="0.15">
      <c r="G3115"/>
      <c r="H3115"/>
      <c r="I3115"/>
      <c r="J3115"/>
      <c r="K3115"/>
      <c r="L3115" s="172"/>
    </row>
    <row r="3116" spans="7:12" x14ac:dyDescent="0.15">
      <c r="G3116"/>
      <c r="H3116"/>
      <c r="I3116"/>
      <c r="J3116"/>
      <c r="K3116"/>
      <c r="L3116" s="172"/>
    </row>
    <row r="3117" spans="7:12" x14ac:dyDescent="0.15">
      <c r="G3117"/>
      <c r="H3117"/>
      <c r="I3117"/>
      <c r="J3117"/>
      <c r="K3117"/>
      <c r="L3117" s="172"/>
    </row>
    <row r="3118" spans="7:12" x14ac:dyDescent="0.15">
      <c r="G3118"/>
      <c r="H3118"/>
      <c r="I3118"/>
      <c r="J3118"/>
      <c r="K3118"/>
      <c r="L3118" s="172"/>
    </row>
    <row r="3119" spans="7:12" x14ac:dyDescent="0.15">
      <c r="G3119"/>
      <c r="H3119"/>
      <c r="I3119"/>
      <c r="J3119"/>
      <c r="K3119"/>
      <c r="L3119" s="172"/>
    </row>
    <row r="3120" spans="7:12" x14ac:dyDescent="0.15">
      <c r="G3120"/>
      <c r="H3120"/>
      <c r="I3120"/>
      <c r="J3120"/>
      <c r="K3120"/>
      <c r="L3120" s="172"/>
    </row>
    <row r="3121" spans="7:12" x14ac:dyDescent="0.15">
      <c r="G3121"/>
      <c r="H3121"/>
      <c r="I3121"/>
      <c r="J3121"/>
      <c r="K3121"/>
      <c r="L3121" s="172"/>
    </row>
    <row r="3122" spans="7:12" x14ac:dyDescent="0.15">
      <c r="G3122"/>
      <c r="H3122"/>
      <c r="I3122"/>
      <c r="J3122"/>
      <c r="K3122"/>
      <c r="L3122" s="172"/>
    </row>
    <row r="3123" spans="7:12" x14ac:dyDescent="0.15">
      <c r="G3123"/>
      <c r="H3123"/>
      <c r="I3123"/>
      <c r="J3123"/>
      <c r="K3123"/>
      <c r="L3123" s="172"/>
    </row>
    <row r="3124" spans="7:12" x14ac:dyDescent="0.15">
      <c r="G3124"/>
      <c r="H3124"/>
      <c r="I3124"/>
      <c r="J3124"/>
      <c r="K3124"/>
      <c r="L3124" s="172"/>
    </row>
    <row r="3125" spans="7:12" x14ac:dyDescent="0.15">
      <c r="G3125"/>
      <c r="H3125"/>
      <c r="I3125"/>
      <c r="J3125"/>
      <c r="K3125"/>
      <c r="L3125" s="172"/>
    </row>
    <row r="3126" spans="7:12" x14ac:dyDescent="0.15">
      <c r="G3126"/>
      <c r="H3126"/>
      <c r="I3126"/>
      <c r="J3126"/>
      <c r="K3126"/>
      <c r="L3126" s="172"/>
    </row>
    <row r="3127" spans="7:12" x14ac:dyDescent="0.15">
      <c r="G3127"/>
      <c r="H3127"/>
      <c r="I3127"/>
      <c r="J3127"/>
      <c r="K3127"/>
      <c r="L3127" s="172"/>
    </row>
    <row r="3128" spans="7:12" x14ac:dyDescent="0.15">
      <c r="G3128"/>
      <c r="H3128"/>
      <c r="I3128"/>
      <c r="J3128"/>
      <c r="K3128"/>
      <c r="L3128" s="172"/>
    </row>
    <row r="3129" spans="7:12" x14ac:dyDescent="0.15">
      <c r="G3129"/>
      <c r="H3129"/>
      <c r="I3129"/>
      <c r="J3129"/>
      <c r="K3129"/>
      <c r="L3129" s="172"/>
    </row>
    <row r="3130" spans="7:12" x14ac:dyDescent="0.15">
      <c r="G3130"/>
      <c r="H3130"/>
      <c r="I3130"/>
      <c r="J3130"/>
      <c r="K3130"/>
      <c r="L3130" s="172"/>
    </row>
    <row r="3131" spans="7:12" x14ac:dyDescent="0.15">
      <c r="G3131"/>
      <c r="H3131"/>
      <c r="I3131"/>
      <c r="J3131"/>
      <c r="K3131"/>
      <c r="L3131" s="172"/>
    </row>
    <row r="3132" spans="7:12" x14ac:dyDescent="0.15">
      <c r="G3132"/>
      <c r="H3132"/>
      <c r="I3132"/>
      <c r="J3132"/>
      <c r="K3132"/>
      <c r="L3132" s="172"/>
    </row>
    <row r="3133" spans="7:12" x14ac:dyDescent="0.15">
      <c r="G3133"/>
      <c r="H3133"/>
      <c r="I3133"/>
      <c r="J3133"/>
      <c r="K3133"/>
      <c r="L3133" s="172"/>
    </row>
    <row r="3134" spans="7:12" x14ac:dyDescent="0.15">
      <c r="G3134"/>
      <c r="H3134"/>
      <c r="I3134"/>
      <c r="J3134"/>
      <c r="K3134"/>
      <c r="L3134" s="172"/>
    </row>
    <row r="3135" spans="7:12" x14ac:dyDescent="0.15">
      <c r="G3135"/>
      <c r="H3135"/>
      <c r="I3135"/>
      <c r="J3135"/>
      <c r="K3135"/>
      <c r="L3135" s="172"/>
    </row>
    <row r="3136" spans="7:12" x14ac:dyDescent="0.15">
      <c r="G3136"/>
      <c r="H3136"/>
      <c r="I3136"/>
      <c r="J3136"/>
      <c r="K3136"/>
      <c r="L3136" s="172"/>
    </row>
    <row r="3137" spans="7:12" x14ac:dyDescent="0.15">
      <c r="G3137"/>
      <c r="H3137"/>
      <c r="I3137"/>
      <c r="J3137"/>
      <c r="K3137"/>
      <c r="L3137" s="172"/>
    </row>
    <row r="3138" spans="7:12" x14ac:dyDescent="0.15">
      <c r="G3138"/>
      <c r="H3138"/>
      <c r="I3138"/>
      <c r="J3138"/>
      <c r="K3138"/>
      <c r="L3138" s="172"/>
    </row>
    <row r="3139" spans="7:12" x14ac:dyDescent="0.15">
      <c r="G3139"/>
      <c r="H3139"/>
      <c r="I3139"/>
      <c r="J3139"/>
      <c r="K3139"/>
      <c r="L3139" s="172"/>
    </row>
    <row r="3140" spans="7:12" x14ac:dyDescent="0.15">
      <c r="G3140"/>
      <c r="H3140"/>
      <c r="I3140"/>
      <c r="J3140"/>
      <c r="K3140"/>
      <c r="L3140" s="172"/>
    </row>
    <row r="3141" spans="7:12" x14ac:dyDescent="0.15">
      <c r="G3141"/>
      <c r="H3141"/>
      <c r="I3141"/>
      <c r="J3141"/>
      <c r="K3141"/>
      <c r="L3141" s="172"/>
    </row>
    <row r="3142" spans="7:12" x14ac:dyDescent="0.15">
      <c r="G3142"/>
      <c r="H3142"/>
      <c r="I3142"/>
      <c r="J3142"/>
      <c r="K3142"/>
      <c r="L3142" s="172"/>
    </row>
    <row r="3143" spans="7:12" x14ac:dyDescent="0.15">
      <c r="G3143"/>
      <c r="H3143"/>
      <c r="I3143"/>
      <c r="J3143"/>
      <c r="K3143"/>
      <c r="L3143" s="172"/>
    </row>
    <row r="3144" spans="7:12" x14ac:dyDescent="0.15">
      <c r="G3144"/>
      <c r="H3144"/>
      <c r="I3144"/>
      <c r="J3144"/>
      <c r="K3144"/>
      <c r="L3144" s="172"/>
    </row>
    <row r="3145" spans="7:12" x14ac:dyDescent="0.15">
      <c r="G3145"/>
      <c r="H3145"/>
      <c r="I3145"/>
      <c r="J3145"/>
      <c r="K3145"/>
      <c r="L3145" s="172"/>
    </row>
    <row r="3146" spans="7:12" x14ac:dyDescent="0.15">
      <c r="G3146"/>
      <c r="H3146"/>
      <c r="I3146"/>
      <c r="J3146"/>
      <c r="K3146"/>
      <c r="L3146" s="172"/>
    </row>
    <row r="3147" spans="7:12" x14ac:dyDescent="0.15">
      <c r="G3147"/>
      <c r="H3147"/>
      <c r="I3147"/>
      <c r="J3147"/>
      <c r="K3147"/>
      <c r="L3147" s="172"/>
    </row>
    <row r="3148" spans="7:12" x14ac:dyDescent="0.15">
      <c r="G3148"/>
      <c r="H3148"/>
      <c r="I3148"/>
      <c r="J3148"/>
      <c r="K3148"/>
      <c r="L3148" s="172"/>
    </row>
    <row r="3149" spans="7:12" x14ac:dyDescent="0.15">
      <c r="G3149"/>
      <c r="H3149"/>
      <c r="I3149"/>
      <c r="J3149"/>
      <c r="K3149"/>
      <c r="L3149" s="172"/>
    </row>
    <row r="3150" spans="7:12" x14ac:dyDescent="0.15">
      <c r="G3150"/>
      <c r="H3150"/>
      <c r="I3150"/>
      <c r="J3150"/>
      <c r="K3150"/>
      <c r="L3150" s="172"/>
    </row>
    <row r="3151" spans="7:12" x14ac:dyDescent="0.15">
      <c r="G3151"/>
      <c r="H3151"/>
      <c r="I3151"/>
      <c r="J3151"/>
      <c r="K3151"/>
      <c r="L3151" s="172"/>
    </row>
    <row r="3152" spans="7:12" x14ac:dyDescent="0.15">
      <c r="G3152"/>
      <c r="H3152"/>
      <c r="I3152"/>
      <c r="J3152"/>
      <c r="K3152"/>
      <c r="L3152" s="172"/>
    </row>
    <row r="3153" spans="7:12" x14ac:dyDescent="0.15">
      <c r="G3153"/>
      <c r="H3153"/>
      <c r="I3153"/>
      <c r="J3153"/>
      <c r="K3153"/>
      <c r="L3153" s="172"/>
    </row>
    <row r="3154" spans="7:12" x14ac:dyDescent="0.15">
      <c r="G3154"/>
      <c r="H3154"/>
      <c r="I3154"/>
      <c r="J3154"/>
      <c r="K3154"/>
      <c r="L3154" s="172"/>
    </row>
    <row r="3155" spans="7:12" x14ac:dyDescent="0.15">
      <c r="G3155"/>
      <c r="H3155"/>
      <c r="I3155"/>
      <c r="J3155"/>
      <c r="K3155"/>
      <c r="L3155" s="172"/>
    </row>
    <row r="3156" spans="7:12" x14ac:dyDescent="0.15">
      <c r="G3156"/>
      <c r="H3156"/>
      <c r="I3156"/>
      <c r="J3156"/>
      <c r="K3156"/>
      <c r="L3156" s="172"/>
    </row>
    <row r="3157" spans="7:12" x14ac:dyDescent="0.15">
      <c r="G3157"/>
      <c r="H3157"/>
      <c r="I3157"/>
      <c r="J3157"/>
      <c r="K3157"/>
      <c r="L3157" s="172"/>
    </row>
    <row r="3158" spans="7:12" x14ac:dyDescent="0.15">
      <c r="G3158"/>
      <c r="H3158"/>
      <c r="I3158"/>
      <c r="J3158"/>
      <c r="K3158"/>
      <c r="L3158" s="172"/>
    </row>
    <row r="3159" spans="7:12" x14ac:dyDescent="0.15">
      <c r="G3159"/>
      <c r="H3159"/>
      <c r="I3159"/>
      <c r="J3159"/>
      <c r="K3159"/>
      <c r="L3159" s="172"/>
    </row>
    <row r="3160" spans="7:12" x14ac:dyDescent="0.15">
      <c r="G3160"/>
      <c r="H3160"/>
      <c r="I3160"/>
      <c r="J3160"/>
      <c r="K3160"/>
      <c r="L3160" s="172"/>
    </row>
    <row r="3161" spans="7:12" x14ac:dyDescent="0.15">
      <c r="G3161"/>
      <c r="H3161"/>
      <c r="I3161"/>
      <c r="J3161"/>
      <c r="K3161"/>
      <c r="L3161" s="172"/>
    </row>
    <row r="3162" spans="7:12" x14ac:dyDescent="0.15">
      <c r="G3162"/>
      <c r="H3162"/>
      <c r="I3162"/>
      <c r="J3162"/>
      <c r="K3162"/>
      <c r="L3162" s="172"/>
    </row>
    <row r="3163" spans="7:12" x14ac:dyDescent="0.15">
      <c r="G3163"/>
      <c r="H3163"/>
      <c r="I3163"/>
      <c r="J3163"/>
      <c r="K3163"/>
      <c r="L3163" s="172"/>
    </row>
    <row r="3164" spans="7:12" x14ac:dyDescent="0.15">
      <c r="G3164"/>
      <c r="H3164"/>
      <c r="I3164"/>
      <c r="J3164"/>
      <c r="K3164"/>
      <c r="L3164" s="172"/>
    </row>
    <row r="3165" spans="7:12" x14ac:dyDescent="0.15">
      <c r="G3165"/>
      <c r="H3165"/>
      <c r="I3165"/>
      <c r="J3165"/>
      <c r="K3165"/>
      <c r="L3165" s="172"/>
    </row>
    <row r="3166" spans="7:12" x14ac:dyDescent="0.15">
      <c r="G3166"/>
      <c r="H3166"/>
      <c r="I3166"/>
      <c r="J3166"/>
      <c r="K3166"/>
      <c r="L3166" s="172"/>
    </row>
    <row r="3167" spans="7:12" x14ac:dyDescent="0.15">
      <c r="G3167"/>
      <c r="H3167"/>
      <c r="I3167"/>
      <c r="J3167"/>
      <c r="K3167"/>
      <c r="L3167" s="172"/>
    </row>
    <row r="3168" spans="7:12" x14ac:dyDescent="0.15">
      <c r="G3168"/>
      <c r="H3168"/>
      <c r="I3168"/>
      <c r="J3168"/>
      <c r="K3168"/>
      <c r="L3168" s="172"/>
    </row>
    <row r="3169" spans="7:12" x14ac:dyDescent="0.15">
      <c r="G3169"/>
      <c r="H3169"/>
      <c r="I3169"/>
      <c r="J3169"/>
      <c r="K3169"/>
      <c r="L3169" s="172"/>
    </row>
    <row r="3170" spans="7:12" x14ac:dyDescent="0.15">
      <c r="G3170"/>
      <c r="H3170"/>
      <c r="I3170"/>
      <c r="J3170"/>
      <c r="K3170"/>
      <c r="L3170" s="172"/>
    </row>
    <row r="3171" spans="7:12" x14ac:dyDescent="0.15">
      <c r="G3171"/>
      <c r="H3171"/>
      <c r="I3171"/>
      <c r="J3171"/>
      <c r="K3171"/>
      <c r="L3171" s="172"/>
    </row>
    <row r="3172" spans="7:12" x14ac:dyDescent="0.15">
      <c r="G3172"/>
      <c r="H3172"/>
      <c r="I3172"/>
      <c r="J3172"/>
      <c r="K3172"/>
      <c r="L3172" s="172"/>
    </row>
    <row r="3173" spans="7:12" x14ac:dyDescent="0.15">
      <c r="G3173"/>
      <c r="H3173"/>
      <c r="I3173"/>
      <c r="J3173"/>
      <c r="K3173"/>
      <c r="L3173" s="172"/>
    </row>
    <row r="3174" spans="7:12" x14ac:dyDescent="0.15">
      <c r="G3174"/>
      <c r="H3174"/>
      <c r="I3174"/>
      <c r="J3174"/>
      <c r="K3174"/>
      <c r="L3174" s="172"/>
    </row>
    <row r="3175" spans="7:12" x14ac:dyDescent="0.15">
      <c r="G3175"/>
      <c r="H3175"/>
      <c r="I3175"/>
      <c r="J3175"/>
      <c r="K3175"/>
      <c r="L3175" s="172"/>
    </row>
    <row r="3176" spans="7:12" x14ac:dyDescent="0.15">
      <c r="G3176"/>
      <c r="H3176"/>
      <c r="I3176"/>
      <c r="J3176"/>
      <c r="K3176"/>
      <c r="L3176" s="172"/>
    </row>
    <row r="3177" spans="7:12" x14ac:dyDescent="0.15">
      <c r="G3177"/>
      <c r="H3177"/>
      <c r="I3177"/>
      <c r="J3177"/>
      <c r="K3177"/>
      <c r="L3177" s="172"/>
    </row>
    <row r="3178" spans="7:12" x14ac:dyDescent="0.15">
      <c r="G3178"/>
      <c r="H3178"/>
      <c r="I3178"/>
      <c r="J3178"/>
      <c r="K3178"/>
      <c r="L3178" s="172"/>
    </row>
    <row r="3179" spans="7:12" x14ac:dyDescent="0.15">
      <c r="G3179"/>
      <c r="H3179"/>
      <c r="I3179"/>
      <c r="J3179"/>
      <c r="K3179"/>
      <c r="L3179" s="172"/>
    </row>
    <row r="3180" spans="7:12" x14ac:dyDescent="0.15">
      <c r="G3180"/>
      <c r="H3180"/>
      <c r="I3180"/>
      <c r="J3180"/>
      <c r="K3180"/>
      <c r="L3180" s="172"/>
    </row>
    <row r="3181" spans="7:12" x14ac:dyDescent="0.15">
      <c r="G3181"/>
      <c r="H3181"/>
      <c r="I3181"/>
      <c r="J3181"/>
      <c r="K3181"/>
      <c r="L3181" s="172"/>
    </row>
    <row r="3182" spans="7:12" x14ac:dyDescent="0.15">
      <c r="G3182"/>
      <c r="H3182"/>
      <c r="I3182"/>
      <c r="J3182"/>
      <c r="K3182"/>
      <c r="L3182" s="172"/>
    </row>
    <row r="3183" spans="7:12" x14ac:dyDescent="0.15">
      <c r="G3183"/>
      <c r="H3183"/>
      <c r="I3183"/>
      <c r="J3183"/>
      <c r="K3183"/>
      <c r="L3183" s="172"/>
    </row>
    <row r="3184" spans="7:12" x14ac:dyDescent="0.15">
      <c r="G3184"/>
      <c r="H3184"/>
      <c r="I3184"/>
      <c r="J3184"/>
      <c r="K3184"/>
      <c r="L3184" s="172"/>
    </row>
    <row r="3185" spans="7:12" x14ac:dyDescent="0.15">
      <c r="G3185"/>
      <c r="H3185"/>
      <c r="I3185"/>
      <c r="J3185"/>
      <c r="K3185"/>
      <c r="L3185" s="172"/>
    </row>
    <row r="3186" spans="7:12" x14ac:dyDescent="0.15">
      <c r="G3186"/>
      <c r="H3186"/>
      <c r="I3186"/>
      <c r="J3186"/>
      <c r="K3186"/>
      <c r="L3186" s="172"/>
    </row>
    <row r="3187" spans="7:12" x14ac:dyDescent="0.15">
      <c r="G3187"/>
      <c r="H3187"/>
      <c r="I3187"/>
      <c r="J3187"/>
      <c r="K3187"/>
      <c r="L3187" s="172"/>
    </row>
    <row r="3188" spans="7:12" x14ac:dyDescent="0.15">
      <c r="G3188"/>
      <c r="H3188"/>
      <c r="I3188"/>
      <c r="J3188"/>
      <c r="K3188"/>
      <c r="L3188" s="172"/>
    </row>
    <row r="3189" spans="7:12" x14ac:dyDescent="0.15">
      <c r="G3189"/>
      <c r="H3189"/>
      <c r="I3189"/>
      <c r="J3189"/>
      <c r="K3189"/>
      <c r="L3189" s="172"/>
    </row>
    <row r="3190" spans="7:12" x14ac:dyDescent="0.15">
      <c r="G3190"/>
      <c r="H3190"/>
      <c r="I3190"/>
      <c r="J3190"/>
      <c r="K3190"/>
      <c r="L3190" s="172"/>
    </row>
    <row r="3191" spans="7:12" x14ac:dyDescent="0.15">
      <c r="G3191"/>
      <c r="H3191"/>
      <c r="I3191"/>
      <c r="J3191"/>
      <c r="K3191"/>
      <c r="L3191" s="172"/>
    </row>
    <row r="3192" spans="7:12" x14ac:dyDescent="0.15">
      <c r="G3192"/>
      <c r="H3192"/>
      <c r="I3192"/>
      <c r="J3192"/>
      <c r="K3192"/>
      <c r="L3192" s="172"/>
    </row>
    <row r="3193" spans="7:12" x14ac:dyDescent="0.15">
      <c r="G3193"/>
      <c r="H3193"/>
      <c r="I3193"/>
      <c r="J3193"/>
      <c r="K3193"/>
      <c r="L3193" s="172"/>
    </row>
    <row r="3194" spans="7:12" x14ac:dyDescent="0.15">
      <c r="G3194"/>
      <c r="H3194"/>
      <c r="I3194"/>
      <c r="J3194"/>
      <c r="K3194"/>
      <c r="L3194" s="172"/>
    </row>
    <row r="3195" spans="7:12" x14ac:dyDescent="0.15">
      <c r="G3195"/>
      <c r="H3195"/>
      <c r="I3195"/>
      <c r="J3195"/>
      <c r="K3195"/>
      <c r="L3195" s="172"/>
    </row>
    <row r="3196" spans="7:12" x14ac:dyDescent="0.15">
      <c r="G3196"/>
      <c r="H3196"/>
      <c r="I3196"/>
      <c r="J3196"/>
      <c r="K3196"/>
      <c r="L3196" s="172"/>
    </row>
    <row r="3197" spans="7:12" x14ac:dyDescent="0.15">
      <c r="G3197"/>
      <c r="H3197"/>
      <c r="I3197"/>
      <c r="J3197"/>
      <c r="K3197"/>
      <c r="L3197" s="172"/>
    </row>
    <row r="3198" spans="7:12" x14ac:dyDescent="0.15">
      <c r="G3198"/>
      <c r="H3198"/>
      <c r="I3198"/>
      <c r="J3198"/>
      <c r="K3198"/>
      <c r="L3198" s="172"/>
    </row>
    <row r="3199" spans="7:12" x14ac:dyDescent="0.15">
      <c r="G3199"/>
      <c r="H3199"/>
      <c r="I3199"/>
      <c r="J3199"/>
      <c r="K3199"/>
      <c r="L3199" s="172"/>
    </row>
    <row r="3200" spans="7:12" x14ac:dyDescent="0.15">
      <c r="G3200"/>
      <c r="H3200"/>
      <c r="I3200"/>
      <c r="J3200"/>
      <c r="K3200"/>
      <c r="L3200" s="172"/>
    </row>
    <row r="3201" spans="7:12" x14ac:dyDescent="0.15">
      <c r="G3201"/>
      <c r="H3201"/>
      <c r="I3201"/>
      <c r="J3201"/>
      <c r="K3201"/>
      <c r="L3201" s="172"/>
    </row>
    <row r="3202" spans="7:12" x14ac:dyDescent="0.15">
      <c r="G3202"/>
      <c r="H3202"/>
      <c r="I3202"/>
      <c r="J3202"/>
      <c r="K3202"/>
      <c r="L3202" s="172"/>
    </row>
    <row r="3203" spans="7:12" x14ac:dyDescent="0.15">
      <c r="G3203"/>
      <c r="H3203"/>
      <c r="I3203"/>
      <c r="J3203"/>
      <c r="K3203"/>
      <c r="L3203" s="172"/>
    </row>
    <row r="3204" spans="7:12" x14ac:dyDescent="0.15">
      <c r="G3204"/>
      <c r="H3204"/>
      <c r="I3204"/>
      <c r="J3204"/>
      <c r="K3204"/>
      <c r="L3204" s="172"/>
    </row>
    <row r="3205" spans="7:12" x14ac:dyDescent="0.15">
      <c r="G3205"/>
      <c r="H3205"/>
      <c r="I3205"/>
      <c r="J3205"/>
      <c r="K3205"/>
      <c r="L3205" s="172"/>
    </row>
    <row r="3206" spans="7:12" x14ac:dyDescent="0.15">
      <c r="G3206"/>
      <c r="H3206"/>
      <c r="I3206"/>
      <c r="J3206"/>
      <c r="K3206"/>
      <c r="L3206" s="172"/>
    </row>
    <row r="3207" spans="7:12" x14ac:dyDescent="0.15">
      <c r="G3207"/>
      <c r="H3207"/>
      <c r="I3207"/>
      <c r="J3207"/>
      <c r="K3207"/>
      <c r="L3207" s="172"/>
    </row>
    <row r="3208" spans="7:12" x14ac:dyDescent="0.15">
      <c r="G3208"/>
      <c r="H3208"/>
      <c r="I3208"/>
      <c r="J3208"/>
      <c r="K3208"/>
      <c r="L3208" s="172"/>
    </row>
    <row r="3209" spans="7:12" x14ac:dyDescent="0.15">
      <c r="G3209"/>
      <c r="H3209"/>
      <c r="I3209"/>
      <c r="J3209"/>
      <c r="K3209"/>
      <c r="L3209" s="172"/>
    </row>
    <row r="3210" spans="7:12" x14ac:dyDescent="0.15">
      <c r="G3210"/>
      <c r="H3210"/>
      <c r="I3210"/>
      <c r="J3210"/>
      <c r="K3210"/>
      <c r="L3210" s="172"/>
    </row>
    <row r="3211" spans="7:12" x14ac:dyDescent="0.15">
      <c r="G3211"/>
      <c r="H3211"/>
      <c r="I3211"/>
      <c r="J3211"/>
      <c r="K3211"/>
      <c r="L3211" s="172"/>
    </row>
    <row r="3212" spans="7:12" x14ac:dyDescent="0.15">
      <c r="G3212"/>
      <c r="H3212"/>
      <c r="I3212"/>
      <c r="J3212"/>
      <c r="K3212"/>
      <c r="L3212" s="172"/>
    </row>
    <row r="3213" spans="7:12" x14ac:dyDescent="0.15">
      <c r="G3213"/>
      <c r="H3213"/>
      <c r="I3213"/>
      <c r="J3213"/>
      <c r="K3213"/>
      <c r="L3213" s="172"/>
    </row>
    <row r="3214" spans="7:12" x14ac:dyDescent="0.15">
      <c r="G3214"/>
      <c r="H3214"/>
      <c r="I3214"/>
      <c r="J3214"/>
      <c r="K3214"/>
      <c r="L3214" s="172"/>
    </row>
    <row r="3215" spans="7:12" x14ac:dyDescent="0.15">
      <c r="G3215"/>
      <c r="H3215"/>
      <c r="I3215"/>
      <c r="J3215"/>
      <c r="K3215"/>
      <c r="L3215" s="172"/>
    </row>
    <row r="3216" spans="7:12" x14ac:dyDescent="0.15">
      <c r="G3216"/>
      <c r="H3216"/>
      <c r="I3216"/>
      <c r="J3216"/>
      <c r="K3216"/>
      <c r="L3216" s="172"/>
    </row>
    <row r="3217" spans="7:12" x14ac:dyDescent="0.15">
      <c r="G3217"/>
      <c r="H3217"/>
      <c r="I3217"/>
      <c r="J3217"/>
      <c r="K3217"/>
      <c r="L3217" s="172"/>
    </row>
    <row r="3218" spans="7:12" x14ac:dyDescent="0.15">
      <c r="G3218"/>
      <c r="H3218"/>
      <c r="I3218"/>
      <c r="J3218"/>
      <c r="K3218"/>
      <c r="L3218" s="172"/>
    </row>
    <row r="3219" spans="7:12" x14ac:dyDescent="0.15">
      <c r="G3219"/>
      <c r="H3219"/>
      <c r="I3219"/>
      <c r="J3219"/>
      <c r="K3219"/>
      <c r="L3219" s="172"/>
    </row>
    <row r="3220" spans="7:12" x14ac:dyDescent="0.15">
      <c r="G3220"/>
      <c r="H3220"/>
      <c r="I3220"/>
      <c r="J3220"/>
      <c r="K3220"/>
      <c r="L3220" s="172"/>
    </row>
    <row r="3221" spans="7:12" x14ac:dyDescent="0.15">
      <c r="G3221"/>
      <c r="H3221"/>
      <c r="I3221"/>
      <c r="J3221"/>
      <c r="K3221"/>
      <c r="L3221" s="172"/>
    </row>
    <row r="3222" spans="7:12" x14ac:dyDescent="0.15">
      <c r="G3222"/>
      <c r="H3222"/>
      <c r="I3222"/>
      <c r="J3222"/>
      <c r="K3222"/>
      <c r="L3222" s="172"/>
    </row>
    <row r="3223" spans="7:12" x14ac:dyDescent="0.15">
      <c r="G3223"/>
      <c r="H3223"/>
      <c r="I3223"/>
      <c r="J3223"/>
      <c r="K3223"/>
      <c r="L3223" s="172"/>
    </row>
    <row r="3224" spans="7:12" x14ac:dyDescent="0.15">
      <c r="G3224"/>
      <c r="H3224"/>
      <c r="I3224"/>
      <c r="J3224"/>
      <c r="K3224"/>
      <c r="L3224" s="172"/>
    </row>
    <row r="3225" spans="7:12" x14ac:dyDescent="0.15">
      <c r="G3225"/>
      <c r="H3225"/>
      <c r="I3225"/>
      <c r="J3225"/>
      <c r="K3225"/>
      <c r="L3225" s="172"/>
    </row>
    <row r="3226" spans="7:12" x14ac:dyDescent="0.15">
      <c r="G3226"/>
      <c r="H3226"/>
      <c r="I3226"/>
      <c r="J3226"/>
      <c r="K3226"/>
      <c r="L3226" s="172"/>
    </row>
    <row r="3227" spans="7:12" x14ac:dyDescent="0.15">
      <c r="G3227"/>
      <c r="H3227"/>
      <c r="I3227"/>
      <c r="J3227"/>
      <c r="K3227"/>
      <c r="L3227" s="172"/>
    </row>
    <row r="3228" spans="7:12" x14ac:dyDescent="0.15">
      <c r="G3228"/>
      <c r="H3228"/>
      <c r="I3228"/>
      <c r="J3228"/>
      <c r="K3228"/>
      <c r="L3228" s="172"/>
    </row>
    <row r="3229" spans="7:12" x14ac:dyDescent="0.15">
      <c r="G3229"/>
      <c r="H3229"/>
      <c r="I3229"/>
      <c r="J3229"/>
      <c r="K3229"/>
      <c r="L3229" s="172"/>
    </row>
    <row r="3230" spans="7:12" x14ac:dyDescent="0.15">
      <c r="G3230"/>
      <c r="H3230"/>
      <c r="I3230"/>
      <c r="J3230"/>
      <c r="K3230"/>
      <c r="L3230" s="172"/>
    </row>
    <row r="3231" spans="7:12" x14ac:dyDescent="0.15">
      <c r="G3231"/>
      <c r="H3231"/>
      <c r="I3231"/>
      <c r="J3231"/>
      <c r="K3231"/>
      <c r="L3231" s="172"/>
    </row>
    <row r="3232" spans="7:12" x14ac:dyDescent="0.15">
      <c r="G3232"/>
      <c r="H3232"/>
      <c r="I3232"/>
      <c r="J3232"/>
      <c r="K3232"/>
      <c r="L3232" s="172"/>
    </row>
    <row r="3233" spans="7:12" x14ac:dyDescent="0.15">
      <c r="G3233"/>
      <c r="H3233"/>
      <c r="I3233"/>
      <c r="J3233"/>
      <c r="K3233"/>
      <c r="L3233" s="172"/>
    </row>
    <row r="3234" spans="7:12" x14ac:dyDescent="0.15">
      <c r="G3234"/>
      <c r="H3234"/>
      <c r="I3234"/>
      <c r="J3234"/>
      <c r="K3234"/>
      <c r="L3234" s="172"/>
    </row>
    <row r="3235" spans="7:12" x14ac:dyDescent="0.15">
      <c r="G3235"/>
      <c r="H3235"/>
      <c r="I3235"/>
      <c r="J3235"/>
      <c r="K3235"/>
      <c r="L3235" s="172"/>
    </row>
    <row r="3236" spans="7:12" x14ac:dyDescent="0.15">
      <c r="G3236"/>
      <c r="H3236"/>
      <c r="I3236"/>
      <c r="J3236"/>
      <c r="K3236"/>
      <c r="L3236" s="172"/>
    </row>
    <row r="3237" spans="7:12" x14ac:dyDescent="0.15">
      <c r="G3237"/>
      <c r="H3237"/>
      <c r="I3237"/>
      <c r="J3237"/>
      <c r="K3237"/>
      <c r="L3237" s="172"/>
    </row>
    <row r="3238" spans="7:12" x14ac:dyDescent="0.15">
      <c r="G3238"/>
      <c r="H3238"/>
      <c r="I3238"/>
      <c r="J3238"/>
      <c r="K3238"/>
      <c r="L3238" s="172"/>
    </row>
    <row r="3239" spans="7:12" x14ac:dyDescent="0.15">
      <c r="G3239"/>
      <c r="H3239"/>
      <c r="I3239"/>
      <c r="J3239"/>
      <c r="K3239"/>
      <c r="L3239" s="172"/>
    </row>
    <row r="3240" spans="7:12" x14ac:dyDescent="0.15">
      <c r="G3240"/>
      <c r="H3240"/>
      <c r="I3240"/>
      <c r="J3240"/>
      <c r="K3240"/>
      <c r="L3240" s="172"/>
    </row>
    <row r="3241" spans="7:12" x14ac:dyDescent="0.15">
      <c r="G3241"/>
      <c r="H3241"/>
      <c r="I3241"/>
      <c r="J3241"/>
      <c r="K3241"/>
      <c r="L3241" s="172"/>
    </row>
    <row r="3242" spans="7:12" x14ac:dyDescent="0.15">
      <c r="G3242"/>
      <c r="H3242"/>
      <c r="I3242"/>
      <c r="J3242"/>
      <c r="K3242"/>
      <c r="L3242" s="172"/>
    </row>
    <row r="3243" spans="7:12" x14ac:dyDescent="0.15">
      <c r="G3243"/>
      <c r="H3243"/>
      <c r="I3243"/>
      <c r="J3243"/>
      <c r="K3243"/>
      <c r="L3243" s="172"/>
    </row>
    <row r="3244" spans="7:12" x14ac:dyDescent="0.15">
      <c r="G3244"/>
      <c r="H3244"/>
      <c r="I3244"/>
      <c r="J3244"/>
      <c r="K3244"/>
      <c r="L3244" s="172"/>
    </row>
    <row r="3245" spans="7:12" x14ac:dyDescent="0.15">
      <c r="G3245"/>
      <c r="H3245"/>
      <c r="I3245"/>
      <c r="J3245"/>
      <c r="K3245"/>
      <c r="L3245" s="172"/>
    </row>
    <row r="3246" spans="7:12" x14ac:dyDescent="0.15">
      <c r="G3246"/>
      <c r="H3246"/>
      <c r="I3246"/>
      <c r="J3246"/>
      <c r="K3246"/>
      <c r="L3246" s="172"/>
    </row>
    <row r="3247" spans="7:12" x14ac:dyDescent="0.15">
      <c r="G3247"/>
      <c r="H3247"/>
      <c r="I3247"/>
      <c r="J3247"/>
      <c r="K3247"/>
      <c r="L3247" s="172"/>
    </row>
    <row r="3248" spans="7:12" x14ac:dyDescent="0.15">
      <c r="G3248"/>
      <c r="H3248"/>
      <c r="I3248"/>
      <c r="J3248"/>
      <c r="K3248"/>
      <c r="L3248" s="172"/>
    </row>
    <row r="3249" spans="7:12" x14ac:dyDescent="0.15">
      <c r="G3249"/>
      <c r="H3249"/>
      <c r="I3249"/>
      <c r="J3249"/>
      <c r="K3249"/>
      <c r="L3249" s="172"/>
    </row>
    <row r="3250" spans="7:12" x14ac:dyDescent="0.15">
      <c r="G3250"/>
      <c r="H3250"/>
      <c r="I3250"/>
      <c r="J3250"/>
      <c r="K3250"/>
      <c r="L3250" s="172"/>
    </row>
    <row r="3251" spans="7:12" x14ac:dyDescent="0.15">
      <c r="G3251"/>
      <c r="H3251"/>
      <c r="I3251"/>
      <c r="J3251"/>
      <c r="K3251"/>
      <c r="L3251" s="172"/>
    </row>
    <row r="3252" spans="7:12" x14ac:dyDescent="0.15">
      <c r="G3252"/>
      <c r="H3252"/>
      <c r="I3252"/>
      <c r="J3252"/>
      <c r="K3252"/>
      <c r="L3252" s="172"/>
    </row>
    <row r="3253" spans="7:12" x14ac:dyDescent="0.15">
      <c r="G3253"/>
      <c r="H3253"/>
      <c r="I3253"/>
      <c r="J3253"/>
      <c r="K3253"/>
      <c r="L3253" s="172"/>
    </row>
    <row r="3254" spans="7:12" x14ac:dyDescent="0.15">
      <c r="G3254"/>
      <c r="H3254"/>
      <c r="I3254"/>
      <c r="J3254"/>
      <c r="K3254"/>
      <c r="L3254" s="172"/>
    </row>
    <row r="3255" spans="7:12" x14ac:dyDescent="0.15">
      <c r="G3255"/>
      <c r="H3255"/>
      <c r="I3255"/>
      <c r="J3255"/>
      <c r="K3255"/>
      <c r="L3255" s="172"/>
    </row>
    <row r="3256" spans="7:12" x14ac:dyDescent="0.15">
      <c r="G3256"/>
      <c r="H3256"/>
      <c r="I3256"/>
      <c r="J3256"/>
      <c r="K3256"/>
      <c r="L3256" s="172"/>
    </row>
    <row r="3257" spans="7:12" x14ac:dyDescent="0.15">
      <c r="G3257"/>
      <c r="H3257"/>
      <c r="I3257"/>
      <c r="J3257"/>
      <c r="K3257"/>
      <c r="L3257" s="172"/>
    </row>
    <row r="3258" spans="7:12" x14ac:dyDescent="0.15">
      <c r="G3258"/>
      <c r="H3258"/>
      <c r="I3258"/>
      <c r="J3258"/>
      <c r="K3258"/>
      <c r="L3258" s="172"/>
    </row>
    <row r="3259" spans="7:12" x14ac:dyDescent="0.15">
      <c r="G3259"/>
      <c r="H3259"/>
      <c r="I3259"/>
      <c r="J3259"/>
      <c r="K3259"/>
      <c r="L3259" s="172"/>
    </row>
    <row r="3260" spans="7:12" x14ac:dyDescent="0.15">
      <c r="G3260"/>
      <c r="H3260"/>
      <c r="I3260"/>
      <c r="J3260"/>
      <c r="K3260"/>
      <c r="L3260" s="172"/>
    </row>
    <row r="3261" spans="7:12" x14ac:dyDescent="0.15">
      <c r="G3261"/>
      <c r="H3261"/>
      <c r="I3261"/>
      <c r="J3261"/>
      <c r="K3261"/>
      <c r="L3261" s="172"/>
    </row>
    <row r="3262" spans="7:12" x14ac:dyDescent="0.15">
      <c r="G3262"/>
      <c r="H3262"/>
      <c r="I3262"/>
      <c r="J3262"/>
      <c r="K3262"/>
      <c r="L3262" s="172"/>
    </row>
    <row r="3263" spans="7:12" x14ac:dyDescent="0.15">
      <c r="G3263"/>
      <c r="H3263"/>
      <c r="I3263"/>
      <c r="J3263"/>
      <c r="K3263"/>
      <c r="L3263" s="172"/>
    </row>
    <row r="3264" spans="7:12" x14ac:dyDescent="0.15">
      <c r="G3264"/>
      <c r="H3264"/>
      <c r="I3264"/>
      <c r="J3264"/>
      <c r="K3264"/>
      <c r="L3264" s="172"/>
    </row>
    <row r="3265" spans="7:12" x14ac:dyDescent="0.15">
      <c r="G3265"/>
      <c r="H3265"/>
      <c r="I3265"/>
      <c r="J3265"/>
      <c r="K3265"/>
      <c r="L3265" s="172"/>
    </row>
    <row r="3266" spans="7:12" x14ac:dyDescent="0.15">
      <c r="G3266"/>
      <c r="H3266"/>
      <c r="I3266"/>
      <c r="J3266"/>
      <c r="K3266"/>
      <c r="L3266" s="172"/>
    </row>
    <row r="3267" spans="7:12" x14ac:dyDescent="0.15">
      <c r="G3267"/>
      <c r="H3267"/>
      <c r="I3267"/>
      <c r="J3267"/>
      <c r="K3267"/>
      <c r="L3267" s="172"/>
    </row>
    <row r="3268" spans="7:12" x14ac:dyDescent="0.15">
      <c r="G3268"/>
      <c r="H3268"/>
      <c r="I3268"/>
      <c r="J3268"/>
      <c r="K3268"/>
      <c r="L3268" s="172"/>
    </row>
    <row r="3269" spans="7:12" x14ac:dyDescent="0.15">
      <c r="G3269"/>
      <c r="H3269"/>
      <c r="I3269"/>
      <c r="J3269"/>
      <c r="K3269"/>
      <c r="L3269" s="172"/>
    </row>
    <row r="3270" spans="7:12" x14ac:dyDescent="0.15">
      <c r="G3270"/>
      <c r="H3270"/>
      <c r="I3270"/>
      <c r="J3270"/>
      <c r="K3270"/>
      <c r="L3270" s="172"/>
    </row>
    <row r="3271" spans="7:12" x14ac:dyDescent="0.15">
      <c r="G3271"/>
      <c r="H3271"/>
      <c r="I3271"/>
      <c r="J3271"/>
      <c r="K3271"/>
      <c r="L3271" s="172"/>
    </row>
    <row r="3272" spans="7:12" x14ac:dyDescent="0.15">
      <c r="G3272"/>
      <c r="H3272"/>
      <c r="I3272"/>
      <c r="J3272"/>
      <c r="K3272"/>
      <c r="L3272" s="172"/>
    </row>
    <row r="3273" spans="7:12" x14ac:dyDescent="0.15">
      <c r="G3273"/>
      <c r="H3273"/>
      <c r="I3273"/>
      <c r="J3273"/>
      <c r="K3273"/>
      <c r="L3273" s="172"/>
    </row>
    <row r="3274" spans="7:12" x14ac:dyDescent="0.15">
      <c r="G3274"/>
      <c r="H3274"/>
      <c r="I3274"/>
      <c r="J3274"/>
      <c r="K3274"/>
      <c r="L3274" s="172"/>
    </row>
    <row r="3275" spans="7:12" x14ac:dyDescent="0.15">
      <c r="G3275"/>
      <c r="H3275"/>
      <c r="I3275"/>
      <c r="J3275"/>
      <c r="K3275"/>
      <c r="L3275" s="172"/>
    </row>
    <row r="3276" spans="7:12" x14ac:dyDescent="0.15">
      <c r="G3276"/>
      <c r="H3276"/>
      <c r="I3276"/>
      <c r="J3276"/>
      <c r="K3276"/>
      <c r="L3276" s="172"/>
    </row>
    <row r="3277" spans="7:12" x14ac:dyDescent="0.15">
      <c r="G3277"/>
      <c r="H3277"/>
      <c r="I3277"/>
      <c r="J3277"/>
      <c r="K3277"/>
      <c r="L3277" s="172"/>
    </row>
    <row r="3278" spans="7:12" x14ac:dyDescent="0.15">
      <c r="G3278"/>
      <c r="H3278"/>
      <c r="I3278"/>
      <c r="J3278"/>
      <c r="K3278"/>
      <c r="L3278" s="172"/>
    </row>
    <row r="3279" spans="7:12" x14ac:dyDescent="0.15">
      <c r="G3279"/>
      <c r="H3279"/>
      <c r="I3279"/>
      <c r="J3279"/>
      <c r="K3279"/>
      <c r="L3279" s="172"/>
    </row>
    <row r="3280" spans="7:12" x14ac:dyDescent="0.15">
      <c r="G3280"/>
      <c r="H3280"/>
      <c r="I3280"/>
      <c r="J3280"/>
      <c r="K3280"/>
      <c r="L3280" s="172"/>
    </row>
    <row r="3281" spans="7:12" x14ac:dyDescent="0.15">
      <c r="G3281"/>
      <c r="H3281"/>
      <c r="I3281"/>
      <c r="J3281"/>
      <c r="K3281"/>
      <c r="L3281" s="172"/>
    </row>
    <row r="3282" spans="7:12" x14ac:dyDescent="0.15">
      <c r="G3282"/>
      <c r="H3282"/>
      <c r="I3282"/>
      <c r="J3282"/>
      <c r="K3282"/>
      <c r="L3282" s="172"/>
    </row>
    <row r="3283" spans="7:12" x14ac:dyDescent="0.15">
      <c r="G3283"/>
      <c r="H3283"/>
      <c r="I3283"/>
      <c r="J3283"/>
      <c r="K3283"/>
      <c r="L3283" s="172"/>
    </row>
    <row r="3284" spans="7:12" x14ac:dyDescent="0.15">
      <c r="G3284"/>
      <c r="H3284"/>
      <c r="I3284"/>
      <c r="J3284"/>
      <c r="K3284"/>
      <c r="L3284" s="172"/>
    </row>
    <row r="3285" spans="7:12" x14ac:dyDescent="0.15">
      <c r="G3285"/>
      <c r="H3285"/>
      <c r="I3285"/>
      <c r="J3285"/>
      <c r="K3285"/>
      <c r="L3285" s="172"/>
    </row>
    <row r="3286" spans="7:12" x14ac:dyDescent="0.15">
      <c r="G3286"/>
      <c r="H3286"/>
      <c r="I3286"/>
      <c r="J3286"/>
      <c r="K3286"/>
      <c r="L3286" s="172"/>
    </row>
    <row r="3287" spans="7:12" x14ac:dyDescent="0.15">
      <c r="G3287"/>
      <c r="H3287"/>
      <c r="I3287"/>
      <c r="J3287"/>
      <c r="K3287"/>
      <c r="L3287" s="172"/>
    </row>
    <row r="3288" spans="7:12" x14ac:dyDescent="0.15">
      <c r="G3288"/>
      <c r="H3288"/>
      <c r="I3288"/>
      <c r="J3288"/>
      <c r="K3288"/>
      <c r="L3288" s="172"/>
    </row>
    <row r="3289" spans="7:12" x14ac:dyDescent="0.15">
      <c r="G3289"/>
      <c r="H3289"/>
      <c r="I3289"/>
      <c r="J3289"/>
      <c r="K3289"/>
      <c r="L3289" s="172"/>
    </row>
    <row r="3290" spans="7:12" x14ac:dyDescent="0.15">
      <c r="G3290"/>
      <c r="H3290"/>
      <c r="I3290"/>
      <c r="J3290"/>
      <c r="K3290"/>
      <c r="L3290" s="172"/>
    </row>
    <row r="3291" spans="7:12" x14ac:dyDescent="0.15">
      <c r="G3291"/>
      <c r="H3291"/>
      <c r="I3291"/>
      <c r="J3291"/>
      <c r="K3291"/>
      <c r="L3291" s="172"/>
    </row>
    <row r="3292" spans="7:12" x14ac:dyDescent="0.15">
      <c r="G3292"/>
      <c r="H3292"/>
      <c r="I3292"/>
      <c r="J3292"/>
      <c r="K3292"/>
      <c r="L3292" s="172"/>
    </row>
    <row r="3293" spans="7:12" x14ac:dyDescent="0.15">
      <c r="G3293"/>
      <c r="H3293"/>
      <c r="I3293"/>
      <c r="J3293"/>
      <c r="K3293"/>
      <c r="L3293" s="172"/>
    </row>
    <row r="3294" spans="7:12" x14ac:dyDescent="0.15">
      <c r="G3294"/>
      <c r="H3294"/>
      <c r="I3294"/>
      <c r="J3294"/>
      <c r="K3294"/>
      <c r="L3294" s="172"/>
    </row>
    <row r="3295" spans="7:12" x14ac:dyDescent="0.15">
      <c r="G3295"/>
      <c r="H3295"/>
      <c r="I3295"/>
      <c r="J3295"/>
      <c r="K3295"/>
      <c r="L3295" s="172"/>
    </row>
    <row r="3296" spans="7:12" x14ac:dyDescent="0.15">
      <c r="G3296"/>
      <c r="H3296"/>
      <c r="I3296"/>
      <c r="J3296"/>
      <c r="K3296"/>
      <c r="L3296" s="172"/>
    </row>
    <row r="3297" spans="7:12" x14ac:dyDescent="0.15">
      <c r="G3297"/>
      <c r="H3297"/>
      <c r="I3297"/>
      <c r="J3297"/>
      <c r="K3297"/>
      <c r="L3297" s="172"/>
    </row>
    <row r="3298" spans="7:12" x14ac:dyDescent="0.15">
      <c r="G3298"/>
      <c r="H3298"/>
      <c r="I3298"/>
      <c r="J3298"/>
      <c r="K3298"/>
      <c r="L3298" s="172"/>
    </row>
    <row r="3299" spans="7:12" x14ac:dyDescent="0.15">
      <c r="G3299"/>
      <c r="H3299"/>
      <c r="I3299"/>
      <c r="J3299"/>
      <c r="K3299"/>
      <c r="L3299" s="172"/>
    </row>
    <row r="3300" spans="7:12" x14ac:dyDescent="0.15">
      <c r="G3300"/>
      <c r="H3300"/>
      <c r="I3300"/>
      <c r="J3300"/>
      <c r="K3300"/>
      <c r="L3300" s="172"/>
    </row>
    <row r="3301" spans="7:12" x14ac:dyDescent="0.15">
      <c r="G3301"/>
      <c r="H3301"/>
      <c r="I3301"/>
      <c r="J3301"/>
      <c r="K3301"/>
      <c r="L3301" s="172"/>
    </row>
    <row r="3302" spans="7:12" x14ac:dyDescent="0.15">
      <c r="G3302"/>
      <c r="H3302"/>
      <c r="I3302"/>
      <c r="J3302"/>
      <c r="K3302"/>
      <c r="L3302" s="172"/>
    </row>
    <row r="3303" spans="7:12" x14ac:dyDescent="0.15">
      <c r="G3303"/>
      <c r="H3303"/>
      <c r="I3303"/>
      <c r="J3303"/>
      <c r="K3303"/>
      <c r="L3303" s="172"/>
    </row>
    <row r="3304" spans="7:12" x14ac:dyDescent="0.15">
      <c r="G3304"/>
      <c r="H3304"/>
      <c r="I3304"/>
      <c r="J3304"/>
      <c r="K3304"/>
      <c r="L3304" s="172"/>
    </row>
    <row r="3305" spans="7:12" x14ac:dyDescent="0.15">
      <c r="G3305"/>
      <c r="H3305"/>
      <c r="I3305"/>
      <c r="J3305"/>
      <c r="K3305"/>
      <c r="L3305" s="172"/>
    </row>
    <row r="3306" spans="7:12" x14ac:dyDescent="0.15">
      <c r="G3306"/>
      <c r="H3306"/>
      <c r="I3306"/>
      <c r="J3306"/>
      <c r="K3306"/>
      <c r="L3306" s="172"/>
    </row>
    <row r="3307" spans="7:12" x14ac:dyDescent="0.15">
      <c r="G3307"/>
      <c r="H3307"/>
      <c r="I3307"/>
      <c r="J3307"/>
      <c r="K3307"/>
      <c r="L3307" s="172"/>
    </row>
    <row r="3308" spans="7:12" x14ac:dyDescent="0.15">
      <c r="G3308"/>
      <c r="H3308"/>
      <c r="I3308"/>
      <c r="J3308"/>
      <c r="K3308"/>
      <c r="L3308" s="172"/>
    </row>
    <row r="3309" spans="7:12" x14ac:dyDescent="0.15">
      <c r="G3309"/>
      <c r="H3309"/>
      <c r="I3309"/>
      <c r="J3309"/>
      <c r="K3309"/>
      <c r="L3309" s="172"/>
    </row>
    <row r="3310" spans="7:12" x14ac:dyDescent="0.15">
      <c r="G3310"/>
      <c r="H3310"/>
      <c r="I3310"/>
      <c r="J3310"/>
      <c r="K3310"/>
      <c r="L3310" s="172"/>
    </row>
    <row r="3311" spans="7:12" x14ac:dyDescent="0.15">
      <c r="G3311"/>
      <c r="H3311"/>
      <c r="I3311"/>
      <c r="J3311"/>
      <c r="K3311"/>
      <c r="L3311" s="172"/>
    </row>
    <row r="3312" spans="7:12" x14ac:dyDescent="0.15">
      <c r="G3312"/>
      <c r="H3312"/>
      <c r="I3312"/>
      <c r="J3312"/>
      <c r="K3312"/>
      <c r="L3312" s="172"/>
    </row>
    <row r="3313" spans="7:12" x14ac:dyDescent="0.15">
      <c r="G3313"/>
      <c r="H3313"/>
      <c r="I3313"/>
      <c r="J3313"/>
      <c r="K3313"/>
      <c r="L3313" s="172"/>
    </row>
    <row r="3314" spans="7:12" x14ac:dyDescent="0.15">
      <c r="G3314"/>
      <c r="H3314"/>
      <c r="I3314"/>
      <c r="J3314"/>
      <c r="K3314"/>
      <c r="L3314" s="172"/>
    </row>
    <row r="3315" spans="7:12" x14ac:dyDescent="0.15">
      <c r="G3315"/>
      <c r="H3315"/>
      <c r="I3315"/>
      <c r="J3315"/>
      <c r="K3315"/>
      <c r="L3315" s="172"/>
    </row>
    <row r="3316" spans="7:12" x14ac:dyDescent="0.15">
      <c r="G3316"/>
      <c r="H3316"/>
      <c r="I3316"/>
      <c r="J3316"/>
      <c r="K3316"/>
      <c r="L3316" s="172"/>
    </row>
    <row r="3317" spans="7:12" x14ac:dyDescent="0.15">
      <c r="G3317"/>
      <c r="H3317"/>
      <c r="I3317"/>
      <c r="J3317"/>
      <c r="K3317"/>
      <c r="L3317" s="172"/>
    </row>
    <row r="3318" spans="7:12" x14ac:dyDescent="0.15">
      <c r="G3318"/>
      <c r="H3318"/>
      <c r="I3318"/>
      <c r="J3318"/>
      <c r="K3318"/>
      <c r="L3318" s="172"/>
    </row>
    <row r="3319" spans="7:12" x14ac:dyDescent="0.15">
      <c r="G3319"/>
      <c r="H3319"/>
      <c r="I3319"/>
      <c r="J3319"/>
      <c r="K3319"/>
      <c r="L3319" s="172"/>
    </row>
    <row r="3320" spans="7:12" x14ac:dyDescent="0.15">
      <c r="G3320"/>
      <c r="H3320"/>
      <c r="I3320"/>
      <c r="J3320"/>
      <c r="K3320"/>
      <c r="L3320" s="172"/>
    </row>
    <row r="3321" spans="7:12" x14ac:dyDescent="0.15">
      <c r="G3321"/>
      <c r="H3321"/>
      <c r="I3321"/>
      <c r="J3321"/>
      <c r="K3321"/>
      <c r="L3321" s="172"/>
    </row>
    <row r="3322" spans="7:12" x14ac:dyDescent="0.15">
      <c r="G3322"/>
      <c r="H3322"/>
      <c r="I3322"/>
      <c r="J3322"/>
      <c r="K3322"/>
      <c r="L3322" s="172"/>
    </row>
    <row r="3323" spans="7:12" x14ac:dyDescent="0.15">
      <c r="G3323"/>
      <c r="H3323"/>
      <c r="I3323"/>
      <c r="J3323"/>
      <c r="K3323"/>
      <c r="L3323" s="172"/>
    </row>
    <row r="3324" spans="7:12" x14ac:dyDescent="0.15">
      <c r="G3324"/>
      <c r="H3324"/>
      <c r="I3324"/>
      <c r="J3324"/>
      <c r="K3324"/>
      <c r="L3324" s="172"/>
    </row>
    <row r="3325" spans="7:12" x14ac:dyDescent="0.15">
      <c r="G3325"/>
      <c r="H3325"/>
      <c r="I3325"/>
      <c r="J3325"/>
      <c r="K3325"/>
      <c r="L3325" s="172"/>
    </row>
    <row r="3326" spans="7:12" x14ac:dyDescent="0.15">
      <c r="G3326"/>
      <c r="H3326"/>
      <c r="I3326"/>
      <c r="J3326"/>
      <c r="K3326"/>
      <c r="L3326" s="172"/>
    </row>
    <row r="3327" spans="7:12" x14ac:dyDescent="0.15">
      <c r="G3327"/>
      <c r="H3327"/>
      <c r="I3327"/>
      <c r="J3327"/>
      <c r="K3327"/>
      <c r="L3327" s="172"/>
    </row>
    <row r="3328" spans="7:12" x14ac:dyDescent="0.15">
      <c r="G3328"/>
      <c r="H3328"/>
      <c r="I3328"/>
      <c r="J3328"/>
      <c r="K3328"/>
      <c r="L3328" s="172"/>
    </row>
    <row r="3329" spans="7:12" x14ac:dyDescent="0.15">
      <c r="G3329"/>
      <c r="H3329"/>
      <c r="I3329"/>
      <c r="J3329"/>
      <c r="K3329"/>
      <c r="L3329" s="172"/>
    </row>
    <row r="3330" spans="7:12" x14ac:dyDescent="0.15">
      <c r="G3330"/>
      <c r="H3330"/>
      <c r="I3330"/>
      <c r="J3330"/>
      <c r="K3330"/>
      <c r="L3330" s="172"/>
    </row>
    <row r="3331" spans="7:12" x14ac:dyDescent="0.15">
      <c r="G3331"/>
      <c r="H3331"/>
      <c r="I3331"/>
      <c r="J3331"/>
      <c r="K3331"/>
      <c r="L3331" s="172"/>
    </row>
    <row r="3332" spans="7:12" x14ac:dyDescent="0.15">
      <c r="G3332"/>
      <c r="H3332"/>
      <c r="I3332"/>
      <c r="J3332"/>
      <c r="K3332"/>
      <c r="L3332" s="172"/>
    </row>
    <row r="3333" spans="7:12" x14ac:dyDescent="0.15">
      <c r="G3333"/>
      <c r="H3333"/>
      <c r="I3333"/>
      <c r="J3333"/>
      <c r="K3333"/>
      <c r="L3333" s="172"/>
    </row>
    <row r="3334" spans="7:12" x14ac:dyDescent="0.15">
      <c r="G3334"/>
      <c r="H3334"/>
      <c r="I3334"/>
      <c r="J3334"/>
      <c r="K3334"/>
      <c r="L3334" s="172"/>
    </row>
    <row r="3335" spans="7:12" x14ac:dyDescent="0.15">
      <c r="G3335"/>
      <c r="H3335"/>
      <c r="I3335"/>
      <c r="J3335"/>
      <c r="K3335"/>
      <c r="L3335" s="172"/>
    </row>
    <row r="3336" spans="7:12" x14ac:dyDescent="0.15">
      <c r="G3336"/>
      <c r="H3336"/>
      <c r="I3336"/>
      <c r="J3336"/>
      <c r="K3336"/>
      <c r="L3336" s="172"/>
    </row>
    <row r="3337" spans="7:12" x14ac:dyDescent="0.15">
      <c r="G3337"/>
      <c r="H3337"/>
      <c r="I3337"/>
      <c r="J3337"/>
      <c r="K3337"/>
      <c r="L3337" s="172"/>
    </row>
    <row r="3338" spans="7:12" x14ac:dyDescent="0.15">
      <c r="G3338"/>
      <c r="H3338"/>
      <c r="I3338"/>
      <c r="J3338"/>
      <c r="K3338"/>
      <c r="L3338" s="172"/>
    </row>
    <row r="3339" spans="7:12" x14ac:dyDescent="0.15">
      <c r="G3339"/>
      <c r="H3339"/>
      <c r="I3339"/>
      <c r="J3339"/>
      <c r="K3339"/>
      <c r="L3339" s="172"/>
    </row>
    <row r="3340" spans="7:12" x14ac:dyDescent="0.15">
      <c r="G3340"/>
      <c r="H3340"/>
      <c r="I3340"/>
      <c r="J3340"/>
      <c r="K3340"/>
      <c r="L3340" s="172"/>
    </row>
    <row r="3341" spans="7:12" x14ac:dyDescent="0.15">
      <c r="G3341"/>
      <c r="H3341"/>
      <c r="I3341"/>
      <c r="J3341"/>
      <c r="K3341"/>
      <c r="L3341" s="172"/>
    </row>
    <row r="3342" spans="7:12" x14ac:dyDescent="0.15">
      <c r="G3342"/>
      <c r="H3342"/>
      <c r="I3342"/>
      <c r="J3342"/>
      <c r="K3342"/>
      <c r="L3342" s="172"/>
    </row>
    <row r="3343" spans="7:12" x14ac:dyDescent="0.15">
      <c r="G3343"/>
      <c r="H3343"/>
      <c r="I3343"/>
      <c r="J3343"/>
      <c r="K3343"/>
      <c r="L3343" s="172"/>
    </row>
    <row r="3344" spans="7:12" x14ac:dyDescent="0.15">
      <c r="G3344"/>
      <c r="H3344"/>
      <c r="I3344"/>
      <c r="J3344"/>
      <c r="K3344"/>
      <c r="L3344" s="172"/>
    </row>
    <row r="3345" spans="7:12" x14ac:dyDescent="0.15">
      <c r="G3345"/>
      <c r="H3345"/>
      <c r="I3345"/>
      <c r="J3345"/>
      <c r="K3345"/>
      <c r="L3345" s="172"/>
    </row>
    <row r="3346" spans="7:12" x14ac:dyDescent="0.15">
      <c r="G3346"/>
      <c r="H3346"/>
      <c r="I3346"/>
      <c r="J3346"/>
      <c r="K3346"/>
      <c r="L3346" s="172"/>
    </row>
    <row r="3347" spans="7:12" x14ac:dyDescent="0.15">
      <c r="G3347"/>
      <c r="H3347"/>
      <c r="I3347"/>
      <c r="J3347"/>
      <c r="K3347"/>
      <c r="L3347" s="172"/>
    </row>
    <row r="3348" spans="7:12" x14ac:dyDescent="0.15">
      <c r="G3348"/>
      <c r="H3348"/>
      <c r="I3348"/>
      <c r="J3348"/>
      <c r="K3348"/>
      <c r="L3348" s="172"/>
    </row>
    <row r="3349" spans="7:12" x14ac:dyDescent="0.15">
      <c r="G3349"/>
      <c r="H3349"/>
      <c r="I3349"/>
      <c r="J3349"/>
      <c r="K3349"/>
      <c r="L3349" s="172"/>
    </row>
    <row r="3350" spans="7:12" x14ac:dyDescent="0.15">
      <c r="G3350"/>
      <c r="H3350"/>
      <c r="I3350"/>
      <c r="J3350"/>
      <c r="K3350"/>
      <c r="L3350" s="172"/>
    </row>
    <row r="3351" spans="7:12" x14ac:dyDescent="0.15">
      <c r="G3351"/>
      <c r="H3351"/>
      <c r="I3351"/>
      <c r="J3351"/>
      <c r="K3351"/>
      <c r="L3351" s="172"/>
    </row>
    <row r="3352" spans="7:12" x14ac:dyDescent="0.15">
      <c r="G3352"/>
      <c r="H3352"/>
      <c r="I3352"/>
      <c r="J3352"/>
      <c r="K3352"/>
      <c r="L3352" s="172"/>
    </row>
    <row r="3353" spans="7:12" x14ac:dyDescent="0.15">
      <c r="G3353"/>
      <c r="H3353"/>
      <c r="I3353"/>
      <c r="J3353"/>
      <c r="K3353"/>
      <c r="L3353" s="172"/>
    </row>
    <row r="3354" spans="7:12" x14ac:dyDescent="0.15">
      <c r="G3354"/>
      <c r="H3354"/>
      <c r="I3354"/>
      <c r="J3354"/>
      <c r="K3354"/>
      <c r="L3354" s="172"/>
    </row>
    <row r="3355" spans="7:12" x14ac:dyDescent="0.15">
      <c r="G3355"/>
      <c r="H3355"/>
      <c r="I3355"/>
      <c r="J3355"/>
      <c r="K3355"/>
      <c r="L3355" s="172"/>
    </row>
    <row r="3356" spans="7:12" x14ac:dyDescent="0.15">
      <c r="G3356"/>
      <c r="H3356"/>
      <c r="I3356"/>
      <c r="J3356"/>
      <c r="K3356"/>
      <c r="L3356" s="172"/>
    </row>
    <row r="3357" spans="7:12" x14ac:dyDescent="0.15">
      <c r="G3357"/>
      <c r="H3357"/>
      <c r="I3357"/>
      <c r="J3357"/>
      <c r="K3357"/>
      <c r="L3357" s="172"/>
    </row>
    <row r="3358" spans="7:12" x14ac:dyDescent="0.15">
      <c r="G3358"/>
      <c r="H3358"/>
      <c r="I3358"/>
      <c r="J3358"/>
      <c r="K3358"/>
      <c r="L3358" s="172"/>
    </row>
    <row r="3359" spans="7:12" x14ac:dyDescent="0.15">
      <c r="G3359"/>
      <c r="H3359"/>
      <c r="I3359"/>
      <c r="J3359"/>
      <c r="K3359"/>
      <c r="L3359" s="172"/>
    </row>
    <row r="3360" spans="7:12" x14ac:dyDescent="0.15">
      <c r="G3360"/>
      <c r="H3360"/>
      <c r="I3360"/>
      <c r="J3360"/>
      <c r="K3360"/>
      <c r="L3360" s="172"/>
    </row>
    <row r="3361" spans="7:12" x14ac:dyDescent="0.15">
      <c r="G3361"/>
      <c r="H3361"/>
      <c r="I3361"/>
      <c r="J3361"/>
      <c r="K3361"/>
      <c r="L3361" s="172"/>
    </row>
    <row r="3362" spans="7:12" x14ac:dyDescent="0.15">
      <c r="G3362"/>
      <c r="H3362"/>
      <c r="I3362"/>
      <c r="J3362"/>
      <c r="K3362"/>
      <c r="L3362" s="172"/>
    </row>
    <row r="3363" spans="7:12" x14ac:dyDescent="0.15">
      <c r="G3363"/>
      <c r="H3363"/>
      <c r="I3363"/>
      <c r="J3363"/>
      <c r="K3363"/>
      <c r="L3363" s="172"/>
    </row>
    <row r="3364" spans="7:12" x14ac:dyDescent="0.15">
      <c r="G3364"/>
      <c r="H3364"/>
      <c r="I3364"/>
      <c r="J3364"/>
      <c r="K3364"/>
      <c r="L3364" s="172"/>
    </row>
    <row r="3365" spans="7:12" x14ac:dyDescent="0.15">
      <c r="G3365"/>
      <c r="H3365"/>
      <c r="I3365"/>
      <c r="J3365"/>
      <c r="K3365"/>
      <c r="L3365" s="172"/>
    </row>
    <row r="3366" spans="7:12" x14ac:dyDescent="0.15">
      <c r="G3366"/>
      <c r="H3366"/>
      <c r="I3366"/>
      <c r="J3366"/>
      <c r="K3366"/>
      <c r="L3366" s="172"/>
    </row>
    <row r="3367" spans="7:12" x14ac:dyDescent="0.15">
      <c r="G3367"/>
      <c r="H3367"/>
      <c r="I3367"/>
      <c r="J3367"/>
      <c r="K3367"/>
      <c r="L3367" s="172"/>
    </row>
    <row r="3368" spans="7:12" x14ac:dyDescent="0.15">
      <c r="G3368"/>
      <c r="H3368"/>
      <c r="I3368"/>
      <c r="J3368"/>
      <c r="K3368"/>
      <c r="L3368" s="172"/>
    </row>
    <row r="3369" spans="7:12" x14ac:dyDescent="0.15">
      <c r="G3369"/>
      <c r="H3369"/>
      <c r="I3369"/>
      <c r="J3369"/>
      <c r="K3369"/>
      <c r="L3369" s="172"/>
    </row>
    <row r="3370" spans="7:12" x14ac:dyDescent="0.15">
      <c r="G3370"/>
      <c r="H3370"/>
      <c r="I3370"/>
      <c r="J3370"/>
      <c r="K3370"/>
      <c r="L3370" s="172"/>
    </row>
    <row r="3371" spans="7:12" x14ac:dyDescent="0.15">
      <c r="G3371"/>
      <c r="H3371"/>
      <c r="I3371"/>
      <c r="J3371"/>
      <c r="K3371"/>
      <c r="L3371" s="172"/>
    </row>
    <row r="3372" spans="7:12" x14ac:dyDescent="0.15">
      <c r="G3372"/>
      <c r="H3372"/>
      <c r="I3372"/>
      <c r="J3372"/>
      <c r="K3372"/>
      <c r="L3372" s="172"/>
    </row>
    <row r="3373" spans="7:12" x14ac:dyDescent="0.15">
      <c r="G3373"/>
      <c r="H3373"/>
      <c r="I3373"/>
      <c r="J3373"/>
      <c r="K3373"/>
      <c r="L3373" s="172"/>
    </row>
    <row r="3374" spans="7:12" x14ac:dyDescent="0.15">
      <c r="G3374"/>
      <c r="H3374"/>
      <c r="I3374"/>
      <c r="J3374"/>
      <c r="K3374"/>
      <c r="L3374" s="172"/>
    </row>
    <row r="3375" spans="7:12" x14ac:dyDescent="0.15">
      <c r="G3375"/>
      <c r="H3375"/>
      <c r="I3375"/>
      <c r="J3375"/>
      <c r="K3375"/>
      <c r="L3375" s="172"/>
    </row>
    <row r="3376" spans="7:12" x14ac:dyDescent="0.15">
      <c r="G3376"/>
      <c r="H3376"/>
      <c r="I3376"/>
      <c r="J3376"/>
      <c r="K3376"/>
      <c r="L3376" s="172"/>
    </row>
    <row r="3377" spans="7:12" x14ac:dyDescent="0.15">
      <c r="G3377"/>
      <c r="H3377"/>
      <c r="I3377"/>
      <c r="J3377"/>
      <c r="K3377"/>
      <c r="L3377" s="172"/>
    </row>
    <row r="3378" spans="7:12" x14ac:dyDescent="0.15">
      <c r="G3378"/>
      <c r="H3378"/>
      <c r="I3378"/>
      <c r="J3378"/>
      <c r="K3378"/>
      <c r="L3378" s="172"/>
    </row>
    <row r="3379" spans="7:12" x14ac:dyDescent="0.15">
      <c r="G3379"/>
      <c r="H3379"/>
      <c r="I3379"/>
      <c r="J3379"/>
      <c r="K3379"/>
      <c r="L3379" s="172"/>
    </row>
    <row r="3380" spans="7:12" x14ac:dyDescent="0.15">
      <c r="G3380"/>
      <c r="H3380"/>
      <c r="I3380"/>
      <c r="J3380"/>
      <c r="K3380"/>
      <c r="L3380" s="172"/>
    </row>
    <row r="3381" spans="7:12" x14ac:dyDescent="0.15">
      <c r="G3381"/>
      <c r="H3381"/>
      <c r="I3381"/>
      <c r="J3381"/>
      <c r="K3381"/>
      <c r="L3381" s="172"/>
    </row>
    <row r="3382" spans="7:12" x14ac:dyDescent="0.15">
      <c r="G3382"/>
      <c r="H3382"/>
      <c r="I3382"/>
      <c r="J3382"/>
      <c r="K3382"/>
      <c r="L3382" s="172"/>
    </row>
    <row r="3383" spans="7:12" x14ac:dyDescent="0.15">
      <c r="G3383"/>
      <c r="H3383"/>
      <c r="I3383"/>
      <c r="J3383"/>
      <c r="K3383"/>
      <c r="L3383" s="172"/>
    </row>
    <row r="3384" spans="7:12" x14ac:dyDescent="0.15">
      <c r="G3384"/>
      <c r="H3384"/>
      <c r="I3384"/>
      <c r="J3384"/>
      <c r="K3384"/>
      <c r="L3384" s="172"/>
    </row>
    <row r="3385" spans="7:12" x14ac:dyDescent="0.15">
      <c r="G3385"/>
      <c r="H3385"/>
      <c r="I3385"/>
      <c r="J3385"/>
      <c r="K3385"/>
      <c r="L3385" s="172"/>
    </row>
    <row r="3386" spans="7:12" x14ac:dyDescent="0.15">
      <c r="G3386"/>
      <c r="H3386"/>
      <c r="I3386"/>
      <c r="J3386"/>
      <c r="K3386"/>
      <c r="L3386" s="172"/>
    </row>
    <row r="3387" spans="7:12" x14ac:dyDescent="0.15">
      <c r="G3387"/>
      <c r="H3387"/>
      <c r="I3387"/>
      <c r="J3387"/>
      <c r="K3387"/>
      <c r="L3387" s="172"/>
    </row>
    <row r="3388" spans="7:12" x14ac:dyDescent="0.15">
      <c r="G3388"/>
      <c r="H3388"/>
      <c r="I3388"/>
      <c r="J3388"/>
      <c r="K3388"/>
      <c r="L3388" s="172"/>
    </row>
    <row r="3389" spans="7:12" x14ac:dyDescent="0.15">
      <c r="G3389"/>
      <c r="H3389"/>
      <c r="I3389"/>
      <c r="J3389"/>
      <c r="K3389"/>
      <c r="L3389" s="172"/>
    </row>
    <row r="3390" spans="7:12" x14ac:dyDescent="0.15">
      <c r="G3390"/>
      <c r="H3390"/>
      <c r="I3390"/>
      <c r="J3390"/>
      <c r="K3390"/>
      <c r="L3390" s="172"/>
    </row>
    <row r="3391" spans="7:12" x14ac:dyDescent="0.15">
      <c r="G3391"/>
      <c r="H3391"/>
      <c r="I3391"/>
      <c r="J3391"/>
      <c r="K3391"/>
      <c r="L3391" s="172"/>
    </row>
    <row r="3392" spans="7:12" x14ac:dyDescent="0.15">
      <c r="G3392"/>
      <c r="H3392"/>
      <c r="I3392"/>
      <c r="J3392"/>
      <c r="K3392"/>
      <c r="L3392" s="172"/>
    </row>
    <row r="3393" spans="7:12" x14ac:dyDescent="0.15">
      <c r="G3393"/>
      <c r="H3393"/>
      <c r="I3393"/>
      <c r="J3393"/>
      <c r="K3393"/>
      <c r="L3393" s="172"/>
    </row>
    <row r="3394" spans="7:12" x14ac:dyDescent="0.15">
      <c r="G3394"/>
      <c r="H3394"/>
      <c r="I3394"/>
      <c r="J3394"/>
      <c r="K3394"/>
      <c r="L3394" s="172"/>
    </row>
    <row r="3395" spans="7:12" x14ac:dyDescent="0.15">
      <c r="G3395"/>
      <c r="H3395"/>
      <c r="I3395"/>
      <c r="J3395"/>
      <c r="K3395"/>
      <c r="L3395" s="172"/>
    </row>
    <row r="3396" spans="7:12" x14ac:dyDescent="0.15">
      <c r="G3396"/>
      <c r="H3396"/>
      <c r="I3396"/>
      <c r="J3396"/>
      <c r="K3396"/>
      <c r="L3396" s="172"/>
    </row>
    <row r="3397" spans="7:12" x14ac:dyDescent="0.15">
      <c r="G3397"/>
      <c r="H3397"/>
      <c r="I3397"/>
      <c r="J3397"/>
      <c r="K3397"/>
      <c r="L3397" s="172"/>
    </row>
    <row r="3398" spans="7:12" x14ac:dyDescent="0.15">
      <c r="G3398"/>
      <c r="H3398"/>
      <c r="I3398"/>
      <c r="J3398"/>
      <c r="K3398"/>
      <c r="L3398" s="172"/>
    </row>
    <row r="3399" spans="7:12" x14ac:dyDescent="0.15">
      <c r="G3399"/>
      <c r="H3399"/>
      <c r="I3399"/>
      <c r="J3399"/>
      <c r="K3399"/>
      <c r="L3399" s="172"/>
    </row>
    <row r="3400" spans="7:12" x14ac:dyDescent="0.15">
      <c r="G3400"/>
      <c r="H3400"/>
      <c r="I3400"/>
      <c r="J3400"/>
      <c r="K3400"/>
      <c r="L3400" s="172"/>
    </row>
    <row r="3401" spans="7:12" x14ac:dyDescent="0.15">
      <c r="G3401"/>
      <c r="H3401"/>
      <c r="I3401"/>
      <c r="J3401"/>
      <c r="K3401"/>
      <c r="L3401" s="172"/>
    </row>
    <row r="3402" spans="7:12" x14ac:dyDescent="0.15">
      <c r="G3402"/>
      <c r="H3402"/>
      <c r="I3402"/>
      <c r="J3402"/>
      <c r="K3402"/>
      <c r="L3402" s="172"/>
    </row>
    <row r="3403" spans="7:12" x14ac:dyDescent="0.15">
      <c r="G3403"/>
      <c r="H3403"/>
      <c r="I3403"/>
      <c r="J3403"/>
      <c r="K3403"/>
      <c r="L3403" s="172"/>
    </row>
    <row r="3404" spans="7:12" x14ac:dyDescent="0.15">
      <c r="G3404"/>
      <c r="H3404"/>
      <c r="I3404"/>
      <c r="J3404"/>
      <c r="K3404"/>
      <c r="L3404" s="172"/>
    </row>
    <row r="3405" spans="7:12" x14ac:dyDescent="0.15">
      <c r="G3405"/>
      <c r="H3405"/>
      <c r="I3405"/>
      <c r="J3405"/>
      <c r="K3405"/>
      <c r="L3405" s="172"/>
    </row>
    <row r="3406" spans="7:12" x14ac:dyDescent="0.15">
      <c r="G3406"/>
      <c r="H3406"/>
      <c r="I3406"/>
      <c r="J3406"/>
      <c r="K3406"/>
      <c r="L3406" s="172"/>
    </row>
    <row r="3407" spans="7:12" x14ac:dyDescent="0.15">
      <c r="G3407"/>
      <c r="H3407"/>
      <c r="I3407"/>
      <c r="J3407"/>
      <c r="K3407"/>
      <c r="L3407" s="172"/>
    </row>
    <row r="3408" spans="7:12" x14ac:dyDescent="0.15">
      <c r="G3408"/>
      <c r="H3408"/>
      <c r="I3408"/>
      <c r="J3408"/>
      <c r="K3408"/>
      <c r="L3408" s="172"/>
    </row>
    <row r="3409" spans="7:12" x14ac:dyDescent="0.15">
      <c r="G3409"/>
      <c r="H3409"/>
      <c r="I3409"/>
      <c r="J3409"/>
      <c r="K3409"/>
      <c r="L3409" s="172"/>
    </row>
    <row r="3410" spans="7:12" x14ac:dyDescent="0.15">
      <c r="G3410"/>
      <c r="H3410"/>
      <c r="I3410"/>
      <c r="J3410"/>
      <c r="K3410"/>
      <c r="L3410" s="172"/>
    </row>
    <row r="3411" spans="7:12" x14ac:dyDescent="0.15">
      <c r="G3411"/>
      <c r="H3411"/>
      <c r="I3411"/>
      <c r="J3411"/>
      <c r="K3411"/>
      <c r="L3411" s="172"/>
    </row>
    <row r="3412" spans="7:12" x14ac:dyDescent="0.15">
      <c r="G3412"/>
      <c r="H3412"/>
      <c r="I3412"/>
      <c r="J3412"/>
      <c r="K3412"/>
      <c r="L3412" s="172"/>
    </row>
    <row r="3413" spans="7:12" x14ac:dyDescent="0.15">
      <c r="G3413"/>
      <c r="H3413"/>
      <c r="I3413"/>
      <c r="J3413"/>
      <c r="K3413"/>
      <c r="L3413" s="172"/>
    </row>
    <row r="3414" spans="7:12" x14ac:dyDescent="0.15">
      <c r="G3414"/>
      <c r="H3414"/>
      <c r="I3414"/>
      <c r="J3414"/>
      <c r="K3414"/>
      <c r="L3414" s="172"/>
    </row>
    <row r="3415" spans="7:12" x14ac:dyDescent="0.15">
      <c r="G3415"/>
      <c r="H3415"/>
      <c r="I3415"/>
      <c r="J3415"/>
      <c r="K3415"/>
      <c r="L3415" s="172"/>
    </row>
    <row r="3416" spans="7:12" x14ac:dyDescent="0.15">
      <c r="G3416"/>
      <c r="H3416"/>
      <c r="I3416"/>
      <c r="J3416"/>
      <c r="K3416"/>
      <c r="L3416" s="172"/>
    </row>
    <row r="3417" spans="7:12" x14ac:dyDescent="0.15">
      <c r="G3417"/>
      <c r="H3417"/>
      <c r="I3417"/>
      <c r="J3417"/>
      <c r="K3417"/>
      <c r="L3417" s="172"/>
    </row>
    <row r="3418" spans="7:12" x14ac:dyDescent="0.15">
      <c r="G3418"/>
      <c r="H3418"/>
      <c r="I3418"/>
      <c r="J3418"/>
      <c r="K3418"/>
      <c r="L3418" s="172"/>
    </row>
    <row r="3419" spans="7:12" x14ac:dyDescent="0.15">
      <c r="G3419"/>
      <c r="H3419"/>
      <c r="I3419"/>
      <c r="J3419"/>
      <c r="K3419"/>
      <c r="L3419" s="172"/>
    </row>
    <row r="3420" spans="7:12" x14ac:dyDescent="0.15">
      <c r="G3420"/>
      <c r="H3420"/>
      <c r="I3420"/>
      <c r="J3420"/>
      <c r="K3420"/>
      <c r="L3420" s="172"/>
    </row>
    <row r="3421" spans="7:12" x14ac:dyDescent="0.15">
      <c r="G3421"/>
      <c r="H3421"/>
      <c r="I3421"/>
      <c r="J3421"/>
      <c r="K3421"/>
      <c r="L3421" s="172"/>
    </row>
    <row r="3422" spans="7:12" x14ac:dyDescent="0.15">
      <c r="G3422"/>
      <c r="H3422"/>
      <c r="I3422"/>
      <c r="J3422"/>
      <c r="K3422"/>
      <c r="L3422" s="172"/>
    </row>
    <row r="3423" spans="7:12" x14ac:dyDescent="0.15">
      <c r="G3423"/>
      <c r="H3423"/>
      <c r="I3423"/>
      <c r="J3423"/>
      <c r="K3423"/>
      <c r="L3423" s="172"/>
    </row>
    <row r="3424" spans="7:12" x14ac:dyDescent="0.15">
      <c r="G3424"/>
      <c r="H3424"/>
      <c r="I3424"/>
      <c r="J3424"/>
      <c r="K3424"/>
      <c r="L3424" s="172"/>
    </row>
    <row r="3425" spans="7:12" x14ac:dyDescent="0.15">
      <c r="G3425"/>
      <c r="H3425"/>
      <c r="I3425"/>
      <c r="J3425"/>
      <c r="K3425"/>
      <c r="L3425" s="172"/>
    </row>
    <row r="3426" spans="7:12" x14ac:dyDescent="0.15">
      <c r="G3426"/>
      <c r="H3426"/>
      <c r="I3426"/>
      <c r="J3426"/>
      <c r="K3426"/>
      <c r="L3426" s="172"/>
    </row>
    <row r="3427" spans="7:12" x14ac:dyDescent="0.15">
      <c r="G3427"/>
      <c r="H3427"/>
      <c r="I3427"/>
      <c r="J3427"/>
      <c r="K3427"/>
      <c r="L3427" s="172"/>
    </row>
    <row r="3428" spans="7:12" x14ac:dyDescent="0.15">
      <c r="G3428"/>
      <c r="H3428"/>
      <c r="I3428"/>
      <c r="J3428"/>
      <c r="K3428"/>
      <c r="L3428" s="172"/>
    </row>
    <row r="3429" spans="7:12" x14ac:dyDescent="0.15">
      <c r="G3429"/>
      <c r="H3429"/>
      <c r="I3429"/>
      <c r="J3429"/>
      <c r="K3429"/>
      <c r="L3429" s="172"/>
    </row>
    <row r="3430" spans="7:12" x14ac:dyDescent="0.15">
      <c r="G3430"/>
      <c r="H3430"/>
      <c r="I3430"/>
      <c r="J3430"/>
      <c r="K3430"/>
      <c r="L3430" s="172"/>
    </row>
    <row r="3431" spans="7:12" x14ac:dyDescent="0.15">
      <c r="G3431"/>
      <c r="H3431"/>
      <c r="I3431"/>
      <c r="J3431"/>
      <c r="K3431"/>
      <c r="L3431" s="172"/>
    </row>
    <row r="3432" spans="7:12" x14ac:dyDescent="0.15">
      <c r="G3432"/>
      <c r="H3432"/>
      <c r="I3432"/>
      <c r="J3432"/>
      <c r="K3432"/>
      <c r="L3432" s="172"/>
    </row>
    <row r="3433" spans="7:12" x14ac:dyDescent="0.15">
      <c r="G3433"/>
      <c r="H3433"/>
      <c r="I3433"/>
      <c r="J3433"/>
      <c r="K3433"/>
      <c r="L3433" s="172"/>
    </row>
    <row r="3434" spans="7:12" x14ac:dyDescent="0.15">
      <c r="G3434"/>
      <c r="H3434"/>
      <c r="I3434"/>
      <c r="J3434"/>
      <c r="K3434"/>
      <c r="L3434" s="172"/>
    </row>
    <row r="3435" spans="7:12" x14ac:dyDescent="0.15">
      <c r="G3435"/>
      <c r="H3435"/>
      <c r="I3435"/>
      <c r="J3435"/>
      <c r="K3435"/>
      <c r="L3435" s="172"/>
    </row>
    <row r="3436" spans="7:12" x14ac:dyDescent="0.15">
      <c r="G3436"/>
      <c r="H3436"/>
      <c r="I3436"/>
      <c r="J3436"/>
      <c r="K3436"/>
      <c r="L3436" s="172"/>
    </row>
    <row r="3437" spans="7:12" x14ac:dyDescent="0.15">
      <c r="G3437"/>
      <c r="H3437"/>
      <c r="I3437"/>
      <c r="J3437"/>
      <c r="K3437"/>
      <c r="L3437" s="172"/>
    </row>
    <row r="3438" spans="7:12" x14ac:dyDescent="0.15">
      <c r="G3438"/>
      <c r="H3438"/>
      <c r="I3438"/>
      <c r="J3438"/>
      <c r="K3438"/>
      <c r="L3438" s="172"/>
    </row>
    <row r="3439" spans="7:12" x14ac:dyDescent="0.15">
      <c r="G3439"/>
      <c r="H3439"/>
      <c r="I3439"/>
      <c r="J3439"/>
      <c r="K3439"/>
      <c r="L3439" s="172"/>
    </row>
    <row r="3440" spans="7:12" x14ac:dyDescent="0.15">
      <c r="G3440"/>
      <c r="H3440"/>
      <c r="I3440"/>
      <c r="J3440"/>
      <c r="K3440"/>
      <c r="L3440" s="172"/>
    </row>
    <row r="3441" spans="7:12" x14ac:dyDescent="0.15">
      <c r="G3441"/>
      <c r="H3441"/>
      <c r="I3441"/>
      <c r="J3441"/>
      <c r="K3441"/>
      <c r="L3441" s="172"/>
    </row>
    <row r="3442" spans="7:12" x14ac:dyDescent="0.15">
      <c r="G3442"/>
      <c r="H3442"/>
      <c r="I3442"/>
      <c r="J3442"/>
      <c r="K3442"/>
      <c r="L3442" s="172"/>
    </row>
    <row r="3443" spans="7:12" x14ac:dyDescent="0.15">
      <c r="G3443"/>
      <c r="H3443"/>
      <c r="I3443"/>
      <c r="J3443"/>
      <c r="K3443"/>
      <c r="L3443" s="172"/>
    </row>
    <row r="3444" spans="7:12" x14ac:dyDescent="0.15">
      <c r="G3444"/>
      <c r="H3444"/>
      <c r="I3444"/>
      <c r="J3444"/>
      <c r="K3444"/>
      <c r="L3444" s="172"/>
    </row>
    <row r="3445" spans="7:12" x14ac:dyDescent="0.15">
      <c r="G3445"/>
      <c r="H3445"/>
      <c r="I3445"/>
      <c r="J3445"/>
      <c r="K3445"/>
      <c r="L3445" s="172"/>
    </row>
    <row r="3446" spans="7:12" x14ac:dyDescent="0.15">
      <c r="G3446"/>
      <c r="H3446"/>
      <c r="I3446"/>
      <c r="J3446"/>
      <c r="K3446"/>
      <c r="L3446" s="172"/>
    </row>
    <row r="3447" spans="7:12" x14ac:dyDescent="0.15">
      <c r="G3447"/>
      <c r="H3447"/>
      <c r="I3447"/>
      <c r="J3447"/>
      <c r="K3447"/>
      <c r="L3447" s="172"/>
    </row>
    <row r="3448" spans="7:12" x14ac:dyDescent="0.15">
      <c r="G3448"/>
      <c r="H3448"/>
      <c r="I3448"/>
      <c r="J3448"/>
      <c r="K3448"/>
      <c r="L3448" s="172"/>
    </row>
    <row r="3449" spans="7:12" x14ac:dyDescent="0.15">
      <c r="G3449"/>
      <c r="H3449"/>
      <c r="I3449"/>
      <c r="J3449"/>
      <c r="K3449"/>
      <c r="L3449" s="172"/>
    </row>
    <row r="3450" spans="7:12" x14ac:dyDescent="0.15">
      <c r="G3450"/>
      <c r="H3450"/>
      <c r="I3450"/>
      <c r="J3450"/>
      <c r="K3450"/>
      <c r="L3450" s="172"/>
    </row>
    <row r="3451" spans="7:12" x14ac:dyDescent="0.15">
      <c r="G3451"/>
      <c r="H3451"/>
      <c r="I3451"/>
      <c r="J3451"/>
      <c r="K3451"/>
      <c r="L3451" s="172"/>
    </row>
    <row r="3452" spans="7:12" x14ac:dyDescent="0.15">
      <c r="G3452"/>
      <c r="H3452"/>
      <c r="I3452"/>
      <c r="J3452"/>
      <c r="K3452"/>
      <c r="L3452" s="172"/>
    </row>
    <row r="3453" spans="7:12" x14ac:dyDescent="0.15">
      <c r="G3453"/>
      <c r="H3453"/>
      <c r="I3453"/>
      <c r="J3453"/>
      <c r="K3453"/>
      <c r="L3453" s="172"/>
    </row>
    <row r="3454" spans="7:12" x14ac:dyDescent="0.15">
      <c r="G3454"/>
      <c r="H3454"/>
      <c r="I3454"/>
      <c r="J3454"/>
      <c r="K3454"/>
      <c r="L3454" s="172"/>
    </row>
    <row r="3455" spans="7:12" x14ac:dyDescent="0.15">
      <c r="G3455"/>
      <c r="H3455"/>
      <c r="I3455"/>
      <c r="J3455"/>
      <c r="K3455"/>
      <c r="L3455" s="172"/>
    </row>
    <row r="3456" spans="7:12" x14ac:dyDescent="0.15">
      <c r="G3456"/>
      <c r="H3456"/>
      <c r="I3456"/>
      <c r="J3456"/>
      <c r="K3456"/>
      <c r="L3456" s="172"/>
    </row>
    <row r="3457" spans="7:12" x14ac:dyDescent="0.15">
      <c r="G3457"/>
      <c r="H3457"/>
      <c r="I3457"/>
      <c r="J3457"/>
      <c r="K3457"/>
      <c r="L3457" s="172"/>
    </row>
    <row r="3458" spans="7:12" x14ac:dyDescent="0.15">
      <c r="G3458"/>
      <c r="H3458"/>
      <c r="I3458"/>
      <c r="J3458"/>
      <c r="K3458"/>
      <c r="L3458" s="172"/>
    </row>
    <row r="3459" spans="7:12" x14ac:dyDescent="0.15">
      <c r="G3459"/>
      <c r="H3459"/>
      <c r="I3459"/>
      <c r="J3459"/>
      <c r="K3459"/>
      <c r="L3459" s="172"/>
    </row>
    <row r="3460" spans="7:12" x14ac:dyDescent="0.15">
      <c r="G3460"/>
      <c r="H3460"/>
      <c r="I3460"/>
      <c r="J3460"/>
      <c r="K3460"/>
      <c r="L3460" s="172"/>
    </row>
    <row r="3461" spans="7:12" x14ac:dyDescent="0.15">
      <c r="G3461"/>
      <c r="H3461"/>
      <c r="I3461"/>
      <c r="J3461"/>
      <c r="K3461"/>
      <c r="L3461" s="172"/>
    </row>
    <row r="3462" spans="7:12" x14ac:dyDescent="0.15">
      <c r="G3462"/>
      <c r="H3462"/>
      <c r="I3462"/>
      <c r="J3462"/>
      <c r="K3462"/>
      <c r="L3462" s="172"/>
    </row>
    <row r="3463" spans="7:12" x14ac:dyDescent="0.15">
      <c r="G3463"/>
      <c r="H3463"/>
      <c r="I3463"/>
      <c r="J3463"/>
      <c r="K3463"/>
      <c r="L3463" s="172"/>
    </row>
    <row r="3464" spans="7:12" x14ac:dyDescent="0.15">
      <c r="G3464"/>
      <c r="H3464"/>
      <c r="I3464"/>
      <c r="J3464"/>
      <c r="K3464"/>
      <c r="L3464" s="172"/>
    </row>
    <row r="3465" spans="7:12" x14ac:dyDescent="0.15">
      <c r="G3465"/>
      <c r="H3465"/>
      <c r="I3465"/>
      <c r="J3465"/>
      <c r="K3465"/>
      <c r="L3465" s="172"/>
    </row>
    <row r="3466" spans="7:12" x14ac:dyDescent="0.15">
      <c r="G3466"/>
      <c r="H3466"/>
      <c r="I3466"/>
      <c r="J3466"/>
      <c r="K3466"/>
      <c r="L3466" s="172"/>
    </row>
    <row r="3467" spans="7:12" x14ac:dyDescent="0.15">
      <c r="G3467"/>
      <c r="H3467"/>
      <c r="I3467"/>
      <c r="J3467"/>
      <c r="K3467"/>
      <c r="L3467" s="172"/>
    </row>
    <row r="3468" spans="7:12" x14ac:dyDescent="0.15">
      <c r="G3468"/>
      <c r="H3468"/>
      <c r="I3468"/>
      <c r="J3468"/>
      <c r="K3468"/>
      <c r="L3468" s="172"/>
    </row>
    <row r="3469" spans="7:12" x14ac:dyDescent="0.15">
      <c r="G3469"/>
      <c r="H3469"/>
      <c r="I3469"/>
      <c r="J3469"/>
      <c r="K3469"/>
      <c r="L3469" s="172"/>
    </row>
    <row r="3470" spans="7:12" x14ac:dyDescent="0.15">
      <c r="G3470"/>
      <c r="H3470"/>
      <c r="I3470"/>
      <c r="J3470"/>
      <c r="K3470"/>
      <c r="L3470" s="172"/>
    </row>
    <row r="3471" spans="7:12" x14ac:dyDescent="0.15">
      <c r="G3471"/>
      <c r="H3471"/>
      <c r="I3471"/>
      <c r="J3471"/>
      <c r="K3471"/>
      <c r="L3471" s="172"/>
    </row>
    <row r="3472" spans="7:12" x14ac:dyDescent="0.15">
      <c r="G3472"/>
      <c r="H3472"/>
      <c r="I3472"/>
      <c r="J3472"/>
      <c r="K3472"/>
      <c r="L3472" s="172"/>
    </row>
    <row r="3473" spans="7:12" x14ac:dyDescent="0.15">
      <c r="G3473"/>
      <c r="H3473"/>
      <c r="I3473"/>
      <c r="J3473"/>
      <c r="K3473"/>
      <c r="L3473" s="172"/>
    </row>
    <row r="3474" spans="7:12" x14ac:dyDescent="0.15">
      <c r="G3474"/>
      <c r="H3474"/>
      <c r="I3474"/>
      <c r="J3474"/>
      <c r="K3474"/>
      <c r="L3474" s="172"/>
    </row>
    <row r="3475" spans="7:12" x14ac:dyDescent="0.15">
      <c r="G3475"/>
      <c r="H3475"/>
      <c r="I3475"/>
      <c r="J3475"/>
      <c r="K3475"/>
      <c r="L3475" s="172"/>
    </row>
    <row r="3476" spans="7:12" x14ac:dyDescent="0.15">
      <c r="G3476"/>
      <c r="H3476"/>
      <c r="I3476"/>
      <c r="J3476"/>
      <c r="K3476"/>
      <c r="L3476" s="172"/>
    </row>
    <row r="3477" spans="7:12" x14ac:dyDescent="0.15">
      <c r="G3477"/>
      <c r="H3477"/>
      <c r="I3477"/>
      <c r="J3477"/>
      <c r="K3477"/>
      <c r="L3477" s="172"/>
    </row>
    <row r="3478" spans="7:12" x14ac:dyDescent="0.15">
      <c r="G3478"/>
      <c r="H3478"/>
      <c r="I3478"/>
      <c r="J3478"/>
      <c r="K3478"/>
      <c r="L3478" s="172"/>
    </row>
    <row r="3479" spans="7:12" x14ac:dyDescent="0.15">
      <c r="G3479"/>
      <c r="H3479"/>
      <c r="I3479"/>
      <c r="J3479"/>
      <c r="K3479"/>
      <c r="L3479" s="172"/>
    </row>
    <row r="3480" spans="7:12" x14ac:dyDescent="0.15">
      <c r="G3480"/>
      <c r="H3480"/>
      <c r="I3480"/>
      <c r="J3480"/>
      <c r="K3480"/>
      <c r="L3480" s="172"/>
    </row>
    <row r="3481" spans="7:12" x14ac:dyDescent="0.15">
      <c r="G3481"/>
      <c r="H3481"/>
      <c r="I3481"/>
      <c r="J3481"/>
      <c r="K3481"/>
      <c r="L3481" s="172"/>
    </row>
    <row r="3482" spans="7:12" x14ac:dyDescent="0.15">
      <c r="G3482"/>
      <c r="H3482"/>
      <c r="I3482"/>
      <c r="J3482"/>
      <c r="K3482"/>
      <c r="L3482" s="172"/>
    </row>
    <row r="3483" spans="7:12" x14ac:dyDescent="0.15">
      <c r="G3483"/>
      <c r="H3483"/>
      <c r="I3483"/>
      <c r="J3483"/>
      <c r="K3483"/>
      <c r="L3483" s="172"/>
    </row>
    <row r="3484" spans="7:12" x14ac:dyDescent="0.15">
      <c r="G3484"/>
      <c r="H3484"/>
      <c r="I3484"/>
      <c r="J3484"/>
      <c r="K3484"/>
      <c r="L3484" s="172"/>
    </row>
    <row r="3485" spans="7:12" x14ac:dyDescent="0.15">
      <c r="G3485"/>
      <c r="H3485"/>
      <c r="I3485"/>
      <c r="J3485"/>
      <c r="K3485"/>
      <c r="L3485" s="172"/>
    </row>
    <row r="3486" spans="7:12" x14ac:dyDescent="0.15">
      <c r="G3486"/>
      <c r="H3486"/>
      <c r="I3486"/>
      <c r="J3486"/>
      <c r="K3486"/>
      <c r="L3486" s="172"/>
    </row>
    <row r="3487" spans="7:12" x14ac:dyDescent="0.15">
      <c r="G3487"/>
      <c r="H3487"/>
      <c r="I3487"/>
      <c r="J3487"/>
      <c r="K3487"/>
      <c r="L3487" s="172"/>
    </row>
    <row r="3488" spans="7:12" x14ac:dyDescent="0.15">
      <c r="G3488"/>
      <c r="H3488"/>
      <c r="I3488"/>
      <c r="J3488"/>
      <c r="K3488"/>
      <c r="L3488" s="172"/>
    </row>
    <row r="3489" spans="7:12" x14ac:dyDescent="0.15">
      <c r="G3489"/>
      <c r="H3489"/>
      <c r="I3489"/>
      <c r="J3489"/>
      <c r="K3489"/>
      <c r="L3489" s="172"/>
    </row>
    <row r="3490" spans="7:12" x14ac:dyDescent="0.15">
      <c r="G3490"/>
      <c r="H3490"/>
      <c r="I3490"/>
      <c r="J3490"/>
      <c r="K3490"/>
      <c r="L3490" s="172"/>
    </row>
    <row r="3491" spans="7:12" x14ac:dyDescent="0.15">
      <c r="G3491"/>
      <c r="H3491"/>
      <c r="I3491"/>
      <c r="J3491"/>
      <c r="K3491"/>
      <c r="L3491" s="172"/>
    </row>
    <row r="3492" spans="7:12" x14ac:dyDescent="0.15">
      <c r="G3492"/>
      <c r="H3492"/>
      <c r="I3492"/>
      <c r="J3492"/>
      <c r="K3492"/>
      <c r="L3492" s="172"/>
    </row>
    <row r="3493" spans="7:12" x14ac:dyDescent="0.15">
      <c r="G3493"/>
      <c r="H3493"/>
      <c r="I3493"/>
      <c r="J3493"/>
      <c r="K3493"/>
      <c r="L3493" s="172"/>
    </row>
    <row r="3494" spans="7:12" x14ac:dyDescent="0.15">
      <c r="G3494"/>
      <c r="H3494"/>
      <c r="I3494"/>
      <c r="J3494"/>
      <c r="K3494"/>
      <c r="L3494" s="172"/>
    </row>
    <row r="3495" spans="7:12" x14ac:dyDescent="0.15">
      <c r="G3495"/>
      <c r="H3495"/>
      <c r="I3495"/>
      <c r="J3495"/>
      <c r="K3495"/>
      <c r="L3495" s="172"/>
    </row>
    <row r="3496" spans="7:12" x14ac:dyDescent="0.15">
      <c r="G3496"/>
      <c r="H3496"/>
      <c r="I3496"/>
      <c r="J3496"/>
      <c r="K3496"/>
      <c r="L3496" s="172"/>
    </row>
    <row r="3497" spans="7:12" x14ac:dyDescent="0.15">
      <c r="G3497"/>
      <c r="H3497"/>
      <c r="I3497"/>
      <c r="J3497"/>
      <c r="K3497"/>
      <c r="L3497" s="172"/>
    </row>
    <row r="3498" spans="7:12" x14ac:dyDescent="0.15">
      <c r="G3498"/>
      <c r="H3498"/>
      <c r="I3498"/>
      <c r="J3498"/>
      <c r="K3498"/>
      <c r="L3498" s="172"/>
    </row>
    <row r="3499" spans="7:12" x14ac:dyDescent="0.15">
      <c r="G3499"/>
      <c r="H3499"/>
      <c r="I3499"/>
      <c r="J3499"/>
      <c r="K3499"/>
      <c r="L3499" s="172"/>
    </row>
    <row r="3500" spans="7:12" x14ac:dyDescent="0.15">
      <c r="G3500"/>
      <c r="H3500"/>
      <c r="I3500"/>
      <c r="J3500"/>
      <c r="K3500"/>
      <c r="L3500" s="172"/>
    </row>
    <row r="3501" spans="7:12" x14ac:dyDescent="0.15">
      <c r="G3501"/>
      <c r="H3501"/>
      <c r="I3501"/>
      <c r="J3501"/>
      <c r="K3501"/>
      <c r="L3501" s="172"/>
    </row>
    <row r="3502" spans="7:12" x14ac:dyDescent="0.15">
      <c r="G3502"/>
      <c r="H3502"/>
      <c r="I3502"/>
      <c r="J3502"/>
      <c r="K3502"/>
      <c r="L3502" s="172"/>
    </row>
    <row r="3503" spans="7:12" x14ac:dyDescent="0.15">
      <c r="G3503"/>
      <c r="H3503"/>
      <c r="I3503"/>
      <c r="J3503"/>
      <c r="K3503"/>
      <c r="L3503" s="172"/>
    </row>
    <row r="3504" spans="7:12" x14ac:dyDescent="0.15">
      <c r="G3504"/>
      <c r="H3504"/>
      <c r="I3504"/>
      <c r="J3504"/>
      <c r="K3504"/>
      <c r="L3504" s="172"/>
    </row>
    <row r="3505" spans="7:12" x14ac:dyDescent="0.15">
      <c r="G3505"/>
      <c r="H3505"/>
      <c r="I3505"/>
      <c r="J3505"/>
      <c r="K3505"/>
      <c r="L3505" s="172"/>
    </row>
    <row r="3506" spans="7:12" x14ac:dyDescent="0.15">
      <c r="G3506"/>
      <c r="H3506"/>
      <c r="I3506"/>
      <c r="J3506"/>
      <c r="K3506"/>
      <c r="L3506" s="172"/>
    </row>
    <row r="3507" spans="7:12" x14ac:dyDescent="0.15">
      <c r="G3507"/>
      <c r="H3507"/>
      <c r="I3507"/>
      <c r="J3507"/>
      <c r="K3507"/>
      <c r="L3507" s="172"/>
    </row>
    <row r="3508" spans="7:12" x14ac:dyDescent="0.15">
      <c r="G3508"/>
      <c r="H3508"/>
      <c r="I3508"/>
      <c r="J3508"/>
      <c r="K3508"/>
      <c r="L3508" s="172"/>
    </row>
    <row r="3509" spans="7:12" x14ac:dyDescent="0.15">
      <c r="G3509"/>
      <c r="H3509"/>
      <c r="I3509"/>
      <c r="J3509"/>
      <c r="K3509"/>
      <c r="L3509" s="172"/>
    </row>
    <row r="3510" spans="7:12" x14ac:dyDescent="0.15">
      <c r="G3510"/>
      <c r="H3510"/>
      <c r="I3510"/>
      <c r="J3510"/>
      <c r="K3510"/>
      <c r="L3510" s="172"/>
    </row>
    <row r="3511" spans="7:12" x14ac:dyDescent="0.15">
      <c r="G3511"/>
      <c r="H3511"/>
      <c r="I3511"/>
      <c r="J3511"/>
      <c r="K3511"/>
      <c r="L3511" s="172"/>
    </row>
    <row r="3512" spans="7:12" x14ac:dyDescent="0.15">
      <c r="G3512"/>
      <c r="H3512"/>
      <c r="I3512"/>
      <c r="J3512"/>
      <c r="K3512"/>
      <c r="L3512" s="172"/>
    </row>
    <row r="3513" spans="7:12" x14ac:dyDescent="0.15">
      <c r="G3513"/>
      <c r="H3513"/>
      <c r="I3513"/>
      <c r="J3513"/>
      <c r="K3513"/>
      <c r="L3513" s="172"/>
    </row>
    <row r="3514" spans="7:12" x14ac:dyDescent="0.15">
      <c r="G3514"/>
      <c r="H3514"/>
      <c r="I3514"/>
      <c r="J3514"/>
      <c r="K3514"/>
      <c r="L3514" s="172"/>
    </row>
    <row r="3515" spans="7:12" x14ac:dyDescent="0.15">
      <c r="G3515"/>
      <c r="H3515"/>
      <c r="I3515"/>
      <c r="J3515"/>
      <c r="K3515"/>
      <c r="L3515" s="172"/>
    </row>
    <row r="3516" spans="7:12" x14ac:dyDescent="0.15">
      <c r="G3516"/>
      <c r="H3516"/>
      <c r="I3516"/>
      <c r="J3516"/>
      <c r="K3516"/>
      <c r="L3516" s="172"/>
    </row>
    <row r="3517" spans="7:12" x14ac:dyDescent="0.15">
      <c r="G3517"/>
      <c r="H3517"/>
      <c r="I3517"/>
      <c r="J3517"/>
      <c r="K3517"/>
      <c r="L3517" s="172"/>
    </row>
    <row r="3518" spans="7:12" x14ac:dyDescent="0.15">
      <c r="G3518"/>
      <c r="H3518"/>
      <c r="I3518"/>
      <c r="J3518"/>
      <c r="K3518"/>
      <c r="L3518" s="172"/>
    </row>
    <row r="3519" spans="7:12" x14ac:dyDescent="0.15">
      <c r="G3519"/>
      <c r="H3519"/>
      <c r="I3519"/>
      <c r="J3519"/>
      <c r="K3519"/>
      <c r="L3519" s="172"/>
    </row>
    <row r="3520" spans="7:12" x14ac:dyDescent="0.15">
      <c r="G3520"/>
      <c r="H3520"/>
      <c r="I3520"/>
      <c r="J3520"/>
      <c r="K3520"/>
      <c r="L3520" s="172"/>
    </row>
    <row r="3521" spans="7:12" x14ac:dyDescent="0.15">
      <c r="G3521"/>
      <c r="H3521"/>
      <c r="I3521"/>
      <c r="J3521"/>
      <c r="K3521"/>
      <c r="L3521" s="172"/>
    </row>
    <row r="3522" spans="7:12" x14ac:dyDescent="0.15">
      <c r="G3522"/>
      <c r="H3522"/>
      <c r="I3522"/>
      <c r="J3522"/>
      <c r="K3522"/>
      <c r="L3522" s="172"/>
    </row>
    <row r="3523" spans="7:12" x14ac:dyDescent="0.15">
      <c r="G3523"/>
      <c r="H3523"/>
      <c r="I3523"/>
      <c r="J3523"/>
      <c r="K3523"/>
      <c r="L3523" s="172"/>
    </row>
    <row r="3524" spans="7:12" x14ac:dyDescent="0.15">
      <c r="G3524"/>
      <c r="H3524"/>
      <c r="I3524"/>
      <c r="J3524"/>
      <c r="K3524"/>
      <c r="L3524" s="172"/>
    </row>
    <row r="3525" spans="7:12" x14ac:dyDescent="0.15">
      <c r="G3525"/>
      <c r="H3525"/>
      <c r="I3525"/>
      <c r="J3525"/>
      <c r="K3525"/>
      <c r="L3525" s="172"/>
    </row>
    <row r="3526" spans="7:12" x14ac:dyDescent="0.15">
      <c r="G3526"/>
      <c r="H3526"/>
      <c r="I3526"/>
      <c r="J3526"/>
      <c r="K3526"/>
      <c r="L3526" s="172"/>
    </row>
    <row r="3527" spans="7:12" x14ac:dyDescent="0.15">
      <c r="G3527"/>
      <c r="H3527"/>
      <c r="I3527"/>
      <c r="J3527"/>
      <c r="K3527"/>
      <c r="L3527" s="172"/>
    </row>
    <row r="3528" spans="7:12" x14ac:dyDescent="0.15">
      <c r="G3528"/>
      <c r="H3528"/>
      <c r="I3528"/>
      <c r="J3528"/>
      <c r="K3528"/>
      <c r="L3528" s="172"/>
    </row>
    <row r="3529" spans="7:12" x14ac:dyDescent="0.15">
      <c r="G3529"/>
      <c r="H3529"/>
      <c r="I3529"/>
      <c r="J3529"/>
      <c r="K3529"/>
      <c r="L3529" s="172"/>
    </row>
    <row r="3530" spans="7:12" x14ac:dyDescent="0.15">
      <c r="G3530"/>
      <c r="H3530"/>
      <c r="I3530"/>
      <c r="J3530"/>
      <c r="K3530"/>
      <c r="L3530" s="172"/>
    </row>
    <row r="3531" spans="7:12" x14ac:dyDescent="0.15">
      <c r="G3531"/>
      <c r="H3531"/>
      <c r="I3531"/>
      <c r="J3531"/>
      <c r="K3531"/>
      <c r="L3531" s="172"/>
    </row>
    <row r="3532" spans="7:12" x14ac:dyDescent="0.15">
      <c r="G3532"/>
      <c r="H3532"/>
      <c r="I3532"/>
      <c r="J3532"/>
      <c r="K3532"/>
      <c r="L3532" s="172"/>
    </row>
    <row r="3533" spans="7:12" x14ac:dyDescent="0.15">
      <c r="G3533"/>
      <c r="H3533"/>
      <c r="I3533"/>
      <c r="J3533"/>
      <c r="K3533"/>
      <c r="L3533" s="172"/>
    </row>
    <row r="3534" spans="7:12" x14ac:dyDescent="0.15">
      <c r="G3534"/>
      <c r="H3534"/>
      <c r="I3534"/>
      <c r="J3534"/>
      <c r="K3534"/>
      <c r="L3534" s="172"/>
    </row>
    <row r="3535" spans="7:12" x14ac:dyDescent="0.15">
      <c r="G3535"/>
      <c r="H3535"/>
      <c r="I3535"/>
      <c r="J3535"/>
      <c r="K3535"/>
      <c r="L3535" s="172"/>
    </row>
    <row r="3536" spans="7:12" x14ac:dyDescent="0.15">
      <c r="G3536"/>
      <c r="H3536"/>
      <c r="I3536"/>
      <c r="J3536"/>
      <c r="K3536"/>
      <c r="L3536" s="172"/>
    </row>
    <row r="3537" spans="7:12" x14ac:dyDescent="0.15">
      <c r="G3537"/>
      <c r="H3537"/>
      <c r="I3537"/>
      <c r="J3537"/>
      <c r="K3537"/>
      <c r="L3537" s="172"/>
    </row>
    <row r="3538" spans="7:12" x14ac:dyDescent="0.15">
      <c r="G3538"/>
      <c r="H3538"/>
      <c r="I3538"/>
      <c r="J3538"/>
      <c r="K3538"/>
      <c r="L3538" s="172"/>
    </row>
    <row r="3539" spans="7:12" x14ac:dyDescent="0.15">
      <c r="G3539"/>
      <c r="H3539"/>
      <c r="I3539"/>
      <c r="J3539"/>
      <c r="K3539"/>
      <c r="L3539" s="172"/>
    </row>
    <row r="3540" spans="7:12" x14ac:dyDescent="0.15">
      <c r="G3540"/>
      <c r="H3540"/>
      <c r="I3540"/>
      <c r="J3540"/>
      <c r="K3540"/>
      <c r="L3540" s="172"/>
    </row>
    <row r="3541" spans="7:12" x14ac:dyDescent="0.15">
      <c r="G3541"/>
      <c r="H3541"/>
      <c r="I3541"/>
      <c r="J3541"/>
      <c r="K3541"/>
      <c r="L3541" s="172"/>
    </row>
    <row r="3542" spans="7:12" x14ac:dyDescent="0.15">
      <c r="G3542"/>
      <c r="H3542"/>
      <c r="I3542"/>
      <c r="J3542"/>
      <c r="K3542"/>
      <c r="L3542" s="172"/>
    </row>
    <row r="3543" spans="7:12" x14ac:dyDescent="0.15">
      <c r="G3543"/>
      <c r="H3543"/>
      <c r="I3543"/>
      <c r="J3543"/>
      <c r="K3543"/>
      <c r="L3543" s="172"/>
    </row>
    <row r="3544" spans="7:12" x14ac:dyDescent="0.15">
      <c r="G3544"/>
      <c r="H3544"/>
      <c r="I3544"/>
      <c r="J3544"/>
      <c r="K3544"/>
      <c r="L3544" s="172"/>
    </row>
    <row r="3545" spans="7:12" x14ac:dyDescent="0.15">
      <c r="G3545"/>
      <c r="H3545"/>
      <c r="I3545"/>
      <c r="J3545"/>
      <c r="K3545"/>
      <c r="L3545" s="172"/>
    </row>
    <row r="3546" spans="7:12" x14ac:dyDescent="0.15">
      <c r="G3546"/>
      <c r="H3546"/>
      <c r="I3546"/>
      <c r="J3546"/>
      <c r="K3546"/>
      <c r="L3546" s="172"/>
    </row>
    <row r="3547" spans="7:12" x14ac:dyDescent="0.15">
      <c r="G3547"/>
      <c r="H3547"/>
      <c r="I3547"/>
      <c r="J3547"/>
      <c r="K3547"/>
      <c r="L3547" s="172"/>
    </row>
    <row r="3548" spans="7:12" x14ac:dyDescent="0.15">
      <c r="G3548"/>
      <c r="H3548"/>
      <c r="I3548"/>
      <c r="J3548"/>
      <c r="K3548"/>
      <c r="L3548" s="172"/>
    </row>
    <row r="3549" spans="7:12" x14ac:dyDescent="0.15">
      <c r="G3549"/>
      <c r="H3549"/>
      <c r="I3549"/>
      <c r="J3549"/>
      <c r="K3549"/>
      <c r="L3549" s="172"/>
    </row>
    <row r="3550" spans="7:12" x14ac:dyDescent="0.15">
      <c r="G3550"/>
      <c r="H3550"/>
      <c r="I3550"/>
      <c r="J3550"/>
      <c r="K3550"/>
      <c r="L3550" s="172"/>
    </row>
    <row r="3551" spans="7:12" x14ac:dyDescent="0.15">
      <c r="G3551"/>
      <c r="H3551"/>
      <c r="I3551"/>
      <c r="J3551"/>
      <c r="K3551"/>
      <c r="L3551" s="172"/>
    </row>
    <row r="3552" spans="7:12" x14ac:dyDescent="0.15">
      <c r="G3552"/>
      <c r="H3552"/>
      <c r="I3552"/>
      <c r="J3552"/>
      <c r="K3552"/>
      <c r="L3552" s="172"/>
    </row>
    <row r="3553" spans="7:12" x14ac:dyDescent="0.15">
      <c r="G3553"/>
      <c r="H3553"/>
      <c r="I3553"/>
      <c r="J3553"/>
      <c r="K3553"/>
      <c r="L3553" s="172"/>
    </row>
    <row r="3554" spans="7:12" x14ac:dyDescent="0.15">
      <c r="G3554"/>
      <c r="H3554"/>
      <c r="I3554"/>
      <c r="J3554"/>
      <c r="K3554"/>
      <c r="L3554" s="172"/>
    </row>
    <row r="3555" spans="7:12" x14ac:dyDescent="0.15">
      <c r="G3555"/>
      <c r="H3555"/>
      <c r="I3555"/>
      <c r="J3555"/>
      <c r="K3555"/>
      <c r="L3555" s="172"/>
    </row>
    <row r="3556" spans="7:12" x14ac:dyDescent="0.15">
      <c r="G3556"/>
      <c r="H3556"/>
      <c r="I3556"/>
      <c r="J3556"/>
      <c r="K3556"/>
      <c r="L3556" s="172"/>
    </row>
    <row r="3557" spans="7:12" x14ac:dyDescent="0.15">
      <c r="G3557"/>
      <c r="H3557"/>
      <c r="I3557"/>
      <c r="J3557"/>
      <c r="K3557"/>
      <c r="L3557" s="172"/>
    </row>
    <row r="3558" spans="7:12" x14ac:dyDescent="0.15">
      <c r="G3558"/>
      <c r="H3558"/>
      <c r="I3558"/>
      <c r="J3558"/>
      <c r="K3558"/>
      <c r="L3558" s="172"/>
    </row>
    <row r="3559" spans="7:12" x14ac:dyDescent="0.15">
      <c r="G3559"/>
      <c r="H3559"/>
      <c r="I3559"/>
      <c r="J3559"/>
      <c r="K3559"/>
      <c r="L3559" s="172"/>
    </row>
    <row r="3560" spans="7:12" x14ac:dyDescent="0.15">
      <c r="G3560"/>
      <c r="H3560"/>
      <c r="I3560"/>
      <c r="J3560"/>
      <c r="K3560"/>
      <c r="L3560" s="172"/>
    </row>
    <row r="3561" spans="7:12" x14ac:dyDescent="0.15">
      <c r="G3561"/>
      <c r="H3561"/>
      <c r="I3561"/>
      <c r="J3561"/>
      <c r="K3561"/>
      <c r="L3561" s="172"/>
    </row>
    <row r="3562" spans="7:12" x14ac:dyDescent="0.15">
      <c r="G3562"/>
      <c r="H3562"/>
      <c r="I3562"/>
      <c r="J3562"/>
      <c r="K3562"/>
      <c r="L3562" s="172"/>
    </row>
    <row r="3563" spans="7:12" x14ac:dyDescent="0.15">
      <c r="G3563"/>
      <c r="H3563"/>
      <c r="I3563"/>
      <c r="J3563"/>
      <c r="K3563"/>
      <c r="L3563" s="172"/>
    </row>
    <row r="3564" spans="7:12" x14ac:dyDescent="0.15">
      <c r="G3564"/>
      <c r="H3564"/>
      <c r="I3564"/>
      <c r="J3564"/>
      <c r="K3564"/>
      <c r="L3564" s="172"/>
    </row>
    <row r="3565" spans="7:12" x14ac:dyDescent="0.15">
      <c r="G3565"/>
      <c r="H3565"/>
      <c r="I3565"/>
      <c r="J3565"/>
      <c r="K3565"/>
      <c r="L3565" s="172"/>
    </row>
    <row r="3566" spans="7:12" x14ac:dyDescent="0.15">
      <c r="G3566"/>
      <c r="H3566"/>
      <c r="I3566"/>
      <c r="J3566"/>
      <c r="K3566"/>
      <c r="L3566" s="172"/>
    </row>
    <row r="3567" spans="7:12" x14ac:dyDescent="0.15">
      <c r="G3567"/>
      <c r="H3567"/>
      <c r="I3567"/>
      <c r="J3567"/>
      <c r="K3567"/>
      <c r="L3567" s="172"/>
    </row>
    <row r="3568" spans="7:12" x14ac:dyDescent="0.15">
      <c r="G3568"/>
      <c r="H3568"/>
      <c r="I3568"/>
      <c r="J3568"/>
      <c r="K3568"/>
      <c r="L3568" s="172"/>
    </row>
    <row r="3569" spans="7:12" x14ac:dyDescent="0.15">
      <c r="G3569"/>
      <c r="H3569"/>
      <c r="I3569"/>
      <c r="J3569"/>
      <c r="K3569"/>
      <c r="L3569" s="172"/>
    </row>
    <row r="3570" spans="7:12" x14ac:dyDescent="0.15">
      <c r="G3570"/>
      <c r="H3570"/>
      <c r="I3570"/>
      <c r="J3570"/>
      <c r="K3570"/>
      <c r="L3570" s="172"/>
    </row>
    <row r="3571" spans="7:12" x14ac:dyDescent="0.15">
      <c r="G3571"/>
      <c r="H3571"/>
      <c r="I3571"/>
      <c r="J3571"/>
      <c r="K3571"/>
      <c r="L3571" s="172"/>
    </row>
    <row r="3572" spans="7:12" x14ac:dyDescent="0.15">
      <c r="G3572"/>
      <c r="H3572"/>
      <c r="I3572"/>
      <c r="J3572"/>
      <c r="K3572"/>
      <c r="L3572" s="172"/>
    </row>
    <row r="3573" spans="7:12" x14ac:dyDescent="0.15">
      <c r="G3573"/>
      <c r="H3573"/>
      <c r="I3573"/>
      <c r="J3573"/>
      <c r="K3573"/>
      <c r="L3573" s="172"/>
    </row>
    <row r="3574" spans="7:12" x14ac:dyDescent="0.15">
      <c r="G3574"/>
      <c r="H3574"/>
      <c r="I3574"/>
      <c r="J3574"/>
      <c r="K3574"/>
      <c r="L3574" s="172"/>
    </row>
    <row r="3575" spans="7:12" x14ac:dyDescent="0.15">
      <c r="G3575"/>
      <c r="H3575"/>
      <c r="I3575"/>
      <c r="J3575"/>
      <c r="K3575"/>
      <c r="L3575" s="172"/>
    </row>
    <row r="3576" spans="7:12" x14ac:dyDescent="0.15">
      <c r="G3576"/>
      <c r="H3576"/>
      <c r="I3576"/>
      <c r="J3576"/>
      <c r="K3576"/>
      <c r="L3576" s="172"/>
    </row>
    <row r="3577" spans="7:12" x14ac:dyDescent="0.15">
      <c r="G3577"/>
      <c r="H3577"/>
      <c r="I3577"/>
      <c r="J3577"/>
      <c r="K3577"/>
      <c r="L3577" s="172"/>
    </row>
    <row r="3578" spans="7:12" x14ac:dyDescent="0.15">
      <c r="G3578"/>
      <c r="H3578"/>
      <c r="I3578"/>
      <c r="J3578"/>
      <c r="K3578"/>
      <c r="L3578" s="172"/>
    </row>
    <row r="3579" spans="7:12" x14ac:dyDescent="0.15">
      <c r="G3579"/>
      <c r="H3579"/>
      <c r="I3579"/>
      <c r="J3579"/>
      <c r="K3579"/>
      <c r="L3579" s="172"/>
    </row>
    <row r="3580" spans="7:12" x14ac:dyDescent="0.15">
      <c r="G3580"/>
      <c r="H3580"/>
      <c r="I3580"/>
      <c r="J3580"/>
      <c r="K3580"/>
      <c r="L3580" s="172"/>
    </row>
    <row r="3581" spans="7:12" x14ac:dyDescent="0.15">
      <c r="G3581"/>
      <c r="H3581"/>
      <c r="I3581"/>
      <c r="J3581"/>
      <c r="K3581"/>
      <c r="L3581" s="172"/>
    </row>
    <row r="3582" spans="7:12" x14ac:dyDescent="0.15">
      <c r="G3582"/>
      <c r="H3582"/>
      <c r="I3582"/>
      <c r="J3582"/>
      <c r="K3582"/>
      <c r="L3582" s="172"/>
    </row>
    <row r="3583" spans="7:12" x14ac:dyDescent="0.15">
      <c r="G3583"/>
      <c r="H3583"/>
      <c r="I3583"/>
      <c r="J3583"/>
      <c r="K3583"/>
      <c r="L3583" s="172"/>
    </row>
    <row r="3584" spans="7:12" x14ac:dyDescent="0.15">
      <c r="G3584"/>
      <c r="H3584"/>
      <c r="I3584"/>
      <c r="J3584"/>
      <c r="K3584"/>
      <c r="L3584" s="172"/>
    </row>
    <row r="3585" spans="7:12" x14ac:dyDescent="0.15">
      <c r="G3585"/>
      <c r="H3585"/>
      <c r="I3585"/>
      <c r="J3585"/>
      <c r="K3585"/>
      <c r="L3585" s="172"/>
    </row>
    <row r="3586" spans="7:12" x14ac:dyDescent="0.15">
      <c r="G3586"/>
      <c r="H3586"/>
      <c r="I3586"/>
      <c r="J3586"/>
      <c r="K3586"/>
      <c r="L3586" s="172"/>
    </row>
    <row r="3587" spans="7:12" x14ac:dyDescent="0.15">
      <c r="G3587"/>
      <c r="H3587"/>
      <c r="I3587"/>
      <c r="J3587"/>
      <c r="K3587"/>
      <c r="L3587" s="172"/>
    </row>
    <row r="3588" spans="7:12" x14ac:dyDescent="0.15">
      <c r="G3588"/>
      <c r="H3588"/>
      <c r="I3588"/>
      <c r="J3588"/>
      <c r="K3588"/>
      <c r="L3588" s="172"/>
    </row>
    <row r="3589" spans="7:12" x14ac:dyDescent="0.15">
      <c r="G3589"/>
      <c r="H3589"/>
      <c r="I3589"/>
      <c r="J3589"/>
      <c r="K3589"/>
      <c r="L3589" s="172"/>
    </row>
    <row r="3590" spans="7:12" x14ac:dyDescent="0.15">
      <c r="G3590"/>
      <c r="H3590"/>
      <c r="I3590"/>
      <c r="J3590"/>
      <c r="K3590"/>
      <c r="L3590" s="172"/>
    </row>
    <row r="3591" spans="7:12" x14ac:dyDescent="0.15">
      <c r="G3591"/>
      <c r="H3591"/>
      <c r="I3591"/>
      <c r="J3591"/>
      <c r="K3591"/>
      <c r="L3591" s="172"/>
    </row>
    <row r="3592" spans="7:12" x14ac:dyDescent="0.15">
      <c r="G3592"/>
      <c r="H3592"/>
      <c r="I3592"/>
      <c r="J3592"/>
      <c r="K3592"/>
      <c r="L3592" s="172"/>
    </row>
    <row r="3593" spans="7:12" x14ac:dyDescent="0.15">
      <c r="G3593"/>
      <c r="H3593"/>
      <c r="I3593"/>
      <c r="J3593"/>
      <c r="K3593"/>
      <c r="L3593" s="172"/>
    </row>
    <row r="3594" spans="7:12" x14ac:dyDescent="0.15">
      <c r="G3594"/>
      <c r="H3594"/>
      <c r="I3594"/>
      <c r="J3594"/>
      <c r="K3594"/>
      <c r="L3594" s="172"/>
    </row>
    <row r="3595" spans="7:12" x14ac:dyDescent="0.15">
      <c r="G3595"/>
      <c r="H3595"/>
      <c r="I3595"/>
      <c r="J3595"/>
      <c r="K3595"/>
      <c r="L3595" s="172"/>
    </row>
    <row r="3596" spans="7:12" x14ac:dyDescent="0.15">
      <c r="G3596"/>
      <c r="H3596"/>
      <c r="I3596"/>
      <c r="J3596"/>
      <c r="K3596"/>
      <c r="L3596" s="172"/>
    </row>
    <row r="3597" spans="7:12" x14ac:dyDescent="0.15">
      <c r="G3597"/>
      <c r="H3597"/>
      <c r="I3597"/>
      <c r="J3597"/>
      <c r="K3597"/>
      <c r="L3597" s="172"/>
    </row>
    <row r="3598" spans="7:12" x14ac:dyDescent="0.15">
      <c r="G3598"/>
      <c r="H3598"/>
      <c r="I3598"/>
      <c r="J3598"/>
      <c r="K3598"/>
      <c r="L3598" s="172"/>
    </row>
    <row r="3599" spans="7:12" x14ac:dyDescent="0.15">
      <c r="G3599"/>
      <c r="H3599"/>
      <c r="I3599"/>
      <c r="J3599"/>
      <c r="K3599"/>
      <c r="L3599" s="172"/>
    </row>
    <row r="3600" spans="7:12" x14ac:dyDescent="0.15">
      <c r="G3600"/>
      <c r="H3600"/>
      <c r="I3600"/>
      <c r="J3600"/>
      <c r="K3600"/>
      <c r="L3600" s="172"/>
    </row>
    <row r="3601" spans="7:12" x14ac:dyDescent="0.15">
      <c r="G3601"/>
      <c r="H3601"/>
      <c r="I3601"/>
      <c r="J3601"/>
      <c r="K3601"/>
      <c r="L3601" s="172"/>
    </row>
    <row r="3602" spans="7:12" x14ac:dyDescent="0.15">
      <c r="G3602"/>
      <c r="H3602"/>
      <c r="I3602"/>
      <c r="J3602"/>
      <c r="K3602"/>
      <c r="L3602" s="172"/>
    </row>
    <row r="3603" spans="7:12" x14ac:dyDescent="0.15">
      <c r="G3603"/>
      <c r="H3603"/>
      <c r="I3603"/>
      <c r="J3603"/>
      <c r="K3603"/>
      <c r="L3603" s="172"/>
    </row>
    <row r="3604" spans="7:12" x14ac:dyDescent="0.15">
      <c r="G3604"/>
      <c r="H3604"/>
      <c r="I3604"/>
      <c r="J3604"/>
      <c r="K3604"/>
      <c r="L3604" s="172"/>
    </row>
    <row r="3605" spans="7:12" x14ac:dyDescent="0.15">
      <c r="G3605"/>
      <c r="H3605"/>
      <c r="I3605"/>
      <c r="J3605"/>
      <c r="K3605"/>
      <c r="L3605" s="172"/>
    </row>
    <row r="3606" spans="7:12" x14ac:dyDescent="0.15">
      <c r="G3606"/>
      <c r="H3606"/>
      <c r="I3606"/>
      <c r="J3606"/>
      <c r="K3606"/>
      <c r="L3606" s="172"/>
    </row>
    <row r="3607" spans="7:12" x14ac:dyDescent="0.15">
      <c r="G3607"/>
      <c r="H3607"/>
      <c r="I3607"/>
      <c r="J3607"/>
      <c r="K3607"/>
      <c r="L3607" s="172"/>
    </row>
    <row r="3608" spans="7:12" x14ac:dyDescent="0.15">
      <c r="G3608"/>
      <c r="H3608"/>
      <c r="I3608"/>
      <c r="J3608"/>
      <c r="K3608"/>
      <c r="L3608" s="172"/>
    </row>
    <row r="3609" spans="7:12" x14ac:dyDescent="0.15">
      <c r="G3609"/>
      <c r="H3609"/>
      <c r="I3609"/>
      <c r="J3609"/>
      <c r="K3609"/>
      <c r="L3609" s="172"/>
    </row>
    <row r="3610" spans="7:12" x14ac:dyDescent="0.15">
      <c r="G3610"/>
      <c r="H3610"/>
      <c r="I3610"/>
      <c r="J3610"/>
      <c r="K3610"/>
      <c r="L3610" s="172"/>
    </row>
    <row r="3611" spans="7:12" x14ac:dyDescent="0.15">
      <c r="G3611"/>
      <c r="H3611"/>
      <c r="I3611"/>
      <c r="J3611"/>
      <c r="K3611"/>
      <c r="L3611" s="172"/>
    </row>
    <row r="3612" spans="7:12" x14ac:dyDescent="0.15">
      <c r="G3612"/>
      <c r="H3612"/>
      <c r="I3612"/>
      <c r="J3612"/>
      <c r="K3612"/>
      <c r="L3612" s="172"/>
    </row>
    <row r="3613" spans="7:12" x14ac:dyDescent="0.15">
      <c r="G3613"/>
      <c r="H3613"/>
      <c r="I3613"/>
      <c r="J3613"/>
      <c r="K3613"/>
      <c r="L3613" s="172"/>
    </row>
    <row r="3614" spans="7:12" x14ac:dyDescent="0.15">
      <c r="G3614"/>
      <c r="H3614"/>
      <c r="I3614"/>
      <c r="J3614"/>
      <c r="K3614"/>
      <c r="L3614" s="172"/>
    </row>
    <row r="3615" spans="7:12" x14ac:dyDescent="0.15">
      <c r="G3615"/>
      <c r="H3615"/>
      <c r="I3615"/>
      <c r="J3615"/>
      <c r="K3615"/>
      <c r="L3615" s="172"/>
    </row>
    <row r="3616" spans="7:12" x14ac:dyDescent="0.15">
      <c r="G3616"/>
      <c r="H3616"/>
      <c r="I3616"/>
      <c r="J3616"/>
      <c r="K3616"/>
      <c r="L3616" s="172"/>
    </row>
    <row r="3617" spans="7:12" x14ac:dyDescent="0.15">
      <c r="G3617"/>
      <c r="H3617"/>
      <c r="I3617"/>
      <c r="J3617"/>
      <c r="K3617"/>
      <c r="L3617" s="172"/>
    </row>
    <row r="3618" spans="7:12" x14ac:dyDescent="0.15">
      <c r="G3618"/>
      <c r="H3618"/>
      <c r="I3618"/>
      <c r="J3618"/>
      <c r="K3618"/>
      <c r="L3618" s="172"/>
    </row>
    <row r="3619" spans="7:12" x14ac:dyDescent="0.15">
      <c r="G3619"/>
      <c r="H3619"/>
      <c r="I3619"/>
      <c r="J3619"/>
      <c r="K3619"/>
      <c r="L3619" s="172"/>
    </row>
    <row r="3620" spans="7:12" x14ac:dyDescent="0.15">
      <c r="G3620"/>
      <c r="H3620"/>
      <c r="I3620"/>
      <c r="J3620"/>
      <c r="K3620"/>
      <c r="L3620" s="172"/>
    </row>
    <row r="3621" spans="7:12" x14ac:dyDescent="0.15">
      <c r="G3621"/>
      <c r="H3621"/>
      <c r="I3621"/>
      <c r="J3621"/>
      <c r="K3621"/>
      <c r="L3621" s="172"/>
    </row>
    <row r="3622" spans="7:12" x14ac:dyDescent="0.15">
      <c r="G3622"/>
      <c r="H3622"/>
      <c r="I3622"/>
      <c r="J3622"/>
      <c r="K3622"/>
      <c r="L3622" s="172"/>
    </row>
    <row r="3623" spans="7:12" x14ac:dyDescent="0.15">
      <c r="G3623"/>
      <c r="H3623"/>
      <c r="I3623"/>
      <c r="J3623"/>
      <c r="K3623"/>
      <c r="L3623" s="172"/>
    </row>
    <row r="3624" spans="7:12" x14ac:dyDescent="0.15">
      <c r="G3624"/>
      <c r="H3624"/>
      <c r="I3624"/>
      <c r="J3624"/>
      <c r="K3624"/>
      <c r="L3624" s="172"/>
    </row>
    <row r="3625" spans="7:12" x14ac:dyDescent="0.15">
      <c r="G3625"/>
      <c r="H3625"/>
      <c r="I3625"/>
      <c r="J3625"/>
      <c r="K3625"/>
      <c r="L3625" s="172"/>
    </row>
    <row r="3626" spans="7:12" x14ac:dyDescent="0.15">
      <c r="G3626"/>
      <c r="H3626"/>
      <c r="I3626"/>
      <c r="J3626"/>
      <c r="K3626"/>
      <c r="L3626" s="172"/>
    </row>
    <row r="3627" spans="7:12" x14ac:dyDescent="0.15">
      <c r="G3627"/>
      <c r="H3627"/>
      <c r="I3627"/>
      <c r="J3627"/>
      <c r="K3627"/>
      <c r="L3627" s="172"/>
    </row>
    <row r="3628" spans="7:12" x14ac:dyDescent="0.15">
      <c r="G3628"/>
      <c r="H3628"/>
      <c r="I3628"/>
      <c r="J3628"/>
      <c r="K3628"/>
      <c r="L3628" s="172"/>
    </row>
    <row r="3629" spans="7:12" x14ac:dyDescent="0.15">
      <c r="G3629"/>
      <c r="H3629"/>
      <c r="I3629"/>
      <c r="J3629"/>
      <c r="K3629"/>
      <c r="L3629" s="172"/>
    </row>
    <row r="3630" spans="7:12" x14ac:dyDescent="0.15">
      <c r="G3630"/>
      <c r="H3630"/>
      <c r="I3630"/>
      <c r="J3630"/>
      <c r="K3630"/>
      <c r="L3630" s="172"/>
    </row>
    <row r="3631" spans="7:12" x14ac:dyDescent="0.15">
      <c r="G3631"/>
      <c r="H3631"/>
      <c r="I3631"/>
      <c r="J3631"/>
      <c r="K3631"/>
      <c r="L3631" s="172"/>
    </row>
    <row r="3632" spans="7:12" x14ac:dyDescent="0.15">
      <c r="G3632"/>
      <c r="H3632"/>
      <c r="I3632"/>
      <c r="J3632"/>
      <c r="K3632"/>
      <c r="L3632" s="172"/>
    </row>
    <row r="3633" spans="7:12" x14ac:dyDescent="0.15">
      <c r="G3633"/>
      <c r="H3633"/>
      <c r="I3633"/>
      <c r="J3633"/>
      <c r="K3633"/>
      <c r="L3633" s="172"/>
    </row>
    <row r="3634" spans="7:12" x14ac:dyDescent="0.15">
      <c r="G3634"/>
      <c r="H3634"/>
      <c r="I3634"/>
      <c r="J3634"/>
      <c r="K3634"/>
      <c r="L3634" s="172"/>
    </row>
    <row r="3635" spans="7:12" x14ac:dyDescent="0.15">
      <c r="G3635"/>
      <c r="H3635"/>
      <c r="I3635"/>
      <c r="J3635"/>
      <c r="K3635"/>
      <c r="L3635" s="172"/>
    </row>
    <row r="3636" spans="7:12" x14ac:dyDescent="0.15">
      <c r="G3636"/>
      <c r="H3636"/>
      <c r="I3636"/>
      <c r="J3636"/>
      <c r="K3636"/>
      <c r="L3636" s="172"/>
    </row>
    <row r="3637" spans="7:12" x14ac:dyDescent="0.15">
      <c r="G3637"/>
      <c r="H3637"/>
      <c r="I3637"/>
      <c r="J3637"/>
      <c r="K3637"/>
      <c r="L3637" s="172"/>
    </row>
    <row r="3638" spans="7:12" x14ac:dyDescent="0.15">
      <c r="G3638"/>
      <c r="H3638"/>
      <c r="I3638"/>
      <c r="J3638"/>
      <c r="K3638"/>
      <c r="L3638" s="172"/>
    </row>
    <row r="3639" spans="7:12" x14ac:dyDescent="0.15">
      <c r="G3639"/>
      <c r="H3639"/>
      <c r="I3639"/>
      <c r="J3639"/>
      <c r="K3639"/>
      <c r="L3639" s="172"/>
    </row>
    <row r="3640" spans="7:12" x14ac:dyDescent="0.15">
      <c r="G3640"/>
      <c r="H3640"/>
      <c r="I3640"/>
      <c r="J3640"/>
      <c r="K3640"/>
      <c r="L3640" s="172"/>
    </row>
    <row r="3641" spans="7:12" x14ac:dyDescent="0.15">
      <c r="G3641"/>
      <c r="H3641"/>
      <c r="I3641"/>
      <c r="J3641"/>
      <c r="K3641"/>
      <c r="L3641" s="172"/>
    </row>
    <row r="3642" spans="7:12" x14ac:dyDescent="0.15">
      <c r="G3642"/>
      <c r="H3642"/>
      <c r="I3642"/>
      <c r="J3642"/>
      <c r="K3642"/>
      <c r="L3642" s="172"/>
    </row>
    <row r="3643" spans="7:12" x14ac:dyDescent="0.15">
      <c r="G3643"/>
      <c r="H3643"/>
      <c r="I3643"/>
      <c r="J3643"/>
      <c r="K3643"/>
      <c r="L3643" s="172"/>
    </row>
    <row r="3644" spans="7:12" x14ac:dyDescent="0.15">
      <c r="G3644"/>
      <c r="H3644"/>
      <c r="I3644"/>
      <c r="J3644"/>
      <c r="K3644"/>
      <c r="L3644" s="172"/>
    </row>
    <row r="3645" spans="7:12" x14ac:dyDescent="0.15">
      <c r="G3645"/>
      <c r="H3645"/>
      <c r="I3645"/>
      <c r="J3645"/>
      <c r="K3645"/>
      <c r="L3645" s="172"/>
    </row>
    <row r="3646" spans="7:12" x14ac:dyDescent="0.15">
      <c r="G3646"/>
      <c r="H3646"/>
      <c r="I3646"/>
      <c r="J3646"/>
      <c r="K3646"/>
      <c r="L3646" s="172"/>
    </row>
    <row r="3647" spans="7:12" x14ac:dyDescent="0.15">
      <c r="G3647"/>
      <c r="H3647"/>
      <c r="I3647"/>
      <c r="J3647"/>
      <c r="K3647"/>
      <c r="L3647" s="172"/>
    </row>
    <row r="3648" spans="7:12" x14ac:dyDescent="0.15">
      <c r="G3648"/>
      <c r="H3648"/>
      <c r="I3648"/>
      <c r="J3648"/>
      <c r="K3648"/>
      <c r="L3648" s="172"/>
    </row>
    <row r="3649" spans="7:12" x14ac:dyDescent="0.15">
      <c r="G3649"/>
      <c r="H3649"/>
      <c r="I3649"/>
      <c r="J3649"/>
      <c r="K3649"/>
      <c r="L3649" s="172"/>
    </row>
    <row r="3650" spans="7:12" x14ac:dyDescent="0.15">
      <c r="G3650"/>
      <c r="H3650"/>
      <c r="I3650"/>
      <c r="J3650"/>
      <c r="K3650"/>
      <c r="L3650" s="172"/>
    </row>
    <row r="3651" spans="7:12" x14ac:dyDescent="0.15">
      <c r="G3651"/>
      <c r="H3651"/>
      <c r="I3651"/>
      <c r="J3651"/>
      <c r="K3651"/>
      <c r="L3651" s="172"/>
    </row>
    <row r="3652" spans="7:12" x14ac:dyDescent="0.15">
      <c r="G3652"/>
      <c r="H3652"/>
      <c r="I3652"/>
      <c r="J3652"/>
      <c r="K3652"/>
      <c r="L3652" s="172"/>
    </row>
    <row r="3653" spans="7:12" x14ac:dyDescent="0.15">
      <c r="G3653"/>
      <c r="H3653"/>
      <c r="I3653"/>
      <c r="J3653"/>
      <c r="K3653"/>
      <c r="L3653" s="172"/>
    </row>
    <row r="3654" spans="7:12" x14ac:dyDescent="0.15">
      <c r="G3654"/>
      <c r="H3654"/>
      <c r="I3654"/>
      <c r="J3654"/>
      <c r="K3654"/>
      <c r="L3654" s="172"/>
    </row>
    <row r="3655" spans="7:12" x14ac:dyDescent="0.15">
      <c r="G3655"/>
      <c r="H3655"/>
      <c r="I3655"/>
      <c r="J3655"/>
      <c r="K3655"/>
      <c r="L3655" s="172"/>
    </row>
    <row r="3656" spans="7:12" x14ac:dyDescent="0.15">
      <c r="G3656"/>
      <c r="H3656"/>
      <c r="I3656"/>
      <c r="J3656"/>
      <c r="K3656"/>
      <c r="L3656" s="172"/>
    </row>
    <row r="3657" spans="7:12" x14ac:dyDescent="0.15">
      <c r="G3657"/>
      <c r="H3657"/>
      <c r="I3657"/>
      <c r="J3657"/>
      <c r="K3657"/>
      <c r="L3657" s="172"/>
    </row>
    <row r="3658" spans="7:12" x14ac:dyDescent="0.15">
      <c r="G3658"/>
      <c r="H3658"/>
      <c r="I3658"/>
      <c r="J3658"/>
      <c r="K3658"/>
      <c r="L3658" s="172"/>
    </row>
    <row r="3659" spans="7:12" x14ac:dyDescent="0.15">
      <c r="G3659"/>
      <c r="H3659"/>
      <c r="I3659"/>
      <c r="J3659"/>
      <c r="K3659"/>
      <c r="L3659" s="172"/>
    </row>
    <row r="3660" spans="7:12" x14ac:dyDescent="0.15">
      <c r="G3660"/>
      <c r="H3660"/>
      <c r="I3660"/>
      <c r="J3660"/>
      <c r="K3660"/>
      <c r="L3660" s="172"/>
    </row>
    <row r="3661" spans="7:12" x14ac:dyDescent="0.15">
      <c r="G3661"/>
      <c r="H3661"/>
      <c r="I3661"/>
      <c r="J3661"/>
      <c r="K3661"/>
      <c r="L3661" s="172"/>
    </row>
    <row r="3662" spans="7:12" x14ac:dyDescent="0.15">
      <c r="G3662"/>
      <c r="H3662"/>
      <c r="I3662"/>
      <c r="J3662"/>
      <c r="K3662"/>
      <c r="L3662" s="172"/>
    </row>
    <row r="3663" spans="7:12" x14ac:dyDescent="0.15">
      <c r="G3663"/>
      <c r="H3663"/>
      <c r="I3663"/>
      <c r="J3663"/>
      <c r="K3663"/>
      <c r="L3663" s="172"/>
    </row>
    <row r="3664" spans="7:12" x14ac:dyDescent="0.15">
      <c r="G3664"/>
      <c r="H3664"/>
      <c r="I3664"/>
      <c r="J3664"/>
      <c r="K3664"/>
      <c r="L3664" s="172"/>
    </row>
    <row r="3665" spans="7:12" x14ac:dyDescent="0.15">
      <c r="G3665"/>
      <c r="H3665"/>
      <c r="I3665"/>
      <c r="J3665"/>
      <c r="K3665"/>
      <c r="L3665" s="172"/>
    </row>
    <row r="3666" spans="7:12" x14ac:dyDescent="0.15">
      <c r="G3666"/>
      <c r="H3666"/>
      <c r="I3666"/>
      <c r="J3666"/>
      <c r="K3666"/>
      <c r="L3666" s="172"/>
    </row>
    <row r="3667" spans="7:12" x14ac:dyDescent="0.15">
      <c r="G3667"/>
      <c r="H3667"/>
      <c r="I3667"/>
      <c r="J3667"/>
      <c r="K3667"/>
      <c r="L3667" s="172"/>
    </row>
    <row r="3668" spans="7:12" x14ac:dyDescent="0.15">
      <c r="G3668"/>
      <c r="H3668"/>
      <c r="I3668"/>
      <c r="J3668"/>
      <c r="K3668"/>
      <c r="L3668" s="172"/>
    </row>
    <row r="3669" spans="7:12" x14ac:dyDescent="0.15">
      <c r="G3669"/>
      <c r="H3669"/>
      <c r="I3669"/>
      <c r="J3669"/>
      <c r="K3669"/>
      <c r="L3669" s="172"/>
    </row>
    <row r="3670" spans="7:12" x14ac:dyDescent="0.15">
      <c r="G3670"/>
      <c r="H3670"/>
      <c r="I3670"/>
      <c r="J3670"/>
      <c r="K3670"/>
      <c r="L3670" s="172"/>
    </row>
    <row r="3671" spans="7:12" x14ac:dyDescent="0.15">
      <c r="G3671"/>
      <c r="H3671"/>
      <c r="I3671"/>
      <c r="J3671"/>
      <c r="K3671"/>
      <c r="L3671" s="172"/>
    </row>
    <row r="3672" spans="7:12" x14ac:dyDescent="0.15">
      <c r="G3672"/>
      <c r="H3672"/>
      <c r="I3672"/>
      <c r="J3672"/>
      <c r="K3672"/>
      <c r="L3672" s="172"/>
    </row>
    <row r="3673" spans="7:12" x14ac:dyDescent="0.15">
      <c r="G3673"/>
      <c r="H3673"/>
      <c r="I3673"/>
      <c r="J3673"/>
      <c r="K3673"/>
      <c r="L3673" s="172"/>
    </row>
    <row r="3674" spans="7:12" x14ac:dyDescent="0.15">
      <c r="G3674"/>
      <c r="H3674"/>
      <c r="I3674"/>
      <c r="J3674"/>
      <c r="K3674"/>
      <c r="L3674" s="172"/>
    </row>
    <row r="3675" spans="7:12" x14ac:dyDescent="0.15">
      <c r="G3675"/>
      <c r="H3675"/>
      <c r="I3675"/>
      <c r="J3675"/>
      <c r="K3675"/>
      <c r="L3675" s="172"/>
    </row>
    <row r="3676" spans="7:12" x14ac:dyDescent="0.15">
      <c r="G3676"/>
      <c r="H3676"/>
      <c r="I3676"/>
      <c r="J3676"/>
      <c r="K3676"/>
      <c r="L3676" s="172"/>
    </row>
    <row r="3677" spans="7:12" x14ac:dyDescent="0.15">
      <c r="G3677"/>
      <c r="H3677"/>
      <c r="I3677"/>
      <c r="J3677"/>
      <c r="K3677"/>
      <c r="L3677" s="172"/>
    </row>
    <row r="3678" spans="7:12" x14ac:dyDescent="0.15">
      <c r="G3678"/>
      <c r="H3678"/>
      <c r="I3678"/>
      <c r="J3678"/>
      <c r="K3678"/>
      <c r="L3678" s="172"/>
    </row>
    <row r="3679" spans="7:12" x14ac:dyDescent="0.15">
      <c r="G3679"/>
      <c r="H3679"/>
      <c r="I3679"/>
      <c r="J3679"/>
      <c r="K3679"/>
      <c r="L3679" s="172"/>
    </row>
    <row r="3680" spans="7:12" x14ac:dyDescent="0.15">
      <c r="G3680"/>
      <c r="H3680"/>
      <c r="I3680"/>
      <c r="J3680"/>
      <c r="K3680"/>
      <c r="L3680" s="172"/>
    </row>
    <row r="3681" spans="7:12" x14ac:dyDescent="0.15">
      <c r="G3681"/>
      <c r="H3681"/>
      <c r="I3681"/>
      <c r="J3681"/>
      <c r="K3681"/>
      <c r="L3681" s="172"/>
    </row>
    <row r="3682" spans="7:12" x14ac:dyDescent="0.15">
      <c r="G3682"/>
      <c r="H3682"/>
      <c r="I3682"/>
      <c r="J3682"/>
      <c r="K3682"/>
      <c r="L3682" s="172"/>
    </row>
    <row r="3683" spans="7:12" x14ac:dyDescent="0.15">
      <c r="G3683"/>
      <c r="H3683"/>
      <c r="I3683"/>
      <c r="J3683"/>
      <c r="K3683"/>
      <c r="L3683" s="172"/>
    </row>
    <row r="3684" spans="7:12" x14ac:dyDescent="0.15">
      <c r="G3684"/>
      <c r="H3684"/>
      <c r="I3684"/>
      <c r="J3684"/>
      <c r="K3684"/>
      <c r="L3684" s="172"/>
    </row>
    <row r="3685" spans="7:12" x14ac:dyDescent="0.15">
      <c r="G3685"/>
      <c r="H3685"/>
      <c r="I3685"/>
      <c r="J3685"/>
      <c r="K3685"/>
      <c r="L3685" s="172"/>
    </row>
    <row r="3686" spans="7:12" x14ac:dyDescent="0.15">
      <c r="G3686"/>
      <c r="H3686"/>
      <c r="I3686"/>
      <c r="J3686"/>
      <c r="K3686"/>
      <c r="L3686" s="172"/>
    </row>
    <row r="3687" spans="7:12" x14ac:dyDescent="0.15">
      <c r="G3687"/>
      <c r="H3687"/>
      <c r="I3687"/>
      <c r="J3687"/>
      <c r="K3687"/>
      <c r="L3687" s="172"/>
    </row>
    <row r="3688" spans="7:12" x14ac:dyDescent="0.15">
      <c r="G3688"/>
      <c r="H3688"/>
      <c r="I3688"/>
      <c r="J3688"/>
      <c r="K3688"/>
      <c r="L3688" s="172"/>
    </row>
    <row r="3689" spans="7:12" x14ac:dyDescent="0.15">
      <c r="G3689"/>
      <c r="H3689"/>
      <c r="I3689"/>
      <c r="J3689"/>
      <c r="K3689"/>
      <c r="L3689" s="172"/>
    </row>
    <row r="3690" spans="7:12" x14ac:dyDescent="0.15">
      <c r="G3690"/>
      <c r="H3690"/>
      <c r="I3690"/>
      <c r="J3690"/>
      <c r="K3690"/>
      <c r="L3690" s="172"/>
    </row>
    <row r="3691" spans="7:12" x14ac:dyDescent="0.15">
      <c r="G3691"/>
      <c r="H3691"/>
      <c r="I3691"/>
      <c r="J3691"/>
      <c r="K3691"/>
      <c r="L3691" s="172"/>
    </row>
    <row r="3692" spans="7:12" x14ac:dyDescent="0.15">
      <c r="G3692"/>
      <c r="H3692"/>
      <c r="I3692"/>
      <c r="J3692"/>
      <c r="K3692"/>
      <c r="L3692" s="172"/>
    </row>
    <row r="3693" spans="7:12" x14ac:dyDescent="0.15">
      <c r="G3693"/>
      <c r="H3693"/>
      <c r="I3693"/>
      <c r="J3693"/>
      <c r="K3693"/>
      <c r="L3693" s="172"/>
    </row>
    <row r="3694" spans="7:12" x14ac:dyDescent="0.15">
      <c r="G3694"/>
      <c r="H3694"/>
      <c r="I3694"/>
      <c r="J3694"/>
      <c r="K3694"/>
      <c r="L3694" s="172"/>
    </row>
    <row r="3695" spans="7:12" x14ac:dyDescent="0.15">
      <c r="G3695"/>
      <c r="H3695"/>
      <c r="I3695"/>
      <c r="J3695"/>
      <c r="K3695"/>
      <c r="L3695" s="172"/>
    </row>
    <row r="3696" spans="7:12" x14ac:dyDescent="0.15">
      <c r="G3696"/>
      <c r="H3696"/>
      <c r="I3696"/>
      <c r="J3696"/>
      <c r="K3696"/>
      <c r="L3696" s="172"/>
    </row>
    <row r="3697" spans="7:12" x14ac:dyDescent="0.15">
      <c r="G3697"/>
      <c r="H3697"/>
      <c r="I3697"/>
      <c r="J3697"/>
      <c r="K3697"/>
      <c r="L3697" s="172"/>
    </row>
    <row r="3698" spans="7:12" x14ac:dyDescent="0.15">
      <c r="G3698"/>
      <c r="H3698"/>
      <c r="I3698"/>
      <c r="J3698"/>
      <c r="K3698"/>
      <c r="L3698" s="172"/>
    </row>
    <row r="3699" spans="7:12" x14ac:dyDescent="0.15">
      <c r="G3699"/>
      <c r="H3699"/>
      <c r="I3699"/>
      <c r="J3699"/>
      <c r="K3699"/>
      <c r="L3699" s="172"/>
    </row>
    <row r="3700" spans="7:12" x14ac:dyDescent="0.15">
      <c r="G3700"/>
      <c r="H3700"/>
      <c r="I3700"/>
      <c r="J3700"/>
      <c r="K3700"/>
      <c r="L3700" s="172"/>
    </row>
    <row r="3701" spans="7:12" x14ac:dyDescent="0.15">
      <c r="G3701"/>
      <c r="H3701"/>
      <c r="I3701"/>
      <c r="J3701"/>
      <c r="K3701"/>
      <c r="L3701" s="172"/>
    </row>
    <row r="3702" spans="7:12" x14ac:dyDescent="0.15">
      <c r="G3702"/>
      <c r="H3702"/>
      <c r="I3702"/>
      <c r="J3702"/>
      <c r="K3702"/>
      <c r="L3702" s="172"/>
    </row>
    <row r="3703" spans="7:12" x14ac:dyDescent="0.15">
      <c r="G3703"/>
      <c r="H3703"/>
      <c r="I3703"/>
      <c r="J3703"/>
      <c r="K3703"/>
      <c r="L3703" s="172"/>
    </row>
    <row r="3704" spans="7:12" x14ac:dyDescent="0.15">
      <c r="G3704"/>
      <c r="H3704"/>
      <c r="I3704"/>
      <c r="J3704"/>
      <c r="K3704"/>
      <c r="L3704" s="172"/>
    </row>
    <row r="3705" spans="7:12" x14ac:dyDescent="0.15">
      <c r="G3705"/>
      <c r="H3705"/>
      <c r="I3705"/>
      <c r="J3705"/>
      <c r="K3705"/>
      <c r="L3705" s="172"/>
    </row>
    <row r="3706" spans="7:12" x14ac:dyDescent="0.15">
      <c r="G3706"/>
      <c r="H3706"/>
      <c r="I3706"/>
      <c r="J3706"/>
      <c r="K3706"/>
      <c r="L3706" s="172"/>
    </row>
    <row r="3707" spans="7:12" x14ac:dyDescent="0.15">
      <c r="G3707"/>
      <c r="H3707"/>
      <c r="I3707"/>
      <c r="J3707"/>
      <c r="K3707"/>
      <c r="L3707" s="172"/>
    </row>
    <row r="3708" spans="7:12" x14ac:dyDescent="0.15">
      <c r="G3708"/>
      <c r="H3708"/>
      <c r="I3708"/>
      <c r="J3708"/>
      <c r="K3708"/>
      <c r="L3708" s="172"/>
    </row>
    <row r="3709" spans="7:12" x14ac:dyDescent="0.15">
      <c r="G3709"/>
      <c r="H3709"/>
      <c r="I3709"/>
      <c r="J3709"/>
      <c r="K3709"/>
      <c r="L3709" s="172"/>
    </row>
    <row r="3710" spans="7:12" x14ac:dyDescent="0.15">
      <c r="G3710"/>
      <c r="H3710"/>
      <c r="I3710"/>
      <c r="J3710"/>
      <c r="K3710"/>
      <c r="L3710" s="172"/>
    </row>
    <row r="3711" spans="7:12" x14ac:dyDescent="0.15">
      <c r="G3711"/>
      <c r="H3711"/>
      <c r="I3711"/>
      <c r="J3711"/>
      <c r="K3711"/>
      <c r="L3711" s="172"/>
    </row>
    <row r="3712" spans="7:12" x14ac:dyDescent="0.15">
      <c r="G3712"/>
      <c r="H3712"/>
      <c r="I3712"/>
      <c r="J3712"/>
      <c r="K3712"/>
      <c r="L3712" s="172"/>
    </row>
    <row r="3713" spans="7:12" x14ac:dyDescent="0.15">
      <c r="G3713"/>
      <c r="H3713"/>
      <c r="I3713"/>
      <c r="J3713"/>
      <c r="K3713"/>
      <c r="L3713" s="172"/>
    </row>
    <row r="3714" spans="7:12" x14ac:dyDescent="0.15">
      <c r="G3714"/>
      <c r="H3714"/>
      <c r="I3714"/>
      <c r="J3714"/>
      <c r="K3714"/>
      <c r="L3714" s="172"/>
    </row>
    <row r="3715" spans="7:12" x14ac:dyDescent="0.15">
      <c r="G3715"/>
      <c r="H3715"/>
      <c r="I3715"/>
      <c r="J3715"/>
      <c r="K3715"/>
      <c r="L3715" s="172"/>
    </row>
    <row r="3716" spans="7:12" x14ac:dyDescent="0.15">
      <c r="G3716"/>
      <c r="H3716"/>
      <c r="I3716"/>
      <c r="J3716"/>
      <c r="K3716"/>
      <c r="L3716" s="172"/>
    </row>
    <row r="3717" spans="7:12" x14ac:dyDescent="0.15">
      <c r="G3717"/>
      <c r="H3717"/>
      <c r="I3717"/>
      <c r="J3717"/>
      <c r="K3717"/>
      <c r="L3717" s="172"/>
    </row>
    <row r="3718" spans="7:12" x14ac:dyDescent="0.15">
      <c r="G3718"/>
      <c r="H3718"/>
      <c r="I3718"/>
      <c r="J3718"/>
      <c r="K3718"/>
      <c r="L3718" s="172"/>
    </row>
    <row r="3719" spans="7:12" x14ac:dyDescent="0.15">
      <c r="G3719"/>
      <c r="H3719"/>
      <c r="I3719"/>
      <c r="J3719"/>
      <c r="K3719"/>
      <c r="L3719" s="172"/>
    </row>
    <row r="3720" spans="7:12" x14ac:dyDescent="0.15">
      <c r="G3720"/>
      <c r="H3720"/>
      <c r="I3720"/>
      <c r="J3720"/>
      <c r="K3720"/>
      <c r="L3720" s="172"/>
    </row>
    <row r="3721" spans="7:12" x14ac:dyDescent="0.15">
      <c r="G3721"/>
      <c r="H3721"/>
      <c r="I3721"/>
      <c r="J3721"/>
      <c r="K3721"/>
      <c r="L3721" s="172"/>
    </row>
    <row r="3722" spans="7:12" x14ac:dyDescent="0.15">
      <c r="G3722"/>
      <c r="H3722"/>
      <c r="I3722"/>
      <c r="J3722"/>
      <c r="K3722"/>
      <c r="L3722" s="172"/>
    </row>
    <row r="3723" spans="7:12" x14ac:dyDescent="0.15">
      <c r="G3723"/>
      <c r="H3723"/>
      <c r="I3723"/>
      <c r="J3723"/>
      <c r="K3723"/>
      <c r="L3723" s="172"/>
    </row>
    <row r="3724" spans="7:12" x14ac:dyDescent="0.15">
      <c r="G3724"/>
      <c r="H3724"/>
      <c r="I3724"/>
      <c r="J3724"/>
      <c r="K3724"/>
      <c r="L3724" s="172"/>
    </row>
    <row r="3725" spans="7:12" x14ac:dyDescent="0.15">
      <c r="G3725"/>
      <c r="H3725"/>
      <c r="I3725"/>
      <c r="J3725"/>
      <c r="K3725"/>
      <c r="L3725" s="172"/>
    </row>
    <row r="3726" spans="7:12" x14ac:dyDescent="0.15">
      <c r="G3726"/>
      <c r="H3726"/>
      <c r="I3726"/>
      <c r="J3726"/>
      <c r="K3726"/>
      <c r="L3726" s="172"/>
    </row>
    <row r="3727" spans="7:12" x14ac:dyDescent="0.15">
      <c r="G3727"/>
      <c r="H3727"/>
      <c r="I3727"/>
      <c r="J3727"/>
      <c r="K3727"/>
      <c r="L3727" s="172"/>
    </row>
    <row r="3728" spans="7:12" x14ac:dyDescent="0.15">
      <c r="G3728"/>
      <c r="H3728"/>
      <c r="I3728"/>
      <c r="J3728"/>
      <c r="K3728"/>
      <c r="L3728" s="172"/>
    </row>
    <row r="3729" spans="7:12" x14ac:dyDescent="0.15">
      <c r="G3729"/>
      <c r="H3729"/>
      <c r="I3729"/>
      <c r="J3729"/>
      <c r="K3729"/>
      <c r="L3729" s="172"/>
    </row>
    <row r="3730" spans="7:12" x14ac:dyDescent="0.15">
      <c r="G3730"/>
      <c r="H3730"/>
      <c r="I3730"/>
      <c r="J3730"/>
      <c r="K3730"/>
      <c r="L3730" s="172"/>
    </row>
    <row r="3731" spans="7:12" x14ac:dyDescent="0.15">
      <c r="G3731"/>
      <c r="H3731"/>
      <c r="I3731"/>
      <c r="J3731"/>
      <c r="K3731"/>
      <c r="L3731" s="172"/>
    </row>
    <row r="3732" spans="7:12" x14ac:dyDescent="0.15">
      <c r="G3732"/>
      <c r="H3732"/>
      <c r="I3732"/>
      <c r="J3732"/>
      <c r="K3732"/>
      <c r="L3732" s="172"/>
    </row>
    <row r="3733" spans="7:12" x14ac:dyDescent="0.15">
      <c r="G3733"/>
      <c r="H3733"/>
      <c r="I3733"/>
      <c r="J3733"/>
      <c r="K3733"/>
      <c r="L3733" s="172"/>
    </row>
    <row r="3734" spans="7:12" x14ac:dyDescent="0.15">
      <c r="G3734"/>
      <c r="H3734"/>
      <c r="I3734"/>
      <c r="J3734"/>
      <c r="K3734"/>
      <c r="L3734" s="172"/>
    </row>
    <row r="3735" spans="7:12" x14ac:dyDescent="0.15">
      <c r="G3735"/>
      <c r="H3735"/>
      <c r="I3735"/>
      <c r="J3735"/>
      <c r="K3735"/>
      <c r="L3735" s="172"/>
    </row>
    <row r="3736" spans="7:12" x14ac:dyDescent="0.15">
      <c r="G3736"/>
      <c r="H3736"/>
      <c r="I3736"/>
      <c r="J3736"/>
      <c r="K3736"/>
      <c r="L3736" s="172"/>
    </row>
    <row r="3737" spans="7:12" x14ac:dyDescent="0.15">
      <c r="G3737"/>
      <c r="H3737"/>
      <c r="I3737"/>
      <c r="J3737"/>
      <c r="K3737"/>
      <c r="L3737" s="172"/>
    </row>
    <row r="3738" spans="7:12" x14ac:dyDescent="0.15">
      <c r="G3738"/>
      <c r="H3738"/>
      <c r="I3738"/>
      <c r="J3738"/>
      <c r="K3738"/>
      <c r="L3738" s="172"/>
    </row>
    <row r="3739" spans="7:12" x14ac:dyDescent="0.15">
      <c r="G3739"/>
      <c r="H3739"/>
      <c r="I3739"/>
      <c r="J3739"/>
      <c r="K3739"/>
      <c r="L3739" s="172"/>
    </row>
    <row r="3740" spans="7:12" x14ac:dyDescent="0.15">
      <c r="G3740"/>
      <c r="H3740"/>
      <c r="I3740"/>
      <c r="J3740"/>
      <c r="K3740"/>
      <c r="L3740" s="172"/>
    </row>
    <row r="3741" spans="7:12" x14ac:dyDescent="0.15">
      <c r="G3741"/>
      <c r="H3741"/>
      <c r="I3741"/>
      <c r="J3741"/>
      <c r="K3741"/>
      <c r="L3741" s="172"/>
    </row>
    <row r="3742" spans="7:12" x14ac:dyDescent="0.15">
      <c r="G3742"/>
      <c r="H3742"/>
      <c r="I3742"/>
      <c r="J3742"/>
      <c r="K3742"/>
      <c r="L3742" s="172"/>
    </row>
    <row r="3743" spans="7:12" x14ac:dyDescent="0.15">
      <c r="G3743"/>
      <c r="H3743"/>
      <c r="I3743"/>
      <c r="J3743"/>
      <c r="K3743"/>
      <c r="L3743" s="172"/>
    </row>
    <row r="3744" spans="7:12" x14ac:dyDescent="0.15">
      <c r="G3744"/>
      <c r="H3744"/>
      <c r="I3744"/>
      <c r="J3744"/>
      <c r="K3744"/>
      <c r="L3744" s="172"/>
    </row>
    <row r="3745" spans="7:12" x14ac:dyDescent="0.15">
      <c r="G3745"/>
      <c r="H3745"/>
      <c r="I3745"/>
      <c r="J3745"/>
      <c r="K3745"/>
      <c r="L3745" s="172"/>
    </row>
    <row r="3746" spans="7:12" x14ac:dyDescent="0.15">
      <c r="G3746"/>
      <c r="H3746"/>
      <c r="I3746"/>
      <c r="J3746"/>
      <c r="K3746"/>
      <c r="L3746" s="172"/>
    </row>
    <row r="3747" spans="7:12" x14ac:dyDescent="0.15">
      <c r="G3747"/>
      <c r="H3747"/>
      <c r="I3747"/>
      <c r="J3747"/>
      <c r="K3747"/>
      <c r="L3747" s="172"/>
    </row>
    <row r="3748" spans="7:12" x14ac:dyDescent="0.15">
      <c r="G3748"/>
      <c r="H3748"/>
      <c r="I3748"/>
      <c r="J3748"/>
      <c r="K3748"/>
      <c r="L3748" s="172"/>
    </row>
    <row r="3749" spans="7:12" x14ac:dyDescent="0.15">
      <c r="G3749"/>
      <c r="H3749"/>
      <c r="I3749"/>
      <c r="J3749"/>
      <c r="K3749"/>
      <c r="L3749" s="172"/>
    </row>
    <row r="3750" spans="7:12" x14ac:dyDescent="0.15">
      <c r="G3750"/>
      <c r="H3750"/>
      <c r="I3750"/>
      <c r="J3750"/>
      <c r="K3750"/>
      <c r="L3750" s="172"/>
    </row>
    <row r="3751" spans="7:12" x14ac:dyDescent="0.15">
      <c r="G3751"/>
      <c r="H3751"/>
      <c r="I3751"/>
      <c r="J3751"/>
      <c r="K3751"/>
      <c r="L3751" s="172"/>
    </row>
    <row r="3752" spans="7:12" x14ac:dyDescent="0.15">
      <c r="G3752"/>
      <c r="H3752"/>
      <c r="I3752"/>
      <c r="J3752"/>
      <c r="K3752"/>
      <c r="L3752" s="172"/>
    </row>
    <row r="3753" spans="7:12" x14ac:dyDescent="0.15">
      <c r="G3753"/>
      <c r="H3753"/>
      <c r="I3753"/>
      <c r="J3753"/>
      <c r="K3753"/>
      <c r="L3753" s="172"/>
    </row>
    <row r="3754" spans="7:12" x14ac:dyDescent="0.15">
      <c r="G3754"/>
      <c r="H3754"/>
      <c r="I3754"/>
      <c r="J3754"/>
      <c r="K3754"/>
      <c r="L3754" s="172"/>
    </row>
    <row r="3755" spans="7:12" x14ac:dyDescent="0.15">
      <c r="G3755"/>
      <c r="H3755"/>
      <c r="I3755"/>
      <c r="J3755"/>
      <c r="K3755"/>
      <c r="L3755" s="172"/>
    </row>
    <row r="3756" spans="7:12" x14ac:dyDescent="0.15">
      <c r="G3756"/>
      <c r="H3756"/>
      <c r="I3756"/>
      <c r="J3756"/>
      <c r="K3756"/>
      <c r="L3756" s="172"/>
    </row>
    <row r="3757" spans="7:12" x14ac:dyDescent="0.15">
      <c r="G3757"/>
      <c r="H3757"/>
      <c r="I3757"/>
      <c r="J3757"/>
      <c r="K3757"/>
      <c r="L3757" s="172"/>
    </row>
    <row r="3758" spans="7:12" x14ac:dyDescent="0.15">
      <c r="G3758"/>
      <c r="H3758"/>
      <c r="I3758"/>
      <c r="J3758"/>
      <c r="K3758"/>
      <c r="L3758" s="172"/>
    </row>
    <row r="3759" spans="7:12" x14ac:dyDescent="0.15">
      <c r="G3759"/>
      <c r="H3759"/>
      <c r="I3759"/>
      <c r="J3759"/>
      <c r="K3759"/>
      <c r="L3759" s="172"/>
    </row>
    <row r="3760" spans="7:12" x14ac:dyDescent="0.15">
      <c r="G3760"/>
      <c r="H3760"/>
      <c r="I3760"/>
      <c r="J3760"/>
      <c r="K3760"/>
      <c r="L3760" s="172"/>
    </row>
    <row r="3761" spans="7:12" x14ac:dyDescent="0.15">
      <c r="G3761"/>
      <c r="H3761"/>
      <c r="I3761"/>
      <c r="J3761"/>
      <c r="K3761"/>
      <c r="L3761" s="172"/>
    </row>
    <row r="3762" spans="7:12" x14ac:dyDescent="0.15">
      <c r="G3762"/>
      <c r="H3762"/>
      <c r="I3762"/>
      <c r="J3762"/>
      <c r="K3762"/>
      <c r="L3762" s="172"/>
    </row>
    <row r="3763" spans="7:12" x14ac:dyDescent="0.15">
      <c r="G3763"/>
      <c r="H3763"/>
      <c r="I3763"/>
      <c r="J3763"/>
      <c r="K3763"/>
      <c r="L3763" s="172"/>
    </row>
    <row r="3764" spans="7:12" x14ac:dyDescent="0.15">
      <c r="G3764"/>
      <c r="H3764"/>
      <c r="I3764"/>
      <c r="J3764"/>
      <c r="K3764"/>
      <c r="L3764" s="172"/>
    </row>
    <row r="3765" spans="7:12" x14ac:dyDescent="0.15">
      <c r="G3765"/>
      <c r="H3765"/>
      <c r="I3765"/>
      <c r="J3765"/>
      <c r="K3765"/>
      <c r="L3765" s="172"/>
    </row>
    <row r="3766" spans="7:12" x14ac:dyDescent="0.15">
      <c r="G3766"/>
      <c r="H3766"/>
      <c r="I3766"/>
      <c r="J3766"/>
      <c r="K3766"/>
      <c r="L3766" s="172"/>
    </row>
    <row r="3767" spans="7:12" x14ac:dyDescent="0.15">
      <c r="G3767"/>
      <c r="H3767"/>
      <c r="I3767"/>
      <c r="J3767"/>
      <c r="K3767"/>
      <c r="L3767" s="172"/>
    </row>
    <row r="3768" spans="7:12" x14ac:dyDescent="0.15">
      <c r="G3768"/>
      <c r="H3768"/>
      <c r="I3768"/>
      <c r="J3768"/>
      <c r="K3768"/>
      <c r="L3768" s="172"/>
    </row>
    <row r="3769" spans="7:12" x14ac:dyDescent="0.15">
      <c r="G3769"/>
      <c r="H3769"/>
      <c r="I3769"/>
      <c r="J3769"/>
      <c r="K3769"/>
      <c r="L3769" s="172"/>
    </row>
    <row r="3770" spans="7:12" x14ac:dyDescent="0.15">
      <c r="G3770"/>
      <c r="H3770"/>
      <c r="I3770"/>
      <c r="J3770"/>
      <c r="K3770"/>
      <c r="L3770" s="172"/>
    </row>
    <row r="3771" spans="7:12" x14ac:dyDescent="0.15">
      <c r="G3771"/>
      <c r="H3771"/>
      <c r="I3771"/>
      <c r="J3771"/>
      <c r="K3771"/>
      <c r="L3771" s="172"/>
    </row>
    <row r="3772" spans="7:12" x14ac:dyDescent="0.15">
      <c r="G3772"/>
      <c r="H3772"/>
      <c r="I3772"/>
      <c r="J3772"/>
      <c r="K3772"/>
      <c r="L3772" s="172"/>
    </row>
    <row r="3773" spans="7:12" x14ac:dyDescent="0.15">
      <c r="G3773"/>
      <c r="H3773"/>
      <c r="I3773"/>
      <c r="J3773"/>
      <c r="K3773"/>
      <c r="L3773" s="172"/>
    </row>
    <row r="3774" spans="7:12" x14ac:dyDescent="0.15">
      <c r="G3774"/>
      <c r="H3774"/>
      <c r="I3774"/>
      <c r="J3774"/>
      <c r="K3774"/>
      <c r="L3774" s="172"/>
    </row>
    <row r="3775" spans="7:12" x14ac:dyDescent="0.15">
      <c r="G3775"/>
      <c r="H3775"/>
      <c r="I3775"/>
      <c r="J3775"/>
      <c r="K3775"/>
      <c r="L3775" s="172"/>
    </row>
    <row r="3776" spans="7:12" x14ac:dyDescent="0.15">
      <c r="G3776"/>
      <c r="H3776"/>
      <c r="I3776"/>
      <c r="J3776"/>
      <c r="K3776"/>
      <c r="L3776" s="172"/>
    </row>
    <row r="3777" spans="7:12" x14ac:dyDescent="0.15">
      <c r="G3777"/>
      <c r="H3777"/>
      <c r="I3777"/>
      <c r="J3777"/>
      <c r="K3777"/>
      <c r="L3777" s="172"/>
    </row>
    <row r="3778" spans="7:12" x14ac:dyDescent="0.15">
      <c r="G3778"/>
      <c r="H3778"/>
      <c r="I3778"/>
      <c r="J3778"/>
      <c r="K3778"/>
      <c r="L3778" s="172"/>
    </row>
    <row r="3779" spans="7:12" x14ac:dyDescent="0.15">
      <c r="G3779"/>
      <c r="H3779"/>
      <c r="I3779"/>
      <c r="J3779"/>
      <c r="K3779"/>
      <c r="L3779" s="172"/>
    </row>
    <row r="3780" spans="7:12" x14ac:dyDescent="0.15">
      <c r="G3780"/>
      <c r="H3780"/>
      <c r="I3780"/>
      <c r="J3780"/>
      <c r="K3780"/>
      <c r="L3780" s="172"/>
    </row>
    <row r="3781" spans="7:12" x14ac:dyDescent="0.15">
      <c r="G3781"/>
      <c r="H3781"/>
      <c r="I3781"/>
      <c r="J3781"/>
      <c r="K3781"/>
      <c r="L3781" s="172"/>
    </row>
    <row r="3782" spans="7:12" x14ac:dyDescent="0.15">
      <c r="G3782"/>
      <c r="H3782"/>
      <c r="I3782"/>
      <c r="J3782"/>
      <c r="K3782"/>
      <c r="L3782" s="172"/>
    </row>
    <row r="3783" spans="7:12" x14ac:dyDescent="0.15">
      <c r="G3783"/>
      <c r="H3783"/>
      <c r="I3783"/>
      <c r="J3783"/>
      <c r="K3783"/>
      <c r="L3783" s="172"/>
    </row>
    <row r="3784" spans="7:12" x14ac:dyDescent="0.15">
      <c r="G3784"/>
      <c r="H3784"/>
      <c r="I3784"/>
      <c r="J3784"/>
      <c r="K3784"/>
      <c r="L3784" s="172"/>
    </row>
    <row r="3785" spans="7:12" x14ac:dyDescent="0.15">
      <c r="G3785"/>
      <c r="H3785"/>
      <c r="I3785"/>
      <c r="J3785"/>
      <c r="K3785"/>
      <c r="L3785" s="172"/>
    </row>
    <row r="3786" spans="7:12" x14ac:dyDescent="0.15">
      <c r="G3786"/>
      <c r="H3786"/>
      <c r="I3786"/>
      <c r="J3786"/>
      <c r="K3786"/>
      <c r="L3786" s="172"/>
    </row>
    <row r="3787" spans="7:12" x14ac:dyDescent="0.15">
      <c r="G3787"/>
      <c r="H3787"/>
      <c r="I3787"/>
      <c r="J3787"/>
      <c r="K3787"/>
      <c r="L3787" s="172"/>
    </row>
    <row r="3788" spans="7:12" x14ac:dyDescent="0.15">
      <c r="G3788"/>
      <c r="H3788"/>
      <c r="I3788"/>
      <c r="J3788"/>
      <c r="K3788"/>
      <c r="L3788" s="172"/>
    </row>
    <row r="3789" spans="7:12" x14ac:dyDescent="0.15">
      <c r="G3789"/>
      <c r="H3789"/>
      <c r="I3789"/>
      <c r="J3789"/>
      <c r="K3789"/>
      <c r="L3789" s="172"/>
    </row>
    <row r="3790" spans="7:12" x14ac:dyDescent="0.15">
      <c r="G3790"/>
      <c r="H3790"/>
      <c r="I3790"/>
      <c r="J3790"/>
      <c r="K3790"/>
      <c r="L3790" s="172"/>
    </row>
    <row r="3791" spans="7:12" x14ac:dyDescent="0.15">
      <c r="G3791"/>
      <c r="H3791"/>
      <c r="I3791"/>
      <c r="J3791"/>
      <c r="K3791"/>
      <c r="L3791" s="172"/>
    </row>
    <row r="3792" spans="7:12" x14ac:dyDescent="0.15">
      <c r="G3792"/>
      <c r="H3792"/>
      <c r="I3792"/>
      <c r="J3792"/>
      <c r="K3792"/>
      <c r="L3792" s="172"/>
    </row>
    <row r="3793" spans="7:12" x14ac:dyDescent="0.15">
      <c r="G3793"/>
      <c r="H3793"/>
      <c r="I3793"/>
      <c r="J3793"/>
      <c r="K3793"/>
      <c r="L3793" s="172"/>
    </row>
    <row r="3794" spans="7:12" x14ac:dyDescent="0.15">
      <c r="G3794"/>
      <c r="H3794"/>
      <c r="I3794"/>
      <c r="J3794"/>
      <c r="K3794"/>
      <c r="L3794" s="172"/>
    </row>
    <row r="3795" spans="7:12" x14ac:dyDescent="0.15">
      <c r="G3795"/>
      <c r="H3795"/>
      <c r="I3795"/>
      <c r="J3795"/>
      <c r="K3795"/>
      <c r="L3795" s="172"/>
    </row>
    <row r="3796" spans="7:12" x14ac:dyDescent="0.15">
      <c r="G3796"/>
      <c r="H3796"/>
      <c r="I3796"/>
      <c r="J3796"/>
      <c r="K3796"/>
      <c r="L3796" s="172"/>
    </row>
    <row r="3797" spans="7:12" x14ac:dyDescent="0.15">
      <c r="G3797"/>
      <c r="H3797"/>
      <c r="I3797"/>
      <c r="J3797"/>
      <c r="K3797"/>
      <c r="L3797" s="172"/>
    </row>
    <row r="3798" spans="7:12" x14ac:dyDescent="0.15">
      <c r="G3798"/>
      <c r="H3798"/>
      <c r="I3798"/>
      <c r="J3798"/>
      <c r="K3798"/>
      <c r="L3798" s="172"/>
    </row>
    <row r="3799" spans="7:12" x14ac:dyDescent="0.15">
      <c r="G3799"/>
      <c r="H3799"/>
      <c r="I3799"/>
      <c r="J3799"/>
      <c r="K3799"/>
      <c r="L3799" s="172"/>
    </row>
    <row r="3800" spans="7:12" x14ac:dyDescent="0.15">
      <c r="G3800"/>
      <c r="H3800"/>
      <c r="I3800"/>
      <c r="J3800"/>
      <c r="K3800"/>
      <c r="L3800" s="172"/>
    </row>
    <row r="3801" spans="7:12" x14ac:dyDescent="0.15">
      <c r="G3801"/>
      <c r="H3801"/>
      <c r="I3801"/>
      <c r="J3801"/>
      <c r="K3801"/>
      <c r="L3801" s="172"/>
    </row>
    <row r="3802" spans="7:12" x14ac:dyDescent="0.15">
      <c r="G3802"/>
      <c r="H3802"/>
      <c r="I3802"/>
      <c r="J3802"/>
      <c r="K3802"/>
      <c r="L3802" s="172"/>
    </row>
    <row r="3803" spans="7:12" x14ac:dyDescent="0.15">
      <c r="G3803"/>
      <c r="H3803"/>
      <c r="I3803"/>
      <c r="J3803"/>
      <c r="K3803"/>
      <c r="L3803" s="172"/>
    </row>
    <row r="3804" spans="7:12" x14ac:dyDescent="0.15">
      <c r="G3804"/>
      <c r="H3804"/>
      <c r="I3804"/>
      <c r="J3804"/>
      <c r="K3804"/>
      <c r="L3804" s="172"/>
    </row>
    <row r="3805" spans="7:12" x14ac:dyDescent="0.15">
      <c r="G3805"/>
      <c r="H3805"/>
      <c r="I3805"/>
      <c r="J3805"/>
      <c r="K3805"/>
      <c r="L3805" s="172"/>
    </row>
    <row r="3806" spans="7:12" x14ac:dyDescent="0.15">
      <c r="G3806"/>
      <c r="H3806"/>
      <c r="I3806"/>
      <c r="J3806"/>
      <c r="K3806"/>
      <c r="L3806" s="172"/>
    </row>
    <row r="3807" spans="7:12" x14ac:dyDescent="0.15">
      <c r="G3807"/>
      <c r="H3807"/>
      <c r="I3807"/>
      <c r="J3807"/>
      <c r="K3807"/>
      <c r="L3807" s="172"/>
    </row>
    <row r="3808" spans="7:12" x14ac:dyDescent="0.15">
      <c r="G3808"/>
      <c r="H3808"/>
      <c r="I3808"/>
      <c r="J3808"/>
      <c r="K3808"/>
      <c r="L3808" s="172"/>
    </row>
    <row r="3809" spans="7:12" x14ac:dyDescent="0.15">
      <c r="G3809"/>
      <c r="H3809"/>
      <c r="I3809"/>
      <c r="J3809"/>
      <c r="K3809"/>
      <c r="L3809" s="172"/>
    </row>
    <row r="3810" spans="7:12" x14ac:dyDescent="0.15">
      <c r="G3810"/>
      <c r="H3810"/>
      <c r="I3810"/>
      <c r="J3810"/>
      <c r="K3810"/>
      <c r="L3810" s="172"/>
    </row>
    <row r="3811" spans="7:12" x14ac:dyDescent="0.15">
      <c r="G3811"/>
      <c r="H3811"/>
      <c r="I3811"/>
      <c r="J3811"/>
      <c r="K3811"/>
      <c r="L3811" s="172"/>
    </row>
    <row r="3812" spans="7:12" x14ac:dyDescent="0.15">
      <c r="G3812"/>
      <c r="H3812"/>
      <c r="I3812"/>
      <c r="J3812"/>
      <c r="K3812"/>
      <c r="L3812" s="172"/>
    </row>
    <row r="3813" spans="7:12" x14ac:dyDescent="0.15">
      <c r="G3813"/>
      <c r="H3813"/>
      <c r="I3813"/>
      <c r="J3813"/>
      <c r="K3813"/>
      <c r="L3813" s="172"/>
    </row>
    <row r="3814" spans="7:12" x14ac:dyDescent="0.15">
      <c r="G3814"/>
      <c r="H3814"/>
      <c r="I3814"/>
      <c r="J3814"/>
      <c r="K3814"/>
      <c r="L3814" s="172"/>
    </row>
    <row r="3815" spans="7:12" x14ac:dyDescent="0.15">
      <c r="G3815"/>
      <c r="H3815"/>
      <c r="I3815"/>
      <c r="J3815"/>
      <c r="K3815"/>
      <c r="L3815" s="172"/>
    </row>
    <row r="3816" spans="7:12" x14ac:dyDescent="0.15">
      <c r="G3816"/>
      <c r="H3816"/>
      <c r="I3816"/>
      <c r="J3816"/>
      <c r="K3816"/>
      <c r="L3816" s="172"/>
    </row>
    <row r="3817" spans="7:12" x14ac:dyDescent="0.15">
      <c r="G3817"/>
      <c r="H3817"/>
      <c r="I3817"/>
      <c r="J3817"/>
      <c r="K3817"/>
      <c r="L3817" s="172"/>
    </row>
    <row r="3818" spans="7:12" x14ac:dyDescent="0.15">
      <c r="G3818"/>
      <c r="H3818"/>
      <c r="I3818"/>
      <c r="J3818"/>
      <c r="K3818"/>
      <c r="L3818" s="172"/>
    </row>
    <row r="3819" spans="7:12" x14ac:dyDescent="0.15">
      <c r="G3819"/>
      <c r="H3819"/>
      <c r="I3819"/>
      <c r="J3819"/>
      <c r="K3819"/>
      <c r="L3819" s="172"/>
    </row>
    <row r="3820" spans="7:12" x14ac:dyDescent="0.15">
      <c r="G3820"/>
      <c r="H3820"/>
      <c r="I3820"/>
      <c r="J3820"/>
      <c r="K3820"/>
      <c r="L3820" s="172"/>
    </row>
    <row r="3821" spans="7:12" x14ac:dyDescent="0.15">
      <c r="G3821"/>
      <c r="H3821"/>
      <c r="I3821"/>
      <c r="J3821"/>
      <c r="K3821"/>
      <c r="L3821" s="172"/>
    </row>
    <row r="3822" spans="7:12" x14ac:dyDescent="0.15">
      <c r="G3822"/>
      <c r="H3822"/>
      <c r="I3822"/>
      <c r="J3822"/>
      <c r="K3822"/>
      <c r="L3822" s="172"/>
    </row>
    <row r="3823" spans="7:12" x14ac:dyDescent="0.15">
      <c r="G3823"/>
      <c r="H3823"/>
      <c r="I3823"/>
      <c r="J3823"/>
      <c r="K3823"/>
      <c r="L3823" s="172"/>
    </row>
    <row r="3824" spans="7:12" x14ac:dyDescent="0.15">
      <c r="G3824"/>
      <c r="H3824"/>
      <c r="I3824"/>
      <c r="J3824"/>
      <c r="K3824"/>
      <c r="L3824" s="172"/>
    </row>
    <row r="3825" spans="7:12" x14ac:dyDescent="0.15">
      <c r="G3825"/>
      <c r="H3825"/>
      <c r="I3825"/>
      <c r="J3825"/>
      <c r="K3825"/>
      <c r="L3825" s="172"/>
    </row>
    <row r="3826" spans="7:12" x14ac:dyDescent="0.15">
      <c r="G3826"/>
      <c r="H3826"/>
      <c r="I3826"/>
      <c r="J3826"/>
      <c r="K3826"/>
      <c r="L3826" s="172"/>
    </row>
    <row r="3827" spans="7:12" x14ac:dyDescent="0.15">
      <c r="G3827"/>
      <c r="H3827"/>
      <c r="I3827"/>
      <c r="J3827"/>
      <c r="K3827"/>
      <c r="L3827" s="172"/>
    </row>
    <row r="3828" spans="7:12" x14ac:dyDescent="0.15">
      <c r="G3828"/>
      <c r="H3828"/>
      <c r="I3828"/>
      <c r="J3828"/>
      <c r="K3828"/>
      <c r="L3828" s="172"/>
    </row>
    <row r="3829" spans="7:12" x14ac:dyDescent="0.15">
      <c r="G3829"/>
      <c r="H3829"/>
      <c r="I3829"/>
      <c r="J3829"/>
      <c r="K3829"/>
      <c r="L3829" s="172"/>
    </row>
    <row r="3830" spans="7:12" x14ac:dyDescent="0.15">
      <c r="G3830"/>
      <c r="H3830"/>
      <c r="I3830"/>
      <c r="J3830"/>
      <c r="K3830"/>
      <c r="L3830" s="172"/>
    </row>
    <row r="3831" spans="7:12" x14ac:dyDescent="0.15">
      <c r="G3831"/>
      <c r="H3831"/>
      <c r="I3831"/>
      <c r="J3831"/>
      <c r="K3831"/>
      <c r="L3831" s="172"/>
    </row>
    <row r="3832" spans="7:12" x14ac:dyDescent="0.15">
      <c r="G3832"/>
      <c r="H3832"/>
      <c r="I3832"/>
      <c r="J3832"/>
      <c r="K3832"/>
      <c r="L3832" s="172"/>
    </row>
    <row r="3833" spans="7:12" x14ac:dyDescent="0.15">
      <c r="G3833"/>
      <c r="H3833"/>
      <c r="I3833"/>
      <c r="J3833"/>
      <c r="K3833"/>
      <c r="L3833" s="172"/>
    </row>
    <row r="3834" spans="7:12" x14ac:dyDescent="0.15">
      <c r="G3834"/>
      <c r="H3834"/>
      <c r="I3834"/>
      <c r="J3834"/>
      <c r="K3834"/>
      <c r="L3834" s="172"/>
    </row>
    <row r="3835" spans="7:12" x14ac:dyDescent="0.15">
      <c r="G3835"/>
      <c r="H3835"/>
      <c r="I3835"/>
      <c r="J3835"/>
      <c r="K3835"/>
      <c r="L3835" s="172"/>
    </row>
    <row r="3836" spans="7:12" x14ac:dyDescent="0.15">
      <c r="G3836"/>
      <c r="H3836"/>
      <c r="I3836"/>
      <c r="J3836"/>
      <c r="K3836"/>
      <c r="L3836" s="172"/>
    </row>
    <row r="3837" spans="7:12" x14ac:dyDescent="0.15">
      <c r="G3837"/>
      <c r="H3837"/>
      <c r="I3837"/>
      <c r="J3837"/>
      <c r="K3837"/>
      <c r="L3837" s="172"/>
    </row>
    <row r="3838" spans="7:12" x14ac:dyDescent="0.15">
      <c r="G3838"/>
      <c r="H3838"/>
      <c r="I3838"/>
      <c r="J3838"/>
      <c r="K3838"/>
      <c r="L3838" s="172"/>
    </row>
    <row r="3839" spans="7:12" x14ac:dyDescent="0.15">
      <c r="G3839"/>
      <c r="H3839"/>
      <c r="I3839"/>
      <c r="J3839"/>
      <c r="K3839"/>
      <c r="L3839" s="172"/>
    </row>
    <row r="3840" spans="7:12" x14ac:dyDescent="0.15">
      <c r="G3840"/>
      <c r="H3840"/>
      <c r="I3840"/>
      <c r="J3840"/>
      <c r="K3840"/>
      <c r="L3840" s="172"/>
    </row>
    <row r="3841" spans="7:12" x14ac:dyDescent="0.15">
      <c r="G3841"/>
      <c r="H3841"/>
      <c r="I3841"/>
      <c r="J3841"/>
      <c r="K3841"/>
      <c r="L3841" s="172"/>
    </row>
    <row r="3842" spans="7:12" x14ac:dyDescent="0.15">
      <c r="G3842"/>
      <c r="H3842"/>
      <c r="I3842"/>
      <c r="J3842"/>
      <c r="K3842"/>
      <c r="L3842" s="172"/>
    </row>
    <row r="3843" spans="7:12" x14ac:dyDescent="0.15">
      <c r="G3843"/>
      <c r="H3843"/>
      <c r="I3843"/>
      <c r="J3843"/>
      <c r="K3843"/>
      <c r="L3843" s="172"/>
    </row>
    <row r="3844" spans="7:12" x14ac:dyDescent="0.15">
      <c r="G3844"/>
      <c r="H3844"/>
      <c r="I3844"/>
      <c r="J3844"/>
      <c r="K3844"/>
      <c r="L3844" s="172"/>
    </row>
    <row r="3845" spans="7:12" x14ac:dyDescent="0.15">
      <c r="G3845"/>
      <c r="H3845"/>
      <c r="I3845"/>
      <c r="J3845"/>
      <c r="K3845"/>
      <c r="L3845" s="172"/>
    </row>
    <row r="3846" spans="7:12" x14ac:dyDescent="0.15">
      <c r="G3846"/>
      <c r="H3846"/>
      <c r="I3846"/>
      <c r="J3846"/>
      <c r="K3846"/>
      <c r="L3846" s="172"/>
    </row>
    <row r="3847" spans="7:12" x14ac:dyDescent="0.15">
      <c r="G3847"/>
      <c r="H3847"/>
      <c r="I3847"/>
      <c r="J3847"/>
      <c r="K3847"/>
      <c r="L3847" s="172"/>
    </row>
    <row r="3848" spans="7:12" x14ac:dyDescent="0.15">
      <c r="G3848"/>
      <c r="H3848"/>
      <c r="I3848"/>
      <c r="J3848"/>
      <c r="K3848"/>
      <c r="L3848" s="172"/>
    </row>
    <row r="3849" spans="7:12" x14ac:dyDescent="0.15">
      <c r="G3849"/>
      <c r="H3849"/>
      <c r="I3849"/>
      <c r="J3849"/>
      <c r="K3849"/>
      <c r="L3849" s="172"/>
    </row>
    <row r="3850" spans="7:12" x14ac:dyDescent="0.15">
      <c r="G3850"/>
      <c r="H3850"/>
      <c r="I3850"/>
      <c r="J3850"/>
      <c r="K3850"/>
      <c r="L3850" s="172"/>
    </row>
    <row r="3851" spans="7:12" x14ac:dyDescent="0.15">
      <c r="G3851"/>
      <c r="H3851"/>
      <c r="I3851"/>
      <c r="J3851"/>
      <c r="K3851"/>
      <c r="L3851" s="172"/>
    </row>
    <row r="3852" spans="7:12" x14ac:dyDescent="0.15">
      <c r="G3852"/>
      <c r="H3852"/>
      <c r="I3852"/>
      <c r="J3852"/>
      <c r="K3852"/>
      <c r="L3852" s="172"/>
    </row>
    <row r="3853" spans="7:12" x14ac:dyDescent="0.15">
      <c r="G3853"/>
      <c r="H3853"/>
      <c r="I3853"/>
      <c r="J3853"/>
      <c r="K3853"/>
      <c r="L3853" s="172"/>
    </row>
    <row r="3854" spans="7:12" x14ac:dyDescent="0.15">
      <c r="G3854"/>
      <c r="H3854"/>
      <c r="I3854"/>
      <c r="J3854"/>
      <c r="K3854"/>
      <c r="L3854" s="172"/>
    </row>
    <row r="3855" spans="7:12" x14ac:dyDescent="0.15">
      <c r="G3855"/>
      <c r="H3855"/>
      <c r="I3855"/>
      <c r="J3855"/>
      <c r="K3855"/>
      <c r="L3855" s="172"/>
    </row>
    <row r="3856" spans="7:12" x14ac:dyDescent="0.15">
      <c r="G3856"/>
      <c r="H3856"/>
      <c r="I3856"/>
      <c r="J3856"/>
      <c r="K3856"/>
      <c r="L3856" s="172"/>
    </row>
    <row r="3857" spans="7:12" x14ac:dyDescent="0.15">
      <c r="G3857"/>
      <c r="H3857"/>
      <c r="I3857"/>
      <c r="J3857"/>
      <c r="K3857"/>
      <c r="L3857" s="172"/>
    </row>
    <row r="3858" spans="7:12" x14ac:dyDescent="0.15">
      <c r="G3858"/>
      <c r="H3858"/>
      <c r="I3858"/>
      <c r="J3858"/>
      <c r="K3858"/>
      <c r="L3858" s="172"/>
    </row>
    <row r="3859" spans="7:12" x14ac:dyDescent="0.15">
      <c r="G3859"/>
      <c r="H3859"/>
      <c r="I3859"/>
      <c r="J3859"/>
      <c r="K3859"/>
      <c r="L3859" s="172"/>
    </row>
    <row r="3860" spans="7:12" x14ac:dyDescent="0.15">
      <c r="G3860"/>
      <c r="H3860"/>
      <c r="I3860"/>
      <c r="J3860"/>
      <c r="K3860"/>
      <c r="L3860" s="172"/>
    </row>
    <row r="3861" spans="7:12" x14ac:dyDescent="0.15">
      <c r="G3861"/>
      <c r="H3861"/>
      <c r="I3861"/>
      <c r="J3861"/>
      <c r="K3861"/>
      <c r="L3861" s="172"/>
    </row>
    <row r="3862" spans="7:12" x14ac:dyDescent="0.15">
      <c r="G3862"/>
      <c r="H3862"/>
      <c r="I3862"/>
      <c r="J3862"/>
      <c r="K3862"/>
      <c r="L3862" s="172"/>
    </row>
    <row r="3863" spans="7:12" x14ac:dyDescent="0.15">
      <c r="G3863"/>
      <c r="H3863"/>
      <c r="I3863"/>
      <c r="J3863"/>
      <c r="K3863"/>
      <c r="L3863" s="172"/>
    </row>
    <row r="3864" spans="7:12" x14ac:dyDescent="0.15">
      <c r="G3864"/>
      <c r="H3864"/>
      <c r="I3864"/>
      <c r="J3864"/>
      <c r="K3864"/>
      <c r="L3864" s="172"/>
    </row>
    <row r="3865" spans="7:12" x14ac:dyDescent="0.15">
      <c r="G3865"/>
      <c r="H3865"/>
      <c r="I3865"/>
      <c r="J3865"/>
      <c r="K3865"/>
      <c r="L3865" s="172"/>
    </row>
    <row r="3866" spans="7:12" x14ac:dyDescent="0.15">
      <c r="G3866"/>
      <c r="H3866"/>
      <c r="I3866"/>
      <c r="J3866"/>
      <c r="K3866"/>
      <c r="L3866" s="172"/>
    </row>
    <row r="3867" spans="7:12" x14ac:dyDescent="0.15">
      <c r="G3867"/>
      <c r="H3867"/>
      <c r="I3867"/>
      <c r="J3867"/>
      <c r="K3867"/>
      <c r="L3867" s="172"/>
    </row>
    <row r="3868" spans="7:12" x14ac:dyDescent="0.15">
      <c r="G3868"/>
      <c r="H3868"/>
      <c r="I3868"/>
      <c r="J3868"/>
      <c r="K3868"/>
      <c r="L3868" s="172"/>
    </row>
    <row r="3869" spans="7:12" x14ac:dyDescent="0.15">
      <c r="G3869"/>
      <c r="H3869"/>
      <c r="I3869"/>
      <c r="J3869"/>
      <c r="K3869"/>
      <c r="L3869" s="172"/>
    </row>
    <row r="3870" spans="7:12" x14ac:dyDescent="0.15">
      <c r="G3870"/>
      <c r="H3870"/>
      <c r="I3870"/>
      <c r="J3870"/>
      <c r="K3870"/>
      <c r="L3870" s="172"/>
    </row>
    <row r="3871" spans="7:12" x14ac:dyDescent="0.15">
      <c r="G3871"/>
      <c r="H3871"/>
      <c r="I3871"/>
      <c r="J3871"/>
      <c r="K3871"/>
      <c r="L3871" s="172"/>
    </row>
    <row r="3872" spans="7:12" x14ac:dyDescent="0.15">
      <c r="G3872"/>
      <c r="H3872"/>
      <c r="I3872"/>
      <c r="J3872"/>
      <c r="K3872"/>
      <c r="L3872" s="172"/>
    </row>
    <row r="3873" spans="7:12" x14ac:dyDescent="0.15">
      <c r="G3873"/>
      <c r="H3873"/>
      <c r="I3873"/>
      <c r="J3873"/>
      <c r="K3873"/>
      <c r="L3873" s="172"/>
    </row>
    <row r="3874" spans="7:12" x14ac:dyDescent="0.15">
      <c r="G3874"/>
      <c r="H3874"/>
      <c r="I3874"/>
      <c r="J3874"/>
      <c r="K3874"/>
      <c r="L3874" s="172"/>
    </row>
    <row r="3875" spans="7:12" x14ac:dyDescent="0.15">
      <c r="G3875"/>
      <c r="H3875"/>
      <c r="I3875"/>
      <c r="J3875"/>
      <c r="K3875"/>
      <c r="L3875" s="172"/>
    </row>
    <row r="3876" spans="7:12" x14ac:dyDescent="0.15">
      <c r="G3876"/>
      <c r="H3876"/>
      <c r="I3876"/>
      <c r="J3876"/>
      <c r="K3876"/>
      <c r="L3876" s="172"/>
    </row>
    <row r="3877" spans="7:12" x14ac:dyDescent="0.15">
      <c r="G3877"/>
      <c r="H3877"/>
      <c r="I3877"/>
      <c r="J3877"/>
      <c r="K3877"/>
      <c r="L3877" s="172"/>
    </row>
    <row r="3878" spans="7:12" x14ac:dyDescent="0.15">
      <c r="G3878"/>
      <c r="H3878"/>
      <c r="I3878"/>
      <c r="J3878"/>
      <c r="K3878"/>
      <c r="L3878" s="172"/>
    </row>
    <row r="3879" spans="7:12" x14ac:dyDescent="0.15">
      <c r="G3879"/>
      <c r="H3879"/>
      <c r="I3879"/>
      <c r="J3879"/>
      <c r="K3879"/>
      <c r="L3879" s="172"/>
    </row>
    <row r="3880" spans="7:12" x14ac:dyDescent="0.15">
      <c r="G3880"/>
      <c r="H3880"/>
      <c r="I3880"/>
      <c r="J3880"/>
      <c r="K3880"/>
      <c r="L3880" s="172"/>
    </row>
    <row r="3881" spans="7:12" x14ac:dyDescent="0.15">
      <c r="G3881"/>
      <c r="H3881"/>
      <c r="I3881"/>
      <c r="J3881"/>
      <c r="K3881"/>
      <c r="L3881" s="172"/>
    </row>
    <row r="3882" spans="7:12" x14ac:dyDescent="0.15">
      <c r="G3882"/>
      <c r="H3882"/>
      <c r="I3882"/>
      <c r="J3882"/>
      <c r="K3882"/>
      <c r="L3882" s="172"/>
    </row>
    <row r="3883" spans="7:12" x14ac:dyDescent="0.15">
      <c r="G3883"/>
      <c r="H3883"/>
      <c r="I3883"/>
      <c r="J3883"/>
      <c r="K3883"/>
      <c r="L3883" s="172"/>
    </row>
    <row r="3884" spans="7:12" x14ac:dyDescent="0.15">
      <c r="G3884"/>
      <c r="H3884"/>
      <c r="I3884"/>
      <c r="J3884"/>
      <c r="K3884"/>
      <c r="L3884" s="172"/>
    </row>
    <row r="3885" spans="7:12" x14ac:dyDescent="0.15">
      <c r="G3885"/>
      <c r="H3885"/>
      <c r="I3885"/>
      <c r="J3885"/>
      <c r="K3885"/>
      <c r="L3885" s="172"/>
    </row>
    <row r="3886" spans="7:12" x14ac:dyDescent="0.15">
      <c r="G3886"/>
      <c r="H3886"/>
      <c r="I3886"/>
      <c r="J3886"/>
      <c r="K3886"/>
      <c r="L3886" s="172"/>
    </row>
    <row r="3887" spans="7:12" x14ac:dyDescent="0.15">
      <c r="G3887"/>
      <c r="H3887"/>
      <c r="I3887"/>
      <c r="J3887"/>
      <c r="K3887"/>
      <c r="L3887" s="172"/>
    </row>
    <row r="3888" spans="7:12" x14ac:dyDescent="0.15">
      <c r="G3888"/>
      <c r="H3888"/>
      <c r="I3888"/>
      <c r="J3888"/>
      <c r="K3888"/>
      <c r="L3888" s="172"/>
    </row>
    <row r="3889" spans="7:12" x14ac:dyDescent="0.15">
      <c r="G3889"/>
      <c r="H3889"/>
      <c r="I3889"/>
      <c r="J3889"/>
      <c r="K3889"/>
      <c r="L3889" s="172"/>
    </row>
    <row r="3890" spans="7:12" x14ac:dyDescent="0.15">
      <c r="G3890"/>
      <c r="H3890"/>
      <c r="I3890"/>
      <c r="J3890"/>
      <c r="K3890"/>
      <c r="L3890" s="172"/>
    </row>
    <row r="3891" spans="7:12" x14ac:dyDescent="0.15">
      <c r="G3891"/>
      <c r="H3891"/>
      <c r="I3891"/>
      <c r="J3891"/>
      <c r="K3891"/>
      <c r="L3891" s="172"/>
    </row>
    <row r="3892" spans="7:12" x14ac:dyDescent="0.15">
      <c r="G3892"/>
      <c r="H3892"/>
      <c r="I3892"/>
      <c r="J3892"/>
      <c r="K3892"/>
      <c r="L3892" s="172"/>
    </row>
    <row r="3893" spans="7:12" x14ac:dyDescent="0.15">
      <c r="G3893"/>
      <c r="H3893"/>
      <c r="I3893"/>
      <c r="J3893"/>
      <c r="K3893"/>
      <c r="L3893" s="172"/>
    </row>
    <row r="3894" spans="7:12" x14ac:dyDescent="0.15">
      <c r="G3894"/>
      <c r="H3894"/>
      <c r="I3894"/>
      <c r="J3894"/>
      <c r="K3894"/>
      <c r="L3894" s="172"/>
    </row>
    <row r="3895" spans="7:12" x14ac:dyDescent="0.15">
      <c r="G3895"/>
      <c r="H3895"/>
      <c r="I3895"/>
      <c r="J3895"/>
      <c r="K3895"/>
      <c r="L3895" s="172"/>
    </row>
    <row r="3896" spans="7:12" x14ac:dyDescent="0.15">
      <c r="G3896"/>
      <c r="H3896"/>
      <c r="I3896"/>
      <c r="J3896"/>
      <c r="K3896"/>
      <c r="L3896" s="172"/>
    </row>
    <row r="3897" spans="7:12" x14ac:dyDescent="0.15">
      <c r="G3897"/>
      <c r="H3897"/>
      <c r="I3897"/>
      <c r="J3897"/>
      <c r="K3897"/>
      <c r="L3897" s="172"/>
    </row>
    <row r="3898" spans="7:12" x14ac:dyDescent="0.15">
      <c r="G3898"/>
      <c r="H3898"/>
      <c r="I3898"/>
      <c r="J3898"/>
      <c r="K3898"/>
      <c r="L3898" s="172"/>
    </row>
    <row r="3899" spans="7:12" x14ac:dyDescent="0.15">
      <c r="G3899"/>
      <c r="H3899"/>
      <c r="I3899"/>
      <c r="J3899"/>
      <c r="K3899"/>
      <c r="L3899" s="172"/>
    </row>
    <row r="3900" spans="7:12" x14ac:dyDescent="0.15">
      <c r="G3900"/>
      <c r="H3900"/>
      <c r="I3900"/>
      <c r="J3900"/>
      <c r="K3900"/>
      <c r="L3900" s="172"/>
    </row>
    <row r="3901" spans="7:12" x14ac:dyDescent="0.15">
      <c r="G3901"/>
      <c r="H3901"/>
      <c r="I3901"/>
      <c r="J3901"/>
      <c r="K3901"/>
      <c r="L3901" s="172"/>
    </row>
    <row r="3902" spans="7:12" x14ac:dyDescent="0.15">
      <c r="G3902"/>
      <c r="H3902"/>
      <c r="I3902"/>
      <c r="J3902"/>
      <c r="K3902"/>
      <c r="L3902" s="172"/>
    </row>
    <row r="3903" spans="7:12" x14ac:dyDescent="0.15">
      <c r="G3903"/>
      <c r="H3903"/>
      <c r="I3903"/>
      <c r="J3903"/>
      <c r="K3903"/>
      <c r="L3903" s="172"/>
    </row>
    <row r="3904" spans="7:12" x14ac:dyDescent="0.15">
      <c r="G3904"/>
      <c r="H3904"/>
      <c r="I3904"/>
      <c r="J3904"/>
      <c r="K3904"/>
      <c r="L3904" s="172"/>
    </row>
    <row r="3905" spans="7:12" x14ac:dyDescent="0.15">
      <c r="G3905"/>
      <c r="H3905"/>
      <c r="I3905"/>
      <c r="J3905"/>
      <c r="K3905"/>
      <c r="L3905" s="172"/>
    </row>
    <row r="3906" spans="7:12" x14ac:dyDescent="0.15">
      <c r="G3906"/>
      <c r="H3906"/>
      <c r="I3906"/>
      <c r="J3906"/>
      <c r="K3906"/>
      <c r="L3906" s="172"/>
    </row>
    <row r="3907" spans="7:12" x14ac:dyDescent="0.15">
      <c r="G3907"/>
      <c r="H3907"/>
      <c r="I3907"/>
      <c r="J3907"/>
      <c r="K3907"/>
      <c r="L3907" s="172"/>
    </row>
    <row r="3908" spans="7:12" x14ac:dyDescent="0.15">
      <c r="G3908"/>
      <c r="H3908"/>
      <c r="I3908"/>
      <c r="J3908"/>
      <c r="K3908"/>
      <c r="L3908" s="172"/>
    </row>
    <row r="3909" spans="7:12" x14ac:dyDescent="0.15">
      <c r="G3909"/>
      <c r="H3909"/>
      <c r="I3909"/>
      <c r="J3909"/>
      <c r="K3909"/>
      <c r="L3909" s="172"/>
    </row>
    <row r="3910" spans="7:12" x14ac:dyDescent="0.15">
      <c r="G3910"/>
      <c r="H3910"/>
      <c r="I3910"/>
      <c r="J3910"/>
      <c r="K3910"/>
      <c r="L3910" s="172"/>
    </row>
    <row r="3911" spans="7:12" x14ac:dyDescent="0.15">
      <c r="G3911"/>
      <c r="H3911"/>
      <c r="I3911"/>
      <c r="J3911"/>
      <c r="K3911"/>
      <c r="L3911" s="172"/>
    </row>
    <row r="3912" spans="7:12" x14ac:dyDescent="0.15">
      <c r="G3912"/>
      <c r="H3912"/>
      <c r="I3912"/>
      <c r="J3912"/>
      <c r="K3912"/>
      <c r="L3912" s="172"/>
    </row>
    <row r="3913" spans="7:12" x14ac:dyDescent="0.15">
      <c r="G3913"/>
      <c r="H3913"/>
      <c r="I3913"/>
      <c r="J3913"/>
      <c r="K3913"/>
      <c r="L3913" s="172"/>
    </row>
    <row r="3914" spans="7:12" x14ac:dyDescent="0.15">
      <c r="G3914"/>
      <c r="H3914"/>
      <c r="I3914"/>
      <c r="J3914"/>
      <c r="K3914"/>
      <c r="L3914" s="172"/>
    </row>
    <row r="3915" spans="7:12" x14ac:dyDescent="0.15">
      <c r="G3915"/>
      <c r="H3915"/>
      <c r="I3915"/>
      <c r="J3915"/>
      <c r="K3915"/>
      <c r="L3915" s="172"/>
    </row>
    <row r="3916" spans="7:12" x14ac:dyDescent="0.15">
      <c r="G3916"/>
      <c r="H3916"/>
      <c r="I3916"/>
      <c r="J3916"/>
      <c r="K3916"/>
      <c r="L3916" s="172"/>
    </row>
    <row r="3917" spans="7:12" x14ac:dyDescent="0.15">
      <c r="G3917"/>
      <c r="H3917"/>
      <c r="I3917"/>
      <c r="J3917"/>
      <c r="K3917"/>
      <c r="L3917" s="172"/>
    </row>
    <row r="3918" spans="7:12" x14ac:dyDescent="0.15">
      <c r="G3918"/>
      <c r="H3918"/>
      <c r="I3918"/>
      <c r="J3918"/>
      <c r="K3918"/>
      <c r="L3918" s="172"/>
    </row>
    <row r="3919" spans="7:12" x14ac:dyDescent="0.15">
      <c r="G3919"/>
      <c r="H3919"/>
      <c r="I3919"/>
      <c r="J3919"/>
      <c r="K3919"/>
      <c r="L3919" s="172"/>
    </row>
    <row r="3920" spans="7:12" x14ac:dyDescent="0.15">
      <c r="G3920"/>
      <c r="H3920"/>
      <c r="I3920"/>
      <c r="J3920"/>
      <c r="K3920"/>
      <c r="L3920" s="172"/>
    </row>
    <row r="3921" spans="7:12" x14ac:dyDescent="0.15">
      <c r="G3921"/>
      <c r="H3921"/>
      <c r="I3921"/>
      <c r="J3921"/>
      <c r="K3921"/>
      <c r="L3921" s="172"/>
    </row>
    <row r="3922" spans="7:12" x14ac:dyDescent="0.15">
      <c r="G3922"/>
      <c r="H3922"/>
      <c r="I3922"/>
      <c r="J3922"/>
      <c r="K3922"/>
      <c r="L3922" s="172"/>
    </row>
    <row r="3923" spans="7:12" x14ac:dyDescent="0.15">
      <c r="G3923"/>
      <c r="H3923"/>
      <c r="I3923"/>
      <c r="J3923"/>
      <c r="K3923"/>
      <c r="L3923" s="172"/>
    </row>
    <row r="3924" spans="7:12" x14ac:dyDescent="0.15">
      <c r="G3924"/>
      <c r="H3924"/>
      <c r="I3924"/>
      <c r="J3924"/>
      <c r="K3924"/>
      <c r="L3924" s="172"/>
    </row>
    <row r="3925" spans="7:12" x14ac:dyDescent="0.15">
      <c r="G3925"/>
      <c r="H3925"/>
      <c r="I3925"/>
      <c r="J3925"/>
      <c r="K3925"/>
      <c r="L3925" s="172"/>
    </row>
    <row r="3926" spans="7:12" x14ac:dyDescent="0.15">
      <c r="G3926"/>
      <c r="H3926"/>
      <c r="I3926"/>
      <c r="J3926"/>
      <c r="K3926"/>
      <c r="L3926" s="172"/>
    </row>
    <row r="3927" spans="7:12" x14ac:dyDescent="0.15">
      <c r="G3927"/>
      <c r="H3927"/>
      <c r="I3927"/>
      <c r="J3927"/>
      <c r="K3927"/>
      <c r="L3927" s="172"/>
    </row>
    <row r="3928" spans="7:12" x14ac:dyDescent="0.15">
      <c r="G3928"/>
      <c r="H3928"/>
      <c r="I3928"/>
      <c r="J3928"/>
      <c r="K3928"/>
      <c r="L3928" s="172"/>
    </row>
    <row r="3929" spans="7:12" x14ac:dyDescent="0.15">
      <c r="G3929"/>
      <c r="H3929"/>
      <c r="I3929"/>
      <c r="J3929"/>
      <c r="K3929"/>
      <c r="L3929" s="172"/>
    </row>
    <row r="3930" spans="7:12" x14ac:dyDescent="0.15">
      <c r="G3930"/>
      <c r="H3930"/>
      <c r="I3930"/>
      <c r="J3930"/>
      <c r="K3930"/>
      <c r="L3930" s="172"/>
    </row>
    <row r="3931" spans="7:12" x14ac:dyDescent="0.15">
      <c r="G3931"/>
      <c r="H3931"/>
      <c r="I3931"/>
      <c r="J3931"/>
      <c r="K3931"/>
      <c r="L3931" s="172"/>
    </row>
    <row r="3932" spans="7:12" x14ac:dyDescent="0.15">
      <c r="G3932"/>
      <c r="H3932"/>
      <c r="I3932"/>
      <c r="J3932"/>
      <c r="K3932"/>
      <c r="L3932" s="172"/>
    </row>
    <row r="3933" spans="7:12" x14ac:dyDescent="0.15">
      <c r="G3933"/>
      <c r="H3933"/>
      <c r="I3933"/>
      <c r="J3933"/>
      <c r="K3933"/>
      <c r="L3933" s="172"/>
    </row>
    <row r="3934" spans="7:12" x14ac:dyDescent="0.15">
      <c r="G3934"/>
      <c r="H3934"/>
      <c r="I3934"/>
      <c r="J3934"/>
      <c r="K3934"/>
      <c r="L3934" s="172"/>
    </row>
    <row r="3935" spans="7:12" x14ac:dyDescent="0.15">
      <c r="G3935"/>
      <c r="H3935"/>
      <c r="I3935"/>
      <c r="J3935"/>
      <c r="K3935"/>
      <c r="L3935" s="172"/>
    </row>
    <row r="3936" spans="7:12" x14ac:dyDescent="0.15">
      <c r="G3936"/>
      <c r="H3936"/>
      <c r="I3936"/>
      <c r="J3936"/>
      <c r="K3936"/>
      <c r="L3936" s="172"/>
    </row>
    <row r="3937" spans="7:12" x14ac:dyDescent="0.15">
      <c r="G3937"/>
      <c r="H3937"/>
      <c r="I3937"/>
      <c r="J3937"/>
      <c r="K3937"/>
      <c r="L3937" s="172"/>
    </row>
    <row r="3938" spans="7:12" x14ac:dyDescent="0.15">
      <c r="G3938"/>
      <c r="H3938"/>
      <c r="I3938"/>
      <c r="J3938"/>
      <c r="K3938"/>
      <c r="L3938" s="172"/>
    </row>
    <row r="3939" spans="7:12" x14ac:dyDescent="0.15">
      <c r="G3939"/>
      <c r="H3939"/>
      <c r="I3939"/>
      <c r="J3939"/>
      <c r="K3939"/>
      <c r="L3939" s="172"/>
    </row>
    <row r="3940" spans="7:12" x14ac:dyDescent="0.15">
      <c r="G3940"/>
      <c r="H3940"/>
      <c r="I3940"/>
      <c r="J3940"/>
      <c r="K3940"/>
      <c r="L3940" s="172"/>
    </row>
    <row r="3941" spans="7:12" x14ac:dyDescent="0.15">
      <c r="G3941"/>
      <c r="H3941"/>
      <c r="I3941"/>
      <c r="J3941"/>
      <c r="K3941"/>
      <c r="L3941" s="172"/>
    </row>
    <row r="3942" spans="7:12" x14ac:dyDescent="0.15">
      <c r="G3942"/>
      <c r="H3942"/>
      <c r="I3942"/>
      <c r="J3942"/>
      <c r="K3942"/>
      <c r="L3942" s="172"/>
    </row>
    <row r="3943" spans="7:12" x14ac:dyDescent="0.15">
      <c r="G3943"/>
      <c r="H3943"/>
      <c r="I3943"/>
      <c r="J3943"/>
      <c r="K3943"/>
      <c r="L3943" s="172"/>
    </row>
    <row r="3944" spans="7:12" x14ac:dyDescent="0.15">
      <c r="G3944"/>
      <c r="H3944"/>
      <c r="I3944"/>
      <c r="J3944"/>
      <c r="K3944"/>
      <c r="L3944" s="172"/>
    </row>
    <row r="3945" spans="7:12" x14ac:dyDescent="0.15">
      <c r="G3945"/>
      <c r="H3945"/>
      <c r="I3945"/>
      <c r="J3945"/>
      <c r="K3945"/>
      <c r="L3945" s="172"/>
    </row>
    <row r="3946" spans="7:12" x14ac:dyDescent="0.15">
      <c r="G3946"/>
      <c r="H3946"/>
      <c r="I3946"/>
      <c r="J3946"/>
      <c r="K3946"/>
      <c r="L3946" s="172"/>
    </row>
    <row r="3947" spans="7:12" x14ac:dyDescent="0.15">
      <c r="G3947"/>
      <c r="H3947"/>
      <c r="I3947"/>
      <c r="J3947"/>
      <c r="K3947"/>
      <c r="L3947" s="172"/>
    </row>
    <row r="3948" spans="7:12" x14ac:dyDescent="0.15">
      <c r="G3948"/>
      <c r="H3948"/>
      <c r="I3948"/>
      <c r="J3948"/>
      <c r="K3948"/>
      <c r="L3948" s="172"/>
    </row>
    <row r="3949" spans="7:12" x14ac:dyDescent="0.15">
      <c r="G3949"/>
      <c r="H3949"/>
      <c r="I3949"/>
      <c r="J3949"/>
      <c r="K3949"/>
      <c r="L3949" s="172"/>
    </row>
    <row r="3950" spans="7:12" x14ac:dyDescent="0.15">
      <c r="G3950"/>
      <c r="H3950"/>
      <c r="I3950"/>
      <c r="J3950"/>
      <c r="K3950"/>
      <c r="L3950" s="172"/>
    </row>
    <row r="3951" spans="7:12" x14ac:dyDescent="0.15">
      <c r="G3951"/>
      <c r="H3951"/>
      <c r="I3951"/>
      <c r="J3951"/>
      <c r="K3951"/>
      <c r="L3951" s="172"/>
    </row>
    <row r="3952" spans="7:12" x14ac:dyDescent="0.15">
      <c r="G3952"/>
      <c r="H3952"/>
      <c r="I3952"/>
      <c r="J3952"/>
      <c r="K3952"/>
      <c r="L3952" s="172"/>
    </row>
    <row r="3953" spans="7:12" x14ac:dyDescent="0.15">
      <c r="G3953"/>
      <c r="H3953"/>
      <c r="I3953"/>
      <c r="J3953"/>
      <c r="K3953"/>
      <c r="L3953" s="172"/>
    </row>
    <row r="3954" spans="7:12" x14ac:dyDescent="0.15">
      <c r="G3954"/>
      <c r="H3954"/>
      <c r="I3954"/>
      <c r="J3954"/>
      <c r="K3954"/>
      <c r="L3954" s="172"/>
    </row>
    <row r="3955" spans="7:12" x14ac:dyDescent="0.15">
      <c r="G3955"/>
      <c r="H3955"/>
      <c r="I3955"/>
      <c r="J3955"/>
      <c r="K3955"/>
      <c r="L3955" s="172"/>
    </row>
    <row r="3956" spans="7:12" x14ac:dyDescent="0.15">
      <c r="G3956"/>
      <c r="H3956"/>
      <c r="I3956"/>
      <c r="J3956"/>
      <c r="K3956"/>
      <c r="L3956" s="172"/>
    </row>
    <row r="3957" spans="7:12" x14ac:dyDescent="0.15">
      <c r="G3957"/>
      <c r="H3957"/>
      <c r="I3957"/>
      <c r="J3957"/>
      <c r="K3957"/>
      <c r="L3957" s="172"/>
    </row>
    <row r="3958" spans="7:12" x14ac:dyDescent="0.15">
      <c r="G3958"/>
      <c r="H3958"/>
      <c r="I3958"/>
      <c r="J3958"/>
      <c r="K3958"/>
      <c r="L3958" s="172"/>
    </row>
    <row r="3959" spans="7:12" x14ac:dyDescent="0.15">
      <c r="G3959"/>
      <c r="H3959"/>
      <c r="I3959"/>
      <c r="J3959"/>
      <c r="K3959"/>
      <c r="L3959" s="172"/>
    </row>
    <row r="3960" spans="7:12" x14ac:dyDescent="0.15">
      <c r="G3960"/>
      <c r="H3960"/>
      <c r="I3960"/>
      <c r="J3960"/>
      <c r="K3960"/>
      <c r="L3960" s="172"/>
    </row>
    <row r="3961" spans="7:12" x14ac:dyDescent="0.15">
      <c r="G3961"/>
      <c r="H3961"/>
      <c r="I3961"/>
      <c r="J3961"/>
      <c r="K3961"/>
      <c r="L3961" s="172"/>
    </row>
    <row r="3962" spans="7:12" x14ac:dyDescent="0.15">
      <c r="G3962"/>
      <c r="H3962"/>
      <c r="I3962"/>
      <c r="J3962"/>
      <c r="K3962"/>
      <c r="L3962" s="172"/>
    </row>
    <row r="3963" spans="7:12" x14ac:dyDescent="0.15">
      <c r="G3963"/>
      <c r="H3963"/>
      <c r="I3963"/>
      <c r="J3963"/>
      <c r="K3963"/>
      <c r="L3963" s="172"/>
    </row>
    <row r="3964" spans="7:12" x14ac:dyDescent="0.15">
      <c r="G3964"/>
      <c r="H3964"/>
      <c r="I3964"/>
      <c r="J3964"/>
      <c r="K3964"/>
      <c r="L3964" s="172"/>
    </row>
    <row r="3965" spans="7:12" x14ac:dyDescent="0.15">
      <c r="G3965"/>
      <c r="H3965"/>
      <c r="I3965"/>
      <c r="J3965"/>
      <c r="K3965"/>
      <c r="L3965" s="172"/>
    </row>
    <row r="3966" spans="7:12" x14ac:dyDescent="0.15">
      <c r="G3966"/>
      <c r="H3966"/>
      <c r="I3966"/>
      <c r="J3966"/>
      <c r="K3966"/>
      <c r="L3966" s="172"/>
    </row>
    <row r="3967" spans="7:12" x14ac:dyDescent="0.15">
      <c r="G3967"/>
      <c r="H3967"/>
      <c r="I3967"/>
      <c r="J3967"/>
      <c r="K3967"/>
      <c r="L3967" s="172"/>
    </row>
    <row r="3968" spans="7:12" x14ac:dyDescent="0.15">
      <c r="G3968"/>
      <c r="H3968"/>
      <c r="I3968"/>
      <c r="J3968"/>
      <c r="K3968"/>
      <c r="L3968" s="172"/>
    </row>
    <row r="3969" spans="7:12" x14ac:dyDescent="0.15">
      <c r="G3969"/>
      <c r="H3969"/>
      <c r="I3969"/>
      <c r="J3969"/>
      <c r="K3969"/>
      <c r="L3969" s="172"/>
    </row>
    <row r="3970" spans="7:12" x14ac:dyDescent="0.15">
      <c r="G3970"/>
      <c r="H3970"/>
      <c r="I3970"/>
      <c r="J3970"/>
      <c r="K3970"/>
      <c r="L3970" s="172"/>
    </row>
    <row r="3971" spans="7:12" x14ac:dyDescent="0.15">
      <c r="G3971"/>
      <c r="H3971"/>
      <c r="I3971"/>
      <c r="J3971"/>
      <c r="K3971"/>
      <c r="L3971" s="172"/>
    </row>
    <row r="3972" spans="7:12" x14ac:dyDescent="0.15">
      <c r="G3972"/>
      <c r="H3972"/>
      <c r="I3972"/>
      <c r="J3972"/>
      <c r="K3972"/>
      <c r="L3972" s="172"/>
    </row>
    <row r="3973" spans="7:12" x14ac:dyDescent="0.15">
      <c r="G3973"/>
      <c r="H3973"/>
      <c r="I3973"/>
      <c r="J3973"/>
      <c r="K3973"/>
      <c r="L3973" s="172"/>
    </row>
    <row r="3974" spans="7:12" x14ac:dyDescent="0.15">
      <c r="G3974"/>
      <c r="H3974"/>
      <c r="I3974"/>
      <c r="J3974"/>
      <c r="K3974"/>
      <c r="L3974" s="172"/>
    </row>
    <row r="3975" spans="7:12" x14ac:dyDescent="0.15">
      <c r="G3975"/>
      <c r="H3975"/>
      <c r="I3975"/>
      <c r="J3975"/>
      <c r="K3975"/>
      <c r="L3975" s="172"/>
    </row>
    <row r="3976" spans="7:12" x14ac:dyDescent="0.15">
      <c r="G3976"/>
      <c r="H3976"/>
      <c r="I3976"/>
      <c r="J3976"/>
      <c r="K3976"/>
      <c r="L3976" s="172"/>
    </row>
    <row r="3977" spans="7:12" x14ac:dyDescent="0.15">
      <c r="G3977"/>
      <c r="H3977"/>
      <c r="I3977"/>
      <c r="J3977"/>
      <c r="K3977"/>
      <c r="L3977" s="172"/>
    </row>
    <row r="3978" spans="7:12" x14ac:dyDescent="0.15">
      <c r="G3978"/>
      <c r="H3978"/>
      <c r="I3978"/>
      <c r="J3978"/>
      <c r="K3978"/>
      <c r="L3978" s="172"/>
    </row>
    <row r="3979" spans="7:12" x14ac:dyDescent="0.15">
      <c r="G3979"/>
      <c r="H3979"/>
      <c r="I3979"/>
      <c r="J3979"/>
      <c r="K3979"/>
      <c r="L3979" s="172"/>
    </row>
    <row r="3980" spans="7:12" x14ac:dyDescent="0.15">
      <c r="G3980"/>
      <c r="H3980"/>
      <c r="I3980"/>
      <c r="J3980"/>
      <c r="K3980"/>
      <c r="L3980" s="172"/>
    </row>
    <row r="3981" spans="7:12" x14ac:dyDescent="0.15">
      <c r="G3981"/>
      <c r="H3981"/>
      <c r="I3981"/>
      <c r="J3981"/>
      <c r="K3981"/>
      <c r="L3981" s="172"/>
    </row>
    <row r="3982" spans="7:12" x14ac:dyDescent="0.15">
      <c r="G3982"/>
      <c r="H3982"/>
      <c r="I3982"/>
      <c r="J3982"/>
      <c r="K3982"/>
      <c r="L3982" s="172"/>
    </row>
    <row r="3983" spans="7:12" x14ac:dyDescent="0.15">
      <c r="G3983"/>
      <c r="H3983"/>
      <c r="I3983"/>
      <c r="J3983"/>
      <c r="K3983"/>
      <c r="L3983" s="172"/>
    </row>
    <row r="3984" spans="7:12" x14ac:dyDescent="0.15">
      <c r="G3984"/>
      <c r="H3984"/>
      <c r="I3984"/>
      <c r="J3984"/>
      <c r="K3984"/>
      <c r="L3984" s="172"/>
    </row>
    <row r="3985" spans="7:12" x14ac:dyDescent="0.15">
      <c r="G3985"/>
      <c r="H3985"/>
      <c r="I3985"/>
      <c r="J3985"/>
      <c r="K3985"/>
      <c r="L3985" s="172"/>
    </row>
    <row r="3986" spans="7:12" x14ac:dyDescent="0.15">
      <c r="G3986"/>
      <c r="H3986"/>
      <c r="I3986"/>
      <c r="J3986"/>
      <c r="K3986"/>
      <c r="L3986" s="172"/>
    </row>
    <row r="3987" spans="7:12" x14ac:dyDescent="0.15">
      <c r="G3987"/>
      <c r="H3987"/>
      <c r="I3987"/>
      <c r="J3987"/>
      <c r="K3987"/>
      <c r="L3987" s="172"/>
    </row>
    <row r="3988" spans="7:12" x14ac:dyDescent="0.15">
      <c r="G3988"/>
      <c r="H3988"/>
      <c r="I3988"/>
      <c r="J3988"/>
      <c r="K3988"/>
      <c r="L3988" s="172"/>
    </row>
    <row r="3989" spans="7:12" x14ac:dyDescent="0.15">
      <c r="G3989"/>
      <c r="H3989"/>
      <c r="I3989"/>
      <c r="J3989"/>
      <c r="K3989"/>
      <c r="L3989" s="172"/>
    </row>
    <row r="3990" spans="7:12" x14ac:dyDescent="0.15">
      <c r="G3990"/>
      <c r="H3990"/>
      <c r="I3990"/>
      <c r="J3990"/>
      <c r="K3990"/>
      <c r="L3990" s="172"/>
    </row>
    <row r="3991" spans="7:12" x14ac:dyDescent="0.15">
      <c r="G3991"/>
      <c r="H3991"/>
      <c r="I3991"/>
      <c r="J3991"/>
      <c r="K3991"/>
      <c r="L3991" s="172"/>
    </row>
    <row r="3992" spans="7:12" x14ac:dyDescent="0.15">
      <c r="G3992"/>
      <c r="H3992"/>
      <c r="I3992"/>
      <c r="J3992"/>
      <c r="K3992"/>
      <c r="L3992" s="172"/>
    </row>
    <row r="3993" spans="7:12" x14ac:dyDescent="0.15">
      <c r="G3993"/>
      <c r="H3993"/>
      <c r="I3993"/>
      <c r="J3993"/>
      <c r="K3993"/>
      <c r="L3993" s="172"/>
    </row>
    <row r="3994" spans="7:12" x14ac:dyDescent="0.15">
      <c r="G3994"/>
      <c r="H3994"/>
      <c r="I3994"/>
      <c r="J3994"/>
      <c r="K3994"/>
      <c r="L3994" s="172"/>
    </row>
    <row r="3995" spans="7:12" x14ac:dyDescent="0.15">
      <c r="G3995"/>
      <c r="H3995"/>
      <c r="I3995"/>
      <c r="J3995"/>
      <c r="K3995"/>
      <c r="L3995" s="172"/>
    </row>
    <row r="3996" spans="7:12" x14ac:dyDescent="0.15">
      <c r="G3996"/>
      <c r="H3996"/>
      <c r="I3996"/>
      <c r="J3996"/>
      <c r="K3996"/>
      <c r="L3996" s="172"/>
    </row>
    <row r="3997" spans="7:12" x14ac:dyDescent="0.15">
      <c r="G3997"/>
      <c r="H3997"/>
      <c r="I3997"/>
      <c r="J3997"/>
      <c r="K3997"/>
      <c r="L3997" s="172"/>
    </row>
    <row r="3998" spans="7:12" x14ac:dyDescent="0.15">
      <c r="G3998"/>
      <c r="H3998"/>
      <c r="I3998"/>
      <c r="J3998"/>
      <c r="K3998"/>
      <c r="L3998" s="172"/>
    </row>
    <row r="3999" spans="7:12" x14ac:dyDescent="0.15">
      <c r="G3999"/>
      <c r="H3999"/>
      <c r="I3999"/>
      <c r="J3999"/>
      <c r="K3999"/>
      <c r="L3999" s="172"/>
    </row>
    <row r="4000" spans="7:12" x14ac:dyDescent="0.15">
      <c r="G4000"/>
      <c r="H4000"/>
      <c r="I4000"/>
      <c r="J4000"/>
      <c r="K4000"/>
      <c r="L4000" s="172"/>
    </row>
    <row r="4001" spans="7:12" x14ac:dyDescent="0.15">
      <c r="G4001"/>
      <c r="H4001"/>
      <c r="I4001"/>
      <c r="J4001"/>
      <c r="K4001"/>
      <c r="L4001" s="172"/>
    </row>
    <row r="4002" spans="7:12" x14ac:dyDescent="0.15">
      <c r="G4002"/>
      <c r="H4002"/>
      <c r="I4002"/>
      <c r="J4002"/>
      <c r="K4002"/>
      <c r="L4002" s="172"/>
    </row>
    <row r="4003" spans="7:12" x14ac:dyDescent="0.15">
      <c r="G4003"/>
      <c r="H4003"/>
      <c r="I4003"/>
      <c r="J4003"/>
      <c r="K4003"/>
      <c r="L4003" s="172"/>
    </row>
    <row r="4004" spans="7:12" x14ac:dyDescent="0.15">
      <c r="G4004"/>
      <c r="H4004"/>
      <c r="I4004"/>
      <c r="J4004"/>
      <c r="K4004"/>
      <c r="L4004" s="172"/>
    </row>
    <row r="4005" spans="7:12" x14ac:dyDescent="0.15">
      <c r="G4005"/>
      <c r="H4005"/>
      <c r="I4005"/>
      <c r="J4005"/>
      <c r="K4005"/>
      <c r="L4005" s="172"/>
    </row>
    <row r="4006" spans="7:12" x14ac:dyDescent="0.15">
      <c r="G4006"/>
      <c r="H4006"/>
      <c r="I4006"/>
      <c r="J4006"/>
      <c r="K4006"/>
      <c r="L4006" s="172"/>
    </row>
    <row r="4007" spans="7:12" x14ac:dyDescent="0.15">
      <c r="G4007"/>
      <c r="H4007"/>
      <c r="I4007"/>
      <c r="J4007"/>
      <c r="K4007"/>
      <c r="L4007" s="172"/>
    </row>
    <row r="4008" spans="7:12" x14ac:dyDescent="0.15">
      <c r="G4008"/>
      <c r="H4008"/>
      <c r="I4008"/>
      <c r="J4008"/>
      <c r="K4008"/>
      <c r="L4008" s="172"/>
    </row>
    <row r="4009" spans="7:12" x14ac:dyDescent="0.15">
      <c r="G4009"/>
      <c r="H4009"/>
      <c r="I4009"/>
      <c r="J4009"/>
      <c r="K4009"/>
      <c r="L4009" s="172"/>
    </row>
    <row r="4010" spans="7:12" x14ac:dyDescent="0.15">
      <c r="G4010"/>
      <c r="H4010"/>
      <c r="I4010"/>
      <c r="J4010"/>
      <c r="K4010"/>
      <c r="L4010" s="172"/>
    </row>
    <row r="4011" spans="7:12" x14ac:dyDescent="0.15">
      <c r="G4011"/>
      <c r="H4011"/>
      <c r="I4011"/>
      <c r="J4011"/>
      <c r="K4011"/>
      <c r="L4011" s="172"/>
    </row>
    <row r="4012" spans="7:12" x14ac:dyDescent="0.15">
      <c r="G4012"/>
      <c r="H4012"/>
      <c r="I4012"/>
      <c r="J4012"/>
      <c r="K4012"/>
      <c r="L4012" s="172"/>
    </row>
    <row r="4013" spans="7:12" x14ac:dyDescent="0.15">
      <c r="G4013"/>
      <c r="H4013"/>
      <c r="I4013"/>
      <c r="J4013"/>
      <c r="K4013"/>
      <c r="L4013" s="172"/>
    </row>
    <row r="4014" spans="7:12" x14ac:dyDescent="0.15">
      <c r="G4014"/>
      <c r="H4014"/>
      <c r="I4014"/>
      <c r="J4014"/>
      <c r="K4014"/>
      <c r="L4014" s="172"/>
    </row>
    <row r="4015" spans="7:12" x14ac:dyDescent="0.15">
      <c r="G4015"/>
      <c r="H4015"/>
      <c r="I4015"/>
      <c r="J4015"/>
      <c r="K4015"/>
      <c r="L4015" s="172"/>
    </row>
    <row r="4016" spans="7:12" x14ac:dyDescent="0.15">
      <c r="G4016"/>
      <c r="H4016"/>
      <c r="I4016"/>
      <c r="J4016"/>
      <c r="K4016"/>
      <c r="L4016" s="172"/>
    </row>
    <row r="4017" spans="7:12" x14ac:dyDescent="0.15">
      <c r="G4017"/>
      <c r="H4017"/>
      <c r="I4017"/>
      <c r="J4017"/>
      <c r="K4017"/>
      <c r="L4017" s="172"/>
    </row>
    <row r="4018" spans="7:12" x14ac:dyDescent="0.15">
      <c r="G4018"/>
      <c r="H4018"/>
      <c r="I4018"/>
      <c r="J4018"/>
      <c r="K4018"/>
      <c r="L4018" s="172"/>
    </row>
    <row r="4019" spans="7:12" x14ac:dyDescent="0.15">
      <c r="G4019"/>
      <c r="H4019"/>
      <c r="I4019"/>
      <c r="J4019"/>
      <c r="K4019"/>
      <c r="L4019" s="172"/>
    </row>
    <row r="4020" spans="7:12" x14ac:dyDescent="0.15">
      <c r="G4020"/>
      <c r="H4020"/>
      <c r="I4020"/>
      <c r="J4020"/>
      <c r="K4020"/>
      <c r="L4020" s="172"/>
    </row>
    <row r="4021" spans="7:12" x14ac:dyDescent="0.15">
      <c r="G4021"/>
      <c r="H4021"/>
      <c r="I4021"/>
      <c r="J4021"/>
      <c r="K4021"/>
      <c r="L4021" s="172"/>
    </row>
    <row r="4022" spans="7:12" x14ac:dyDescent="0.15">
      <c r="G4022"/>
      <c r="H4022"/>
      <c r="I4022"/>
      <c r="J4022"/>
      <c r="K4022"/>
      <c r="L4022" s="172"/>
    </row>
    <row r="4023" spans="7:12" x14ac:dyDescent="0.15">
      <c r="G4023"/>
      <c r="H4023"/>
      <c r="I4023"/>
      <c r="J4023"/>
      <c r="K4023"/>
      <c r="L4023" s="172"/>
    </row>
    <row r="4024" spans="7:12" x14ac:dyDescent="0.15">
      <c r="G4024"/>
      <c r="H4024"/>
      <c r="I4024"/>
      <c r="J4024"/>
      <c r="K4024"/>
      <c r="L4024" s="172"/>
    </row>
    <row r="4025" spans="7:12" x14ac:dyDescent="0.15">
      <c r="G4025"/>
      <c r="H4025"/>
      <c r="I4025"/>
      <c r="J4025"/>
      <c r="K4025"/>
      <c r="L4025" s="172"/>
    </row>
    <row r="4026" spans="7:12" x14ac:dyDescent="0.15">
      <c r="G4026"/>
      <c r="H4026"/>
      <c r="I4026"/>
      <c r="J4026"/>
      <c r="K4026"/>
      <c r="L4026" s="172"/>
    </row>
    <row r="4027" spans="7:12" x14ac:dyDescent="0.15">
      <c r="G4027"/>
      <c r="H4027"/>
      <c r="I4027"/>
      <c r="J4027"/>
      <c r="K4027"/>
      <c r="L4027" s="172"/>
    </row>
    <row r="4028" spans="7:12" x14ac:dyDescent="0.15">
      <c r="G4028"/>
      <c r="H4028"/>
      <c r="I4028"/>
      <c r="J4028"/>
      <c r="K4028"/>
      <c r="L4028" s="172"/>
    </row>
    <row r="4029" spans="7:12" x14ac:dyDescent="0.15">
      <c r="G4029"/>
      <c r="H4029"/>
      <c r="I4029"/>
      <c r="J4029"/>
      <c r="K4029"/>
      <c r="L4029" s="172"/>
    </row>
    <row r="4030" spans="7:12" x14ac:dyDescent="0.15">
      <c r="G4030"/>
      <c r="H4030"/>
      <c r="I4030"/>
      <c r="J4030"/>
      <c r="K4030"/>
      <c r="L4030" s="172"/>
    </row>
    <row r="4031" spans="7:12" x14ac:dyDescent="0.15">
      <c r="G4031"/>
      <c r="H4031"/>
      <c r="I4031"/>
      <c r="J4031"/>
      <c r="K4031"/>
      <c r="L4031" s="172"/>
    </row>
    <row r="4032" spans="7:12" x14ac:dyDescent="0.15">
      <c r="G4032"/>
      <c r="H4032"/>
      <c r="I4032"/>
      <c r="J4032"/>
      <c r="K4032"/>
      <c r="L4032" s="172"/>
    </row>
    <row r="4033" spans="7:12" x14ac:dyDescent="0.15">
      <c r="G4033"/>
      <c r="H4033"/>
      <c r="I4033"/>
      <c r="J4033"/>
      <c r="K4033"/>
      <c r="L4033" s="172"/>
    </row>
    <row r="4034" spans="7:12" x14ac:dyDescent="0.15">
      <c r="G4034"/>
      <c r="H4034"/>
      <c r="I4034"/>
      <c r="J4034"/>
      <c r="K4034"/>
      <c r="L4034" s="172"/>
    </row>
    <row r="4035" spans="7:12" x14ac:dyDescent="0.15">
      <c r="G4035"/>
      <c r="H4035"/>
      <c r="I4035"/>
      <c r="J4035"/>
      <c r="K4035"/>
      <c r="L4035" s="172"/>
    </row>
    <row r="4036" spans="7:12" x14ac:dyDescent="0.15">
      <c r="G4036"/>
      <c r="H4036"/>
      <c r="I4036"/>
      <c r="J4036"/>
      <c r="K4036"/>
      <c r="L4036" s="172"/>
    </row>
    <row r="4037" spans="7:12" x14ac:dyDescent="0.15">
      <c r="G4037"/>
      <c r="H4037"/>
      <c r="I4037"/>
      <c r="J4037"/>
      <c r="K4037"/>
      <c r="L4037" s="172"/>
    </row>
    <row r="4038" spans="7:12" x14ac:dyDescent="0.15">
      <c r="G4038"/>
      <c r="H4038"/>
      <c r="I4038"/>
      <c r="J4038"/>
      <c r="K4038"/>
      <c r="L4038" s="172"/>
    </row>
    <row r="4039" spans="7:12" x14ac:dyDescent="0.15">
      <c r="G4039"/>
      <c r="H4039"/>
      <c r="I4039"/>
      <c r="J4039"/>
      <c r="K4039"/>
      <c r="L4039" s="172"/>
    </row>
    <row r="4040" spans="7:12" x14ac:dyDescent="0.15">
      <c r="G4040"/>
      <c r="H4040"/>
      <c r="I4040"/>
      <c r="J4040"/>
      <c r="K4040"/>
      <c r="L4040" s="172"/>
    </row>
    <row r="4041" spans="7:12" x14ac:dyDescent="0.15">
      <c r="G4041"/>
      <c r="H4041"/>
      <c r="I4041"/>
      <c r="J4041"/>
      <c r="K4041"/>
      <c r="L4041" s="172"/>
    </row>
    <row r="4042" spans="7:12" x14ac:dyDescent="0.15">
      <c r="G4042"/>
      <c r="H4042"/>
      <c r="I4042"/>
      <c r="J4042"/>
      <c r="K4042"/>
      <c r="L4042" s="172"/>
    </row>
    <row r="4043" spans="7:12" x14ac:dyDescent="0.15">
      <c r="G4043"/>
      <c r="H4043"/>
      <c r="I4043"/>
      <c r="J4043"/>
      <c r="K4043"/>
      <c r="L4043" s="172"/>
    </row>
    <row r="4044" spans="7:12" x14ac:dyDescent="0.15">
      <c r="G4044"/>
      <c r="H4044"/>
      <c r="I4044"/>
      <c r="J4044"/>
      <c r="K4044"/>
      <c r="L4044" s="172"/>
    </row>
    <row r="4045" spans="7:12" x14ac:dyDescent="0.15">
      <c r="G4045"/>
      <c r="H4045"/>
      <c r="I4045"/>
      <c r="J4045"/>
      <c r="K4045"/>
      <c r="L4045" s="172"/>
    </row>
    <row r="4046" spans="7:12" x14ac:dyDescent="0.15">
      <c r="G4046"/>
      <c r="H4046"/>
      <c r="I4046"/>
      <c r="J4046"/>
      <c r="K4046"/>
      <c r="L4046" s="172"/>
    </row>
    <row r="4047" spans="7:12" x14ac:dyDescent="0.15">
      <c r="G4047"/>
      <c r="H4047"/>
      <c r="I4047"/>
      <c r="J4047"/>
      <c r="K4047"/>
      <c r="L4047" s="172"/>
    </row>
    <row r="4048" spans="7:12" x14ac:dyDescent="0.15">
      <c r="G4048"/>
      <c r="H4048"/>
      <c r="I4048"/>
      <c r="J4048"/>
      <c r="K4048"/>
      <c r="L4048" s="172"/>
    </row>
    <row r="4049" spans="7:12" x14ac:dyDescent="0.15">
      <c r="G4049"/>
      <c r="H4049"/>
      <c r="I4049"/>
      <c r="J4049"/>
      <c r="K4049"/>
      <c r="L4049" s="172"/>
    </row>
    <row r="4050" spans="7:12" x14ac:dyDescent="0.15">
      <c r="G4050"/>
      <c r="H4050"/>
      <c r="I4050"/>
      <c r="J4050"/>
      <c r="K4050"/>
      <c r="L4050" s="172"/>
    </row>
    <row r="4051" spans="7:12" x14ac:dyDescent="0.15">
      <c r="G4051"/>
      <c r="H4051"/>
      <c r="I4051"/>
      <c r="J4051"/>
      <c r="K4051"/>
      <c r="L4051" s="172"/>
    </row>
    <row r="4052" spans="7:12" x14ac:dyDescent="0.15">
      <c r="G4052"/>
      <c r="H4052"/>
      <c r="I4052"/>
      <c r="J4052"/>
      <c r="K4052"/>
      <c r="L4052" s="172"/>
    </row>
    <row r="4053" spans="7:12" x14ac:dyDescent="0.15">
      <c r="G4053"/>
      <c r="H4053"/>
      <c r="I4053"/>
      <c r="J4053"/>
      <c r="K4053"/>
      <c r="L4053" s="172"/>
    </row>
    <row r="4054" spans="7:12" x14ac:dyDescent="0.15">
      <c r="G4054"/>
      <c r="H4054"/>
      <c r="I4054"/>
      <c r="J4054"/>
      <c r="K4054"/>
      <c r="L4054" s="172"/>
    </row>
    <row r="4055" spans="7:12" x14ac:dyDescent="0.15">
      <c r="G4055"/>
      <c r="H4055"/>
      <c r="I4055"/>
      <c r="J4055"/>
      <c r="K4055"/>
      <c r="L4055" s="172"/>
    </row>
    <row r="4056" spans="7:12" x14ac:dyDescent="0.15">
      <c r="G4056"/>
      <c r="H4056"/>
      <c r="I4056"/>
      <c r="J4056"/>
      <c r="K4056"/>
      <c r="L4056" s="172"/>
    </row>
    <row r="4057" spans="7:12" x14ac:dyDescent="0.15">
      <c r="G4057"/>
      <c r="H4057"/>
      <c r="I4057"/>
      <c r="J4057"/>
      <c r="K4057"/>
      <c r="L4057" s="172"/>
    </row>
    <row r="4058" spans="7:12" x14ac:dyDescent="0.15">
      <c r="G4058"/>
      <c r="H4058"/>
      <c r="I4058"/>
      <c r="J4058"/>
      <c r="K4058"/>
      <c r="L4058" s="172"/>
    </row>
    <row r="4059" spans="7:12" x14ac:dyDescent="0.15">
      <c r="G4059"/>
      <c r="H4059"/>
      <c r="I4059"/>
      <c r="J4059"/>
      <c r="K4059"/>
      <c r="L4059" s="172"/>
    </row>
    <row r="4060" spans="7:12" x14ac:dyDescent="0.15">
      <c r="G4060"/>
      <c r="H4060"/>
      <c r="I4060"/>
      <c r="J4060"/>
      <c r="K4060"/>
      <c r="L4060" s="172"/>
    </row>
    <row r="4061" spans="7:12" x14ac:dyDescent="0.15">
      <c r="G4061"/>
      <c r="H4061"/>
      <c r="I4061"/>
      <c r="J4061"/>
      <c r="K4061"/>
      <c r="L4061" s="172"/>
    </row>
    <row r="4062" spans="7:12" x14ac:dyDescent="0.15">
      <c r="G4062"/>
      <c r="H4062"/>
      <c r="I4062"/>
      <c r="J4062"/>
      <c r="K4062"/>
      <c r="L4062" s="172"/>
    </row>
    <row r="4063" spans="7:12" x14ac:dyDescent="0.15">
      <c r="G4063"/>
      <c r="H4063"/>
      <c r="I4063"/>
      <c r="J4063"/>
      <c r="K4063"/>
      <c r="L4063" s="172"/>
    </row>
    <row r="4064" spans="7:12" x14ac:dyDescent="0.15">
      <c r="G4064"/>
      <c r="H4064"/>
      <c r="I4064"/>
      <c r="J4064"/>
      <c r="K4064"/>
      <c r="L4064" s="172"/>
    </row>
    <row r="4065" spans="7:12" x14ac:dyDescent="0.15">
      <c r="G4065"/>
      <c r="H4065"/>
      <c r="I4065"/>
      <c r="J4065"/>
      <c r="K4065"/>
      <c r="L4065" s="172"/>
    </row>
    <row r="4066" spans="7:12" x14ac:dyDescent="0.15">
      <c r="G4066"/>
      <c r="H4066"/>
      <c r="I4066"/>
      <c r="J4066"/>
      <c r="K4066"/>
      <c r="L4066" s="172"/>
    </row>
    <row r="4067" spans="7:12" x14ac:dyDescent="0.15">
      <c r="G4067"/>
      <c r="H4067"/>
      <c r="I4067"/>
      <c r="J4067"/>
      <c r="K4067"/>
      <c r="L4067" s="172"/>
    </row>
    <row r="4068" spans="7:12" x14ac:dyDescent="0.15">
      <c r="G4068"/>
      <c r="H4068"/>
      <c r="I4068"/>
      <c r="J4068"/>
      <c r="K4068"/>
      <c r="L4068" s="172"/>
    </row>
    <row r="4069" spans="7:12" x14ac:dyDescent="0.15">
      <c r="G4069"/>
      <c r="H4069"/>
      <c r="I4069"/>
      <c r="J4069"/>
      <c r="K4069"/>
      <c r="L4069" s="172"/>
    </row>
    <row r="4070" spans="7:12" x14ac:dyDescent="0.15">
      <c r="G4070"/>
      <c r="H4070"/>
      <c r="I4070"/>
      <c r="J4070"/>
      <c r="K4070"/>
      <c r="L4070" s="172"/>
    </row>
    <row r="4071" spans="7:12" x14ac:dyDescent="0.15">
      <c r="G4071"/>
      <c r="H4071"/>
      <c r="I4071"/>
      <c r="J4071"/>
      <c r="K4071"/>
      <c r="L4071" s="172"/>
    </row>
    <row r="4072" spans="7:12" x14ac:dyDescent="0.15">
      <c r="G4072"/>
      <c r="H4072"/>
      <c r="I4072"/>
      <c r="J4072"/>
      <c r="K4072"/>
      <c r="L4072" s="172"/>
    </row>
    <row r="4073" spans="7:12" x14ac:dyDescent="0.15">
      <c r="G4073"/>
      <c r="H4073"/>
      <c r="I4073"/>
      <c r="J4073"/>
      <c r="K4073"/>
      <c r="L4073" s="172"/>
    </row>
    <row r="4074" spans="7:12" x14ac:dyDescent="0.15">
      <c r="G4074"/>
      <c r="H4074"/>
      <c r="I4074"/>
      <c r="J4074"/>
      <c r="K4074"/>
      <c r="L4074" s="172"/>
    </row>
    <row r="4075" spans="7:12" x14ac:dyDescent="0.15">
      <c r="G4075"/>
      <c r="H4075"/>
      <c r="I4075"/>
      <c r="J4075"/>
      <c r="K4075"/>
      <c r="L4075" s="172"/>
    </row>
    <row r="4076" spans="7:12" x14ac:dyDescent="0.15">
      <c r="G4076"/>
      <c r="H4076"/>
      <c r="I4076"/>
      <c r="J4076"/>
      <c r="K4076"/>
      <c r="L4076" s="172"/>
    </row>
    <row r="4077" spans="7:12" x14ac:dyDescent="0.15">
      <c r="G4077"/>
      <c r="H4077"/>
      <c r="I4077"/>
      <c r="J4077"/>
      <c r="K4077"/>
      <c r="L4077" s="172"/>
    </row>
    <row r="4078" spans="7:12" x14ac:dyDescent="0.15">
      <c r="G4078"/>
      <c r="H4078"/>
      <c r="I4078"/>
      <c r="J4078"/>
      <c r="K4078"/>
      <c r="L4078" s="172"/>
    </row>
    <row r="4079" spans="7:12" x14ac:dyDescent="0.15">
      <c r="G4079"/>
      <c r="H4079"/>
      <c r="I4079"/>
      <c r="J4079"/>
      <c r="K4079"/>
      <c r="L4079" s="172"/>
    </row>
    <row r="4080" spans="7:12" x14ac:dyDescent="0.15">
      <c r="G4080"/>
      <c r="H4080"/>
      <c r="I4080"/>
      <c r="J4080"/>
      <c r="K4080"/>
      <c r="L4080" s="172"/>
    </row>
    <row r="4081" spans="7:12" x14ac:dyDescent="0.15">
      <c r="G4081"/>
      <c r="H4081"/>
      <c r="I4081"/>
      <c r="J4081"/>
      <c r="K4081"/>
      <c r="L4081" s="172"/>
    </row>
    <row r="4082" spans="7:12" x14ac:dyDescent="0.15">
      <c r="G4082"/>
      <c r="H4082"/>
      <c r="I4082"/>
      <c r="J4082"/>
      <c r="K4082"/>
      <c r="L4082" s="172"/>
    </row>
    <row r="4083" spans="7:12" x14ac:dyDescent="0.15">
      <c r="G4083"/>
      <c r="H4083"/>
      <c r="I4083"/>
      <c r="J4083"/>
      <c r="K4083"/>
      <c r="L4083" s="172"/>
    </row>
    <row r="4084" spans="7:12" x14ac:dyDescent="0.15">
      <c r="G4084"/>
      <c r="H4084"/>
      <c r="I4084"/>
      <c r="J4084"/>
      <c r="K4084"/>
      <c r="L4084" s="172"/>
    </row>
    <row r="4085" spans="7:12" x14ac:dyDescent="0.15">
      <c r="G4085"/>
      <c r="H4085"/>
      <c r="I4085"/>
      <c r="J4085"/>
      <c r="K4085"/>
      <c r="L4085" s="172"/>
    </row>
    <row r="4086" spans="7:12" x14ac:dyDescent="0.15">
      <c r="G4086"/>
      <c r="H4086"/>
      <c r="I4086"/>
      <c r="J4086"/>
      <c r="K4086"/>
      <c r="L4086" s="172"/>
    </row>
    <row r="4087" spans="7:12" x14ac:dyDescent="0.15">
      <c r="G4087"/>
      <c r="H4087"/>
      <c r="I4087"/>
      <c r="J4087"/>
      <c r="K4087"/>
      <c r="L4087" s="172"/>
    </row>
    <row r="4088" spans="7:12" x14ac:dyDescent="0.15">
      <c r="G4088"/>
      <c r="H4088"/>
      <c r="I4088"/>
      <c r="J4088"/>
      <c r="K4088"/>
      <c r="L4088" s="172"/>
    </row>
    <row r="4089" spans="7:12" x14ac:dyDescent="0.15">
      <c r="G4089"/>
      <c r="H4089"/>
      <c r="I4089"/>
      <c r="J4089"/>
      <c r="K4089"/>
      <c r="L4089" s="172"/>
    </row>
    <row r="4090" spans="7:12" x14ac:dyDescent="0.15">
      <c r="G4090"/>
      <c r="H4090"/>
      <c r="I4090"/>
      <c r="J4090"/>
      <c r="K4090"/>
      <c r="L4090" s="172"/>
    </row>
    <row r="4091" spans="7:12" x14ac:dyDescent="0.15">
      <c r="G4091"/>
      <c r="H4091"/>
      <c r="I4091"/>
      <c r="J4091"/>
      <c r="K4091"/>
      <c r="L4091" s="172"/>
    </row>
    <row r="4092" spans="7:12" x14ac:dyDescent="0.15">
      <c r="G4092"/>
      <c r="H4092"/>
      <c r="I4092"/>
      <c r="J4092"/>
      <c r="K4092"/>
      <c r="L4092" s="172"/>
    </row>
    <row r="4093" spans="7:12" x14ac:dyDescent="0.15">
      <c r="G4093"/>
      <c r="H4093"/>
      <c r="I4093"/>
      <c r="J4093"/>
      <c r="K4093"/>
      <c r="L4093" s="172"/>
    </row>
    <row r="4094" spans="7:12" x14ac:dyDescent="0.15">
      <c r="G4094"/>
      <c r="H4094"/>
      <c r="I4094"/>
      <c r="J4094"/>
      <c r="K4094"/>
      <c r="L4094" s="172"/>
    </row>
    <row r="4095" spans="7:12" x14ac:dyDescent="0.15">
      <c r="G4095"/>
      <c r="H4095"/>
      <c r="I4095"/>
      <c r="J4095"/>
      <c r="K4095"/>
      <c r="L4095" s="172"/>
    </row>
    <row r="4096" spans="7:12" x14ac:dyDescent="0.15">
      <c r="G4096"/>
      <c r="H4096"/>
      <c r="I4096"/>
      <c r="J4096"/>
      <c r="K4096"/>
      <c r="L4096" s="172"/>
    </row>
    <row r="4097" spans="7:12" x14ac:dyDescent="0.15">
      <c r="G4097"/>
      <c r="H4097"/>
      <c r="I4097"/>
      <c r="J4097"/>
      <c r="K4097"/>
      <c r="L4097" s="172"/>
    </row>
    <row r="4098" spans="7:12" x14ac:dyDescent="0.15">
      <c r="G4098"/>
      <c r="H4098"/>
      <c r="I4098"/>
      <c r="J4098"/>
      <c r="K4098"/>
      <c r="L4098" s="172"/>
    </row>
    <row r="4099" spans="7:12" x14ac:dyDescent="0.15">
      <c r="G4099"/>
      <c r="H4099"/>
      <c r="I4099"/>
      <c r="J4099"/>
      <c r="K4099"/>
      <c r="L4099" s="172"/>
    </row>
    <row r="4100" spans="7:12" x14ac:dyDescent="0.15">
      <c r="G4100"/>
      <c r="H4100"/>
      <c r="I4100"/>
      <c r="J4100"/>
      <c r="K4100"/>
      <c r="L4100" s="172"/>
    </row>
    <row r="4101" spans="7:12" x14ac:dyDescent="0.15">
      <c r="G4101"/>
      <c r="H4101"/>
      <c r="I4101"/>
      <c r="J4101"/>
      <c r="K4101"/>
      <c r="L4101" s="172"/>
    </row>
    <row r="4102" spans="7:12" x14ac:dyDescent="0.15">
      <c r="G4102"/>
      <c r="H4102"/>
      <c r="I4102"/>
      <c r="J4102"/>
      <c r="K4102"/>
      <c r="L4102" s="172"/>
    </row>
    <row r="4103" spans="7:12" x14ac:dyDescent="0.15">
      <c r="G4103"/>
      <c r="H4103"/>
      <c r="I4103"/>
      <c r="J4103"/>
      <c r="K4103"/>
      <c r="L4103" s="172"/>
    </row>
    <row r="4104" spans="7:12" x14ac:dyDescent="0.15">
      <c r="G4104"/>
      <c r="H4104"/>
      <c r="I4104"/>
      <c r="J4104"/>
      <c r="K4104"/>
      <c r="L4104" s="172"/>
    </row>
    <row r="4105" spans="7:12" x14ac:dyDescent="0.15">
      <c r="G4105"/>
      <c r="H4105"/>
      <c r="I4105"/>
      <c r="J4105"/>
      <c r="K4105"/>
      <c r="L4105" s="172"/>
    </row>
    <row r="4106" spans="7:12" x14ac:dyDescent="0.15">
      <c r="G4106"/>
      <c r="H4106"/>
      <c r="I4106"/>
      <c r="J4106"/>
      <c r="K4106"/>
      <c r="L4106" s="172"/>
    </row>
    <row r="4107" spans="7:12" x14ac:dyDescent="0.15">
      <c r="G4107"/>
      <c r="H4107"/>
      <c r="I4107"/>
      <c r="J4107"/>
      <c r="K4107"/>
      <c r="L4107" s="172"/>
    </row>
    <row r="4108" spans="7:12" x14ac:dyDescent="0.15">
      <c r="G4108"/>
      <c r="H4108"/>
      <c r="I4108"/>
      <c r="J4108"/>
      <c r="K4108"/>
      <c r="L4108" s="172"/>
    </row>
    <row r="4109" spans="7:12" x14ac:dyDescent="0.15">
      <c r="G4109"/>
      <c r="H4109"/>
      <c r="I4109"/>
      <c r="J4109"/>
      <c r="K4109"/>
      <c r="L4109" s="172"/>
    </row>
    <row r="4110" spans="7:12" x14ac:dyDescent="0.15">
      <c r="G4110"/>
      <c r="H4110"/>
      <c r="I4110"/>
      <c r="J4110"/>
      <c r="K4110"/>
      <c r="L4110" s="172"/>
    </row>
    <row r="4111" spans="7:12" x14ac:dyDescent="0.15">
      <c r="G4111"/>
      <c r="H4111"/>
      <c r="I4111"/>
      <c r="J4111"/>
      <c r="K4111"/>
      <c r="L4111" s="172"/>
    </row>
    <row r="4112" spans="7:12" x14ac:dyDescent="0.15">
      <c r="G4112"/>
      <c r="H4112"/>
      <c r="I4112"/>
      <c r="J4112"/>
      <c r="K4112"/>
      <c r="L4112" s="172"/>
    </row>
    <row r="4113" spans="7:12" x14ac:dyDescent="0.15">
      <c r="G4113"/>
      <c r="H4113"/>
      <c r="I4113"/>
      <c r="J4113"/>
      <c r="K4113"/>
      <c r="L4113" s="172"/>
    </row>
    <row r="4114" spans="7:12" x14ac:dyDescent="0.15">
      <c r="G4114"/>
      <c r="H4114"/>
      <c r="I4114"/>
      <c r="J4114"/>
      <c r="K4114"/>
      <c r="L4114" s="172"/>
    </row>
    <row r="4115" spans="7:12" x14ac:dyDescent="0.15">
      <c r="G4115"/>
      <c r="H4115"/>
      <c r="I4115"/>
      <c r="J4115"/>
      <c r="K4115"/>
      <c r="L4115" s="172"/>
    </row>
    <row r="4116" spans="7:12" x14ac:dyDescent="0.15">
      <c r="G4116"/>
      <c r="H4116"/>
      <c r="I4116"/>
      <c r="J4116"/>
      <c r="K4116"/>
      <c r="L4116" s="172"/>
    </row>
    <row r="4117" spans="7:12" x14ac:dyDescent="0.15">
      <c r="G4117"/>
      <c r="H4117"/>
      <c r="I4117"/>
      <c r="J4117"/>
      <c r="K4117"/>
      <c r="L4117" s="172"/>
    </row>
    <row r="4118" spans="7:12" x14ac:dyDescent="0.15">
      <c r="G4118"/>
      <c r="H4118"/>
      <c r="I4118"/>
      <c r="J4118"/>
      <c r="K4118"/>
      <c r="L4118" s="172"/>
    </row>
    <row r="4119" spans="7:12" x14ac:dyDescent="0.15">
      <c r="G4119"/>
      <c r="H4119"/>
      <c r="I4119"/>
      <c r="J4119"/>
      <c r="K4119"/>
      <c r="L4119" s="172"/>
    </row>
    <row r="4120" spans="7:12" x14ac:dyDescent="0.15">
      <c r="G4120"/>
      <c r="H4120"/>
      <c r="I4120"/>
      <c r="J4120"/>
      <c r="K4120"/>
      <c r="L4120" s="172"/>
    </row>
    <row r="4121" spans="7:12" x14ac:dyDescent="0.15">
      <c r="G4121"/>
      <c r="H4121"/>
      <c r="I4121"/>
      <c r="J4121"/>
      <c r="K4121"/>
      <c r="L4121" s="172"/>
    </row>
    <row r="4122" spans="7:12" x14ac:dyDescent="0.15">
      <c r="G4122"/>
      <c r="H4122"/>
      <c r="I4122"/>
      <c r="J4122"/>
      <c r="K4122"/>
      <c r="L4122" s="172"/>
    </row>
    <row r="4123" spans="7:12" x14ac:dyDescent="0.15">
      <c r="G4123"/>
      <c r="H4123"/>
      <c r="I4123"/>
      <c r="J4123"/>
      <c r="K4123"/>
      <c r="L4123" s="172"/>
    </row>
    <row r="4124" spans="7:12" x14ac:dyDescent="0.15">
      <c r="G4124"/>
      <c r="H4124"/>
      <c r="I4124"/>
      <c r="J4124"/>
      <c r="K4124"/>
      <c r="L4124" s="172"/>
    </row>
    <row r="4125" spans="7:12" x14ac:dyDescent="0.15">
      <c r="G4125"/>
      <c r="H4125"/>
      <c r="I4125"/>
      <c r="J4125"/>
      <c r="K4125"/>
      <c r="L4125" s="172"/>
    </row>
    <row r="4126" spans="7:12" x14ac:dyDescent="0.15">
      <c r="G4126"/>
      <c r="H4126"/>
      <c r="I4126"/>
      <c r="J4126"/>
      <c r="K4126"/>
      <c r="L4126" s="172"/>
    </row>
    <row r="4127" spans="7:12" x14ac:dyDescent="0.15">
      <c r="G4127"/>
      <c r="H4127"/>
      <c r="I4127"/>
      <c r="J4127"/>
      <c r="K4127"/>
      <c r="L4127" s="172"/>
    </row>
    <row r="4128" spans="7:12" x14ac:dyDescent="0.15">
      <c r="G4128"/>
      <c r="H4128"/>
      <c r="I4128"/>
      <c r="J4128"/>
      <c r="K4128"/>
      <c r="L4128" s="172"/>
    </row>
    <row r="4129" spans="7:12" x14ac:dyDescent="0.15">
      <c r="G4129"/>
      <c r="H4129"/>
      <c r="I4129"/>
      <c r="J4129"/>
      <c r="K4129"/>
      <c r="L4129" s="172"/>
    </row>
    <row r="4130" spans="7:12" x14ac:dyDescent="0.15">
      <c r="G4130"/>
      <c r="H4130"/>
      <c r="I4130"/>
      <c r="J4130"/>
      <c r="K4130"/>
      <c r="L4130" s="172"/>
    </row>
    <row r="4131" spans="7:12" x14ac:dyDescent="0.15">
      <c r="G4131"/>
      <c r="H4131"/>
      <c r="I4131"/>
      <c r="J4131"/>
      <c r="K4131"/>
      <c r="L4131" s="172"/>
    </row>
    <row r="4132" spans="7:12" x14ac:dyDescent="0.15">
      <c r="G4132"/>
      <c r="H4132"/>
      <c r="I4132"/>
      <c r="J4132"/>
      <c r="K4132"/>
      <c r="L4132" s="172"/>
    </row>
    <row r="4133" spans="7:12" x14ac:dyDescent="0.15">
      <c r="G4133"/>
      <c r="H4133"/>
      <c r="I4133"/>
      <c r="J4133"/>
      <c r="K4133"/>
      <c r="L4133" s="172"/>
    </row>
    <row r="4134" spans="7:12" x14ac:dyDescent="0.15">
      <c r="G4134"/>
      <c r="H4134"/>
      <c r="I4134"/>
      <c r="J4134"/>
      <c r="K4134"/>
      <c r="L4134" s="172"/>
    </row>
    <row r="4135" spans="7:12" x14ac:dyDescent="0.15">
      <c r="G4135"/>
      <c r="H4135"/>
      <c r="I4135"/>
      <c r="J4135"/>
      <c r="K4135"/>
      <c r="L4135" s="172"/>
    </row>
    <row r="4136" spans="7:12" x14ac:dyDescent="0.15">
      <c r="G4136"/>
      <c r="H4136"/>
      <c r="I4136"/>
      <c r="J4136"/>
      <c r="K4136"/>
      <c r="L4136" s="172"/>
    </row>
    <row r="4137" spans="7:12" x14ac:dyDescent="0.15">
      <c r="G4137"/>
      <c r="H4137"/>
      <c r="I4137"/>
      <c r="J4137"/>
      <c r="K4137"/>
      <c r="L4137" s="172"/>
    </row>
    <row r="4138" spans="7:12" x14ac:dyDescent="0.15">
      <c r="G4138"/>
      <c r="H4138"/>
      <c r="I4138"/>
      <c r="J4138"/>
      <c r="K4138"/>
      <c r="L4138" s="172"/>
    </row>
    <row r="4139" spans="7:12" x14ac:dyDescent="0.15">
      <c r="G4139"/>
      <c r="H4139"/>
      <c r="I4139"/>
      <c r="J4139"/>
      <c r="K4139"/>
      <c r="L4139" s="172"/>
    </row>
    <row r="4140" spans="7:12" x14ac:dyDescent="0.15">
      <c r="G4140"/>
      <c r="H4140"/>
      <c r="I4140"/>
      <c r="J4140"/>
      <c r="K4140"/>
      <c r="L4140" s="172"/>
    </row>
    <row r="4141" spans="7:12" x14ac:dyDescent="0.15">
      <c r="G4141"/>
      <c r="H4141"/>
      <c r="I4141"/>
      <c r="J4141"/>
      <c r="K4141"/>
      <c r="L4141" s="172"/>
    </row>
    <row r="4142" spans="7:12" x14ac:dyDescent="0.15">
      <c r="G4142"/>
      <c r="H4142"/>
      <c r="I4142"/>
      <c r="J4142"/>
      <c r="K4142"/>
      <c r="L4142" s="172"/>
    </row>
    <row r="4143" spans="7:12" x14ac:dyDescent="0.15">
      <c r="G4143"/>
      <c r="H4143"/>
      <c r="I4143"/>
      <c r="J4143"/>
      <c r="K4143"/>
      <c r="L4143" s="172"/>
    </row>
    <row r="4144" spans="7:12" x14ac:dyDescent="0.15">
      <c r="G4144"/>
      <c r="H4144"/>
      <c r="I4144"/>
      <c r="J4144"/>
      <c r="K4144"/>
      <c r="L4144" s="172"/>
    </row>
    <row r="4145" spans="7:12" x14ac:dyDescent="0.15">
      <c r="G4145"/>
      <c r="H4145"/>
      <c r="I4145"/>
      <c r="J4145"/>
      <c r="K4145"/>
      <c r="L4145" s="172"/>
    </row>
    <row r="4146" spans="7:12" x14ac:dyDescent="0.15">
      <c r="G4146"/>
      <c r="H4146"/>
      <c r="I4146"/>
      <c r="J4146"/>
      <c r="K4146"/>
      <c r="L4146" s="172"/>
    </row>
    <row r="4147" spans="7:12" x14ac:dyDescent="0.15">
      <c r="G4147"/>
      <c r="H4147"/>
      <c r="I4147"/>
      <c r="J4147"/>
      <c r="K4147"/>
      <c r="L4147" s="172"/>
    </row>
    <row r="4148" spans="7:12" x14ac:dyDescent="0.15">
      <c r="G4148"/>
      <c r="H4148"/>
      <c r="I4148"/>
      <c r="J4148"/>
      <c r="K4148"/>
      <c r="L4148" s="172"/>
    </row>
    <row r="4149" spans="7:12" x14ac:dyDescent="0.15">
      <c r="G4149"/>
      <c r="H4149"/>
      <c r="I4149"/>
      <c r="J4149"/>
      <c r="K4149"/>
      <c r="L4149" s="172"/>
    </row>
    <row r="4150" spans="7:12" x14ac:dyDescent="0.15">
      <c r="G4150"/>
      <c r="H4150"/>
      <c r="I4150"/>
      <c r="J4150"/>
      <c r="K4150"/>
      <c r="L4150" s="172"/>
    </row>
    <row r="4151" spans="7:12" x14ac:dyDescent="0.15">
      <c r="G4151"/>
      <c r="H4151"/>
      <c r="I4151"/>
      <c r="J4151"/>
      <c r="K4151"/>
      <c r="L4151" s="172"/>
    </row>
    <row r="4152" spans="7:12" x14ac:dyDescent="0.15">
      <c r="G4152"/>
      <c r="H4152"/>
      <c r="I4152"/>
      <c r="J4152"/>
      <c r="K4152"/>
      <c r="L4152" s="172"/>
    </row>
    <row r="4153" spans="7:12" x14ac:dyDescent="0.15">
      <c r="G4153"/>
      <c r="H4153"/>
      <c r="I4153"/>
      <c r="J4153"/>
      <c r="K4153"/>
      <c r="L4153" s="172"/>
    </row>
    <row r="4154" spans="7:12" x14ac:dyDescent="0.15">
      <c r="G4154"/>
      <c r="H4154"/>
      <c r="I4154"/>
      <c r="J4154"/>
      <c r="K4154"/>
      <c r="L4154" s="172"/>
    </row>
    <row r="4155" spans="7:12" x14ac:dyDescent="0.15">
      <c r="G4155"/>
      <c r="H4155"/>
      <c r="I4155"/>
      <c r="J4155"/>
      <c r="K4155"/>
      <c r="L4155" s="172"/>
    </row>
    <row r="4156" spans="7:12" x14ac:dyDescent="0.15">
      <c r="G4156"/>
      <c r="H4156"/>
      <c r="I4156"/>
      <c r="J4156"/>
      <c r="K4156"/>
      <c r="L4156" s="172"/>
    </row>
    <row r="4157" spans="7:12" x14ac:dyDescent="0.15">
      <c r="G4157"/>
      <c r="H4157"/>
      <c r="I4157"/>
      <c r="J4157"/>
      <c r="K4157"/>
      <c r="L4157" s="172"/>
    </row>
    <row r="4158" spans="7:12" x14ac:dyDescent="0.15">
      <c r="G4158"/>
      <c r="H4158"/>
      <c r="I4158"/>
      <c r="J4158"/>
      <c r="K4158"/>
      <c r="L4158" s="172"/>
    </row>
    <row r="4159" spans="7:12" x14ac:dyDescent="0.15">
      <c r="G4159"/>
      <c r="H4159"/>
      <c r="I4159"/>
      <c r="J4159"/>
      <c r="K4159"/>
      <c r="L4159" s="172"/>
    </row>
    <row r="4160" spans="7:12" x14ac:dyDescent="0.15">
      <c r="G4160"/>
      <c r="H4160"/>
      <c r="I4160"/>
      <c r="J4160"/>
      <c r="K4160"/>
      <c r="L4160" s="172"/>
    </row>
    <row r="4161" spans="7:12" x14ac:dyDescent="0.15">
      <c r="G4161"/>
      <c r="H4161"/>
      <c r="I4161"/>
      <c r="J4161"/>
      <c r="K4161"/>
      <c r="L4161" s="172"/>
    </row>
    <row r="4162" spans="7:12" x14ac:dyDescent="0.15">
      <c r="G4162"/>
      <c r="H4162"/>
      <c r="I4162"/>
      <c r="J4162"/>
      <c r="K4162"/>
      <c r="L4162" s="172"/>
    </row>
    <row r="4163" spans="7:12" x14ac:dyDescent="0.15">
      <c r="G4163"/>
      <c r="H4163"/>
      <c r="I4163"/>
      <c r="J4163"/>
      <c r="K4163"/>
      <c r="L4163" s="172"/>
    </row>
    <row r="4164" spans="7:12" x14ac:dyDescent="0.15">
      <c r="G4164"/>
      <c r="H4164"/>
      <c r="I4164"/>
      <c r="J4164"/>
      <c r="K4164"/>
      <c r="L4164" s="172"/>
    </row>
    <row r="4165" spans="7:12" x14ac:dyDescent="0.15">
      <c r="G4165"/>
      <c r="H4165"/>
      <c r="I4165"/>
      <c r="J4165"/>
      <c r="K4165"/>
      <c r="L4165" s="172"/>
    </row>
    <row r="4166" spans="7:12" x14ac:dyDescent="0.15">
      <c r="G4166"/>
      <c r="H4166"/>
      <c r="I4166"/>
      <c r="J4166"/>
      <c r="K4166"/>
      <c r="L4166" s="172"/>
    </row>
    <row r="4167" spans="7:12" x14ac:dyDescent="0.15">
      <c r="G4167"/>
      <c r="H4167"/>
      <c r="I4167"/>
      <c r="J4167"/>
      <c r="K4167"/>
      <c r="L4167" s="172"/>
    </row>
    <row r="4168" spans="7:12" x14ac:dyDescent="0.15">
      <c r="G4168"/>
      <c r="H4168"/>
      <c r="I4168"/>
      <c r="J4168"/>
      <c r="K4168"/>
      <c r="L4168" s="172"/>
    </row>
    <row r="4169" spans="7:12" x14ac:dyDescent="0.15">
      <c r="G4169"/>
      <c r="H4169"/>
      <c r="I4169"/>
      <c r="J4169"/>
      <c r="K4169"/>
      <c r="L4169" s="172"/>
    </row>
    <row r="4170" spans="7:12" x14ac:dyDescent="0.15">
      <c r="G4170"/>
      <c r="H4170"/>
      <c r="I4170"/>
      <c r="J4170"/>
      <c r="K4170"/>
      <c r="L4170" s="172"/>
    </row>
    <row r="4171" spans="7:12" x14ac:dyDescent="0.15">
      <c r="G4171"/>
      <c r="H4171"/>
      <c r="I4171"/>
      <c r="J4171"/>
      <c r="K4171"/>
      <c r="L4171" s="172"/>
    </row>
    <row r="4172" spans="7:12" x14ac:dyDescent="0.15">
      <c r="G4172"/>
      <c r="H4172"/>
      <c r="I4172"/>
      <c r="J4172"/>
      <c r="K4172"/>
      <c r="L4172" s="172"/>
    </row>
    <row r="4173" spans="7:12" x14ac:dyDescent="0.15">
      <c r="G4173"/>
      <c r="H4173"/>
      <c r="I4173"/>
      <c r="J4173"/>
      <c r="K4173"/>
      <c r="L4173" s="172"/>
    </row>
    <row r="4174" spans="7:12" x14ac:dyDescent="0.15">
      <c r="G4174"/>
      <c r="H4174"/>
      <c r="I4174"/>
      <c r="J4174"/>
      <c r="K4174"/>
      <c r="L4174" s="172"/>
    </row>
    <row r="4175" spans="7:12" x14ac:dyDescent="0.15">
      <c r="G4175"/>
      <c r="H4175"/>
      <c r="I4175"/>
      <c r="J4175"/>
      <c r="K4175"/>
      <c r="L4175" s="172"/>
    </row>
    <row r="4176" spans="7:12" x14ac:dyDescent="0.15">
      <c r="G4176"/>
      <c r="H4176"/>
      <c r="I4176"/>
      <c r="J4176"/>
      <c r="K4176"/>
      <c r="L4176" s="172"/>
    </row>
    <row r="4177" spans="7:12" x14ac:dyDescent="0.15">
      <c r="G4177"/>
      <c r="H4177"/>
      <c r="I4177"/>
      <c r="J4177"/>
      <c r="K4177"/>
      <c r="L4177" s="172"/>
    </row>
    <row r="4178" spans="7:12" x14ac:dyDescent="0.15">
      <c r="G4178"/>
      <c r="H4178"/>
      <c r="I4178"/>
      <c r="J4178"/>
      <c r="K4178"/>
      <c r="L4178" s="172"/>
    </row>
    <row r="4179" spans="7:12" x14ac:dyDescent="0.15">
      <c r="G4179"/>
      <c r="H4179"/>
      <c r="I4179"/>
      <c r="J4179"/>
      <c r="K4179"/>
      <c r="L4179" s="172"/>
    </row>
    <row r="4180" spans="7:12" x14ac:dyDescent="0.15">
      <c r="G4180"/>
      <c r="H4180"/>
      <c r="I4180"/>
      <c r="J4180"/>
      <c r="K4180"/>
      <c r="L4180" s="172"/>
    </row>
    <row r="4181" spans="7:12" x14ac:dyDescent="0.15">
      <c r="G4181"/>
      <c r="H4181"/>
      <c r="I4181"/>
      <c r="J4181"/>
      <c r="K4181"/>
      <c r="L4181" s="172"/>
    </row>
    <row r="4182" spans="7:12" x14ac:dyDescent="0.15">
      <c r="G4182"/>
      <c r="H4182"/>
      <c r="I4182"/>
      <c r="J4182"/>
      <c r="K4182"/>
      <c r="L4182" s="172"/>
    </row>
    <row r="4183" spans="7:12" x14ac:dyDescent="0.15">
      <c r="G4183"/>
      <c r="H4183"/>
      <c r="I4183"/>
      <c r="J4183"/>
      <c r="K4183"/>
      <c r="L4183" s="172"/>
    </row>
    <row r="4184" spans="7:12" x14ac:dyDescent="0.15">
      <c r="G4184"/>
      <c r="H4184"/>
      <c r="I4184"/>
      <c r="J4184"/>
      <c r="K4184"/>
      <c r="L4184" s="172"/>
    </row>
    <row r="4185" spans="7:12" x14ac:dyDescent="0.15">
      <c r="G4185"/>
      <c r="H4185"/>
      <c r="I4185"/>
      <c r="J4185"/>
      <c r="K4185"/>
      <c r="L4185" s="172"/>
    </row>
    <row r="4186" spans="7:12" x14ac:dyDescent="0.15">
      <c r="G4186"/>
      <c r="H4186"/>
      <c r="I4186"/>
      <c r="J4186"/>
      <c r="K4186"/>
      <c r="L4186" s="172"/>
    </row>
    <row r="4187" spans="7:12" x14ac:dyDescent="0.15">
      <c r="G4187"/>
      <c r="H4187"/>
      <c r="I4187"/>
      <c r="J4187"/>
      <c r="K4187"/>
      <c r="L4187" s="172"/>
    </row>
    <row r="4188" spans="7:12" x14ac:dyDescent="0.15">
      <c r="G4188"/>
      <c r="H4188"/>
      <c r="I4188"/>
      <c r="J4188"/>
      <c r="K4188"/>
      <c r="L4188" s="172"/>
    </row>
    <row r="4189" spans="7:12" x14ac:dyDescent="0.15">
      <c r="G4189"/>
      <c r="H4189"/>
      <c r="I4189"/>
      <c r="J4189"/>
      <c r="K4189"/>
      <c r="L4189" s="172"/>
    </row>
    <row r="4190" spans="7:12" x14ac:dyDescent="0.15">
      <c r="G4190"/>
      <c r="H4190"/>
      <c r="I4190"/>
      <c r="J4190"/>
      <c r="K4190"/>
      <c r="L4190" s="172"/>
    </row>
    <row r="4191" spans="7:12" x14ac:dyDescent="0.15">
      <c r="G4191"/>
      <c r="H4191"/>
      <c r="I4191"/>
      <c r="J4191"/>
      <c r="K4191"/>
      <c r="L4191" s="172"/>
    </row>
    <row r="4192" spans="7:12" x14ac:dyDescent="0.15">
      <c r="G4192"/>
      <c r="H4192"/>
      <c r="I4192"/>
      <c r="J4192"/>
      <c r="K4192"/>
      <c r="L4192" s="172"/>
    </row>
    <row r="4193" spans="7:12" x14ac:dyDescent="0.15">
      <c r="G4193"/>
      <c r="H4193"/>
      <c r="I4193"/>
      <c r="J4193"/>
      <c r="K4193"/>
      <c r="L4193" s="172"/>
    </row>
    <row r="4194" spans="7:12" x14ac:dyDescent="0.15">
      <c r="G4194"/>
      <c r="H4194"/>
      <c r="I4194"/>
      <c r="J4194"/>
      <c r="K4194"/>
      <c r="L4194" s="172"/>
    </row>
    <row r="4195" spans="7:12" x14ac:dyDescent="0.15">
      <c r="G4195"/>
      <c r="H4195"/>
      <c r="I4195"/>
      <c r="J4195"/>
      <c r="K4195"/>
      <c r="L4195" s="172"/>
    </row>
    <row r="4196" spans="7:12" x14ac:dyDescent="0.15">
      <c r="G4196"/>
      <c r="H4196"/>
      <c r="I4196"/>
      <c r="J4196"/>
      <c r="K4196"/>
      <c r="L4196" s="172"/>
    </row>
    <row r="4197" spans="7:12" x14ac:dyDescent="0.15">
      <c r="G4197"/>
      <c r="H4197"/>
      <c r="I4197"/>
      <c r="J4197"/>
      <c r="K4197"/>
      <c r="L4197" s="172"/>
    </row>
    <row r="4198" spans="7:12" x14ac:dyDescent="0.15">
      <c r="G4198"/>
      <c r="H4198"/>
      <c r="I4198"/>
      <c r="J4198"/>
      <c r="K4198"/>
      <c r="L4198" s="172"/>
    </row>
    <row r="4199" spans="7:12" x14ac:dyDescent="0.15">
      <c r="G4199"/>
      <c r="H4199"/>
      <c r="I4199"/>
      <c r="J4199"/>
      <c r="K4199"/>
      <c r="L4199" s="172"/>
    </row>
    <row r="4200" spans="7:12" x14ac:dyDescent="0.15">
      <c r="G4200"/>
      <c r="H4200"/>
      <c r="I4200"/>
      <c r="J4200"/>
      <c r="K4200"/>
      <c r="L4200" s="172"/>
    </row>
    <row r="4201" spans="7:12" x14ac:dyDescent="0.15">
      <c r="G4201"/>
      <c r="H4201"/>
      <c r="I4201"/>
      <c r="J4201"/>
      <c r="K4201"/>
      <c r="L4201" s="172"/>
    </row>
    <row r="4202" spans="7:12" x14ac:dyDescent="0.15">
      <c r="G4202"/>
      <c r="H4202"/>
      <c r="I4202"/>
      <c r="J4202"/>
      <c r="K4202"/>
      <c r="L4202" s="172"/>
    </row>
    <row r="4203" spans="7:12" x14ac:dyDescent="0.15">
      <c r="G4203"/>
      <c r="H4203"/>
      <c r="I4203"/>
      <c r="J4203"/>
      <c r="K4203"/>
      <c r="L4203" s="172"/>
    </row>
    <row r="4204" spans="7:12" x14ac:dyDescent="0.15">
      <c r="G4204"/>
      <c r="H4204"/>
      <c r="I4204"/>
      <c r="J4204"/>
      <c r="K4204"/>
      <c r="L4204" s="172"/>
    </row>
    <row r="4205" spans="7:12" x14ac:dyDescent="0.15">
      <c r="G4205"/>
      <c r="H4205"/>
      <c r="I4205"/>
      <c r="J4205"/>
      <c r="K4205"/>
      <c r="L4205" s="172"/>
    </row>
    <row r="4206" spans="7:12" x14ac:dyDescent="0.15">
      <c r="G4206"/>
      <c r="H4206"/>
      <c r="I4206"/>
      <c r="J4206"/>
      <c r="K4206"/>
      <c r="L4206" s="172"/>
    </row>
    <row r="4207" spans="7:12" x14ac:dyDescent="0.15">
      <c r="G4207"/>
      <c r="H4207"/>
      <c r="I4207"/>
      <c r="J4207"/>
      <c r="K4207"/>
      <c r="L4207" s="172"/>
    </row>
    <row r="4208" spans="7:12" x14ac:dyDescent="0.15">
      <c r="G4208"/>
      <c r="H4208"/>
      <c r="I4208"/>
      <c r="J4208"/>
      <c r="K4208"/>
      <c r="L4208" s="172"/>
    </row>
    <row r="4209" spans="7:12" x14ac:dyDescent="0.15">
      <c r="G4209"/>
      <c r="H4209"/>
      <c r="I4209"/>
      <c r="J4209"/>
      <c r="K4209"/>
      <c r="L4209" s="172"/>
    </row>
    <row r="4210" spans="7:12" x14ac:dyDescent="0.15">
      <c r="G4210"/>
      <c r="H4210"/>
      <c r="I4210"/>
      <c r="J4210"/>
      <c r="K4210"/>
      <c r="L4210" s="172"/>
    </row>
    <row r="4211" spans="7:12" x14ac:dyDescent="0.15">
      <c r="G4211"/>
      <c r="H4211"/>
      <c r="I4211"/>
      <c r="J4211"/>
      <c r="K4211"/>
      <c r="L4211" s="172"/>
    </row>
    <row r="4212" spans="7:12" x14ac:dyDescent="0.15">
      <c r="G4212"/>
      <c r="H4212"/>
      <c r="I4212"/>
      <c r="J4212"/>
      <c r="K4212"/>
      <c r="L4212" s="172"/>
    </row>
    <row r="4213" spans="7:12" x14ac:dyDescent="0.15">
      <c r="G4213"/>
      <c r="H4213"/>
      <c r="I4213"/>
      <c r="J4213"/>
      <c r="K4213"/>
      <c r="L4213" s="172"/>
    </row>
    <row r="4214" spans="7:12" x14ac:dyDescent="0.15">
      <c r="G4214"/>
      <c r="H4214"/>
      <c r="I4214"/>
      <c r="J4214"/>
      <c r="K4214"/>
      <c r="L4214" s="172"/>
    </row>
    <row r="4215" spans="7:12" x14ac:dyDescent="0.15">
      <c r="G4215"/>
      <c r="H4215"/>
      <c r="I4215"/>
      <c r="J4215"/>
      <c r="K4215"/>
      <c r="L4215" s="172"/>
    </row>
    <row r="4216" spans="7:12" x14ac:dyDescent="0.15">
      <c r="G4216"/>
      <c r="H4216"/>
      <c r="I4216"/>
      <c r="J4216"/>
      <c r="K4216"/>
      <c r="L4216" s="172"/>
    </row>
    <row r="4217" spans="7:12" x14ac:dyDescent="0.15">
      <c r="G4217"/>
      <c r="H4217"/>
      <c r="I4217"/>
      <c r="J4217"/>
      <c r="K4217"/>
      <c r="L4217" s="172"/>
    </row>
    <row r="4218" spans="7:12" x14ac:dyDescent="0.15">
      <c r="G4218"/>
      <c r="H4218"/>
      <c r="I4218"/>
      <c r="J4218"/>
      <c r="K4218"/>
      <c r="L4218" s="172"/>
    </row>
    <row r="4219" spans="7:12" x14ac:dyDescent="0.15">
      <c r="G4219"/>
      <c r="H4219"/>
      <c r="I4219"/>
      <c r="J4219"/>
      <c r="K4219"/>
      <c r="L4219" s="172"/>
    </row>
    <row r="4220" spans="7:12" x14ac:dyDescent="0.15">
      <c r="G4220"/>
      <c r="H4220"/>
      <c r="I4220"/>
      <c r="J4220"/>
      <c r="K4220"/>
      <c r="L4220" s="172"/>
    </row>
    <row r="4221" spans="7:12" x14ac:dyDescent="0.15">
      <c r="G4221"/>
      <c r="H4221"/>
      <c r="I4221"/>
      <c r="J4221"/>
      <c r="K4221"/>
      <c r="L4221" s="172"/>
    </row>
    <row r="4222" spans="7:12" x14ac:dyDescent="0.15">
      <c r="G4222"/>
      <c r="H4222"/>
      <c r="I4222"/>
      <c r="J4222"/>
      <c r="K4222"/>
      <c r="L4222" s="172"/>
    </row>
    <row r="4223" spans="7:12" x14ac:dyDescent="0.15">
      <c r="G4223"/>
      <c r="H4223"/>
      <c r="I4223"/>
      <c r="J4223"/>
      <c r="K4223"/>
      <c r="L4223" s="172"/>
    </row>
    <row r="4224" spans="7:12" x14ac:dyDescent="0.15">
      <c r="G4224"/>
      <c r="H4224"/>
      <c r="I4224"/>
      <c r="J4224"/>
      <c r="K4224"/>
      <c r="L4224" s="172"/>
    </row>
    <row r="4225" spans="7:12" x14ac:dyDescent="0.15">
      <c r="G4225"/>
      <c r="H4225"/>
      <c r="I4225"/>
      <c r="J4225"/>
      <c r="K4225"/>
      <c r="L4225" s="172"/>
    </row>
    <row r="4226" spans="7:12" x14ac:dyDescent="0.15">
      <c r="G4226"/>
      <c r="H4226"/>
      <c r="I4226"/>
      <c r="J4226"/>
      <c r="K4226"/>
      <c r="L4226" s="172"/>
    </row>
    <row r="4227" spans="7:12" x14ac:dyDescent="0.15">
      <c r="G4227"/>
      <c r="H4227"/>
      <c r="I4227"/>
      <c r="J4227"/>
      <c r="K4227"/>
      <c r="L4227" s="172"/>
    </row>
    <row r="4228" spans="7:12" x14ac:dyDescent="0.15">
      <c r="G4228"/>
      <c r="H4228"/>
      <c r="I4228"/>
      <c r="J4228"/>
      <c r="K4228"/>
      <c r="L4228" s="172"/>
    </row>
    <row r="4229" spans="7:12" x14ac:dyDescent="0.15">
      <c r="G4229"/>
      <c r="H4229"/>
      <c r="I4229"/>
      <c r="J4229"/>
      <c r="K4229"/>
      <c r="L4229" s="172"/>
    </row>
    <row r="4230" spans="7:12" x14ac:dyDescent="0.15">
      <c r="G4230"/>
      <c r="H4230"/>
      <c r="I4230"/>
      <c r="J4230"/>
      <c r="K4230"/>
      <c r="L4230" s="172"/>
    </row>
    <row r="4231" spans="7:12" x14ac:dyDescent="0.15">
      <c r="G4231"/>
      <c r="H4231"/>
      <c r="I4231"/>
      <c r="J4231"/>
      <c r="K4231"/>
      <c r="L4231" s="172"/>
    </row>
    <row r="4232" spans="7:12" x14ac:dyDescent="0.15">
      <c r="G4232"/>
      <c r="H4232"/>
      <c r="I4232"/>
      <c r="J4232"/>
      <c r="K4232"/>
      <c r="L4232" s="172"/>
    </row>
    <row r="4233" spans="7:12" x14ac:dyDescent="0.15">
      <c r="G4233"/>
      <c r="H4233"/>
      <c r="I4233"/>
      <c r="J4233"/>
      <c r="K4233"/>
      <c r="L4233" s="172"/>
    </row>
    <row r="4234" spans="7:12" x14ac:dyDescent="0.15">
      <c r="G4234"/>
      <c r="H4234"/>
      <c r="I4234"/>
      <c r="J4234"/>
      <c r="K4234"/>
      <c r="L4234" s="172"/>
    </row>
    <row r="4235" spans="7:12" x14ac:dyDescent="0.15">
      <c r="G4235"/>
      <c r="H4235"/>
      <c r="I4235"/>
      <c r="J4235"/>
      <c r="K4235"/>
      <c r="L4235" s="172"/>
    </row>
    <row r="4236" spans="7:12" x14ac:dyDescent="0.15">
      <c r="G4236"/>
      <c r="H4236"/>
      <c r="I4236"/>
      <c r="J4236"/>
      <c r="K4236"/>
      <c r="L4236" s="172"/>
    </row>
    <row r="4237" spans="7:12" x14ac:dyDescent="0.15">
      <c r="G4237"/>
      <c r="H4237"/>
      <c r="I4237"/>
      <c r="J4237"/>
      <c r="K4237"/>
      <c r="L4237" s="172"/>
    </row>
    <row r="4238" spans="7:12" x14ac:dyDescent="0.15">
      <c r="G4238"/>
      <c r="H4238"/>
      <c r="I4238"/>
      <c r="J4238"/>
      <c r="K4238"/>
      <c r="L4238" s="172"/>
    </row>
    <row r="4239" spans="7:12" x14ac:dyDescent="0.15">
      <c r="G4239"/>
      <c r="H4239"/>
      <c r="I4239"/>
      <c r="J4239"/>
      <c r="K4239"/>
      <c r="L4239" s="172"/>
    </row>
    <row r="4240" spans="7:12" x14ac:dyDescent="0.15">
      <c r="G4240"/>
      <c r="H4240"/>
      <c r="I4240"/>
      <c r="J4240"/>
      <c r="K4240"/>
      <c r="L4240" s="172"/>
    </row>
    <row r="4241" spans="7:12" x14ac:dyDescent="0.15">
      <c r="G4241"/>
      <c r="H4241"/>
      <c r="I4241"/>
      <c r="J4241"/>
      <c r="K4241"/>
      <c r="L4241" s="172"/>
    </row>
    <row r="4242" spans="7:12" x14ac:dyDescent="0.15">
      <c r="G4242"/>
      <c r="H4242"/>
      <c r="I4242"/>
      <c r="J4242"/>
      <c r="K4242"/>
      <c r="L4242" s="172"/>
    </row>
    <row r="4243" spans="7:12" x14ac:dyDescent="0.15">
      <c r="G4243"/>
      <c r="H4243"/>
      <c r="I4243"/>
      <c r="J4243"/>
      <c r="K4243"/>
      <c r="L4243" s="172"/>
    </row>
    <row r="4244" spans="7:12" x14ac:dyDescent="0.15">
      <c r="G4244"/>
      <c r="H4244"/>
      <c r="I4244"/>
      <c r="J4244"/>
      <c r="K4244"/>
      <c r="L4244" s="172"/>
    </row>
    <row r="4245" spans="7:12" x14ac:dyDescent="0.15">
      <c r="G4245"/>
      <c r="H4245"/>
      <c r="I4245"/>
      <c r="J4245"/>
      <c r="K4245"/>
      <c r="L4245" s="172"/>
    </row>
    <row r="4246" spans="7:12" x14ac:dyDescent="0.15">
      <c r="G4246"/>
      <c r="H4246"/>
      <c r="I4246"/>
      <c r="J4246"/>
      <c r="K4246"/>
      <c r="L4246" s="172"/>
    </row>
    <row r="4247" spans="7:12" x14ac:dyDescent="0.15">
      <c r="G4247"/>
      <c r="H4247"/>
      <c r="I4247"/>
      <c r="J4247"/>
      <c r="K4247"/>
      <c r="L4247" s="172"/>
    </row>
    <row r="4248" spans="7:12" x14ac:dyDescent="0.15">
      <c r="G4248"/>
      <c r="H4248"/>
      <c r="I4248"/>
      <c r="J4248"/>
      <c r="K4248"/>
      <c r="L4248" s="172"/>
    </row>
    <row r="4249" spans="7:12" x14ac:dyDescent="0.15">
      <c r="G4249"/>
      <c r="H4249"/>
      <c r="I4249"/>
      <c r="J4249"/>
      <c r="K4249"/>
      <c r="L4249" s="172"/>
    </row>
    <row r="4250" spans="7:12" x14ac:dyDescent="0.15">
      <c r="G4250"/>
      <c r="H4250"/>
      <c r="I4250"/>
      <c r="J4250"/>
      <c r="K4250"/>
      <c r="L4250" s="172"/>
    </row>
    <row r="4251" spans="7:12" x14ac:dyDescent="0.15">
      <c r="G4251"/>
      <c r="H4251"/>
      <c r="I4251"/>
      <c r="J4251"/>
      <c r="K4251"/>
      <c r="L4251" s="172"/>
    </row>
    <row r="4252" spans="7:12" x14ac:dyDescent="0.15">
      <c r="G4252"/>
      <c r="H4252"/>
      <c r="I4252"/>
      <c r="J4252"/>
      <c r="K4252"/>
      <c r="L4252" s="172"/>
    </row>
    <row r="4253" spans="7:12" x14ac:dyDescent="0.15">
      <c r="G4253"/>
      <c r="H4253"/>
      <c r="I4253"/>
      <c r="J4253"/>
      <c r="K4253"/>
      <c r="L4253" s="172"/>
    </row>
    <row r="4254" spans="7:12" x14ac:dyDescent="0.15">
      <c r="G4254"/>
      <c r="H4254"/>
      <c r="I4254"/>
      <c r="J4254"/>
      <c r="K4254"/>
      <c r="L4254" s="172"/>
    </row>
    <row r="4255" spans="7:12" x14ac:dyDescent="0.15">
      <c r="G4255"/>
      <c r="H4255"/>
      <c r="I4255"/>
      <c r="J4255"/>
      <c r="K4255"/>
      <c r="L4255" s="172"/>
    </row>
    <row r="4256" spans="7:12" x14ac:dyDescent="0.15">
      <c r="G4256"/>
      <c r="H4256"/>
      <c r="I4256"/>
      <c r="J4256"/>
      <c r="K4256"/>
      <c r="L4256" s="172"/>
    </row>
    <row r="4257" spans="7:12" x14ac:dyDescent="0.15">
      <c r="G4257"/>
      <c r="H4257"/>
      <c r="I4257"/>
      <c r="J4257"/>
      <c r="K4257"/>
      <c r="L4257" s="172"/>
    </row>
    <row r="4258" spans="7:12" x14ac:dyDescent="0.15">
      <c r="G4258"/>
      <c r="H4258"/>
      <c r="I4258"/>
      <c r="J4258"/>
      <c r="K4258"/>
      <c r="L4258" s="172"/>
    </row>
    <row r="4259" spans="7:12" x14ac:dyDescent="0.15">
      <c r="G4259"/>
      <c r="H4259"/>
      <c r="I4259"/>
      <c r="J4259"/>
      <c r="K4259"/>
      <c r="L4259" s="172"/>
    </row>
    <row r="4260" spans="7:12" x14ac:dyDescent="0.15">
      <c r="G4260"/>
      <c r="H4260"/>
      <c r="I4260"/>
      <c r="J4260"/>
      <c r="K4260"/>
      <c r="L4260" s="172"/>
    </row>
    <row r="4261" spans="7:12" x14ac:dyDescent="0.15">
      <c r="G4261"/>
      <c r="H4261"/>
      <c r="I4261"/>
      <c r="J4261"/>
      <c r="K4261"/>
      <c r="L4261" s="172"/>
    </row>
    <row r="4262" spans="7:12" x14ac:dyDescent="0.15">
      <c r="G4262"/>
      <c r="H4262"/>
      <c r="I4262"/>
      <c r="J4262"/>
      <c r="K4262"/>
      <c r="L4262" s="172"/>
    </row>
    <row r="4263" spans="7:12" x14ac:dyDescent="0.15">
      <c r="G4263"/>
      <c r="H4263"/>
      <c r="I4263"/>
      <c r="J4263"/>
      <c r="K4263"/>
      <c r="L4263" s="172"/>
    </row>
    <row r="4264" spans="7:12" x14ac:dyDescent="0.15">
      <c r="G4264"/>
      <c r="H4264"/>
      <c r="I4264"/>
      <c r="J4264"/>
      <c r="K4264"/>
      <c r="L4264" s="172"/>
    </row>
    <row r="4265" spans="7:12" x14ac:dyDescent="0.15">
      <c r="G4265"/>
      <c r="H4265"/>
      <c r="I4265"/>
      <c r="J4265"/>
      <c r="K4265"/>
      <c r="L4265" s="172"/>
    </row>
    <row r="4266" spans="7:12" x14ac:dyDescent="0.15">
      <c r="G4266"/>
      <c r="H4266"/>
      <c r="I4266"/>
      <c r="J4266"/>
      <c r="K4266"/>
      <c r="L4266" s="172"/>
    </row>
    <row r="4267" spans="7:12" x14ac:dyDescent="0.15">
      <c r="G4267"/>
      <c r="H4267"/>
      <c r="I4267"/>
      <c r="J4267"/>
      <c r="K4267"/>
      <c r="L4267" s="172"/>
    </row>
    <row r="4268" spans="7:12" x14ac:dyDescent="0.15">
      <c r="G4268"/>
      <c r="H4268"/>
      <c r="I4268"/>
      <c r="J4268"/>
      <c r="K4268"/>
      <c r="L4268" s="172"/>
    </row>
    <row r="4269" spans="7:12" x14ac:dyDescent="0.15">
      <c r="G4269"/>
      <c r="H4269"/>
      <c r="I4269"/>
      <c r="J4269"/>
      <c r="K4269"/>
      <c r="L4269" s="172"/>
    </row>
    <row r="4270" spans="7:12" x14ac:dyDescent="0.15">
      <c r="G4270"/>
      <c r="H4270"/>
      <c r="I4270"/>
      <c r="J4270"/>
      <c r="K4270"/>
      <c r="L4270" s="172"/>
    </row>
    <row r="4271" spans="7:12" x14ac:dyDescent="0.15">
      <c r="G4271"/>
      <c r="H4271"/>
      <c r="I4271"/>
      <c r="J4271"/>
      <c r="K4271"/>
      <c r="L4271" s="172"/>
    </row>
    <row r="4272" spans="7:12" x14ac:dyDescent="0.15">
      <c r="G4272"/>
      <c r="H4272"/>
      <c r="I4272"/>
      <c r="J4272"/>
      <c r="K4272"/>
      <c r="L4272" s="172"/>
    </row>
    <row r="4273" spans="7:12" x14ac:dyDescent="0.15">
      <c r="G4273"/>
      <c r="H4273"/>
      <c r="I4273"/>
      <c r="J4273"/>
      <c r="K4273"/>
      <c r="L4273" s="172"/>
    </row>
    <row r="4274" spans="7:12" x14ac:dyDescent="0.15">
      <c r="G4274"/>
      <c r="H4274"/>
      <c r="I4274"/>
      <c r="J4274"/>
      <c r="K4274"/>
      <c r="L4274" s="172"/>
    </row>
    <row r="4275" spans="7:12" x14ac:dyDescent="0.15">
      <c r="G4275"/>
      <c r="H4275"/>
      <c r="I4275"/>
      <c r="J4275"/>
      <c r="K4275"/>
      <c r="L4275" s="172"/>
    </row>
    <row r="4276" spans="7:12" x14ac:dyDescent="0.15">
      <c r="G4276"/>
      <c r="H4276"/>
      <c r="I4276"/>
      <c r="J4276"/>
      <c r="K4276"/>
      <c r="L4276" s="172"/>
    </row>
    <row r="4277" spans="7:12" x14ac:dyDescent="0.15">
      <c r="G4277"/>
      <c r="H4277"/>
      <c r="I4277"/>
      <c r="J4277"/>
      <c r="K4277"/>
      <c r="L4277" s="172"/>
    </row>
    <row r="4278" spans="7:12" x14ac:dyDescent="0.15">
      <c r="G4278"/>
      <c r="H4278"/>
      <c r="I4278"/>
      <c r="J4278"/>
      <c r="K4278"/>
      <c r="L4278" s="172"/>
    </row>
    <row r="4279" spans="7:12" x14ac:dyDescent="0.15">
      <c r="G4279"/>
      <c r="H4279"/>
      <c r="I4279"/>
      <c r="J4279"/>
      <c r="K4279"/>
      <c r="L4279" s="172"/>
    </row>
    <row r="4280" spans="7:12" x14ac:dyDescent="0.15">
      <c r="G4280"/>
      <c r="H4280"/>
      <c r="I4280"/>
      <c r="J4280"/>
      <c r="K4280"/>
      <c r="L4280" s="172"/>
    </row>
    <row r="4281" spans="7:12" x14ac:dyDescent="0.15">
      <c r="G4281"/>
      <c r="H4281"/>
      <c r="I4281"/>
      <c r="J4281"/>
      <c r="K4281"/>
      <c r="L4281" s="172"/>
    </row>
    <row r="4282" spans="7:12" x14ac:dyDescent="0.15">
      <c r="G4282"/>
      <c r="H4282"/>
      <c r="I4282"/>
      <c r="J4282"/>
      <c r="K4282"/>
      <c r="L4282" s="172"/>
    </row>
    <row r="4283" spans="7:12" x14ac:dyDescent="0.15">
      <c r="G4283"/>
      <c r="H4283"/>
      <c r="I4283"/>
      <c r="J4283"/>
      <c r="K4283"/>
      <c r="L4283" s="172"/>
    </row>
    <row r="4284" spans="7:12" x14ac:dyDescent="0.15">
      <c r="G4284"/>
      <c r="H4284"/>
      <c r="I4284"/>
      <c r="J4284"/>
      <c r="K4284"/>
      <c r="L4284" s="172"/>
    </row>
    <row r="4285" spans="7:12" x14ac:dyDescent="0.15">
      <c r="G4285"/>
      <c r="H4285"/>
      <c r="I4285"/>
      <c r="J4285"/>
      <c r="K4285"/>
      <c r="L4285" s="172"/>
    </row>
    <row r="4286" spans="7:12" x14ac:dyDescent="0.15">
      <c r="G4286"/>
      <c r="H4286"/>
      <c r="I4286"/>
      <c r="J4286"/>
      <c r="K4286"/>
      <c r="L4286" s="172"/>
    </row>
    <row r="4287" spans="7:12" x14ac:dyDescent="0.15">
      <c r="G4287"/>
      <c r="H4287"/>
      <c r="I4287"/>
      <c r="J4287"/>
      <c r="K4287"/>
      <c r="L4287" s="172"/>
    </row>
    <row r="4288" spans="7:12" x14ac:dyDescent="0.15">
      <c r="G4288"/>
      <c r="H4288"/>
      <c r="I4288"/>
      <c r="J4288"/>
      <c r="K4288"/>
      <c r="L4288" s="172"/>
    </row>
    <row r="4289" spans="7:12" x14ac:dyDescent="0.15">
      <c r="G4289"/>
      <c r="H4289"/>
      <c r="I4289"/>
      <c r="J4289"/>
      <c r="K4289"/>
      <c r="L4289" s="172"/>
    </row>
    <row r="4290" spans="7:12" x14ac:dyDescent="0.15">
      <c r="G4290"/>
      <c r="H4290"/>
      <c r="I4290"/>
      <c r="J4290"/>
      <c r="K4290"/>
      <c r="L4290" s="172"/>
    </row>
    <row r="4291" spans="7:12" x14ac:dyDescent="0.15">
      <c r="G4291"/>
      <c r="H4291"/>
      <c r="I4291"/>
      <c r="J4291"/>
      <c r="K4291"/>
      <c r="L4291" s="172"/>
    </row>
    <row r="4292" spans="7:12" x14ac:dyDescent="0.15">
      <c r="G4292"/>
      <c r="H4292"/>
      <c r="I4292"/>
      <c r="J4292"/>
      <c r="K4292"/>
      <c r="L4292" s="172"/>
    </row>
    <row r="4293" spans="7:12" x14ac:dyDescent="0.15">
      <c r="G4293"/>
      <c r="H4293"/>
      <c r="I4293"/>
      <c r="J4293"/>
      <c r="K4293"/>
      <c r="L4293" s="172"/>
    </row>
    <row r="4294" spans="7:12" x14ac:dyDescent="0.15">
      <c r="G4294"/>
      <c r="H4294"/>
      <c r="I4294"/>
      <c r="J4294"/>
      <c r="K4294"/>
      <c r="L4294" s="172"/>
    </row>
    <row r="4295" spans="7:12" x14ac:dyDescent="0.15">
      <c r="G4295"/>
      <c r="H4295"/>
      <c r="I4295"/>
      <c r="J4295"/>
      <c r="K4295"/>
      <c r="L4295" s="172"/>
    </row>
    <row r="4296" spans="7:12" x14ac:dyDescent="0.15">
      <c r="G4296"/>
      <c r="H4296"/>
      <c r="I4296"/>
      <c r="J4296"/>
      <c r="K4296"/>
      <c r="L4296" s="172"/>
    </row>
    <row r="4297" spans="7:12" x14ac:dyDescent="0.15">
      <c r="G4297"/>
      <c r="H4297"/>
      <c r="I4297"/>
      <c r="J4297"/>
      <c r="K4297"/>
      <c r="L4297" s="172"/>
    </row>
    <row r="4298" spans="7:12" x14ac:dyDescent="0.15">
      <c r="G4298"/>
      <c r="H4298"/>
      <c r="I4298"/>
      <c r="J4298"/>
      <c r="K4298"/>
      <c r="L4298" s="172"/>
    </row>
    <row r="4299" spans="7:12" x14ac:dyDescent="0.15">
      <c r="G4299"/>
      <c r="H4299"/>
      <c r="I4299"/>
      <c r="J4299"/>
      <c r="K4299"/>
      <c r="L4299" s="172"/>
    </row>
    <row r="4300" spans="7:12" x14ac:dyDescent="0.15">
      <c r="G4300"/>
      <c r="H4300"/>
      <c r="I4300"/>
      <c r="J4300"/>
      <c r="K4300"/>
      <c r="L4300" s="172"/>
    </row>
    <row r="4301" spans="7:12" x14ac:dyDescent="0.15">
      <c r="G4301"/>
      <c r="H4301"/>
      <c r="I4301"/>
      <c r="J4301"/>
      <c r="K4301"/>
      <c r="L4301" s="172"/>
    </row>
    <row r="4302" spans="7:12" x14ac:dyDescent="0.15">
      <c r="G4302"/>
      <c r="H4302"/>
      <c r="I4302"/>
      <c r="J4302"/>
      <c r="K4302"/>
      <c r="L4302" s="172"/>
    </row>
    <row r="4303" spans="7:12" x14ac:dyDescent="0.15">
      <c r="G4303"/>
      <c r="H4303"/>
      <c r="I4303"/>
      <c r="J4303"/>
      <c r="K4303"/>
      <c r="L4303" s="172"/>
    </row>
    <row r="4304" spans="7:12" x14ac:dyDescent="0.15">
      <c r="G4304"/>
      <c r="H4304"/>
      <c r="I4304"/>
      <c r="J4304"/>
      <c r="K4304"/>
      <c r="L4304" s="172"/>
    </row>
    <row r="4305" spans="7:12" x14ac:dyDescent="0.15">
      <c r="G4305"/>
      <c r="H4305"/>
      <c r="I4305"/>
      <c r="J4305"/>
      <c r="K4305"/>
      <c r="L4305" s="172"/>
    </row>
    <row r="4306" spans="7:12" x14ac:dyDescent="0.15">
      <c r="G4306"/>
      <c r="H4306"/>
      <c r="I4306"/>
      <c r="J4306"/>
      <c r="K4306"/>
      <c r="L4306" s="172"/>
    </row>
    <row r="4307" spans="7:12" x14ac:dyDescent="0.15">
      <c r="G4307"/>
      <c r="H4307"/>
      <c r="I4307"/>
      <c r="J4307"/>
      <c r="K4307"/>
      <c r="L4307" s="172"/>
    </row>
    <row r="4308" spans="7:12" x14ac:dyDescent="0.15">
      <c r="G4308"/>
      <c r="H4308"/>
      <c r="I4308"/>
      <c r="J4308"/>
      <c r="K4308"/>
      <c r="L4308" s="172"/>
    </row>
    <row r="4309" spans="7:12" x14ac:dyDescent="0.15">
      <c r="G4309"/>
      <c r="H4309"/>
      <c r="I4309"/>
      <c r="J4309"/>
      <c r="K4309"/>
      <c r="L4309" s="172"/>
    </row>
    <row r="4310" spans="7:12" x14ac:dyDescent="0.15">
      <c r="G4310"/>
      <c r="H4310"/>
      <c r="I4310"/>
      <c r="J4310"/>
      <c r="K4310"/>
      <c r="L4310" s="172"/>
    </row>
    <row r="4311" spans="7:12" x14ac:dyDescent="0.15">
      <c r="G4311"/>
      <c r="H4311"/>
      <c r="I4311"/>
      <c r="J4311"/>
      <c r="K4311"/>
      <c r="L4311" s="172"/>
    </row>
    <row r="4312" spans="7:12" x14ac:dyDescent="0.15">
      <c r="G4312"/>
      <c r="H4312"/>
      <c r="I4312"/>
      <c r="J4312"/>
      <c r="K4312"/>
      <c r="L4312" s="172"/>
    </row>
    <row r="4313" spans="7:12" x14ac:dyDescent="0.15">
      <c r="G4313"/>
      <c r="H4313"/>
      <c r="I4313"/>
      <c r="J4313"/>
      <c r="K4313"/>
      <c r="L4313" s="172"/>
    </row>
    <row r="4314" spans="7:12" x14ac:dyDescent="0.15">
      <c r="G4314"/>
      <c r="H4314"/>
      <c r="I4314"/>
      <c r="J4314"/>
      <c r="K4314"/>
      <c r="L4314" s="172"/>
    </row>
    <row r="4315" spans="7:12" x14ac:dyDescent="0.15">
      <c r="G4315"/>
      <c r="H4315"/>
      <c r="I4315"/>
      <c r="J4315"/>
      <c r="K4315"/>
      <c r="L4315" s="172"/>
    </row>
    <row r="4316" spans="7:12" x14ac:dyDescent="0.15">
      <c r="G4316"/>
      <c r="H4316"/>
      <c r="I4316"/>
      <c r="J4316"/>
      <c r="K4316"/>
      <c r="L4316" s="172"/>
    </row>
    <row r="4317" spans="7:12" x14ac:dyDescent="0.15">
      <c r="G4317"/>
      <c r="H4317"/>
      <c r="I4317"/>
      <c r="J4317"/>
      <c r="K4317"/>
      <c r="L4317" s="172"/>
    </row>
    <row r="4318" spans="7:12" x14ac:dyDescent="0.15">
      <c r="G4318"/>
      <c r="H4318"/>
      <c r="I4318"/>
      <c r="J4318"/>
      <c r="K4318"/>
      <c r="L4318" s="172"/>
    </row>
    <row r="4319" spans="7:12" x14ac:dyDescent="0.15">
      <c r="G4319"/>
      <c r="H4319"/>
      <c r="I4319"/>
      <c r="J4319"/>
      <c r="K4319"/>
      <c r="L4319" s="172"/>
    </row>
    <row r="4320" spans="7:12" x14ac:dyDescent="0.15">
      <c r="G4320"/>
      <c r="H4320"/>
      <c r="I4320"/>
      <c r="J4320"/>
      <c r="K4320"/>
      <c r="L4320" s="172"/>
    </row>
    <row r="4321" spans="7:12" x14ac:dyDescent="0.15">
      <c r="G4321"/>
      <c r="H4321"/>
      <c r="I4321"/>
      <c r="J4321"/>
      <c r="K4321"/>
      <c r="L4321" s="172"/>
    </row>
    <row r="4322" spans="7:12" x14ac:dyDescent="0.15">
      <c r="G4322"/>
      <c r="H4322"/>
      <c r="I4322"/>
      <c r="J4322"/>
      <c r="K4322"/>
      <c r="L4322" s="172"/>
    </row>
    <row r="4323" spans="7:12" x14ac:dyDescent="0.15">
      <c r="G4323"/>
      <c r="H4323"/>
      <c r="I4323"/>
      <c r="J4323"/>
      <c r="K4323"/>
      <c r="L4323" s="172"/>
    </row>
    <row r="4324" spans="7:12" x14ac:dyDescent="0.15">
      <c r="G4324"/>
      <c r="H4324"/>
      <c r="I4324"/>
      <c r="J4324"/>
      <c r="K4324"/>
      <c r="L4324" s="172"/>
    </row>
    <row r="4325" spans="7:12" x14ac:dyDescent="0.15">
      <c r="G4325"/>
      <c r="H4325"/>
      <c r="I4325"/>
      <c r="J4325"/>
      <c r="K4325"/>
      <c r="L4325" s="172"/>
    </row>
    <row r="4326" spans="7:12" x14ac:dyDescent="0.15">
      <c r="G4326"/>
      <c r="H4326"/>
      <c r="I4326"/>
      <c r="J4326"/>
      <c r="K4326"/>
      <c r="L4326" s="172"/>
    </row>
    <row r="4327" spans="7:12" x14ac:dyDescent="0.15">
      <c r="G4327"/>
      <c r="H4327"/>
      <c r="I4327"/>
      <c r="J4327"/>
      <c r="K4327"/>
      <c r="L4327" s="172"/>
    </row>
    <row r="4328" spans="7:12" x14ac:dyDescent="0.15">
      <c r="G4328"/>
      <c r="H4328"/>
      <c r="I4328"/>
      <c r="J4328"/>
      <c r="K4328"/>
      <c r="L4328" s="172"/>
    </row>
    <row r="4329" spans="7:12" x14ac:dyDescent="0.15">
      <c r="G4329"/>
      <c r="H4329"/>
      <c r="I4329"/>
      <c r="J4329"/>
      <c r="K4329"/>
      <c r="L4329" s="172"/>
    </row>
    <row r="4330" spans="7:12" x14ac:dyDescent="0.15">
      <c r="G4330"/>
      <c r="H4330"/>
      <c r="I4330"/>
      <c r="J4330"/>
      <c r="K4330"/>
      <c r="L4330" s="172"/>
    </row>
    <row r="4331" spans="7:12" x14ac:dyDescent="0.15">
      <c r="G4331"/>
      <c r="H4331"/>
      <c r="I4331"/>
      <c r="J4331"/>
      <c r="K4331"/>
      <c r="L4331" s="172"/>
    </row>
    <row r="4332" spans="7:12" x14ac:dyDescent="0.15">
      <c r="G4332"/>
      <c r="H4332"/>
      <c r="I4332"/>
      <c r="J4332"/>
      <c r="K4332"/>
      <c r="L4332" s="172"/>
    </row>
    <row r="4333" spans="7:12" x14ac:dyDescent="0.15">
      <c r="G4333"/>
      <c r="H4333"/>
      <c r="I4333"/>
      <c r="J4333"/>
      <c r="K4333"/>
      <c r="L4333" s="172"/>
    </row>
    <row r="4334" spans="7:12" x14ac:dyDescent="0.15">
      <c r="G4334"/>
      <c r="H4334"/>
      <c r="I4334"/>
      <c r="J4334"/>
      <c r="K4334"/>
      <c r="L4334" s="172"/>
    </row>
    <row r="4335" spans="7:12" x14ac:dyDescent="0.15">
      <c r="G4335"/>
      <c r="H4335"/>
      <c r="I4335"/>
      <c r="J4335"/>
      <c r="K4335"/>
      <c r="L4335" s="172"/>
    </row>
    <row r="4336" spans="7:12" x14ac:dyDescent="0.15">
      <c r="G4336"/>
      <c r="H4336"/>
      <c r="I4336"/>
      <c r="J4336"/>
      <c r="K4336"/>
      <c r="L4336" s="172"/>
    </row>
    <row r="4337" spans="7:12" x14ac:dyDescent="0.15">
      <c r="G4337"/>
      <c r="H4337"/>
      <c r="I4337"/>
      <c r="J4337"/>
      <c r="K4337"/>
      <c r="L4337" s="172"/>
    </row>
    <row r="4338" spans="7:12" x14ac:dyDescent="0.15">
      <c r="G4338"/>
      <c r="H4338"/>
      <c r="I4338"/>
      <c r="J4338"/>
      <c r="K4338"/>
      <c r="L4338" s="172"/>
    </row>
    <row r="4339" spans="7:12" x14ac:dyDescent="0.15">
      <c r="G4339"/>
      <c r="H4339"/>
      <c r="I4339"/>
      <c r="J4339"/>
      <c r="K4339"/>
      <c r="L4339" s="172"/>
    </row>
    <row r="4340" spans="7:12" x14ac:dyDescent="0.15">
      <c r="G4340"/>
      <c r="H4340"/>
      <c r="I4340"/>
      <c r="J4340"/>
      <c r="K4340"/>
      <c r="L4340" s="172"/>
    </row>
    <row r="4341" spans="7:12" x14ac:dyDescent="0.15">
      <c r="G4341"/>
      <c r="H4341"/>
      <c r="I4341"/>
      <c r="J4341"/>
      <c r="K4341"/>
      <c r="L4341" s="172"/>
    </row>
    <row r="4342" spans="7:12" x14ac:dyDescent="0.15">
      <c r="G4342"/>
      <c r="H4342"/>
      <c r="I4342"/>
      <c r="J4342"/>
      <c r="K4342"/>
      <c r="L4342" s="172"/>
    </row>
    <row r="4343" spans="7:12" x14ac:dyDescent="0.15">
      <c r="G4343"/>
      <c r="H4343"/>
      <c r="I4343"/>
      <c r="J4343"/>
      <c r="K4343"/>
      <c r="L4343" s="172"/>
    </row>
    <row r="4344" spans="7:12" x14ac:dyDescent="0.15">
      <c r="G4344"/>
      <c r="H4344"/>
      <c r="I4344"/>
      <c r="J4344"/>
      <c r="K4344"/>
      <c r="L4344" s="172"/>
    </row>
    <row r="4345" spans="7:12" x14ac:dyDescent="0.15">
      <c r="G4345"/>
      <c r="H4345"/>
      <c r="I4345"/>
      <c r="J4345"/>
      <c r="K4345"/>
      <c r="L4345" s="172"/>
    </row>
    <row r="4346" spans="7:12" x14ac:dyDescent="0.15">
      <c r="G4346"/>
      <c r="H4346"/>
      <c r="I4346"/>
      <c r="J4346"/>
      <c r="K4346"/>
      <c r="L4346" s="172"/>
    </row>
    <row r="4347" spans="7:12" x14ac:dyDescent="0.15">
      <c r="G4347"/>
      <c r="H4347"/>
      <c r="I4347"/>
      <c r="J4347"/>
      <c r="K4347"/>
      <c r="L4347" s="172"/>
    </row>
    <row r="4348" spans="7:12" x14ac:dyDescent="0.15">
      <c r="G4348"/>
      <c r="H4348"/>
      <c r="I4348"/>
      <c r="J4348"/>
      <c r="K4348"/>
      <c r="L4348" s="172"/>
    </row>
    <row r="4349" spans="7:12" x14ac:dyDescent="0.15">
      <c r="G4349"/>
      <c r="H4349"/>
      <c r="I4349"/>
      <c r="J4349"/>
      <c r="K4349"/>
      <c r="L4349" s="172"/>
    </row>
    <row r="4350" spans="7:12" x14ac:dyDescent="0.15">
      <c r="G4350"/>
      <c r="H4350"/>
      <c r="I4350"/>
      <c r="J4350"/>
      <c r="K4350"/>
      <c r="L4350" s="172"/>
    </row>
    <row r="4351" spans="7:12" x14ac:dyDescent="0.15">
      <c r="G4351"/>
      <c r="H4351"/>
      <c r="I4351"/>
      <c r="J4351"/>
      <c r="K4351"/>
      <c r="L4351" s="172"/>
    </row>
    <row r="4352" spans="7:12" x14ac:dyDescent="0.15">
      <c r="G4352"/>
      <c r="H4352"/>
      <c r="I4352"/>
      <c r="J4352"/>
      <c r="K4352"/>
      <c r="L4352" s="172"/>
    </row>
    <row r="4353" spans="7:12" x14ac:dyDescent="0.15">
      <c r="G4353"/>
      <c r="H4353"/>
      <c r="I4353"/>
      <c r="J4353"/>
      <c r="K4353"/>
      <c r="L4353" s="172"/>
    </row>
    <row r="4354" spans="7:12" x14ac:dyDescent="0.15">
      <c r="G4354"/>
      <c r="H4354"/>
      <c r="I4354"/>
      <c r="J4354"/>
      <c r="K4354"/>
      <c r="L4354" s="172"/>
    </row>
    <row r="4355" spans="7:12" x14ac:dyDescent="0.15">
      <c r="G4355"/>
      <c r="H4355"/>
      <c r="I4355"/>
      <c r="J4355"/>
      <c r="K4355"/>
      <c r="L4355" s="172"/>
    </row>
    <row r="4356" spans="7:12" x14ac:dyDescent="0.15">
      <c r="G4356"/>
      <c r="H4356"/>
      <c r="I4356"/>
      <c r="J4356"/>
      <c r="K4356"/>
      <c r="L4356" s="172"/>
    </row>
    <row r="4357" spans="7:12" x14ac:dyDescent="0.15">
      <c r="G4357"/>
      <c r="H4357"/>
      <c r="I4357"/>
      <c r="J4357"/>
      <c r="K4357"/>
      <c r="L4357" s="172"/>
    </row>
    <row r="4358" spans="7:12" x14ac:dyDescent="0.15">
      <c r="G4358"/>
      <c r="H4358"/>
      <c r="I4358"/>
      <c r="J4358"/>
      <c r="K4358"/>
      <c r="L4358" s="172"/>
    </row>
    <row r="4359" spans="7:12" x14ac:dyDescent="0.15">
      <c r="G4359"/>
      <c r="H4359"/>
      <c r="I4359"/>
      <c r="J4359"/>
      <c r="K4359"/>
      <c r="L4359" s="172"/>
    </row>
    <row r="4360" spans="7:12" x14ac:dyDescent="0.15">
      <c r="G4360"/>
      <c r="H4360"/>
      <c r="I4360"/>
      <c r="J4360"/>
      <c r="K4360"/>
      <c r="L4360" s="172"/>
    </row>
    <row r="4361" spans="7:12" x14ac:dyDescent="0.15">
      <c r="G4361"/>
      <c r="H4361"/>
      <c r="I4361"/>
      <c r="J4361"/>
      <c r="K4361"/>
      <c r="L4361" s="172"/>
    </row>
    <row r="4362" spans="7:12" x14ac:dyDescent="0.15">
      <c r="G4362"/>
      <c r="H4362"/>
      <c r="I4362"/>
      <c r="J4362"/>
      <c r="K4362"/>
      <c r="L4362" s="172"/>
    </row>
    <row r="4363" spans="7:12" x14ac:dyDescent="0.15">
      <c r="G4363"/>
      <c r="H4363"/>
      <c r="I4363"/>
      <c r="J4363"/>
      <c r="K4363"/>
      <c r="L4363" s="172"/>
    </row>
    <row r="4364" spans="7:12" x14ac:dyDescent="0.15">
      <c r="G4364"/>
      <c r="H4364"/>
      <c r="I4364"/>
      <c r="J4364"/>
      <c r="K4364"/>
      <c r="L4364" s="172"/>
    </row>
    <row r="4365" spans="7:12" x14ac:dyDescent="0.15">
      <c r="G4365"/>
      <c r="H4365"/>
      <c r="I4365"/>
      <c r="J4365"/>
      <c r="K4365"/>
      <c r="L4365" s="172"/>
    </row>
    <row r="4366" spans="7:12" x14ac:dyDescent="0.15">
      <c r="G4366"/>
      <c r="H4366"/>
      <c r="I4366"/>
      <c r="J4366"/>
      <c r="K4366"/>
      <c r="L4366" s="172"/>
    </row>
    <row r="4367" spans="7:12" x14ac:dyDescent="0.15">
      <c r="G4367"/>
      <c r="H4367"/>
      <c r="I4367"/>
      <c r="J4367"/>
      <c r="K4367"/>
      <c r="L4367" s="172"/>
    </row>
    <row r="4368" spans="7:12" x14ac:dyDescent="0.15">
      <c r="G4368"/>
      <c r="H4368"/>
      <c r="I4368"/>
      <c r="J4368"/>
      <c r="K4368"/>
      <c r="L4368" s="172"/>
    </row>
    <row r="4369" spans="7:12" x14ac:dyDescent="0.15">
      <c r="G4369"/>
      <c r="H4369"/>
      <c r="I4369"/>
      <c r="J4369"/>
      <c r="K4369"/>
      <c r="L4369" s="172"/>
    </row>
    <row r="4370" spans="7:12" x14ac:dyDescent="0.15">
      <c r="G4370"/>
      <c r="H4370"/>
      <c r="I4370"/>
      <c r="J4370"/>
      <c r="K4370"/>
      <c r="L4370" s="172"/>
    </row>
    <row r="4371" spans="7:12" x14ac:dyDescent="0.15">
      <c r="G4371"/>
      <c r="H4371"/>
      <c r="I4371"/>
      <c r="J4371"/>
      <c r="K4371"/>
      <c r="L4371" s="172"/>
    </row>
    <row r="4372" spans="7:12" x14ac:dyDescent="0.15">
      <c r="G4372"/>
      <c r="H4372"/>
      <c r="I4372"/>
      <c r="J4372"/>
      <c r="K4372"/>
      <c r="L4372" s="172"/>
    </row>
    <row r="4373" spans="7:12" x14ac:dyDescent="0.15">
      <c r="G4373"/>
      <c r="H4373"/>
      <c r="I4373"/>
      <c r="J4373"/>
      <c r="K4373"/>
      <c r="L4373" s="172"/>
    </row>
    <row r="4374" spans="7:12" x14ac:dyDescent="0.15">
      <c r="G4374"/>
      <c r="H4374"/>
      <c r="I4374"/>
      <c r="J4374"/>
      <c r="K4374"/>
      <c r="L4374" s="172"/>
    </row>
    <row r="4375" spans="7:12" x14ac:dyDescent="0.15">
      <c r="G4375"/>
      <c r="H4375"/>
      <c r="I4375"/>
      <c r="J4375"/>
      <c r="K4375"/>
      <c r="L4375" s="172"/>
    </row>
    <row r="4376" spans="7:12" x14ac:dyDescent="0.15">
      <c r="G4376"/>
      <c r="H4376"/>
      <c r="I4376"/>
      <c r="J4376"/>
      <c r="K4376"/>
      <c r="L4376" s="172"/>
    </row>
    <row r="4377" spans="7:12" x14ac:dyDescent="0.15">
      <c r="G4377"/>
      <c r="H4377"/>
      <c r="I4377"/>
      <c r="J4377"/>
      <c r="K4377"/>
      <c r="L4377" s="172"/>
    </row>
    <row r="4378" spans="7:12" x14ac:dyDescent="0.15">
      <c r="G4378"/>
      <c r="H4378"/>
      <c r="I4378"/>
      <c r="J4378"/>
      <c r="K4378"/>
      <c r="L4378" s="172"/>
    </row>
    <row r="4379" spans="7:12" x14ac:dyDescent="0.15">
      <c r="G4379"/>
      <c r="H4379"/>
      <c r="I4379"/>
      <c r="J4379"/>
      <c r="K4379"/>
      <c r="L4379" s="172"/>
    </row>
    <row r="4380" spans="7:12" x14ac:dyDescent="0.15">
      <c r="G4380"/>
      <c r="H4380"/>
      <c r="I4380"/>
      <c r="J4380"/>
      <c r="K4380"/>
      <c r="L4380" s="172"/>
    </row>
    <row r="4381" spans="7:12" x14ac:dyDescent="0.15">
      <c r="G4381"/>
      <c r="H4381"/>
      <c r="I4381"/>
      <c r="J4381"/>
      <c r="K4381"/>
      <c r="L4381" s="172"/>
    </row>
    <row r="4382" spans="7:12" x14ac:dyDescent="0.15">
      <c r="G4382"/>
      <c r="H4382"/>
      <c r="I4382"/>
      <c r="J4382"/>
      <c r="K4382"/>
      <c r="L4382" s="172"/>
    </row>
    <row r="4383" spans="7:12" x14ac:dyDescent="0.15">
      <c r="G4383"/>
      <c r="H4383"/>
      <c r="I4383"/>
      <c r="J4383"/>
      <c r="K4383"/>
      <c r="L4383" s="172"/>
    </row>
    <row r="4384" spans="7:12" x14ac:dyDescent="0.15">
      <c r="G4384"/>
      <c r="H4384"/>
      <c r="I4384"/>
      <c r="J4384"/>
      <c r="K4384"/>
      <c r="L4384" s="172"/>
    </row>
    <row r="4385" spans="7:12" x14ac:dyDescent="0.15">
      <c r="G4385"/>
      <c r="H4385"/>
      <c r="I4385"/>
      <c r="J4385"/>
      <c r="K4385"/>
      <c r="L4385" s="172"/>
    </row>
    <row r="4386" spans="7:12" x14ac:dyDescent="0.15">
      <c r="G4386"/>
      <c r="H4386"/>
      <c r="I4386"/>
      <c r="J4386"/>
      <c r="K4386"/>
      <c r="L4386" s="172"/>
    </row>
    <row r="4387" spans="7:12" x14ac:dyDescent="0.15">
      <c r="G4387"/>
      <c r="H4387"/>
      <c r="I4387"/>
      <c r="J4387"/>
      <c r="K4387"/>
      <c r="L4387" s="172"/>
    </row>
    <row r="4388" spans="7:12" x14ac:dyDescent="0.15">
      <c r="G4388"/>
      <c r="H4388"/>
      <c r="I4388"/>
      <c r="J4388"/>
      <c r="K4388"/>
      <c r="L4388" s="172"/>
    </row>
    <row r="4389" spans="7:12" x14ac:dyDescent="0.15">
      <c r="G4389"/>
      <c r="H4389"/>
      <c r="I4389"/>
      <c r="J4389"/>
      <c r="K4389"/>
      <c r="L4389" s="172"/>
    </row>
    <row r="4390" spans="7:12" x14ac:dyDescent="0.15">
      <c r="G4390"/>
      <c r="H4390"/>
      <c r="I4390"/>
      <c r="J4390"/>
      <c r="K4390"/>
      <c r="L4390" s="172"/>
    </row>
    <row r="4391" spans="7:12" x14ac:dyDescent="0.15">
      <c r="G4391"/>
      <c r="H4391"/>
      <c r="I4391"/>
      <c r="J4391"/>
      <c r="K4391"/>
      <c r="L4391" s="172"/>
    </row>
    <row r="4392" spans="7:12" x14ac:dyDescent="0.15">
      <c r="G4392"/>
      <c r="H4392"/>
      <c r="I4392"/>
      <c r="J4392"/>
      <c r="K4392"/>
      <c r="L4392" s="172"/>
    </row>
    <row r="4393" spans="7:12" x14ac:dyDescent="0.15">
      <c r="G4393"/>
      <c r="H4393"/>
      <c r="I4393"/>
      <c r="J4393"/>
      <c r="K4393"/>
      <c r="L4393" s="172"/>
    </row>
    <row r="4394" spans="7:12" x14ac:dyDescent="0.15">
      <c r="G4394"/>
      <c r="H4394"/>
      <c r="I4394"/>
      <c r="J4394"/>
      <c r="K4394"/>
      <c r="L4394" s="172"/>
    </row>
    <row r="4395" spans="7:12" x14ac:dyDescent="0.15">
      <c r="G4395"/>
      <c r="H4395"/>
      <c r="I4395"/>
      <c r="J4395"/>
      <c r="K4395"/>
      <c r="L4395" s="172"/>
    </row>
    <row r="4396" spans="7:12" x14ac:dyDescent="0.15">
      <c r="G4396"/>
      <c r="H4396"/>
      <c r="I4396"/>
      <c r="J4396"/>
      <c r="K4396"/>
      <c r="L4396" s="172"/>
    </row>
    <row r="4397" spans="7:12" x14ac:dyDescent="0.15">
      <c r="G4397"/>
      <c r="H4397"/>
      <c r="I4397"/>
      <c r="J4397"/>
      <c r="K4397"/>
      <c r="L4397" s="172"/>
    </row>
    <row r="4398" spans="7:12" x14ac:dyDescent="0.15">
      <c r="G4398"/>
      <c r="H4398"/>
      <c r="I4398"/>
      <c r="J4398"/>
      <c r="K4398"/>
      <c r="L4398" s="172"/>
    </row>
    <row r="4399" spans="7:12" x14ac:dyDescent="0.15">
      <c r="G4399"/>
      <c r="H4399"/>
      <c r="I4399"/>
      <c r="J4399"/>
      <c r="K4399"/>
      <c r="L4399" s="172"/>
    </row>
    <row r="4400" spans="7:12" x14ac:dyDescent="0.15">
      <c r="G4400"/>
      <c r="H4400"/>
      <c r="I4400"/>
      <c r="J4400"/>
      <c r="K4400"/>
      <c r="L4400" s="172"/>
    </row>
    <row r="4401" spans="7:12" x14ac:dyDescent="0.15">
      <c r="G4401"/>
      <c r="H4401"/>
      <c r="I4401"/>
      <c r="J4401"/>
      <c r="K4401"/>
      <c r="L4401" s="172"/>
    </row>
    <row r="4402" spans="7:12" x14ac:dyDescent="0.15">
      <c r="G4402"/>
      <c r="H4402"/>
      <c r="I4402"/>
      <c r="J4402"/>
      <c r="K4402"/>
      <c r="L4402" s="172"/>
    </row>
    <row r="4403" spans="7:12" x14ac:dyDescent="0.15">
      <c r="G4403"/>
      <c r="H4403"/>
      <c r="I4403"/>
      <c r="J4403"/>
      <c r="K4403"/>
      <c r="L4403" s="172"/>
    </row>
    <row r="4404" spans="7:12" x14ac:dyDescent="0.15">
      <c r="G4404"/>
      <c r="H4404"/>
      <c r="I4404"/>
      <c r="J4404"/>
      <c r="K4404"/>
      <c r="L4404" s="172"/>
    </row>
    <row r="4405" spans="7:12" x14ac:dyDescent="0.15">
      <c r="G4405"/>
      <c r="H4405"/>
      <c r="I4405"/>
      <c r="J4405"/>
      <c r="K4405"/>
      <c r="L4405" s="172"/>
    </row>
    <row r="4406" spans="7:12" x14ac:dyDescent="0.15">
      <c r="G4406"/>
      <c r="H4406"/>
      <c r="I4406"/>
      <c r="J4406"/>
      <c r="K4406"/>
      <c r="L4406" s="172"/>
    </row>
    <row r="4407" spans="7:12" x14ac:dyDescent="0.15">
      <c r="G4407"/>
      <c r="H4407"/>
      <c r="I4407"/>
      <c r="J4407"/>
      <c r="K4407"/>
      <c r="L4407" s="172"/>
    </row>
    <row r="4408" spans="7:12" x14ac:dyDescent="0.15">
      <c r="G4408"/>
      <c r="H4408"/>
      <c r="I4408"/>
      <c r="J4408"/>
      <c r="K4408"/>
      <c r="L4408" s="172"/>
    </row>
    <row r="4409" spans="7:12" x14ac:dyDescent="0.15">
      <c r="G4409"/>
      <c r="H4409"/>
      <c r="I4409"/>
      <c r="J4409"/>
      <c r="K4409"/>
      <c r="L4409" s="172"/>
    </row>
    <row r="4410" spans="7:12" x14ac:dyDescent="0.15">
      <c r="G4410"/>
      <c r="H4410"/>
      <c r="I4410"/>
      <c r="J4410"/>
      <c r="K4410"/>
      <c r="L4410" s="172"/>
    </row>
    <row r="4411" spans="7:12" x14ac:dyDescent="0.15">
      <c r="G4411"/>
      <c r="H4411"/>
      <c r="I4411"/>
      <c r="J4411"/>
      <c r="K4411"/>
      <c r="L4411" s="172"/>
    </row>
    <row r="4412" spans="7:12" x14ac:dyDescent="0.15">
      <c r="G4412"/>
      <c r="H4412"/>
      <c r="I4412"/>
      <c r="J4412"/>
      <c r="K4412"/>
      <c r="L4412" s="172"/>
    </row>
    <row r="4413" spans="7:12" x14ac:dyDescent="0.15">
      <c r="G4413"/>
      <c r="H4413"/>
      <c r="I4413"/>
      <c r="J4413"/>
      <c r="K4413"/>
      <c r="L4413" s="172"/>
    </row>
    <row r="4414" spans="7:12" x14ac:dyDescent="0.15">
      <c r="G4414"/>
      <c r="H4414"/>
      <c r="I4414"/>
      <c r="J4414"/>
      <c r="K4414"/>
      <c r="L4414" s="172"/>
    </row>
    <row r="4415" spans="7:12" x14ac:dyDescent="0.15">
      <c r="G4415"/>
      <c r="H4415"/>
      <c r="I4415"/>
      <c r="J4415"/>
      <c r="K4415"/>
      <c r="L4415" s="172"/>
    </row>
    <row r="4416" spans="7:12" x14ac:dyDescent="0.15">
      <c r="G4416"/>
      <c r="H4416"/>
      <c r="I4416"/>
      <c r="J4416"/>
      <c r="K4416"/>
      <c r="L4416" s="172"/>
    </row>
    <row r="4417" spans="7:12" x14ac:dyDescent="0.15">
      <c r="G4417"/>
      <c r="H4417"/>
      <c r="I4417"/>
      <c r="J4417"/>
      <c r="K4417"/>
      <c r="L4417" s="172"/>
    </row>
    <row r="4418" spans="7:12" x14ac:dyDescent="0.15">
      <c r="G4418"/>
      <c r="H4418"/>
      <c r="I4418"/>
      <c r="J4418"/>
      <c r="K4418"/>
      <c r="L4418" s="172"/>
    </row>
    <row r="4419" spans="7:12" x14ac:dyDescent="0.15">
      <c r="G4419"/>
      <c r="H4419"/>
      <c r="I4419"/>
      <c r="J4419"/>
      <c r="K4419"/>
      <c r="L4419" s="172"/>
    </row>
    <row r="4420" spans="7:12" x14ac:dyDescent="0.15">
      <c r="G4420"/>
      <c r="H4420"/>
      <c r="I4420"/>
      <c r="J4420"/>
      <c r="K4420"/>
      <c r="L4420" s="172"/>
    </row>
    <row r="4421" spans="7:12" x14ac:dyDescent="0.15">
      <c r="G4421"/>
      <c r="H4421"/>
      <c r="I4421"/>
      <c r="J4421"/>
      <c r="K4421"/>
      <c r="L4421" s="172"/>
    </row>
    <row r="4422" spans="7:12" x14ac:dyDescent="0.15">
      <c r="G4422"/>
      <c r="H4422"/>
      <c r="I4422"/>
      <c r="J4422"/>
      <c r="K4422"/>
      <c r="L4422" s="172"/>
    </row>
    <row r="4423" spans="7:12" x14ac:dyDescent="0.15">
      <c r="G4423"/>
      <c r="H4423"/>
      <c r="I4423"/>
      <c r="J4423"/>
      <c r="K4423"/>
      <c r="L4423" s="172"/>
    </row>
    <row r="4424" spans="7:12" x14ac:dyDescent="0.15">
      <c r="G4424"/>
      <c r="H4424"/>
      <c r="I4424"/>
      <c r="J4424"/>
      <c r="K4424"/>
      <c r="L4424" s="172"/>
    </row>
    <row r="4425" spans="7:12" x14ac:dyDescent="0.15">
      <c r="G4425"/>
      <c r="H4425"/>
      <c r="I4425"/>
      <c r="J4425"/>
      <c r="K4425"/>
      <c r="L4425" s="172"/>
    </row>
    <row r="4426" spans="7:12" x14ac:dyDescent="0.15">
      <c r="G4426"/>
      <c r="H4426"/>
      <c r="I4426"/>
      <c r="J4426"/>
      <c r="K4426"/>
      <c r="L4426" s="172"/>
    </row>
    <row r="4427" spans="7:12" x14ac:dyDescent="0.15">
      <c r="G4427"/>
      <c r="H4427"/>
      <c r="I4427"/>
      <c r="J4427"/>
      <c r="K4427"/>
      <c r="L4427" s="172"/>
    </row>
    <row r="4428" spans="7:12" x14ac:dyDescent="0.15">
      <c r="G4428"/>
      <c r="H4428"/>
      <c r="I4428"/>
      <c r="J4428"/>
      <c r="K4428"/>
      <c r="L4428" s="172"/>
    </row>
    <row r="4429" spans="7:12" x14ac:dyDescent="0.15">
      <c r="G4429"/>
      <c r="H4429"/>
      <c r="I4429"/>
      <c r="J4429"/>
      <c r="K4429"/>
      <c r="L4429" s="172"/>
    </row>
    <row r="4430" spans="7:12" x14ac:dyDescent="0.15">
      <c r="G4430"/>
      <c r="H4430"/>
      <c r="I4430"/>
      <c r="J4430"/>
      <c r="K4430"/>
      <c r="L4430" s="172"/>
    </row>
    <row r="4431" spans="7:12" x14ac:dyDescent="0.15">
      <c r="G4431"/>
      <c r="H4431"/>
      <c r="I4431"/>
      <c r="J4431"/>
      <c r="K4431"/>
      <c r="L4431" s="172"/>
    </row>
    <row r="4432" spans="7:12" x14ac:dyDescent="0.15">
      <c r="G4432"/>
      <c r="H4432"/>
      <c r="I4432"/>
      <c r="J4432"/>
      <c r="K4432"/>
      <c r="L4432" s="172"/>
    </row>
    <row r="4433" spans="7:12" x14ac:dyDescent="0.15">
      <c r="G4433"/>
      <c r="H4433"/>
      <c r="I4433"/>
      <c r="J4433"/>
      <c r="K4433"/>
      <c r="L4433" s="172"/>
    </row>
    <row r="4434" spans="7:12" x14ac:dyDescent="0.15">
      <c r="G4434"/>
      <c r="H4434"/>
      <c r="I4434"/>
      <c r="J4434"/>
      <c r="K4434"/>
      <c r="L4434" s="172"/>
    </row>
    <row r="4435" spans="7:12" x14ac:dyDescent="0.15">
      <c r="G4435"/>
      <c r="H4435"/>
      <c r="I4435"/>
      <c r="J4435"/>
      <c r="K4435"/>
      <c r="L4435" s="172"/>
    </row>
    <row r="4436" spans="7:12" x14ac:dyDescent="0.15">
      <c r="G4436"/>
      <c r="H4436"/>
      <c r="I4436"/>
      <c r="J4436"/>
      <c r="K4436"/>
      <c r="L4436" s="172"/>
    </row>
    <row r="4437" spans="7:12" x14ac:dyDescent="0.15">
      <c r="G4437"/>
      <c r="H4437"/>
      <c r="I4437"/>
      <c r="J4437"/>
      <c r="K4437"/>
      <c r="L4437" s="172"/>
    </row>
    <row r="4438" spans="7:12" x14ac:dyDescent="0.15">
      <c r="G4438"/>
      <c r="H4438"/>
      <c r="I4438"/>
      <c r="J4438"/>
      <c r="K4438"/>
      <c r="L4438" s="172"/>
    </row>
    <row r="4439" spans="7:12" x14ac:dyDescent="0.15">
      <c r="G4439"/>
      <c r="H4439"/>
      <c r="I4439"/>
      <c r="J4439"/>
      <c r="K4439"/>
      <c r="L4439" s="172"/>
    </row>
    <row r="4440" spans="7:12" x14ac:dyDescent="0.15">
      <c r="G4440"/>
      <c r="H4440"/>
      <c r="I4440"/>
      <c r="J4440"/>
      <c r="K4440"/>
      <c r="L4440" s="172"/>
    </row>
    <row r="4441" spans="7:12" x14ac:dyDescent="0.15">
      <c r="G4441"/>
      <c r="H4441"/>
      <c r="I4441"/>
      <c r="J4441"/>
      <c r="K4441"/>
      <c r="L4441" s="172"/>
    </row>
    <row r="4442" spans="7:12" x14ac:dyDescent="0.15">
      <c r="G4442"/>
      <c r="H4442"/>
      <c r="I4442"/>
      <c r="J4442"/>
      <c r="K4442"/>
      <c r="L4442" s="172"/>
    </row>
    <row r="4443" spans="7:12" x14ac:dyDescent="0.15">
      <c r="G4443"/>
      <c r="H4443"/>
      <c r="I4443"/>
      <c r="J4443"/>
      <c r="K4443"/>
      <c r="L4443" s="172"/>
    </row>
    <row r="4444" spans="7:12" x14ac:dyDescent="0.15">
      <c r="G4444"/>
      <c r="H4444"/>
      <c r="I4444"/>
      <c r="J4444"/>
      <c r="K4444"/>
      <c r="L4444" s="172"/>
    </row>
    <row r="4445" spans="7:12" x14ac:dyDescent="0.15">
      <c r="G4445"/>
      <c r="H4445"/>
      <c r="I4445"/>
      <c r="J4445"/>
      <c r="K4445"/>
      <c r="L4445" s="172"/>
    </row>
    <row r="4446" spans="7:12" x14ac:dyDescent="0.15">
      <c r="G4446"/>
      <c r="H4446"/>
      <c r="I4446"/>
      <c r="J4446"/>
      <c r="K4446"/>
      <c r="L4446" s="172"/>
    </row>
    <row r="4447" spans="7:12" x14ac:dyDescent="0.15">
      <c r="G4447"/>
      <c r="H4447"/>
      <c r="I4447"/>
      <c r="J4447"/>
      <c r="K4447"/>
      <c r="L4447" s="172"/>
    </row>
    <row r="4448" spans="7:12" x14ac:dyDescent="0.15">
      <c r="G4448"/>
      <c r="H4448"/>
      <c r="I4448"/>
      <c r="J4448"/>
      <c r="K4448"/>
      <c r="L4448" s="172"/>
    </row>
    <row r="4449" spans="7:12" x14ac:dyDescent="0.15">
      <c r="G4449"/>
      <c r="H4449"/>
      <c r="I4449"/>
      <c r="J4449"/>
      <c r="K4449"/>
      <c r="L4449" s="172"/>
    </row>
    <row r="4450" spans="7:12" x14ac:dyDescent="0.15">
      <c r="G4450"/>
      <c r="H4450"/>
      <c r="I4450"/>
      <c r="J4450"/>
      <c r="K4450"/>
      <c r="L4450" s="172"/>
    </row>
    <row r="4451" spans="7:12" x14ac:dyDescent="0.15">
      <c r="G4451"/>
      <c r="H4451"/>
      <c r="I4451"/>
      <c r="J4451"/>
      <c r="K4451"/>
      <c r="L4451" s="172"/>
    </row>
    <row r="4452" spans="7:12" x14ac:dyDescent="0.15">
      <c r="G4452"/>
      <c r="H4452"/>
      <c r="I4452"/>
      <c r="J4452"/>
      <c r="K4452"/>
      <c r="L4452" s="172"/>
    </row>
    <row r="4453" spans="7:12" x14ac:dyDescent="0.15">
      <c r="G4453"/>
      <c r="H4453"/>
      <c r="I4453"/>
      <c r="J4453"/>
      <c r="K4453"/>
      <c r="L4453" s="172"/>
    </row>
    <row r="4454" spans="7:12" x14ac:dyDescent="0.15">
      <c r="G4454"/>
      <c r="H4454"/>
      <c r="I4454"/>
      <c r="J4454"/>
      <c r="K4454"/>
      <c r="L4454" s="172"/>
    </row>
    <row r="4455" spans="7:12" x14ac:dyDescent="0.15">
      <c r="G4455"/>
      <c r="H4455"/>
      <c r="I4455"/>
      <c r="J4455"/>
      <c r="K4455"/>
      <c r="L4455" s="172"/>
    </row>
    <row r="4456" spans="7:12" x14ac:dyDescent="0.15">
      <c r="G4456"/>
      <c r="H4456"/>
      <c r="I4456"/>
      <c r="J4456"/>
      <c r="K4456"/>
      <c r="L4456" s="172"/>
    </row>
    <row r="4457" spans="7:12" x14ac:dyDescent="0.15">
      <c r="G4457"/>
      <c r="H4457"/>
      <c r="I4457"/>
      <c r="J4457"/>
      <c r="K4457"/>
      <c r="L4457" s="172"/>
    </row>
    <row r="4458" spans="7:12" x14ac:dyDescent="0.15">
      <c r="G4458"/>
      <c r="H4458"/>
      <c r="I4458"/>
      <c r="J4458"/>
      <c r="K4458"/>
      <c r="L4458" s="172"/>
    </row>
    <row r="4459" spans="7:12" x14ac:dyDescent="0.15">
      <c r="G4459"/>
      <c r="H4459"/>
      <c r="I4459"/>
      <c r="J4459"/>
      <c r="K4459"/>
      <c r="L4459" s="172"/>
    </row>
    <row r="4460" spans="7:12" x14ac:dyDescent="0.15">
      <c r="G4460"/>
      <c r="H4460"/>
      <c r="I4460"/>
      <c r="J4460"/>
      <c r="K4460"/>
      <c r="L4460" s="172"/>
    </row>
    <row r="4461" spans="7:12" x14ac:dyDescent="0.15">
      <c r="G4461"/>
      <c r="H4461"/>
      <c r="I4461"/>
      <c r="J4461"/>
      <c r="K4461"/>
      <c r="L4461" s="172"/>
    </row>
    <row r="4462" spans="7:12" x14ac:dyDescent="0.15">
      <c r="G4462"/>
      <c r="H4462"/>
      <c r="I4462"/>
      <c r="J4462"/>
      <c r="K4462"/>
      <c r="L4462" s="172"/>
    </row>
    <row r="4463" spans="7:12" x14ac:dyDescent="0.15">
      <c r="G4463"/>
      <c r="H4463"/>
      <c r="I4463"/>
      <c r="J4463"/>
      <c r="K4463"/>
      <c r="L4463" s="172"/>
    </row>
    <row r="4464" spans="7:12" x14ac:dyDescent="0.15">
      <c r="G4464"/>
      <c r="H4464"/>
      <c r="I4464"/>
      <c r="J4464"/>
      <c r="K4464"/>
      <c r="L4464" s="172"/>
    </row>
    <row r="4465" spans="7:12" x14ac:dyDescent="0.15">
      <c r="G4465"/>
      <c r="H4465"/>
      <c r="I4465"/>
      <c r="J4465"/>
      <c r="K4465"/>
      <c r="L4465" s="172"/>
    </row>
    <row r="4466" spans="7:12" x14ac:dyDescent="0.15">
      <c r="G4466"/>
      <c r="H4466"/>
      <c r="I4466"/>
      <c r="J4466"/>
      <c r="K4466"/>
      <c r="L4466" s="172"/>
    </row>
    <row r="4467" spans="7:12" x14ac:dyDescent="0.15">
      <c r="G4467"/>
      <c r="H4467"/>
      <c r="I4467"/>
      <c r="J4467"/>
      <c r="K4467"/>
      <c r="L4467" s="172"/>
    </row>
    <row r="4468" spans="7:12" x14ac:dyDescent="0.15">
      <c r="G4468"/>
      <c r="H4468"/>
      <c r="I4468"/>
      <c r="J4468"/>
      <c r="K4468"/>
      <c r="L4468" s="172"/>
    </row>
    <row r="4469" spans="7:12" x14ac:dyDescent="0.15">
      <c r="G4469"/>
      <c r="H4469"/>
      <c r="I4469"/>
      <c r="J4469"/>
      <c r="K4469"/>
      <c r="L4469" s="172"/>
    </row>
    <row r="4470" spans="7:12" x14ac:dyDescent="0.15">
      <c r="G4470"/>
      <c r="H4470"/>
      <c r="I4470"/>
      <c r="J4470"/>
      <c r="K4470"/>
      <c r="L4470" s="172"/>
    </row>
    <row r="4471" spans="7:12" x14ac:dyDescent="0.15">
      <c r="G4471"/>
      <c r="H4471"/>
      <c r="I4471"/>
      <c r="J4471"/>
      <c r="K4471"/>
      <c r="L4471" s="172"/>
    </row>
    <row r="4472" spans="7:12" x14ac:dyDescent="0.15">
      <c r="G4472"/>
      <c r="H4472"/>
      <c r="I4472"/>
      <c r="J4472"/>
      <c r="K4472"/>
      <c r="L4472" s="172"/>
    </row>
    <row r="4473" spans="7:12" x14ac:dyDescent="0.15">
      <c r="G4473"/>
      <c r="H4473"/>
      <c r="I4473"/>
      <c r="J4473"/>
      <c r="K4473"/>
      <c r="L4473" s="172"/>
    </row>
    <row r="4474" spans="7:12" x14ac:dyDescent="0.15">
      <c r="G4474"/>
      <c r="H4474"/>
      <c r="I4474"/>
      <c r="J4474"/>
      <c r="K4474"/>
      <c r="L4474" s="172"/>
    </row>
    <row r="4475" spans="7:12" x14ac:dyDescent="0.15">
      <c r="G4475"/>
      <c r="H4475"/>
      <c r="I4475"/>
      <c r="J4475"/>
      <c r="K4475"/>
      <c r="L4475" s="172"/>
    </row>
    <row r="4476" spans="7:12" x14ac:dyDescent="0.15">
      <c r="G4476"/>
      <c r="H4476"/>
      <c r="I4476"/>
      <c r="J4476"/>
      <c r="K4476"/>
      <c r="L4476" s="172"/>
    </row>
    <row r="4477" spans="7:12" x14ac:dyDescent="0.15">
      <c r="G4477"/>
      <c r="H4477"/>
      <c r="I4477"/>
      <c r="J4477"/>
      <c r="K4477"/>
      <c r="L4477" s="172"/>
    </row>
    <row r="4478" spans="7:12" x14ac:dyDescent="0.15">
      <c r="G4478"/>
      <c r="H4478"/>
      <c r="I4478"/>
      <c r="J4478"/>
      <c r="K4478"/>
      <c r="L4478" s="172"/>
    </row>
    <row r="4479" spans="7:12" x14ac:dyDescent="0.15">
      <c r="G4479"/>
      <c r="H4479"/>
      <c r="I4479"/>
      <c r="J4479"/>
      <c r="K4479"/>
      <c r="L4479" s="172"/>
    </row>
    <row r="4480" spans="7:12" x14ac:dyDescent="0.15">
      <c r="G4480"/>
      <c r="H4480"/>
      <c r="I4480"/>
      <c r="J4480"/>
      <c r="K4480"/>
      <c r="L4480" s="172"/>
    </row>
    <row r="4481" spans="7:12" x14ac:dyDescent="0.15">
      <c r="G4481"/>
      <c r="H4481"/>
      <c r="I4481"/>
      <c r="J4481"/>
      <c r="K4481"/>
      <c r="L4481" s="172"/>
    </row>
    <row r="4482" spans="7:12" x14ac:dyDescent="0.15">
      <c r="G4482"/>
      <c r="H4482"/>
      <c r="I4482"/>
      <c r="J4482"/>
      <c r="K4482"/>
      <c r="L4482" s="172"/>
    </row>
    <row r="4483" spans="7:12" x14ac:dyDescent="0.15">
      <c r="G4483"/>
      <c r="H4483"/>
      <c r="I4483"/>
      <c r="J4483"/>
      <c r="K4483"/>
      <c r="L4483" s="172"/>
    </row>
    <row r="4484" spans="7:12" x14ac:dyDescent="0.15">
      <c r="G4484"/>
      <c r="H4484"/>
      <c r="I4484"/>
      <c r="J4484"/>
      <c r="K4484"/>
      <c r="L4484" s="172"/>
    </row>
    <row r="4485" spans="7:12" x14ac:dyDescent="0.15">
      <c r="G4485"/>
      <c r="H4485"/>
      <c r="I4485"/>
      <c r="J4485"/>
      <c r="K4485"/>
      <c r="L4485" s="172"/>
    </row>
    <row r="4486" spans="7:12" x14ac:dyDescent="0.15">
      <c r="G4486"/>
      <c r="H4486"/>
      <c r="I4486"/>
      <c r="J4486"/>
      <c r="K4486"/>
      <c r="L4486" s="172"/>
    </row>
    <row r="4487" spans="7:12" x14ac:dyDescent="0.15">
      <c r="G4487"/>
      <c r="H4487"/>
      <c r="I4487"/>
      <c r="J4487"/>
      <c r="K4487"/>
      <c r="L4487" s="172"/>
    </row>
    <row r="4488" spans="7:12" x14ac:dyDescent="0.15">
      <c r="G4488"/>
      <c r="H4488"/>
      <c r="I4488"/>
      <c r="J4488"/>
      <c r="K4488"/>
      <c r="L4488" s="172"/>
    </row>
    <row r="4489" spans="7:12" x14ac:dyDescent="0.15">
      <c r="G4489"/>
      <c r="H4489"/>
      <c r="I4489"/>
      <c r="J4489"/>
      <c r="K4489"/>
      <c r="L4489" s="172"/>
    </row>
    <row r="4490" spans="7:12" x14ac:dyDescent="0.15">
      <c r="G4490"/>
      <c r="H4490"/>
      <c r="I4490"/>
      <c r="J4490"/>
      <c r="K4490"/>
      <c r="L4490" s="172"/>
    </row>
    <row r="4491" spans="7:12" x14ac:dyDescent="0.15">
      <c r="G4491"/>
      <c r="H4491"/>
      <c r="I4491"/>
      <c r="J4491"/>
      <c r="K4491"/>
      <c r="L4491" s="172"/>
    </row>
    <row r="4492" spans="7:12" x14ac:dyDescent="0.15">
      <c r="G4492"/>
      <c r="H4492"/>
      <c r="I4492"/>
      <c r="J4492"/>
      <c r="K4492"/>
      <c r="L4492" s="172"/>
    </row>
    <row r="4493" spans="7:12" x14ac:dyDescent="0.15">
      <c r="G4493"/>
      <c r="H4493"/>
      <c r="I4493"/>
      <c r="J4493"/>
      <c r="K4493"/>
      <c r="L4493" s="172"/>
    </row>
    <row r="4494" spans="7:12" x14ac:dyDescent="0.15">
      <c r="G4494"/>
      <c r="H4494"/>
      <c r="I4494"/>
      <c r="J4494"/>
      <c r="K4494"/>
      <c r="L4494" s="172"/>
    </row>
    <row r="4495" spans="7:12" x14ac:dyDescent="0.15">
      <c r="G4495"/>
      <c r="H4495"/>
      <c r="I4495"/>
      <c r="J4495"/>
      <c r="K4495"/>
      <c r="L4495" s="172"/>
    </row>
    <row r="4496" spans="7:12" x14ac:dyDescent="0.15">
      <c r="G4496"/>
      <c r="H4496"/>
      <c r="I4496"/>
      <c r="J4496"/>
      <c r="K4496"/>
      <c r="L4496" s="172"/>
    </row>
    <row r="4497" spans="7:12" x14ac:dyDescent="0.15">
      <c r="G4497"/>
      <c r="H4497"/>
      <c r="I4497"/>
      <c r="J4497"/>
      <c r="K4497"/>
      <c r="L4497" s="172"/>
    </row>
    <row r="4498" spans="7:12" x14ac:dyDescent="0.15">
      <c r="G4498"/>
      <c r="H4498"/>
      <c r="I4498"/>
      <c r="J4498"/>
      <c r="K4498"/>
      <c r="L4498" s="172"/>
    </row>
    <row r="4499" spans="7:12" x14ac:dyDescent="0.15">
      <c r="G4499"/>
      <c r="H4499"/>
      <c r="I4499"/>
      <c r="J4499"/>
      <c r="K4499"/>
      <c r="L4499" s="172"/>
    </row>
    <row r="4500" spans="7:12" x14ac:dyDescent="0.15">
      <c r="G4500"/>
      <c r="H4500"/>
      <c r="I4500"/>
      <c r="J4500"/>
      <c r="K4500"/>
      <c r="L4500" s="172"/>
    </row>
    <row r="4501" spans="7:12" x14ac:dyDescent="0.15">
      <c r="G4501"/>
      <c r="H4501"/>
      <c r="I4501"/>
      <c r="J4501"/>
      <c r="K4501"/>
      <c r="L4501" s="172"/>
    </row>
    <row r="4502" spans="7:12" x14ac:dyDescent="0.15">
      <c r="G4502"/>
      <c r="H4502"/>
      <c r="I4502"/>
      <c r="J4502"/>
      <c r="K4502"/>
      <c r="L4502" s="172"/>
    </row>
    <row r="4503" spans="7:12" x14ac:dyDescent="0.15">
      <c r="G4503"/>
      <c r="H4503"/>
      <c r="I4503"/>
      <c r="J4503"/>
      <c r="K4503"/>
      <c r="L4503" s="172"/>
    </row>
    <row r="4504" spans="7:12" x14ac:dyDescent="0.15">
      <c r="G4504"/>
      <c r="H4504"/>
      <c r="I4504"/>
      <c r="J4504"/>
      <c r="K4504"/>
      <c r="L4504" s="172"/>
    </row>
    <row r="4505" spans="7:12" x14ac:dyDescent="0.15">
      <c r="G4505"/>
      <c r="H4505"/>
      <c r="I4505"/>
      <c r="J4505"/>
      <c r="K4505"/>
      <c r="L4505" s="172"/>
    </row>
    <row r="4506" spans="7:12" x14ac:dyDescent="0.15">
      <c r="G4506"/>
      <c r="H4506"/>
      <c r="I4506"/>
      <c r="J4506"/>
      <c r="K4506"/>
      <c r="L4506" s="172"/>
    </row>
    <row r="4507" spans="7:12" x14ac:dyDescent="0.15">
      <c r="G4507"/>
      <c r="H4507"/>
      <c r="I4507"/>
      <c r="J4507"/>
      <c r="K4507"/>
      <c r="L4507" s="172"/>
    </row>
    <row r="4508" spans="7:12" x14ac:dyDescent="0.15">
      <c r="G4508"/>
      <c r="H4508"/>
      <c r="I4508"/>
      <c r="J4508"/>
      <c r="K4508"/>
      <c r="L4508" s="172"/>
    </row>
    <row r="4509" spans="7:12" x14ac:dyDescent="0.15">
      <c r="G4509"/>
      <c r="H4509"/>
      <c r="I4509"/>
      <c r="J4509"/>
      <c r="K4509"/>
      <c r="L4509" s="172"/>
    </row>
    <row r="4510" spans="7:12" x14ac:dyDescent="0.15">
      <c r="G4510"/>
      <c r="H4510"/>
      <c r="I4510"/>
      <c r="J4510"/>
      <c r="K4510"/>
      <c r="L4510" s="172"/>
    </row>
    <row r="4511" spans="7:12" x14ac:dyDescent="0.15">
      <c r="G4511"/>
      <c r="H4511"/>
      <c r="I4511"/>
      <c r="J4511"/>
      <c r="K4511"/>
      <c r="L4511" s="172"/>
    </row>
    <row r="4512" spans="7:12" x14ac:dyDescent="0.15">
      <c r="G4512"/>
      <c r="H4512"/>
      <c r="I4512"/>
      <c r="J4512"/>
      <c r="K4512"/>
      <c r="L4512" s="172"/>
    </row>
    <row r="4513" spans="7:12" x14ac:dyDescent="0.15">
      <c r="G4513"/>
      <c r="H4513"/>
      <c r="I4513"/>
      <c r="J4513"/>
      <c r="K4513"/>
      <c r="L4513" s="172"/>
    </row>
    <row r="4514" spans="7:12" x14ac:dyDescent="0.15">
      <c r="G4514"/>
      <c r="H4514"/>
      <c r="I4514"/>
      <c r="J4514"/>
      <c r="K4514"/>
      <c r="L4514" s="172"/>
    </row>
    <row r="4515" spans="7:12" x14ac:dyDescent="0.15">
      <c r="G4515"/>
      <c r="H4515"/>
      <c r="I4515"/>
      <c r="J4515"/>
      <c r="K4515"/>
      <c r="L4515" s="172"/>
    </row>
    <row r="4516" spans="7:12" x14ac:dyDescent="0.15">
      <c r="G4516"/>
      <c r="H4516"/>
      <c r="I4516"/>
      <c r="J4516"/>
      <c r="K4516"/>
      <c r="L4516" s="172"/>
    </row>
    <row r="4517" spans="7:12" x14ac:dyDescent="0.15">
      <c r="G4517"/>
      <c r="H4517"/>
      <c r="I4517"/>
      <c r="J4517"/>
      <c r="K4517"/>
      <c r="L4517" s="172"/>
    </row>
    <row r="4518" spans="7:12" x14ac:dyDescent="0.15">
      <c r="G4518"/>
      <c r="H4518"/>
      <c r="I4518"/>
      <c r="J4518"/>
      <c r="K4518"/>
      <c r="L4518" s="172"/>
    </row>
    <row r="4519" spans="7:12" x14ac:dyDescent="0.15">
      <c r="G4519"/>
      <c r="H4519"/>
      <c r="I4519"/>
      <c r="J4519"/>
      <c r="K4519"/>
      <c r="L4519" s="172"/>
    </row>
    <row r="4520" spans="7:12" x14ac:dyDescent="0.15">
      <c r="G4520"/>
      <c r="H4520"/>
      <c r="I4520"/>
      <c r="J4520"/>
      <c r="K4520"/>
      <c r="L4520" s="172"/>
    </row>
    <row r="4521" spans="7:12" x14ac:dyDescent="0.15">
      <c r="G4521"/>
      <c r="H4521"/>
      <c r="I4521"/>
      <c r="J4521"/>
      <c r="K4521"/>
      <c r="L4521" s="172"/>
    </row>
    <row r="4522" spans="7:12" x14ac:dyDescent="0.15">
      <c r="G4522"/>
      <c r="H4522"/>
      <c r="I4522"/>
      <c r="J4522"/>
      <c r="K4522"/>
      <c r="L4522" s="172"/>
    </row>
    <row r="4523" spans="7:12" x14ac:dyDescent="0.15">
      <c r="G4523"/>
      <c r="H4523"/>
      <c r="I4523"/>
      <c r="J4523"/>
      <c r="K4523"/>
      <c r="L4523" s="172"/>
    </row>
    <row r="4524" spans="7:12" x14ac:dyDescent="0.15">
      <c r="G4524"/>
      <c r="H4524"/>
      <c r="I4524"/>
      <c r="J4524"/>
      <c r="K4524"/>
      <c r="L4524" s="172"/>
    </row>
    <row r="4525" spans="7:12" x14ac:dyDescent="0.15">
      <c r="G4525"/>
      <c r="H4525"/>
      <c r="I4525"/>
      <c r="J4525"/>
      <c r="K4525"/>
      <c r="L4525" s="172"/>
    </row>
    <row r="4526" spans="7:12" x14ac:dyDescent="0.15">
      <c r="G4526"/>
      <c r="H4526"/>
      <c r="I4526"/>
      <c r="J4526"/>
      <c r="K4526"/>
      <c r="L4526" s="172"/>
    </row>
    <row r="4527" spans="7:12" x14ac:dyDescent="0.15">
      <c r="G4527"/>
      <c r="H4527"/>
      <c r="I4527"/>
      <c r="J4527"/>
      <c r="K4527"/>
      <c r="L4527" s="172"/>
    </row>
    <row r="4528" spans="7:12" x14ac:dyDescent="0.15">
      <c r="G4528"/>
      <c r="H4528"/>
      <c r="I4528"/>
      <c r="J4528"/>
      <c r="K4528"/>
      <c r="L4528" s="172"/>
    </row>
    <row r="4529" spans="7:12" x14ac:dyDescent="0.15">
      <c r="G4529"/>
      <c r="H4529"/>
      <c r="I4529"/>
      <c r="J4529"/>
      <c r="K4529"/>
      <c r="L4529" s="172"/>
    </row>
    <row r="4530" spans="7:12" x14ac:dyDescent="0.15">
      <c r="G4530"/>
      <c r="H4530"/>
      <c r="I4530"/>
      <c r="J4530"/>
      <c r="K4530"/>
      <c r="L4530" s="172"/>
    </row>
    <row r="4531" spans="7:12" x14ac:dyDescent="0.15">
      <c r="G4531"/>
      <c r="H4531"/>
      <c r="I4531"/>
      <c r="J4531"/>
      <c r="K4531"/>
      <c r="L4531" s="172"/>
    </row>
    <row r="4532" spans="7:12" x14ac:dyDescent="0.15">
      <c r="G4532"/>
      <c r="H4532"/>
      <c r="I4532"/>
      <c r="J4532"/>
      <c r="K4532"/>
      <c r="L4532" s="172"/>
    </row>
    <row r="4533" spans="7:12" x14ac:dyDescent="0.15">
      <c r="G4533"/>
      <c r="H4533"/>
      <c r="I4533"/>
      <c r="J4533"/>
      <c r="K4533"/>
      <c r="L4533" s="172"/>
    </row>
    <row r="4534" spans="7:12" x14ac:dyDescent="0.15">
      <c r="G4534"/>
      <c r="H4534"/>
      <c r="I4534"/>
      <c r="J4534"/>
      <c r="K4534"/>
      <c r="L4534" s="172"/>
    </row>
    <row r="4535" spans="7:12" x14ac:dyDescent="0.15">
      <c r="G4535"/>
      <c r="H4535"/>
      <c r="I4535"/>
      <c r="J4535"/>
      <c r="K4535"/>
      <c r="L4535" s="172"/>
    </row>
    <row r="4536" spans="7:12" x14ac:dyDescent="0.15">
      <c r="G4536"/>
      <c r="H4536"/>
      <c r="I4536"/>
      <c r="J4536"/>
      <c r="K4536"/>
      <c r="L4536" s="172"/>
    </row>
    <row r="4537" spans="7:12" x14ac:dyDescent="0.15">
      <c r="G4537"/>
      <c r="H4537"/>
      <c r="I4537"/>
      <c r="J4537"/>
      <c r="K4537"/>
      <c r="L4537" s="172"/>
    </row>
    <row r="4538" spans="7:12" x14ac:dyDescent="0.15">
      <c r="G4538"/>
      <c r="H4538"/>
      <c r="I4538"/>
      <c r="J4538"/>
      <c r="K4538"/>
      <c r="L4538" s="172"/>
    </row>
    <row r="4539" spans="7:12" x14ac:dyDescent="0.15">
      <c r="G4539"/>
      <c r="H4539"/>
      <c r="I4539"/>
      <c r="J4539"/>
      <c r="K4539"/>
      <c r="L4539" s="172"/>
    </row>
    <row r="4540" spans="7:12" x14ac:dyDescent="0.15">
      <c r="G4540"/>
      <c r="H4540"/>
      <c r="I4540"/>
      <c r="J4540"/>
      <c r="K4540"/>
      <c r="L4540" s="172"/>
    </row>
    <row r="4541" spans="7:12" x14ac:dyDescent="0.15">
      <c r="G4541"/>
      <c r="H4541"/>
      <c r="I4541"/>
      <c r="J4541"/>
      <c r="K4541"/>
      <c r="L4541" s="172"/>
    </row>
    <row r="4542" spans="7:12" x14ac:dyDescent="0.15">
      <c r="G4542"/>
      <c r="H4542"/>
      <c r="I4542"/>
      <c r="J4542"/>
      <c r="K4542"/>
      <c r="L4542" s="172"/>
    </row>
    <row r="4543" spans="7:12" x14ac:dyDescent="0.15">
      <c r="G4543"/>
      <c r="H4543"/>
      <c r="I4543"/>
      <c r="J4543"/>
      <c r="K4543"/>
      <c r="L4543" s="172"/>
    </row>
    <row r="4544" spans="7:12" x14ac:dyDescent="0.15">
      <c r="G4544"/>
      <c r="H4544"/>
      <c r="I4544"/>
      <c r="J4544"/>
      <c r="K4544"/>
      <c r="L4544" s="172"/>
    </row>
    <row r="4545" spans="7:12" x14ac:dyDescent="0.15">
      <c r="G4545"/>
      <c r="H4545"/>
      <c r="I4545"/>
      <c r="J4545"/>
      <c r="K4545"/>
      <c r="L4545" s="172"/>
    </row>
    <row r="4546" spans="7:12" x14ac:dyDescent="0.15">
      <c r="G4546"/>
      <c r="H4546"/>
      <c r="I4546"/>
      <c r="J4546"/>
      <c r="K4546"/>
      <c r="L4546" s="172"/>
    </row>
    <row r="4547" spans="7:12" x14ac:dyDescent="0.15">
      <c r="G4547"/>
      <c r="H4547"/>
      <c r="I4547"/>
      <c r="J4547"/>
      <c r="K4547"/>
      <c r="L4547" s="172"/>
    </row>
    <row r="4548" spans="7:12" x14ac:dyDescent="0.15">
      <c r="G4548"/>
      <c r="H4548"/>
      <c r="I4548"/>
      <c r="J4548"/>
      <c r="K4548"/>
      <c r="L4548" s="172"/>
    </row>
    <row r="4549" spans="7:12" x14ac:dyDescent="0.15">
      <c r="G4549"/>
      <c r="H4549"/>
      <c r="I4549"/>
      <c r="J4549"/>
      <c r="K4549"/>
      <c r="L4549" s="172"/>
    </row>
    <row r="4550" spans="7:12" x14ac:dyDescent="0.15">
      <c r="G4550"/>
      <c r="H4550"/>
      <c r="I4550"/>
      <c r="J4550"/>
      <c r="K4550"/>
      <c r="L4550" s="172"/>
    </row>
    <row r="4551" spans="7:12" x14ac:dyDescent="0.15">
      <c r="G4551"/>
      <c r="H4551"/>
      <c r="I4551"/>
      <c r="J4551"/>
      <c r="K4551"/>
      <c r="L4551" s="172"/>
    </row>
    <row r="4552" spans="7:12" x14ac:dyDescent="0.15">
      <c r="G4552"/>
      <c r="H4552"/>
      <c r="I4552"/>
      <c r="J4552"/>
      <c r="K4552"/>
      <c r="L4552" s="172"/>
    </row>
    <row r="4553" spans="7:12" x14ac:dyDescent="0.15">
      <c r="G4553"/>
      <c r="H4553"/>
      <c r="I4553"/>
      <c r="J4553"/>
      <c r="K4553"/>
      <c r="L4553" s="172"/>
    </row>
    <row r="4554" spans="7:12" x14ac:dyDescent="0.15">
      <c r="G4554"/>
      <c r="H4554"/>
      <c r="I4554"/>
      <c r="J4554"/>
      <c r="K4554"/>
      <c r="L4554" s="172"/>
    </row>
    <row r="4555" spans="7:12" x14ac:dyDescent="0.15">
      <c r="G4555"/>
      <c r="H4555"/>
      <c r="I4555"/>
      <c r="J4555"/>
      <c r="K4555"/>
      <c r="L4555" s="172"/>
    </row>
    <row r="4556" spans="7:12" x14ac:dyDescent="0.15">
      <c r="G4556"/>
      <c r="H4556"/>
      <c r="I4556"/>
      <c r="J4556"/>
      <c r="K4556"/>
      <c r="L4556" s="172"/>
    </row>
    <row r="4557" spans="7:12" x14ac:dyDescent="0.15">
      <c r="G4557"/>
      <c r="H4557"/>
      <c r="I4557"/>
      <c r="J4557"/>
      <c r="K4557"/>
      <c r="L4557" s="172"/>
    </row>
    <row r="4558" spans="7:12" x14ac:dyDescent="0.15">
      <c r="G4558"/>
      <c r="H4558"/>
      <c r="I4558"/>
      <c r="J4558"/>
      <c r="K4558"/>
      <c r="L4558" s="172"/>
    </row>
    <row r="4559" spans="7:12" x14ac:dyDescent="0.15">
      <c r="G4559"/>
      <c r="H4559"/>
      <c r="I4559"/>
      <c r="J4559"/>
      <c r="K4559"/>
      <c r="L4559" s="172"/>
    </row>
    <row r="4560" spans="7:12" x14ac:dyDescent="0.15">
      <c r="G4560"/>
      <c r="H4560"/>
      <c r="I4560"/>
      <c r="J4560"/>
      <c r="K4560"/>
      <c r="L4560" s="172"/>
    </row>
    <row r="4561" spans="7:12" x14ac:dyDescent="0.15">
      <c r="G4561"/>
      <c r="H4561"/>
      <c r="I4561"/>
      <c r="J4561"/>
      <c r="K4561"/>
      <c r="L4561" s="172"/>
    </row>
    <row r="4562" spans="7:12" x14ac:dyDescent="0.15">
      <c r="G4562"/>
      <c r="H4562"/>
      <c r="I4562"/>
      <c r="J4562"/>
      <c r="K4562"/>
      <c r="L4562" s="172"/>
    </row>
    <row r="4563" spans="7:12" x14ac:dyDescent="0.15">
      <c r="G4563"/>
      <c r="H4563"/>
      <c r="I4563"/>
      <c r="J4563"/>
      <c r="K4563"/>
      <c r="L4563" s="172"/>
    </row>
    <row r="4564" spans="7:12" x14ac:dyDescent="0.15">
      <c r="G4564"/>
      <c r="H4564"/>
      <c r="I4564"/>
      <c r="J4564"/>
      <c r="K4564"/>
      <c r="L4564" s="172"/>
    </row>
    <row r="4565" spans="7:12" x14ac:dyDescent="0.15">
      <c r="G4565"/>
      <c r="H4565"/>
      <c r="I4565"/>
      <c r="J4565"/>
      <c r="K4565"/>
      <c r="L4565" s="172"/>
    </row>
    <row r="4566" spans="7:12" x14ac:dyDescent="0.15">
      <c r="G4566"/>
      <c r="H4566"/>
      <c r="I4566"/>
      <c r="J4566"/>
      <c r="K4566"/>
      <c r="L4566" s="172"/>
    </row>
    <row r="4567" spans="7:12" x14ac:dyDescent="0.15">
      <c r="G4567"/>
      <c r="H4567"/>
      <c r="I4567"/>
      <c r="J4567"/>
      <c r="K4567"/>
      <c r="L4567" s="172"/>
    </row>
    <row r="4568" spans="7:12" x14ac:dyDescent="0.15">
      <c r="G4568"/>
      <c r="H4568"/>
      <c r="I4568"/>
      <c r="J4568"/>
      <c r="K4568"/>
      <c r="L4568" s="172"/>
    </row>
    <row r="4569" spans="7:12" x14ac:dyDescent="0.15">
      <c r="G4569"/>
      <c r="H4569"/>
      <c r="I4569"/>
      <c r="J4569"/>
      <c r="K4569"/>
      <c r="L4569" s="172"/>
    </row>
    <row r="4570" spans="7:12" x14ac:dyDescent="0.15">
      <c r="G4570"/>
      <c r="H4570"/>
      <c r="I4570"/>
      <c r="J4570"/>
      <c r="K4570"/>
      <c r="L4570" s="172"/>
    </row>
    <row r="4571" spans="7:12" x14ac:dyDescent="0.15">
      <c r="G4571"/>
      <c r="H4571"/>
      <c r="I4571"/>
      <c r="J4571"/>
      <c r="K4571"/>
      <c r="L4571" s="172"/>
    </row>
    <row r="4572" spans="7:12" x14ac:dyDescent="0.15">
      <c r="G4572"/>
      <c r="H4572"/>
      <c r="I4572"/>
      <c r="J4572"/>
      <c r="K4572"/>
      <c r="L4572" s="172"/>
    </row>
    <row r="4573" spans="7:12" x14ac:dyDescent="0.15">
      <c r="G4573"/>
      <c r="H4573"/>
      <c r="I4573"/>
      <c r="J4573"/>
      <c r="K4573"/>
      <c r="L4573" s="172"/>
    </row>
    <row r="4574" spans="7:12" x14ac:dyDescent="0.15">
      <c r="G4574"/>
      <c r="H4574"/>
      <c r="I4574"/>
      <c r="J4574"/>
      <c r="K4574"/>
      <c r="L4574" s="172"/>
    </row>
    <row r="4575" spans="7:12" x14ac:dyDescent="0.15">
      <c r="G4575"/>
      <c r="H4575"/>
      <c r="I4575"/>
      <c r="J4575"/>
      <c r="K4575"/>
      <c r="L4575" s="172"/>
    </row>
    <row r="4576" spans="7:12" x14ac:dyDescent="0.15">
      <c r="G4576"/>
      <c r="H4576"/>
      <c r="I4576"/>
      <c r="J4576"/>
      <c r="K4576"/>
      <c r="L4576" s="172"/>
    </row>
    <row r="4577" spans="7:12" x14ac:dyDescent="0.15">
      <c r="G4577"/>
      <c r="H4577"/>
      <c r="I4577"/>
      <c r="J4577"/>
      <c r="K4577"/>
      <c r="L4577" s="172"/>
    </row>
    <row r="4578" spans="7:12" x14ac:dyDescent="0.15">
      <c r="G4578"/>
      <c r="H4578"/>
      <c r="I4578"/>
      <c r="J4578"/>
      <c r="K4578"/>
      <c r="L4578" s="172"/>
    </row>
    <row r="4579" spans="7:12" x14ac:dyDescent="0.15">
      <c r="G4579"/>
      <c r="H4579"/>
      <c r="I4579"/>
      <c r="J4579"/>
      <c r="K4579"/>
      <c r="L4579" s="172"/>
    </row>
    <row r="4580" spans="7:12" x14ac:dyDescent="0.15">
      <c r="G4580"/>
      <c r="H4580"/>
      <c r="I4580"/>
      <c r="J4580"/>
      <c r="K4580"/>
      <c r="L4580" s="172"/>
    </row>
    <row r="4581" spans="7:12" x14ac:dyDescent="0.15">
      <c r="G4581"/>
      <c r="H4581"/>
      <c r="I4581"/>
      <c r="J4581"/>
      <c r="K4581"/>
      <c r="L4581" s="172"/>
    </row>
    <row r="4582" spans="7:12" x14ac:dyDescent="0.15">
      <c r="G4582"/>
      <c r="H4582"/>
      <c r="I4582"/>
      <c r="J4582"/>
      <c r="K4582"/>
      <c r="L4582" s="172"/>
    </row>
    <row r="4583" spans="7:12" x14ac:dyDescent="0.15">
      <c r="G4583"/>
      <c r="H4583"/>
      <c r="I4583"/>
      <c r="J4583"/>
      <c r="K4583"/>
      <c r="L4583" s="172"/>
    </row>
    <row r="4584" spans="7:12" x14ac:dyDescent="0.15">
      <c r="G4584"/>
      <c r="H4584"/>
      <c r="I4584"/>
      <c r="J4584"/>
      <c r="K4584"/>
      <c r="L4584" s="172"/>
    </row>
    <row r="4585" spans="7:12" x14ac:dyDescent="0.15">
      <c r="G4585"/>
      <c r="H4585"/>
      <c r="I4585"/>
      <c r="J4585"/>
      <c r="K4585"/>
      <c r="L4585" s="172"/>
    </row>
    <row r="4586" spans="7:12" x14ac:dyDescent="0.15">
      <c r="G4586"/>
      <c r="H4586"/>
      <c r="I4586"/>
      <c r="J4586"/>
      <c r="K4586"/>
      <c r="L4586" s="172"/>
    </row>
    <row r="4587" spans="7:12" x14ac:dyDescent="0.15">
      <c r="G4587"/>
      <c r="H4587"/>
      <c r="I4587"/>
      <c r="J4587"/>
      <c r="K4587"/>
      <c r="L4587" s="172"/>
    </row>
    <row r="4588" spans="7:12" x14ac:dyDescent="0.15">
      <c r="G4588"/>
      <c r="H4588"/>
      <c r="I4588"/>
      <c r="J4588"/>
      <c r="K4588"/>
      <c r="L4588" s="172"/>
    </row>
    <row r="4589" spans="7:12" x14ac:dyDescent="0.15">
      <c r="G4589"/>
      <c r="H4589"/>
      <c r="I4589"/>
      <c r="J4589"/>
      <c r="K4589"/>
      <c r="L4589" s="172"/>
    </row>
    <row r="4590" spans="7:12" x14ac:dyDescent="0.15">
      <c r="G4590"/>
      <c r="H4590"/>
      <c r="I4590"/>
      <c r="J4590"/>
      <c r="K4590"/>
      <c r="L4590" s="172"/>
    </row>
    <row r="4591" spans="7:12" x14ac:dyDescent="0.15">
      <c r="G4591"/>
      <c r="H4591"/>
      <c r="I4591"/>
      <c r="J4591"/>
      <c r="K4591"/>
      <c r="L4591" s="172"/>
    </row>
    <row r="4592" spans="7:12" x14ac:dyDescent="0.15">
      <c r="G4592"/>
      <c r="H4592"/>
      <c r="I4592"/>
      <c r="J4592"/>
      <c r="K4592"/>
      <c r="L4592" s="172"/>
    </row>
    <row r="4593" spans="7:12" x14ac:dyDescent="0.15">
      <c r="G4593"/>
      <c r="H4593"/>
      <c r="I4593"/>
      <c r="J4593"/>
      <c r="K4593"/>
      <c r="L4593" s="172"/>
    </row>
    <row r="4594" spans="7:12" x14ac:dyDescent="0.15">
      <c r="G4594"/>
      <c r="H4594"/>
      <c r="I4594"/>
      <c r="J4594"/>
      <c r="K4594"/>
      <c r="L4594" s="172"/>
    </row>
    <row r="4595" spans="7:12" x14ac:dyDescent="0.15">
      <c r="G4595"/>
      <c r="H4595"/>
      <c r="I4595"/>
      <c r="J4595"/>
      <c r="K4595"/>
      <c r="L4595" s="172"/>
    </row>
    <row r="4596" spans="7:12" x14ac:dyDescent="0.15">
      <c r="G4596"/>
      <c r="H4596"/>
      <c r="I4596"/>
      <c r="J4596"/>
      <c r="K4596"/>
      <c r="L4596" s="172"/>
    </row>
    <row r="4597" spans="7:12" x14ac:dyDescent="0.15">
      <c r="G4597"/>
      <c r="H4597"/>
      <c r="I4597"/>
      <c r="J4597"/>
      <c r="K4597"/>
      <c r="L4597" s="172"/>
    </row>
    <row r="4598" spans="7:12" x14ac:dyDescent="0.15">
      <c r="G4598"/>
      <c r="H4598"/>
      <c r="I4598"/>
      <c r="J4598"/>
      <c r="K4598"/>
      <c r="L4598" s="172"/>
    </row>
    <row r="4599" spans="7:12" x14ac:dyDescent="0.15">
      <c r="G4599"/>
      <c r="H4599"/>
      <c r="I4599"/>
      <c r="J4599"/>
      <c r="K4599"/>
      <c r="L4599" s="172"/>
    </row>
    <row r="4600" spans="7:12" x14ac:dyDescent="0.15">
      <c r="G4600"/>
      <c r="H4600"/>
      <c r="I4600"/>
      <c r="J4600"/>
      <c r="K4600"/>
      <c r="L4600" s="172"/>
    </row>
    <row r="4601" spans="7:12" x14ac:dyDescent="0.15">
      <c r="G4601"/>
      <c r="H4601"/>
      <c r="I4601"/>
      <c r="J4601"/>
      <c r="K4601"/>
      <c r="L4601" s="172"/>
    </row>
    <row r="4602" spans="7:12" x14ac:dyDescent="0.15">
      <c r="G4602"/>
      <c r="H4602"/>
      <c r="I4602"/>
      <c r="J4602"/>
      <c r="K4602"/>
      <c r="L4602" s="172"/>
    </row>
    <row r="4603" spans="7:12" x14ac:dyDescent="0.15">
      <c r="G4603"/>
      <c r="H4603"/>
      <c r="I4603"/>
      <c r="J4603"/>
      <c r="K4603"/>
      <c r="L4603" s="172"/>
    </row>
    <row r="4604" spans="7:12" x14ac:dyDescent="0.15">
      <c r="G4604"/>
      <c r="H4604"/>
      <c r="I4604"/>
      <c r="J4604"/>
      <c r="K4604"/>
      <c r="L4604" s="172"/>
    </row>
    <row r="4605" spans="7:12" x14ac:dyDescent="0.15">
      <c r="G4605"/>
      <c r="H4605"/>
      <c r="I4605"/>
      <c r="J4605"/>
      <c r="K4605"/>
      <c r="L4605" s="172"/>
    </row>
    <row r="4606" spans="7:12" x14ac:dyDescent="0.15">
      <c r="G4606"/>
      <c r="H4606"/>
      <c r="I4606"/>
      <c r="J4606"/>
      <c r="K4606"/>
      <c r="L4606" s="172"/>
    </row>
    <row r="4607" spans="7:12" x14ac:dyDescent="0.15">
      <c r="G4607"/>
      <c r="H4607"/>
      <c r="I4607"/>
      <c r="J4607"/>
      <c r="K4607"/>
      <c r="L4607" s="172"/>
    </row>
    <row r="4608" spans="7:12" x14ac:dyDescent="0.15">
      <c r="G4608"/>
      <c r="H4608"/>
      <c r="I4608"/>
      <c r="J4608"/>
      <c r="K4608"/>
      <c r="L4608" s="172"/>
    </row>
    <row r="4609" spans="7:12" x14ac:dyDescent="0.15">
      <c r="G4609"/>
      <c r="H4609"/>
      <c r="I4609"/>
      <c r="J4609"/>
      <c r="K4609"/>
      <c r="L4609" s="172"/>
    </row>
    <row r="4610" spans="7:12" x14ac:dyDescent="0.15">
      <c r="G4610"/>
      <c r="H4610"/>
      <c r="I4610"/>
      <c r="J4610"/>
      <c r="K4610"/>
      <c r="L4610" s="172"/>
    </row>
    <row r="4611" spans="7:12" x14ac:dyDescent="0.15">
      <c r="G4611"/>
      <c r="H4611"/>
      <c r="I4611"/>
      <c r="J4611"/>
      <c r="K4611"/>
      <c r="L4611" s="172"/>
    </row>
    <row r="4612" spans="7:12" x14ac:dyDescent="0.15">
      <c r="G4612"/>
      <c r="H4612"/>
      <c r="I4612"/>
      <c r="J4612"/>
      <c r="K4612"/>
      <c r="L4612" s="172"/>
    </row>
    <row r="4613" spans="7:12" x14ac:dyDescent="0.15">
      <c r="G4613"/>
      <c r="H4613"/>
      <c r="I4613"/>
      <c r="J4613"/>
      <c r="K4613"/>
      <c r="L4613" s="172"/>
    </row>
    <row r="4614" spans="7:12" x14ac:dyDescent="0.15">
      <c r="G4614"/>
      <c r="H4614"/>
      <c r="I4614"/>
      <c r="J4614"/>
      <c r="K4614"/>
      <c r="L4614" s="172"/>
    </row>
    <row r="4615" spans="7:12" x14ac:dyDescent="0.15">
      <c r="G4615"/>
      <c r="H4615"/>
      <c r="I4615"/>
      <c r="J4615"/>
      <c r="K4615"/>
      <c r="L4615" s="172"/>
    </row>
    <row r="4616" spans="7:12" x14ac:dyDescent="0.15">
      <c r="G4616"/>
      <c r="H4616"/>
      <c r="I4616"/>
      <c r="J4616"/>
      <c r="K4616"/>
      <c r="L4616" s="172"/>
    </row>
    <row r="4617" spans="7:12" x14ac:dyDescent="0.15">
      <c r="G4617"/>
      <c r="H4617"/>
      <c r="I4617"/>
      <c r="J4617"/>
      <c r="K4617"/>
      <c r="L4617" s="172"/>
    </row>
    <row r="4618" spans="7:12" x14ac:dyDescent="0.15">
      <c r="G4618"/>
      <c r="H4618"/>
      <c r="I4618"/>
      <c r="J4618"/>
      <c r="K4618"/>
      <c r="L4618" s="172"/>
    </row>
    <row r="4619" spans="7:12" x14ac:dyDescent="0.15">
      <c r="G4619"/>
      <c r="H4619"/>
      <c r="I4619"/>
      <c r="J4619"/>
      <c r="K4619"/>
      <c r="L4619" s="172"/>
    </row>
    <row r="4620" spans="7:12" x14ac:dyDescent="0.15">
      <c r="G4620"/>
      <c r="H4620"/>
      <c r="I4620"/>
      <c r="J4620"/>
      <c r="K4620"/>
      <c r="L4620" s="172"/>
    </row>
    <row r="4621" spans="7:12" x14ac:dyDescent="0.15">
      <c r="G4621"/>
      <c r="H4621"/>
      <c r="I4621"/>
      <c r="J4621"/>
      <c r="K4621"/>
      <c r="L4621" s="172"/>
    </row>
    <row r="4622" spans="7:12" x14ac:dyDescent="0.15">
      <c r="G4622"/>
      <c r="H4622"/>
      <c r="I4622"/>
      <c r="J4622"/>
      <c r="K4622"/>
      <c r="L4622" s="172"/>
    </row>
    <row r="4623" spans="7:12" x14ac:dyDescent="0.15">
      <c r="G4623"/>
      <c r="H4623"/>
      <c r="I4623"/>
      <c r="J4623"/>
      <c r="K4623"/>
      <c r="L4623" s="172"/>
    </row>
    <row r="4624" spans="7:12" x14ac:dyDescent="0.15">
      <c r="G4624"/>
      <c r="H4624"/>
      <c r="I4624"/>
      <c r="J4624"/>
      <c r="K4624"/>
      <c r="L4624" s="172"/>
    </row>
    <row r="4625" spans="7:12" x14ac:dyDescent="0.15">
      <c r="G4625"/>
      <c r="H4625"/>
      <c r="I4625"/>
      <c r="J4625"/>
      <c r="K4625"/>
      <c r="L4625" s="172"/>
    </row>
    <row r="4626" spans="7:12" x14ac:dyDescent="0.15">
      <c r="G4626"/>
      <c r="H4626"/>
      <c r="I4626"/>
      <c r="J4626"/>
      <c r="K4626"/>
      <c r="L4626" s="172"/>
    </row>
    <row r="4627" spans="7:12" x14ac:dyDescent="0.15">
      <c r="G4627"/>
      <c r="H4627"/>
      <c r="I4627"/>
      <c r="J4627"/>
      <c r="K4627"/>
      <c r="L4627" s="172"/>
    </row>
    <row r="4628" spans="7:12" x14ac:dyDescent="0.15">
      <c r="G4628"/>
      <c r="H4628"/>
      <c r="I4628"/>
      <c r="J4628"/>
      <c r="K4628"/>
      <c r="L4628" s="172"/>
    </row>
    <row r="4629" spans="7:12" x14ac:dyDescent="0.15">
      <c r="G4629"/>
      <c r="H4629"/>
      <c r="I4629"/>
      <c r="J4629"/>
      <c r="K4629"/>
      <c r="L4629" s="172"/>
    </row>
    <row r="4630" spans="7:12" x14ac:dyDescent="0.15">
      <c r="G4630"/>
      <c r="H4630"/>
      <c r="I4630"/>
      <c r="J4630"/>
      <c r="K4630"/>
      <c r="L4630" s="172"/>
    </row>
    <row r="4631" spans="7:12" x14ac:dyDescent="0.15">
      <c r="G4631"/>
      <c r="H4631"/>
      <c r="I4631"/>
      <c r="J4631"/>
      <c r="K4631"/>
      <c r="L4631" s="172"/>
    </row>
    <row r="4632" spans="7:12" x14ac:dyDescent="0.15">
      <c r="G4632"/>
      <c r="H4632"/>
      <c r="I4632"/>
      <c r="J4632"/>
      <c r="K4632"/>
      <c r="L4632" s="172"/>
    </row>
    <row r="4633" spans="7:12" x14ac:dyDescent="0.15">
      <c r="G4633"/>
      <c r="H4633"/>
      <c r="I4633"/>
      <c r="J4633"/>
      <c r="K4633"/>
      <c r="L4633" s="172"/>
    </row>
    <row r="4634" spans="7:12" x14ac:dyDescent="0.15">
      <c r="G4634"/>
      <c r="H4634"/>
      <c r="I4634"/>
      <c r="J4634"/>
      <c r="K4634"/>
      <c r="L4634" s="172"/>
    </row>
    <row r="4635" spans="7:12" x14ac:dyDescent="0.15">
      <c r="G4635"/>
      <c r="H4635"/>
      <c r="I4635"/>
      <c r="J4635"/>
      <c r="K4635"/>
      <c r="L4635" s="172"/>
    </row>
    <row r="4636" spans="7:12" x14ac:dyDescent="0.15">
      <c r="G4636"/>
      <c r="H4636"/>
      <c r="I4636"/>
      <c r="J4636"/>
      <c r="K4636"/>
      <c r="L4636" s="172"/>
    </row>
    <row r="4637" spans="7:12" x14ac:dyDescent="0.15">
      <c r="G4637"/>
      <c r="H4637"/>
      <c r="I4637"/>
      <c r="J4637"/>
      <c r="K4637"/>
      <c r="L4637" s="172"/>
    </row>
    <row r="4638" spans="7:12" x14ac:dyDescent="0.15">
      <c r="G4638"/>
      <c r="H4638"/>
      <c r="I4638"/>
      <c r="J4638"/>
      <c r="K4638"/>
      <c r="L4638" s="172"/>
    </row>
    <row r="4639" spans="7:12" x14ac:dyDescent="0.15">
      <c r="G4639"/>
      <c r="H4639"/>
      <c r="I4639"/>
      <c r="J4639"/>
      <c r="K4639"/>
      <c r="L4639" s="172"/>
    </row>
    <row r="4640" spans="7:12" x14ac:dyDescent="0.15">
      <c r="G4640"/>
      <c r="H4640"/>
      <c r="I4640"/>
      <c r="J4640"/>
      <c r="K4640"/>
      <c r="L4640" s="172"/>
    </row>
    <row r="4641" spans="7:12" x14ac:dyDescent="0.15">
      <c r="G4641"/>
      <c r="H4641"/>
      <c r="I4641"/>
      <c r="J4641"/>
      <c r="K4641"/>
      <c r="L4641" s="172"/>
    </row>
    <row r="4642" spans="7:12" x14ac:dyDescent="0.15">
      <c r="G4642"/>
      <c r="H4642"/>
      <c r="I4642"/>
      <c r="J4642"/>
      <c r="K4642"/>
      <c r="L4642" s="172"/>
    </row>
    <row r="4643" spans="7:12" x14ac:dyDescent="0.15">
      <c r="G4643"/>
      <c r="H4643"/>
      <c r="I4643"/>
      <c r="J4643"/>
      <c r="K4643"/>
      <c r="L4643" s="172"/>
    </row>
    <row r="4644" spans="7:12" x14ac:dyDescent="0.15">
      <c r="G4644"/>
      <c r="H4644"/>
      <c r="I4644"/>
      <c r="J4644"/>
      <c r="K4644"/>
      <c r="L4644" s="172"/>
    </row>
    <row r="4645" spans="7:12" x14ac:dyDescent="0.15">
      <c r="G4645"/>
      <c r="H4645"/>
      <c r="I4645"/>
      <c r="J4645"/>
      <c r="K4645"/>
      <c r="L4645" s="172"/>
    </row>
    <row r="4646" spans="7:12" x14ac:dyDescent="0.15">
      <c r="G4646"/>
      <c r="H4646"/>
      <c r="I4646"/>
      <c r="J4646"/>
      <c r="K4646"/>
      <c r="L4646" s="172"/>
    </row>
    <row r="4647" spans="7:12" x14ac:dyDescent="0.15">
      <c r="G4647"/>
      <c r="H4647"/>
      <c r="I4647"/>
      <c r="J4647"/>
      <c r="K4647"/>
      <c r="L4647" s="172"/>
    </row>
    <row r="4648" spans="7:12" x14ac:dyDescent="0.15">
      <c r="G4648"/>
      <c r="H4648"/>
      <c r="I4648"/>
      <c r="J4648"/>
      <c r="K4648"/>
      <c r="L4648" s="172"/>
    </row>
    <row r="4649" spans="7:12" x14ac:dyDescent="0.15">
      <c r="G4649"/>
      <c r="H4649"/>
      <c r="I4649"/>
      <c r="J4649"/>
      <c r="K4649"/>
      <c r="L4649" s="172"/>
    </row>
    <row r="4650" spans="7:12" x14ac:dyDescent="0.15">
      <c r="G4650"/>
      <c r="H4650"/>
      <c r="I4650"/>
      <c r="J4650"/>
      <c r="K4650"/>
      <c r="L4650" s="172"/>
    </row>
    <row r="4651" spans="7:12" x14ac:dyDescent="0.15">
      <c r="G4651"/>
      <c r="H4651"/>
      <c r="I4651"/>
      <c r="J4651"/>
      <c r="K4651"/>
      <c r="L4651" s="172"/>
    </row>
    <row r="4652" spans="7:12" x14ac:dyDescent="0.15">
      <c r="G4652"/>
      <c r="H4652"/>
      <c r="I4652"/>
      <c r="J4652"/>
      <c r="K4652"/>
      <c r="L4652" s="172"/>
    </row>
    <row r="4653" spans="7:12" x14ac:dyDescent="0.15">
      <c r="G4653"/>
      <c r="H4653"/>
      <c r="I4653"/>
      <c r="J4653"/>
      <c r="K4653"/>
      <c r="L4653" s="172"/>
    </row>
    <row r="4654" spans="7:12" x14ac:dyDescent="0.15">
      <c r="G4654"/>
      <c r="H4654"/>
      <c r="I4654"/>
      <c r="J4654"/>
      <c r="K4654"/>
      <c r="L4654" s="172"/>
    </row>
    <row r="4655" spans="7:12" x14ac:dyDescent="0.15">
      <c r="G4655"/>
      <c r="H4655"/>
      <c r="I4655"/>
      <c r="J4655"/>
      <c r="K4655"/>
      <c r="L4655" s="172"/>
    </row>
    <row r="4656" spans="7:12" x14ac:dyDescent="0.15">
      <c r="G4656"/>
      <c r="H4656"/>
      <c r="I4656"/>
      <c r="J4656"/>
      <c r="K4656"/>
      <c r="L4656" s="172"/>
    </row>
    <row r="4657" spans="7:12" x14ac:dyDescent="0.15">
      <c r="G4657"/>
      <c r="H4657"/>
      <c r="I4657"/>
      <c r="J4657"/>
      <c r="K4657"/>
      <c r="L4657" s="172"/>
    </row>
    <row r="4658" spans="7:12" x14ac:dyDescent="0.15">
      <c r="G4658"/>
      <c r="H4658"/>
      <c r="I4658"/>
      <c r="J4658"/>
      <c r="K4658"/>
      <c r="L4658" s="172"/>
    </row>
    <row r="4659" spans="7:12" x14ac:dyDescent="0.15">
      <c r="G4659"/>
      <c r="H4659"/>
      <c r="I4659"/>
      <c r="J4659"/>
      <c r="K4659"/>
      <c r="L4659" s="172"/>
    </row>
    <row r="4660" spans="7:12" x14ac:dyDescent="0.15">
      <c r="G4660"/>
      <c r="H4660"/>
      <c r="I4660"/>
      <c r="J4660"/>
      <c r="K4660"/>
      <c r="L4660" s="172"/>
    </row>
    <row r="4661" spans="7:12" x14ac:dyDescent="0.15">
      <c r="G4661"/>
      <c r="H4661"/>
      <c r="I4661"/>
      <c r="J4661"/>
      <c r="K4661"/>
      <c r="L4661" s="172"/>
    </row>
    <row r="4662" spans="7:12" x14ac:dyDescent="0.15">
      <c r="G4662"/>
      <c r="H4662"/>
      <c r="I4662"/>
      <c r="J4662"/>
      <c r="K4662"/>
      <c r="L4662" s="172"/>
    </row>
    <row r="4663" spans="7:12" x14ac:dyDescent="0.15">
      <c r="G4663"/>
      <c r="H4663"/>
      <c r="I4663"/>
      <c r="J4663"/>
      <c r="K4663"/>
      <c r="L4663" s="172"/>
    </row>
    <row r="4664" spans="7:12" x14ac:dyDescent="0.15">
      <c r="G4664"/>
      <c r="H4664"/>
      <c r="I4664"/>
      <c r="J4664"/>
      <c r="K4664"/>
      <c r="L4664" s="172"/>
    </row>
    <row r="4665" spans="7:12" x14ac:dyDescent="0.15">
      <c r="G4665"/>
      <c r="H4665"/>
      <c r="I4665"/>
      <c r="J4665"/>
      <c r="K4665"/>
      <c r="L4665" s="172"/>
    </row>
    <row r="4666" spans="7:12" x14ac:dyDescent="0.15">
      <c r="G4666"/>
      <c r="H4666"/>
      <c r="I4666"/>
      <c r="J4666"/>
      <c r="K4666"/>
      <c r="L4666" s="172"/>
    </row>
    <row r="4667" spans="7:12" x14ac:dyDescent="0.15">
      <c r="G4667"/>
      <c r="H4667"/>
      <c r="I4667"/>
      <c r="J4667"/>
      <c r="K4667"/>
      <c r="L4667" s="172"/>
    </row>
    <row r="4668" spans="7:12" x14ac:dyDescent="0.15">
      <c r="G4668"/>
      <c r="H4668"/>
      <c r="I4668"/>
      <c r="J4668"/>
      <c r="K4668"/>
      <c r="L4668" s="172"/>
    </row>
    <row r="4669" spans="7:12" x14ac:dyDescent="0.15">
      <c r="G4669"/>
      <c r="H4669"/>
      <c r="I4669"/>
      <c r="J4669"/>
      <c r="K4669"/>
      <c r="L4669" s="172"/>
    </row>
    <row r="4670" spans="7:12" x14ac:dyDescent="0.15">
      <c r="G4670"/>
      <c r="H4670"/>
      <c r="I4670"/>
      <c r="J4670"/>
      <c r="K4670"/>
      <c r="L4670" s="172"/>
    </row>
    <row r="4671" spans="7:12" x14ac:dyDescent="0.15">
      <c r="G4671"/>
      <c r="H4671"/>
      <c r="I4671"/>
      <c r="J4671"/>
      <c r="K4671"/>
      <c r="L4671" s="172"/>
    </row>
    <row r="4672" spans="7:12" x14ac:dyDescent="0.15">
      <c r="G4672"/>
      <c r="H4672"/>
      <c r="I4672"/>
      <c r="J4672"/>
      <c r="K4672"/>
      <c r="L4672" s="172"/>
    </row>
    <row r="4673" spans="7:12" x14ac:dyDescent="0.15">
      <c r="G4673"/>
      <c r="H4673"/>
      <c r="I4673"/>
      <c r="J4673"/>
      <c r="K4673"/>
      <c r="L4673" s="172"/>
    </row>
    <row r="4674" spans="7:12" x14ac:dyDescent="0.15">
      <c r="G4674"/>
      <c r="H4674"/>
      <c r="I4674"/>
      <c r="J4674"/>
      <c r="K4674"/>
      <c r="L4674" s="172"/>
    </row>
    <row r="4675" spans="7:12" x14ac:dyDescent="0.15">
      <c r="G4675"/>
      <c r="H4675"/>
      <c r="I4675"/>
      <c r="J4675"/>
      <c r="K4675"/>
      <c r="L4675" s="172"/>
    </row>
    <row r="4676" spans="7:12" x14ac:dyDescent="0.15">
      <c r="G4676"/>
      <c r="H4676"/>
      <c r="I4676"/>
      <c r="J4676"/>
      <c r="K4676"/>
      <c r="L4676" s="172"/>
    </row>
    <row r="4677" spans="7:12" x14ac:dyDescent="0.15">
      <c r="G4677"/>
      <c r="H4677"/>
      <c r="I4677"/>
      <c r="J4677"/>
      <c r="K4677"/>
      <c r="L4677" s="172"/>
    </row>
    <row r="4678" spans="7:12" x14ac:dyDescent="0.15">
      <c r="G4678"/>
      <c r="H4678"/>
      <c r="I4678"/>
      <c r="J4678"/>
      <c r="K4678"/>
      <c r="L4678" s="172"/>
    </row>
    <row r="4679" spans="7:12" x14ac:dyDescent="0.15">
      <c r="G4679"/>
      <c r="H4679"/>
      <c r="I4679"/>
      <c r="J4679"/>
      <c r="K4679"/>
      <c r="L4679" s="172"/>
    </row>
    <row r="4680" spans="7:12" x14ac:dyDescent="0.15">
      <c r="G4680"/>
      <c r="H4680"/>
      <c r="I4680"/>
      <c r="J4680"/>
      <c r="K4680"/>
      <c r="L4680" s="172"/>
    </row>
    <row r="4681" spans="7:12" x14ac:dyDescent="0.15">
      <c r="G4681"/>
      <c r="H4681"/>
      <c r="I4681"/>
      <c r="J4681"/>
      <c r="K4681"/>
      <c r="L4681" s="172"/>
    </row>
    <row r="4682" spans="7:12" x14ac:dyDescent="0.15">
      <c r="G4682"/>
      <c r="H4682"/>
      <c r="I4682"/>
      <c r="J4682"/>
      <c r="K4682"/>
      <c r="L4682" s="172"/>
    </row>
    <row r="4683" spans="7:12" x14ac:dyDescent="0.15">
      <c r="G4683"/>
      <c r="H4683"/>
      <c r="I4683"/>
      <c r="J4683"/>
      <c r="K4683"/>
      <c r="L4683" s="172"/>
    </row>
    <row r="4684" spans="7:12" x14ac:dyDescent="0.15">
      <c r="G4684"/>
      <c r="H4684"/>
      <c r="I4684"/>
      <c r="J4684"/>
      <c r="K4684"/>
      <c r="L4684" s="172"/>
    </row>
    <row r="4685" spans="7:12" x14ac:dyDescent="0.15">
      <c r="G4685"/>
      <c r="H4685"/>
      <c r="I4685"/>
      <c r="J4685"/>
      <c r="K4685"/>
      <c r="L4685" s="172"/>
    </row>
    <row r="4686" spans="7:12" x14ac:dyDescent="0.15">
      <c r="G4686"/>
      <c r="H4686"/>
      <c r="I4686"/>
      <c r="J4686"/>
      <c r="K4686"/>
      <c r="L4686" s="172"/>
    </row>
    <row r="4687" spans="7:12" x14ac:dyDescent="0.15">
      <c r="G4687"/>
      <c r="H4687"/>
      <c r="I4687"/>
      <c r="J4687"/>
      <c r="K4687"/>
      <c r="L4687" s="172"/>
    </row>
    <row r="4688" spans="7:12" x14ac:dyDescent="0.15">
      <c r="G4688"/>
      <c r="H4688"/>
      <c r="I4688"/>
      <c r="J4688"/>
      <c r="K4688"/>
      <c r="L4688" s="172"/>
    </row>
    <row r="4689" spans="7:12" x14ac:dyDescent="0.15">
      <c r="G4689"/>
      <c r="H4689"/>
      <c r="I4689"/>
      <c r="J4689"/>
      <c r="K4689"/>
      <c r="L4689" s="172"/>
    </row>
    <row r="4690" spans="7:12" x14ac:dyDescent="0.15">
      <c r="G4690"/>
      <c r="H4690"/>
      <c r="I4690"/>
      <c r="J4690"/>
      <c r="K4690"/>
      <c r="L4690" s="172"/>
    </row>
    <row r="4691" spans="7:12" x14ac:dyDescent="0.15">
      <c r="G4691"/>
      <c r="H4691"/>
      <c r="I4691"/>
      <c r="J4691"/>
      <c r="K4691"/>
      <c r="L4691" s="172"/>
    </row>
    <row r="4692" spans="7:12" x14ac:dyDescent="0.15">
      <c r="G4692"/>
      <c r="H4692"/>
      <c r="I4692"/>
      <c r="J4692"/>
      <c r="K4692"/>
      <c r="L4692" s="172"/>
    </row>
    <row r="4693" spans="7:12" x14ac:dyDescent="0.15">
      <c r="G4693"/>
      <c r="H4693"/>
      <c r="I4693"/>
      <c r="J4693"/>
      <c r="K4693"/>
      <c r="L4693" s="172"/>
    </row>
    <row r="4694" spans="7:12" x14ac:dyDescent="0.15">
      <c r="G4694"/>
      <c r="H4694"/>
      <c r="I4694"/>
      <c r="J4694"/>
      <c r="K4694"/>
      <c r="L4694" s="172"/>
    </row>
    <row r="4695" spans="7:12" x14ac:dyDescent="0.15">
      <c r="G4695"/>
      <c r="H4695"/>
      <c r="I4695"/>
      <c r="J4695"/>
      <c r="K4695"/>
      <c r="L4695" s="172"/>
    </row>
    <row r="4696" spans="7:12" x14ac:dyDescent="0.15">
      <c r="G4696"/>
      <c r="H4696"/>
      <c r="I4696"/>
      <c r="J4696"/>
      <c r="K4696"/>
      <c r="L4696" s="172"/>
    </row>
    <row r="4697" spans="7:12" x14ac:dyDescent="0.15">
      <c r="G4697"/>
      <c r="H4697"/>
      <c r="I4697"/>
      <c r="J4697"/>
      <c r="K4697"/>
      <c r="L4697" s="172"/>
    </row>
    <row r="4698" spans="7:12" x14ac:dyDescent="0.15">
      <c r="G4698"/>
      <c r="H4698"/>
      <c r="I4698"/>
      <c r="J4698"/>
      <c r="K4698"/>
      <c r="L4698" s="172"/>
    </row>
    <row r="4699" spans="7:12" x14ac:dyDescent="0.15">
      <c r="G4699"/>
      <c r="H4699"/>
      <c r="I4699"/>
      <c r="J4699"/>
      <c r="K4699"/>
      <c r="L4699" s="172"/>
    </row>
    <row r="4700" spans="7:12" x14ac:dyDescent="0.15">
      <c r="G4700"/>
      <c r="H4700"/>
      <c r="I4700"/>
      <c r="J4700"/>
      <c r="K4700"/>
      <c r="L4700" s="172"/>
    </row>
    <row r="4701" spans="7:12" x14ac:dyDescent="0.15">
      <c r="G4701"/>
      <c r="H4701"/>
      <c r="I4701"/>
      <c r="J4701"/>
      <c r="K4701"/>
      <c r="L4701" s="172"/>
    </row>
    <row r="4702" spans="7:12" x14ac:dyDescent="0.15">
      <c r="G4702"/>
      <c r="H4702"/>
      <c r="I4702"/>
      <c r="J4702"/>
      <c r="K4702"/>
      <c r="L4702" s="172"/>
    </row>
    <row r="4703" spans="7:12" x14ac:dyDescent="0.15">
      <c r="G4703"/>
      <c r="H4703"/>
      <c r="I4703"/>
      <c r="J4703"/>
      <c r="K4703"/>
      <c r="L4703" s="172"/>
    </row>
    <row r="4704" spans="7:12" x14ac:dyDescent="0.15">
      <c r="G4704"/>
      <c r="H4704"/>
      <c r="I4704"/>
      <c r="J4704"/>
      <c r="K4704"/>
      <c r="L4704" s="172"/>
    </row>
    <row r="4705" spans="7:12" x14ac:dyDescent="0.15">
      <c r="G4705"/>
      <c r="H4705"/>
      <c r="I4705"/>
      <c r="J4705"/>
      <c r="K4705"/>
      <c r="L4705" s="172"/>
    </row>
    <row r="4706" spans="7:12" x14ac:dyDescent="0.15">
      <c r="G4706"/>
      <c r="H4706"/>
      <c r="I4706"/>
      <c r="J4706"/>
      <c r="K4706"/>
      <c r="L4706" s="172"/>
    </row>
    <row r="4707" spans="7:12" x14ac:dyDescent="0.15">
      <c r="G4707"/>
      <c r="H4707"/>
      <c r="I4707"/>
      <c r="J4707"/>
      <c r="K4707"/>
      <c r="L4707" s="172"/>
    </row>
    <row r="4708" spans="7:12" x14ac:dyDescent="0.15">
      <c r="G4708"/>
      <c r="H4708"/>
      <c r="I4708"/>
      <c r="J4708"/>
      <c r="K4708"/>
      <c r="L4708" s="172"/>
    </row>
    <row r="4709" spans="7:12" x14ac:dyDescent="0.15">
      <c r="G4709"/>
      <c r="H4709"/>
      <c r="I4709"/>
      <c r="J4709"/>
      <c r="K4709"/>
      <c r="L4709" s="172"/>
    </row>
    <row r="4710" spans="7:12" x14ac:dyDescent="0.15">
      <c r="G4710"/>
      <c r="H4710"/>
      <c r="I4710"/>
      <c r="J4710"/>
      <c r="K4710"/>
      <c r="L4710" s="172"/>
    </row>
    <row r="4711" spans="7:12" x14ac:dyDescent="0.15">
      <c r="G4711"/>
      <c r="H4711"/>
      <c r="I4711"/>
      <c r="J4711"/>
      <c r="K4711"/>
      <c r="L4711" s="172"/>
    </row>
    <row r="4712" spans="7:12" x14ac:dyDescent="0.15">
      <c r="G4712"/>
      <c r="H4712"/>
      <c r="I4712"/>
      <c r="J4712"/>
      <c r="K4712"/>
      <c r="L4712" s="172"/>
    </row>
    <row r="4713" spans="7:12" x14ac:dyDescent="0.15">
      <c r="G4713"/>
      <c r="H4713"/>
      <c r="I4713"/>
      <c r="J4713"/>
      <c r="K4713"/>
      <c r="L4713" s="172"/>
    </row>
    <row r="4714" spans="7:12" x14ac:dyDescent="0.15">
      <c r="G4714"/>
      <c r="H4714"/>
      <c r="I4714"/>
      <c r="J4714"/>
      <c r="K4714"/>
      <c r="L4714" s="172"/>
    </row>
    <row r="4715" spans="7:12" x14ac:dyDescent="0.15">
      <c r="G4715"/>
      <c r="H4715"/>
      <c r="I4715"/>
      <c r="J4715"/>
      <c r="K4715"/>
      <c r="L4715" s="172"/>
    </row>
    <row r="4716" spans="7:12" x14ac:dyDescent="0.15">
      <c r="G4716"/>
      <c r="H4716"/>
      <c r="I4716"/>
      <c r="J4716"/>
      <c r="K4716"/>
      <c r="L4716" s="172"/>
    </row>
    <row r="4717" spans="7:12" x14ac:dyDescent="0.15">
      <c r="G4717"/>
      <c r="H4717"/>
      <c r="I4717"/>
      <c r="J4717"/>
      <c r="K4717"/>
      <c r="L4717" s="172"/>
    </row>
    <row r="4718" spans="7:12" x14ac:dyDescent="0.15">
      <c r="G4718"/>
      <c r="H4718"/>
      <c r="I4718"/>
      <c r="J4718"/>
      <c r="K4718"/>
      <c r="L4718" s="172"/>
    </row>
    <row r="4719" spans="7:12" x14ac:dyDescent="0.15">
      <c r="G4719"/>
      <c r="H4719"/>
      <c r="I4719"/>
      <c r="J4719"/>
      <c r="K4719"/>
      <c r="L4719" s="172"/>
    </row>
    <row r="4720" spans="7:12" x14ac:dyDescent="0.15">
      <c r="G4720"/>
      <c r="H4720"/>
      <c r="I4720"/>
      <c r="J4720"/>
      <c r="K4720"/>
      <c r="L4720" s="172"/>
    </row>
    <row r="4721" spans="7:12" x14ac:dyDescent="0.15">
      <c r="G4721"/>
      <c r="H4721"/>
      <c r="I4721"/>
      <c r="J4721"/>
      <c r="K4721"/>
      <c r="L4721" s="172"/>
    </row>
    <row r="4722" spans="7:12" x14ac:dyDescent="0.15">
      <c r="G4722"/>
      <c r="H4722"/>
      <c r="I4722"/>
      <c r="J4722"/>
      <c r="K4722"/>
      <c r="L4722" s="172"/>
    </row>
    <row r="4723" spans="7:12" x14ac:dyDescent="0.15">
      <c r="G4723"/>
      <c r="H4723"/>
      <c r="I4723"/>
      <c r="J4723"/>
      <c r="K4723"/>
      <c r="L4723" s="172"/>
    </row>
    <row r="4724" spans="7:12" x14ac:dyDescent="0.15">
      <c r="G4724"/>
      <c r="H4724"/>
      <c r="I4724"/>
      <c r="J4724"/>
      <c r="K4724"/>
      <c r="L4724" s="172"/>
    </row>
    <row r="4725" spans="7:12" x14ac:dyDescent="0.15">
      <c r="G4725"/>
      <c r="H4725"/>
      <c r="I4725"/>
      <c r="J4725"/>
      <c r="K4725"/>
      <c r="L4725" s="172"/>
    </row>
    <row r="4726" spans="7:12" x14ac:dyDescent="0.15">
      <c r="G4726"/>
      <c r="H4726"/>
      <c r="I4726"/>
      <c r="J4726"/>
      <c r="K4726"/>
      <c r="L4726" s="172"/>
    </row>
    <row r="4727" spans="7:12" x14ac:dyDescent="0.15">
      <c r="G4727"/>
      <c r="H4727"/>
      <c r="I4727"/>
      <c r="J4727"/>
      <c r="K4727"/>
      <c r="L4727" s="172"/>
    </row>
    <row r="4728" spans="7:12" x14ac:dyDescent="0.15">
      <c r="G4728"/>
      <c r="H4728"/>
      <c r="I4728"/>
      <c r="J4728"/>
      <c r="K4728"/>
      <c r="L4728" s="172"/>
    </row>
    <row r="4729" spans="7:12" x14ac:dyDescent="0.15">
      <c r="G4729"/>
      <c r="H4729"/>
      <c r="I4729"/>
      <c r="J4729"/>
      <c r="K4729"/>
      <c r="L4729" s="172"/>
    </row>
    <row r="4730" spans="7:12" x14ac:dyDescent="0.15">
      <c r="G4730"/>
      <c r="H4730"/>
      <c r="I4730"/>
      <c r="J4730"/>
      <c r="K4730"/>
      <c r="L4730" s="172"/>
    </row>
    <row r="4731" spans="7:12" x14ac:dyDescent="0.15">
      <c r="G4731"/>
      <c r="H4731"/>
      <c r="I4731"/>
      <c r="J4731"/>
      <c r="K4731"/>
      <c r="L4731" s="172"/>
    </row>
    <row r="4732" spans="7:12" x14ac:dyDescent="0.15">
      <c r="G4732"/>
      <c r="H4732"/>
      <c r="I4732"/>
      <c r="J4732"/>
      <c r="K4732"/>
      <c r="L4732" s="172"/>
    </row>
    <row r="4733" spans="7:12" x14ac:dyDescent="0.15">
      <c r="G4733"/>
      <c r="H4733"/>
      <c r="I4733"/>
      <c r="J4733"/>
      <c r="K4733"/>
      <c r="L4733" s="172"/>
    </row>
    <row r="4734" spans="7:12" x14ac:dyDescent="0.15">
      <c r="G4734"/>
      <c r="H4734"/>
      <c r="I4734"/>
      <c r="J4734"/>
      <c r="K4734"/>
      <c r="L4734" s="172"/>
    </row>
    <row r="4735" spans="7:12" x14ac:dyDescent="0.15">
      <c r="G4735"/>
      <c r="H4735"/>
      <c r="I4735"/>
      <c r="J4735"/>
      <c r="K4735"/>
      <c r="L4735" s="172"/>
    </row>
    <row r="4736" spans="7:12" x14ac:dyDescent="0.15">
      <c r="G4736"/>
      <c r="H4736"/>
      <c r="I4736"/>
      <c r="J4736"/>
      <c r="K4736"/>
      <c r="L4736" s="172"/>
    </row>
    <row r="4737" spans="7:12" x14ac:dyDescent="0.15">
      <c r="G4737"/>
      <c r="H4737"/>
      <c r="I4737"/>
      <c r="J4737"/>
      <c r="K4737"/>
      <c r="L4737" s="172"/>
    </row>
    <row r="4738" spans="7:12" x14ac:dyDescent="0.15">
      <c r="G4738"/>
      <c r="H4738"/>
      <c r="I4738"/>
      <c r="J4738"/>
      <c r="K4738"/>
      <c r="L4738" s="172"/>
    </row>
    <row r="4739" spans="7:12" x14ac:dyDescent="0.15">
      <c r="G4739"/>
      <c r="H4739"/>
      <c r="I4739"/>
      <c r="J4739"/>
      <c r="K4739"/>
      <c r="L4739" s="172"/>
    </row>
    <row r="4740" spans="7:12" x14ac:dyDescent="0.15">
      <c r="G4740"/>
      <c r="H4740"/>
      <c r="I4740"/>
      <c r="J4740"/>
      <c r="K4740"/>
      <c r="L4740" s="172"/>
    </row>
    <row r="4741" spans="7:12" x14ac:dyDescent="0.15">
      <c r="G4741"/>
      <c r="H4741"/>
      <c r="I4741"/>
      <c r="J4741"/>
      <c r="K4741"/>
      <c r="L4741" s="172"/>
    </row>
    <row r="4742" spans="7:12" x14ac:dyDescent="0.15">
      <c r="G4742"/>
      <c r="H4742"/>
      <c r="I4742"/>
      <c r="J4742"/>
      <c r="K4742"/>
      <c r="L4742" s="172"/>
    </row>
    <row r="4743" spans="7:12" x14ac:dyDescent="0.15">
      <c r="G4743"/>
      <c r="H4743"/>
      <c r="I4743"/>
      <c r="J4743"/>
      <c r="K4743"/>
      <c r="L4743" s="172"/>
    </row>
    <row r="4744" spans="7:12" x14ac:dyDescent="0.15">
      <c r="G4744"/>
      <c r="H4744"/>
      <c r="I4744"/>
      <c r="J4744"/>
      <c r="K4744"/>
      <c r="L4744" s="172"/>
    </row>
    <row r="4745" spans="7:12" x14ac:dyDescent="0.15">
      <c r="G4745"/>
      <c r="H4745"/>
      <c r="I4745"/>
      <c r="J4745"/>
      <c r="K4745"/>
      <c r="L4745" s="172"/>
    </row>
    <row r="4746" spans="7:12" x14ac:dyDescent="0.15">
      <c r="G4746"/>
      <c r="H4746"/>
      <c r="I4746"/>
      <c r="J4746"/>
      <c r="K4746"/>
      <c r="L4746" s="172"/>
    </row>
    <row r="4747" spans="7:12" x14ac:dyDescent="0.15">
      <c r="G4747"/>
      <c r="H4747"/>
      <c r="I4747"/>
      <c r="J4747"/>
      <c r="K4747"/>
      <c r="L4747" s="172"/>
    </row>
    <row r="4748" spans="7:12" x14ac:dyDescent="0.15">
      <c r="G4748"/>
      <c r="H4748"/>
      <c r="I4748"/>
      <c r="J4748"/>
      <c r="K4748"/>
      <c r="L4748" s="172"/>
    </row>
    <row r="4749" spans="7:12" x14ac:dyDescent="0.15">
      <c r="G4749"/>
      <c r="H4749"/>
      <c r="I4749"/>
      <c r="J4749"/>
      <c r="K4749"/>
      <c r="L4749" s="172"/>
    </row>
    <row r="4750" spans="7:12" x14ac:dyDescent="0.15">
      <c r="G4750"/>
      <c r="H4750"/>
      <c r="I4750"/>
      <c r="J4750"/>
      <c r="K4750"/>
      <c r="L4750" s="172"/>
    </row>
    <row r="4751" spans="7:12" x14ac:dyDescent="0.15">
      <c r="G4751"/>
      <c r="H4751"/>
      <c r="I4751"/>
      <c r="J4751"/>
      <c r="K4751"/>
      <c r="L4751" s="172"/>
    </row>
    <row r="4752" spans="7:12" x14ac:dyDescent="0.15">
      <c r="G4752"/>
      <c r="H4752"/>
      <c r="I4752"/>
      <c r="J4752"/>
      <c r="K4752"/>
      <c r="L4752" s="172"/>
    </row>
    <row r="4753" spans="7:12" x14ac:dyDescent="0.15">
      <c r="G4753"/>
      <c r="H4753"/>
      <c r="I4753"/>
      <c r="J4753"/>
      <c r="K4753"/>
      <c r="L4753" s="172"/>
    </row>
    <row r="4754" spans="7:12" x14ac:dyDescent="0.15">
      <c r="G4754"/>
      <c r="H4754"/>
      <c r="I4754"/>
      <c r="J4754"/>
      <c r="K4754"/>
      <c r="L4754" s="172"/>
    </row>
    <row r="4755" spans="7:12" x14ac:dyDescent="0.15">
      <c r="G4755"/>
      <c r="H4755"/>
      <c r="I4755"/>
      <c r="J4755"/>
      <c r="K4755"/>
      <c r="L4755" s="172"/>
    </row>
    <row r="4756" spans="7:12" x14ac:dyDescent="0.15">
      <c r="G4756"/>
      <c r="H4756"/>
      <c r="I4756"/>
      <c r="J4756"/>
      <c r="K4756"/>
      <c r="L4756" s="172"/>
    </row>
    <row r="4757" spans="7:12" x14ac:dyDescent="0.15">
      <c r="G4757"/>
      <c r="H4757"/>
      <c r="I4757"/>
      <c r="J4757"/>
      <c r="K4757"/>
      <c r="L4757" s="172"/>
    </row>
    <row r="4758" spans="7:12" x14ac:dyDescent="0.15">
      <c r="G4758"/>
      <c r="H4758"/>
      <c r="I4758"/>
      <c r="J4758"/>
      <c r="K4758"/>
      <c r="L4758" s="172"/>
    </row>
    <row r="4759" spans="7:12" x14ac:dyDescent="0.15">
      <c r="G4759"/>
      <c r="H4759"/>
      <c r="I4759"/>
      <c r="J4759"/>
      <c r="K4759"/>
      <c r="L4759" s="172"/>
    </row>
    <row r="4760" spans="7:12" x14ac:dyDescent="0.15">
      <c r="G4760"/>
      <c r="H4760"/>
      <c r="I4760"/>
      <c r="J4760"/>
      <c r="K4760"/>
      <c r="L4760" s="172"/>
    </row>
    <row r="4761" spans="7:12" x14ac:dyDescent="0.15">
      <c r="G4761"/>
      <c r="H4761"/>
      <c r="I4761"/>
      <c r="J4761"/>
      <c r="K4761"/>
      <c r="L4761" s="172"/>
    </row>
    <row r="4762" spans="7:12" x14ac:dyDescent="0.15">
      <c r="G4762"/>
      <c r="H4762"/>
      <c r="I4762"/>
      <c r="J4762"/>
      <c r="K4762"/>
      <c r="L4762" s="172"/>
    </row>
    <row r="4763" spans="7:12" x14ac:dyDescent="0.15">
      <c r="G4763"/>
      <c r="H4763"/>
      <c r="I4763"/>
      <c r="J4763"/>
      <c r="K4763"/>
      <c r="L4763" s="172"/>
    </row>
    <row r="4764" spans="7:12" x14ac:dyDescent="0.15">
      <c r="G4764"/>
      <c r="H4764"/>
      <c r="I4764"/>
      <c r="J4764"/>
      <c r="K4764"/>
      <c r="L4764" s="172"/>
    </row>
    <row r="4765" spans="7:12" x14ac:dyDescent="0.15">
      <c r="G4765"/>
      <c r="H4765"/>
      <c r="I4765"/>
      <c r="J4765"/>
      <c r="K4765"/>
      <c r="L4765" s="172"/>
    </row>
    <row r="4766" spans="7:12" x14ac:dyDescent="0.15">
      <c r="G4766"/>
      <c r="H4766"/>
      <c r="I4766"/>
      <c r="J4766"/>
      <c r="K4766"/>
      <c r="L4766" s="172"/>
    </row>
    <row r="4767" spans="7:12" x14ac:dyDescent="0.15">
      <c r="G4767"/>
      <c r="H4767"/>
      <c r="I4767"/>
      <c r="J4767"/>
      <c r="K4767"/>
      <c r="L4767" s="172"/>
    </row>
    <row r="4768" spans="7:12" x14ac:dyDescent="0.15">
      <c r="G4768"/>
      <c r="H4768"/>
      <c r="I4768"/>
      <c r="J4768"/>
      <c r="K4768"/>
      <c r="L4768" s="172"/>
    </row>
    <row r="4769" spans="7:12" x14ac:dyDescent="0.15">
      <c r="G4769"/>
      <c r="H4769"/>
      <c r="I4769"/>
      <c r="J4769"/>
      <c r="K4769"/>
      <c r="L4769" s="172"/>
    </row>
    <row r="4770" spans="7:12" x14ac:dyDescent="0.15">
      <c r="G4770"/>
      <c r="H4770"/>
      <c r="I4770"/>
      <c r="J4770"/>
      <c r="K4770"/>
      <c r="L4770" s="172"/>
    </row>
    <row r="4771" spans="7:12" x14ac:dyDescent="0.15">
      <c r="G4771"/>
      <c r="H4771"/>
      <c r="I4771"/>
      <c r="J4771"/>
      <c r="K4771"/>
      <c r="L4771" s="172"/>
    </row>
    <row r="4772" spans="7:12" x14ac:dyDescent="0.15">
      <c r="G4772"/>
      <c r="H4772"/>
      <c r="I4772"/>
      <c r="J4772"/>
      <c r="K4772"/>
      <c r="L4772" s="172"/>
    </row>
    <row r="4773" spans="7:12" x14ac:dyDescent="0.15">
      <c r="G4773"/>
      <c r="H4773"/>
      <c r="I4773"/>
      <c r="J4773"/>
      <c r="K4773"/>
      <c r="L4773" s="172"/>
    </row>
    <row r="4774" spans="7:12" x14ac:dyDescent="0.15">
      <c r="G4774"/>
      <c r="H4774"/>
      <c r="I4774"/>
      <c r="J4774"/>
      <c r="K4774"/>
      <c r="L4774" s="172"/>
    </row>
    <row r="4775" spans="7:12" x14ac:dyDescent="0.15">
      <c r="G4775"/>
      <c r="H4775"/>
      <c r="I4775"/>
      <c r="J4775"/>
      <c r="K4775"/>
      <c r="L4775" s="172"/>
    </row>
    <row r="4776" spans="7:12" x14ac:dyDescent="0.15">
      <c r="G4776"/>
      <c r="H4776"/>
      <c r="I4776"/>
      <c r="J4776"/>
      <c r="K4776"/>
      <c r="L4776" s="172"/>
    </row>
    <row r="4777" spans="7:12" x14ac:dyDescent="0.15">
      <c r="G4777"/>
      <c r="H4777"/>
      <c r="I4777"/>
      <c r="J4777"/>
      <c r="K4777"/>
      <c r="L4777" s="172"/>
    </row>
    <row r="4778" spans="7:12" x14ac:dyDescent="0.15">
      <c r="G4778"/>
      <c r="H4778"/>
      <c r="I4778"/>
      <c r="J4778"/>
      <c r="K4778"/>
      <c r="L4778" s="172"/>
    </row>
    <row r="4779" spans="7:12" x14ac:dyDescent="0.15">
      <c r="G4779"/>
      <c r="H4779"/>
      <c r="I4779"/>
      <c r="J4779"/>
      <c r="K4779"/>
      <c r="L4779" s="172"/>
    </row>
    <row r="4780" spans="7:12" x14ac:dyDescent="0.15">
      <c r="G4780"/>
      <c r="H4780"/>
      <c r="I4780"/>
      <c r="J4780"/>
      <c r="K4780"/>
      <c r="L4780" s="172"/>
    </row>
    <row r="4781" spans="7:12" x14ac:dyDescent="0.15">
      <c r="G4781"/>
      <c r="H4781"/>
      <c r="I4781"/>
      <c r="J4781"/>
      <c r="K4781"/>
      <c r="L4781" s="172"/>
    </row>
    <row r="4782" spans="7:12" x14ac:dyDescent="0.15">
      <c r="G4782"/>
      <c r="H4782"/>
      <c r="I4782"/>
      <c r="J4782"/>
      <c r="K4782"/>
      <c r="L4782" s="172"/>
    </row>
    <row r="4783" spans="7:12" x14ac:dyDescent="0.15">
      <c r="G4783"/>
      <c r="H4783"/>
      <c r="I4783"/>
      <c r="J4783"/>
      <c r="K4783"/>
      <c r="L4783" s="172"/>
    </row>
    <row r="4784" spans="7:12" x14ac:dyDescent="0.15">
      <c r="G4784"/>
      <c r="H4784"/>
      <c r="I4784"/>
      <c r="J4784"/>
      <c r="K4784"/>
      <c r="L4784" s="172"/>
    </row>
    <row r="4785" spans="7:12" x14ac:dyDescent="0.15">
      <c r="G4785"/>
      <c r="H4785"/>
      <c r="I4785"/>
      <c r="J4785"/>
      <c r="K4785"/>
      <c r="L4785" s="172"/>
    </row>
    <row r="4786" spans="7:12" x14ac:dyDescent="0.15">
      <c r="G4786"/>
      <c r="H4786"/>
      <c r="I4786"/>
      <c r="J4786"/>
      <c r="K4786"/>
      <c r="L4786" s="172"/>
    </row>
    <row r="4787" spans="7:12" x14ac:dyDescent="0.15">
      <c r="G4787"/>
      <c r="H4787"/>
      <c r="I4787"/>
      <c r="J4787"/>
      <c r="K4787"/>
      <c r="L4787" s="172"/>
    </row>
    <row r="4788" spans="7:12" x14ac:dyDescent="0.15">
      <c r="G4788"/>
      <c r="H4788"/>
      <c r="I4788"/>
      <c r="J4788"/>
      <c r="K4788"/>
      <c r="L4788" s="172"/>
    </row>
    <row r="4789" spans="7:12" x14ac:dyDescent="0.15">
      <c r="G4789"/>
      <c r="H4789"/>
      <c r="I4789"/>
      <c r="J4789"/>
      <c r="K4789"/>
      <c r="L4789" s="172"/>
    </row>
    <row r="4790" spans="7:12" x14ac:dyDescent="0.15">
      <c r="G4790"/>
      <c r="H4790"/>
      <c r="I4790"/>
      <c r="J4790"/>
      <c r="K4790"/>
      <c r="L4790" s="172"/>
    </row>
    <row r="4791" spans="7:12" x14ac:dyDescent="0.15">
      <c r="G4791"/>
      <c r="H4791"/>
      <c r="I4791"/>
      <c r="J4791"/>
      <c r="K4791"/>
      <c r="L4791" s="172"/>
    </row>
    <row r="4792" spans="7:12" x14ac:dyDescent="0.15">
      <c r="G4792"/>
      <c r="H4792"/>
      <c r="I4792"/>
      <c r="J4792"/>
      <c r="K4792"/>
      <c r="L4792" s="172"/>
    </row>
    <row r="4793" spans="7:12" x14ac:dyDescent="0.15">
      <c r="G4793"/>
      <c r="H4793"/>
      <c r="I4793"/>
      <c r="J4793"/>
      <c r="K4793"/>
      <c r="L4793" s="172"/>
    </row>
    <row r="4794" spans="7:12" x14ac:dyDescent="0.15">
      <c r="G4794"/>
      <c r="H4794"/>
      <c r="I4794"/>
      <c r="J4794"/>
      <c r="K4794"/>
      <c r="L4794" s="172"/>
    </row>
    <row r="4795" spans="7:12" x14ac:dyDescent="0.15">
      <c r="G4795"/>
      <c r="H4795"/>
      <c r="I4795"/>
      <c r="J4795"/>
      <c r="K4795"/>
      <c r="L4795" s="172"/>
    </row>
    <row r="4796" spans="7:12" x14ac:dyDescent="0.15">
      <c r="G4796"/>
      <c r="H4796"/>
      <c r="I4796"/>
      <c r="J4796"/>
      <c r="K4796"/>
      <c r="L4796" s="172"/>
    </row>
    <row r="4797" spans="7:12" x14ac:dyDescent="0.15">
      <c r="G4797"/>
      <c r="H4797"/>
      <c r="I4797"/>
      <c r="J4797"/>
      <c r="K4797"/>
      <c r="L4797" s="172"/>
    </row>
    <row r="4798" spans="7:12" x14ac:dyDescent="0.15">
      <c r="G4798"/>
      <c r="H4798"/>
      <c r="I4798"/>
      <c r="J4798"/>
      <c r="K4798"/>
      <c r="L4798" s="172"/>
    </row>
    <row r="4799" spans="7:12" x14ac:dyDescent="0.15">
      <c r="G4799"/>
      <c r="H4799"/>
      <c r="I4799"/>
      <c r="J4799"/>
      <c r="K4799"/>
      <c r="L4799" s="172"/>
    </row>
    <row r="4800" spans="7:12" x14ac:dyDescent="0.15">
      <c r="G4800"/>
      <c r="H4800"/>
      <c r="I4800"/>
      <c r="J4800"/>
      <c r="K4800"/>
      <c r="L4800" s="172"/>
    </row>
    <row r="4801" spans="7:12" x14ac:dyDescent="0.15">
      <c r="G4801"/>
      <c r="H4801"/>
      <c r="I4801"/>
      <c r="J4801"/>
      <c r="K4801"/>
      <c r="L4801" s="172"/>
    </row>
    <row r="4802" spans="7:12" x14ac:dyDescent="0.15">
      <c r="G4802"/>
      <c r="H4802"/>
      <c r="I4802"/>
      <c r="J4802"/>
      <c r="K4802"/>
      <c r="L4802" s="172"/>
    </row>
    <row r="4803" spans="7:12" x14ac:dyDescent="0.15">
      <c r="G4803"/>
      <c r="H4803"/>
      <c r="I4803"/>
      <c r="J4803"/>
      <c r="K4803"/>
      <c r="L4803" s="172"/>
    </row>
    <row r="4804" spans="7:12" x14ac:dyDescent="0.15">
      <c r="G4804"/>
      <c r="H4804"/>
      <c r="I4804"/>
      <c r="J4804"/>
      <c r="K4804"/>
      <c r="L4804" s="172"/>
    </row>
    <row r="4805" spans="7:12" x14ac:dyDescent="0.15">
      <c r="G4805"/>
      <c r="H4805"/>
      <c r="I4805"/>
      <c r="J4805"/>
      <c r="K4805"/>
      <c r="L4805" s="172"/>
    </row>
    <row r="4806" spans="7:12" x14ac:dyDescent="0.15">
      <c r="G4806"/>
      <c r="H4806"/>
      <c r="I4806"/>
      <c r="J4806"/>
      <c r="K4806"/>
      <c r="L4806" s="172"/>
    </row>
    <row r="4807" spans="7:12" x14ac:dyDescent="0.15">
      <c r="G4807"/>
      <c r="H4807"/>
      <c r="I4807"/>
      <c r="J4807"/>
      <c r="K4807"/>
      <c r="L4807" s="172"/>
    </row>
    <row r="4808" spans="7:12" x14ac:dyDescent="0.15">
      <c r="G4808"/>
      <c r="H4808"/>
      <c r="I4808"/>
      <c r="J4808"/>
      <c r="K4808"/>
      <c r="L4808" s="172"/>
    </row>
    <row r="4809" spans="7:12" x14ac:dyDescent="0.15">
      <c r="G4809"/>
      <c r="H4809"/>
      <c r="I4809"/>
      <c r="J4809"/>
      <c r="K4809"/>
      <c r="L4809" s="172"/>
    </row>
    <row r="4810" spans="7:12" x14ac:dyDescent="0.15">
      <c r="G4810"/>
      <c r="H4810"/>
      <c r="I4810"/>
      <c r="J4810"/>
      <c r="K4810"/>
      <c r="L4810" s="172"/>
    </row>
    <row r="4811" spans="7:12" x14ac:dyDescent="0.15">
      <c r="G4811"/>
      <c r="H4811"/>
      <c r="I4811"/>
      <c r="J4811"/>
      <c r="K4811"/>
      <c r="L4811" s="172"/>
    </row>
    <row r="4812" spans="7:12" x14ac:dyDescent="0.15">
      <c r="G4812"/>
      <c r="H4812"/>
      <c r="I4812"/>
      <c r="J4812"/>
      <c r="K4812"/>
      <c r="L4812" s="172"/>
    </row>
    <row r="4813" spans="7:12" x14ac:dyDescent="0.15">
      <c r="G4813"/>
      <c r="H4813"/>
      <c r="I4813"/>
      <c r="J4813"/>
      <c r="K4813"/>
      <c r="L4813" s="172"/>
    </row>
    <row r="4814" spans="7:12" x14ac:dyDescent="0.15">
      <c r="G4814"/>
      <c r="H4814"/>
      <c r="I4814"/>
      <c r="J4814"/>
      <c r="K4814"/>
      <c r="L4814" s="172"/>
    </row>
    <row r="4815" spans="7:12" x14ac:dyDescent="0.15">
      <c r="G4815"/>
      <c r="H4815"/>
      <c r="I4815"/>
      <c r="J4815"/>
      <c r="K4815"/>
      <c r="L4815" s="172"/>
    </row>
    <row r="4816" spans="7:12" x14ac:dyDescent="0.15">
      <c r="G4816"/>
      <c r="H4816"/>
      <c r="I4816"/>
      <c r="J4816"/>
      <c r="K4816"/>
      <c r="L4816" s="172"/>
    </row>
    <row r="4817" spans="7:12" x14ac:dyDescent="0.15">
      <c r="G4817"/>
      <c r="H4817"/>
      <c r="I4817"/>
      <c r="J4817"/>
      <c r="K4817"/>
      <c r="L4817" s="172"/>
    </row>
    <row r="4818" spans="7:12" x14ac:dyDescent="0.15">
      <c r="G4818"/>
      <c r="H4818"/>
      <c r="I4818"/>
      <c r="J4818"/>
      <c r="K4818"/>
      <c r="L4818" s="172"/>
    </row>
    <row r="4819" spans="7:12" x14ac:dyDescent="0.15">
      <c r="G4819"/>
      <c r="H4819"/>
      <c r="I4819"/>
      <c r="J4819"/>
      <c r="K4819"/>
      <c r="L4819" s="172"/>
    </row>
    <row r="4820" spans="7:12" x14ac:dyDescent="0.15">
      <c r="G4820"/>
      <c r="H4820"/>
      <c r="I4820"/>
      <c r="J4820"/>
      <c r="K4820"/>
      <c r="L4820" s="172"/>
    </row>
    <row r="4821" spans="7:12" x14ac:dyDescent="0.15">
      <c r="G4821"/>
      <c r="H4821"/>
      <c r="I4821"/>
      <c r="J4821"/>
      <c r="K4821"/>
      <c r="L4821" s="172"/>
    </row>
    <row r="4822" spans="7:12" x14ac:dyDescent="0.15">
      <c r="G4822"/>
      <c r="H4822"/>
      <c r="I4822"/>
      <c r="J4822"/>
      <c r="K4822"/>
      <c r="L4822" s="172"/>
    </row>
    <row r="4823" spans="7:12" x14ac:dyDescent="0.15">
      <c r="G4823"/>
      <c r="H4823"/>
      <c r="I4823"/>
      <c r="J4823"/>
      <c r="K4823"/>
      <c r="L4823" s="172"/>
    </row>
    <row r="4824" spans="7:12" x14ac:dyDescent="0.15">
      <c r="G4824"/>
      <c r="H4824"/>
      <c r="I4824"/>
      <c r="J4824"/>
      <c r="K4824"/>
      <c r="L4824" s="172"/>
    </row>
    <row r="4825" spans="7:12" x14ac:dyDescent="0.15">
      <c r="G4825"/>
      <c r="H4825"/>
      <c r="I4825"/>
      <c r="J4825"/>
      <c r="K4825"/>
      <c r="L4825" s="172"/>
    </row>
    <row r="4826" spans="7:12" x14ac:dyDescent="0.15">
      <c r="G4826"/>
      <c r="H4826"/>
      <c r="I4826"/>
      <c r="J4826"/>
      <c r="K4826"/>
      <c r="L4826" s="172"/>
    </row>
    <row r="4827" spans="7:12" x14ac:dyDescent="0.15">
      <c r="G4827"/>
      <c r="H4827"/>
      <c r="I4827"/>
      <c r="J4827"/>
      <c r="K4827"/>
      <c r="L4827" s="172"/>
    </row>
    <row r="4828" spans="7:12" x14ac:dyDescent="0.15">
      <c r="G4828"/>
      <c r="H4828"/>
      <c r="I4828"/>
      <c r="J4828"/>
      <c r="K4828"/>
      <c r="L4828" s="172"/>
    </row>
    <row r="4829" spans="7:12" x14ac:dyDescent="0.15">
      <c r="G4829"/>
      <c r="H4829"/>
      <c r="I4829"/>
      <c r="J4829"/>
      <c r="K4829"/>
      <c r="L4829" s="172"/>
    </row>
    <row r="4830" spans="7:12" x14ac:dyDescent="0.15">
      <c r="G4830"/>
      <c r="H4830"/>
      <c r="I4830"/>
      <c r="J4830"/>
      <c r="K4830"/>
      <c r="L4830" s="172"/>
    </row>
    <row r="4831" spans="7:12" x14ac:dyDescent="0.15">
      <c r="G4831"/>
      <c r="H4831"/>
      <c r="I4831"/>
      <c r="J4831"/>
      <c r="K4831"/>
      <c r="L4831" s="172"/>
    </row>
    <row r="4832" spans="7:12" x14ac:dyDescent="0.15">
      <c r="G4832"/>
      <c r="H4832"/>
      <c r="I4832"/>
      <c r="J4832"/>
      <c r="K4832"/>
      <c r="L4832" s="172"/>
    </row>
    <row r="4833" spans="7:12" x14ac:dyDescent="0.15">
      <c r="G4833"/>
      <c r="H4833"/>
      <c r="I4833"/>
      <c r="J4833"/>
      <c r="K4833"/>
      <c r="L4833" s="172"/>
    </row>
    <row r="4834" spans="7:12" x14ac:dyDescent="0.15">
      <c r="G4834"/>
      <c r="H4834"/>
      <c r="I4834"/>
      <c r="J4834"/>
      <c r="K4834"/>
      <c r="L4834" s="172"/>
    </row>
    <row r="4835" spans="7:12" x14ac:dyDescent="0.15">
      <c r="G4835"/>
      <c r="H4835"/>
      <c r="I4835"/>
      <c r="J4835"/>
      <c r="K4835"/>
      <c r="L4835" s="172"/>
    </row>
    <row r="4836" spans="7:12" x14ac:dyDescent="0.15">
      <c r="G4836"/>
      <c r="H4836"/>
      <c r="I4836"/>
      <c r="J4836"/>
      <c r="K4836"/>
      <c r="L4836" s="172"/>
    </row>
    <row r="4837" spans="7:12" x14ac:dyDescent="0.15">
      <c r="G4837"/>
      <c r="H4837"/>
      <c r="I4837"/>
      <c r="J4837"/>
      <c r="K4837"/>
      <c r="L4837" s="172"/>
    </row>
    <row r="4838" spans="7:12" x14ac:dyDescent="0.15">
      <c r="G4838"/>
      <c r="H4838"/>
      <c r="I4838"/>
      <c r="J4838"/>
      <c r="K4838"/>
      <c r="L4838" s="172"/>
    </row>
    <row r="4839" spans="7:12" x14ac:dyDescent="0.15">
      <c r="G4839"/>
      <c r="H4839"/>
      <c r="I4839"/>
      <c r="J4839"/>
      <c r="K4839"/>
      <c r="L4839" s="172"/>
    </row>
    <row r="4840" spans="7:12" x14ac:dyDescent="0.15">
      <c r="G4840"/>
      <c r="H4840"/>
      <c r="I4840"/>
      <c r="J4840"/>
      <c r="K4840"/>
      <c r="L4840" s="172"/>
    </row>
    <row r="4841" spans="7:12" x14ac:dyDescent="0.15">
      <c r="G4841"/>
      <c r="H4841"/>
      <c r="I4841"/>
      <c r="J4841"/>
      <c r="K4841"/>
      <c r="L4841" s="172"/>
    </row>
    <row r="4842" spans="7:12" x14ac:dyDescent="0.15">
      <c r="G4842"/>
      <c r="H4842"/>
      <c r="I4842"/>
      <c r="J4842"/>
      <c r="K4842"/>
      <c r="L4842" s="172"/>
    </row>
    <row r="4843" spans="7:12" x14ac:dyDescent="0.15">
      <c r="G4843"/>
      <c r="H4843"/>
      <c r="I4843"/>
      <c r="J4843"/>
      <c r="K4843"/>
      <c r="L4843" s="172"/>
    </row>
    <row r="4844" spans="7:12" x14ac:dyDescent="0.15">
      <c r="G4844"/>
      <c r="H4844"/>
      <c r="I4844"/>
      <c r="J4844"/>
      <c r="K4844"/>
      <c r="L4844" s="172"/>
    </row>
    <row r="4845" spans="7:12" x14ac:dyDescent="0.15">
      <c r="G4845"/>
      <c r="H4845"/>
      <c r="I4845"/>
      <c r="J4845"/>
      <c r="K4845"/>
      <c r="L4845" s="172"/>
    </row>
    <row r="4846" spans="7:12" x14ac:dyDescent="0.15">
      <c r="G4846"/>
      <c r="H4846"/>
      <c r="I4846"/>
      <c r="J4846"/>
      <c r="K4846"/>
      <c r="L4846" s="172"/>
    </row>
    <row r="4847" spans="7:12" x14ac:dyDescent="0.15">
      <c r="G4847"/>
      <c r="H4847"/>
      <c r="I4847"/>
      <c r="J4847"/>
      <c r="K4847"/>
      <c r="L4847" s="172"/>
    </row>
    <row r="4848" spans="7:12" x14ac:dyDescent="0.15">
      <c r="G4848"/>
      <c r="H4848"/>
      <c r="I4848"/>
      <c r="J4848"/>
      <c r="K4848"/>
      <c r="L4848" s="172"/>
    </row>
    <row r="4849" spans="7:12" x14ac:dyDescent="0.15">
      <c r="G4849"/>
      <c r="H4849"/>
      <c r="I4849"/>
      <c r="J4849"/>
      <c r="K4849"/>
      <c r="L4849" s="172"/>
    </row>
    <row r="4850" spans="7:12" x14ac:dyDescent="0.15">
      <c r="G4850"/>
      <c r="H4850"/>
      <c r="I4850"/>
      <c r="J4850"/>
      <c r="K4850"/>
      <c r="L4850" s="172"/>
    </row>
    <row r="4851" spans="7:12" x14ac:dyDescent="0.15">
      <c r="G4851"/>
      <c r="H4851"/>
      <c r="I4851"/>
      <c r="J4851"/>
      <c r="K4851"/>
      <c r="L4851" s="172"/>
    </row>
    <row r="4852" spans="7:12" x14ac:dyDescent="0.15">
      <c r="G4852"/>
      <c r="H4852"/>
      <c r="I4852"/>
      <c r="J4852"/>
      <c r="K4852"/>
      <c r="L4852" s="172"/>
    </row>
    <row r="4853" spans="7:12" x14ac:dyDescent="0.15">
      <c r="G4853"/>
      <c r="H4853"/>
      <c r="I4853"/>
      <c r="J4853"/>
      <c r="K4853"/>
      <c r="L4853" s="172"/>
    </row>
    <row r="4854" spans="7:12" x14ac:dyDescent="0.15">
      <c r="G4854"/>
      <c r="H4854"/>
      <c r="I4854"/>
      <c r="J4854"/>
      <c r="K4854"/>
      <c r="L4854" s="172"/>
    </row>
    <row r="4855" spans="7:12" x14ac:dyDescent="0.15">
      <c r="G4855"/>
      <c r="H4855"/>
      <c r="I4855"/>
      <c r="J4855"/>
      <c r="K4855"/>
      <c r="L4855" s="172"/>
    </row>
    <row r="4856" spans="7:12" x14ac:dyDescent="0.15">
      <c r="G4856"/>
      <c r="H4856"/>
      <c r="I4856"/>
      <c r="J4856"/>
      <c r="K4856"/>
      <c r="L4856" s="172"/>
    </row>
    <row r="4857" spans="7:12" x14ac:dyDescent="0.15">
      <c r="G4857"/>
      <c r="H4857"/>
      <c r="I4857"/>
      <c r="J4857"/>
      <c r="K4857"/>
      <c r="L4857" s="172"/>
    </row>
    <row r="4858" spans="7:12" x14ac:dyDescent="0.15">
      <c r="G4858"/>
      <c r="H4858"/>
      <c r="I4858"/>
      <c r="J4858"/>
      <c r="K4858"/>
      <c r="L4858" s="172"/>
    </row>
    <row r="4859" spans="7:12" x14ac:dyDescent="0.15">
      <c r="G4859"/>
      <c r="H4859"/>
      <c r="I4859"/>
      <c r="J4859"/>
      <c r="K4859"/>
      <c r="L4859" s="172"/>
    </row>
    <row r="4860" spans="7:12" x14ac:dyDescent="0.15">
      <c r="G4860"/>
      <c r="H4860"/>
      <c r="I4860"/>
      <c r="J4860"/>
      <c r="K4860"/>
      <c r="L4860" s="172"/>
    </row>
    <row r="4861" spans="7:12" x14ac:dyDescent="0.15">
      <c r="G4861"/>
      <c r="H4861"/>
      <c r="I4861"/>
      <c r="J4861"/>
      <c r="K4861"/>
      <c r="L4861" s="172"/>
    </row>
    <row r="4862" spans="7:12" x14ac:dyDescent="0.15">
      <c r="G4862"/>
      <c r="H4862"/>
      <c r="I4862"/>
      <c r="J4862"/>
      <c r="K4862"/>
      <c r="L4862" s="172"/>
    </row>
    <row r="4863" spans="7:12" x14ac:dyDescent="0.15">
      <c r="G4863"/>
      <c r="H4863"/>
      <c r="I4863"/>
      <c r="J4863"/>
      <c r="K4863"/>
      <c r="L4863" s="172"/>
    </row>
    <row r="4864" spans="7:12" x14ac:dyDescent="0.15">
      <c r="G4864"/>
      <c r="H4864"/>
      <c r="I4864"/>
      <c r="J4864"/>
      <c r="K4864"/>
      <c r="L4864" s="172"/>
    </row>
    <row r="4865" spans="7:12" x14ac:dyDescent="0.15">
      <c r="G4865"/>
      <c r="H4865"/>
      <c r="I4865"/>
      <c r="J4865"/>
      <c r="K4865"/>
      <c r="L4865" s="172"/>
    </row>
    <row r="4866" spans="7:12" x14ac:dyDescent="0.15">
      <c r="G4866"/>
      <c r="H4866"/>
      <c r="I4866"/>
      <c r="J4866"/>
      <c r="K4866"/>
      <c r="L4866" s="172"/>
    </row>
    <row r="4867" spans="7:12" x14ac:dyDescent="0.15">
      <c r="G4867"/>
      <c r="H4867"/>
      <c r="I4867"/>
      <c r="J4867"/>
      <c r="K4867"/>
      <c r="L4867" s="172"/>
    </row>
    <row r="4868" spans="7:12" x14ac:dyDescent="0.15">
      <c r="G4868"/>
      <c r="H4868"/>
      <c r="I4868"/>
      <c r="J4868"/>
      <c r="K4868"/>
      <c r="L4868" s="172"/>
    </row>
    <row r="4869" spans="7:12" x14ac:dyDescent="0.15">
      <c r="G4869"/>
      <c r="H4869"/>
      <c r="I4869"/>
      <c r="J4869"/>
      <c r="K4869"/>
      <c r="L4869" s="172"/>
    </row>
    <row r="4870" spans="7:12" x14ac:dyDescent="0.15">
      <c r="G4870"/>
      <c r="H4870"/>
      <c r="I4870"/>
      <c r="J4870"/>
      <c r="K4870"/>
      <c r="L4870" s="172"/>
    </row>
    <row r="4871" spans="7:12" x14ac:dyDescent="0.15">
      <c r="G4871"/>
      <c r="H4871"/>
      <c r="I4871"/>
      <c r="J4871"/>
      <c r="K4871"/>
      <c r="L4871" s="172"/>
    </row>
    <row r="4872" spans="7:12" x14ac:dyDescent="0.15">
      <c r="G4872"/>
      <c r="H4872"/>
      <c r="I4872"/>
      <c r="J4872"/>
      <c r="K4872"/>
      <c r="L4872" s="172"/>
    </row>
    <row r="4873" spans="7:12" x14ac:dyDescent="0.15">
      <c r="G4873"/>
      <c r="H4873"/>
      <c r="I4873"/>
      <c r="J4873"/>
      <c r="K4873"/>
      <c r="L4873" s="172"/>
    </row>
    <row r="4874" spans="7:12" x14ac:dyDescent="0.15">
      <c r="G4874"/>
      <c r="H4874"/>
      <c r="I4874"/>
      <c r="J4874"/>
      <c r="K4874"/>
      <c r="L4874" s="172"/>
    </row>
    <row r="4875" spans="7:12" x14ac:dyDescent="0.15">
      <c r="G4875"/>
      <c r="H4875"/>
      <c r="I4875"/>
      <c r="J4875"/>
      <c r="K4875"/>
      <c r="L4875" s="172"/>
    </row>
    <row r="4876" spans="7:12" x14ac:dyDescent="0.15">
      <c r="G4876"/>
      <c r="H4876"/>
      <c r="I4876"/>
      <c r="J4876"/>
      <c r="K4876"/>
      <c r="L4876" s="172"/>
    </row>
    <row r="4877" spans="7:12" x14ac:dyDescent="0.15">
      <c r="G4877"/>
      <c r="H4877"/>
      <c r="I4877"/>
      <c r="J4877"/>
      <c r="K4877"/>
      <c r="L4877" s="172"/>
    </row>
    <row r="4878" spans="7:12" x14ac:dyDescent="0.15">
      <c r="G4878"/>
      <c r="H4878"/>
      <c r="I4878"/>
      <c r="J4878"/>
      <c r="K4878"/>
      <c r="L4878" s="172"/>
    </row>
    <row r="4879" spans="7:12" x14ac:dyDescent="0.15">
      <c r="G4879"/>
      <c r="H4879"/>
      <c r="I4879"/>
      <c r="J4879"/>
      <c r="K4879"/>
      <c r="L4879" s="172"/>
    </row>
    <row r="4880" spans="7:12" x14ac:dyDescent="0.15">
      <c r="G4880"/>
      <c r="H4880"/>
      <c r="I4880"/>
      <c r="J4880"/>
      <c r="K4880"/>
      <c r="L4880" s="172"/>
    </row>
    <row r="4881" spans="7:12" x14ac:dyDescent="0.15">
      <c r="G4881"/>
      <c r="H4881"/>
      <c r="I4881"/>
      <c r="J4881"/>
      <c r="K4881"/>
      <c r="L4881" s="172"/>
    </row>
    <row r="4882" spans="7:12" x14ac:dyDescent="0.15">
      <c r="G4882"/>
      <c r="H4882"/>
      <c r="I4882"/>
      <c r="J4882"/>
      <c r="K4882"/>
      <c r="L4882" s="172"/>
    </row>
    <row r="4883" spans="7:12" x14ac:dyDescent="0.15">
      <c r="G4883"/>
      <c r="H4883"/>
      <c r="I4883"/>
      <c r="J4883"/>
      <c r="K4883"/>
      <c r="L4883" s="172"/>
    </row>
    <row r="4884" spans="7:12" x14ac:dyDescent="0.15">
      <c r="G4884"/>
      <c r="H4884"/>
      <c r="I4884"/>
      <c r="J4884"/>
      <c r="K4884"/>
      <c r="L4884" s="172"/>
    </row>
    <row r="4885" spans="7:12" x14ac:dyDescent="0.15">
      <c r="G4885"/>
      <c r="H4885"/>
      <c r="I4885"/>
      <c r="J4885"/>
      <c r="K4885"/>
      <c r="L4885" s="172"/>
    </row>
    <row r="4886" spans="7:12" x14ac:dyDescent="0.15">
      <c r="G4886"/>
      <c r="H4886"/>
      <c r="I4886"/>
      <c r="J4886"/>
      <c r="K4886"/>
      <c r="L4886" s="172"/>
    </row>
    <row r="4887" spans="7:12" x14ac:dyDescent="0.15">
      <c r="G4887"/>
      <c r="H4887"/>
      <c r="I4887"/>
      <c r="J4887"/>
      <c r="K4887"/>
      <c r="L4887" s="172"/>
    </row>
    <row r="4888" spans="7:12" x14ac:dyDescent="0.15">
      <c r="G4888"/>
      <c r="H4888"/>
      <c r="I4888"/>
      <c r="J4888"/>
      <c r="K4888"/>
      <c r="L4888" s="172"/>
    </row>
    <row r="4889" spans="7:12" x14ac:dyDescent="0.15">
      <c r="G4889"/>
      <c r="H4889"/>
      <c r="I4889"/>
      <c r="J4889"/>
      <c r="K4889"/>
      <c r="L4889" s="172"/>
    </row>
    <row r="4890" spans="7:12" x14ac:dyDescent="0.15">
      <c r="G4890"/>
      <c r="H4890"/>
      <c r="I4890"/>
      <c r="J4890"/>
      <c r="K4890"/>
      <c r="L4890" s="172"/>
    </row>
    <row r="4891" spans="7:12" x14ac:dyDescent="0.15">
      <c r="G4891"/>
      <c r="H4891"/>
      <c r="I4891"/>
      <c r="J4891"/>
      <c r="K4891"/>
      <c r="L4891" s="172"/>
    </row>
    <row r="4892" spans="7:12" x14ac:dyDescent="0.15">
      <c r="G4892"/>
      <c r="H4892"/>
      <c r="I4892"/>
      <c r="J4892"/>
      <c r="K4892"/>
      <c r="L4892" s="172"/>
    </row>
    <row r="4893" spans="7:12" x14ac:dyDescent="0.15">
      <c r="G4893"/>
      <c r="H4893"/>
      <c r="I4893"/>
      <c r="J4893"/>
      <c r="K4893"/>
      <c r="L4893" s="172"/>
    </row>
    <row r="4894" spans="7:12" x14ac:dyDescent="0.15">
      <c r="G4894"/>
      <c r="H4894"/>
      <c r="I4894"/>
      <c r="J4894"/>
      <c r="K4894"/>
      <c r="L4894" s="172"/>
    </row>
    <row r="4895" spans="7:12" x14ac:dyDescent="0.15">
      <c r="G4895"/>
      <c r="H4895"/>
      <c r="I4895"/>
      <c r="J4895"/>
      <c r="K4895"/>
      <c r="L4895" s="172"/>
    </row>
    <row r="4896" spans="7:12" x14ac:dyDescent="0.15">
      <c r="G4896"/>
      <c r="H4896"/>
      <c r="I4896"/>
      <c r="J4896"/>
      <c r="K4896"/>
      <c r="L4896" s="172"/>
    </row>
    <row r="4897" spans="7:12" x14ac:dyDescent="0.15">
      <c r="G4897"/>
      <c r="H4897"/>
      <c r="I4897"/>
      <c r="J4897"/>
      <c r="K4897"/>
      <c r="L4897" s="172"/>
    </row>
    <row r="4898" spans="7:12" x14ac:dyDescent="0.15">
      <c r="G4898"/>
      <c r="H4898"/>
      <c r="I4898"/>
      <c r="J4898"/>
      <c r="K4898"/>
      <c r="L4898" s="172"/>
    </row>
    <row r="4899" spans="7:12" x14ac:dyDescent="0.15">
      <c r="G4899"/>
      <c r="H4899"/>
      <c r="I4899"/>
      <c r="J4899"/>
      <c r="K4899"/>
      <c r="L4899" s="172"/>
    </row>
    <row r="4900" spans="7:12" x14ac:dyDescent="0.15">
      <c r="G4900"/>
      <c r="H4900"/>
      <c r="I4900"/>
      <c r="J4900"/>
      <c r="K4900"/>
      <c r="L4900" s="172"/>
    </row>
    <row r="4901" spans="7:12" x14ac:dyDescent="0.15">
      <c r="G4901"/>
      <c r="H4901"/>
      <c r="I4901"/>
      <c r="J4901"/>
      <c r="K4901"/>
      <c r="L4901" s="172"/>
    </row>
    <row r="4902" spans="7:12" x14ac:dyDescent="0.15">
      <c r="G4902"/>
      <c r="H4902"/>
      <c r="I4902"/>
      <c r="J4902"/>
      <c r="K4902"/>
      <c r="L4902" s="172"/>
    </row>
    <row r="4903" spans="7:12" x14ac:dyDescent="0.15">
      <c r="G4903"/>
      <c r="H4903"/>
      <c r="I4903"/>
      <c r="J4903"/>
      <c r="K4903"/>
      <c r="L4903" s="172"/>
    </row>
    <row r="4904" spans="7:12" x14ac:dyDescent="0.15">
      <c r="G4904"/>
      <c r="H4904"/>
      <c r="I4904"/>
      <c r="J4904"/>
      <c r="K4904"/>
      <c r="L4904" s="172"/>
    </row>
    <row r="4905" spans="7:12" x14ac:dyDescent="0.15">
      <c r="G4905"/>
      <c r="H4905"/>
      <c r="I4905"/>
      <c r="J4905"/>
      <c r="K4905"/>
      <c r="L4905" s="172"/>
    </row>
    <row r="4906" spans="7:12" x14ac:dyDescent="0.15">
      <c r="G4906"/>
      <c r="H4906"/>
      <c r="I4906"/>
      <c r="J4906"/>
      <c r="K4906"/>
      <c r="L4906" s="172"/>
    </row>
    <row r="4907" spans="7:12" x14ac:dyDescent="0.15">
      <c r="G4907"/>
      <c r="H4907"/>
      <c r="I4907"/>
      <c r="J4907"/>
      <c r="K4907"/>
      <c r="L4907" s="172"/>
    </row>
    <row r="4908" spans="7:12" x14ac:dyDescent="0.15">
      <c r="G4908"/>
      <c r="H4908"/>
      <c r="I4908"/>
      <c r="J4908"/>
      <c r="K4908"/>
      <c r="L4908" s="172"/>
    </row>
    <row r="4909" spans="7:12" x14ac:dyDescent="0.15">
      <c r="G4909"/>
      <c r="H4909"/>
      <c r="I4909"/>
      <c r="J4909"/>
      <c r="K4909"/>
      <c r="L4909" s="172"/>
    </row>
    <row r="4910" spans="7:12" x14ac:dyDescent="0.15">
      <c r="G4910"/>
      <c r="H4910"/>
      <c r="I4910"/>
      <c r="J4910"/>
      <c r="K4910"/>
      <c r="L4910" s="172"/>
    </row>
    <row r="4911" spans="7:12" x14ac:dyDescent="0.15">
      <c r="G4911"/>
      <c r="H4911"/>
      <c r="I4911"/>
      <c r="J4911"/>
      <c r="K4911"/>
      <c r="L4911" s="172"/>
    </row>
    <row r="4912" spans="7:12" x14ac:dyDescent="0.15">
      <c r="G4912"/>
      <c r="H4912"/>
      <c r="I4912"/>
      <c r="J4912"/>
      <c r="K4912"/>
      <c r="L4912" s="172"/>
    </row>
    <row r="4913" spans="7:12" x14ac:dyDescent="0.15">
      <c r="G4913"/>
      <c r="H4913"/>
      <c r="I4913"/>
      <c r="J4913"/>
      <c r="K4913"/>
      <c r="L4913" s="172"/>
    </row>
    <row r="4914" spans="7:12" x14ac:dyDescent="0.15">
      <c r="G4914"/>
      <c r="H4914"/>
      <c r="I4914"/>
      <c r="J4914"/>
      <c r="K4914"/>
      <c r="L4914" s="172"/>
    </row>
    <row r="4915" spans="7:12" x14ac:dyDescent="0.15">
      <c r="G4915"/>
      <c r="H4915"/>
      <c r="I4915"/>
      <c r="J4915"/>
      <c r="K4915"/>
      <c r="L4915" s="172"/>
    </row>
    <row r="4916" spans="7:12" x14ac:dyDescent="0.15">
      <c r="G4916"/>
      <c r="H4916"/>
      <c r="I4916"/>
      <c r="J4916"/>
      <c r="K4916"/>
      <c r="L4916" s="172"/>
    </row>
    <row r="4917" spans="7:12" x14ac:dyDescent="0.15">
      <c r="G4917"/>
      <c r="H4917"/>
      <c r="I4917"/>
      <c r="J4917"/>
      <c r="K4917"/>
      <c r="L4917" s="172"/>
    </row>
    <row r="4918" spans="7:12" x14ac:dyDescent="0.15">
      <c r="G4918"/>
      <c r="H4918"/>
      <c r="I4918"/>
      <c r="J4918"/>
      <c r="K4918"/>
      <c r="L4918" s="172"/>
    </row>
    <row r="4919" spans="7:12" x14ac:dyDescent="0.15">
      <c r="G4919"/>
      <c r="H4919"/>
      <c r="I4919"/>
      <c r="J4919"/>
      <c r="K4919"/>
      <c r="L4919" s="172"/>
    </row>
    <row r="4920" spans="7:12" x14ac:dyDescent="0.15">
      <c r="G4920"/>
      <c r="H4920"/>
      <c r="I4920"/>
      <c r="J4920"/>
      <c r="K4920"/>
      <c r="L4920" s="172"/>
    </row>
    <row r="4921" spans="7:12" x14ac:dyDescent="0.15">
      <c r="G4921"/>
      <c r="H4921"/>
      <c r="I4921"/>
      <c r="J4921"/>
      <c r="K4921"/>
      <c r="L4921" s="172"/>
    </row>
    <row r="4922" spans="7:12" x14ac:dyDescent="0.15">
      <c r="G4922"/>
      <c r="H4922"/>
      <c r="I4922"/>
      <c r="J4922"/>
      <c r="K4922"/>
      <c r="L4922" s="172"/>
    </row>
    <row r="4923" spans="7:12" x14ac:dyDescent="0.15">
      <c r="G4923"/>
      <c r="H4923"/>
      <c r="I4923"/>
      <c r="J4923"/>
      <c r="K4923"/>
      <c r="L4923" s="172"/>
    </row>
    <row r="4924" spans="7:12" x14ac:dyDescent="0.15">
      <c r="G4924"/>
      <c r="H4924"/>
      <c r="I4924"/>
      <c r="J4924"/>
      <c r="K4924"/>
      <c r="L4924" s="172"/>
    </row>
    <row r="4925" spans="7:12" x14ac:dyDescent="0.15">
      <c r="G4925"/>
      <c r="H4925"/>
      <c r="I4925"/>
      <c r="J4925"/>
      <c r="K4925"/>
      <c r="L4925" s="172"/>
    </row>
    <row r="4926" spans="7:12" x14ac:dyDescent="0.15">
      <c r="G4926"/>
      <c r="H4926"/>
      <c r="I4926"/>
      <c r="J4926"/>
      <c r="K4926"/>
      <c r="L4926" s="172"/>
    </row>
    <row r="4927" spans="7:12" x14ac:dyDescent="0.15">
      <c r="G4927"/>
      <c r="H4927"/>
      <c r="I4927"/>
      <c r="J4927"/>
      <c r="K4927"/>
      <c r="L4927" s="172"/>
    </row>
    <row r="4928" spans="7:12" x14ac:dyDescent="0.15">
      <c r="G4928"/>
      <c r="H4928"/>
      <c r="I4928"/>
      <c r="J4928"/>
      <c r="K4928"/>
      <c r="L4928" s="172"/>
    </row>
    <row r="4929" spans="7:12" x14ac:dyDescent="0.15">
      <c r="G4929"/>
      <c r="H4929"/>
      <c r="I4929"/>
      <c r="J4929"/>
      <c r="K4929"/>
      <c r="L4929" s="172"/>
    </row>
    <row r="4930" spans="7:12" x14ac:dyDescent="0.15">
      <c r="G4930"/>
      <c r="H4930"/>
      <c r="I4930"/>
      <c r="J4930"/>
      <c r="K4930"/>
      <c r="L4930" s="172"/>
    </row>
    <row r="4931" spans="7:12" x14ac:dyDescent="0.15">
      <c r="G4931"/>
      <c r="H4931"/>
      <c r="I4931"/>
      <c r="J4931"/>
      <c r="K4931"/>
      <c r="L4931" s="172"/>
    </row>
    <row r="4932" spans="7:12" x14ac:dyDescent="0.15">
      <c r="G4932"/>
      <c r="H4932"/>
      <c r="I4932"/>
      <c r="J4932"/>
      <c r="K4932"/>
      <c r="L4932" s="172"/>
    </row>
    <row r="4933" spans="7:12" x14ac:dyDescent="0.15">
      <c r="G4933"/>
      <c r="H4933"/>
      <c r="I4933"/>
      <c r="J4933"/>
      <c r="K4933"/>
      <c r="L4933" s="172"/>
    </row>
    <row r="4934" spans="7:12" x14ac:dyDescent="0.15">
      <c r="G4934"/>
      <c r="H4934"/>
      <c r="I4934"/>
      <c r="J4934"/>
      <c r="K4934"/>
      <c r="L4934" s="172"/>
    </row>
    <row r="4935" spans="7:12" x14ac:dyDescent="0.15">
      <c r="G4935"/>
      <c r="H4935"/>
      <c r="I4935"/>
      <c r="J4935"/>
      <c r="K4935"/>
      <c r="L4935" s="172"/>
    </row>
    <row r="4936" spans="7:12" x14ac:dyDescent="0.15">
      <c r="G4936"/>
      <c r="H4936"/>
      <c r="I4936"/>
      <c r="J4936"/>
      <c r="K4936"/>
      <c r="L4936" s="172"/>
    </row>
    <row r="4937" spans="7:12" x14ac:dyDescent="0.15">
      <c r="G4937"/>
      <c r="H4937"/>
      <c r="I4937"/>
      <c r="J4937"/>
      <c r="K4937"/>
      <c r="L4937" s="172"/>
    </row>
    <row r="4938" spans="7:12" x14ac:dyDescent="0.15">
      <c r="G4938"/>
      <c r="H4938"/>
      <c r="I4938"/>
      <c r="J4938"/>
      <c r="K4938"/>
      <c r="L4938" s="172"/>
    </row>
    <row r="4939" spans="7:12" x14ac:dyDescent="0.15">
      <c r="G4939"/>
      <c r="H4939"/>
      <c r="I4939"/>
      <c r="J4939"/>
      <c r="K4939"/>
      <c r="L4939" s="172"/>
    </row>
    <row r="4940" spans="7:12" x14ac:dyDescent="0.15">
      <c r="G4940"/>
      <c r="H4940"/>
      <c r="I4940"/>
      <c r="J4940"/>
      <c r="K4940"/>
      <c r="L4940" s="172"/>
    </row>
    <row r="4941" spans="7:12" x14ac:dyDescent="0.15">
      <c r="G4941"/>
      <c r="H4941"/>
      <c r="I4941"/>
      <c r="J4941"/>
      <c r="K4941"/>
      <c r="L4941" s="172"/>
    </row>
    <row r="4942" spans="7:12" x14ac:dyDescent="0.15">
      <c r="G4942"/>
      <c r="H4942"/>
      <c r="I4942"/>
      <c r="J4942"/>
      <c r="K4942"/>
      <c r="L4942" s="172"/>
    </row>
    <row r="4943" spans="7:12" x14ac:dyDescent="0.15">
      <c r="G4943"/>
      <c r="H4943"/>
      <c r="I4943"/>
      <c r="J4943"/>
      <c r="K4943"/>
      <c r="L4943" s="172"/>
    </row>
    <row r="4944" spans="7:12" x14ac:dyDescent="0.15">
      <c r="G4944"/>
      <c r="H4944"/>
      <c r="I4944"/>
      <c r="J4944"/>
      <c r="K4944"/>
      <c r="L4944" s="172"/>
    </row>
    <row r="4945" spans="7:12" x14ac:dyDescent="0.15">
      <c r="G4945"/>
      <c r="H4945"/>
      <c r="I4945"/>
      <c r="J4945"/>
      <c r="K4945"/>
      <c r="L4945" s="172"/>
    </row>
    <row r="4946" spans="7:12" x14ac:dyDescent="0.15">
      <c r="G4946"/>
      <c r="H4946"/>
      <c r="I4946"/>
      <c r="J4946"/>
      <c r="K4946"/>
      <c r="L4946" s="172"/>
    </row>
    <row r="4947" spans="7:12" x14ac:dyDescent="0.15">
      <c r="G4947"/>
      <c r="H4947"/>
      <c r="I4947"/>
      <c r="J4947"/>
      <c r="K4947"/>
      <c r="L4947" s="172"/>
    </row>
    <row r="4948" spans="7:12" x14ac:dyDescent="0.15">
      <c r="G4948"/>
      <c r="H4948"/>
      <c r="I4948"/>
      <c r="J4948"/>
      <c r="K4948"/>
      <c r="L4948" s="172"/>
    </row>
    <row r="4949" spans="7:12" x14ac:dyDescent="0.15">
      <c r="G4949"/>
      <c r="H4949"/>
      <c r="I4949"/>
      <c r="J4949"/>
      <c r="K4949"/>
      <c r="L4949" s="172"/>
    </row>
    <row r="4950" spans="7:12" x14ac:dyDescent="0.15">
      <c r="G4950"/>
      <c r="H4950"/>
      <c r="I4950"/>
      <c r="J4950"/>
      <c r="K4950"/>
      <c r="L4950" s="172"/>
    </row>
    <row r="4951" spans="7:12" x14ac:dyDescent="0.15">
      <c r="G4951"/>
      <c r="H4951"/>
      <c r="I4951"/>
      <c r="J4951"/>
      <c r="K4951"/>
      <c r="L4951" s="172"/>
    </row>
    <row r="4952" spans="7:12" x14ac:dyDescent="0.15">
      <c r="G4952"/>
      <c r="H4952"/>
      <c r="I4952"/>
      <c r="J4952"/>
      <c r="K4952"/>
      <c r="L4952" s="172"/>
    </row>
    <row r="4953" spans="7:12" x14ac:dyDescent="0.15">
      <c r="G4953"/>
      <c r="H4953"/>
      <c r="I4953"/>
      <c r="J4953"/>
      <c r="K4953"/>
      <c r="L4953" s="172"/>
    </row>
    <row r="4954" spans="7:12" x14ac:dyDescent="0.15">
      <c r="G4954"/>
      <c r="H4954"/>
      <c r="I4954"/>
      <c r="J4954"/>
      <c r="K4954"/>
      <c r="L4954" s="172"/>
    </row>
    <row r="4955" spans="7:12" x14ac:dyDescent="0.15">
      <c r="G4955"/>
      <c r="H4955"/>
      <c r="I4955"/>
      <c r="J4955"/>
      <c r="K4955"/>
      <c r="L4955" s="172"/>
    </row>
    <row r="4956" spans="7:12" x14ac:dyDescent="0.15">
      <c r="G4956"/>
      <c r="H4956"/>
      <c r="I4956"/>
      <c r="J4956"/>
      <c r="K4956"/>
      <c r="L4956" s="172"/>
    </row>
    <row r="4957" spans="7:12" x14ac:dyDescent="0.15">
      <c r="G4957"/>
      <c r="H4957"/>
      <c r="I4957"/>
      <c r="J4957"/>
      <c r="K4957"/>
      <c r="L4957" s="172"/>
    </row>
    <row r="4958" spans="7:12" x14ac:dyDescent="0.15">
      <c r="G4958"/>
      <c r="H4958"/>
      <c r="I4958"/>
      <c r="J4958"/>
      <c r="K4958"/>
      <c r="L4958" s="172"/>
    </row>
    <row r="4959" spans="7:12" x14ac:dyDescent="0.15">
      <c r="G4959"/>
      <c r="H4959"/>
      <c r="I4959"/>
      <c r="J4959"/>
      <c r="K4959"/>
      <c r="L4959" s="172"/>
    </row>
    <row r="4960" spans="7:12" x14ac:dyDescent="0.15">
      <c r="G4960"/>
      <c r="H4960"/>
      <c r="I4960"/>
      <c r="J4960"/>
      <c r="K4960"/>
      <c r="L4960" s="172"/>
    </row>
    <row r="4961" spans="7:12" x14ac:dyDescent="0.15">
      <c r="G4961"/>
      <c r="H4961"/>
      <c r="I4961"/>
      <c r="J4961"/>
      <c r="K4961"/>
      <c r="L4961" s="172"/>
    </row>
    <row r="4962" spans="7:12" x14ac:dyDescent="0.15">
      <c r="G4962"/>
      <c r="H4962"/>
      <c r="I4962"/>
      <c r="J4962"/>
      <c r="K4962"/>
      <c r="L4962" s="172"/>
    </row>
    <row r="4963" spans="7:12" x14ac:dyDescent="0.15">
      <c r="G4963"/>
      <c r="H4963"/>
      <c r="I4963"/>
      <c r="J4963"/>
      <c r="K4963"/>
      <c r="L4963" s="172"/>
    </row>
    <row r="4964" spans="7:12" x14ac:dyDescent="0.15">
      <c r="G4964"/>
      <c r="H4964"/>
      <c r="I4964"/>
      <c r="J4964"/>
      <c r="K4964"/>
      <c r="L4964" s="172"/>
    </row>
    <row r="4965" spans="7:12" x14ac:dyDescent="0.15">
      <c r="G4965"/>
      <c r="H4965"/>
      <c r="I4965"/>
      <c r="J4965"/>
      <c r="K4965"/>
      <c r="L4965" s="172"/>
    </row>
    <row r="4966" spans="7:12" x14ac:dyDescent="0.15">
      <c r="G4966"/>
      <c r="H4966"/>
      <c r="I4966"/>
      <c r="J4966"/>
      <c r="K4966"/>
      <c r="L4966" s="172"/>
    </row>
    <row r="4967" spans="7:12" x14ac:dyDescent="0.15">
      <c r="G4967"/>
      <c r="H4967"/>
      <c r="I4967"/>
      <c r="J4967"/>
      <c r="K4967"/>
      <c r="L4967" s="172"/>
    </row>
    <row r="4968" spans="7:12" x14ac:dyDescent="0.15">
      <c r="G4968"/>
      <c r="H4968"/>
      <c r="I4968"/>
      <c r="J4968"/>
      <c r="K4968"/>
      <c r="L4968" s="172"/>
    </row>
    <row r="4969" spans="7:12" x14ac:dyDescent="0.15">
      <c r="G4969"/>
      <c r="H4969"/>
      <c r="I4969"/>
      <c r="J4969"/>
      <c r="K4969"/>
      <c r="L4969" s="172"/>
    </row>
    <row r="4970" spans="7:12" x14ac:dyDescent="0.15">
      <c r="G4970"/>
      <c r="H4970"/>
      <c r="I4970"/>
      <c r="J4970"/>
      <c r="K4970"/>
      <c r="L4970" s="172"/>
    </row>
    <row r="4971" spans="7:12" x14ac:dyDescent="0.15">
      <c r="G4971"/>
      <c r="H4971"/>
      <c r="I4971"/>
      <c r="J4971"/>
      <c r="K4971"/>
      <c r="L4971" s="172"/>
    </row>
    <row r="4972" spans="7:12" x14ac:dyDescent="0.15">
      <c r="G4972"/>
      <c r="H4972"/>
      <c r="I4972"/>
      <c r="J4972"/>
      <c r="K4972"/>
      <c r="L4972" s="172"/>
    </row>
    <row r="4973" spans="7:12" x14ac:dyDescent="0.15">
      <c r="G4973"/>
      <c r="H4973"/>
      <c r="I4973"/>
      <c r="J4973"/>
      <c r="K4973"/>
      <c r="L4973" s="172"/>
    </row>
    <row r="4974" spans="7:12" x14ac:dyDescent="0.15">
      <c r="G4974"/>
      <c r="H4974"/>
      <c r="I4974"/>
      <c r="J4974"/>
      <c r="K4974"/>
      <c r="L4974" s="172"/>
    </row>
    <row r="4975" spans="7:12" x14ac:dyDescent="0.15">
      <c r="G4975"/>
      <c r="H4975"/>
      <c r="I4975"/>
      <c r="J4975"/>
      <c r="K4975"/>
      <c r="L4975" s="172"/>
    </row>
    <row r="4976" spans="7:12" x14ac:dyDescent="0.15">
      <c r="G4976"/>
      <c r="H4976"/>
      <c r="I4976"/>
      <c r="J4976"/>
      <c r="K4976"/>
      <c r="L4976" s="172"/>
    </row>
    <row r="4977" spans="7:12" x14ac:dyDescent="0.15">
      <c r="G4977"/>
      <c r="H4977"/>
      <c r="I4977"/>
      <c r="J4977"/>
      <c r="K4977"/>
      <c r="L4977" s="172"/>
    </row>
    <row r="4978" spans="7:12" x14ac:dyDescent="0.15">
      <c r="G4978"/>
      <c r="H4978"/>
      <c r="I4978"/>
      <c r="J4978"/>
      <c r="K4978"/>
      <c r="L4978" s="172"/>
    </row>
    <row r="4979" spans="7:12" x14ac:dyDescent="0.15">
      <c r="G4979"/>
      <c r="H4979"/>
      <c r="I4979"/>
      <c r="J4979"/>
      <c r="K4979"/>
      <c r="L4979" s="172"/>
    </row>
    <row r="4980" spans="7:12" x14ac:dyDescent="0.15">
      <c r="G4980"/>
      <c r="H4980"/>
      <c r="I4980"/>
      <c r="J4980"/>
      <c r="K4980"/>
      <c r="L4980" s="172"/>
    </row>
    <row r="4981" spans="7:12" x14ac:dyDescent="0.15">
      <c r="G4981"/>
      <c r="H4981"/>
      <c r="I4981"/>
      <c r="J4981"/>
      <c r="K4981"/>
      <c r="L4981" s="172"/>
    </row>
    <row r="4982" spans="7:12" x14ac:dyDescent="0.15">
      <c r="G4982"/>
      <c r="H4982"/>
      <c r="I4982"/>
      <c r="J4982"/>
      <c r="K4982"/>
      <c r="L4982" s="172"/>
    </row>
    <row r="4983" spans="7:12" x14ac:dyDescent="0.15">
      <c r="G4983"/>
      <c r="H4983"/>
      <c r="I4983"/>
      <c r="J4983"/>
      <c r="K4983"/>
      <c r="L4983" s="172"/>
    </row>
    <row r="4984" spans="7:12" x14ac:dyDescent="0.15">
      <c r="G4984"/>
      <c r="H4984"/>
      <c r="I4984"/>
      <c r="J4984"/>
      <c r="K4984"/>
      <c r="L4984" s="172"/>
    </row>
    <row r="4985" spans="7:12" x14ac:dyDescent="0.15">
      <c r="G4985"/>
      <c r="H4985"/>
      <c r="I4985"/>
      <c r="J4985"/>
      <c r="K4985"/>
      <c r="L4985" s="172"/>
    </row>
    <row r="4986" spans="7:12" x14ac:dyDescent="0.15">
      <c r="G4986"/>
      <c r="H4986"/>
      <c r="I4986"/>
      <c r="J4986"/>
      <c r="K4986"/>
      <c r="L4986" s="172"/>
    </row>
    <row r="4987" spans="7:12" x14ac:dyDescent="0.15">
      <c r="G4987"/>
      <c r="H4987"/>
      <c r="I4987"/>
      <c r="J4987"/>
      <c r="K4987"/>
      <c r="L4987" s="172"/>
    </row>
    <row r="4988" spans="7:12" x14ac:dyDescent="0.15">
      <c r="G4988"/>
      <c r="H4988"/>
      <c r="I4988"/>
      <c r="J4988"/>
      <c r="K4988"/>
      <c r="L4988" s="172"/>
    </row>
    <row r="4989" spans="7:12" x14ac:dyDescent="0.15">
      <c r="G4989"/>
      <c r="H4989"/>
      <c r="I4989"/>
      <c r="J4989"/>
      <c r="K4989"/>
      <c r="L4989" s="172"/>
    </row>
    <row r="4990" spans="7:12" x14ac:dyDescent="0.15">
      <c r="G4990"/>
      <c r="H4990"/>
      <c r="I4990"/>
      <c r="J4990"/>
      <c r="K4990"/>
      <c r="L4990" s="172"/>
    </row>
    <row r="4991" spans="7:12" x14ac:dyDescent="0.15">
      <c r="G4991"/>
      <c r="H4991"/>
      <c r="I4991"/>
      <c r="J4991"/>
      <c r="K4991"/>
      <c r="L4991" s="172"/>
    </row>
    <row r="4992" spans="7:12" x14ac:dyDescent="0.15">
      <c r="G4992"/>
      <c r="H4992"/>
      <c r="I4992"/>
      <c r="J4992"/>
      <c r="K4992"/>
      <c r="L4992" s="172"/>
    </row>
    <row r="4993" spans="7:12" x14ac:dyDescent="0.15">
      <c r="G4993"/>
      <c r="H4993"/>
      <c r="I4993"/>
      <c r="J4993"/>
      <c r="K4993"/>
      <c r="L4993" s="172"/>
    </row>
    <row r="4994" spans="7:12" x14ac:dyDescent="0.15">
      <c r="G4994"/>
      <c r="H4994"/>
      <c r="I4994"/>
      <c r="J4994"/>
      <c r="K4994"/>
      <c r="L4994" s="172"/>
    </row>
    <row r="4995" spans="7:12" x14ac:dyDescent="0.15">
      <c r="G4995"/>
      <c r="H4995"/>
      <c r="I4995"/>
      <c r="J4995"/>
      <c r="K4995"/>
      <c r="L4995" s="172"/>
    </row>
    <row r="4996" spans="7:12" x14ac:dyDescent="0.15">
      <c r="G4996"/>
      <c r="H4996"/>
      <c r="I4996"/>
      <c r="J4996"/>
      <c r="K4996"/>
      <c r="L4996" s="172"/>
    </row>
    <row r="4997" spans="7:12" x14ac:dyDescent="0.15">
      <c r="G4997"/>
      <c r="H4997"/>
      <c r="I4997"/>
      <c r="J4997"/>
      <c r="K4997"/>
      <c r="L4997" s="172"/>
    </row>
    <row r="4998" spans="7:12" x14ac:dyDescent="0.15">
      <c r="G4998"/>
      <c r="H4998"/>
      <c r="I4998"/>
      <c r="J4998"/>
      <c r="K4998"/>
      <c r="L4998" s="172"/>
    </row>
    <row r="4999" spans="7:12" x14ac:dyDescent="0.15">
      <c r="G4999"/>
      <c r="H4999"/>
      <c r="I4999"/>
      <c r="J4999"/>
      <c r="K4999"/>
      <c r="L4999" s="172"/>
    </row>
    <row r="5000" spans="7:12" x14ac:dyDescent="0.15">
      <c r="G5000" s="150"/>
      <c r="H5000" s="150"/>
      <c r="I5000" s="150"/>
      <c r="J5000" s="150"/>
      <c r="K5000" s="150"/>
      <c r="L5000"/>
    </row>
    <row r="5001" spans="7:12" x14ac:dyDescent="0.15">
      <c r="G5001"/>
      <c r="H5001"/>
      <c r="I5001"/>
      <c r="J5001"/>
      <c r="K5001"/>
      <c r="L5001" s="172"/>
    </row>
    <row r="5002" spans="7:12" x14ac:dyDescent="0.15">
      <c r="G5002"/>
      <c r="H5002"/>
      <c r="I5002"/>
      <c r="J5002"/>
      <c r="K5002"/>
      <c r="L5002" s="172"/>
    </row>
    <row r="5003" spans="7:12" x14ac:dyDescent="0.15">
      <c r="G5003"/>
      <c r="H5003"/>
      <c r="I5003"/>
      <c r="J5003"/>
      <c r="K5003"/>
      <c r="L5003" s="172"/>
    </row>
    <row r="5004" spans="7:12" x14ac:dyDescent="0.15">
      <c r="G5004"/>
      <c r="H5004"/>
      <c r="I5004"/>
      <c r="J5004"/>
      <c r="K5004"/>
      <c r="L5004" s="172"/>
    </row>
    <row r="5005" spans="7:12" x14ac:dyDescent="0.15">
      <c r="G5005"/>
      <c r="H5005"/>
      <c r="I5005"/>
      <c r="J5005"/>
      <c r="K5005"/>
      <c r="L5005" s="172"/>
    </row>
    <row r="5006" spans="7:12" x14ac:dyDescent="0.15">
      <c r="G5006"/>
      <c r="H5006"/>
      <c r="I5006"/>
      <c r="J5006"/>
      <c r="K5006"/>
      <c r="L5006" s="172"/>
    </row>
    <row r="5007" spans="7:12" x14ac:dyDescent="0.15">
      <c r="G5007"/>
      <c r="H5007"/>
      <c r="I5007"/>
      <c r="J5007"/>
      <c r="K5007"/>
      <c r="L5007" s="172"/>
    </row>
    <row r="5008" spans="7:12" x14ac:dyDescent="0.15">
      <c r="G5008"/>
      <c r="H5008"/>
      <c r="I5008"/>
      <c r="J5008"/>
      <c r="K5008"/>
      <c r="L5008" s="172"/>
    </row>
    <row r="5009" spans="7:12" x14ac:dyDescent="0.15">
      <c r="G5009"/>
      <c r="H5009"/>
      <c r="I5009"/>
      <c r="J5009"/>
      <c r="K5009"/>
      <c r="L5009" s="172"/>
    </row>
    <row r="5010" spans="7:12" x14ac:dyDescent="0.15">
      <c r="G5010"/>
      <c r="H5010"/>
      <c r="I5010"/>
      <c r="J5010"/>
      <c r="K5010"/>
      <c r="L5010" s="172"/>
    </row>
    <row r="5011" spans="7:12" x14ac:dyDescent="0.15">
      <c r="G5011"/>
      <c r="H5011"/>
      <c r="I5011"/>
      <c r="J5011"/>
      <c r="K5011"/>
      <c r="L5011" s="172"/>
    </row>
    <row r="5012" spans="7:12" x14ac:dyDescent="0.15">
      <c r="G5012"/>
      <c r="H5012"/>
      <c r="I5012"/>
      <c r="J5012"/>
      <c r="K5012"/>
      <c r="L5012" s="172"/>
    </row>
    <row r="5013" spans="7:12" x14ac:dyDescent="0.15">
      <c r="G5013"/>
      <c r="H5013"/>
      <c r="I5013"/>
      <c r="J5013"/>
      <c r="K5013"/>
      <c r="L5013" s="172"/>
    </row>
    <row r="5014" spans="7:12" x14ac:dyDescent="0.15">
      <c r="G5014"/>
      <c r="H5014"/>
      <c r="I5014"/>
      <c r="J5014"/>
      <c r="K5014"/>
      <c r="L5014" s="172"/>
    </row>
    <row r="5015" spans="7:12" x14ac:dyDescent="0.15">
      <c r="G5015"/>
      <c r="H5015"/>
      <c r="I5015"/>
      <c r="J5015"/>
      <c r="K5015"/>
      <c r="L5015" s="172"/>
    </row>
    <row r="5016" spans="7:12" x14ac:dyDescent="0.15">
      <c r="G5016"/>
      <c r="H5016"/>
      <c r="I5016"/>
      <c r="J5016"/>
      <c r="K5016"/>
      <c r="L5016" s="172"/>
    </row>
    <row r="5017" spans="7:12" x14ac:dyDescent="0.15">
      <c r="G5017"/>
      <c r="H5017"/>
      <c r="I5017"/>
      <c r="J5017"/>
      <c r="K5017"/>
      <c r="L5017" s="172"/>
    </row>
    <row r="5018" spans="7:12" x14ac:dyDescent="0.15">
      <c r="G5018"/>
      <c r="H5018"/>
      <c r="I5018"/>
      <c r="J5018"/>
      <c r="K5018"/>
      <c r="L5018" s="172"/>
    </row>
    <row r="5019" spans="7:12" x14ac:dyDescent="0.15">
      <c r="G5019"/>
      <c r="H5019"/>
      <c r="I5019"/>
      <c r="J5019"/>
      <c r="K5019"/>
      <c r="L5019" s="172"/>
    </row>
    <row r="5020" spans="7:12" x14ac:dyDescent="0.15">
      <c r="G5020"/>
      <c r="H5020"/>
      <c r="I5020"/>
      <c r="J5020"/>
      <c r="K5020"/>
      <c r="L5020" s="172"/>
    </row>
    <row r="5021" spans="7:12" x14ac:dyDescent="0.15">
      <c r="G5021"/>
      <c r="H5021"/>
      <c r="I5021"/>
      <c r="J5021"/>
      <c r="K5021"/>
      <c r="L5021" s="172"/>
    </row>
    <row r="5022" spans="7:12" x14ac:dyDescent="0.15">
      <c r="G5022"/>
      <c r="H5022"/>
      <c r="I5022"/>
      <c r="J5022"/>
      <c r="K5022"/>
      <c r="L5022" s="172"/>
    </row>
    <row r="5023" spans="7:12" x14ac:dyDescent="0.15">
      <c r="G5023"/>
      <c r="H5023"/>
      <c r="I5023"/>
      <c r="J5023"/>
      <c r="K5023"/>
      <c r="L5023" s="172"/>
    </row>
    <row r="5024" spans="7:12" x14ac:dyDescent="0.15">
      <c r="G5024"/>
      <c r="H5024"/>
      <c r="I5024"/>
      <c r="J5024"/>
      <c r="K5024"/>
      <c r="L5024" s="172"/>
    </row>
    <row r="5025" spans="7:12" x14ac:dyDescent="0.15">
      <c r="G5025"/>
      <c r="H5025"/>
      <c r="I5025"/>
      <c r="J5025"/>
      <c r="K5025"/>
      <c r="L5025" s="172"/>
    </row>
    <row r="5026" spans="7:12" x14ac:dyDescent="0.15">
      <c r="G5026"/>
      <c r="H5026"/>
      <c r="I5026"/>
      <c r="J5026"/>
      <c r="K5026"/>
      <c r="L5026" s="172"/>
    </row>
    <row r="5027" spans="7:12" x14ac:dyDescent="0.15">
      <c r="G5027"/>
      <c r="H5027"/>
      <c r="I5027"/>
      <c r="J5027"/>
      <c r="K5027"/>
      <c r="L5027" s="172"/>
    </row>
    <row r="5028" spans="7:12" x14ac:dyDescent="0.15">
      <c r="G5028"/>
      <c r="H5028"/>
      <c r="I5028"/>
      <c r="J5028"/>
      <c r="K5028"/>
      <c r="L5028" s="172"/>
    </row>
    <row r="5029" spans="7:12" x14ac:dyDescent="0.15">
      <c r="G5029"/>
      <c r="H5029"/>
      <c r="I5029"/>
      <c r="J5029"/>
      <c r="K5029"/>
      <c r="L5029" s="172"/>
    </row>
    <row r="5030" spans="7:12" x14ac:dyDescent="0.15">
      <c r="G5030"/>
      <c r="H5030"/>
      <c r="I5030"/>
      <c r="J5030"/>
      <c r="K5030"/>
      <c r="L5030" s="172"/>
    </row>
    <row r="5031" spans="7:12" x14ac:dyDescent="0.15">
      <c r="G5031"/>
      <c r="H5031"/>
      <c r="I5031"/>
      <c r="J5031"/>
      <c r="K5031"/>
      <c r="L5031" s="172"/>
    </row>
    <row r="5032" spans="7:12" x14ac:dyDescent="0.15">
      <c r="G5032"/>
      <c r="H5032"/>
      <c r="I5032"/>
      <c r="J5032"/>
      <c r="K5032"/>
      <c r="L5032" s="172"/>
    </row>
    <row r="5033" spans="7:12" x14ac:dyDescent="0.15">
      <c r="G5033"/>
      <c r="H5033"/>
      <c r="I5033"/>
      <c r="J5033"/>
      <c r="K5033"/>
      <c r="L5033" s="172"/>
    </row>
    <row r="5034" spans="7:12" x14ac:dyDescent="0.15">
      <c r="G5034"/>
      <c r="H5034"/>
      <c r="I5034"/>
      <c r="J5034"/>
      <c r="K5034"/>
      <c r="L5034" s="172"/>
    </row>
    <row r="5035" spans="7:12" x14ac:dyDescent="0.15">
      <c r="G5035"/>
      <c r="H5035"/>
      <c r="I5035"/>
      <c r="J5035"/>
      <c r="K5035"/>
      <c r="L5035" s="172"/>
    </row>
    <row r="5036" spans="7:12" x14ac:dyDescent="0.15">
      <c r="G5036"/>
      <c r="H5036"/>
      <c r="I5036"/>
      <c r="J5036"/>
      <c r="K5036"/>
      <c r="L5036" s="172"/>
    </row>
    <row r="5037" spans="7:12" x14ac:dyDescent="0.15">
      <c r="G5037"/>
      <c r="H5037"/>
      <c r="I5037"/>
      <c r="J5037"/>
      <c r="K5037"/>
      <c r="L5037" s="172"/>
    </row>
    <row r="5038" spans="7:12" x14ac:dyDescent="0.15">
      <c r="G5038"/>
      <c r="H5038"/>
      <c r="I5038"/>
      <c r="J5038"/>
      <c r="K5038"/>
      <c r="L5038" s="172"/>
    </row>
    <row r="5039" spans="7:12" x14ac:dyDescent="0.15">
      <c r="G5039"/>
      <c r="H5039"/>
      <c r="I5039"/>
      <c r="J5039"/>
      <c r="K5039"/>
      <c r="L5039" s="172"/>
    </row>
    <row r="5040" spans="7:12" x14ac:dyDescent="0.15">
      <c r="G5040"/>
      <c r="H5040"/>
      <c r="I5040"/>
      <c r="J5040"/>
      <c r="K5040"/>
      <c r="L5040" s="172"/>
    </row>
    <row r="5041" spans="7:12" x14ac:dyDescent="0.15">
      <c r="G5041"/>
      <c r="H5041"/>
      <c r="I5041"/>
      <c r="J5041"/>
      <c r="K5041"/>
      <c r="L5041" s="172"/>
    </row>
    <row r="5042" spans="7:12" x14ac:dyDescent="0.15">
      <c r="G5042"/>
      <c r="H5042"/>
      <c r="I5042"/>
      <c r="J5042"/>
      <c r="K5042"/>
      <c r="L5042" s="172"/>
    </row>
    <row r="5043" spans="7:12" x14ac:dyDescent="0.15">
      <c r="G5043"/>
      <c r="H5043"/>
      <c r="I5043"/>
      <c r="J5043"/>
      <c r="K5043"/>
      <c r="L5043" s="172"/>
    </row>
    <row r="5044" spans="7:12" x14ac:dyDescent="0.15">
      <c r="G5044"/>
      <c r="H5044"/>
      <c r="I5044"/>
      <c r="J5044"/>
      <c r="K5044"/>
      <c r="L5044" s="172"/>
    </row>
    <row r="5045" spans="7:12" x14ac:dyDescent="0.15">
      <c r="G5045"/>
      <c r="H5045"/>
      <c r="I5045"/>
      <c r="J5045"/>
      <c r="K5045"/>
      <c r="L5045" s="172"/>
    </row>
    <row r="5046" spans="7:12" x14ac:dyDescent="0.15">
      <c r="G5046"/>
      <c r="H5046"/>
      <c r="I5046"/>
      <c r="J5046"/>
      <c r="K5046"/>
      <c r="L5046" s="172"/>
    </row>
    <row r="5047" spans="7:12" x14ac:dyDescent="0.15">
      <c r="G5047"/>
      <c r="H5047"/>
      <c r="I5047"/>
      <c r="J5047"/>
      <c r="K5047"/>
      <c r="L5047" s="172"/>
    </row>
    <row r="5048" spans="7:12" x14ac:dyDescent="0.15">
      <c r="G5048"/>
      <c r="H5048"/>
      <c r="I5048"/>
      <c r="J5048"/>
      <c r="K5048"/>
      <c r="L5048" s="172"/>
    </row>
    <row r="5049" spans="7:12" x14ac:dyDescent="0.15">
      <c r="G5049"/>
      <c r="H5049"/>
      <c r="I5049"/>
      <c r="J5049"/>
      <c r="K5049"/>
      <c r="L5049" s="172"/>
    </row>
    <row r="5050" spans="7:12" x14ac:dyDescent="0.15">
      <c r="G5050"/>
      <c r="H5050"/>
      <c r="I5050"/>
      <c r="J5050"/>
      <c r="K5050"/>
      <c r="L5050" s="172"/>
    </row>
    <row r="5051" spans="7:12" x14ac:dyDescent="0.15">
      <c r="G5051"/>
      <c r="H5051"/>
      <c r="I5051"/>
      <c r="J5051"/>
      <c r="K5051"/>
      <c r="L5051" s="172"/>
    </row>
    <row r="5052" spans="7:12" x14ac:dyDescent="0.15">
      <c r="G5052"/>
      <c r="H5052"/>
      <c r="I5052"/>
      <c r="J5052"/>
      <c r="K5052"/>
      <c r="L5052" s="172"/>
    </row>
    <row r="5053" spans="7:12" x14ac:dyDescent="0.15">
      <c r="G5053"/>
      <c r="H5053"/>
      <c r="I5053"/>
      <c r="J5053"/>
      <c r="K5053"/>
      <c r="L5053" s="172"/>
    </row>
    <row r="5054" spans="7:12" x14ac:dyDescent="0.15">
      <c r="G5054"/>
      <c r="H5054"/>
      <c r="I5054"/>
      <c r="J5054"/>
      <c r="K5054"/>
      <c r="L5054" s="172"/>
    </row>
    <row r="5055" spans="7:12" x14ac:dyDescent="0.15">
      <c r="G5055"/>
      <c r="H5055"/>
      <c r="I5055"/>
      <c r="J5055"/>
      <c r="K5055"/>
      <c r="L5055" s="172"/>
    </row>
    <row r="5056" spans="7:12" x14ac:dyDescent="0.15">
      <c r="G5056"/>
      <c r="H5056"/>
      <c r="I5056"/>
      <c r="J5056"/>
      <c r="K5056"/>
      <c r="L5056" s="172"/>
    </row>
    <row r="5057" spans="7:12" x14ac:dyDescent="0.15">
      <c r="G5057"/>
      <c r="H5057"/>
      <c r="I5057"/>
      <c r="J5057"/>
      <c r="K5057"/>
      <c r="L5057" s="172"/>
    </row>
    <row r="5058" spans="7:12" x14ac:dyDescent="0.15">
      <c r="G5058"/>
      <c r="H5058"/>
      <c r="I5058"/>
      <c r="J5058"/>
      <c r="K5058"/>
      <c r="L5058" s="172"/>
    </row>
    <row r="5059" spans="7:12" x14ac:dyDescent="0.15">
      <c r="G5059"/>
      <c r="H5059"/>
      <c r="I5059"/>
      <c r="J5059"/>
      <c r="K5059"/>
      <c r="L5059" s="172"/>
    </row>
    <row r="5060" spans="7:12" x14ac:dyDescent="0.15">
      <c r="G5060"/>
      <c r="H5060"/>
      <c r="I5060"/>
      <c r="J5060"/>
      <c r="K5060"/>
      <c r="L5060" s="172"/>
    </row>
    <row r="5061" spans="7:12" x14ac:dyDescent="0.15">
      <c r="G5061"/>
      <c r="H5061"/>
      <c r="I5061"/>
      <c r="J5061"/>
      <c r="K5061"/>
      <c r="L5061" s="172"/>
    </row>
    <row r="5062" spans="7:12" x14ac:dyDescent="0.15">
      <c r="G5062"/>
      <c r="H5062"/>
      <c r="I5062"/>
      <c r="J5062"/>
      <c r="K5062"/>
      <c r="L5062" s="172"/>
    </row>
    <row r="5063" spans="7:12" x14ac:dyDescent="0.15">
      <c r="G5063"/>
      <c r="H5063"/>
      <c r="I5063"/>
      <c r="J5063"/>
      <c r="K5063"/>
      <c r="L5063" s="172"/>
    </row>
    <row r="5064" spans="7:12" x14ac:dyDescent="0.15">
      <c r="G5064"/>
      <c r="H5064"/>
      <c r="I5064"/>
      <c r="J5064"/>
      <c r="K5064"/>
      <c r="L5064" s="172"/>
    </row>
    <row r="5065" spans="7:12" x14ac:dyDescent="0.15">
      <c r="G5065"/>
      <c r="H5065"/>
      <c r="I5065"/>
      <c r="J5065"/>
      <c r="K5065"/>
      <c r="L5065" s="172"/>
    </row>
    <row r="5066" spans="7:12" x14ac:dyDescent="0.15">
      <c r="G5066"/>
      <c r="H5066"/>
      <c r="I5066"/>
      <c r="J5066"/>
      <c r="K5066"/>
      <c r="L5066" s="172"/>
    </row>
    <row r="5067" spans="7:12" x14ac:dyDescent="0.15">
      <c r="G5067"/>
      <c r="H5067"/>
      <c r="I5067"/>
      <c r="J5067"/>
      <c r="K5067"/>
      <c r="L5067" s="172"/>
    </row>
    <row r="5068" spans="7:12" x14ac:dyDescent="0.15">
      <c r="G5068"/>
      <c r="H5068"/>
      <c r="I5068"/>
      <c r="J5068"/>
      <c r="K5068"/>
      <c r="L5068" s="172"/>
    </row>
    <row r="5069" spans="7:12" x14ac:dyDescent="0.15">
      <c r="G5069"/>
      <c r="H5069"/>
      <c r="I5069"/>
      <c r="J5069"/>
      <c r="K5069"/>
      <c r="L5069" s="172"/>
    </row>
    <row r="5070" spans="7:12" x14ac:dyDescent="0.15">
      <c r="G5070"/>
      <c r="H5070"/>
      <c r="I5070"/>
      <c r="J5070"/>
      <c r="K5070"/>
      <c r="L5070" s="172"/>
    </row>
    <row r="5071" spans="7:12" x14ac:dyDescent="0.15">
      <c r="G5071"/>
      <c r="H5071"/>
      <c r="I5071"/>
      <c r="J5071"/>
      <c r="K5071"/>
      <c r="L5071" s="172"/>
    </row>
    <row r="5072" spans="7:12" x14ac:dyDescent="0.15">
      <c r="G5072"/>
      <c r="H5072"/>
      <c r="I5072"/>
      <c r="J5072"/>
      <c r="K5072"/>
      <c r="L5072" s="172"/>
    </row>
    <row r="5073" spans="7:12" x14ac:dyDescent="0.15">
      <c r="G5073"/>
      <c r="H5073"/>
      <c r="I5073"/>
      <c r="J5073"/>
      <c r="K5073"/>
      <c r="L5073" s="172"/>
    </row>
    <row r="5074" spans="7:12" x14ac:dyDescent="0.15">
      <c r="G5074"/>
      <c r="H5074"/>
      <c r="I5074"/>
      <c r="J5074"/>
      <c r="K5074"/>
      <c r="L5074" s="172"/>
    </row>
    <row r="5075" spans="7:12" x14ac:dyDescent="0.15">
      <c r="G5075"/>
      <c r="H5075"/>
      <c r="I5075"/>
      <c r="J5075"/>
      <c r="K5075"/>
      <c r="L5075" s="172"/>
    </row>
    <row r="5076" spans="7:12" x14ac:dyDescent="0.15">
      <c r="G5076"/>
      <c r="H5076"/>
      <c r="I5076"/>
      <c r="J5076"/>
      <c r="K5076"/>
      <c r="L5076" s="172"/>
    </row>
    <row r="5077" spans="7:12" x14ac:dyDescent="0.15">
      <c r="G5077"/>
      <c r="H5077"/>
      <c r="I5077"/>
      <c r="J5077"/>
      <c r="K5077"/>
      <c r="L5077" s="172"/>
    </row>
    <row r="5078" spans="7:12" x14ac:dyDescent="0.15">
      <c r="G5078"/>
      <c r="H5078"/>
      <c r="I5078"/>
      <c r="J5078"/>
      <c r="K5078"/>
      <c r="L5078" s="172"/>
    </row>
    <row r="5079" spans="7:12" x14ac:dyDescent="0.15">
      <c r="G5079"/>
      <c r="H5079"/>
      <c r="I5079"/>
      <c r="J5079"/>
      <c r="K5079"/>
      <c r="L5079" s="172"/>
    </row>
    <row r="5080" spans="7:12" x14ac:dyDescent="0.15">
      <c r="G5080"/>
      <c r="H5080"/>
      <c r="I5080"/>
      <c r="J5080"/>
      <c r="K5080"/>
      <c r="L5080" s="172"/>
    </row>
    <row r="5081" spans="7:12" x14ac:dyDescent="0.15">
      <c r="G5081"/>
      <c r="H5081"/>
      <c r="I5081"/>
      <c r="J5081"/>
      <c r="K5081"/>
      <c r="L5081" s="172"/>
    </row>
    <row r="5082" spans="7:12" x14ac:dyDescent="0.15">
      <c r="G5082"/>
      <c r="H5082"/>
      <c r="I5082"/>
      <c r="J5082"/>
      <c r="K5082"/>
      <c r="L5082" s="172"/>
    </row>
    <row r="5083" spans="7:12" x14ac:dyDescent="0.15">
      <c r="G5083"/>
      <c r="H5083"/>
      <c r="I5083"/>
      <c r="J5083"/>
      <c r="K5083"/>
      <c r="L5083" s="172"/>
    </row>
    <row r="5084" spans="7:12" x14ac:dyDescent="0.15">
      <c r="G5084"/>
      <c r="H5084"/>
      <c r="I5084"/>
      <c r="J5084"/>
      <c r="K5084"/>
      <c r="L5084" s="172"/>
    </row>
    <row r="5085" spans="7:12" x14ac:dyDescent="0.15">
      <c r="G5085"/>
      <c r="H5085"/>
      <c r="I5085"/>
      <c r="J5085"/>
      <c r="K5085"/>
      <c r="L5085" s="172"/>
    </row>
    <row r="5086" spans="7:12" x14ac:dyDescent="0.15">
      <c r="G5086"/>
      <c r="H5086"/>
      <c r="I5086"/>
      <c r="J5086"/>
      <c r="K5086"/>
      <c r="L5086" s="172"/>
    </row>
    <row r="5087" spans="7:12" x14ac:dyDescent="0.15">
      <c r="G5087"/>
      <c r="H5087"/>
      <c r="I5087"/>
      <c r="J5087"/>
      <c r="K5087"/>
      <c r="L5087" s="172"/>
    </row>
    <row r="5088" spans="7:12" x14ac:dyDescent="0.15">
      <c r="G5088"/>
      <c r="H5088"/>
      <c r="I5088"/>
      <c r="J5088"/>
      <c r="K5088"/>
      <c r="L5088" s="172"/>
    </row>
    <row r="5089" spans="7:12" x14ac:dyDescent="0.15">
      <c r="G5089"/>
      <c r="H5089"/>
      <c r="I5089"/>
      <c r="J5089"/>
      <c r="K5089"/>
      <c r="L5089" s="172"/>
    </row>
    <row r="5090" spans="7:12" x14ac:dyDescent="0.15">
      <c r="G5090"/>
      <c r="H5090"/>
      <c r="I5090"/>
      <c r="J5090"/>
      <c r="K5090"/>
      <c r="L5090" s="172"/>
    </row>
    <row r="5091" spans="7:12" x14ac:dyDescent="0.15">
      <c r="G5091"/>
      <c r="H5091"/>
      <c r="I5091"/>
      <c r="J5091"/>
      <c r="K5091"/>
      <c r="L5091" s="172"/>
    </row>
    <row r="5092" spans="7:12" x14ac:dyDescent="0.15">
      <c r="G5092"/>
      <c r="H5092"/>
      <c r="I5092"/>
      <c r="J5092"/>
      <c r="K5092"/>
      <c r="L5092" s="172"/>
    </row>
    <row r="5093" spans="7:12" x14ac:dyDescent="0.15">
      <c r="G5093"/>
      <c r="H5093"/>
      <c r="I5093"/>
      <c r="J5093"/>
      <c r="K5093"/>
      <c r="L5093" s="172"/>
    </row>
    <row r="5094" spans="7:12" x14ac:dyDescent="0.15">
      <c r="G5094"/>
      <c r="H5094"/>
      <c r="I5094"/>
      <c r="J5094"/>
      <c r="K5094"/>
      <c r="L5094" s="172"/>
    </row>
    <row r="5095" spans="7:12" x14ac:dyDescent="0.15">
      <c r="G5095"/>
      <c r="H5095"/>
      <c r="I5095"/>
      <c r="J5095"/>
      <c r="K5095"/>
      <c r="L5095" s="172"/>
    </row>
    <row r="5096" spans="7:12" x14ac:dyDescent="0.15">
      <c r="G5096"/>
      <c r="H5096"/>
      <c r="I5096"/>
      <c r="J5096"/>
      <c r="K5096"/>
      <c r="L5096" s="172"/>
    </row>
    <row r="5097" spans="7:12" x14ac:dyDescent="0.15">
      <c r="G5097"/>
      <c r="H5097"/>
      <c r="I5097"/>
      <c r="J5097"/>
      <c r="K5097"/>
      <c r="L5097" s="172"/>
    </row>
    <row r="5098" spans="7:12" x14ac:dyDescent="0.15">
      <c r="G5098"/>
      <c r="H5098"/>
      <c r="I5098"/>
      <c r="J5098"/>
      <c r="K5098"/>
      <c r="L5098" s="172"/>
    </row>
    <row r="5099" spans="7:12" x14ac:dyDescent="0.15">
      <c r="G5099"/>
      <c r="H5099"/>
      <c r="I5099"/>
      <c r="J5099"/>
      <c r="K5099"/>
      <c r="L5099" s="172"/>
    </row>
    <row r="5100" spans="7:12" x14ac:dyDescent="0.15">
      <c r="G5100"/>
      <c r="H5100"/>
      <c r="I5100"/>
      <c r="J5100"/>
      <c r="K5100"/>
      <c r="L5100" s="172"/>
    </row>
    <row r="5101" spans="7:12" x14ac:dyDescent="0.15">
      <c r="G5101"/>
      <c r="H5101"/>
      <c r="I5101"/>
      <c r="J5101"/>
      <c r="K5101"/>
      <c r="L5101" s="172"/>
    </row>
    <row r="5102" spans="7:12" x14ac:dyDescent="0.15">
      <c r="G5102"/>
      <c r="H5102"/>
      <c r="I5102"/>
      <c r="J5102"/>
      <c r="K5102"/>
      <c r="L5102" s="172"/>
    </row>
    <row r="5103" spans="7:12" x14ac:dyDescent="0.15">
      <c r="G5103"/>
      <c r="H5103"/>
      <c r="I5103"/>
      <c r="J5103"/>
      <c r="K5103"/>
      <c r="L5103" s="172"/>
    </row>
    <row r="5104" spans="7:12" x14ac:dyDescent="0.15">
      <c r="G5104"/>
      <c r="H5104"/>
      <c r="I5104"/>
      <c r="J5104"/>
      <c r="K5104"/>
      <c r="L5104" s="172"/>
    </row>
    <row r="5105" spans="7:12" x14ac:dyDescent="0.15">
      <c r="G5105"/>
      <c r="H5105"/>
      <c r="I5105"/>
      <c r="J5105"/>
      <c r="K5105"/>
      <c r="L5105" s="172"/>
    </row>
    <row r="5106" spans="7:12" x14ac:dyDescent="0.15">
      <c r="G5106"/>
      <c r="H5106"/>
      <c r="I5106"/>
      <c r="J5106"/>
      <c r="K5106"/>
      <c r="L5106" s="172"/>
    </row>
    <row r="5107" spans="7:12" x14ac:dyDescent="0.15">
      <c r="G5107"/>
      <c r="H5107"/>
      <c r="I5107"/>
      <c r="J5107"/>
      <c r="K5107"/>
      <c r="L5107" s="172"/>
    </row>
    <row r="5108" spans="7:12" x14ac:dyDescent="0.15">
      <c r="G5108"/>
      <c r="H5108"/>
      <c r="I5108"/>
      <c r="J5108"/>
      <c r="K5108"/>
      <c r="L5108" s="172"/>
    </row>
    <row r="5109" spans="7:12" x14ac:dyDescent="0.15">
      <c r="G5109"/>
      <c r="H5109"/>
      <c r="I5109"/>
      <c r="J5109"/>
      <c r="K5109"/>
      <c r="L5109" s="172"/>
    </row>
    <row r="5110" spans="7:12" x14ac:dyDescent="0.15">
      <c r="G5110"/>
      <c r="H5110"/>
      <c r="I5110"/>
      <c r="J5110"/>
      <c r="K5110"/>
      <c r="L5110" s="172"/>
    </row>
    <row r="5111" spans="7:12" x14ac:dyDescent="0.15">
      <c r="G5111"/>
      <c r="H5111"/>
      <c r="I5111"/>
      <c r="J5111"/>
      <c r="K5111"/>
      <c r="L5111" s="172"/>
    </row>
    <row r="5112" spans="7:12" x14ac:dyDescent="0.15">
      <c r="G5112"/>
      <c r="H5112"/>
      <c r="I5112"/>
      <c r="J5112"/>
      <c r="K5112"/>
      <c r="L5112" s="172"/>
    </row>
    <row r="5113" spans="7:12" x14ac:dyDescent="0.15">
      <c r="G5113"/>
      <c r="H5113"/>
      <c r="I5113"/>
      <c r="J5113"/>
      <c r="K5113"/>
      <c r="L5113" s="172"/>
    </row>
    <row r="5114" spans="7:12" x14ac:dyDescent="0.15">
      <c r="G5114"/>
      <c r="H5114"/>
      <c r="I5114"/>
      <c r="J5114"/>
      <c r="K5114"/>
      <c r="L5114" s="172"/>
    </row>
    <row r="5115" spans="7:12" x14ac:dyDescent="0.15">
      <c r="G5115"/>
      <c r="H5115"/>
      <c r="I5115"/>
      <c r="J5115"/>
      <c r="K5115"/>
      <c r="L5115" s="172"/>
    </row>
    <row r="5116" spans="7:12" x14ac:dyDescent="0.15">
      <c r="G5116"/>
      <c r="H5116"/>
      <c r="I5116"/>
      <c r="J5116"/>
      <c r="K5116"/>
      <c r="L5116" s="172"/>
    </row>
    <row r="5117" spans="7:12" x14ac:dyDescent="0.15">
      <c r="G5117"/>
      <c r="H5117"/>
      <c r="I5117"/>
      <c r="J5117"/>
      <c r="K5117"/>
      <c r="L5117" s="172"/>
    </row>
    <row r="5118" spans="7:12" x14ac:dyDescent="0.15">
      <c r="G5118"/>
      <c r="H5118"/>
      <c r="I5118"/>
      <c r="J5118"/>
      <c r="K5118"/>
      <c r="L5118" s="172"/>
    </row>
    <row r="5119" spans="7:12" x14ac:dyDescent="0.15">
      <c r="G5119"/>
      <c r="H5119"/>
      <c r="I5119"/>
      <c r="J5119"/>
      <c r="K5119"/>
      <c r="L5119" s="172"/>
    </row>
    <row r="5120" spans="7:12" x14ac:dyDescent="0.15">
      <c r="G5120"/>
      <c r="H5120"/>
      <c r="I5120"/>
      <c r="J5120"/>
      <c r="K5120"/>
      <c r="L5120" s="172"/>
    </row>
    <row r="5121" spans="7:12" x14ac:dyDescent="0.15">
      <c r="G5121"/>
      <c r="H5121"/>
      <c r="I5121"/>
      <c r="J5121"/>
      <c r="K5121"/>
      <c r="L5121" s="172"/>
    </row>
    <row r="5122" spans="7:12" x14ac:dyDescent="0.15">
      <c r="G5122"/>
      <c r="H5122"/>
      <c r="I5122"/>
      <c r="J5122"/>
      <c r="K5122"/>
      <c r="L5122" s="172"/>
    </row>
    <row r="5123" spans="7:12" x14ac:dyDescent="0.15">
      <c r="G5123"/>
      <c r="H5123"/>
      <c r="I5123"/>
      <c r="J5123"/>
      <c r="K5123"/>
      <c r="L5123" s="172"/>
    </row>
    <row r="5124" spans="7:12" x14ac:dyDescent="0.15">
      <c r="G5124"/>
      <c r="H5124"/>
      <c r="I5124"/>
      <c r="J5124"/>
      <c r="K5124"/>
      <c r="L5124" s="172"/>
    </row>
    <row r="5125" spans="7:12" x14ac:dyDescent="0.15">
      <c r="G5125"/>
      <c r="H5125"/>
      <c r="I5125"/>
      <c r="J5125"/>
      <c r="K5125"/>
      <c r="L5125" s="172"/>
    </row>
    <row r="5126" spans="7:12" x14ac:dyDescent="0.15">
      <c r="G5126"/>
      <c r="H5126"/>
      <c r="I5126"/>
      <c r="J5126"/>
      <c r="K5126"/>
      <c r="L5126" s="172"/>
    </row>
    <row r="5127" spans="7:12" x14ac:dyDescent="0.15">
      <c r="G5127"/>
      <c r="H5127"/>
      <c r="I5127"/>
      <c r="J5127"/>
      <c r="K5127"/>
      <c r="L5127" s="172"/>
    </row>
    <row r="5128" spans="7:12" x14ac:dyDescent="0.15">
      <c r="G5128"/>
      <c r="H5128"/>
      <c r="I5128"/>
      <c r="J5128"/>
      <c r="K5128"/>
      <c r="L5128" s="172"/>
    </row>
    <row r="5129" spans="7:12" x14ac:dyDescent="0.15">
      <c r="G5129"/>
      <c r="H5129"/>
      <c r="I5129"/>
      <c r="J5129"/>
      <c r="K5129"/>
      <c r="L5129" s="172"/>
    </row>
    <row r="5130" spans="7:12" x14ac:dyDescent="0.15">
      <c r="G5130"/>
      <c r="H5130"/>
      <c r="I5130"/>
      <c r="J5130"/>
      <c r="K5130"/>
      <c r="L5130" s="172"/>
    </row>
    <row r="5131" spans="7:12" x14ac:dyDescent="0.15">
      <c r="G5131"/>
      <c r="H5131"/>
      <c r="I5131"/>
      <c r="J5131"/>
      <c r="K5131"/>
      <c r="L5131" s="172"/>
    </row>
    <row r="5132" spans="7:12" x14ac:dyDescent="0.15">
      <c r="G5132"/>
      <c r="H5132"/>
      <c r="I5132"/>
      <c r="J5132"/>
      <c r="K5132"/>
      <c r="L5132" s="172"/>
    </row>
    <row r="5133" spans="7:12" x14ac:dyDescent="0.15">
      <c r="G5133"/>
      <c r="H5133"/>
      <c r="I5133"/>
      <c r="J5133"/>
      <c r="K5133"/>
      <c r="L5133" s="172"/>
    </row>
    <row r="5134" spans="7:12" x14ac:dyDescent="0.15">
      <c r="G5134"/>
      <c r="H5134"/>
      <c r="I5134"/>
      <c r="J5134"/>
      <c r="K5134"/>
      <c r="L5134" s="172"/>
    </row>
    <row r="5135" spans="7:12" x14ac:dyDescent="0.15">
      <c r="G5135"/>
      <c r="H5135"/>
      <c r="I5135"/>
      <c r="J5135"/>
      <c r="K5135"/>
      <c r="L5135" s="172"/>
    </row>
    <row r="5136" spans="7:12" x14ac:dyDescent="0.15">
      <c r="G5136"/>
      <c r="H5136"/>
      <c r="I5136"/>
      <c r="J5136"/>
      <c r="K5136"/>
      <c r="L5136" s="172"/>
    </row>
    <row r="5137" spans="7:12" x14ac:dyDescent="0.15">
      <c r="G5137"/>
      <c r="H5137"/>
      <c r="I5137"/>
      <c r="J5137"/>
      <c r="K5137"/>
      <c r="L5137" s="172"/>
    </row>
    <row r="5138" spans="7:12" x14ac:dyDescent="0.15">
      <c r="G5138"/>
      <c r="H5138"/>
      <c r="I5138"/>
      <c r="J5138"/>
      <c r="K5138"/>
      <c r="L5138" s="172"/>
    </row>
    <row r="5139" spans="7:12" x14ac:dyDescent="0.15">
      <c r="G5139"/>
      <c r="H5139"/>
      <c r="I5139"/>
      <c r="J5139"/>
      <c r="K5139"/>
      <c r="L5139" s="172"/>
    </row>
    <row r="5140" spans="7:12" x14ac:dyDescent="0.15">
      <c r="G5140"/>
      <c r="H5140"/>
      <c r="I5140"/>
      <c r="J5140"/>
      <c r="K5140"/>
      <c r="L5140" s="172"/>
    </row>
    <row r="5141" spans="7:12" x14ac:dyDescent="0.15">
      <c r="G5141"/>
      <c r="H5141"/>
      <c r="I5141"/>
      <c r="J5141"/>
      <c r="K5141"/>
      <c r="L5141" s="172"/>
    </row>
    <row r="5142" spans="7:12" x14ac:dyDescent="0.15">
      <c r="G5142"/>
      <c r="H5142"/>
      <c r="I5142"/>
      <c r="J5142"/>
      <c r="K5142"/>
      <c r="L5142" s="172"/>
    </row>
    <row r="5143" spans="7:12" x14ac:dyDescent="0.15">
      <c r="G5143"/>
      <c r="H5143"/>
      <c r="I5143"/>
      <c r="J5143"/>
      <c r="K5143"/>
      <c r="L5143" s="172"/>
    </row>
    <row r="5144" spans="7:12" x14ac:dyDescent="0.15">
      <c r="G5144"/>
      <c r="H5144"/>
      <c r="I5144"/>
      <c r="J5144"/>
      <c r="K5144"/>
      <c r="L5144" s="172"/>
    </row>
    <row r="5145" spans="7:12" x14ac:dyDescent="0.15">
      <c r="G5145"/>
      <c r="H5145"/>
      <c r="I5145"/>
      <c r="J5145"/>
      <c r="K5145"/>
      <c r="L5145" s="172"/>
    </row>
    <row r="5146" spans="7:12" x14ac:dyDescent="0.15">
      <c r="G5146"/>
      <c r="H5146"/>
      <c r="I5146"/>
      <c r="J5146"/>
      <c r="K5146"/>
      <c r="L5146" s="172"/>
    </row>
    <row r="5147" spans="7:12" x14ac:dyDescent="0.15">
      <c r="G5147"/>
      <c r="H5147"/>
      <c r="I5147"/>
      <c r="J5147"/>
      <c r="K5147"/>
      <c r="L5147" s="172"/>
    </row>
    <row r="5148" spans="7:12" x14ac:dyDescent="0.15">
      <c r="G5148"/>
      <c r="H5148"/>
      <c r="I5148"/>
      <c r="J5148"/>
      <c r="K5148"/>
      <c r="L5148" s="172"/>
    </row>
    <row r="5149" spans="7:12" x14ac:dyDescent="0.15">
      <c r="G5149"/>
      <c r="H5149"/>
      <c r="I5149"/>
      <c r="J5149"/>
      <c r="K5149"/>
      <c r="L5149" s="172"/>
    </row>
    <row r="5150" spans="7:12" x14ac:dyDescent="0.15">
      <c r="G5150"/>
      <c r="H5150"/>
      <c r="I5150"/>
      <c r="J5150"/>
      <c r="K5150"/>
      <c r="L5150" s="172"/>
    </row>
    <row r="5151" spans="7:12" x14ac:dyDescent="0.15">
      <c r="G5151"/>
      <c r="H5151"/>
      <c r="I5151"/>
      <c r="J5151"/>
      <c r="K5151"/>
      <c r="L5151" s="172"/>
    </row>
    <row r="5152" spans="7:12" x14ac:dyDescent="0.15">
      <c r="G5152"/>
      <c r="H5152"/>
      <c r="I5152"/>
      <c r="J5152"/>
      <c r="K5152"/>
      <c r="L5152" s="172"/>
    </row>
    <row r="5153" spans="7:12" x14ac:dyDescent="0.15">
      <c r="G5153"/>
      <c r="H5153"/>
      <c r="I5153"/>
      <c r="J5153"/>
      <c r="K5153"/>
      <c r="L5153" s="172"/>
    </row>
    <row r="5154" spans="7:12" x14ac:dyDescent="0.15">
      <c r="G5154"/>
      <c r="H5154"/>
      <c r="I5154"/>
      <c r="J5154"/>
      <c r="K5154"/>
      <c r="L5154" s="172"/>
    </row>
    <row r="5155" spans="7:12" x14ac:dyDescent="0.15">
      <c r="G5155"/>
      <c r="H5155"/>
      <c r="I5155"/>
      <c r="J5155"/>
      <c r="K5155"/>
      <c r="L5155" s="172"/>
    </row>
    <row r="5156" spans="7:12" x14ac:dyDescent="0.15">
      <c r="G5156"/>
      <c r="H5156"/>
      <c r="I5156"/>
      <c r="J5156"/>
      <c r="K5156"/>
      <c r="L5156" s="172"/>
    </row>
    <row r="5157" spans="7:12" x14ac:dyDescent="0.15">
      <c r="G5157"/>
      <c r="H5157"/>
      <c r="I5157"/>
      <c r="J5157"/>
      <c r="K5157"/>
      <c r="L5157" s="172"/>
    </row>
    <row r="5158" spans="7:12" x14ac:dyDescent="0.15">
      <c r="G5158"/>
      <c r="H5158"/>
      <c r="I5158"/>
      <c r="J5158"/>
      <c r="K5158"/>
      <c r="L5158" s="172"/>
    </row>
    <row r="5159" spans="7:12" x14ac:dyDescent="0.15">
      <c r="G5159"/>
      <c r="H5159"/>
      <c r="I5159"/>
      <c r="J5159"/>
      <c r="K5159"/>
      <c r="L5159" s="172"/>
    </row>
    <row r="5160" spans="7:12" x14ac:dyDescent="0.15">
      <c r="G5160"/>
      <c r="H5160"/>
      <c r="I5160"/>
      <c r="J5160"/>
      <c r="K5160"/>
      <c r="L5160" s="172"/>
    </row>
    <row r="5161" spans="7:12" x14ac:dyDescent="0.15">
      <c r="G5161"/>
      <c r="H5161"/>
      <c r="I5161"/>
      <c r="J5161"/>
      <c r="K5161"/>
      <c r="L5161" s="172"/>
    </row>
    <row r="5162" spans="7:12" x14ac:dyDescent="0.15">
      <c r="G5162"/>
      <c r="H5162"/>
      <c r="I5162"/>
      <c r="J5162"/>
      <c r="K5162"/>
      <c r="L5162" s="172"/>
    </row>
    <row r="5163" spans="7:12" x14ac:dyDescent="0.15">
      <c r="G5163"/>
      <c r="H5163"/>
      <c r="I5163"/>
      <c r="J5163"/>
      <c r="K5163"/>
      <c r="L5163" s="172"/>
    </row>
    <row r="5164" spans="7:12" x14ac:dyDescent="0.15">
      <c r="G5164"/>
      <c r="H5164"/>
      <c r="I5164"/>
      <c r="J5164"/>
      <c r="K5164"/>
      <c r="L5164" s="172"/>
    </row>
    <row r="5165" spans="7:12" x14ac:dyDescent="0.15">
      <c r="G5165"/>
      <c r="H5165"/>
      <c r="I5165"/>
      <c r="J5165"/>
      <c r="K5165"/>
      <c r="L5165" s="172"/>
    </row>
    <row r="5166" spans="7:12" x14ac:dyDescent="0.15">
      <c r="G5166"/>
      <c r="H5166"/>
      <c r="I5166"/>
      <c r="J5166"/>
      <c r="K5166"/>
      <c r="L5166" s="172"/>
    </row>
    <row r="5167" spans="7:12" x14ac:dyDescent="0.15">
      <c r="G5167"/>
      <c r="H5167"/>
      <c r="I5167"/>
      <c r="J5167"/>
      <c r="K5167"/>
      <c r="L5167" s="172"/>
    </row>
    <row r="5168" spans="7:12" x14ac:dyDescent="0.15">
      <c r="G5168"/>
      <c r="H5168"/>
      <c r="I5168"/>
      <c r="J5168"/>
      <c r="K5168"/>
      <c r="L5168" s="172"/>
    </row>
    <row r="5169" spans="7:12" x14ac:dyDescent="0.15">
      <c r="G5169"/>
      <c r="H5169"/>
      <c r="I5169"/>
      <c r="J5169"/>
      <c r="K5169"/>
      <c r="L5169" s="172"/>
    </row>
    <row r="5170" spans="7:12" x14ac:dyDescent="0.15">
      <c r="G5170"/>
      <c r="H5170"/>
      <c r="I5170"/>
      <c r="J5170"/>
      <c r="K5170"/>
      <c r="L5170" s="172"/>
    </row>
    <row r="5171" spans="7:12" x14ac:dyDescent="0.15">
      <c r="G5171"/>
      <c r="H5171"/>
      <c r="I5171"/>
      <c r="J5171"/>
      <c r="K5171"/>
      <c r="L5171" s="172"/>
    </row>
    <row r="5172" spans="7:12" x14ac:dyDescent="0.15">
      <c r="G5172"/>
      <c r="H5172"/>
      <c r="I5172"/>
      <c r="J5172"/>
      <c r="K5172"/>
      <c r="L5172" s="172"/>
    </row>
    <row r="5173" spans="7:12" x14ac:dyDescent="0.15">
      <c r="G5173"/>
      <c r="H5173"/>
      <c r="I5173"/>
      <c r="J5173"/>
      <c r="K5173"/>
      <c r="L5173" s="172"/>
    </row>
    <row r="5174" spans="7:12" x14ac:dyDescent="0.15">
      <c r="G5174"/>
      <c r="H5174"/>
      <c r="I5174"/>
      <c r="J5174"/>
      <c r="K5174"/>
      <c r="L5174" s="172"/>
    </row>
    <row r="5175" spans="7:12" x14ac:dyDescent="0.15">
      <c r="G5175"/>
      <c r="H5175"/>
      <c r="I5175"/>
      <c r="J5175"/>
      <c r="K5175"/>
      <c r="L5175" s="172"/>
    </row>
    <row r="5176" spans="7:12" x14ac:dyDescent="0.15">
      <c r="G5176"/>
      <c r="H5176"/>
      <c r="I5176"/>
      <c r="J5176"/>
      <c r="K5176"/>
      <c r="L5176" s="172"/>
    </row>
    <row r="5177" spans="7:12" x14ac:dyDescent="0.15">
      <c r="G5177"/>
      <c r="H5177"/>
      <c r="I5177"/>
      <c r="J5177"/>
      <c r="K5177"/>
      <c r="L5177" s="172"/>
    </row>
    <row r="5178" spans="7:12" x14ac:dyDescent="0.15">
      <c r="G5178"/>
      <c r="H5178"/>
      <c r="I5178"/>
      <c r="J5178"/>
      <c r="K5178"/>
      <c r="L5178" s="172"/>
    </row>
    <row r="5179" spans="7:12" x14ac:dyDescent="0.15">
      <c r="G5179"/>
      <c r="H5179"/>
      <c r="I5179"/>
      <c r="J5179"/>
      <c r="K5179"/>
      <c r="L5179" s="172"/>
    </row>
    <row r="5180" spans="7:12" x14ac:dyDescent="0.15">
      <c r="G5180"/>
      <c r="H5180"/>
      <c r="I5180"/>
      <c r="J5180"/>
      <c r="K5180"/>
      <c r="L5180" s="172"/>
    </row>
    <row r="5181" spans="7:12" x14ac:dyDescent="0.15">
      <c r="G5181"/>
      <c r="H5181"/>
      <c r="I5181"/>
      <c r="J5181"/>
      <c r="K5181"/>
      <c r="L5181" s="172"/>
    </row>
    <row r="5182" spans="7:12" x14ac:dyDescent="0.15">
      <c r="G5182"/>
      <c r="H5182"/>
      <c r="I5182"/>
      <c r="J5182"/>
      <c r="K5182"/>
      <c r="L5182" s="172"/>
    </row>
    <row r="5183" spans="7:12" x14ac:dyDescent="0.15">
      <c r="G5183"/>
      <c r="H5183"/>
      <c r="I5183"/>
      <c r="J5183"/>
      <c r="K5183"/>
      <c r="L5183" s="172"/>
    </row>
    <row r="5184" spans="7:12" x14ac:dyDescent="0.15">
      <c r="G5184"/>
      <c r="H5184"/>
      <c r="I5184"/>
      <c r="J5184"/>
      <c r="K5184"/>
      <c r="L5184" s="172"/>
    </row>
    <row r="5185" spans="7:12" x14ac:dyDescent="0.15">
      <c r="G5185"/>
      <c r="H5185"/>
      <c r="I5185"/>
      <c r="J5185"/>
      <c r="K5185"/>
      <c r="L5185" s="172"/>
    </row>
    <row r="5186" spans="7:12" x14ac:dyDescent="0.15">
      <c r="G5186"/>
      <c r="H5186"/>
      <c r="I5186"/>
      <c r="J5186"/>
      <c r="K5186"/>
      <c r="L5186" s="172"/>
    </row>
    <row r="5187" spans="7:12" x14ac:dyDescent="0.15">
      <c r="G5187"/>
      <c r="H5187"/>
      <c r="I5187"/>
      <c r="J5187"/>
      <c r="K5187"/>
      <c r="L5187" s="172"/>
    </row>
    <row r="5188" spans="7:12" x14ac:dyDescent="0.15">
      <c r="G5188"/>
      <c r="H5188"/>
      <c r="I5188"/>
      <c r="J5188"/>
      <c r="K5188"/>
      <c r="L5188" s="172"/>
    </row>
    <row r="5189" spans="7:12" x14ac:dyDescent="0.15">
      <c r="G5189"/>
      <c r="H5189"/>
      <c r="I5189"/>
      <c r="J5189"/>
      <c r="K5189"/>
      <c r="L5189" s="172"/>
    </row>
    <row r="5190" spans="7:12" x14ac:dyDescent="0.15">
      <c r="G5190"/>
      <c r="H5190"/>
      <c r="I5190"/>
      <c r="J5190"/>
      <c r="K5190"/>
      <c r="L5190" s="172"/>
    </row>
    <row r="5191" spans="7:12" x14ac:dyDescent="0.15">
      <c r="G5191"/>
      <c r="H5191"/>
      <c r="I5191"/>
      <c r="J5191"/>
      <c r="K5191"/>
      <c r="L5191" s="172"/>
    </row>
    <row r="5192" spans="7:12" x14ac:dyDescent="0.15">
      <c r="G5192"/>
      <c r="H5192"/>
      <c r="I5192"/>
      <c r="J5192"/>
      <c r="K5192"/>
      <c r="L5192" s="172"/>
    </row>
    <row r="5193" spans="7:12" x14ac:dyDescent="0.15">
      <c r="G5193"/>
      <c r="H5193"/>
      <c r="I5193"/>
      <c r="J5193"/>
      <c r="K5193"/>
      <c r="L5193" s="172"/>
    </row>
    <row r="5194" spans="7:12" x14ac:dyDescent="0.15">
      <c r="G5194"/>
      <c r="H5194"/>
      <c r="I5194"/>
      <c r="J5194"/>
      <c r="K5194"/>
      <c r="L5194" s="172"/>
    </row>
    <row r="5195" spans="7:12" x14ac:dyDescent="0.15">
      <c r="G5195"/>
      <c r="H5195"/>
      <c r="I5195"/>
      <c r="J5195"/>
      <c r="K5195"/>
      <c r="L5195" s="172"/>
    </row>
    <row r="5196" spans="7:12" x14ac:dyDescent="0.15">
      <c r="G5196"/>
      <c r="H5196"/>
      <c r="I5196"/>
      <c r="J5196"/>
      <c r="K5196"/>
      <c r="L5196" s="172"/>
    </row>
    <row r="5197" spans="7:12" x14ac:dyDescent="0.15">
      <c r="G5197"/>
      <c r="H5197"/>
      <c r="I5197"/>
      <c r="J5197"/>
      <c r="K5197"/>
      <c r="L5197" s="172"/>
    </row>
    <row r="5198" spans="7:12" x14ac:dyDescent="0.15">
      <c r="G5198"/>
      <c r="H5198"/>
      <c r="I5198"/>
      <c r="J5198"/>
      <c r="K5198"/>
      <c r="L5198" s="172"/>
    </row>
    <row r="5199" spans="7:12" x14ac:dyDescent="0.15">
      <c r="G5199"/>
      <c r="H5199"/>
      <c r="I5199"/>
      <c r="J5199"/>
      <c r="K5199"/>
      <c r="L5199" s="172"/>
    </row>
    <row r="5200" spans="7:12" x14ac:dyDescent="0.15">
      <c r="G5200"/>
      <c r="H5200"/>
      <c r="I5200"/>
      <c r="J5200"/>
      <c r="K5200"/>
      <c r="L5200" s="172"/>
    </row>
    <row r="5201" spans="7:12" x14ac:dyDescent="0.15">
      <c r="G5201"/>
      <c r="H5201"/>
      <c r="I5201"/>
      <c r="J5201"/>
      <c r="K5201"/>
      <c r="L5201" s="172"/>
    </row>
    <row r="5202" spans="7:12" x14ac:dyDescent="0.15">
      <c r="G5202"/>
      <c r="H5202"/>
      <c r="I5202"/>
      <c r="J5202"/>
      <c r="K5202"/>
      <c r="L5202" s="172"/>
    </row>
    <row r="5203" spans="7:12" x14ac:dyDescent="0.15">
      <c r="G5203"/>
      <c r="H5203"/>
      <c r="I5203"/>
      <c r="J5203"/>
      <c r="K5203"/>
      <c r="L5203" s="172"/>
    </row>
    <row r="5204" spans="7:12" x14ac:dyDescent="0.15">
      <c r="G5204"/>
      <c r="H5204"/>
      <c r="I5204"/>
      <c r="J5204"/>
      <c r="K5204"/>
      <c r="L5204" s="172"/>
    </row>
    <row r="5205" spans="7:12" x14ac:dyDescent="0.15">
      <c r="G5205"/>
      <c r="H5205"/>
      <c r="I5205"/>
      <c r="J5205"/>
      <c r="K5205"/>
      <c r="L5205" s="172"/>
    </row>
    <row r="5206" spans="7:12" x14ac:dyDescent="0.15">
      <c r="G5206"/>
      <c r="H5206"/>
      <c r="I5206"/>
      <c r="J5206"/>
      <c r="K5206"/>
      <c r="L5206" s="172"/>
    </row>
    <row r="5207" spans="7:12" x14ac:dyDescent="0.15">
      <c r="G5207"/>
      <c r="H5207"/>
      <c r="I5207"/>
      <c r="J5207"/>
      <c r="K5207"/>
      <c r="L5207" s="172"/>
    </row>
    <row r="5208" spans="7:12" x14ac:dyDescent="0.15">
      <c r="G5208"/>
      <c r="H5208"/>
      <c r="I5208"/>
      <c r="J5208"/>
      <c r="K5208"/>
      <c r="L5208" s="172"/>
    </row>
    <row r="5209" spans="7:12" x14ac:dyDescent="0.15">
      <c r="G5209"/>
      <c r="H5209"/>
      <c r="I5209"/>
      <c r="J5209"/>
      <c r="K5209"/>
      <c r="L5209" s="172"/>
    </row>
    <row r="5210" spans="7:12" x14ac:dyDescent="0.15">
      <c r="G5210"/>
      <c r="H5210"/>
      <c r="I5210"/>
      <c r="J5210"/>
      <c r="K5210"/>
      <c r="L5210" s="172"/>
    </row>
    <row r="5211" spans="7:12" x14ac:dyDescent="0.15">
      <c r="G5211"/>
      <c r="H5211"/>
      <c r="I5211"/>
      <c r="J5211"/>
      <c r="K5211"/>
      <c r="L5211" s="172"/>
    </row>
    <row r="5212" spans="7:12" x14ac:dyDescent="0.15">
      <c r="G5212"/>
      <c r="H5212"/>
      <c r="I5212"/>
      <c r="J5212"/>
      <c r="K5212"/>
      <c r="L5212" s="172"/>
    </row>
    <row r="5213" spans="7:12" x14ac:dyDescent="0.15">
      <c r="G5213"/>
      <c r="H5213"/>
      <c r="I5213"/>
      <c r="J5213"/>
      <c r="K5213"/>
      <c r="L5213" s="172"/>
    </row>
    <row r="5214" spans="7:12" x14ac:dyDescent="0.15">
      <c r="G5214"/>
      <c r="H5214"/>
      <c r="I5214"/>
      <c r="J5214"/>
      <c r="K5214"/>
      <c r="L5214" s="172"/>
    </row>
    <row r="5215" spans="7:12" x14ac:dyDescent="0.15">
      <c r="G5215"/>
      <c r="H5215"/>
      <c r="I5215"/>
      <c r="J5215"/>
      <c r="K5215"/>
      <c r="L5215" s="172"/>
    </row>
    <row r="5216" spans="7:12" x14ac:dyDescent="0.15">
      <c r="G5216"/>
      <c r="H5216"/>
      <c r="I5216"/>
      <c r="J5216"/>
      <c r="K5216"/>
      <c r="L5216" s="172"/>
    </row>
    <row r="5217" spans="7:12" x14ac:dyDescent="0.15">
      <c r="G5217"/>
      <c r="H5217"/>
      <c r="I5217"/>
      <c r="J5217"/>
      <c r="K5217"/>
      <c r="L5217" s="172"/>
    </row>
    <row r="5218" spans="7:12" x14ac:dyDescent="0.15">
      <c r="G5218"/>
      <c r="H5218"/>
      <c r="I5218"/>
      <c r="J5218"/>
      <c r="K5218"/>
      <c r="L5218" s="172"/>
    </row>
    <row r="5219" spans="7:12" x14ac:dyDescent="0.15">
      <c r="G5219"/>
      <c r="H5219"/>
      <c r="I5219"/>
      <c r="J5219"/>
      <c r="K5219"/>
      <c r="L5219" s="172"/>
    </row>
    <row r="5220" spans="7:12" x14ac:dyDescent="0.15">
      <c r="G5220"/>
      <c r="H5220"/>
      <c r="I5220"/>
      <c r="J5220"/>
      <c r="K5220"/>
      <c r="L5220" s="172"/>
    </row>
    <row r="5221" spans="7:12" x14ac:dyDescent="0.15">
      <c r="G5221"/>
      <c r="H5221"/>
      <c r="I5221"/>
      <c r="J5221"/>
      <c r="K5221"/>
      <c r="L5221" s="172"/>
    </row>
    <row r="5222" spans="7:12" x14ac:dyDescent="0.15">
      <c r="G5222"/>
      <c r="H5222"/>
      <c r="I5222"/>
      <c r="J5222"/>
      <c r="K5222"/>
      <c r="L5222" s="172"/>
    </row>
    <row r="5223" spans="7:12" x14ac:dyDescent="0.15">
      <c r="G5223"/>
      <c r="H5223"/>
      <c r="I5223"/>
      <c r="J5223"/>
      <c r="K5223"/>
      <c r="L5223" s="172"/>
    </row>
    <row r="5224" spans="7:12" x14ac:dyDescent="0.15">
      <c r="G5224"/>
      <c r="H5224"/>
      <c r="I5224"/>
      <c r="J5224"/>
      <c r="K5224"/>
      <c r="L5224" s="172"/>
    </row>
    <row r="5225" spans="7:12" x14ac:dyDescent="0.15">
      <c r="G5225"/>
      <c r="H5225"/>
      <c r="I5225"/>
      <c r="J5225"/>
      <c r="K5225"/>
      <c r="L5225" s="172"/>
    </row>
    <row r="5226" spans="7:12" x14ac:dyDescent="0.15">
      <c r="G5226"/>
      <c r="H5226"/>
      <c r="I5226"/>
      <c r="J5226"/>
      <c r="K5226"/>
      <c r="L5226" s="172"/>
    </row>
    <row r="5227" spans="7:12" x14ac:dyDescent="0.15">
      <c r="G5227"/>
      <c r="H5227"/>
      <c r="I5227"/>
      <c r="J5227"/>
      <c r="K5227"/>
      <c r="L5227" s="172"/>
    </row>
    <row r="5228" spans="7:12" x14ac:dyDescent="0.15">
      <c r="G5228"/>
      <c r="H5228"/>
      <c r="I5228"/>
      <c r="J5228"/>
      <c r="K5228"/>
      <c r="L5228" s="172"/>
    </row>
    <row r="5229" spans="7:12" x14ac:dyDescent="0.15">
      <c r="G5229"/>
      <c r="H5229"/>
      <c r="I5229"/>
      <c r="J5229"/>
      <c r="K5229"/>
      <c r="L5229" s="172"/>
    </row>
    <row r="5230" spans="7:12" x14ac:dyDescent="0.15">
      <c r="G5230"/>
      <c r="H5230"/>
      <c r="I5230"/>
      <c r="J5230"/>
      <c r="K5230"/>
      <c r="L5230" s="172"/>
    </row>
    <row r="5231" spans="7:12" x14ac:dyDescent="0.15">
      <c r="G5231"/>
      <c r="H5231"/>
      <c r="I5231"/>
      <c r="J5231"/>
      <c r="K5231"/>
      <c r="L5231" s="172"/>
    </row>
    <row r="5232" spans="7:12" x14ac:dyDescent="0.15">
      <c r="G5232"/>
      <c r="H5232"/>
      <c r="I5232"/>
      <c r="J5232"/>
      <c r="K5232"/>
      <c r="L5232" s="172"/>
    </row>
    <row r="5233" spans="7:12" x14ac:dyDescent="0.15">
      <c r="G5233"/>
      <c r="H5233"/>
      <c r="I5233"/>
      <c r="J5233"/>
      <c r="K5233"/>
      <c r="L5233" s="172"/>
    </row>
    <row r="5234" spans="7:12" x14ac:dyDescent="0.15">
      <c r="G5234"/>
      <c r="H5234"/>
      <c r="I5234"/>
      <c r="J5234"/>
      <c r="K5234"/>
      <c r="L5234" s="172"/>
    </row>
    <row r="5235" spans="7:12" x14ac:dyDescent="0.15">
      <c r="G5235"/>
      <c r="H5235"/>
      <c r="I5235"/>
      <c r="J5235"/>
      <c r="K5235"/>
      <c r="L5235" s="172"/>
    </row>
    <row r="5236" spans="7:12" x14ac:dyDescent="0.15">
      <c r="G5236"/>
      <c r="H5236"/>
      <c r="I5236"/>
      <c r="J5236"/>
      <c r="K5236"/>
      <c r="L5236" s="172"/>
    </row>
    <row r="5237" spans="7:12" x14ac:dyDescent="0.15">
      <c r="G5237"/>
      <c r="H5237"/>
      <c r="I5237"/>
      <c r="J5237"/>
      <c r="K5237"/>
      <c r="L5237" s="172"/>
    </row>
    <row r="5238" spans="7:12" x14ac:dyDescent="0.15">
      <c r="G5238"/>
      <c r="H5238"/>
      <c r="I5238"/>
      <c r="J5238"/>
      <c r="K5238"/>
      <c r="L5238" s="172"/>
    </row>
    <row r="5239" spans="7:12" x14ac:dyDescent="0.15">
      <c r="G5239"/>
      <c r="H5239"/>
      <c r="I5239"/>
      <c r="J5239"/>
      <c r="K5239"/>
      <c r="L5239" s="172"/>
    </row>
    <row r="5240" spans="7:12" x14ac:dyDescent="0.15">
      <c r="G5240"/>
      <c r="H5240"/>
      <c r="I5240"/>
      <c r="J5240"/>
      <c r="K5240"/>
      <c r="L5240" s="172"/>
    </row>
    <row r="5241" spans="7:12" x14ac:dyDescent="0.15">
      <c r="G5241"/>
      <c r="H5241"/>
      <c r="I5241"/>
      <c r="J5241"/>
      <c r="K5241"/>
      <c r="L5241" s="172"/>
    </row>
    <row r="5242" spans="7:12" x14ac:dyDescent="0.15">
      <c r="G5242"/>
      <c r="H5242"/>
      <c r="I5242"/>
      <c r="J5242"/>
      <c r="K5242"/>
      <c r="L5242" s="172"/>
    </row>
    <row r="5243" spans="7:12" x14ac:dyDescent="0.15">
      <c r="G5243"/>
      <c r="H5243"/>
      <c r="I5243"/>
      <c r="J5243"/>
      <c r="K5243"/>
      <c r="L5243" s="172"/>
    </row>
    <row r="5244" spans="7:12" x14ac:dyDescent="0.15">
      <c r="G5244"/>
      <c r="H5244"/>
      <c r="I5244"/>
      <c r="J5244"/>
      <c r="K5244"/>
      <c r="L5244" s="172"/>
    </row>
    <row r="5245" spans="7:12" x14ac:dyDescent="0.15">
      <c r="G5245"/>
      <c r="H5245"/>
      <c r="I5245"/>
      <c r="J5245"/>
      <c r="K5245"/>
      <c r="L5245" s="172"/>
    </row>
    <row r="5246" spans="7:12" x14ac:dyDescent="0.15">
      <c r="G5246"/>
      <c r="H5246"/>
      <c r="I5246"/>
      <c r="J5246"/>
      <c r="K5246"/>
      <c r="L5246" s="172"/>
    </row>
    <row r="5247" spans="7:12" x14ac:dyDescent="0.15">
      <c r="G5247"/>
      <c r="H5247"/>
      <c r="I5247"/>
      <c r="J5247"/>
      <c r="K5247"/>
      <c r="L5247" s="172"/>
    </row>
    <row r="5248" spans="7:12" x14ac:dyDescent="0.15">
      <c r="G5248"/>
      <c r="H5248"/>
      <c r="I5248"/>
      <c r="J5248"/>
      <c r="K5248"/>
      <c r="L5248" s="172"/>
    </row>
    <row r="5249" spans="7:12" x14ac:dyDescent="0.15">
      <c r="G5249"/>
      <c r="H5249"/>
      <c r="I5249"/>
      <c r="J5249"/>
      <c r="K5249"/>
      <c r="L5249" s="172"/>
    </row>
    <row r="5250" spans="7:12" x14ac:dyDescent="0.15">
      <c r="G5250"/>
      <c r="H5250"/>
      <c r="I5250"/>
      <c r="J5250"/>
      <c r="K5250"/>
      <c r="L5250" s="172"/>
    </row>
    <row r="5251" spans="7:12" x14ac:dyDescent="0.15">
      <c r="G5251"/>
      <c r="H5251"/>
      <c r="I5251"/>
      <c r="J5251"/>
      <c r="K5251"/>
      <c r="L5251" s="172"/>
    </row>
    <row r="5252" spans="7:12" x14ac:dyDescent="0.15">
      <c r="G5252"/>
      <c r="H5252"/>
      <c r="I5252"/>
      <c r="J5252"/>
      <c r="K5252"/>
      <c r="L5252" s="172"/>
    </row>
    <row r="5253" spans="7:12" x14ac:dyDescent="0.15">
      <c r="G5253"/>
      <c r="H5253"/>
      <c r="I5253"/>
      <c r="J5253"/>
      <c r="K5253"/>
      <c r="L5253" s="172"/>
    </row>
    <row r="5254" spans="7:12" x14ac:dyDescent="0.15">
      <c r="G5254"/>
      <c r="H5254"/>
      <c r="I5254"/>
      <c r="J5254"/>
      <c r="K5254"/>
      <c r="L5254" s="172"/>
    </row>
    <row r="5255" spans="7:12" x14ac:dyDescent="0.15">
      <c r="G5255"/>
      <c r="H5255"/>
      <c r="I5255"/>
      <c r="J5255"/>
      <c r="K5255"/>
      <c r="L5255" s="172"/>
    </row>
    <row r="5256" spans="7:12" x14ac:dyDescent="0.15">
      <c r="G5256"/>
      <c r="H5256"/>
      <c r="I5256"/>
      <c r="J5256"/>
      <c r="K5256"/>
      <c r="L5256" s="172"/>
    </row>
    <row r="5257" spans="7:12" x14ac:dyDescent="0.15">
      <c r="G5257"/>
      <c r="H5257"/>
      <c r="I5257"/>
      <c r="J5257"/>
      <c r="K5257"/>
      <c r="L5257" s="172"/>
    </row>
    <row r="5258" spans="7:12" x14ac:dyDescent="0.15">
      <c r="G5258"/>
      <c r="H5258"/>
      <c r="I5258"/>
      <c r="J5258"/>
      <c r="K5258"/>
      <c r="L5258" s="172"/>
    </row>
    <row r="5259" spans="7:12" x14ac:dyDescent="0.15">
      <c r="G5259"/>
      <c r="H5259"/>
      <c r="I5259"/>
      <c r="J5259"/>
      <c r="K5259"/>
      <c r="L5259" s="172"/>
    </row>
    <row r="5260" spans="7:12" x14ac:dyDescent="0.15">
      <c r="G5260"/>
      <c r="H5260"/>
      <c r="I5260"/>
      <c r="J5260"/>
      <c r="K5260"/>
      <c r="L5260" s="172"/>
    </row>
    <row r="5261" spans="7:12" x14ac:dyDescent="0.15">
      <c r="G5261"/>
      <c r="H5261"/>
      <c r="I5261"/>
      <c r="J5261"/>
      <c r="K5261"/>
      <c r="L5261" s="172"/>
    </row>
    <row r="5262" spans="7:12" x14ac:dyDescent="0.15">
      <c r="G5262"/>
      <c r="H5262"/>
      <c r="I5262"/>
      <c r="J5262"/>
      <c r="K5262"/>
      <c r="L5262" s="172"/>
    </row>
    <row r="5263" spans="7:12" x14ac:dyDescent="0.15">
      <c r="G5263"/>
      <c r="H5263"/>
      <c r="I5263"/>
      <c r="J5263"/>
      <c r="K5263"/>
      <c r="L5263" s="172"/>
    </row>
    <row r="5264" spans="7:12" x14ac:dyDescent="0.15">
      <c r="G5264"/>
      <c r="H5264"/>
      <c r="I5264"/>
      <c r="J5264"/>
      <c r="K5264"/>
      <c r="L5264" s="172"/>
    </row>
    <row r="5265" spans="7:12" x14ac:dyDescent="0.15">
      <c r="G5265"/>
      <c r="H5265"/>
      <c r="I5265"/>
      <c r="J5265"/>
      <c r="K5265"/>
      <c r="L5265" s="172"/>
    </row>
    <row r="5266" spans="7:12" x14ac:dyDescent="0.15">
      <c r="G5266"/>
      <c r="H5266"/>
      <c r="I5266"/>
      <c r="J5266"/>
      <c r="K5266"/>
      <c r="L5266" s="172"/>
    </row>
    <row r="5267" spans="7:12" x14ac:dyDescent="0.15">
      <c r="G5267"/>
      <c r="H5267"/>
      <c r="I5267"/>
      <c r="J5267"/>
      <c r="K5267"/>
      <c r="L5267" s="172"/>
    </row>
    <row r="5268" spans="7:12" x14ac:dyDescent="0.15">
      <c r="G5268"/>
      <c r="H5268"/>
      <c r="I5268"/>
      <c r="J5268"/>
      <c r="K5268"/>
      <c r="L5268" s="172"/>
    </row>
    <row r="5269" spans="7:12" x14ac:dyDescent="0.15">
      <c r="G5269"/>
      <c r="H5269"/>
      <c r="I5269"/>
      <c r="J5269"/>
      <c r="K5269"/>
      <c r="L5269" s="172"/>
    </row>
    <row r="5270" spans="7:12" x14ac:dyDescent="0.15">
      <c r="G5270"/>
      <c r="H5270"/>
      <c r="I5270"/>
      <c r="J5270"/>
      <c r="K5270"/>
      <c r="L5270" s="172"/>
    </row>
    <row r="5271" spans="7:12" x14ac:dyDescent="0.15">
      <c r="G5271"/>
      <c r="H5271"/>
      <c r="I5271"/>
      <c r="J5271"/>
      <c r="K5271"/>
      <c r="L5271" s="172"/>
    </row>
    <row r="5272" spans="7:12" x14ac:dyDescent="0.15">
      <c r="G5272"/>
      <c r="H5272"/>
      <c r="I5272"/>
      <c r="J5272"/>
      <c r="K5272"/>
      <c r="L5272" s="172"/>
    </row>
    <row r="5273" spans="7:12" x14ac:dyDescent="0.15">
      <c r="G5273"/>
      <c r="H5273"/>
      <c r="I5273"/>
      <c r="J5273"/>
      <c r="K5273"/>
      <c r="L5273" s="172"/>
    </row>
    <row r="5274" spans="7:12" x14ac:dyDescent="0.15">
      <c r="G5274"/>
      <c r="H5274"/>
      <c r="I5274"/>
      <c r="J5274"/>
      <c r="K5274"/>
      <c r="L5274" s="172"/>
    </row>
    <row r="5275" spans="7:12" x14ac:dyDescent="0.15">
      <c r="G5275"/>
      <c r="H5275"/>
      <c r="I5275"/>
      <c r="J5275"/>
      <c r="K5275"/>
      <c r="L5275" s="172"/>
    </row>
    <row r="5276" spans="7:12" x14ac:dyDescent="0.15">
      <c r="G5276"/>
      <c r="H5276"/>
      <c r="I5276"/>
      <c r="J5276"/>
      <c r="K5276"/>
      <c r="L5276" s="172"/>
    </row>
    <row r="5277" spans="7:12" x14ac:dyDescent="0.15">
      <c r="G5277"/>
      <c r="H5277"/>
      <c r="I5277"/>
      <c r="J5277"/>
      <c r="K5277"/>
      <c r="L5277" s="172"/>
    </row>
    <row r="5278" spans="7:12" x14ac:dyDescent="0.15">
      <c r="G5278"/>
      <c r="H5278"/>
      <c r="I5278"/>
      <c r="J5278"/>
      <c r="K5278"/>
      <c r="L5278" s="172"/>
    </row>
    <row r="5279" spans="7:12" x14ac:dyDescent="0.15">
      <c r="G5279"/>
      <c r="H5279"/>
      <c r="I5279"/>
      <c r="J5279"/>
      <c r="K5279"/>
      <c r="L5279" s="172"/>
    </row>
    <row r="5280" spans="7:12" x14ac:dyDescent="0.15">
      <c r="G5280"/>
      <c r="H5280"/>
      <c r="I5280"/>
      <c r="J5280"/>
      <c r="K5280"/>
      <c r="L5280" s="172"/>
    </row>
    <row r="5281" spans="7:12" x14ac:dyDescent="0.15">
      <c r="G5281"/>
      <c r="H5281"/>
      <c r="I5281"/>
      <c r="J5281"/>
      <c r="K5281"/>
      <c r="L5281" s="172"/>
    </row>
    <row r="5282" spans="7:12" x14ac:dyDescent="0.15">
      <c r="G5282"/>
      <c r="H5282"/>
      <c r="I5282"/>
      <c r="J5282"/>
      <c r="K5282"/>
      <c r="L5282" s="172"/>
    </row>
    <row r="5283" spans="7:12" x14ac:dyDescent="0.15">
      <c r="G5283"/>
      <c r="H5283"/>
      <c r="I5283"/>
      <c r="J5283"/>
      <c r="K5283"/>
      <c r="L5283" s="172"/>
    </row>
    <row r="5284" spans="7:12" x14ac:dyDescent="0.15">
      <c r="G5284"/>
      <c r="H5284"/>
      <c r="I5284"/>
      <c r="J5284"/>
      <c r="K5284"/>
      <c r="L5284" s="172"/>
    </row>
    <row r="5285" spans="7:12" x14ac:dyDescent="0.15">
      <c r="G5285"/>
      <c r="H5285"/>
      <c r="I5285"/>
      <c r="J5285"/>
      <c r="K5285"/>
      <c r="L5285" s="172"/>
    </row>
    <row r="5286" spans="7:12" x14ac:dyDescent="0.15">
      <c r="G5286"/>
      <c r="H5286"/>
      <c r="I5286"/>
      <c r="J5286"/>
      <c r="K5286"/>
      <c r="L5286" s="172"/>
    </row>
    <row r="5287" spans="7:12" x14ac:dyDescent="0.15">
      <c r="G5287"/>
      <c r="H5287"/>
      <c r="I5287"/>
      <c r="J5287"/>
      <c r="K5287"/>
      <c r="L5287" s="172"/>
    </row>
    <row r="5288" spans="7:12" x14ac:dyDescent="0.15">
      <c r="G5288"/>
      <c r="H5288"/>
      <c r="I5288"/>
      <c r="J5288"/>
      <c r="K5288"/>
      <c r="L5288" s="172"/>
    </row>
    <row r="5289" spans="7:12" x14ac:dyDescent="0.15">
      <c r="G5289"/>
      <c r="H5289"/>
      <c r="I5289"/>
      <c r="J5289"/>
      <c r="K5289"/>
      <c r="L5289" s="172"/>
    </row>
    <row r="5290" spans="7:12" x14ac:dyDescent="0.15">
      <c r="G5290"/>
      <c r="H5290"/>
      <c r="I5290"/>
      <c r="J5290"/>
      <c r="K5290"/>
      <c r="L5290" s="172"/>
    </row>
    <row r="5291" spans="7:12" x14ac:dyDescent="0.15">
      <c r="G5291"/>
      <c r="H5291"/>
      <c r="I5291"/>
      <c r="J5291"/>
      <c r="K5291"/>
      <c r="L5291" s="172"/>
    </row>
    <row r="5292" spans="7:12" x14ac:dyDescent="0.15">
      <c r="G5292"/>
      <c r="H5292"/>
      <c r="I5292"/>
      <c r="J5292"/>
      <c r="K5292"/>
      <c r="L5292" s="172"/>
    </row>
    <row r="5293" spans="7:12" x14ac:dyDescent="0.15">
      <c r="G5293"/>
      <c r="H5293"/>
      <c r="I5293"/>
      <c r="J5293"/>
      <c r="K5293"/>
      <c r="L5293" s="172"/>
    </row>
    <row r="5294" spans="7:12" x14ac:dyDescent="0.15">
      <c r="G5294"/>
      <c r="H5294"/>
      <c r="I5294"/>
      <c r="J5294"/>
      <c r="K5294"/>
      <c r="L5294" s="172"/>
    </row>
    <row r="5295" spans="7:12" x14ac:dyDescent="0.15">
      <c r="G5295"/>
      <c r="H5295"/>
      <c r="I5295"/>
      <c r="J5295"/>
      <c r="K5295"/>
      <c r="L5295" s="172"/>
    </row>
    <row r="5296" spans="7:12" x14ac:dyDescent="0.15">
      <c r="G5296"/>
      <c r="H5296"/>
      <c r="I5296"/>
      <c r="J5296"/>
      <c r="K5296"/>
      <c r="L5296" s="172"/>
    </row>
    <row r="5297" spans="7:12" x14ac:dyDescent="0.15">
      <c r="G5297"/>
      <c r="H5297"/>
      <c r="I5297"/>
      <c r="J5297"/>
      <c r="K5297"/>
      <c r="L5297" s="172"/>
    </row>
    <row r="5298" spans="7:12" x14ac:dyDescent="0.15">
      <c r="G5298"/>
      <c r="H5298"/>
      <c r="I5298"/>
      <c r="J5298"/>
      <c r="K5298"/>
      <c r="L5298" s="172"/>
    </row>
    <row r="5299" spans="7:12" x14ac:dyDescent="0.15">
      <c r="G5299"/>
      <c r="H5299"/>
      <c r="I5299"/>
      <c r="J5299"/>
      <c r="K5299"/>
      <c r="L5299" s="172"/>
    </row>
    <row r="5300" spans="7:12" x14ac:dyDescent="0.15">
      <c r="G5300"/>
      <c r="H5300"/>
      <c r="I5300"/>
      <c r="J5300"/>
      <c r="K5300"/>
      <c r="L5300" s="172"/>
    </row>
    <row r="5301" spans="7:12" x14ac:dyDescent="0.15">
      <c r="G5301"/>
      <c r="H5301"/>
      <c r="I5301"/>
      <c r="J5301"/>
      <c r="K5301"/>
      <c r="L5301" s="172"/>
    </row>
    <row r="5302" spans="7:12" x14ac:dyDescent="0.15">
      <c r="G5302"/>
      <c r="H5302"/>
      <c r="I5302"/>
      <c r="J5302"/>
      <c r="K5302"/>
      <c r="L5302" s="172"/>
    </row>
    <row r="5303" spans="7:12" x14ac:dyDescent="0.15">
      <c r="G5303"/>
      <c r="H5303"/>
      <c r="I5303"/>
      <c r="J5303"/>
      <c r="K5303"/>
      <c r="L5303" s="172"/>
    </row>
    <row r="5304" spans="7:12" x14ac:dyDescent="0.15">
      <c r="G5304"/>
      <c r="H5304"/>
      <c r="I5304"/>
      <c r="J5304"/>
      <c r="K5304"/>
      <c r="L5304" s="172"/>
    </row>
    <row r="5305" spans="7:12" x14ac:dyDescent="0.15">
      <c r="G5305"/>
      <c r="H5305"/>
      <c r="I5305"/>
      <c r="J5305"/>
      <c r="K5305"/>
      <c r="L5305" s="172"/>
    </row>
    <row r="5306" spans="7:12" x14ac:dyDescent="0.15">
      <c r="G5306"/>
      <c r="H5306"/>
      <c r="I5306"/>
      <c r="J5306"/>
      <c r="K5306"/>
      <c r="L5306" s="172"/>
    </row>
    <row r="5307" spans="7:12" x14ac:dyDescent="0.15">
      <c r="G5307"/>
      <c r="H5307"/>
      <c r="I5307"/>
      <c r="J5307"/>
      <c r="K5307"/>
      <c r="L5307" s="172"/>
    </row>
    <row r="5308" spans="7:12" x14ac:dyDescent="0.15">
      <c r="G5308"/>
      <c r="H5308"/>
      <c r="I5308"/>
      <c r="J5308"/>
      <c r="K5308"/>
      <c r="L5308" s="172"/>
    </row>
    <row r="5309" spans="7:12" x14ac:dyDescent="0.15">
      <c r="G5309"/>
      <c r="H5309"/>
      <c r="I5309"/>
      <c r="J5309"/>
      <c r="K5309"/>
      <c r="L5309" s="172"/>
    </row>
    <row r="5310" spans="7:12" x14ac:dyDescent="0.15">
      <c r="G5310"/>
      <c r="H5310"/>
      <c r="I5310"/>
      <c r="J5310"/>
      <c r="K5310"/>
      <c r="L5310" s="172"/>
    </row>
    <row r="5311" spans="7:12" x14ac:dyDescent="0.15">
      <c r="G5311"/>
      <c r="H5311"/>
      <c r="I5311"/>
      <c r="J5311"/>
      <c r="K5311"/>
      <c r="L5311" s="172"/>
    </row>
    <row r="5312" spans="7:12" x14ac:dyDescent="0.15">
      <c r="G5312"/>
      <c r="H5312"/>
      <c r="I5312"/>
      <c r="J5312"/>
      <c r="K5312"/>
      <c r="L5312" s="172"/>
    </row>
    <row r="5313" spans="7:12" x14ac:dyDescent="0.15">
      <c r="G5313"/>
      <c r="H5313"/>
      <c r="I5313"/>
      <c r="J5313"/>
      <c r="K5313"/>
      <c r="L5313" s="172"/>
    </row>
    <row r="5314" spans="7:12" x14ac:dyDescent="0.15">
      <c r="G5314"/>
      <c r="H5314"/>
      <c r="I5314"/>
      <c r="J5314"/>
      <c r="K5314"/>
      <c r="L5314" s="172"/>
    </row>
    <row r="5315" spans="7:12" x14ac:dyDescent="0.15">
      <c r="G5315"/>
      <c r="H5315"/>
      <c r="I5315"/>
      <c r="J5315"/>
      <c r="K5315"/>
      <c r="L5315" s="172"/>
    </row>
    <row r="5316" spans="7:12" x14ac:dyDescent="0.15">
      <c r="G5316"/>
      <c r="H5316"/>
      <c r="I5316"/>
      <c r="J5316"/>
      <c r="K5316"/>
      <c r="L5316" s="172"/>
    </row>
    <row r="5317" spans="7:12" x14ac:dyDescent="0.15">
      <c r="G5317"/>
      <c r="H5317"/>
      <c r="I5317"/>
      <c r="J5317"/>
      <c r="K5317"/>
      <c r="L5317" s="172"/>
    </row>
    <row r="5318" spans="7:12" x14ac:dyDescent="0.15">
      <c r="G5318"/>
      <c r="H5318"/>
      <c r="I5318"/>
      <c r="J5318"/>
      <c r="K5318"/>
      <c r="L5318" s="172"/>
    </row>
    <row r="5319" spans="7:12" x14ac:dyDescent="0.15">
      <c r="G5319"/>
      <c r="H5319"/>
      <c r="I5319"/>
      <c r="J5319"/>
      <c r="K5319"/>
      <c r="L5319" s="172"/>
    </row>
    <row r="5320" spans="7:12" x14ac:dyDescent="0.15">
      <c r="G5320"/>
      <c r="H5320"/>
      <c r="I5320"/>
      <c r="J5320"/>
      <c r="K5320"/>
      <c r="L5320" s="172"/>
    </row>
    <row r="5321" spans="7:12" x14ac:dyDescent="0.15">
      <c r="G5321"/>
      <c r="H5321"/>
      <c r="I5321"/>
      <c r="J5321"/>
      <c r="K5321"/>
      <c r="L5321" s="172"/>
    </row>
    <row r="5322" spans="7:12" x14ac:dyDescent="0.15">
      <c r="G5322"/>
      <c r="H5322"/>
      <c r="I5322"/>
      <c r="J5322"/>
      <c r="K5322"/>
      <c r="L5322" s="172"/>
    </row>
    <row r="5323" spans="7:12" x14ac:dyDescent="0.15">
      <c r="G5323"/>
      <c r="H5323"/>
      <c r="I5323"/>
      <c r="J5323"/>
      <c r="K5323"/>
      <c r="L5323" s="172"/>
    </row>
    <row r="5324" spans="7:12" x14ac:dyDescent="0.15">
      <c r="G5324"/>
      <c r="H5324"/>
      <c r="I5324"/>
      <c r="J5324"/>
      <c r="K5324"/>
      <c r="L5324" s="172"/>
    </row>
    <row r="5325" spans="7:12" x14ac:dyDescent="0.15">
      <c r="G5325"/>
      <c r="H5325"/>
      <c r="I5325"/>
      <c r="J5325"/>
      <c r="K5325"/>
      <c r="L5325" s="172"/>
    </row>
    <row r="5326" spans="7:12" x14ac:dyDescent="0.15">
      <c r="G5326"/>
      <c r="H5326"/>
      <c r="I5326"/>
      <c r="J5326"/>
      <c r="K5326"/>
      <c r="L5326" s="172"/>
    </row>
    <row r="5327" spans="7:12" x14ac:dyDescent="0.15">
      <c r="G5327"/>
      <c r="H5327"/>
      <c r="I5327"/>
      <c r="J5327"/>
      <c r="K5327"/>
      <c r="L5327" s="172"/>
    </row>
    <row r="5328" spans="7:12" x14ac:dyDescent="0.15">
      <c r="G5328"/>
      <c r="H5328"/>
      <c r="I5328"/>
      <c r="J5328"/>
      <c r="K5328"/>
      <c r="L5328" s="172"/>
    </row>
    <row r="5329" spans="7:12" x14ac:dyDescent="0.15">
      <c r="G5329"/>
      <c r="H5329"/>
      <c r="I5329"/>
      <c r="J5329"/>
      <c r="K5329"/>
      <c r="L5329" s="172"/>
    </row>
    <row r="5330" spans="7:12" x14ac:dyDescent="0.15">
      <c r="G5330"/>
      <c r="H5330"/>
      <c r="I5330"/>
      <c r="J5330"/>
      <c r="K5330"/>
      <c r="L5330" s="172"/>
    </row>
    <row r="5331" spans="7:12" x14ac:dyDescent="0.15">
      <c r="G5331"/>
      <c r="H5331"/>
      <c r="I5331"/>
      <c r="J5331"/>
      <c r="K5331"/>
      <c r="L5331" s="172"/>
    </row>
    <row r="5332" spans="7:12" x14ac:dyDescent="0.15">
      <c r="G5332"/>
      <c r="H5332"/>
      <c r="I5332"/>
      <c r="J5332"/>
      <c r="K5332"/>
      <c r="L5332" s="172"/>
    </row>
    <row r="5333" spans="7:12" x14ac:dyDescent="0.15">
      <c r="G5333"/>
      <c r="H5333"/>
      <c r="I5333"/>
      <c r="J5333"/>
      <c r="K5333"/>
      <c r="L5333" s="172"/>
    </row>
    <row r="5334" spans="7:12" x14ac:dyDescent="0.15">
      <c r="G5334"/>
      <c r="H5334"/>
      <c r="I5334"/>
      <c r="J5334"/>
      <c r="K5334"/>
      <c r="L5334" s="172"/>
    </row>
    <row r="5335" spans="7:12" x14ac:dyDescent="0.15">
      <c r="G5335"/>
      <c r="H5335"/>
      <c r="I5335"/>
      <c r="J5335"/>
      <c r="K5335"/>
      <c r="L5335" s="172"/>
    </row>
    <row r="5336" spans="7:12" x14ac:dyDescent="0.15">
      <c r="G5336"/>
      <c r="H5336"/>
      <c r="I5336"/>
      <c r="J5336"/>
      <c r="K5336"/>
      <c r="L5336" s="172"/>
    </row>
    <row r="5337" spans="7:12" x14ac:dyDescent="0.15">
      <c r="G5337"/>
      <c r="H5337"/>
      <c r="I5337"/>
      <c r="J5337"/>
      <c r="K5337"/>
      <c r="L5337" s="172"/>
    </row>
    <row r="5338" spans="7:12" x14ac:dyDescent="0.15">
      <c r="G5338"/>
      <c r="H5338"/>
      <c r="I5338"/>
      <c r="J5338"/>
      <c r="K5338"/>
      <c r="L5338" s="172"/>
    </row>
    <row r="5339" spans="7:12" x14ac:dyDescent="0.15">
      <c r="G5339"/>
      <c r="H5339"/>
      <c r="I5339"/>
      <c r="J5339"/>
      <c r="K5339"/>
      <c r="L5339" s="172"/>
    </row>
    <row r="5340" spans="7:12" x14ac:dyDescent="0.15">
      <c r="G5340"/>
      <c r="H5340"/>
      <c r="I5340"/>
      <c r="J5340"/>
      <c r="K5340"/>
      <c r="L5340" s="172"/>
    </row>
    <row r="5341" spans="7:12" x14ac:dyDescent="0.15">
      <c r="G5341"/>
      <c r="H5341"/>
      <c r="I5341"/>
      <c r="J5341"/>
      <c r="K5341"/>
      <c r="L5341" s="172"/>
    </row>
    <row r="5342" spans="7:12" x14ac:dyDescent="0.15">
      <c r="G5342"/>
      <c r="H5342"/>
      <c r="I5342"/>
      <c r="J5342"/>
      <c r="K5342"/>
      <c r="L5342" s="172"/>
    </row>
    <row r="5343" spans="7:12" x14ac:dyDescent="0.15">
      <c r="G5343"/>
      <c r="H5343"/>
      <c r="I5343"/>
      <c r="J5343"/>
      <c r="K5343"/>
      <c r="L5343" s="172"/>
    </row>
    <row r="5344" spans="7:12" x14ac:dyDescent="0.15">
      <c r="G5344"/>
      <c r="H5344"/>
      <c r="I5344"/>
      <c r="J5344"/>
      <c r="K5344"/>
      <c r="L5344" s="172"/>
    </row>
    <row r="5345" spans="7:12" x14ac:dyDescent="0.15">
      <c r="G5345"/>
      <c r="H5345"/>
      <c r="I5345"/>
      <c r="J5345"/>
      <c r="K5345"/>
      <c r="L5345" s="172"/>
    </row>
    <row r="5346" spans="7:12" x14ac:dyDescent="0.15">
      <c r="G5346"/>
      <c r="H5346"/>
      <c r="I5346"/>
      <c r="J5346"/>
      <c r="K5346"/>
      <c r="L5346" s="172"/>
    </row>
    <row r="5347" spans="7:12" x14ac:dyDescent="0.15">
      <c r="G5347"/>
      <c r="H5347"/>
      <c r="I5347"/>
      <c r="J5347"/>
      <c r="K5347"/>
      <c r="L5347" s="172"/>
    </row>
    <row r="5348" spans="7:12" x14ac:dyDescent="0.15">
      <c r="G5348"/>
      <c r="H5348"/>
      <c r="I5348"/>
      <c r="J5348"/>
      <c r="K5348"/>
      <c r="L5348" s="172"/>
    </row>
    <row r="5349" spans="7:12" x14ac:dyDescent="0.15">
      <c r="G5349"/>
      <c r="H5349"/>
      <c r="I5349"/>
      <c r="J5349"/>
      <c r="K5349"/>
      <c r="L5349" s="172"/>
    </row>
    <row r="5350" spans="7:12" x14ac:dyDescent="0.15">
      <c r="G5350"/>
      <c r="H5350"/>
      <c r="I5350"/>
      <c r="J5350"/>
      <c r="K5350"/>
      <c r="L5350" s="172"/>
    </row>
    <row r="5351" spans="7:12" x14ac:dyDescent="0.15">
      <c r="G5351"/>
      <c r="H5351"/>
      <c r="I5351"/>
      <c r="J5351"/>
      <c r="K5351"/>
      <c r="L5351" s="172"/>
    </row>
    <row r="5352" spans="7:12" x14ac:dyDescent="0.15">
      <c r="G5352"/>
      <c r="H5352"/>
      <c r="I5352"/>
      <c r="J5352"/>
      <c r="K5352"/>
      <c r="L5352" s="172"/>
    </row>
    <row r="5353" spans="7:12" x14ac:dyDescent="0.15">
      <c r="G5353"/>
      <c r="H5353"/>
      <c r="I5353"/>
      <c r="J5353"/>
      <c r="K5353"/>
      <c r="L5353" s="172"/>
    </row>
    <row r="5354" spans="7:12" x14ac:dyDescent="0.15">
      <c r="G5354"/>
      <c r="H5354"/>
      <c r="I5354"/>
      <c r="J5354"/>
      <c r="K5354"/>
      <c r="L5354" s="172"/>
    </row>
    <row r="5355" spans="7:12" x14ac:dyDescent="0.15">
      <c r="G5355"/>
      <c r="H5355"/>
      <c r="I5355"/>
      <c r="J5355"/>
      <c r="K5355"/>
      <c r="L5355" s="172"/>
    </row>
    <row r="5356" spans="7:12" x14ac:dyDescent="0.15">
      <c r="G5356"/>
      <c r="H5356"/>
      <c r="I5356"/>
      <c r="J5356"/>
      <c r="K5356"/>
      <c r="L5356" s="172"/>
    </row>
    <row r="5357" spans="7:12" x14ac:dyDescent="0.15">
      <c r="G5357"/>
      <c r="H5357"/>
      <c r="I5357"/>
      <c r="J5357"/>
      <c r="K5357"/>
      <c r="L5357" s="172"/>
    </row>
    <row r="5358" spans="7:12" x14ac:dyDescent="0.15">
      <c r="G5358"/>
      <c r="H5358"/>
      <c r="I5358"/>
      <c r="J5358"/>
      <c r="K5358"/>
      <c r="L5358" s="172"/>
    </row>
    <row r="5359" spans="7:12" x14ac:dyDescent="0.15">
      <c r="G5359"/>
      <c r="H5359"/>
      <c r="I5359"/>
      <c r="J5359"/>
      <c r="K5359"/>
      <c r="L5359" s="172"/>
    </row>
    <row r="5360" spans="7:12" x14ac:dyDescent="0.15">
      <c r="G5360"/>
      <c r="H5360"/>
      <c r="I5360"/>
      <c r="J5360"/>
      <c r="K5360"/>
      <c r="L5360" s="172"/>
    </row>
    <row r="5361" spans="7:12" x14ac:dyDescent="0.15">
      <c r="G5361"/>
      <c r="H5361"/>
      <c r="I5361"/>
      <c r="J5361"/>
      <c r="K5361"/>
      <c r="L5361" s="172"/>
    </row>
    <row r="5362" spans="7:12" x14ac:dyDescent="0.15">
      <c r="G5362"/>
      <c r="H5362"/>
      <c r="I5362"/>
      <c r="J5362"/>
      <c r="K5362"/>
      <c r="L5362" s="172"/>
    </row>
    <row r="5363" spans="7:12" x14ac:dyDescent="0.15">
      <c r="G5363"/>
      <c r="H5363"/>
      <c r="I5363"/>
      <c r="J5363"/>
      <c r="K5363"/>
      <c r="L5363" s="172"/>
    </row>
    <row r="5364" spans="7:12" x14ac:dyDescent="0.15">
      <c r="G5364"/>
      <c r="H5364"/>
      <c r="I5364"/>
      <c r="J5364"/>
      <c r="K5364"/>
      <c r="L5364" s="172"/>
    </row>
    <row r="5365" spans="7:12" x14ac:dyDescent="0.15">
      <c r="G5365"/>
      <c r="H5365"/>
      <c r="I5365"/>
      <c r="J5365"/>
      <c r="K5365"/>
      <c r="L5365" s="172"/>
    </row>
    <row r="5366" spans="7:12" x14ac:dyDescent="0.15">
      <c r="G5366"/>
      <c r="H5366"/>
      <c r="I5366"/>
      <c r="J5366"/>
      <c r="K5366"/>
      <c r="L5366" s="172"/>
    </row>
    <row r="5367" spans="7:12" x14ac:dyDescent="0.15">
      <c r="G5367"/>
      <c r="H5367"/>
      <c r="I5367"/>
      <c r="J5367"/>
      <c r="K5367"/>
      <c r="L5367" s="172"/>
    </row>
    <row r="5368" spans="7:12" x14ac:dyDescent="0.15">
      <c r="G5368"/>
      <c r="H5368"/>
      <c r="I5368"/>
      <c r="J5368"/>
      <c r="K5368"/>
      <c r="L5368" s="172"/>
    </row>
    <row r="5369" spans="7:12" x14ac:dyDescent="0.15">
      <c r="G5369"/>
      <c r="H5369"/>
      <c r="I5369"/>
      <c r="J5369"/>
      <c r="K5369"/>
      <c r="L5369" s="172"/>
    </row>
    <row r="5370" spans="7:12" x14ac:dyDescent="0.15">
      <c r="G5370"/>
      <c r="H5370"/>
      <c r="I5370"/>
      <c r="J5370"/>
      <c r="K5370"/>
      <c r="L5370" s="172"/>
    </row>
    <row r="5371" spans="7:12" x14ac:dyDescent="0.15">
      <c r="G5371"/>
      <c r="H5371"/>
      <c r="I5371"/>
      <c r="J5371"/>
      <c r="K5371"/>
      <c r="L5371" s="172"/>
    </row>
    <row r="5372" spans="7:12" x14ac:dyDescent="0.15">
      <c r="G5372"/>
      <c r="H5372"/>
      <c r="I5372"/>
      <c r="J5372"/>
      <c r="K5372"/>
      <c r="L5372" s="172"/>
    </row>
    <row r="5373" spans="7:12" x14ac:dyDescent="0.15">
      <c r="G5373"/>
      <c r="H5373"/>
      <c r="I5373"/>
      <c r="J5373"/>
      <c r="K5373"/>
      <c r="L5373" s="172"/>
    </row>
    <row r="5374" spans="7:12" x14ac:dyDescent="0.15">
      <c r="G5374"/>
      <c r="H5374"/>
      <c r="I5374"/>
      <c r="J5374"/>
      <c r="K5374"/>
      <c r="L5374" s="172"/>
    </row>
    <row r="5375" spans="7:12" x14ac:dyDescent="0.15">
      <c r="G5375"/>
      <c r="H5375"/>
      <c r="I5375"/>
      <c r="J5375"/>
      <c r="K5375"/>
      <c r="L5375" s="172"/>
    </row>
    <row r="5376" spans="7:12" x14ac:dyDescent="0.15">
      <c r="G5376"/>
      <c r="H5376"/>
      <c r="I5376"/>
      <c r="J5376"/>
      <c r="K5376"/>
      <c r="L5376" s="172"/>
    </row>
    <row r="5377" spans="7:12" x14ac:dyDescent="0.15">
      <c r="G5377"/>
      <c r="H5377"/>
      <c r="I5377"/>
      <c r="J5377"/>
      <c r="K5377"/>
      <c r="L5377" s="172"/>
    </row>
    <row r="5378" spans="7:12" x14ac:dyDescent="0.15">
      <c r="G5378"/>
      <c r="H5378"/>
      <c r="I5378"/>
      <c r="J5378"/>
      <c r="K5378"/>
      <c r="L5378" s="172"/>
    </row>
    <row r="5379" spans="7:12" x14ac:dyDescent="0.15">
      <c r="G5379"/>
      <c r="H5379"/>
      <c r="I5379"/>
      <c r="J5379"/>
      <c r="K5379"/>
      <c r="L5379" s="172"/>
    </row>
    <row r="5380" spans="7:12" x14ac:dyDescent="0.15">
      <c r="G5380"/>
      <c r="H5380"/>
      <c r="I5380"/>
      <c r="J5380"/>
      <c r="K5380"/>
      <c r="L5380" s="172"/>
    </row>
    <row r="5381" spans="7:12" x14ac:dyDescent="0.15">
      <c r="G5381"/>
      <c r="H5381"/>
      <c r="I5381"/>
      <c r="J5381"/>
      <c r="K5381"/>
      <c r="L5381" s="172"/>
    </row>
    <row r="5382" spans="7:12" x14ac:dyDescent="0.15">
      <c r="G5382"/>
      <c r="H5382"/>
      <c r="I5382"/>
      <c r="J5382"/>
      <c r="K5382"/>
      <c r="L5382" s="172"/>
    </row>
    <row r="5383" spans="7:12" x14ac:dyDescent="0.15">
      <c r="G5383"/>
      <c r="H5383"/>
      <c r="I5383"/>
      <c r="J5383"/>
      <c r="K5383"/>
      <c r="L5383" s="172"/>
    </row>
    <row r="5384" spans="7:12" x14ac:dyDescent="0.15">
      <c r="G5384"/>
      <c r="H5384"/>
      <c r="I5384"/>
      <c r="J5384"/>
      <c r="K5384"/>
      <c r="L5384" s="172"/>
    </row>
    <row r="5385" spans="7:12" x14ac:dyDescent="0.15">
      <c r="G5385"/>
      <c r="H5385"/>
      <c r="I5385"/>
      <c r="J5385"/>
      <c r="K5385"/>
      <c r="L5385" s="172"/>
    </row>
    <row r="5386" spans="7:12" x14ac:dyDescent="0.15">
      <c r="G5386"/>
      <c r="H5386"/>
      <c r="I5386"/>
      <c r="J5386"/>
      <c r="K5386"/>
      <c r="L5386" s="172"/>
    </row>
    <row r="5387" spans="7:12" x14ac:dyDescent="0.15">
      <c r="G5387"/>
      <c r="H5387"/>
      <c r="I5387"/>
      <c r="J5387"/>
      <c r="K5387"/>
      <c r="L5387" s="172"/>
    </row>
    <row r="5388" spans="7:12" x14ac:dyDescent="0.15">
      <c r="G5388"/>
      <c r="H5388"/>
      <c r="I5388"/>
      <c r="J5388"/>
      <c r="K5388"/>
      <c r="L5388" s="172"/>
    </row>
    <row r="5389" spans="7:12" x14ac:dyDescent="0.15">
      <c r="G5389"/>
      <c r="H5389"/>
      <c r="I5389"/>
      <c r="J5389"/>
      <c r="K5389"/>
      <c r="L5389" s="172"/>
    </row>
    <row r="5390" spans="7:12" x14ac:dyDescent="0.15">
      <c r="G5390"/>
      <c r="H5390"/>
      <c r="I5390"/>
      <c r="J5390"/>
      <c r="K5390"/>
      <c r="L5390" s="172"/>
    </row>
    <row r="5391" spans="7:12" x14ac:dyDescent="0.15">
      <c r="G5391"/>
      <c r="H5391"/>
      <c r="I5391"/>
      <c r="J5391"/>
      <c r="K5391"/>
      <c r="L5391" s="172"/>
    </row>
    <row r="5392" spans="7:12" x14ac:dyDescent="0.15">
      <c r="G5392"/>
      <c r="H5392"/>
      <c r="I5392"/>
      <c r="J5392"/>
      <c r="K5392"/>
      <c r="L5392" s="172"/>
    </row>
    <row r="5393" spans="7:12" x14ac:dyDescent="0.15">
      <c r="G5393"/>
      <c r="H5393"/>
      <c r="I5393"/>
      <c r="J5393"/>
      <c r="K5393"/>
      <c r="L5393" s="172"/>
    </row>
    <row r="5394" spans="7:12" x14ac:dyDescent="0.15">
      <c r="G5394"/>
      <c r="H5394"/>
      <c r="I5394"/>
      <c r="J5394"/>
      <c r="K5394"/>
      <c r="L5394" s="172"/>
    </row>
    <row r="5395" spans="7:12" x14ac:dyDescent="0.15">
      <c r="G5395"/>
      <c r="H5395"/>
      <c r="I5395"/>
      <c r="J5395"/>
      <c r="K5395"/>
      <c r="L5395" s="172"/>
    </row>
    <row r="5396" spans="7:12" x14ac:dyDescent="0.15">
      <c r="G5396"/>
      <c r="H5396"/>
      <c r="I5396"/>
      <c r="J5396"/>
      <c r="K5396"/>
      <c r="L5396" s="172"/>
    </row>
    <row r="5397" spans="7:12" x14ac:dyDescent="0.15">
      <c r="G5397"/>
      <c r="H5397"/>
      <c r="I5397"/>
      <c r="J5397"/>
      <c r="K5397"/>
      <c r="L5397" s="172"/>
    </row>
    <row r="5398" spans="7:12" x14ac:dyDescent="0.15">
      <c r="G5398"/>
      <c r="H5398"/>
      <c r="I5398"/>
      <c r="J5398"/>
      <c r="K5398"/>
      <c r="L5398" s="172"/>
    </row>
    <row r="5399" spans="7:12" x14ac:dyDescent="0.15">
      <c r="G5399"/>
      <c r="H5399"/>
      <c r="I5399"/>
      <c r="J5399"/>
      <c r="K5399"/>
      <c r="L5399" s="172"/>
    </row>
    <row r="5400" spans="7:12" x14ac:dyDescent="0.15">
      <c r="G5400"/>
      <c r="H5400"/>
      <c r="I5400"/>
      <c r="J5400"/>
      <c r="K5400"/>
      <c r="L5400" s="172"/>
    </row>
    <row r="5401" spans="7:12" x14ac:dyDescent="0.15">
      <c r="G5401"/>
      <c r="H5401"/>
      <c r="I5401"/>
      <c r="J5401"/>
      <c r="K5401"/>
      <c r="L5401" s="172"/>
    </row>
    <row r="5402" spans="7:12" x14ac:dyDescent="0.15">
      <c r="G5402"/>
      <c r="H5402"/>
      <c r="I5402"/>
      <c r="J5402"/>
      <c r="K5402"/>
      <c r="L5402" s="172"/>
    </row>
    <row r="5403" spans="7:12" x14ac:dyDescent="0.15">
      <c r="G5403"/>
      <c r="H5403"/>
      <c r="I5403"/>
      <c r="J5403"/>
      <c r="K5403"/>
      <c r="L5403" s="172"/>
    </row>
    <row r="5404" spans="7:12" x14ac:dyDescent="0.15">
      <c r="G5404"/>
      <c r="H5404"/>
      <c r="I5404"/>
      <c r="J5404"/>
      <c r="K5404"/>
      <c r="L5404" s="172"/>
    </row>
    <row r="5405" spans="7:12" x14ac:dyDescent="0.15">
      <c r="G5405"/>
      <c r="H5405"/>
      <c r="I5405"/>
      <c r="J5405"/>
      <c r="K5405"/>
      <c r="L5405" s="172"/>
    </row>
    <row r="5406" spans="7:12" x14ac:dyDescent="0.15">
      <c r="G5406"/>
      <c r="H5406"/>
      <c r="I5406"/>
      <c r="J5406"/>
      <c r="K5406"/>
      <c r="L5406" s="172"/>
    </row>
    <row r="5407" spans="7:12" x14ac:dyDescent="0.15">
      <c r="G5407"/>
      <c r="H5407"/>
      <c r="I5407"/>
      <c r="J5407"/>
      <c r="K5407"/>
      <c r="L5407" s="172"/>
    </row>
    <row r="5408" spans="7:12" x14ac:dyDescent="0.15">
      <c r="G5408"/>
      <c r="H5408"/>
      <c r="I5408"/>
      <c r="J5408"/>
      <c r="K5408"/>
      <c r="L5408" s="172"/>
    </row>
    <row r="5409" spans="7:12" x14ac:dyDescent="0.15">
      <c r="G5409"/>
      <c r="H5409"/>
      <c r="I5409"/>
      <c r="J5409"/>
      <c r="K5409"/>
      <c r="L5409" s="172"/>
    </row>
    <row r="5410" spans="7:12" x14ac:dyDescent="0.15">
      <c r="G5410"/>
      <c r="H5410"/>
      <c r="I5410"/>
      <c r="J5410"/>
      <c r="K5410"/>
      <c r="L5410" s="172"/>
    </row>
    <row r="5411" spans="7:12" x14ac:dyDescent="0.15">
      <c r="G5411"/>
      <c r="H5411"/>
      <c r="I5411"/>
      <c r="J5411"/>
      <c r="K5411"/>
      <c r="L5411" s="172"/>
    </row>
    <row r="5412" spans="7:12" x14ac:dyDescent="0.15">
      <c r="G5412"/>
      <c r="H5412"/>
      <c r="I5412"/>
      <c r="J5412"/>
      <c r="K5412"/>
      <c r="L5412" s="172"/>
    </row>
    <row r="5413" spans="7:12" x14ac:dyDescent="0.15">
      <c r="G5413"/>
      <c r="H5413"/>
      <c r="I5413"/>
      <c r="J5413"/>
      <c r="K5413"/>
      <c r="L5413" s="172"/>
    </row>
    <row r="5414" spans="7:12" x14ac:dyDescent="0.15">
      <c r="G5414"/>
      <c r="H5414"/>
      <c r="I5414"/>
      <c r="J5414"/>
      <c r="K5414"/>
      <c r="L5414" s="172"/>
    </row>
    <row r="5415" spans="7:12" x14ac:dyDescent="0.15">
      <c r="G5415"/>
      <c r="H5415"/>
      <c r="I5415"/>
      <c r="J5415"/>
      <c r="K5415"/>
      <c r="L5415" s="172"/>
    </row>
    <row r="5416" spans="7:12" x14ac:dyDescent="0.15">
      <c r="G5416"/>
      <c r="H5416"/>
      <c r="I5416"/>
      <c r="J5416"/>
      <c r="K5416"/>
      <c r="L5416" s="172"/>
    </row>
    <row r="5417" spans="7:12" x14ac:dyDescent="0.15">
      <c r="G5417"/>
      <c r="H5417"/>
      <c r="I5417"/>
      <c r="J5417"/>
      <c r="K5417"/>
      <c r="L5417" s="172"/>
    </row>
    <row r="5418" spans="7:12" x14ac:dyDescent="0.15">
      <c r="G5418"/>
      <c r="H5418"/>
      <c r="I5418"/>
      <c r="J5418"/>
      <c r="K5418"/>
      <c r="L5418" s="172"/>
    </row>
    <row r="5419" spans="7:12" x14ac:dyDescent="0.15">
      <c r="G5419"/>
      <c r="H5419"/>
      <c r="I5419"/>
      <c r="J5419"/>
      <c r="K5419"/>
      <c r="L5419" s="172"/>
    </row>
    <row r="5420" spans="7:12" x14ac:dyDescent="0.15">
      <c r="G5420"/>
      <c r="H5420"/>
      <c r="I5420"/>
      <c r="J5420"/>
      <c r="K5420"/>
      <c r="L5420" s="172"/>
    </row>
    <row r="5421" spans="7:12" x14ac:dyDescent="0.15">
      <c r="G5421"/>
      <c r="H5421"/>
      <c r="I5421"/>
      <c r="J5421"/>
      <c r="K5421"/>
      <c r="L5421" s="172"/>
    </row>
    <row r="5422" spans="7:12" x14ac:dyDescent="0.15">
      <c r="G5422"/>
      <c r="H5422"/>
      <c r="I5422"/>
      <c r="J5422"/>
      <c r="K5422"/>
      <c r="L5422" s="172"/>
    </row>
    <row r="5423" spans="7:12" x14ac:dyDescent="0.15">
      <c r="G5423"/>
      <c r="H5423"/>
      <c r="I5423"/>
      <c r="J5423"/>
      <c r="K5423"/>
      <c r="L5423" s="172"/>
    </row>
    <row r="5424" spans="7:12" x14ac:dyDescent="0.15">
      <c r="G5424"/>
      <c r="H5424"/>
      <c r="I5424"/>
      <c r="J5424"/>
      <c r="K5424"/>
      <c r="L5424" s="172"/>
    </row>
    <row r="5425" spans="7:12" x14ac:dyDescent="0.15">
      <c r="G5425"/>
      <c r="H5425"/>
      <c r="I5425"/>
      <c r="J5425"/>
      <c r="K5425"/>
      <c r="L5425" s="172"/>
    </row>
    <row r="5426" spans="7:12" x14ac:dyDescent="0.15">
      <c r="G5426"/>
      <c r="H5426"/>
      <c r="I5426"/>
      <c r="J5426"/>
      <c r="K5426"/>
      <c r="L5426" s="172"/>
    </row>
    <row r="5427" spans="7:12" x14ac:dyDescent="0.15">
      <c r="G5427"/>
      <c r="H5427"/>
      <c r="I5427"/>
      <c r="J5427"/>
      <c r="K5427"/>
      <c r="L5427" s="172"/>
    </row>
    <row r="5428" spans="7:12" x14ac:dyDescent="0.15">
      <c r="G5428"/>
      <c r="H5428"/>
      <c r="I5428"/>
      <c r="J5428"/>
      <c r="K5428"/>
      <c r="L5428" s="172"/>
    </row>
    <row r="5429" spans="7:12" x14ac:dyDescent="0.15">
      <c r="G5429"/>
      <c r="H5429"/>
      <c r="I5429"/>
      <c r="J5429"/>
      <c r="K5429"/>
      <c r="L5429" s="172"/>
    </row>
    <row r="5430" spans="7:12" x14ac:dyDescent="0.15">
      <c r="G5430"/>
      <c r="H5430"/>
      <c r="I5430"/>
      <c r="J5430"/>
      <c r="K5430"/>
      <c r="L5430" s="172"/>
    </row>
    <row r="5431" spans="7:12" x14ac:dyDescent="0.15">
      <c r="G5431"/>
      <c r="H5431"/>
      <c r="I5431"/>
      <c r="J5431"/>
      <c r="K5431"/>
      <c r="L5431" s="172"/>
    </row>
    <row r="5432" spans="7:12" x14ac:dyDescent="0.15">
      <c r="G5432"/>
      <c r="H5432"/>
      <c r="I5432"/>
      <c r="J5432"/>
      <c r="K5432"/>
      <c r="L5432" s="172"/>
    </row>
    <row r="5433" spans="7:12" x14ac:dyDescent="0.15">
      <c r="G5433"/>
      <c r="H5433"/>
      <c r="I5433"/>
      <c r="J5433"/>
      <c r="K5433"/>
      <c r="L5433" s="172"/>
    </row>
    <row r="5434" spans="7:12" x14ac:dyDescent="0.15">
      <c r="G5434"/>
      <c r="H5434"/>
      <c r="I5434"/>
      <c r="J5434"/>
      <c r="K5434"/>
      <c r="L5434" s="172"/>
    </row>
    <row r="5435" spans="7:12" x14ac:dyDescent="0.15">
      <c r="G5435"/>
      <c r="H5435"/>
      <c r="I5435"/>
      <c r="J5435"/>
      <c r="K5435"/>
      <c r="L5435" s="172"/>
    </row>
    <row r="5436" spans="7:12" x14ac:dyDescent="0.15">
      <c r="G5436"/>
      <c r="H5436"/>
      <c r="I5436"/>
      <c r="J5436"/>
      <c r="K5436"/>
      <c r="L5436" s="172"/>
    </row>
    <row r="5437" spans="7:12" x14ac:dyDescent="0.15">
      <c r="G5437"/>
      <c r="H5437"/>
      <c r="I5437"/>
      <c r="J5437"/>
      <c r="K5437"/>
      <c r="L5437" s="172"/>
    </row>
    <row r="5438" spans="7:12" x14ac:dyDescent="0.15">
      <c r="G5438"/>
      <c r="H5438"/>
      <c r="I5438"/>
      <c r="J5438"/>
      <c r="K5438"/>
      <c r="L5438" s="172"/>
    </row>
    <row r="5439" spans="7:12" x14ac:dyDescent="0.15">
      <c r="G5439"/>
      <c r="H5439"/>
      <c r="I5439"/>
      <c r="J5439"/>
      <c r="K5439"/>
      <c r="L5439" s="172"/>
    </row>
    <row r="5440" spans="7:12" x14ac:dyDescent="0.15">
      <c r="G5440"/>
      <c r="H5440"/>
      <c r="I5440"/>
      <c r="J5440"/>
      <c r="K5440"/>
      <c r="L5440" s="172"/>
    </row>
    <row r="5441" spans="7:12" x14ac:dyDescent="0.15">
      <c r="G5441"/>
      <c r="H5441"/>
      <c r="I5441"/>
      <c r="J5441"/>
      <c r="K5441"/>
      <c r="L5441" s="172"/>
    </row>
    <row r="5442" spans="7:12" x14ac:dyDescent="0.15">
      <c r="G5442"/>
      <c r="H5442"/>
      <c r="I5442"/>
      <c r="J5442"/>
      <c r="K5442"/>
      <c r="L5442" s="172"/>
    </row>
    <row r="5443" spans="7:12" x14ac:dyDescent="0.15">
      <c r="G5443"/>
      <c r="H5443"/>
      <c r="I5443"/>
      <c r="J5443"/>
      <c r="K5443"/>
      <c r="L5443" s="172"/>
    </row>
    <row r="5444" spans="7:12" x14ac:dyDescent="0.15">
      <c r="G5444"/>
      <c r="H5444"/>
      <c r="I5444"/>
      <c r="J5444"/>
      <c r="K5444"/>
      <c r="L5444" s="172"/>
    </row>
    <row r="5445" spans="7:12" x14ac:dyDescent="0.15">
      <c r="G5445"/>
      <c r="H5445"/>
      <c r="I5445"/>
      <c r="J5445"/>
      <c r="K5445"/>
      <c r="L5445" s="172"/>
    </row>
    <row r="5446" spans="7:12" x14ac:dyDescent="0.15">
      <c r="G5446"/>
      <c r="H5446"/>
      <c r="I5446"/>
      <c r="J5446"/>
      <c r="K5446"/>
      <c r="L5446" s="172"/>
    </row>
    <row r="5447" spans="7:12" x14ac:dyDescent="0.15">
      <c r="G5447"/>
      <c r="H5447"/>
      <c r="I5447"/>
      <c r="J5447"/>
      <c r="K5447"/>
      <c r="L5447" s="172"/>
    </row>
    <row r="5448" spans="7:12" x14ac:dyDescent="0.15">
      <c r="G5448"/>
      <c r="H5448"/>
      <c r="I5448"/>
      <c r="J5448"/>
      <c r="K5448"/>
      <c r="L5448" s="172"/>
    </row>
    <row r="5449" spans="7:12" x14ac:dyDescent="0.15">
      <c r="G5449"/>
      <c r="H5449"/>
      <c r="I5449"/>
      <c r="J5449"/>
      <c r="K5449"/>
      <c r="L5449" s="172"/>
    </row>
    <row r="5450" spans="7:12" x14ac:dyDescent="0.15">
      <c r="G5450"/>
      <c r="H5450"/>
      <c r="I5450"/>
      <c r="J5450"/>
      <c r="K5450"/>
      <c r="L5450" s="172"/>
    </row>
    <row r="5451" spans="7:12" x14ac:dyDescent="0.15">
      <c r="G5451"/>
      <c r="H5451"/>
      <c r="I5451"/>
      <c r="J5451"/>
      <c r="K5451"/>
      <c r="L5451" s="172"/>
    </row>
    <row r="5452" spans="7:12" x14ac:dyDescent="0.15">
      <c r="G5452"/>
      <c r="H5452"/>
      <c r="I5452"/>
      <c r="J5452"/>
      <c r="K5452"/>
      <c r="L5452" s="172"/>
    </row>
    <row r="5453" spans="7:12" x14ac:dyDescent="0.15">
      <c r="G5453"/>
      <c r="H5453"/>
      <c r="I5453"/>
      <c r="J5453"/>
      <c r="K5453"/>
      <c r="L5453" s="172"/>
    </row>
    <row r="5454" spans="7:12" x14ac:dyDescent="0.15">
      <c r="G5454"/>
      <c r="H5454"/>
      <c r="I5454"/>
      <c r="J5454"/>
      <c r="K5454"/>
      <c r="L5454" s="172"/>
    </row>
    <row r="5455" spans="7:12" x14ac:dyDescent="0.15">
      <c r="G5455"/>
      <c r="H5455"/>
      <c r="I5455"/>
      <c r="J5455"/>
      <c r="K5455"/>
      <c r="L5455" s="172"/>
    </row>
    <row r="5456" spans="7:12" x14ac:dyDescent="0.15">
      <c r="G5456"/>
      <c r="H5456"/>
      <c r="I5456"/>
      <c r="J5456"/>
      <c r="K5456"/>
      <c r="L5456" s="172"/>
    </row>
    <row r="5457" spans="7:12" x14ac:dyDescent="0.15">
      <c r="G5457"/>
      <c r="H5457"/>
      <c r="I5457"/>
      <c r="J5457"/>
      <c r="K5457"/>
      <c r="L5457" s="172"/>
    </row>
    <row r="5458" spans="7:12" x14ac:dyDescent="0.15">
      <c r="G5458"/>
      <c r="H5458"/>
      <c r="I5458"/>
      <c r="J5458"/>
      <c r="K5458"/>
      <c r="L5458" s="172"/>
    </row>
    <row r="5459" spans="7:12" x14ac:dyDescent="0.15">
      <c r="G5459"/>
      <c r="H5459"/>
      <c r="I5459"/>
      <c r="J5459"/>
      <c r="K5459"/>
      <c r="L5459" s="172"/>
    </row>
    <row r="5460" spans="7:12" x14ac:dyDescent="0.15">
      <c r="G5460"/>
      <c r="H5460"/>
      <c r="I5460"/>
      <c r="J5460"/>
      <c r="K5460"/>
      <c r="L5460" s="172"/>
    </row>
    <row r="5461" spans="7:12" x14ac:dyDescent="0.15">
      <c r="G5461"/>
      <c r="H5461"/>
      <c r="I5461"/>
      <c r="J5461"/>
      <c r="K5461"/>
      <c r="L5461" s="172"/>
    </row>
    <row r="5462" spans="7:12" x14ac:dyDescent="0.15">
      <c r="G5462"/>
      <c r="H5462"/>
      <c r="I5462"/>
      <c r="J5462"/>
      <c r="K5462"/>
      <c r="L5462" s="172"/>
    </row>
    <row r="5463" spans="7:12" x14ac:dyDescent="0.15">
      <c r="G5463"/>
      <c r="H5463"/>
      <c r="I5463"/>
      <c r="J5463"/>
      <c r="K5463"/>
      <c r="L5463" s="172"/>
    </row>
    <row r="5464" spans="7:12" x14ac:dyDescent="0.15">
      <c r="G5464"/>
      <c r="H5464"/>
      <c r="I5464"/>
      <c r="J5464"/>
      <c r="K5464"/>
      <c r="L5464" s="172"/>
    </row>
    <row r="5465" spans="7:12" x14ac:dyDescent="0.15">
      <c r="G5465"/>
      <c r="H5465"/>
      <c r="I5465"/>
      <c r="J5465"/>
      <c r="K5465"/>
      <c r="L5465" s="172"/>
    </row>
    <row r="5466" spans="7:12" x14ac:dyDescent="0.15">
      <c r="G5466"/>
      <c r="H5466"/>
      <c r="I5466"/>
      <c r="J5466"/>
      <c r="K5466"/>
      <c r="L5466" s="172"/>
    </row>
    <row r="5467" spans="7:12" x14ac:dyDescent="0.15">
      <c r="G5467"/>
      <c r="H5467"/>
      <c r="I5467"/>
      <c r="J5467"/>
      <c r="K5467"/>
      <c r="L5467" s="172"/>
    </row>
    <row r="5468" spans="7:12" x14ac:dyDescent="0.15">
      <c r="G5468"/>
      <c r="H5468"/>
      <c r="I5468"/>
      <c r="J5468"/>
      <c r="K5468"/>
      <c r="L5468" s="172"/>
    </row>
    <row r="5469" spans="7:12" x14ac:dyDescent="0.15">
      <c r="G5469"/>
      <c r="H5469"/>
      <c r="I5469"/>
      <c r="J5469"/>
      <c r="K5469"/>
      <c r="L5469" s="172"/>
    </row>
    <row r="5470" spans="7:12" x14ac:dyDescent="0.15">
      <c r="G5470"/>
      <c r="H5470"/>
      <c r="I5470"/>
      <c r="J5470"/>
      <c r="K5470"/>
      <c r="L5470" s="172"/>
    </row>
    <row r="5471" spans="7:12" x14ac:dyDescent="0.15">
      <c r="G5471"/>
      <c r="H5471"/>
      <c r="I5471"/>
      <c r="J5471"/>
      <c r="K5471"/>
      <c r="L5471" s="172"/>
    </row>
    <row r="5472" spans="7:12" x14ac:dyDescent="0.15">
      <c r="G5472"/>
      <c r="H5472"/>
      <c r="I5472"/>
      <c r="J5472"/>
      <c r="K5472"/>
      <c r="L5472" s="172"/>
    </row>
    <row r="5473" spans="7:12" x14ac:dyDescent="0.15">
      <c r="G5473"/>
      <c r="H5473"/>
      <c r="I5473"/>
      <c r="J5473"/>
      <c r="K5473"/>
      <c r="L5473" s="172"/>
    </row>
    <row r="5474" spans="7:12" x14ac:dyDescent="0.15">
      <c r="G5474"/>
      <c r="H5474"/>
      <c r="I5474"/>
      <c r="J5474"/>
      <c r="K5474"/>
      <c r="L5474" s="172"/>
    </row>
    <row r="5475" spans="7:12" x14ac:dyDescent="0.15">
      <c r="G5475"/>
      <c r="H5475"/>
      <c r="I5475"/>
      <c r="J5475"/>
      <c r="K5475"/>
      <c r="L5475" s="172"/>
    </row>
    <row r="5476" spans="7:12" x14ac:dyDescent="0.15">
      <c r="G5476"/>
      <c r="H5476"/>
      <c r="I5476"/>
      <c r="J5476"/>
      <c r="K5476"/>
      <c r="L5476" s="172"/>
    </row>
    <row r="5477" spans="7:12" x14ac:dyDescent="0.15">
      <c r="G5477"/>
      <c r="H5477"/>
      <c r="I5477"/>
      <c r="J5477"/>
      <c r="K5477"/>
      <c r="L5477" s="172"/>
    </row>
    <row r="5478" spans="7:12" x14ac:dyDescent="0.15">
      <c r="G5478"/>
      <c r="H5478"/>
      <c r="I5478"/>
      <c r="J5478"/>
      <c r="K5478"/>
      <c r="L5478" s="172"/>
    </row>
    <row r="5479" spans="7:12" x14ac:dyDescent="0.15">
      <c r="G5479"/>
      <c r="H5479"/>
      <c r="I5479"/>
      <c r="J5479"/>
      <c r="K5479"/>
      <c r="L5479" s="172"/>
    </row>
    <row r="5480" spans="7:12" x14ac:dyDescent="0.15">
      <c r="G5480"/>
      <c r="H5480"/>
      <c r="I5480"/>
      <c r="J5480"/>
      <c r="K5480"/>
      <c r="L5480" s="172"/>
    </row>
    <row r="5481" spans="7:12" x14ac:dyDescent="0.15">
      <c r="G5481"/>
      <c r="H5481"/>
      <c r="I5481"/>
      <c r="J5481"/>
      <c r="K5481"/>
      <c r="L5481" s="172"/>
    </row>
    <row r="5482" spans="7:12" x14ac:dyDescent="0.15">
      <c r="G5482"/>
      <c r="H5482"/>
      <c r="I5482"/>
      <c r="J5482"/>
      <c r="K5482"/>
      <c r="L5482" s="172"/>
    </row>
    <row r="5483" spans="7:12" x14ac:dyDescent="0.15">
      <c r="G5483"/>
      <c r="H5483"/>
      <c r="I5483"/>
      <c r="J5483"/>
      <c r="K5483"/>
      <c r="L5483" s="172"/>
    </row>
    <row r="5484" spans="7:12" x14ac:dyDescent="0.15">
      <c r="G5484"/>
      <c r="H5484"/>
      <c r="I5484"/>
      <c r="J5484"/>
      <c r="K5484"/>
      <c r="L5484" s="172"/>
    </row>
    <row r="5485" spans="7:12" x14ac:dyDescent="0.15">
      <c r="G5485"/>
      <c r="H5485"/>
      <c r="I5485"/>
      <c r="J5485"/>
      <c r="K5485"/>
      <c r="L5485" s="172"/>
    </row>
    <row r="5486" spans="7:12" x14ac:dyDescent="0.15">
      <c r="G5486"/>
      <c r="H5486"/>
      <c r="I5486"/>
      <c r="J5486"/>
      <c r="K5486"/>
      <c r="L5486" s="172"/>
    </row>
    <row r="5487" spans="7:12" x14ac:dyDescent="0.15">
      <c r="G5487"/>
      <c r="H5487"/>
      <c r="I5487"/>
      <c r="J5487"/>
      <c r="K5487"/>
      <c r="L5487" s="172"/>
    </row>
    <row r="5488" spans="7:12" x14ac:dyDescent="0.15">
      <c r="G5488"/>
      <c r="H5488"/>
      <c r="I5488"/>
      <c r="J5488"/>
      <c r="K5488"/>
      <c r="L5488" s="172"/>
    </row>
    <row r="5489" spans="7:12" x14ac:dyDescent="0.15">
      <c r="G5489"/>
      <c r="H5489"/>
      <c r="I5489"/>
      <c r="J5489"/>
      <c r="K5489"/>
      <c r="L5489" s="172"/>
    </row>
    <row r="5490" spans="7:12" x14ac:dyDescent="0.15">
      <c r="G5490"/>
      <c r="H5490"/>
      <c r="I5490"/>
      <c r="J5490"/>
      <c r="K5490"/>
      <c r="L5490" s="172"/>
    </row>
    <row r="5491" spans="7:12" x14ac:dyDescent="0.15">
      <c r="G5491"/>
      <c r="H5491"/>
      <c r="I5491"/>
      <c r="J5491"/>
      <c r="K5491"/>
      <c r="L5491" s="172"/>
    </row>
    <row r="5492" spans="7:12" x14ac:dyDescent="0.15">
      <c r="G5492"/>
      <c r="H5492"/>
      <c r="I5492"/>
      <c r="J5492"/>
      <c r="K5492"/>
      <c r="L5492" s="172"/>
    </row>
    <row r="5493" spans="7:12" x14ac:dyDescent="0.15">
      <c r="G5493"/>
      <c r="H5493"/>
      <c r="I5493"/>
      <c r="J5493"/>
      <c r="K5493"/>
      <c r="L5493" s="172"/>
    </row>
    <row r="5494" spans="7:12" x14ac:dyDescent="0.15">
      <c r="G5494"/>
      <c r="H5494"/>
      <c r="I5494"/>
      <c r="J5494"/>
      <c r="K5494"/>
      <c r="L5494" s="172"/>
    </row>
    <row r="5495" spans="7:12" x14ac:dyDescent="0.15">
      <c r="G5495"/>
      <c r="H5495"/>
      <c r="I5495"/>
      <c r="J5495"/>
      <c r="K5495"/>
      <c r="L5495" s="172"/>
    </row>
    <row r="5496" spans="7:12" x14ac:dyDescent="0.15">
      <c r="G5496"/>
      <c r="H5496"/>
      <c r="I5496"/>
      <c r="J5496"/>
      <c r="K5496"/>
      <c r="L5496" s="172"/>
    </row>
    <row r="5497" spans="7:12" x14ac:dyDescent="0.15">
      <c r="G5497"/>
      <c r="H5497"/>
      <c r="I5497"/>
      <c r="J5497"/>
      <c r="K5497"/>
      <c r="L5497" s="172"/>
    </row>
    <row r="5498" spans="7:12" x14ac:dyDescent="0.15">
      <c r="G5498"/>
      <c r="H5498"/>
      <c r="I5498"/>
      <c r="J5498"/>
      <c r="K5498"/>
      <c r="L5498" s="172"/>
    </row>
    <row r="5499" spans="7:12" x14ac:dyDescent="0.15">
      <c r="G5499"/>
      <c r="H5499"/>
      <c r="I5499"/>
      <c r="J5499"/>
      <c r="K5499"/>
      <c r="L5499" s="172"/>
    </row>
    <row r="5500" spans="7:12" x14ac:dyDescent="0.15">
      <c r="G5500"/>
      <c r="H5500"/>
      <c r="I5500"/>
      <c r="J5500"/>
      <c r="K5500"/>
      <c r="L5500" s="172"/>
    </row>
    <row r="5501" spans="7:12" x14ac:dyDescent="0.15">
      <c r="G5501"/>
      <c r="H5501"/>
      <c r="I5501"/>
      <c r="J5501"/>
      <c r="K5501"/>
      <c r="L5501" s="172"/>
    </row>
    <row r="5502" spans="7:12" x14ac:dyDescent="0.15">
      <c r="G5502"/>
      <c r="H5502"/>
      <c r="I5502"/>
      <c r="J5502"/>
      <c r="K5502"/>
      <c r="L5502" s="172"/>
    </row>
    <row r="5503" spans="7:12" x14ac:dyDescent="0.15">
      <c r="G5503"/>
      <c r="H5503"/>
      <c r="I5503"/>
      <c r="J5503"/>
      <c r="K5503"/>
      <c r="L5503" s="172"/>
    </row>
    <row r="5504" spans="7:12" x14ac:dyDescent="0.15">
      <c r="G5504"/>
      <c r="H5504"/>
      <c r="I5504"/>
      <c r="J5504"/>
      <c r="K5504"/>
      <c r="L5504" s="172"/>
    </row>
    <row r="5505" spans="7:12" x14ac:dyDescent="0.15">
      <c r="G5505"/>
      <c r="H5505"/>
      <c r="I5505"/>
      <c r="J5505"/>
      <c r="K5505"/>
      <c r="L5505" s="172"/>
    </row>
    <row r="5506" spans="7:12" x14ac:dyDescent="0.15">
      <c r="G5506"/>
      <c r="H5506"/>
      <c r="I5506"/>
      <c r="J5506"/>
      <c r="K5506"/>
      <c r="L5506" s="172"/>
    </row>
    <row r="5507" spans="7:12" x14ac:dyDescent="0.15">
      <c r="G5507"/>
      <c r="H5507"/>
      <c r="I5507"/>
      <c r="J5507"/>
      <c r="K5507"/>
      <c r="L5507" s="172"/>
    </row>
    <row r="5508" spans="7:12" x14ac:dyDescent="0.15">
      <c r="G5508"/>
      <c r="H5508"/>
      <c r="I5508"/>
      <c r="J5508"/>
      <c r="K5508"/>
      <c r="L5508" s="172"/>
    </row>
    <row r="5509" spans="7:12" x14ac:dyDescent="0.15">
      <c r="G5509"/>
      <c r="H5509"/>
      <c r="I5509"/>
      <c r="J5509"/>
      <c r="K5509"/>
      <c r="L5509" s="172"/>
    </row>
    <row r="5510" spans="7:12" x14ac:dyDescent="0.15">
      <c r="G5510"/>
      <c r="H5510"/>
      <c r="I5510"/>
      <c r="J5510"/>
      <c r="K5510"/>
      <c r="L5510" s="172"/>
    </row>
    <row r="5511" spans="7:12" x14ac:dyDescent="0.15">
      <c r="G5511"/>
      <c r="H5511"/>
      <c r="I5511"/>
      <c r="J5511"/>
      <c r="K5511"/>
      <c r="L5511" s="172"/>
    </row>
    <row r="5512" spans="7:12" x14ac:dyDescent="0.15">
      <c r="G5512"/>
      <c r="H5512"/>
      <c r="I5512"/>
      <c r="J5512"/>
      <c r="K5512"/>
      <c r="L5512" s="172"/>
    </row>
    <row r="5513" spans="7:12" x14ac:dyDescent="0.15">
      <c r="G5513"/>
      <c r="H5513"/>
      <c r="I5513"/>
      <c r="J5513"/>
      <c r="K5513"/>
      <c r="L5513" s="172"/>
    </row>
    <row r="5514" spans="7:12" x14ac:dyDescent="0.15">
      <c r="G5514"/>
      <c r="H5514"/>
      <c r="I5514"/>
      <c r="J5514"/>
      <c r="K5514"/>
      <c r="L5514" s="172"/>
    </row>
    <row r="5515" spans="7:12" x14ac:dyDescent="0.15">
      <c r="G5515"/>
      <c r="H5515"/>
      <c r="I5515"/>
      <c r="J5515"/>
      <c r="K5515"/>
      <c r="L5515" s="172"/>
    </row>
    <row r="5516" spans="7:12" x14ac:dyDescent="0.15">
      <c r="G5516"/>
      <c r="H5516"/>
      <c r="I5516"/>
      <c r="J5516"/>
      <c r="K5516"/>
      <c r="L5516" s="172"/>
    </row>
    <row r="5517" spans="7:12" x14ac:dyDescent="0.15">
      <c r="G5517"/>
      <c r="H5517"/>
      <c r="I5517"/>
      <c r="J5517"/>
      <c r="K5517"/>
      <c r="L5517" s="172"/>
    </row>
    <row r="5518" spans="7:12" x14ac:dyDescent="0.15">
      <c r="G5518"/>
      <c r="H5518"/>
      <c r="I5518"/>
      <c r="J5518"/>
      <c r="K5518"/>
      <c r="L5518" s="172"/>
    </row>
    <row r="5519" spans="7:12" x14ac:dyDescent="0.15">
      <c r="G5519"/>
      <c r="H5519"/>
      <c r="I5519"/>
      <c r="J5519"/>
      <c r="K5519"/>
      <c r="L5519" s="172"/>
    </row>
    <row r="5520" spans="7:12" x14ac:dyDescent="0.15">
      <c r="G5520"/>
      <c r="H5520"/>
      <c r="I5520"/>
      <c r="J5520"/>
      <c r="K5520"/>
      <c r="L5520" s="172"/>
    </row>
    <row r="5521" spans="7:12" x14ac:dyDescent="0.15">
      <c r="G5521"/>
      <c r="H5521"/>
      <c r="I5521"/>
      <c r="J5521"/>
      <c r="K5521"/>
      <c r="L5521" s="172"/>
    </row>
    <row r="5522" spans="7:12" x14ac:dyDescent="0.15">
      <c r="G5522"/>
      <c r="H5522"/>
      <c r="I5522"/>
      <c r="J5522"/>
      <c r="K5522"/>
      <c r="L5522" s="172"/>
    </row>
    <row r="5523" spans="7:12" x14ac:dyDescent="0.15">
      <c r="G5523"/>
      <c r="H5523"/>
      <c r="I5523"/>
      <c r="J5523"/>
      <c r="K5523"/>
      <c r="L5523" s="172"/>
    </row>
    <row r="5524" spans="7:12" x14ac:dyDescent="0.15">
      <c r="G5524"/>
      <c r="H5524"/>
      <c r="I5524"/>
      <c r="J5524"/>
      <c r="K5524"/>
      <c r="L5524" s="172"/>
    </row>
    <row r="5525" spans="7:12" x14ac:dyDescent="0.15">
      <c r="G5525"/>
      <c r="H5525"/>
      <c r="I5525"/>
      <c r="J5525"/>
      <c r="K5525"/>
      <c r="L5525" s="172"/>
    </row>
    <row r="5526" spans="7:12" x14ac:dyDescent="0.15">
      <c r="G5526"/>
      <c r="H5526"/>
      <c r="I5526"/>
      <c r="J5526"/>
      <c r="K5526"/>
      <c r="L5526" s="172"/>
    </row>
    <row r="5527" spans="7:12" x14ac:dyDescent="0.15">
      <c r="G5527"/>
      <c r="H5527"/>
      <c r="I5527"/>
      <c r="J5527"/>
      <c r="K5527"/>
      <c r="L5527" s="172"/>
    </row>
    <row r="5528" spans="7:12" x14ac:dyDescent="0.15">
      <c r="G5528"/>
      <c r="H5528"/>
      <c r="I5528"/>
      <c r="J5528"/>
      <c r="K5528"/>
      <c r="L5528" s="172"/>
    </row>
    <row r="5529" spans="7:12" x14ac:dyDescent="0.15">
      <c r="G5529"/>
      <c r="H5529"/>
      <c r="I5529"/>
      <c r="J5529"/>
      <c r="K5529"/>
      <c r="L5529" s="172"/>
    </row>
    <row r="5530" spans="7:12" x14ac:dyDescent="0.15">
      <c r="G5530"/>
      <c r="H5530"/>
      <c r="I5530"/>
      <c r="J5530"/>
      <c r="K5530"/>
      <c r="L5530" s="172"/>
    </row>
    <row r="5531" spans="7:12" x14ac:dyDescent="0.15">
      <c r="G5531"/>
      <c r="H5531"/>
      <c r="I5531"/>
      <c r="J5531"/>
      <c r="K5531"/>
      <c r="L5531" s="172"/>
    </row>
    <row r="5532" spans="7:12" x14ac:dyDescent="0.15">
      <c r="G5532"/>
      <c r="H5532"/>
      <c r="I5532"/>
      <c r="J5532"/>
      <c r="K5532"/>
      <c r="L5532" s="172"/>
    </row>
    <row r="5533" spans="7:12" x14ac:dyDescent="0.15">
      <c r="G5533"/>
      <c r="H5533"/>
      <c r="I5533"/>
      <c r="J5533"/>
      <c r="K5533"/>
      <c r="L5533" s="172"/>
    </row>
    <row r="5534" spans="7:12" x14ac:dyDescent="0.15">
      <c r="G5534"/>
      <c r="H5534"/>
      <c r="I5534"/>
      <c r="J5534"/>
      <c r="K5534"/>
      <c r="L5534" s="172"/>
    </row>
    <row r="5535" spans="7:12" x14ac:dyDescent="0.15">
      <c r="G5535"/>
      <c r="H5535"/>
      <c r="I5535"/>
      <c r="J5535"/>
      <c r="K5535"/>
      <c r="L5535" s="172"/>
    </row>
    <row r="5536" spans="7:12" x14ac:dyDescent="0.15">
      <c r="G5536"/>
      <c r="H5536"/>
      <c r="I5536"/>
      <c r="J5536"/>
      <c r="K5536"/>
      <c r="L5536" s="172"/>
    </row>
    <row r="5537" spans="7:12" x14ac:dyDescent="0.15">
      <c r="G5537"/>
      <c r="H5537"/>
      <c r="I5537"/>
      <c r="J5537"/>
      <c r="K5537"/>
      <c r="L5537" s="172"/>
    </row>
    <row r="5538" spans="7:12" x14ac:dyDescent="0.15">
      <c r="G5538"/>
      <c r="H5538"/>
      <c r="I5538"/>
      <c r="J5538"/>
      <c r="K5538"/>
      <c r="L5538" s="172"/>
    </row>
    <row r="5539" spans="7:12" x14ac:dyDescent="0.15">
      <c r="G5539"/>
      <c r="H5539"/>
      <c r="I5539"/>
      <c r="J5539"/>
      <c r="K5539"/>
      <c r="L5539" s="172"/>
    </row>
    <row r="5540" spans="7:12" x14ac:dyDescent="0.15">
      <c r="G5540"/>
      <c r="H5540"/>
      <c r="I5540"/>
      <c r="J5540"/>
      <c r="K5540"/>
      <c r="L5540" s="172"/>
    </row>
    <row r="5541" spans="7:12" x14ac:dyDescent="0.15">
      <c r="G5541"/>
      <c r="H5541"/>
      <c r="I5541"/>
      <c r="J5541"/>
      <c r="K5541"/>
      <c r="L5541" s="172"/>
    </row>
    <row r="5542" spans="7:12" x14ac:dyDescent="0.15">
      <c r="G5542"/>
      <c r="H5542"/>
      <c r="I5542"/>
      <c r="J5542"/>
      <c r="K5542"/>
      <c r="L5542" s="172"/>
    </row>
    <row r="5543" spans="7:12" x14ac:dyDescent="0.15">
      <c r="G5543"/>
      <c r="H5543"/>
      <c r="I5543"/>
      <c r="J5543"/>
      <c r="K5543"/>
      <c r="L5543" s="172"/>
    </row>
    <row r="5544" spans="7:12" x14ac:dyDescent="0.15">
      <c r="G5544"/>
      <c r="H5544"/>
      <c r="I5544"/>
      <c r="J5544"/>
      <c r="K5544"/>
      <c r="L5544" s="172"/>
    </row>
    <row r="5545" spans="7:12" x14ac:dyDescent="0.15">
      <c r="G5545"/>
      <c r="H5545"/>
      <c r="I5545"/>
      <c r="J5545"/>
      <c r="K5545"/>
      <c r="L5545" s="172"/>
    </row>
    <row r="5546" spans="7:12" x14ac:dyDescent="0.15">
      <c r="G5546"/>
      <c r="H5546"/>
      <c r="I5546"/>
      <c r="J5546"/>
      <c r="K5546"/>
      <c r="L5546" s="172"/>
    </row>
    <row r="5547" spans="7:12" x14ac:dyDescent="0.15">
      <c r="G5547"/>
      <c r="H5547"/>
      <c r="I5547"/>
      <c r="J5547"/>
      <c r="K5547"/>
      <c r="L5547" s="172"/>
    </row>
    <row r="5548" spans="7:12" x14ac:dyDescent="0.15">
      <c r="G5548"/>
      <c r="H5548"/>
      <c r="I5548"/>
      <c r="J5548"/>
      <c r="K5548"/>
      <c r="L5548" s="172"/>
    </row>
    <row r="5549" spans="7:12" x14ac:dyDescent="0.15">
      <c r="G5549"/>
      <c r="H5549"/>
      <c r="I5549"/>
      <c r="J5549"/>
      <c r="K5549"/>
      <c r="L5549" s="172"/>
    </row>
    <row r="5550" spans="7:12" x14ac:dyDescent="0.15">
      <c r="G5550"/>
      <c r="H5550"/>
      <c r="I5550"/>
      <c r="J5550"/>
      <c r="K5550"/>
      <c r="L5550" s="172"/>
    </row>
    <row r="5551" spans="7:12" x14ac:dyDescent="0.15">
      <c r="G5551"/>
      <c r="H5551"/>
      <c r="I5551"/>
      <c r="J5551"/>
      <c r="K5551"/>
      <c r="L5551" s="172"/>
    </row>
    <row r="5552" spans="7:12" x14ac:dyDescent="0.15">
      <c r="G5552"/>
      <c r="H5552"/>
      <c r="I5552"/>
      <c r="J5552"/>
      <c r="K5552"/>
      <c r="L5552" s="172"/>
    </row>
    <row r="5553" spans="7:12" x14ac:dyDescent="0.15">
      <c r="G5553"/>
      <c r="H5553"/>
      <c r="I5553"/>
      <c r="J5553"/>
      <c r="K5553"/>
      <c r="L5553" s="172"/>
    </row>
    <row r="5554" spans="7:12" x14ac:dyDescent="0.15">
      <c r="G5554"/>
      <c r="H5554"/>
      <c r="I5554"/>
      <c r="J5554"/>
      <c r="K5554"/>
      <c r="L5554" s="172"/>
    </row>
    <row r="5555" spans="7:12" x14ac:dyDescent="0.15">
      <c r="G5555"/>
      <c r="H5555"/>
      <c r="I5555"/>
      <c r="J5555"/>
      <c r="K5555"/>
      <c r="L5555" s="172"/>
    </row>
    <row r="5556" spans="7:12" x14ac:dyDescent="0.15">
      <c r="G5556"/>
      <c r="H5556"/>
      <c r="I5556"/>
      <c r="J5556"/>
      <c r="K5556"/>
      <c r="L5556" s="172"/>
    </row>
    <row r="5557" spans="7:12" x14ac:dyDescent="0.15">
      <c r="G5557"/>
      <c r="H5557"/>
      <c r="I5557"/>
      <c r="J5557"/>
      <c r="K5557"/>
      <c r="L5557" s="172"/>
    </row>
    <row r="5558" spans="7:12" x14ac:dyDescent="0.15">
      <c r="G5558"/>
      <c r="H5558"/>
      <c r="I5558"/>
      <c r="J5558"/>
      <c r="K5558"/>
      <c r="L5558" s="172"/>
    </row>
    <row r="5559" spans="7:12" x14ac:dyDescent="0.15">
      <c r="G5559"/>
      <c r="H5559"/>
      <c r="I5559"/>
      <c r="J5559"/>
      <c r="K5559"/>
      <c r="L5559" s="172"/>
    </row>
    <row r="5560" spans="7:12" x14ac:dyDescent="0.15">
      <c r="G5560"/>
      <c r="H5560"/>
      <c r="I5560"/>
      <c r="J5560"/>
      <c r="K5560"/>
      <c r="L5560" s="172"/>
    </row>
    <row r="5561" spans="7:12" x14ac:dyDescent="0.15">
      <c r="G5561"/>
      <c r="H5561"/>
      <c r="I5561"/>
      <c r="J5561"/>
      <c r="K5561"/>
      <c r="L5561" s="172"/>
    </row>
    <row r="5562" spans="7:12" x14ac:dyDescent="0.15">
      <c r="G5562"/>
      <c r="H5562"/>
      <c r="I5562"/>
      <c r="J5562"/>
      <c r="K5562"/>
      <c r="L5562" s="172"/>
    </row>
    <row r="5563" spans="7:12" x14ac:dyDescent="0.15">
      <c r="G5563"/>
      <c r="H5563"/>
      <c r="I5563"/>
      <c r="J5563"/>
      <c r="K5563"/>
      <c r="L5563" s="172"/>
    </row>
    <row r="5564" spans="7:12" x14ac:dyDescent="0.15">
      <c r="G5564"/>
      <c r="H5564"/>
      <c r="I5564"/>
      <c r="J5564"/>
      <c r="K5564"/>
      <c r="L5564" s="172"/>
    </row>
    <row r="5565" spans="7:12" x14ac:dyDescent="0.15">
      <c r="G5565"/>
      <c r="H5565"/>
      <c r="I5565"/>
      <c r="J5565"/>
      <c r="K5565"/>
      <c r="L5565" s="172"/>
    </row>
    <row r="5566" spans="7:12" x14ac:dyDescent="0.15">
      <c r="G5566"/>
      <c r="H5566"/>
      <c r="I5566"/>
      <c r="J5566"/>
      <c r="K5566"/>
      <c r="L5566" s="172"/>
    </row>
    <row r="5567" spans="7:12" x14ac:dyDescent="0.15">
      <c r="G5567"/>
      <c r="H5567"/>
      <c r="I5567"/>
      <c r="J5567"/>
      <c r="K5567"/>
      <c r="L5567" s="172"/>
    </row>
    <row r="5568" spans="7:12" x14ac:dyDescent="0.15">
      <c r="G5568"/>
      <c r="H5568"/>
      <c r="I5568"/>
      <c r="J5568"/>
      <c r="K5568"/>
      <c r="L5568" s="172"/>
    </row>
    <row r="5569" spans="7:12" x14ac:dyDescent="0.15">
      <c r="G5569"/>
      <c r="H5569"/>
      <c r="I5569"/>
      <c r="J5569"/>
      <c r="K5569"/>
      <c r="L5569" s="172"/>
    </row>
    <row r="5570" spans="7:12" x14ac:dyDescent="0.15">
      <c r="G5570"/>
      <c r="H5570"/>
      <c r="I5570"/>
      <c r="J5570"/>
      <c r="K5570"/>
      <c r="L5570" s="172"/>
    </row>
    <row r="5571" spans="7:12" x14ac:dyDescent="0.15">
      <c r="G5571"/>
      <c r="H5571"/>
      <c r="I5571"/>
      <c r="J5571"/>
      <c r="K5571"/>
      <c r="L5571" s="172"/>
    </row>
    <row r="5572" spans="7:12" x14ac:dyDescent="0.15">
      <c r="G5572"/>
      <c r="H5572"/>
      <c r="I5572"/>
      <c r="J5572"/>
      <c r="K5572"/>
      <c r="L5572" s="172"/>
    </row>
    <row r="5573" spans="7:12" x14ac:dyDescent="0.15">
      <c r="G5573"/>
      <c r="H5573"/>
      <c r="I5573"/>
      <c r="J5573"/>
      <c r="K5573"/>
      <c r="L5573" s="172"/>
    </row>
    <row r="5574" spans="7:12" x14ac:dyDescent="0.15">
      <c r="G5574"/>
      <c r="H5574"/>
      <c r="I5574"/>
      <c r="J5574"/>
      <c r="K5574"/>
      <c r="L5574" s="172"/>
    </row>
    <row r="5575" spans="7:12" x14ac:dyDescent="0.15">
      <c r="G5575"/>
      <c r="H5575"/>
      <c r="I5575"/>
      <c r="J5575"/>
      <c r="K5575"/>
      <c r="L5575" s="172"/>
    </row>
    <row r="5576" spans="7:12" x14ac:dyDescent="0.15">
      <c r="G5576"/>
      <c r="H5576"/>
      <c r="I5576"/>
      <c r="J5576"/>
      <c r="K5576"/>
      <c r="L5576" s="172"/>
    </row>
    <row r="5577" spans="7:12" x14ac:dyDescent="0.15">
      <c r="G5577"/>
      <c r="H5577"/>
      <c r="I5577"/>
      <c r="J5577"/>
      <c r="K5577"/>
      <c r="L5577" s="172"/>
    </row>
    <row r="5578" spans="7:12" x14ac:dyDescent="0.15">
      <c r="G5578"/>
      <c r="H5578"/>
      <c r="I5578"/>
      <c r="J5578"/>
      <c r="K5578"/>
      <c r="L5578" s="172"/>
    </row>
    <row r="5579" spans="7:12" x14ac:dyDescent="0.15">
      <c r="G5579"/>
      <c r="H5579"/>
      <c r="I5579"/>
      <c r="J5579"/>
      <c r="K5579"/>
      <c r="L5579" s="172"/>
    </row>
    <row r="5580" spans="7:12" x14ac:dyDescent="0.15">
      <c r="G5580"/>
      <c r="H5580"/>
      <c r="I5580"/>
      <c r="J5580"/>
      <c r="K5580"/>
      <c r="L5580" s="172"/>
    </row>
    <row r="5581" spans="7:12" x14ac:dyDescent="0.15">
      <c r="G5581"/>
      <c r="H5581"/>
      <c r="I5581"/>
      <c r="J5581"/>
      <c r="K5581"/>
      <c r="L5581" s="172"/>
    </row>
    <row r="5582" spans="7:12" x14ac:dyDescent="0.15">
      <c r="G5582"/>
      <c r="H5582"/>
      <c r="I5582"/>
      <c r="J5582"/>
      <c r="K5582"/>
      <c r="L5582" s="172"/>
    </row>
    <row r="5583" spans="7:12" x14ac:dyDescent="0.15">
      <c r="G5583"/>
      <c r="H5583"/>
      <c r="I5583"/>
      <c r="J5583"/>
      <c r="K5583"/>
      <c r="L5583" s="172"/>
    </row>
    <row r="5584" spans="7:12" x14ac:dyDescent="0.15">
      <c r="G5584"/>
      <c r="H5584"/>
      <c r="I5584"/>
      <c r="J5584"/>
      <c r="K5584"/>
      <c r="L5584" s="172"/>
    </row>
    <row r="5585" spans="7:12" x14ac:dyDescent="0.15">
      <c r="G5585"/>
      <c r="H5585"/>
      <c r="I5585"/>
      <c r="J5585"/>
      <c r="K5585"/>
      <c r="L5585" s="172"/>
    </row>
    <row r="5586" spans="7:12" x14ac:dyDescent="0.15">
      <c r="G5586"/>
      <c r="H5586"/>
      <c r="I5586"/>
      <c r="J5586"/>
      <c r="K5586"/>
      <c r="L5586" s="172"/>
    </row>
    <row r="5587" spans="7:12" x14ac:dyDescent="0.15">
      <c r="G5587"/>
      <c r="H5587"/>
      <c r="I5587"/>
      <c r="J5587"/>
      <c r="K5587"/>
      <c r="L5587" s="172"/>
    </row>
    <row r="5588" spans="7:12" x14ac:dyDescent="0.15">
      <c r="G5588"/>
      <c r="H5588"/>
      <c r="I5588"/>
      <c r="J5588"/>
      <c r="K5588"/>
      <c r="L5588" s="172"/>
    </row>
    <row r="5589" spans="7:12" x14ac:dyDescent="0.15">
      <c r="G5589"/>
      <c r="H5589"/>
      <c r="I5589"/>
      <c r="J5589"/>
      <c r="K5589"/>
      <c r="L5589" s="172"/>
    </row>
    <row r="5590" spans="7:12" x14ac:dyDescent="0.15">
      <c r="G5590"/>
      <c r="H5590"/>
      <c r="I5590"/>
      <c r="J5590"/>
      <c r="K5590"/>
      <c r="L5590" s="172"/>
    </row>
    <row r="5591" spans="7:12" x14ac:dyDescent="0.15">
      <c r="G5591"/>
      <c r="H5591"/>
      <c r="I5591"/>
      <c r="J5591"/>
      <c r="K5591"/>
      <c r="L5591" s="172"/>
    </row>
    <row r="5592" spans="7:12" x14ac:dyDescent="0.15">
      <c r="G5592"/>
      <c r="H5592"/>
      <c r="I5592"/>
      <c r="J5592"/>
      <c r="K5592"/>
      <c r="L5592" s="172"/>
    </row>
    <row r="5593" spans="7:12" x14ac:dyDescent="0.15">
      <c r="G5593"/>
      <c r="H5593"/>
      <c r="I5593"/>
      <c r="J5593"/>
      <c r="K5593"/>
      <c r="L5593" s="172"/>
    </row>
    <row r="5594" spans="7:12" x14ac:dyDescent="0.15">
      <c r="G5594"/>
      <c r="H5594"/>
      <c r="I5594"/>
      <c r="J5594"/>
      <c r="K5594"/>
      <c r="L5594" s="172"/>
    </row>
    <row r="5595" spans="7:12" x14ac:dyDescent="0.15">
      <c r="G5595"/>
      <c r="H5595"/>
      <c r="I5595"/>
      <c r="J5595"/>
      <c r="K5595"/>
      <c r="L5595" s="172"/>
    </row>
    <row r="5596" spans="7:12" x14ac:dyDescent="0.15">
      <c r="G5596"/>
      <c r="H5596"/>
      <c r="I5596"/>
      <c r="J5596"/>
      <c r="K5596"/>
      <c r="L5596" s="172"/>
    </row>
    <row r="5597" spans="7:12" x14ac:dyDescent="0.15">
      <c r="G5597"/>
      <c r="H5597"/>
      <c r="I5597"/>
      <c r="J5597"/>
      <c r="K5597"/>
      <c r="L5597" s="172"/>
    </row>
    <row r="5598" spans="7:12" x14ac:dyDescent="0.15">
      <c r="G5598"/>
      <c r="H5598"/>
      <c r="I5598"/>
      <c r="J5598"/>
      <c r="K5598"/>
      <c r="L5598" s="172"/>
    </row>
    <row r="5599" spans="7:12" x14ac:dyDescent="0.15">
      <c r="G5599"/>
      <c r="H5599"/>
      <c r="I5599"/>
      <c r="J5599"/>
      <c r="K5599"/>
      <c r="L5599" s="172"/>
    </row>
    <row r="5600" spans="7:12" x14ac:dyDescent="0.15">
      <c r="G5600"/>
      <c r="H5600"/>
      <c r="I5600"/>
      <c r="J5600"/>
      <c r="K5600"/>
      <c r="L5600" s="172"/>
    </row>
    <row r="5601" spans="7:12" x14ac:dyDescent="0.15">
      <c r="G5601"/>
      <c r="H5601"/>
      <c r="I5601"/>
      <c r="J5601"/>
      <c r="K5601"/>
      <c r="L5601" s="172"/>
    </row>
    <row r="5602" spans="7:12" x14ac:dyDescent="0.15">
      <c r="G5602"/>
      <c r="H5602"/>
      <c r="I5602"/>
      <c r="J5602"/>
      <c r="K5602"/>
      <c r="L5602" s="172"/>
    </row>
    <row r="5603" spans="7:12" x14ac:dyDescent="0.15">
      <c r="G5603"/>
      <c r="H5603"/>
      <c r="I5603"/>
      <c r="J5603"/>
      <c r="K5603"/>
      <c r="L5603" s="172"/>
    </row>
    <row r="5604" spans="7:12" x14ac:dyDescent="0.15">
      <c r="G5604"/>
      <c r="H5604"/>
      <c r="I5604"/>
      <c r="J5604"/>
      <c r="K5604"/>
      <c r="L5604" s="172"/>
    </row>
    <row r="5605" spans="7:12" x14ac:dyDescent="0.15">
      <c r="G5605"/>
      <c r="H5605"/>
      <c r="I5605"/>
      <c r="J5605"/>
      <c r="K5605"/>
      <c r="L5605" s="172"/>
    </row>
    <row r="5606" spans="7:12" x14ac:dyDescent="0.15">
      <c r="G5606"/>
      <c r="H5606"/>
      <c r="I5606"/>
      <c r="J5606"/>
      <c r="K5606"/>
      <c r="L5606" s="172"/>
    </row>
    <row r="5607" spans="7:12" x14ac:dyDescent="0.15">
      <c r="G5607"/>
      <c r="H5607"/>
      <c r="I5607"/>
      <c r="J5607"/>
      <c r="K5607"/>
      <c r="L5607" s="172"/>
    </row>
    <row r="5608" spans="7:12" x14ac:dyDescent="0.15">
      <c r="G5608"/>
      <c r="H5608"/>
      <c r="I5608"/>
      <c r="J5608"/>
      <c r="K5608"/>
      <c r="L5608" s="172"/>
    </row>
    <row r="5609" spans="7:12" x14ac:dyDescent="0.15">
      <c r="G5609"/>
      <c r="H5609"/>
      <c r="I5609"/>
      <c r="J5609"/>
      <c r="K5609"/>
      <c r="L5609" s="172"/>
    </row>
    <row r="5610" spans="7:12" x14ac:dyDescent="0.15">
      <c r="G5610"/>
      <c r="H5610"/>
      <c r="I5610"/>
      <c r="J5610"/>
      <c r="K5610"/>
      <c r="L5610" s="172"/>
    </row>
    <row r="5611" spans="7:12" x14ac:dyDescent="0.15">
      <c r="G5611"/>
      <c r="H5611"/>
      <c r="I5611"/>
      <c r="J5611"/>
      <c r="K5611"/>
      <c r="L5611" s="172"/>
    </row>
    <row r="5612" spans="7:12" x14ac:dyDescent="0.15">
      <c r="G5612"/>
      <c r="H5612"/>
      <c r="I5612"/>
      <c r="J5612"/>
      <c r="K5612"/>
      <c r="L5612" s="172"/>
    </row>
    <row r="5613" spans="7:12" x14ac:dyDescent="0.15">
      <c r="G5613"/>
      <c r="H5613"/>
      <c r="I5613"/>
      <c r="J5613"/>
      <c r="K5613"/>
      <c r="L5613" s="172"/>
    </row>
    <row r="5614" spans="7:12" x14ac:dyDescent="0.15">
      <c r="G5614"/>
      <c r="H5614"/>
      <c r="I5614"/>
      <c r="J5614"/>
      <c r="K5614"/>
      <c r="L5614" s="172"/>
    </row>
    <row r="5615" spans="7:12" x14ac:dyDescent="0.15">
      <c r="G5615"/>
      <c r="H5615"/>
      <c r="I5615"/>
      <c r="J5615"/>
      <c r="K5615"/>
      <c r="L5615" s="172"/>
    </row>
    <row r="5616" spans="7:12" x14ac:dyDescent="0.15">
      <c r="G5616"/>
      <c r="H5616"/>
      <c r="I5616"/>
      <c r="J5616"/>
      <c r="K5616"/>
      <c r="L5616" s="172"/>
    </row>
    <row r="5617" spans="7:12" x14ac:dyDescent="0.15">
      <c r="G5617"/>
      <c r="H5617"/>
      <c r="I5617"/>
      <c r="J5617"/>
      <c r="K5617"/>
      <c r="L5617" s="172"/>
    </row>
    <row r="5618" spans="7:12" x14ac:dyDescent="0.15">
      <c r="G5618"/>
      <c r="H5618"/>
      <c r="I5618"/>
      <c r="J5618"/>
      <c r="K5618"/>
      <c r="L5618" s="172"/>
    </row>
    <row r="5619" spans="7:12" x14ac:dyDescent="0.15">
      <c r="G5619"/>
      <c r="H5619"/>
      <c r="I5619"/>
      <c r="J5619"/>
      <c r="K5619"/>
      <c r="L5619" s="172"/>
    </row>
    <row r="5620" spans="7:12" x14ac:dyDescent="0.15">
      <c r="G5620"/>
      <c r="H5620"/>
      <c r="I5620"/>
      <c r="J5620"/>
      <c r="K5620"/>
      <c r="L5620" s="172"/>
    </row>
    <row r="5621" spans="7:12" x14ac:dyDescent="0.15">
      <c r="G5621"/>
      <c r="H5621"/>
      <c r="I5621"/>
      <c r="J5621"/>
      <c r="K5621"/>
      <c r="L5621" s="172"/>
    </row>
    <row r="5622" spans="7:12" x14ac:dyDescent="0.15">
      <c r="G5622"/>
      <c r="H5622"/>
      <c r="I5622"/>
      <c r="J5622"/>
      <c r="K5622"/>
      <c r="L5622" s="172"/>
    </row>
    <row r="5623" spans="7:12" x14ac:dyDescent="0.15">
      <c r="G5623"/>
      <c r="H5623"/>
      <c r="I5623"/>
      <c r="J5623"/>
      <c r="K5623"/>
      <c r="L5623" s="172"/>
    </row>
    <row r="5624" spans="7:12" x14ac:dyDescent="0.15">
      <c r="G5624"/>
      <c r="H5624"/>
      <c r="I5624"/>
      <c r="J5624"/>
      <c r="K5624"/>
      <c r="L5624" s="172"/>
    </row>
    <row r="5625" spans="7:12" x14ac:dyDescent="0.15">
      <c r="G5625"/>
      <c r="H5625"/>
      <c r="I5625"/>
      <c r="J5625"/>
      <c r="K5625"/>
      <c r="L5625" s="172"/>
    </row>
    <row r="5626" spans="7:12" x14ac:dyDescent="0.15">
      <c r="G5626"/>
      <c r="H5626"/>
      <c r="I5626"/>
      <c r="J5626"/>
      <c r="K5626"/>
      <c r="L5626" s="172"/>
    </row>
    <row r="5627" spans="7:12" x14ac:dyDescent="0.15">
      <c r="G5627"/>
      <c r="H5627"/>
      <c r="I5627"/>
      <c r="J5627"/>
      <c r="K5627"/>
      <c r="L5627" s="172"/>
    </row>
    <row r="5628" spans="7:12" x14ac:dyDescent="0.15">
      <c r="G5628"/>
      <c r="H5628"/>
      <c r="I5628"/>
      <c r="J5628"/>
      <c r="K5628"/>
      <c r="L5628" s="172"/>
    </row>
    <row r="5629" spans="7:12" x14ac:dyDescent="0.15">
      <c r="G5629"/>
      <c r="H5629"/>
      <c r="I5629"/>
      <c r="J5629"/>
      <c r="K5629"/>
      <c r="L5629" s="172"/>
    </row>
    <row r="5630" spans="7:12" x14ac:dyDescent="0.15">
      <c r="G5630"/>
      <c r="H5630"/>
      <c r="I5630"/>
      <c r="J5630"/>
      <c r="K5630"/>
      <c r="L5630" s="172"/>
    </row>
    <row r="5631" spans="7:12" x14ac:dyDescent="0.15">
      <c r="G5631"/>
      <c r="H5631"/>
      <c r="I5631"/>
      <c r="J5631"/>
      <c r="K5631"/>
      <c r="L5631" s="172"/>
    </row>
    <row r="5632" spans="7:12" x14ac:dyDescent="0.15">
      <c r="G5632"/>
      <c r="H5632"/>
      <c r="I5632"/>
      <c r="J5632"/>
      <c r="K5632"/>
      <c r="L5632" s="172"/>
    </row>
    <row r="5633" spans="7:12" x14ac:dyDescent="0.15">
      <c r="G5633"/>
      <c r="H5633"/>
      <c r="I5633"/>
      <c r="J5633"/>
      <c r="K5633"/>
      <c r="L5633" s="172"/>
    </row>
    <row r="5634" spans="7:12" x14ac:dyDescent="0.15">
      <c r="G5634"/>
      <c r="H5634"/>
      <c r="I5634"/>
      <c r="J5634"/>
      <c r="K5634"/>
      <c r="L5634" s="172"/>
    </row>
    <row r="5635" spans="7:12" x14ac:dyDescent="0.15">
      <c r="G5635"/>
      <c r="H5635"/>
      <c r="I5635"/>
      <c r="J5635"/>
      <c r="K5635"/>
      <c r="L5635" s="172"/>
    </row>
    <row r="5636" spans="7:12" x14ac:dyDescent="0.15">
      <c r="G5636"/>
      <c r="H5636"/>
      <c r="I5636"/>
      <c r="J5636"/>
      <c r="K5636"/>
      <c r="L5636" s="172"/>
    </row>
    <row r="5637" spans="7:12" x14ac:dyDescent="0.15">
      <c r="G5637"/>
      <c r="H5637"/>
      <c r="I5637"/>
      <c r="J5637"/>
      <c r="K5637"/>
      <c r="L5637" s="172"/>
    </row>
    <row r="5638" spans="7:12" x14ac:dyDescent="0.15">
      <c r="G5638"/>
      <c r="H5638"/>
      <c r="I5638"/>
      <c r="J5638"/>
      <c r="K5638"/>
      <c r="L5638" s="172"/>
    </row>
    <row r="5639" spans="7:12" x14ac:dyDescent="0.15">
      <c r="G5639"/>
      <c r="H5639"/>
      <c r="I5639"/>
      <c r="J5639"/>
      <c r="K5639"/>
      <c r="L5639" s="172"/>
    </row>
    <row r="5640" spans="7:12" x14ac:dyDescent="0.15">
      <c r="G5640"/>
      <c r="H5640"/>
      <c r="I5640"/>
      <c r="J5640"/>
      <c r="K5640"/>
      <c r="L5640" s="172"/>
    </row>
    <row r="5641" spans="7:12" x14ac:dyDescent="0.15">
      <c r="G5641"/>
      <c r="H5641"/>
      <c r="I5641"/>
      <c r="J5641"/>
      <c r="K5641"/>
      <c r="L5641" s="172"/>
    </row>
    <row r="5642" spans="7:12" x14ac:dyDescent="0.15">
      <c r="G5642"/>
      <c r="H5642"/>
      <c r="I5642"/>
      <c r="J5642"/>
      <c r="K5642"/>
      <c r="L5642" s="172"/>
    </row>
    <row r="5643" spans="7:12" x14ac:dyDescent="0.15">
      <c r="G5643"/>
      <c r="H5643"/>
      <c r="I5643"/>
      <c r="J5643"/>
      <c r="K5643"/>
      <c r="L5643" s="172"/>
    </row>
    <row r="5644" spans="7:12" x14ac:dyDescent="0.15">
      <c r="G5644"/>
      <c r="H5644"/>
      <c r="I5644"/>
      <c r="J5644"/>
      <c r="K5644"/>
      <c r="L5644" s="172"/>
    </row>
    <row r="5645" spans="7:12" x14ac:dyDescent="0.15">
      <c r="G5645"/>
      <c r="H5645"/>
      <c r="I5645"/>
      <c r="J5645"/>
      <c r="K5645"/>
      <c r="L5645" s="172"/>
    </row>
    <row r="5646" spans="7:12" x14ac:dyDescent="0.15">
      <c r="G5646"/>
      <c r="H5646"/>
      <c r="I5646"/>
      <c r="J5646"/>
      <c r="K5646"/>
      <c r="L5646" s="172"/>
    </row>
    <row r="5647" spans="7:12" x14ac:dyDescent="0.15">
      <c r="G5647"/>
      <c r="H5647"/>
      <c r="I5647"/>
      <c r="J5647"/>
      <c r="K5647"/>
      <c r="L5647" s="172"/>
    </row>
    <row r="5648" spans="7:12" x14ac:dyDescent="0.15">
      <c r="G5648"/>
      <c r="H5648"/>
      <c r="I5648"/>
      <c r="J5648"/>
      <c r="K5648"/>
      <c r="L5648" s="172"/>
    </row>
    <row r="5649" spans="7:12" x14ac:dyDescent="0.15">
      <c r="G5649"/>
      <c r="H5649"/>
      <c r="I5649"/>
      <c r="J5649"/>
      <c r="K5649"/>
      <c r="L5649" s="172"/>
    </row>
    <row r="5650" spans="7:12" x14ac:dyDescent="0.15">
      <c r="G5650"/>
      <c r="H5650"/>
      <c r="I5650"/>
      <c r="J5650"/>
      <c r="K5650"/>
      <c r="L5650" s="172"/>
    </row>
    <row r="5651" spans="7:12" x14ac:dyDescent="0.15">
      <c r="G5651"/>
      <c r="H5651"/>
      <c r="I5651"/>
      <c r="J5651"/>
      <c r="K5651"/>
      <c r="L5651" s="172"/>
    </row>
    <row r="5652" spans="7:12" x14ac:dyDescent="0.15">
      <c r="G5652"/>
      <c r="H5652"/>
      <c r="I5652"/>
      <c r="J5652"/>
      <c r="K5652"/>
      <c r="L5652" s="172"/>
    </row>
    <row r="5653" spans="7:12" x14ac:dyDescent="0.15">
      <c r="G5653"/>
      <c r="H5653"/>
      <c r="I5653"/>
      <c r="J5653"/>
      <c r="K5653"/>
      <c r="L5653" s="172"/>
    </row>
    <row r="5654" spans="7:12" x14ac:dyDescent="0.15">
      <c r="G5654"/>
      <c r="H5654"/>
      <c r="I5654"/>
      <c r="J5654"/>
      <c r="K5654"/>
      <c r="L5654" s="172"/>
    </row>
    <row r="5655" spans="7:12" x14ac:dyDescent="0.15">
      <c r="G5655"/>
      <c r="H5655"/>
      <c r="I5655"/>
      <c r="J5655"/>
      <c r="K5655"/>
      <c r="L5655" s="172"/>
    </row>
    <row r="5656" spans="7:12" x14ac:dyDescent="0.15">
      <c r="G5656"/>
      <c r="H5656"/>
      <c r="I5656"/>
      <c r="J5656"/>
      <c r="K5656"/>
      <c r="L5656" s="172"/>
    </row>
    <row r="5657" spans="7:12" x14ac:dyDescent="0.15">
      <c r="G5657"/>
      <c r="H5657"/>
      <c r="I5657"/>
      <c r="J5657"/>
      <c r="K5657"/>
      <c r="L5657" s="172"/>
    </row>
    <row r="5658" spans="7:12" x14ac:dyDescent="0.15">
      <c r="G5658"/>
      <c r="H5658"/>
      <c r="I5658"/>
      <c r="J5658"/>
      <c r="K5658"/>
      <c r="L5658" s="172"/>
    </row>
    <row r="5659" spans="7:12" x14ac:dyDescent="0.15">
      <c r="G5659"/>
      <c r="H5659"/>
      <c r="I5659"/>
      <c r="J5659"/>
      <c r="K5659"/>
      <c r="L5659" s="172"/>
    </row>
    <row r="5660" spans="7:12" x14ac:dyDescent="0.15">
      <c r="G5660"/>
      <c r="H5660"/>
      <c r="I5660"/>
      <c r="J5660"/>
      <c r="K5660"/>
      <c r="L5660" s="172"/>
    </row>
    <row r="5661" spans="7:12" x14ac:dyDescent="0.15">
      <c r="G5661"/>
      <c r="H5661"/>
      <c r="I5661"/>
      <c r="J5661"/>
      <c r="K5661"/>
      <c r="L5661" s="172"/>
    </row>
    <row r="5662" spans="7:12" x14ac:dyDescent="0.15">
      <c r="G5662"/>
      <c r="H5662"/>
      <c r="I5662"/>
      <c r="J5662"/>
      <c r="K5662"/>
      <c r="L5662" s="172"/>
    </row>
    <row r="5663" spans="7:12" x14ac:dyDescent="0.15">
      <c r="G5663"/>
      <c r="H5663"/>
      <c r="I5663"/>
      <c r="J5663"/>
      <c r="K5663"/>
      <c r="L5663" s="172"/>
    </row>
    <row r="5664" spans="7:12" x14ac:dyDescent="0.15">
      <c r="G5664"/>
      <c r="H5664"/>
      <c r="I5664"/>
      <c r="J5664"/>
      <c r="K5664"/>
      <c r="L5664" s="172"/>
    </row>
    <row r="5665" spans="7:12" x14ac:dyDescent="0.15">
      <c r="G5665"/>
      <c r="H5665"/>
      <c r="I5665"/>
      <c r="J5665"/>
      <c r="K5665"/>
      <c r="L5665" s="172"/>
    </row>
    <row r="5666" spans="7:12" x14ac:dyDescent="0.15">
      <c r="G5666"/>
      <c r="H5666"/>
      <c r="I5666"/>
      <c r="J5666"/>
      <c r="K5666"/>
      <c r="L5666" s="172"/>
    </row>
    <row r="5667" spans="7:12" x14ac:dyDescent="0.15">
      <c r="G5667"/>
      <c r="H5667"/>
      <c r="I5667"/>
      <c r="J5667"/>
      <c r="K5667"/>
      <c r="L5667" s="172"/>
    </row>
    <row r="5668" spans="7:12" x14ac:dyDescent="0.15">
      <c r="G5668"/>
      <c r="H5668"/>
      <c r="I5668"/>
      <c r="J5668"/>
      <c r="K5668"/>
      <c r="L5668" s="172"/>
    </row>
    <row r="5669" spans="7:12" x14ac:dyDescent="0.15">
      <c r="G5669"/>
      <c r="H5669"/>
      <c r="I5669"/>
      <c r="J5669"/>
      <c r="K5669"/>
      <c r="L5669" s="172"/>
    </row>
    <row r="5670" spans="7:12" x14ac:dyDescent="0.15">
      <c r="G5670"/>
      <c r="H5670"/>
      <c r="I5670"/>
      <c r="J5670"/>
      <c r="K5670"/>
      <c r="L5670" s="172"/>
    </row>
    <row r="5671" spans="7:12" x14ac:dyDescent="0.15">
      <c r="G5671"/>
      <c r="H5671"/>
      <c r="I5671"/>
      <c r="J5671"/>
      <c r="K5671"/>
      <c r="L5671" s="172"/>
    </row>
    <row r="5672" spans="7:12" x14ac:dyDescent="0.15">
      <c r="G5672"/>
      <c r="H5672"/>
      <c r="I5672"/>
      <c r="J5672"/>
      <c r="K5672"/>
      <c r="L5672" s="172"/>
    </row>
    <row r="5673" spans="7:12" x14ac:dyDescent="0.15">
      <c r="G5673"/>
      <c r="H5673"/>
      <c r="I5673"/>
      <c r="J5673"/>
      <c r="K5673"/>
      <c r="L5673" s="172"/>
    </row>
    <row r="5674" spans="7:12" x14ac:dyDescent="0.15">
      <c r="G5674"/>
      <c r="H5674"/>
      <c r="I5674"/>
      <c r="J5674"/>
      <c r="K5674"/>
      <c r="L5674" s="172"/>
    </row>
    <row r="5675" spans="7:12" x14ac:dyDescent="0.15">
      <c r="G5675"/>
      <c r="H5675"/>
      <c r="I5675"/>
      <c r="J5675"/>
      <c r="K5675"/>
      <c r="L5675" s="172"/>
    </row>
    <row r="5676" spans="7:12" x14ac:dyDescent="0.15">
      <c r="G5676"/>
      <c r="H5676"/>
      <c r="I5676"/>
      <c r="J5676"/>
      <c r="K5676"/>
      <c r="L5676" s="172"/>
    </row>
    <row r="5677" spans="7:12" x14ac:dyDescent="0.15">
      <c r="G5677"/>
      <c r="H5677"/>
      <c r="I5677"/>
      <c r="J5677"/>
      <c r="K5677"/>
      <c r="L5677" s="172"/>
    </row>
    <row r="5678" spans="7:12" x14ac:dyDescent="0.15">
      <c r="G5678"/>
      <c r="H5678"/>
      <c r="I5678"/>
      <c r="J5678"/>
      <c r="K5678"/>
      <c r="L5678" s="172"/>
    </row>
    <row r="5679" spans="7:12" x14ac:dyDescent="0.15">
      <c r="G5679"/>
      <c r="H5679"/>
      <c r="I5679"/>
      <c r="J5679"/>
      <c r="K5679"/>
      <c r="L5679" s="172"/>
    </row>
    <row r="5680" spans="7:12" x14ac:dyDescent="0.15">
      <c r="G5680"/>
      <c r="H5680"/>
      <c r="I5680"/>
      <c r="J5680"/>
      <c r="K5680"/>
      <c r="L5680" s="172"/>
    </row>
    <row r="5681" spans="7:12" x14ac:dyDescent="0.15">
      <c r="G5681"/>
      <c r="H5681"/>
      <c r="I5681"/>
      <c r="J5681"/>
      <c r="K5681"/>
      <c r="L5681" s="172"/>
    </row>
    <row r="5682" spans="7:12" x14ac:dyDescent="0.15">
      <c r="G5682"/>
      <c r="H5682"/>
      <c r="I5682"/>
      <c r="J5682"/>
      <c r="K5682"/>
      <c r="L5682" s="172"/>
    </row>
    <row r="5683" spans="7:12" x14ac:dyDescent="0.15">
      <c r="G5683"/>
      <c r="H5683"/>
      <c r="I5683"/>
      <c r="J5683"/>
      <c r="K5683"/>
      <c r="L5683" s="172"/>
    </row>
    <row r="5684" spans="7:12" x14ac:dyDescent="0.15">
      <c r="G5684"/>
      <c r="H5684"/>
      <c r="I5684"/>
      <c r="J5684"/>
      <c r="K5684"/>
      <c r="L5684" s="172"/>
    </row>
    <row r="5685" spans="7:12" x14ac:dyDescent="0.15">
      <c r="G5685"/>
      <c r="H5685"/>
      <c r="I5685"/>
      <c r="J5685"/>
      <c r="K5685"/>
      <c r="L5685" s="172"/>
    </row>
    <row r="5686" spans="7:12" x14ac:dyDescent="0.15">
      <c r="G5686"/>
      <c r="H5686"/>
      <c r="I5686"/>
      <c r="J5686"/>
      <c r="K5686"/>
      <c r="L5686" s="172"/>
    </row>
    <row r="5687" spans="7:12" x14ac:dyDescent="0.15">
      <c r="G5687"/>
      <c r="H5687"/>
      <c r="I5687"/>
      <c r="J5687"/>
      <c r="K5687"/>
      <c r="L5687" s="172"/>
    </row>
    <row r="5688" spans="7:12" x14ac:dyDescent="0.15">
      <c r="G5688"/>
      <c r="H5688"/>
      <c r="I5688"/>
      <c r="J5688"/>
      <c r="K5688"/>
      <c r="L5688" s="172"/>
    </row>
    <row r="5689" spans="7:12" x14ac:dyDescent="0.15">
      <c r="G5689"/>
      <c r="H5689"/>
      <c r="I5689"/>
      <c r="J5689"/>
      <c r="K5689"/>
      <c r="L5689" s="172"/>
    </row>
    <row r="5690" spans="7:12" x14ac:dyDescent="0.15">
      <c r="G5690"/>
      <c r="H5690"/>
      <c r="I5690"/>
      <c r="J5690"/>
      <c r="K5690"/>
      <c r="L5690" s="172"/>
    </row>
    <row r="5691" spans="7:12" x14ac:dyDescent="0.15">
      <c r="G5691"/>
      <c r="H5691"/>
      <c r="I5691"/>
      <c r="J5691"/>
      <c r="K5691"/>
      <c r="L5691" s="172"/>
    </row>
    <row r="5692" spans="7:12" x14ac:dyDescent="0.15">
      <c r="G5692"/>
      <c r="H5692"/>
      <c r="I5692"/>
      <c r="J5692"/>
      <c r="K5692"/>
      <c r="L5692" s="172"/>
    </row>
    <row r="5693" spans="7:12" x14ac:dyDescent="0.15">
      <c r="G5693"/>
      <c r="H5693"/>
      <c r="I5693"/>
      <c r="J5693"/>
      <c r="K5693"/>
      <c r="L5693" s="172"/>
    </row>
    <row r="5694" spans="7:12" x14ac:dyDescent="0.15">
      <c r="G5694"/>
      <c r="H5694"/>
      <c r="I5694"/>
      <c r="J5694"/>
      <c r="K5694"/>
      <c r="L5694" s="172"/>
    </row>
    <row r="5695" spans="7:12" x14ac:dyDescent="0.15">
      <c r="G5695"/>
      <c r="H5695"/>
      <c r="I5695"/>
      <c r="J5695"/>
      <c r="K5695"/>
      <c r="L5695" s="172"/>
    </row>
    <row r="5696" spans="7:12" x14ac:dyDescent="0.15">
      <c r="G5696"/>
      <c r="H5696"/>
      <c r="I5696"/>
      <c r="J5696"/>
      <c r="K5696"/>
      <c r="L5696" s="172"/>
    </row>
    <row r="5697" spans="7:12" x14ac:dyDescent="0.15">
      <c r="G5697"/>
      <c r="H5697"/>
      <c r="I5697"/>
      <c r="J5697"/>
      <c r="K5697"/>
      <c r="L5697" s="172"/>
    </row>
    <row r="5698" spans="7:12" x14ac:dyDescent="0.15">
      <c r="G5698"/>
      <c r="H5698"/>
      <c r="I5698"/>
      <c r="J5698"/>
      <c r="K5698"/>
      <c r="L5698" s="172"/>
    </row>
    <row r="5699" spans="7:12" x14ac:dyDescent="0.15">
      <c r="G5699"/>
      <c r="H5699"/>
      <c r="I5699"/>
      <c r="J5699"/>
      <c r="K5699"/>
      <c r="L5699" s="172"/>
    </row>
    <row r="5700" spans="7:12" x14ac:dyDescent="0.15">
      <c r="G5700"/>
      <c r="H5700"/>
      <c r="I5700"/>
      <c r="J5700"/>
      <c r="K5700"/>
      <c r="L5700" s="172"/>
    </row>
    <row r="5701" spans="7:12" x14ac:dyDescent="0.15">
      <c r="G5701"/>
      <c r="H5701"/>
      <c r="I5701"/>
      <c r="J5701"/>
      <c r="K5701"/>
      <c r="L5701" s="172"/>
    </row>
    <row r="5702" spans="7:12" x14ac:dyDescent="0.15">
      <c r="G5702"/>
      <c r="H5702"/>
      <c r="I5702"/>
      <c r="J5702"/>
      <c r="K5702"/>
      <c r="L5702" s="172"/>
    </row>
    <row r="5703" spans="7:12" x14ac:dyDescent="0.15">
      <c r="G5703"/>
      <c r="H5703"/>
      <c r="I5703"/>
      <c r="J5703"/>
      <c r="K5703"/>
      <c r="L5703" s="172"/>
    </row>
    <row r="5704" spans="7:12" x14ac:dyDescent="0.15">
      <c r="G5704"/>
      <c r="H5704"/>
      <c r="I5704"/>
      <c r="J5704"/>
      <c r="K5704"/>
      <c r="L5704" s="172"/>
    </row>
    <row r="5705" spans="7:12" x14ac:dyDescent="0.15">
      <c r="G5705"/>
      <c r="H5705"/>
      <c r="I5705"/>
      <c r="J5705"/>
      <c r="K5705"/>
      <c r="L5705" s="172"/>
    </row>
    <row r="5706" spans="7:12" x14ac:dyDescent="0.15">
      <c r="G5706"/>
      <c r="H5706"/>
      <c r="I5706"/>
      <c r="J5706"/>
      <c r="K5706"/>
      <c r="L5706" s="172"/>
    </row>
    <row r="5707" spans="7:12" x14ac:dyDescent="0.15">
      <c r="G5707"/>
      <c r="H5707"/>
      <c r="I5707"/>
      <c r="J5707"/>
      <c r="K5707"/>
      <c r="L5707" s="172"/>
    </row>
    <row r="5708" spans="7:12" x14ac:dyDescent="0.15">
      <c r="G5708"/>
      <c r="H5708"/>
      <c r="I5708"/>
      <c r="J5708"/>
      <c r="K5708"/>
      <c r="L5708" s="172"/>
    </row>
    <row r="5709" spans="7:12" x14ac:dyDescent="0.15">
      <c r="G5709"/>
      <c r="H5709"/>
      <c r="I5709"/>
      <c r="J5709"/>
      <c r="K5709"/>
      <c r="L5709" s="172"/>
    </row>
    <row r="5710" spans="7:12" x14ac:dyDescent="0.15">
      <c r="G5710"/>
      <c r="H5710"/>
      <c r="I5710"/>
      <c r="J5710"/>
      <c r="K5710"/>
      <c r="L5710" s="172"/>
    </row>
    <row r="5711" spans="7:12" x14ac:dyDescent="0.15">
      <c r="G5711"/>
      <c r="H5711"/>
      <c r="I5711"/>
      <c r="J5711"/>
      <c r="K5711"/>
      <c r="L5711" s="172"/>
    </row>
    <row r="5712" spans="7:12" x14ac:dyDescent="0.15">
      <c r="G5712"/>
      <c r="H5712"/>
      <c r="I5712"/>
      <c r="J5712"/>
      <c r="K5712"/>
      <c r="L5712" s="172"/>
    </row>
    <row r="5713" spans="7:12" x14ac:dyDescent="0.15">
      <c r="G5713"/>
      <c r="H5713"/>
      <c r="I5713"/>
      <c r="J5713"/>
      <c r="K5713"/>
      <c r="L5713" s="172"/>
    </row>
    <row r="5714" spans="7:12" x14ac:dyDescent="0.15">
      <c r="G5714"/>
      <c r="H5714"/>
      <c r="I5714"/>
      <c r="J5714"/>
      <c r="K5714"/>
      <c r="L5714" s="172"/>
    </row>
    <row r="5715" spans="7:12" x14ac:dyDescent="0.15">
      <c r="G5715"/>
      <c r="H5715"/>
      <c r="I5715"/>
      <c r="J5715"/>
      <c r="K5715"/>
      <c r="L5715" s="172"/>
    </row>
    <row r="5716" spans="7:12" x14ac:dyDescent="0.15">
      <c r="G5716"/>
      <c r="H5716"/>
      <c r="I5716"/>
      <c r="J5716"/>
      <c r="K5716"/>
      <c r="L5716" s="172"/>
    </row>
    <row r="5717" spans="7:12" x14ac:dyDescent="0.15">
      <c r="G5717"/>
      <c r="H5717"/>
      <c r="I5717"/>
      <c r="J5717"/>
      <c r="K5717"/>
      <c r="L5717" s="172"/>
    </row>
    <row r="5718" spans="7:12" x14ac:dyDescent="0.15">
      <c r="G5718"/>
      <c r="H5718"/>
      <c r="I5718"/>
      <c r="J5718"/>
      <c r="K5718"/>
      <c r="L5718" s="172"/>
    </row>
    <row r="5719" spans="7:12" x14ac:dyDescent="0.15">
      <c r="G5719"/>
      <c r="H5719"/>
      <c r="I5719"/>
      <c r="J5719"/>
      <c r="K5719"/>
      <c r="L5719" s="172"/>
    </row>
    <row r="5720" spans="7:12" x14ac:dyDescent="0.15">
      <c r="G5720"/>
      <c r="H5720"/>
      <c r="I5720"/>
      <c r="J5720"/>
      <c r="K5720"/>
      <c r="L5720" s="172"/>
    </row>
    <row r="5721" spans="7:12" x14ac:dyDescent="0.15">
      <c r="G5721"/>
      <c r="H5721"/>
      <c r="I5721"/>
      <c r="J5721"/>
      <c r="K5721"/>
      <c r="L5721" s="172"/>
    </row>
    <row r="5722" spans="7:12" x14ac:dyDescent="0.15">
      <c r="G5722"/>
      <c r="H5722"/>
      <c r="I5722"/>
      <c r="J5722"/>
      <c r="K5722"/>
      <c r="L5722" s="172"/>
    </row>
    <row r="5723" spans="7:12" x14ac:dyDescent="0.15">
      <c r="G5723"/>
      <c r="H5723"/>
      <c r="I5723"/>
      <c r="J5723"/>
      <c r="K5723"/>
      <c r="L5723" s="172"/>
    </row>
    <row r="5724" spans="7:12" x14ac:dyDescent="0.15">
      <c r="G5724"/>
      <c r="H5724"/>
      <c r="I5724"/>
      <c r="J5724"/>
      <c r="K5724"/>
      <c r="L5724" s="172"/>
    </row>
    <row r="5725" spans="7:12" x14ac:dyDescent="0.15">
      <c r="G5725"/>
      <c r="H5725"/>
      <c r="I5725"/>
      <c r="J5725"/>
      <c r="K5725"/>
      <c r="L5725" s="172"/>
    </row>
    <row r="5726" spans="7:12" x14ac:dyDescent="0.15">
      <c r="G5726"/>
      <c r="H5726"/>
      <c r="I5726"/>
      <c r="J5726"/>
      <c r="K5726"/>
      <c r="L5726" s="172"/>
    </row>
    <row r="5727" spans="7:12" x14ac:dyDescent="0.15">
      <c r="G5727"/>
      <c r="H5727"/>
      <c r="I5727"/>
      <c r="J5727"/>
      <c r="K5727"/>
      <c r="L5727" s="172"/>
    </row>
    <row r="5728" spans="7:12" x14ac:dyDescent="0.15">
      <c r="G5728"/>
      <c r="H5728"/>
      <c r="I5728"/>
      <c r="J5728"/>
      <c r="K5728"/>
      <c r="L5728" s="172"/>
    </row>
    <row r="5729" spans="7:12" x14ac:dyDescent="0.15">
      <c r="G5729"/>
      <c r="H5729"/>
      <c r="I5729"/>
      <c r="J5729"/>
      <c r="K5729"/>
      <c r="L5729" s="172"/>
    </row>
    <row r="5730" spans="7:12" x14ac:dyDescent="0.15">
      <c r="G5730"/>
      <c r="H5730"/>
      <c r="I5730"/>
      <c r="J5730"/>
      <c r="K5730"/>
      <c r="L5730" s="172"/>
    </row>
    <row r="5731" spans="7:12" x14ac:dyDescent="0.15">
      <c r="G5731"/>
      <c r="H5731"/>
      <c r="I5731"/>
      <c r="J5731"/>
      <c r="K5731"/>
      <c r="L5731" s="172"/>
    </row>
    <row r="5732" spans="7:12" x14ac:dyDescent="0.15">
      <c r="G5732"/>
      <c r="H5732"/>
      <c r="I5732"/>
      <c r="J5732"/>
      <c r="K5732"/>
      <c r="L5732" s="172"/>
    </row>
    <row r="5733" spans="7:12" x14ac:dyDescent="0.15">
      <c r="G5733"/>
      <c r="H5733"/>
      <c r="I5733"/>
      <c r="J5733"/>
      <c r="K5733"/>
      <c r="L5733" s="172"/>
    </row>
    <row r="5734" spans="7:12" x14ac:dyDescent="0.15">
      <c r="G5734"/>
      <c r="H5734"/>
      <c r="I5734"/>
      <c r="J5734"/>
      <c r="K5734"/>
      <c r="L5734" s="172"/>
    </row>
    <row r="5735" spans="7:12" x14ac:dyDescent="0.15">
      <c r="G5735"/>
      <c r="H5735"/>
      <c r="I5735"/>
      <c r="J5735"/>
      <c r="K5735"/>
      <c r="L5735" s="172"/>
    </row>
    <row r="5736" spans="7:12" x14ac:dyDescent="0.15">
      <c r="G5736"/>
      <c r="H5736"/>
      <c r="I5736"/>
      <c r="J5736"/>
      <c r="K5736"/>
      <c r="L5736" s="172"/>
    </row>
    <row r="5737" spans="7:12" x14ac:dyDescent="0.15">
      <c r="G5737"/>
      <c r="H5737"/>
      <c r="I5737"/>
      <c r="J5737"/>
      <c r="K5737"/>
      <c r="L5737" s="172"/>
    </row>
    <row r="5738" spans="7:12" x14ac:dyDescent="0.15">
      <c r="G5738"/>
      <c r="H5738"/>
      <c r="I5738"/>
      <c r="J5738"/>
      <c r="K5738"/>
      <c r="L5738" s="172"/>
    </row>
    <row r="5739" spans="7:12" x14ac:dyDescent="0.15">
      <c r="G5739"/>
      <c r="H5739"/>
      <c r="I5739"/>
      <c r="J5739"/>
      <c r="K5739"/>
      <c r="L5739" s="172"/>
    </row>
    <row r="5740" spans="7:12" x14ac:dyDescent="0.15">
      <c r="G5740"/>
      <c r="H5740"/>
      <c r="I5740"/>
      <c r="J5740"/>
      <c r="K5740"/>
      <c r="L5740" s="172"/>
    </row>
    <row r="5741" spans="7:12" x14ac:dyDescent="0.15">
      <c r="G5741"/>
      <c r="H5741"/>
      <c r="I5741"/>
      <c r="J5741"/>
      <c r="K5741"/>
      <c r="L5741" s="172"/>
    </row>
    <row r="5742" spans="7:12" x14ac:dyDescent="0.15">
      <c r="G5742"/>
      <c r="H5742"/>
      <c r="I5742"/>
      <c r="J5742"/>
      <c r="K5742"/>
      <c r="L5742" s="172"/>
    </row>
    <row r="5743" spans="7:12" x14ac:dyDescent="0.15">
      <c r="G5743"/>
      <c r="H5743"/>
      <c r="I5743"/>
      <c r="J5743"/>
      <c r="K5743"/>
      <c r="L5743" s="172"/>
    </row>
    <row r="5744" spans="7:12" x14ac:dyDescent="0.15">
      <c r="G5744"/>
      <c r="H5744"/>
      <c r="I5744"/>
      <c r="J5744"/>
      <c r="K5744"/>
      <c r="L5744" s="172"/>
    </row>
    <row r="5745" spans="7:12" x14ac:dyDescent="0.15">
      <c r="G5745"/>
      <c r="H5745"/>
      <c r="I5745"/>
      <c r="J5745"/>
      <c r="K5745"/>
      <c r="L5745" s="172"/>
    </row>
    <row r="5746" spans="7:12" x14ac:dyDescent="0.15">
      <c r="G5746"/>
      <c r="H5746"/>
      <c r="I5746"/>
      <c r="J5746"/>
      <c r="K5746"/>
      <c r="L5746" s="172"/>
    </row>
    <row r="5747" spans="7:12" x14ac:dyDescent="0.15">
      <c r="G5747"/>
      <c r="H5747"/>
      <c r="I5747"/>
      <c r="J5747"/>
      <c r="K5747"/>
      <c r="L5747" s="172"/>
    </row>
    <row r="5748" spans="7:12" x14ac:dyDescent="0.15">
      <c r="G5748"/>
      <c r="H5748"/>
      <c r="I5748"/>
      <c r="J5748"/>
      <c r="K5748"/>
      <c r="L5748" s="172"/>
    </row>
    <row r="5749" spans="7:12" x14ac:dyDescent="0.15">
      <c r="G5749"/>
      <c r="H5749"/>
      <c r="I5749"/>
      <c r="J5749"/>
      <c r="K5749"/>
      <c r="L5749" s="172"/>
    </row>
    <row r="5750" spans="7:12" x14ac:dyDescent="0.15">
      <c r="G5750"/>
      <c r="H5750"/>
      <c r="I5750"/>
      <c r="J5750"/>
      <c r="K5750"/>
      <c r="L5750" s="172"/>
    </row>
    <row r="5751" spans="7:12" x14ac:dyDescent="0.15">
      <c r="G5751"/>
      <c r="H5751"/>
      <c r="I5751"/>
      <c r="J5751"/>
      <c r="K5751"/>
      <c r="L5751" s="172"/>
    </row>
    <row r="5752" spans="7:12" x14ac:dyDescent="0.15">
      <c r="G5752"/>
      <c r="H5752"/>
      <c r="I5752"/>
      <c r="J5752"/>
      <c r="K5752"/>
      <c r="L5752" s="172"/>
    </row>
    <row r="5753" spans="7:12" x14ac:dyDescent="0.15">
      <c r="G5753"/>
      <c r="H5753"/>
      <c r="I5753"/>
      <c r="J5753"/>
      <c r="K5753"/>
      <c r="L5753" s="172"/>
    </row>
    <row r="5754" spans="7:12" x14ac:dyDescent="0.15">
      <c r="G5754"/>
      <c r="H5754"/>
      <c r="I5754"/>
      <c r="J5754"/>
      <c r="K5754"/>
      <c r="L5754" s="172"/>
    </row>
    <row r="5755" spans="7:12" x14ac:dyDescent="0.15">
      <c r="G5755"/>
      <c r="H5755"/>
      <c r="I5755"/>
      <c r="J5755"/>
      <c r="K5755"/>
      <c r="L5755" s="172"/>
    </row>
    <row r="5756" spans="7:12" x14ac:dyDescent="0.15">
      <c r="G5756"/>
      <c r="H5756"/>
      <c r="I5756"/>
      <c r="J5756"/>
      <c r="K5756"/>
      <c r="L5756" s="172"/>
    </row>
    <row r="5757" spans="7:12" x14ac:dyDescent="0.15">
      <c r="G5757"/>
      <c r="H5757"/>
      <c r="I5757"/>
      <c r="J5757"/>
      <c r="K5757"/>
      <c r="L5757" s="172"/>
    </row>
    <row r="5758" spans="7:12" x14ac:dyDescent="0.15">
      <c r="G5758"/>
      <c r="H5758"/>
      <c r="I5758"/>
      <c r="J5758"/>
      <c r="K5758"/>
      <c r="L5758" s="172"/>
    </row>
    <row r="5759" spans="7:12" x14ac:dyDescent="0.15">
      <c r="G5759"/>
      <c r="H5759"/>
      <c r="I5759"/>
      <c r="J5759"/>
      <c r="K5759"/>
      <c r="L5759" s="172"/>
    </row>
    <row r="5760" spans="7:12" x14ac:dyDescent="0.15">
      <c r="G5760"/>
      <c r="H5760"/>
      <c r="I5760"/>
      <c r="J5760"/>
      <c r="K5760"/>
      <c r="L5760" s="172"/>
    </row>
    <row r="5761" spans="7:12" x14ac:dyDescent="0.15">
      <c r="G5761"/>
      <c r="H5761"/>
      <c r="I5761"/>
      <c r="J5761"/>
      <c r="K5761"/>
      <c r="L5761" s="172"/>
    </row>
    <row r="5762" spans="7:12" x14ac:dyDescent="0.15">
      <c r="G5762"/>
      <c r="H5762"/>
      <c r="I5762"/>
      <c r="J5762"/>
      <c r="K5762"/>
      <c r="L5762" s="172"/>
    </row>
    <row r="5763" spans="7:12" x14ac:dyDescent="0.15">
      <c r="G5763"/>
      <c r="H5763"/>
      <c r="I5763"/>
      <c r="J5763"/>
      <c r="K5763"/>
      <c r="L5763" s="172"/>
    </row>
    <row r="5764" spans="7:12" x14ac:dyDescent="0.15">
      <c r="G5764"/>
      <c r="H5764"/>
      <c r="I5764"/>
      <c r="J5764"/>
      <c r="K5764"/>
      <c r="L5764" s="172"/>
    </row>
    <row r="5765" spans="7:12" x14ac:dyDescent="0.15">
      <c r="G5765"/>
      <c r="H5765"/>
      <c r="I5765"/>
      <c r="J5765"/>
      <c r="K5765"/>
      <c r="L5765" s="172"/>
    </row>
    <row r="5766" spans="7:12" x14ac:dyDescent="0.15">
      <c r="G5766"/>
      <c r="H5766"/>
      <c r="I5766"/>
      <c r="J5766"/>
      <c r="K5766"/>
      <c r="L5766" s="172"/>
    </row>
    <row r="5767" spans="7:12" x14ac:dyDescent="0.15">
      <c r="G5767"/>
      <c r="H5767"/>
      <c r="I5767"/>
      <c r="J5767"/>
      <c r="K5767"/>
      <c r="L5767" s="172"/>
    </row>
    <row r="5768" spans="7:12" x14ac:dyDescent="0.15">
      <c r="G5768"/>
      <c r="H5768"/>
      <c r="I5768"/>
      <c r="J5768"/>
      <c r="K5768"/>
      <c r="L5768" s="172"/>
    </row>
    <row r="5769" spans="7:12" x14ac:dyDescent="0.15">
      <c r="G5769"/>
      <c r="H5769"/>
      <c r="I5769"/>
      <c r="J5769"/>
      <c r="K5769"/>
      <c r="L5769" s="172"/>
    </row>
    <row r="5770" spans="7:12" x14ac:dyDescent="0.15">
      <c r="G5770"/>
      <c r="H5770"/>
      <c r="I5770"/>
      <c r="J5770"/>
      <c r="K5770"/>
      <c r="L5770" s="172"/>
    </row>
    <row r="5771" spans="7:12" x14ac:dyDescent="0.15">
      <c r="G5771"/>
      <c r="H5771"/>
      <c r="I5771"/>
      <c r="J5771"/>
      <c r="K5771"/>
      <c r="L5771" s="172"/>
    </row>
    <row r="5772" spans="7:12" x14ac:dyDescent="0.15">
      <c r="G5772"/>
      <c r="H5772"/>
      <c r="I5772"/>
      <c r="J5772"/>
      <c r="K5772"/>
      <c r="L5772" s="172"/>
    </row>
    <row r="5773" spans="7:12" x14ac:dyDescent="0.15">
      <c r="G5773"/>
      <c r="H5773"/>
      <c r="I5773"/>
      <c r="J5773"/>
      <c r="K5773"/>
      <c r="L5773" s="172"/>
    </row>
    <row r="5774" spans="7:12" x14ac:dyDescent="0.15">
      <c r="G5774"/>
      <c r="H5774"/>
      <c r="I5774"/>
      <c r="J5774"/>
      <c r="K5774"/>
      <c r="L5774" s="172"/>
    </row>
    <row r="5775" spans="7:12" x14ac:dyDescent="0.15">
      <c r="G5775"/>
      <c r="H5775"/>
      <c r="I5775"/>
      <c r="J5775"/>
      <c r="K5775"/>
      <c r="L5775" s="172"/>
    </row>
    <row r="5776" spans="7:12" x14ac:dyDescent="0.15">
      <c r="G5776"/>
      <c r="H5776"/>
      <c r="I5776"/>
      <c r="J5776"/>
      <c r="K5776"/>
      <c r="L5776" s="172"/>
    </row>
    <row r="5777" spans="7:12" x14ac:dyDescent="0.15">
      <c r="G5777"/>
      <c r="H5777"/>
      <c r="I5777"/>
      <c r="J5777"/>
      <c r="K5777"/>
      <c r="L5777" s="172"/>
    </row>
    <row r="5778" spans="7:12" x14ac:dyDescent="0.15">
      <c r="G5778"/>
      <c r="H5778"/>
      <c r="I5778"/>
      <c r="J5778"/>
      <c r="K5778"/>
      <c r="L5778" s="172"/>
    </row>
    <row r="5779" spans="7:12" x14ac:dyDescent="0.15">
      <c r="G5779"/>
      <c r="H5779"/>
      <c r="I5779"/>
      <c r="J5779"/>
      <c r="K5779"/>
      <c r="L5779" s="172"/>
    </row>
    <row r="5780" spans="7:12" x14ac:dyDescent="0.15">
      <c r="G5780"/>
      <c r="H5780"/>
      <c r="I5780"/>
      <c r="J5780"/>
      <c r="K5780"/>
      <c r="L5780" s="172"/>
    </row>
    <row r="5781" spans="7:12" x14ac:dyDescent="0.15">
      <c r="G5781"/>
      <c r="H5781"/>
      <c r="I5781"/>
      <c r="J5781"/>
      <c r="K5781"/>
      <c r="L5781" s="172"/>
    </row>
    <row r="5782" spans="7:12" x14ac:dyDescent="0.15">
      <c r="G5782"/>
      <c r="H5782"/>
      <c r="I5782"/>
      <c r="J5782"/>
      <c r="K5782"/>
      <c r="L5782" s="172"/>
    </row>
    <row r="5783" spans="7:12" x14ac:dyDescent="0.15">
      <c r="G5783"/>
      <c r="H5783"/>
      <c r="I5783"/>
      <c r="J5783"/>
      <c r="K5783"/>
      <c r="L5783" s="172"/>
    </row>
    <row r="5784" spans="7:12" x14ac:dyDescent="0.15">
      <c r="G5784"/>
      <c r="H5784"/>
      <c r="I5784"/>
      <c r="J5784"/>
      <c r="K5784"/>
      <c r="L5784" s="172"/>
    </row>
    <row r="5785" spans="7:12" x14ac:dyDescent="0.15">
      <c r="G5785"/>
      <c r="H5785"/>
      <c r="I5785"/>
      <c r="J5785"/>
      <c r="K5785"/>
      <c r="L5785" s="172"/>
    </row>
    <row r="5786" spans="7:12" x14ac:dyDescent="0.15">
      <c r="G5786"/>
      <c r="H5786"/>
      <c r="I5786"/>
      <c r="J5786"/>
      <c r="K5786"/>
      <c r="L5786" s="172"/>
    </row>
    <row r="5787" spans="7:12" x14ac:dyDescent="0.15">
      <c r="G5787"/>
      <c r="H5787"/>
      <c r="I5787"/>
      <c r="J5787"/>
      <c r="K5787"/>
      <c r="L5787" s="172"/>
    </row>
    <row r="5788" spans="7:12" x14ac:dyDescent="0.15">
      <c r="G5788"/>
      <c r="H5788"/>
      <c r="I5788"/>
      <c r="J5788"/>
      <c r="K5788"/>
      <c r="L5788" s="172"/>
    </row>
    <row r="5789" spans="7:12" x14ac:dyDescent="0.15">
      <c r="G5789"/>
      <c r="H5789"/>
      <c r="I5789"/>
      <c r="J5789"/>
      <c r="K5789"/>
      <c r="L5789" s="172"/>
    </row>
    <row r="5790" spans="7:12" x14ac:dyDescent="0.15">
      <c r="G5790"/>
      <c r="H5790"/>
      <c r="I5790"/>
      <c r="J5790"/>
      <c r="K5790"/>
      <c r="L5790" s="172"/>
    </row>
    <row r="5791" spans="7:12" x14ac:dyDescent="0.15">
      <c r="G5791"/>
      <c r="H5791"/>
      <c r="I5791"/>
      <c r="J5791"/>
      <c r="K5791"/>
      <c r="L5791" s="172"/>
    </row>
    <row r="5792" spans="7:12" x14ac:dyDescent="0.15">
      <c r="G5792"/>
      <c r="H5792"/>
      <c r="I5792"/>
      <c r="J5792"/>
      <c r="K5792"/>
      <c r="L5792" s="172"/>
    </row>
    <row r="5793" spans="7:12" x14ac:dyDescent="0.15">
      <c r="G5793"/>
      <c r="H5793"/>
      <c r="I5793"/>
      <c r="J5793"/>
      <c r="K5793"/>
      <c r="L5793" s="172"/>
    </row>
    <row r="5794" spans="7:12" x14ac:dyDescent="0.15">
      <c r="G5794"/>
      <c r="H5794"/>
      <c r="I5794"/>
      <c r="J5794"/>
      <c r="K5794"/>
      <c r="L5794" s="172"/>
    </row>
    <row r="5795" spans="7:12" x14ac:dyDescent="0.15">
      <c r="G5795"/>
      <c r="H5795"/>
      <c r="I5795"/>
      <c r="J5795"/>
      <c r="K5795"/>
      <c r="L5795" s="172"/>
    </row>
    <row r="5796" spans="7:12" x14ac:dyDescent="0.15">
      <c r="G5796"/>
      <c r="H5796"/>
      <c r="I5796"/>
      <c r="J5796"/>
      <c r="K5796"/>
      <c r="L5796" s="172"/>
    </row>
    <row r="5797" spans="7:12" x14ac:dyDescent="0.15">
      <c r="G5797"/>
      <c r="H5797"/>
      <c r="I5797"/>
      <c r="J5797"/>
      <c r="K5797"/>
      <c r="L5797" s="172"/>
    </row>
    <row r="5798" spans="7:12" x14ac:dyDescent="0.15">
      <c r="G5798"/>
      <c r="H5798"/>
      <c r="I5798"/>
      <c r="J5798"/>
      <c r="K5798"/>
      <c r="L5798" s="172"/>
    </row>
    <row r="5799" spans="7:12" x14ac:dyDescent="0.15">
      <c r="G5799"/>
      <c r="H5799"/>
      <c r="I5799"/>
      <c r="J5799"/>
      <c r="K5799"/>
      <c r="L5799" s="172"/>
    </row>
    <row r="5800" spans="7:12" x14ac:dyDescent="0.15">
      <c r="G5800"/>
      <c r="H5800"/>
      <c r="I5800"/>
      <c r="J5800"/>
      <c r="K5800"/>
      <c r="L5800" s="172"/>
    </row>
    <row r="5801" spans="7:12" x14ac:dyDescent="0.15">
      <c r="G5801"/>
      <c r="H5801"/>
      <c r="I5801"/>
      <c r="J5801"/>
      <c r="K5801"/>
      <c r="L5801" s="172"/>
    </row>
    <row r="5802" spans="7:12" x14ac:dyDescent="0.15">
      <c r="G5802"/>
      <c r="H5802"/>
      <c r="I5802"/>
      <c r="J5802"/>
      <c r="K5802"/>
      <c r="L5802" s="172"/>
    </row>
    <row r="5803" spans="7:12" x14ac:dyDescent="0.15">
      <c r="G5803"/>
      <c r="H5803"/>
      <c r="I5803"/>
      <c r="J5803"/>
      <c r="K5803"/>
      <c r="L5803" s="172"/>
    </row>
    <row r="5804" spans="7:12" x14ac:dyDescent="0.15">
      <c r="G5804"/>
      <c r="H5804"/>
      <c r="I5804"/>
      <c r="J5804"/>
      <c r="K5804"/>
      <c r="L5804" s="172"/>
    </row>
    <row r="5805" spans="7:12" x14ac:dyDescent="0.15">
      <c r="G5805"/>
      <c r="H5805"/>
      <c r="I5805"/>
      <c r="J5805"/>
      <c r="K5805"/>
      <c r="L5805" s="172"/>
    </row>
    <row r="5806" spans="7:12" x14ac:dyDescent="0.15">
      <c r="G5806"/>
      <c r="H5806"/>
      <c r="I5806"/>
      <c r="J5806"/>
      <c r="K5806"/>
      <c r="L5806" s="172"/>
    </row>
    <row r="5807" spans="7:12" x14ac:dyDescent="0.15">
      <c r="G5807"/>
      <c r="H5807"/>
      <c r="I5807"/>
      <c r="J5807"/>
      <c r="K5807"/>
      <c r="L5807" s="172"/>
    </row>
    <row r="5808" spans="7:12" x14ac:dyDescent="0.15">
      <c r="G5808"/>
      <c r="H5808"/>
      <c r="I5808"/>
      <c r="J5808"/>
      <c r="K5808"/>
      <c r="L5808" s="172"/>
    </row>
    <row r="5809" spans="7:12" x14ac:dyDescent="0.15">
      <c r="G5809"/>
      <c r="H5809"/>
      <c r="I5809"/>
      <c r="J5809"/>
      <c r="K5809"/>
      <c r="L5809" s="172"/>
    </row>
    <row r="5810" spans="7:12" x14ac:dyDescent="0.15">
      <c r="G5810"/>
      <c r="H5810"/>
      <c r="I5810"/>
      <c r="J5810"/>
      <c r="K5810"/>
      <c r="L5810" s="172"/>
    </row>
    <row r="5811" spans="7:12" x14ac:dyDescent="0.15">
      <c r="G5811"/>
      <c r="H5811"/>
      <c r="I5811"/>
      <c r="J5811"/>
      <c r="K5811"/>
      <c r="L5811" s="172"/>
    </row>
    <row r="5812" spans="7:12" x14ac:dyDescent="0.15">
      <c r="G5812"/>
      <c r="H5812"/>
      <c r="I5812"/>
      <c r="J5812"/>
      <c r="K5812"/>
      <c r="L5812" s="172"/>
    </row>
    <row r="5813" spans="7:12" x14ac:dyDescent="0.15">
      <c r="G5813"/>
      <c r="H5813"/>
      <c r="I5813"/>
      <c r="J5813"/>
      <c r="K5813"/>
      <c r="L5813" s="172"/>
    </row>
    <row r="5814" spans="7:12" x14ac:dyDescent="0.15">
      <c r="G5814"/>
      <c r="H5814"/>
      <c r="I5814"/>
      <c r="J5814"/>
      <c r="K5814"/>
      <c r="L5814" s="172"/>
    </row>
    <row r="5815" spans="7:12" x14ac:dyDescent="0.15">
      <c r="G5815"/>
      <c r="H5815"/>
      <c r="I5815"/>
      <c r="J5815"/>
      <c r="K5815"/>
      <c r="L5815" s="172"/>
    </row>
    <row r="5816" spans="7:12" x14ac:dyDescent="0.15">
      <c r="G5816"/>
      <c r="H5816"/>
      <c r="I5816"/>
      <c r="J5816"/>
      <c r="K5816"/>
      <c r="L5816" s="172"/>
    </row>
    <row r="5817" spans="7:12" x14ac:dyDescent="0.15">
      <c r="G5817"/>
      <c r="H5817"/>
      <c r="I5817"/>
      <c r="J5817"/>
      <c r="K5817"/>
      <c r="L5817" s="172"/>
    </row>
    <row r="5818" spans="7:12" x14ac:dyDescent="0.15">
      <c r="G5818"/>
      <c r="H5818"/>
      <c r="I5818"/>
      <c r="J5818"/>
      <c r="K5818"/>
      <c r="L5818" s="172"/>
    </row>
    <row r="5819" spans="7:12" x14ac:dyDescent="0.15">
      <c r="G5819"/>
      <c r="H5819"/>
      <c r="I5819"/>
      <c r="J5819"/>
      <c r="K5819"/>
      <c r="L5819" s="172"/>
    </row>
    <row r="5820" spans="7:12" x14ac:dyDescent="0.15">
      <c r="G5820"/>
      <c r="H5820"/>
      <c r="I5820"/>
      <c r="J5820"/>
      <c r="K5820"/>
      <c r="L5820" s="172"/>
    </row>
    <row r="5821" spans="7:12" x14ac:dyDescent="0.15">
      <c r="G5821"/>
      <c r="H5821"/>
      <c r="I5821"/>
      <c r="J5821"/>
      <c r="K5821"/>
      <c r="L5821" s="172"/>
    </row>
    <row r="5822" spans="7:12" x14ac:dyDescent="0.15">
      <c r="G5822"/>
      <c r="H5822"/>
      <c r="I5822"/>
      <c r="J5822"/>
      <c r="K5822"/>
      <c r="L5822" s="172"/>
    </row>
    <row r="5823" spans="7:12" x14ac:dyDescent="0.15">
      <c r="G5823"/>
      <c r="H5823"/>
      <c r="I5823"/>
      <c r="J5823"/>
      <c r="K5823"/>
      <c r="L5823" s="172"/>
    </row>
    <row r="5824" spans="7:12" x14ac:dyDescent="0.15">
      <c r="G5824"/>
      <c r="H5824"/>
      <c r="I5824"/>
      <c r="J5824"/>
      <c r="K5824"/>
      <c r="L5824" s="172"/>
    </row>
    <row r="5825" spans="7:12" x14ac:dyDescent="0.15">
      <c r="G5825"/>
      <c r="H5825"/>
      <c r="I5825"/>
      <c r="J5825"/>
      <c r="K5825"/>
      <c r="L5825" s="172"/>
    </row>
    <row r="5826" spans="7:12" x14ac:dyDescent="0.15">
      <c r="G5826"/>
      <c r="H5826"/>
      <c r="I5826"/>
      <c r="J5826"/>
      <c r="K5826"/>
      <c r="L5826" s="172"/>
    </row>
    <row r="5827" spans="7:12" x14ac:dyDescent="0.15">
      <c r="G5827"/>
      <c r="H5827"/>
      <c r="I5827"/>
      <c r="J5827"/>
      <c r="K5827"/>
      <c r="L5827" s="172"/>
    </row>
    <row r="5828" spans="7:12" x14ac:dyDescent="0.15">
      <c r="G5828"/>
      <c r="H5828"/>
      <c r="I5828"/>
      <c r="J5828"/>
      <c r="K5828"/>
      <c r="L5828" s="172"/>
    </row>
    <row r="5829" spans="7:12" x14ac:dyDescent="0.15">
      <c r="G5829"/>
      <c r="H5829"/>
      <c r="I5829"/>
      <c r="J5829"/>
      <c r="K5829"/>
      <c r="L5829" s="172"/>
    </row>
    <row r="5830" spans="7:12" x14ac:dyDescent="0.15">
      <c r="G5830"/>
      <c r="H5830"/>
      <c r="I5830"/>
      <c r="J5830"/>
      <c r="K5830"/>
      <c r="L5830" s="172"/>
    </row>
    <row r="5831" spans="7:12" x14ac:dyDescent="0.15">
      <c r="G5831"/>
      <c r="H5831"/>
      <c r="I5831"/>
      <c r="J5831"/>
      <c r="K5831"/>
      <c r="L5831" s="172"/>
    </row>
    <row r="5832" spans="7:12" x14ac:dyDescent="0.15">
      <c r="G5832"/>
      <c r="H5832"/>
      <c r="I5832"/>
      <c r="J5832"/>
      <c r="K5832"/>
      <c r="L5832" s="172"/>
    </row>
    <row r="5833" spans="7:12" x14ac:dyDescent="0.15">
      <c r="G5833"/>
      <c r="H5833"/>
      <c r="I5833"/>
      <c r="J5833"/>
      <c r="K5833"/>
      <c r="L5833" s="172"/>
    </row>
    <row r="5834" spans="7:12" x14ac:dyDescent="0.15">
      <c r="G5834"/>
      <c r="H5834"/>
      <c r="I5834"/>
      <c r="J5834"/>
      <c r="K5834"/>
      <c r="L5834" s="172"/>
    </row>
    <row r="5835" spans="7:12" x14ac:dyDescent="0.15">
      <c r="G5835"/>
      <c r="H5835"/>
      <c r="I5835"/>
      <c r="J5835"/>
      <c r="K5835"/>
      <c r="L5835" s="172"/>
    </row>
    <row r="5836" spans="7:12" x14ac:dyDescent="0.15">
      <c r="G5836"/>
      <c r="H5836"/>
      <c r="I5836"/>
      <c r="J5836"/>
      <c r="K5836"/>
      <c r="L5836" s="172"/>
    </row>
    <row r="5837" spans="7:12" x14ac:dyDescent="0.15">
      <c r="G5837"/>
      <c r="H5837"/>
      <c r="I5837"/>
      <c r="J5837"/>
      <c r="K5837"/>
      <c r="L5837" s="172"/>
    </row>
    <row r="5838" spans="7:12" x14ac:dyDescent="0.15">
      <c r="G5838"/>
      <c r="H5838"/>
      <c r="I5838"/>
      <c r="J5838"/>
      <c r="K5838"/>
      <c r="L5838" s="172"/>
    </row>
    <row r="5839" spans="7:12" x14ac:dyDescent="0.15">
      <c r="G5839"/>
      <c r="H5839"/>
      <c r="I5839"/>
      <c r="J5839"/>
      <c r="K5839"/>
      <c r="L5839" s="172"/>
    </row>
    <row r="5840" spans="7:12" x14ac:dyDescent="0.15">
      <c r="G5840"/>
      <c r="H5840"/>
      <c r="I5840"/>
      <c r="J5840"/>
      <c r="K5840"/>
      <c r="L5840" s="172"/>
    </row>
    <row r="5841" spans="7:12" x14ac:dyDescent="0.15">
      <c r="G5841"/>
      <c r="H5841"/>
      <c r="I5841"/>
      <c r="J5841"/>
      <c r="K5841"/>
      <c r="L5841" s="172"/>
    </row>
    <row r="5842" spans="7:12" x14ac:dyDescent="0.15">
      <c r="G5842"/>
      <c r="H5842"/>
      <c r="I5842"/>
      <c r="J5842"/>
      <c r="K5842"/>
      <c r="L5842" s="172"/>
    </row>
    <row r="5843" spans="7:12" x14ac:dyDescent="0.15">
      <c r="G5843"/>
      <c r="H5843"/>
      <c r="I5843"/>
      <c r="J5843"/>
      <c r="K5843"/>
      <c r="L5843" s="172"/>
    </row>
    <row r="5844" spans="7:12" x14ac:dyDescent="0.15">
      <c r="G5844"/>
      <c r="H5844"/>
      <c r="I5844"/>
      <c r="J5844"/>
      <c r="K5844"/>
      <c r="L5844" s="172"/>
    </row>
    <row r="5845" spans="7:12" x14ac:dyDescent="0.15">
      <c r="G5845"/>
      <c r="H5845"/>
      <c r="I5845"/>
      <c r="J5845"/>
      <c r="K5845"/>
      <c r="L5845" s="172"/>
    </row>
    <row r="5846" spans="7:12" x14ac:dyDescent="0.15">
      <c r="G5846"/>
      <c r="H5846"/>
      <c r="I5846"/>
      <c r="J5846"/>
      <c r="K5846"/>
      <c r="L5846" s="172"/>
    </row>
    <row r="5847" spans="7:12" x14ac:dyDescent="0.15">
      <c r="G5847"/>
      <c r="H5847"/>
      <c r="I5847"/>
      <c r="J5847"/>
      <c r="K5847"/>
      <c r="L5847" s="172"/>
    </row>
    <row r="5848" spans="7:12" x14ac:dyDescent="0.15">
      <c r="G5848"/>
      <c r="H5848"/>
      <c r="I5848"/>
      <c r="J5848"/>
      <c r="K5848"/>
      <c r="L5848" s="172"/>
    </row>
    <row r="5849" spans="7:12" x14ac:dyDescent="0.15">
      <c r="G5849"/>
      <c r="H5849"/>
      <c r="I5849"/>
      <c r="J5849"/>
      <c r="K5849"/>
      <c r="L5849" s="172"/>
    </row>
    <row r="5850" spans="7:12" x14ac:dyDescent="0.15">
      <c r="G5850"/>
      <c r="H5850"/>
      <c r="I5850"/>
      <c r="J5850"/>
      <c r="K5850"/>
      <c r="L5850" s="172"/>
    </row>
    <row r="5851" spans="7:12" x14ac:dyDescent="0.15">
      <c r="G5851"/>
      <c r="H5851"/>
      <c r="I5851"/>
      <c r="J5851"/>
      <c r="K5851"/>
      <c r="L5851" s="172"/>
    </row>
    <row r="5852" spans="7:12" x14ac:dyDescent="0.15">
      <c r="G5852"/>
      <c r="H5852"/>
      <c r="I5852"/>
      <c r="J5852"/>
      <c r="K5852"/>
      <c r="L5852" s="172"/>
    </row>
    <row r="5853" spans="7:12" x14ac:dyDescent="0.15">
      <c r="G5853"/>
      <c r="H5853"/>
      <c r="I5853"/>
      <c r="J5853"/>
      <c r="K5853"/>
      <c r="L5853" s="172"/>
    </row>
    <row r="5854" spans="7:12" x14ac:dyDescent="0.15">
      <c r="G5854"/>
      <c r="H5854"/>
      <c r="I5854"/>
      <c r="J5854"/>
      <c r="K5854"/>
      <c r="L5854" s="172"/>
    </row>
    <row r="5855" spans="7:12" x14ac:dyDescent="0.15">
      <c r="G5855"/>
      <c r="H5855"/>
      <c r="I5855"/>
      <c r="J5855"/>
      <c r="K5855"/>
      <c r="L5855" s="172"/>
    </row>
    <row r="5856" spans="7:12" x14ac:dyDescent="0.15">
      <c r="G5856"/>
      <c r="H5856"/>
      <c r="I5856"/>
      <c r="J5856"/>
      <c r="K5856"/>
      <c r="L5856" s="172"/>
    </row>
    <row r="5857" spans="7:12" x14ac:dyDescent="0.15">
      <c r="G5857"/>
      <c r="H5857"/>
      <c r="I5857"/>
      <c r="J5857"/>
      <c r="K5857"/>
      <c r="L5857" s="172"/>
    </row>
    <row r="5858" spans="7:12" x14ac:dyDescent="0.15">
      <c r="G5858"/>
      <c r="H5858"/>
      <c r="I5858"/>
      <c r="J5858"/>
      <c r="K5858"/>
      <c r="L5858" s="172"/>
    </row>
    <row r="5859" spans="7:12" x14ac:dyDescent="0.15">
      <c r="G5859"/>
      <c r="H5859"/>
      <c r="I5859"/>
      <c r="J5859"/>
      <c r="K5859"/>
      <c r="L5859" s="172"/>
    </row>
    <row r="5860" spans="7:12" x14ac:dyDescent="0.15">
      <c r="G5860"/>
      <c r="H5860"/>
      <c r="I5860"/>
      <c r="J5860"/>
      <c r="K5860"/>
      <c r="L5860" s="172"/>
    </row>
    <row r="5861" spans="7:12" x14ac:dyDescent="0.15">
      <c r="G5861"/>
      <c r="H5861"/>
      <c r="I5861"/>
      <c r="J5861"/>
      <c r="K5861"/>
      <c r="L5861" s="172"/>
    </row>
    <row r="5862" spans="7:12" x14ac:dyDescent="0.15">
      <c r="G5862"/>
      <c r="H5862"/>
      <c r="I5862"/>
      <c r="J5862"/>
      <c r="K5862"/>
      <c r="L5862" s="172"/>
    </row>
    <row r="5863" spans="7:12" x14ac:dyDescent="0.15">
      <c r="G5863"/>
      <c r="H5863"/>
      <c r="I5863"/>
      <c r="J5863"/>
      <c r="K5863"/>
      <c r="L5863" s="172"/>
    </row>
    <row r="5864" spans="7:12" x14ac:dyDescent="0.15">
      <c r="G5864"/>
      <c r="H5864"/>
      <c r="I5864"/>
      <c r="J5864"/>
      <c r="K5864"/>
      <c r="L5864" s="172"/>
    </row>
    <row r="5865" spans="7:12" x14ac:dyDescent="0.15">
      <c r="G5865"/>
      <c r="H5865"/>
      <c r="I5865"/>
      <c r="J5865"/>
      <c r="K5865"/>
      <c r="L5865" s="172"/>
    </row>
    <row r="5866" spans="7:12" x14ac:dyDescent="0.15">
      <c r="G5866"/>
      <c r="H5866"/>
      <c r="I5866"/>
      <c r="J5866"/>
      <c r="K5866"/>
      <c r="L5866" s="172"/>
    </row>
    <row r="5867" spans="7:12" x14ac:dyDescent="0.15">
      <c r="G5867"/>
      <c r="H5867"/>
      <c r="I5867"/>
      <c r="J5867"/>
      <c r="K5867"/>
      <c r="L5867" s="172"/>
    </row>
    <row r="5868" spans="7:12" x14ac:dyDescent="0.15">
      <c r="G5868"/>
      <c r="H5868"/>
      <c r="I5868"/>
      <c r="J5868"/>
      <c r="K5868"/>
      <c r="L5868" s="172"/>
    </row>
    <row r="5869" spans="7:12" x14ac:dyDescent="0.15">
      <c r="G5869"/>
      <c r="H5869"/>
      <c r="I5869"/>
      <c r="J5869"/>
      <c r="K5869"/>
      <c r="L5869" s="172"/>
    </row>
    <row r="5870" spans="7:12" x14ac:dyDescent="0.15">
      <c r="G5870"/>
      <c r="H5870"/>
      <c r="I5870"/>
      <c r="J5870"/>
      <c r="K5870"/>
      <c r="L5870" s="172"/>
    </row>
    <row r="5871" spans="7:12" x14ac:dyDescent="0.15">
      <c r="G5871"/>
      <c r="H5871"/>
      <c r="I5871"/>
      <c r="J5871"/>
      <c r="K5871"/>
      <c r="L5871" s="172"/>
    </row>
    <row r="5872" spans="7:12" x14ac:dyDescent="0.15">
      <c r="G5872"/>
      <c r="H5872"/>
      <c r="I5872"/>
      <c r="J5872"/>
      <c r="K5872"/>
      <c r="L5872" s="172"/>
    </row>
    <row r="5873" spans="7:12" x14ac:dyDescent="0.15">
      <c r="G5873"/>
      <c r="H5873"/>
      <c r="I5873"/>
      <c r="J5873"/>
      <c r="K5873"/>
      <c r="L5873" s="172"/>
    </row>
    <row r="5874" spans="7:12" x14ac:dyDescent="0.15">
      <c r="G5874"/>
      <c r="H5874"/>
      <c r="I5874"/>
      <c r="J5874"/>
      <c r="K5874"/>
      <c r="L5874" s="172"/>
    </row>
    <row r="5875" spans="7:12" x14ac:dyDescent="0.15">
      <c r="G5875"/>
      <c r="H5875"/>
      <c r="I5875"/>
      <c r="J5875"/>
      <c r="K5875"/>
      <c r="L5875" s="172"/>
    </row>
    <row r="5876" spans="7:12" x14ac:dyDescent="0.15">
      <c r="G5876"/>
      <c r="H5876"/>
      <c r="I5876"/>
      <c r="J5876"/>
      <c r="K5876"/>
      <c r="L5876" s="172"/>
    </row>
    <row r="5877" spans="7:12" x14ac:dyDescent="0.15">
      <c r="G5877"/>
      <c r="H5877"/>
      <c r="I5877"/>
      <c r="J5877"/>
      <c r="K5877"/>
      <c r="L5877" s="172"/>
    </row>
    <row r="5878" spans="7:12" x14ac:dyDescent="0.15">
      <c r="G5878"/>
      <c r="H5878"/>
      <c r="I5878"/>
      <c r="J5878"/>
      <c r="K5878"/>
      <c r="L5878" s="172"/>
    </row>
    <row r="5879" spans="7:12" x14ac:dyDescent="0.15">
      <c r="G5879"/>
      <c r="H5879"/>
      <c r="I5879"/>
      <c r="J5879"/>
      <c r="K5879"/>
      <c r="L5879" s="172"/>
    </row>
    <row r="5880" spans="7:12" x14ac:dyDescent="0.15">
      <c r="G5880"/>
      <c r="H5880"/>
      <c r="I5880"/>
      <c r="J5880"/>
      <c r="K5880"/>
      <c r="L5880" s="172"/>
    </row>
    <row r="5881" spans="7:12" x14ac:dyDescent="0.15">
      <c r="G5881"/>
      <c r="H5881"/>
      <c r="I5881"/>
      <c r="J5881"/>
      <c r="K5881"/>
      <c r="L5881" s="172"/>
    </row>
    <row r="5882" spans="7:12" x14ac:dyDescent="0.15">
      <c r="G5882"/>
      <c r="H5882"/>
      <c r="I5882"/>
      <c r="J5882"/>
      <c r="K5882"/>
      <c r="L5882" s="172"/>
    </row>
    <row r="5883" spans="7:12" x14ac:dyDescent="0.15">
      <c r="G5883"/>
      <c r="H5883"/>
      <c r="I5883"/>
      <c r="J5883"/>
      <c r="K5883"/>
      <c r="L5883" s="172"/>
    </row>
    <row r="5884" spans="7:12" x14ac:dyDescent="0.15">
      <c r="G5884"/>
      <c r="H5884"/>
      <c r="I5884"/>
      <c r="J5884"/>
      <c r="K5884"/>
      <c r="L5884" s="172"/>
    </row>
    <row r="5885" spans="7:12" x14ac:dyDescent="0.15">
      <c r="G5885"/>
      <c r="H5885"/>
      <c r="I5885"/>
      <c r="J5885"/>
      <c r="K5885"/>
      <c r="L5885" s="172"/>
    </row>
    <row r="5886" spans="7:12" x14ac:dyDescent="0.15">
      <c r="G5886"/>
      <c r="H5886"/>
      <c r="I5886"/>
      <c r="J5886"/>
      <c r="K5886"/>
      <c r="L5886" s="172"/>
    </row>
    <row r="5887" spans="7:12" x14ac:dyDescent="0.15">
      <c r="G5887"/>
      <c r="H5887"/>
      <c r="I5887"/>
      <c r="J5887"/>
      <c r="K5887"/>
      <c r="L5887" s="172"/>
    </row>
    <row r="5888" spans="7:12" x14ac:dyDescent="0.15">
      <c r="G5888"/>
      <c r="H5888"/>
      <c r="I5888"/>
      <c r="J5888"/>
      <c r="K5888"/>
      <c r="L5888" s="172"/>
    </row>
    <row r="5889" spans="7:12" x14ac:dyDescent="0.15">
      <c r="G5889"/>
      <c r="H5889"/>
      <c r="I5889"/>
      <c r="J5889"/>
      <c r="K5889"/>
      <c r="L5889" s="172"/>
    </row>
    <row r="5890" spans="7:12" x14ac:dyDescent="0.15">
      <c r="G5890"/>
      <c r="H5890"/>
      <c r="I5890"/>
      <c r="J5890"/>
      <c r="K5890"/>
      <c r="L5890" s="172"/>
    </row>
    <row r="5891" spans="7:12" x14ac:dyDescent="0.15">
      <c r="G5891"/>
      <c r="H5891"/>
      <c r="I5891"/>
      <c r="J5891"/>
      <c r="K5891"/>
      <c r="L5891" s="172"/>
    </row>
    <row r="5892" spans="7:12" x14ac:dyDescent="0.15">
      <c r="G5892"/>
      <c r="H5892"/>
      <c r="I5892"/>
      <c r="J5892"/>
      <c r="K5892"/>
      <c r="L5892" s="172"/>
    </row>
    <row r="5893" spans="7:12" x14ac:dyDescent="0.15">
      <c r="G5893"/>
      <c r="H5893"/>
      <c r="I5893"/>
      <c r="J5893"/>
      <c r="K5893"/>
      <c r="L5893" s="172"/>
    </row>
    <row r="5894" spans="7:12" x14ac:dyDescent="0.15">
      <c r="G5894"/>
      <c r="H5894"/>
      <c r="I5894"/>
      <c r="J5894"/>
      <c r="K5894"/>
      <c r="L5894" s="172"/>
    </row>
    <row r="5895" spans="7:12" x14ac:dyDescent="0.15">
      <c r="G5895"/>
      <c r="H5895"/>
      <c r="I5895"/>
      <c r="J5895"/>
      <c r="K5895"/>
      <c r="L5895" s="172"/>
    </row>
    <row r="5896" spans="7:12" x14ac:dyDescent="0.15">
      <c r="G5896"/>
      <c r="H5896"/>
      <c r="I5896"/>
      <c r="J5896"/>
      <c r="K5896"/>
      <c r="L5896" s="172"/>
    </row>
    <row r="5897" spans="7:12" x14ac:dyDescent="0.15">
      <c r="G5897"/>
      <c r="H5897"/>
      <c r="I5897"/>
      <c r="J5897"/>
      <c r="K5897"/>
      <c r="L5897" s="172"/>
    </row>
    <row r="5898" spans="7:12" x14ac:dyDescent="0.15">
      <c r="G5898"/>
      <c r="H5898"/>
      <c r="I5898"/>
      <c r="J5898"/>
      <c r="K5898"/>
      <c r="L5898" s="172"/>
    </row>
    <row r="5899" spans="7:12" x14ac:dyDescent="0.15">
      <c r="G5899"/>
      <c r="H5899"/>
      <c r="I5899"/>
      <c r="J5899"/>
      <c r="K5899"/>
      <c r="L5899" s="172"/>
    </row>
    <row r="5900" spans="7:12" x14ac:dyDescent="0.15">
      <c r="G5900"/>
      <c r="H5900"/>
      <c r="I5900"/>
      <c r="J5900"/>
      <c r="K5900"/>
      <c r="L5900" s="172"/>
    </row>
    <row r="5901" spans="7:12" x14ac:dyDescent="0.15">
      <c r="G5901"/>
      <c r="H5901"/>
      <c r="I5901"/>
      <c r="J5901"/>
      <c r="K5901"/>
      <c r="L5901" s="172"/>
    </row>
    <row r="5902" spans="7:12" x14ac:dyDescent="0.15">
      <c r="G5902"/>
      <c r="H5902"/>
      <c r="I5902"/>
      <c r="J5902"/>
      <c r="K5902"/>
      <c r="L5902" s="172"/>
    </row>
    <row r="5903" spans="7:12" x14ac:dyDescent="0.15">
      <c r="G5903"/>
      <c r="H5903"/>
      <c r="I5903"/>
      <c r="J5903"/>
      <c r="K5903"/>
      <c r="L5903" s="172"/>
    </row>
    <row r="5904" spans="7:12" x14ac:dyDescent="0.15">
      <c r="G5904"/>
      <c r="H5904"/>
      <c r="I5904"/>
      <c r="J5904"/>
      <c r="K5904"/>
      <c r="L5904" s="172"/>
    </row>
    <row r="5905" spans="7:12" x14ac:dyDescent="0.15">
      <c r="G5905"/>
      <c r="H5905"/>
      <c r="I5905"/>
      <c r="J5905"/>
      <c r="K5905"/>
      <c r="L5905" s="172"/>
    </row>
    <row r="5906" spans="7:12" x14ac:dyDescent="0.15">
      <c r="G5906"/>
      <c r="H5906"/>
      <c r="I5906"/>
      <c r="J5906"/>
      <c r="K5906"/>
      <c r="L5906" s="172"/>
    </row>
    <row r="5907" spans="7:12" x14ac:dyDescent="0.15">
      <c r="G5907"/>
      <c r="H5907"/>
      <c r="I5907"/>
      <c r="J5907"/>
      <c r="K5907"/>
      <c r="L5907" s="172"/>
    </row>
    <row r="5908" spans="7:12" x14ac:dyDescent="0.15">
      <c r="G5908"/>
      <c r="H5908"/>
      <c r="I5908"/>
      <c r="J5908"/>
      <c r="K5908"/>
      <c r="L5908" s="172"/>
    </row>
    <row r="5909" spans="7:12" x14ac:dyDescent="0.15">
      <c r="G5909"/>
      <c r="H5909"/>
      <c r="I5909"/>
      <c r="J5909"/>
      <c r="K5909"/>
      <c r="L5909" s="172"/>
    </row>
    <row r="5910" spans="7:12" x14ac:dyDescent="0.15">
      <c r="G5910"/>
      <c r="H5910"/>
      <c r="I5910"/>
      <c r="J5910"/>
      <c r="K5910"/>
      <c r="L5910" s="172"/>
    </row>
    <row r="5911" spans="7:12" x14ac:dyDescent="0.15">
      <c r="G5911"/>
      <c r="H5911"/>
      <c r="I5911"/>
      <c r="J5911"/>
      <c r="K5911"/>
      <c r="L5911" s="172"/>
    </row>
    <row r="5912" spans="7:12" x14ac:dyDescent="0.15">
      <c r="G5912"/>
      <c r="H5912"/>
      <c r="I5912"/>
      <c r="J5912"/>
      <c r="K5912"/>
      <c r="L5912" s="172"/>
    </row>
    <row r="5913" spans="7:12" x14ac:dyDescent="0.15">
      <c r="G5913"/>
      <c r="H5913"/>
      <c r="I5913"/>
      <c r="J5913"/>
      <c r="K5913"/>
      <c r="L5913" s="172"/>
    </row>
    <row r="5914" spans="7:12" x14ac:dyDescent="0.15">
      <c r="G5914"/>
      <c r="H5914"/>
      <c r="I5914"/>
      <c r="J5914"/>
      <c r="K5914"/>
      <c r="L5914" s="172"/>
    </row>
    <row r="5915" spans="7:12" x14ac:dyDescent="0.15">
      <c r="G5915"/>
      <c r="H5915"/>
      <c r="I5915"/>
      <c r="J5915"/>
      <c r="K5915"/>
      <c r="L5915" s="172"/>
    </row>
    <row r="5916" spans="7:12" x14ac:dyDescent="0.15">
      <c r="G5916"/>
      <c r="H5916"/>
      <c r="I5916"/>
      <c r="J5916"/>
      <c r="K5916"/>
      <c r="L5916" s="172"/>
    </row>
    <row r="5917" spans="7:12" x14ac:dyDescent="0.15">
      <c r="G5917"/>
      <c r="H5917"/>
      <c r="I5917"/>
      <c r="J5917"/>
      <c r="K5917"/>
      <c r="L5917" s="172"/>
    </row>
    <row r="5918" spans="7:12" x14ac:dyDescent="0.15">
      <c r="G5918"/>
      <c r="H5918"/>
      <c r="I5918"/>
      <c r="J5918"/>
      <c r="K5918"/>
      <c r="L5918" s="172"/>
    </row>
    <row r="5919" spans="7:12" x14ac:dyDescent="0.15">
      <c r="G5919"/>
      <c r="H5919"/>
      <c r="I5919"/>
      <c r="J5919"/>
      <c r="K5919"/>
      <c r="L5919" s="172"/>
    </row>
    <row r="5920" spans="7:12" x14ac:dyDescent="0.15">
      <c r="G5920"/>
      <c r="H5920"/>
      <c r="I5920"/>
      <c r="J5920"/>
      <c r="K5920"/>
      <c r="L5920" s="172"/>
    </row>
    <row r="5921" spans="7:12" x14ac:dyDescent="0.15">
      <c r="G5921"/>
      <c r="H5921"/>
      <c r="I5921"/>
      <c r="J5921"/>
      <c r="K5921"/>
      <c r="L5921" s="172"/>
    </row>
    <row r="5922" spans="7:12" x14ac:dyDescent="0.15">
      <c r="G5922"/>
      <c r="H5922"/>
      <c r="I5922"/>
      <c r="J5922"/>
      <c r="K5922"/>
      <c r="L5922" s="172"/>
    </row>
    <row r="5923" spans="7:12" x14ac:dyDescent="0.15">
      <c r="G5923"/>
      <c r="H5923"/>
      <c r="I5923"/>
      <c r="J5923"/>
      <c r="K5923"/>
      <c r="L5923" s="172"/>
    </row>
    <row r="5924" spans="7:12" x14ac:dyDescent="0.15">
      <c r="G5924"/>
      <c r="H5924"/>
      <c r="I5924"/>
      <c r="J5924"/>
      <c r="K5924"/>
      <c r="L5924" s="172"/>
    </row>
    <row r="5925" spans="7:12" x14ac:dyDescent="0.15">
      <c r="G5925"/>
      <c r="H5925"/>
      <c r="I5925"/>
      <c r="J5925"/>
      <c r="K5925"/>
      <c r="L5925" s="172"/>
    </row>
    <row r="5926" spans="7:12" x14ac:dyDescent="0.15">
      <c r="G5926"/>
      <c r="H5926"/>
      <c r="I5926"/>
      <c r="J5926"/>
      <c r="K5926"/>
      <c r="L5926" s="172"/>
    </row>
    <row r="5927" spans="7:12" x14ac:dyDescent="0.15">
      <c r="G5927"/>
      <c r="H5927"/>
      <c r="I5927"/>
      <c r="J5927"/>
      <c r="K5927"/>
      <c r="L5927" s="172"/>
    </row>
    <row r="5928" spans="7:12" x14ac:dyDescent="0.15">
      <c r="G5928"/>
      <c r="H5928"/>
      <c r="I5928"/>
      <c r="J5928"/>
      <c r="K5928"/>
      <c r="L5928" s="172"/>
    </row>
    <row r="5929" spans="7:12" x14ac:dyDescent="0.15">
      <c r="G5929"/>
      <c r="H5929"/>
      <c r="I5929"/>
      <c r="J5929"/>
      <c r="K5929"/>
      <c r="L5929" s="172"/>
    </row>
    <row r="5930" spans="7:12" x14ac:dyDescent="0.15">
      <c r="G5930"/>
      <c r="H5930"/>
      <c r="I5930"/>
      <c r="J5930"/>
      <c r="K5930"/>
      <c r="L5930" s="172"/>
    </row>
    <row r="5931" spans="7:12" x14ac:dyDescent="0.15">
      <c r="G5931"/>
      <c r="H5931"/>
      <c r="I5931"/>
      <c r="J5931"/>
      <c r="K5931"/>
      <c r="L5931" s="172"/>
    </row>
    <row r="5932" spans="7:12" x14ac:dyDescent="0.15">
      <c r="G5932"/>
      <c r="H5932"/>
      <c r="I5932"/>
      <c r="J5932"/>
      <c r="K5932"/>
      <c r="L5932" s="172"/>
    </row>
    <row r="5933" spans="7:12" x14ac:dyDescent="0.15">
      <c r="G5933"/>
      <c r="H5933"/>
      <c r="I5933"/>
      <c r="J5933"/>
      <c r="K5933"/>
      <c r="L5933" s="172"/>
    </row>
    <row r="5934" spans="7:12" x14ac:dyDescent="0.15">
      <c r="G5934"/>
      <c r="H5934"/>
      <c r="I5934"/>
      <c r="J5934"/>
      <c r="K5934"/>
      <c r="L5934" s="172"/>
    </row>
    <row r="5935" spans="7:12" x14ac:dyDescent="0.15">
      <c r="G5935"/>
      <c r="H5935"/>
      <c r="I5935"/>
      <c r="J5935"/>
      <c r="K5935"/>
      <c r="L5935" s="172"/>
    </row>
    <row r="5936" spans="7:12" x14ac:dyDescent="0.15">
      <c r="G5936"/>
      <c r="H5936"/>
      <c r="I5936"/>
      <c r="J5936"/>
      <c r="K5936"/>
      <c r="L5936" s="172"/>
    </row>
    <row r="5937" spans="7:12" x14ac:dyDescent="0.15">
      <c r="G5937"/>
      <c r="H5937"/>
      <c r="I5937"/>
      <c r="J5937"/>
      <c r="K5937"/>
      <c r="L5937" s="172"/>
    </row>
    <row r="5938" spans="7:12" x14ac:dyDescent="0.15">
      <c r="G5938"/>
      <c r="H5938"/>
      <c r="I5938"/>
      <c r="J5938"/>
      <c r="K5938"/>
      <c r="L5938" s="172"/>
    </row>
    <row r="5939" spans="7:12" x14ac:dyDescent="0.15">
      <c r="G5939"/>
      <c r="H5939"/>
      <c r="I5939"/>
      <c r="J5939"/>
      <c r="K5939"/>
      <c r="L5939" s="172"/>
    </row>
    <row r="5940" spans="7:12" x14ac:dyDescent="0.15">
      <c r="G5940"/>
      <c r="H5940"/>
      <c r="I5940"/>
      <c r="J5940"/>
      <c r="K5940"/>
      <c r="L5940" s="172"/>
    </row>
    <row r="5941" spans="7:12" x14ac:dyDescent="0.15">
      <c r="G5941"/>
      <c r="H5941"/>
      <c r="I5941"/>
      <c r="J5941"/>
      <c r="K5941"/>
      <c r="L5941" s="172"/>
    </row>
    <row r="5942" spans="7:12" x14ac:dyDescent="0.15">
      <c r="G5942"/>
      <c r="H5942"/>
      <c r="I5942"/>
      <c r="J5942"/>
      <c r="K5942"/>
      <c r="L5942" s="172"/>
    </row>
    <row r="5943" spans="7:12" x14ac:dyDescent="0.15">
      <c r="G5943"/>
      <c r="H5943"/>
      <c r="I5943"/>
      <c r="J5943"/>
      <c r="K5943"/>
      <c r="L5943" s="172"/>
    </row>
    <row r="5944" spans="7:12" x14ac:dyDescent="0.15">
      <c r="G5944"/>
      <c r="H5944"/>
      <c r="I5944"/>
      <c r="J5944"/>
      <c r="K5944"/>
      <c r="L5944" s="172"/>
    </row>
    <row r="5945" spans="7:12" x14ac:dyDescent="0.15">
      <c r="G5945"/>
      <c r="H5945"/>
      <c r="I5945"/>
      <c r="J5945"/>
      <c r="K5945"/>
      <c r="L5945" s="172"/>
    </row>
    <row r="5946" spans="7:12" x14ac:dyDescent="0.15">
      <c r="G5946"/>
      <c r="H5946"/>
      <c r="I5946"/>
      <c r="J5946"/>
      <c r="K5946"/>
      <c r="L5946" s="172"/>
    </row>
    <row r="5947" spans="7:12" x14ac:dyDescent="0.15">
      <c r="G5947"/>
      <c r="H5947"/>
      <c r="I5947"/>
      <c r="J5947"/>
      <c r="K5947"/>
      <c r="L5947" s="172"/>
    </row>
    <row r="5948" spans="7:12" x14ac:dyDescent="0.15">
      <c r="G5948"/>
      <c r="H5948"/>
      <c r="I5948"/>
      <c r="J5948"/>
      <c r="K5948"/>
      <c r="L5948" s="172"/>
    </row>
    <row r="5949" spans="7:12" x14ac:dyDescent="0.15">
      <c r="G5949"/>
      <c r="H5949"/>
      <c r="I5949"/>
      <c r="J5949"/>
      <c r="K5949"/>
      <c r="L5949" s="172"/>
    </row>
    <row r="5950" spans="7:12" x14ac:dyDescent="0.15">
      <c r="G5950"/>
      <c r="H5950"/>
      <c r="I5950"/>
      <c r="J5950"/>
      <c r="K5950"/>
      <c r="L5950" s="172"/>
    </row>
    <row r="5951" spans="7:12" x14ac:dyDescent="0.15">
      <c r="G5951"/>
      <c r="H5951"/>
      <c r="I5951"/>
      <c r="J5951"/>
      <c r="K5951"/>
      <c r="L5951" s="172"/>
    </row>
    <row r="5952" spans="7:12" x14ac:dyDescent="0.15">
      <c r="G5952"/>
      <c r="H5952"/>
      <c r="I5952"/>
      <c r="J5952"/>
      <c r="K5952"/>
      <c r="L5952" s="172"/>
    </row>
    <row r="5953" spans="7:12" x14ac:dyDescent="0.15">
      <c r="G5953"/>
      <c r="H5953"/>
      <c r="I5953"/>
      <c r="J5953"/>
      <c r="K5953"/>
      <c r="L5953" s="172"/>
    </row>
    <row r="5954" spans="7:12" x14ac:dyDescent="0.15">
      <c r="G5954"/>
      <c r="H5954"/>
      <c r="I5954"/>
      <c r="J5954"/>
      <c r="K5954"/>
      <c r="L5954" s="172"/>
    </row>
    <row r="5955" spans="7:12" x14ac:dyDescent="0.15">
      <c r="G5955"/>
      <c r="H5955"/>
      <c r="I5955"/>
      <c r="J5955"/>
      <c r="K5955"/>
      <c r="L5955" s="172"/>
    </row>
    <row r="5956" spans="7:12" x14ac:dyDescent="0.15">
      <c r="G5956"/>
      <c r="H5956"/>
      <c r="I5956"/>
      <c r="J5956"/>
      <c r="K5956"/>
      <c r="L5956" s="172"/>
    </row>
    <row r="5957" spans="7:12" x14ac:dyDescent="0.15">
      <c r="G5957"/>
      <c r="H5957"/>
      <c r="I5957"/>
      <c r="J5957"/>
      <c r="K5957"/>
      <c r="L5957" s="172"/>
    </row>
    <row r="5958" spans="7:12" x14ac:dyDescent="0.15">
      <c r="G5958"/>
      <c r="H5958"/>
      <c r="I5958"/>
      <c r="J5958"/>
      <c r="K5958"/>
      <c r="L5958" s="172"/>
    </row>
    <row r="5959" spans="7:12" x14ac:dyDescent="0.15">
      <c r="G5959"/>
      <c r="H5959"/>
      <c r="I5959"/>
      <c r="J5959"/>
      <c r="K5959"/>
      <c r="L5959" s="172"/>
    </row>
    <row r="5960" spans="7:12" x14ac:dyDescent="0.15">
      <c r="G5960"/>
      <c r="H5960"/>
      <c r="I5960"/>
      <c r="J5960"/>
      <c r="K5960"/>
      <c r="L5960" s="172"/>
    </row>
    <row r="5961" spans="7:12" x14ac:dyDescent="0.15">
      <c r="G5961"/>
      <c r="H5961"/>
      <c r="I5961"/>
      <c r="J5961"/>
      <c r="K5961"/>
      <c r="L5961" s="172"/>
    </row>
    <row r="5962" spans="7:12" x14ac:dyDescent="0.15">
      <c r="G5962"/>
      <c r="H5962"/>
      <c r="I5962"/>
      <c r="J5962"/>
      <c r="K5962"/>
      <c r="L5962" s="172"/>
    </row>
    <row r="5963" spans="7:12" x14ac:dyDescent="0.15">
      <c r="G5963"/>
      <c r="H5963"/>
      <c r="I5963"/>
      <c r="J5963"/>
      <c r="K5963"/>
      <c r="L5963" s="172"/>
    </row>
    <row r="5964" spans="7:12" x14ac:dyDescent="0.15">
      <c r="G5964"/>
      <c r="H5964"/>
      <c r="I5964"/>
      <c r="J5964"/>
      <c r="K5964"/>
      <c r="L5964" s="172"/>
    </row>
    <row r="5965" spans="7:12" x14ac:dyDescent="0.15">
      <c r="G5965"/>
      <c r="H5965"/>
      <c r="I5965"/>
      <c r="J5965"/>
      <c r="K5965"/>
      <c r="L5965" s="172"/>
    </row>
    <row r="5966" spans="7:12" x14ac:dyDescent="0.15">
      <c r="G5966"/>
      <c r="H5966"/>
      <c r="I5966"/>
      <c r="J5966"/>
      <c r="K5966"/>
      <c r="L5966" s="172"/>
    </row>
    <row r="5967" spans="7:12" x14ac:dyDescent="0.15">
      <c r="G5967"/>
      <c r="H5967"/>
      <c r="I5967"/>
      <c r="J5967"/>
      <c r="K5967"/>
      <c r="L5967" s="172"/>
    </row>
    <row r="5968" spans="7:12" x14ac:dyDescent="0.15">
      <c r="G5968"/>
      <c r="H5968"/>
      <c r="I5968"/>
      <c r="J5968"/>
      <c r="K5968"/>
      <c r="L5968" s="172"/>
    </row>
    <row r="5969" spans="7:12" x14ac:dyDescent="0.15">
      <c r="G5969"/>
      <c r="H5969"/>
      <c r="I5969"/>
      <c r="J5969"/>
      <c r="K5969"/>
      <c r="L5969" s="172"/>
    </row>
    <row r="5970" spans="7:12" x14ac:dyDescent="0.15">
      <c r="G5970"/>
      <c r="H5970"/>
      <c r="I5970"/>
      <c r="J5970"/>
      <c r="K5970"/>
      <c r="L5970" s="172"/>
    </row>
    <row r="5971" spans="7:12" x14ac:dyDescent="0.15">
      <c r="G5971"/>
      <c r="H5971"/>
      <c r="I5971"/>
      <c r="J5971"/>
      <c r="K5971"/>
      <c r="L5971" s="172"/>
    </row>
    <row r="5972" spans="7:12" x14ac:dyDescent="0.15">
      <c r="G5972"/>
      <c r="H5972"/>
      <c r="I5972"/>
      <c r="J5972"/>
      <c r="K5972"/>
      <c r="L5972" s="172"/>
    </row>
    <row r="5973" spans="7:12" x14ac:dyDescent="0.15">
      <c r="G5973"/>
      <c r="H5973"/>
      <c r="I5973"/>
      <c r="J5973"/>
      <c r="K5973"/>
      <c r="L5973" s="172"/>
    </row>
    <row r="5974" spans="7:12" x14ac:dyDescent="0.15">
      <c r="G5974"/>
      <c r="H5974"/>
      <c r="I5974"/>
      <c r="J5974"/>
      <c r="K5974"/>
      <c r="L5974" s="172"/>
    </row>
    <row r="5975" spans="7:12" x14ac:dyDescent="0.15">
      <c r="G5975"/>
      <c r="H5975"/>
      <c r="I5975"/>
      <c r="J5975"/>
      <c r="K5975"/>
      <c r="L5975" s="172"/>
    </row>
    <row r="5976" spans="7:12" x14ac:dyDescent="0.15">
      <c r="G5976"/>
      <c r="H5976"/>
      <c r="I5976"/>
      <c r="J5976"/>
      <c r="K5976"/>
      <c r="L5976" s="172"/>
    </row>
    <row r="5977" spans="7:12" x14ac:dyDescent="0.15">
      <c r="G5977"/>
      <c r="H5977"/>
      <c r="I5977"/>
      <c r="J5977"/>
      <c r="K5977"/>
      <c r="L5977" s="172"/>
    </row>
    <row r="5978" spans="7:12" x14ac:dyDescent="0.15">
      <c r="G5978"/>
      <c r="H5978"/>
      <c r="I5978"/>
      <c r="J5978"/>
      <c r="K5978"/>
      <c r="L5978" s="172"/>
    </row>
    <row r="5979" spans="7:12" x14ac:dyDescent="0.15">
      <c r="G5979"/>
      <c r="H5979"/>
      <c r="I5979"/>
      <c r="J5979"/>
      <c r="K5979"/>
      <c r="L5979" s="172"/>
    </row>
    <row r="5980" spans="7:12" x14ac:dyDescent="0.15">
      <c r="G5980"/>
      <c r="H5980"/>
      <c r="I5980"/>
      <c r="J5980"/>
      <c r="K5980"/>
      <c r="L5980" s="172"/>
    </row>
    <row r="5981" spans="7:12" x14ac:dyDescent="0.15">
      <c r="G5981"/>
      <c r="H5981"/>
      <c r="I5981"/>
      <c r="J5981"/>
      <c r="K5981"/>
      <c r="L5981" s="172"/>
    </row>
    <row r="5982" spans="7:12" x14ac:dyDescent="0.15">
      <c r="G5982"/>
      <c r="H5982"/>
      <c r="I5982"/>
      <c r="J5982"/>
      <c r="K5982"/>
      <c r="L5982" s="172"/>
    </row>
    <row r="5983" spans="7:12" x14ac:dyDescent="0.15">
      <c r="G5983"/>
      <c r="H5983"/>
      <c r="I5983"/>
      <c r="J5983"/>
      <c r="K5983"/>
      <c r="L5983" s="172"/>
    </row>
    <row r="5984" spans="7:12" x14ac:dyDescent="0.15">
      <c r="G5984"/>
      <c r="H5984"/>
      <c r="I5984"/>
      <c r="J5984"/>
      <c r="K5984"/>
      <c r="L5984" s="172"/>
    </row>
    <row r="5985" spans="7:12" x14ac:dyDescent="0.15">
      <c r="G5985"/>
      <c r="H5985"/>
      <c r="I5985"/>
      <c r="J5985"/>
      <c r="K5985"/>
      <c r="L5985" s="172"/>
    </row>
    <row r="5986" spans="7:12" x14ac:dyDescent="0.15">
      <c r="G5986"/>
      <c r="H5986"/>
      <c r="I5986"/>
      <c r="J5986"/>
      <c r="K5986"/>
      <c r="L5986" s="172"/>
    </row>
    <row r="5987" spans="7:12" x14ac:dyDescent="0.15">
      <c r="G5987"/>
      <c r="H5987"/>
      <c r="I5987"/>
      <c r="J5987"/>
      <c r="K5987"/>
      <c r="L5987" s="172"/>
    </row>
    <row r="5988" spans="7:12" x14ac:dyDescent="0.15">
      <c r="G5988"/>
      <c r="H5988"/>
      <c r="I5988"/>
      <c r="J5988"/>
      <c r="K5988"/>
      <c r="L5988" s="172"/>
    </row>
    <row r="5989" spans="7:12" x14ac:dyDescent="0.15">
      <c r="G5989"/>
      <c r="H5989"/>
      <c r="I5989"/>
      <c r="J5989"/>
      <c r="K5989"/>
      <c r="L5989" s="172"/>
    </row>
    <row r="5990" spans="7:12" x14ac:dyDescent="0.15">
      <c r="G5990"/>
      <c r="H5990"/>
      <c r="I5990"/>
      <c r="J5990"/>
      <c r="K5990"/>
      <c r="L5990" s="172"/>
    </row>
    <row r="5991" spans="7:12" x14ac:dyDescent="0.15">
      <c r="G5991"/>
      <c r="H5991"/>
      <c r="I5991"/>
      <c r="J5991"/>
      <c r="K5991"/>
      <c r="L5991" s="172"/>
    </row>
    <row r="5992" spans="7:12" x14ac:dyDescent="0.15">
      <c r="G5992"/>
      <c r="H5992"/>
      <c r="I5992"/>
      <c r="J5992"/>
      <c r="K5992"/>
      <c r="L5992" s="172"/>
    </row>
    <row r="5993" spans="7:12" x14ac:dyDescent="0.15">
      <c r="G5993"/>
      <c r="H5993"/>
      <c r="I5993"/>
      <c r="J5993"/>
      <c r="K5993"/>
      <c r="L5993" s="172"/>
    </row>
    <row r="5994" spans="7:12" x14ac:dyDescent="0.15">
      <c r="G5994"/>
      <c r="H5994"/>
      <c r="I5994"/>
      <c r="J5994"/>
      <c r="K5994"/>
      <c r="L5994" s="172"/>
    </row>
    <row r="5995" spans="7:12" x14ac:dyDescent="0.15">
      <c r="G5995"/>
      <c r="H5995"/>
      <c r="I5995"/>
      <c r="J5995"/>
      <c r="K5995"/>
      <c r="L5995" s="172"/>
    </row>
    <row r="5996" spans="7:12" x14ac:dyDescent="0.15">
      <c r="G5996"/>
      <c r="H5996"/>
      <c r="I5996"/>
      <c r="J5996"/>
      <c r="K5996"/>
      <c r="L5996" s="172"/>
    </row>
    <row r="5997" spans="7:12" x14ac:dyDescent="0.15">
      <c r="G5997"/>
      <c r="H5997"/>
      <c r="I5997"/>
      <c r="J5997"/>
      <c r="K5997"/>
      <c r="L5997" s="172"/>
    </row>
    <row r="5998" spans="7:12" x14ac:dyDescent="0.15">
      <c r="G5998"/>
      <c r="H5998"/>
      <c r="I5998"/>
      <c r="J5998"/>
      <c r="K5998"/>
      <c r="L5998" s="172"/>
    </row>
    <row r="5999" spans="7:12" x14ac:dyDescent="0.15">
      <c r="G5999"/>
      <c r="H5999"/>
      <c r="I5999"/>
      <c r="J5999"/>
      <c r="K5999"/>
      <c r="L5999" s="172"/>
    </row>
    <row r="6000" spans="7:12" x14ac:dyDescent="0.15">
      <c r="G6000"/>
      <c r="H6000"/>
      <c r="I6000"/>
      <c r="J6000"/>
      <c r="K6000"/>
      <c r="L6000" s="172"/>
    </row>
    <row r="6001" spans="7:12" x14ac:dyDescent="0.15">
      <c r="G6001"/>
      <c r="H6001"/>
      <c r="I6001"/>
      <c r="J6001"/>
      <c r="K6001"/>
      <c r="L6001" s="172"/>
    </row>
    <row r="6002" spans="7:12" x14ac:dyDescent="0.15">
      <c r="G6002"/>
      <c r="H6002"/>
      <c r="I6002"/>
      <c r="J6002"/>
      <c r="K6002"/>
      <c r="L6002" s="172"/>
    </row>
    <row r="6003" spans="7:12" x14ac:dyDescent="0.15">
      <c r="G6003"/>
      <c r="H6003"/>
      <c r="I6003"/>
      <c r="J6003"/>
      <c r="K6003"/>
      <c r="L6003" s="172"/>
    </row>
    <row r="6004" spans="7:12" x14ac:dyDescent="0.15">
      <c r="G6004"/>
      <c r="H6004"/>
      <c r="I6004"/>
      <c r="J6004"/>
      <c r="K6004"/>
      <c r="L6004" s="172"/>
    </row>
    <row r="6005" spans="7:12" x14ac:dyDescent="0.15">
      <c r="G6005"/>
      <c r="H6005"/>
      <c r="I6005"/>
      <c r="J6005"/>
      <c r="K6005"/>
      <c r="L6005" s="172"/>
    </row>
    <row r="6006" spans="7:12" x14ac:dyDescent="0.15">
      <c r="G6006"/>
      <c r="H6006"/>
      <c r="I6006"/>
      <c r="J6006"/>
      <c r="K6006"/>
      <c r="L6006" s="172"/>
    </row>
    <row r="6007" spans="7:12" x14ac:dyDescent="0.15">
      <c r="G6007"/>
      <c r="H6007"/>
      <c r="I6007"/>
      <c r="J6007"/>
      <c r="K6007"/>
      <c r="L6007" s="172"/>
    </row>
    <row r="6008" spans="7:12" x14ac:dyDescent="0.15">
      <c r="G6008"/>
      <c r="H6008"/>
      <c r="I6008"/>
      <c r="J6008"/>
      <c r="K6008"/>
      <c r="L6008" s="172"/>
    </row>
    <row r="6009" spans="7:12" x14ac:dyDescent="0.15">
      <c r="G6009"/>
      <c r="H6009"/>
      <c r="I6009"/>
      <c r="J6009"/>
      <c r="K6009"/>
      <c r="L6009" s="172"/>
    </row>
    <row r="6010" spans="7:12" x14ac:dyDescent="0.15">
      <c r="G6010"/>
      <c r="H6010"/>
      <c r="I6010"/>
      <c r="J6010"/>
      <c r="K6010"/>
      <c r="L6010" s="172"/>
    </row>
    <row r="6011" spans="7:12" x14ac:dyDescent="0.15">
      <c r="G6011"/>
      <c r="H6011"/>
      <c r="I6011"/>
      <c r="J6011"/>
      <c r="K6011"/>
      <c r="L6011" s="172"/>
    </row>
    <row r="6012" spans="7:12" x14ac:dyDescent="0.15">
      <c r="G6012"/>
      <c r="H6012"/>
      <c r="I6012"/>
      <c r="J6012"/>
      <c r="K6012"/>
      <c r="L6012" s="172"/>
    </row>
    <row r="6013" spans="7:12" x14ac:dyDescent="0.15">
      <c r="G6013"/>
      <c r="H6013"/>
      <c r="I6013"/>
      <c r="J6013"/>
      <c r="K6013"/>
      <c r="L6013" s="172"/>
    </row>
    <row r="6014" spans="7:12" x14ac:dyDescent="0.15">
      <c r="G6014"/>
      <c r="H6014"/>
      <c r="I6014"/>
      <c r="J6014"/>
      <c r="K6014"/>
      <c r="L6014" s="172"/>
    </row>
    <row r="6015" spans="7:12" x14ac:dyDescent="0.15">
      <c r="G6015"/>
      <c r="H6015"/>
      <c r="I6015"/>
      <c r="J6015"/>
      <c r="K6015"/>
      <c r="L6015" s="172"/>
    </row>
    <row r="6016" spans="7:12" x14ac:dyDescent="0.15">
      <c r="G6016"/>
      <c r="H6016"/>
      <c r="I6016"/>
      <c r="J6016"/>
      <c r="K6016"/>
      <c r="L6016" s="172"/>
    </row>
    <row r="6017" spans="7:12" x14ac:dyDescent="0.15">
      <c r="G6017"/>
      <c r="H6017"/>
      <c r="I6017"/>
      <c r="J6017"/>
      <c r="K6017"/>
      <c r="L6017" s="172"/>
    </row>
    <row r="6018" spans="7:12" x14ac:dyDescent="0.15">
      <c r="G6018"/>
      <c r="H6018"/>
      <c r="I6018"/>
      <c r="J6018"/>
      <c r="K6018"/>
      <c r="L6018" s="172"/>
    </row>
    <row r="6019" spans="7:12" x14ac:dyDescent="0.15">
      <c r="G6019"/>
      <c r="H6019"/>
      <c r="I6019"/>
      <c r="J6019"/>
      <c r="K6019"/>
      <c r="L6019" s="172"/>
    </row>
    <row r="6020" spans="7:12" x14ac:dyDescent="0.15">
      <c r="G6020"/>
      <c r="H6020"/>
      <c r="I6020"/>
      <c r="J6020"/>
      <c r="K6020"/>
      <c r="L6020" s="172"/>
    </row>
    <row r="6021" spans="7:12" x14ac:dyDescent="0.15">
      <c r="G6021"/>
      <c r="H6021"/>
      <c r="I6021"/>
      <c r="J6021"/>
      <c r="K6021"/>
      <c r="L6021" s="172"/>
    </row>
    <row r="6022" spans="7:12" x14ac:dyDescent="0.15">
      <c r="G6022"/>
      <c r="H6022"/>
      <c r="I6022"/>
      <c r="J6022"/>
      <c r="K6022"/>
      <c r="L6022" s="172"/>
    </row>
    <row r="6023" spans="7:12" x14ac:dyDescent="0.15">
      <c r="G6023"/>
      <c r="H6023"/>
      <c r="I6023"/>
      <c r="J6023"/>
      <c r="K6023"/>
      <c r="L6023" s="172"/>
    </row>
    <row r="6024" spans="7:12" x14ac:dyDescent="0.15">
      <c r="G6024"/>
      <c r="H6024"/>
      <c r="I6024"/>
      <c r="J6024"/>
      <c r="K6024"/>
      <c r="L6024" s="172"/>
    </row>
    <row r="6025" spans="7:12" x14ac:dyDescent="0.15">
      <c r="G6025"/>
      <c r="H6025"/>
      <c r="I6025"/>
      <c r="J6025"/>
      <c r="K6025"/>
      <c r="L6025" s="172"/>
    </row>
    <row r="6026" spans="7:12" x14ac:dyDescent="0.15">
      <c r="G6026"/>
      <c r="H6026"/>
      <c r="I6026"/>
      <c r="J6026"/>
      <c r="K6026"/>
      <c r="L6026" s="172"/>
    </row>
    <row r="6027" spans="7:12" x14ac:dyDescent="0.15">
      <c r="G6027"/>
      <c r="H6027"/>
      <c r="I6027"/>
      <c r="J6027"/>
      <c r="K6027"/>
      <c r="L6027" s="172"/>
    </row>
    <row r="6028" spans="7:12" x14ac:dyDescent="0.15">
      <c r="G6028"/>
      <c r="H6028"/>
      <c r="I6028"/>
      <c r="J6028"/>
      <c r="K6028"/>
      <c r="L6028" s="172"/>
    </row>
    <row r="6029" spans="7:12" x14ac:dyDescent="0.15">
      <c r="G6029"/>
      <c r="H6029"/>
      <c r="I6029"/>
      <c r="J6029"/>
      <c r="K6029"/>
      <c r="L6029" s="172"/>
    </row>
    <row r="6030" spans="7:12" x14ac:dyDescent="0.15">
      <c r="G6030"/>
      <c r="H6030"/>
      <c r="I6030"/>
      <c r="J6030"/>
      <c r="K6030"/>
      <c r="L6030" s="172"/>
    </row>
    <row r="6031" spans="7:12" x14ac:dyDescent="0.15">
      <c r="G6031"/>
      <c r="H6031"/>
      <c r="I6031"/>
      <c r="J6031"/>
      <c r="K6031"/>
      <c r="L6031" s="172"/>
    </row>
    <row r="6032" spans="7:12" x14ac:dyDescent="0.15">
      <c r="G6032"/>
      <c r="H6032"/>
      <c r="I6032"/>
      <c r="J6032"/>
      <c r="K6032"/>
      <c r="L6032" s="172"/>
    </row>
    <row r="6033" spans="7:12" x14ac:dyDescent="0.15">
      <c r="G6033"/>
      <c r="H6033"/>
      <c r="I6033"/>
      <c r="J6033"/>
      <c r="K6033"/>
      <c r="L6033" s="172"/>
    </row>
    <row r="6034" spans="7:12" x14ac:dyDescent="0.15">
      <c r="G6034"/>
      <c r="H6034"/>
      <c r="I6034"/>
      <c r="J6034"/>
      <c r="K6034"/>
      <c r="L6034" s="172"/>
    </row>
    <row r="6035" spans="7:12" x14ac:dyDescent="0.15">
      <c r="G6035"/>
      <c r="H6035"/>
      <c r="I6035"/>
      <c r="J6035"/>
      <c r="K6035"/>
      <c r="L6035" s="172"/>
    </row>
    <row r="6036" spans="7:12" x14ac:dyDescent="0.15">
      <c r="G6036"/>
      <c r="H6036"/>
      <c r="I6036"/>
      <c r="J6036"/>
      <c r="K6036"/>
      <c r="L6036" s="172"/>
    </row>
    <row r="6037" spans="7:12" x14ac:dyDescent="0.15">
      <c r="G6037"/>
      <c r="H6037"/>
      <c r="I6037"/>
      <c r="J6037"/>
      <c r="K6037"/>
      <c r="L6037" s="172"/>
    </row>
    <row r="6038" spans="7:12" x14ac:dyDescent="0.15">
      <c r="G6038"/>
      <c r="H6038"/>
      <c r="I6038"/>
      <c r="J6038"/>
      <c r="K6038"/>
      <c r="L6038" s="172"/>
    </row>
    <row r="6039" spans="7:12" x14ac:dyDescent="0.15">
      <c r="G6039"/>
      <c r="H6039"/>
      <c r="I6039"/>
      <c r="J6039"/>
      <c r="K6039"/>
      <c r="L6039" s="172"/>
    </row>
    <row r="6040" spans="7:12" x14ac:dyDescent="0.15">
      <c r="G6040"/>
      <c r="H6040"/>
      <c r="I6040"/>
      <c r="J6040"/>
      <c r="K6040"/>
      <c r="L6040" s="172"/>
    </row>
    <row r="6041" spans="7:12" x14ac:dyDescent="0.15">
      <c r="G6041"/>
      <c r="H6041"/>
      <c r="I6041"/>
      <c r="J6041"/>
      <c r="K6041"/>
      <c r="L6041" s="172"/>
    </row>
    <row r="6042" spans="7:12" x14ac:dyDescent="0.15">
      <c r="G6042"/>
      <c r="H6042"/>
      <c r="I6042"/>
      <c r="J6042"/>
      <c r="K6042"/>
      <c r="L6042" s="172"/>
    </row>
    <row r="6043" spans="7:12" x14ac:dyDescent="0.15">
      <c r="G6043"/>
      <c r="H6043"/>
      <c r="I6043"/>
      <c r="J6043"/>
      <c r="K6043"/>
      <c r="L6043" s="172"/>
    </row>
    <row r="6044" spans="7:12" x14ac:dyDescent="0.15">
      <c r="G6044"/>
      <c r="H6044"/>
      <c r="I6044"/>
      <c r="J6044"/>
      <c r="K6044"/>
      <c r="L6044" s="172"/>
    </row>
    <row r="6045" spans="7:12" x14ac:dyDescent="0.15">
      <c r="G6045"/>
      <c r="H6045"/>
      <c r="I6045"/>
      <c r="J6045"/>
      <c r="K6045"/>
      <c r="L6045" s="172"/>
    </row>
    <row r="6046" spans="7:12" x14ac:dyDescent="0.15">
      <c r="G6046"/>
      <c r="H6046"/>
      <c r="I6046"/>
      <c r="J6046"/>
      <c r="K6046"/>
      <c r="L6046" s="172"/>
    </row>
    <row r="6047" spans="7:12" x14ac:dyDescent="0.15">
      <c r="G6047"/>
      <c r="H6047"/>
      <c r="I6047"/>
      <c r="J6047"/>
      <c r="K6047"/>
      <c r="L6047" s="172"/>
    </row>
    <row r="6048" spans="7:12" x14ac:dyDescent="0.15">
      <c r="G6048"/>
      <c r="H6048"/>
      <c r="I6048"/>
      <c r="J6048"/>
      <c r="K6048"/>
      <c r="L6048" s="172"/>
    </row>
    <row r="6049" spans="7:12" x14ac:dyDescent="0.15">
      <c r="G6049"/>
      <c r="H6049"/>
      <c r="I6049"/>
      <c r="J6049"/>
      <c r="K6049"/>
      <c r="L6049" s="172"/>
    </row>
    <row r="6050" spans="7:12" x14ac:dyDescent="0.15">
      <c r="G6050"/>
      <c r="H6050"/>
      <c r="I6050"/>
      <c r="J6050"/>
      <c r="K6050"/>
      <c r="L6050" s="172"/>
    </row>
    <row r="6051" spans="7:12" x14ac:dyDescent="0.15">
      <c r="G6051"/>
      <c r="H6051"/>
      <c r="I6051"/>
      <c r="J6051"/>
      <c r="K6051"/>
      <c r="L6051" s="172"/>
    </row>
    <row r="6052" spans="7:12" x14ac:dyDescent="0.15">
      <c r="G6052"/>
      <c r="H6052"/>
      <c r="I6052"/>
      <c r="J6052"/>
      <c r="K6052"/>
      <c r="L6052" s="172"/>
    </row>
    <row r="6053" spans="7:12" x14ac:dyDescent="0.15">
      <c r="G6053"/>
      <c r="H6053"/>
      <c r="I6053"/>
      <c r="J6053"/>
      <c r="K6053"/>
      <c r="L6053" s="172"/>
    </row>
    <row r="6054" spans="7:12" x14ac:dyDescent="0.15">
      <c r="G6054"/>
      <c r="H6054"/>
      <c r="I6054"/>
      <c r="J6054"/>
      <c r="K6054"/>
      <c r="L6054" s="172"/>
    </row>
    <row r="6055" spans="7:12" x14ac:dyDescent="0.15">
      <c r="G6055"/>
      <c r="H6055"/>
      <c r="I6055"/>
      <c r="J6055"/>
      <c r="K6055"/>
      <c r="L6055" s="172"/>
    </row>
    <row r="6056" spans="7:12" x14ac:dyDescent="0.15">
      <c r="G6056"/>
      <c r="H6056"/>
      <c r="I6056"/>
      <c r="J6056"/>
      <c r="K6056"/>
      <c r="L6056" s="172"/>
    </row>
    <row r="6057" spans="7:12" x14ac:dyDescent="0.15">
      <c r="G6057"/>
      <c r="H6057"/>
      <c r="I6057"/>
      <c r="J6057"/>
      <c r="K6057"/>
      <c r="L6057" s="172"/>
    </row>
    <row r="6058" spans="7:12" x14ac:dyDescent="0.15">
      <c r="G6058"/>
      <c r="H6058"/>
      <c r="I6058"/>
      <c r="J6058"/>
      <c r="K6058"/>
      <c r="L6058" s="172"/>
    </row>
    <row r="6059" spans="7:12" x14ac:dyDescent="0.15">
      <c r="G6059"/>
      <c r="H6059"/>
      <c r="I6059"/>
      <c r="J6059"/>
      <c r="K6059"/>
      <c r="L6059" s="172"/>
    </row>
    <row r="6060" spans="7:12" x14ac:dyDescent="0.15">
      <c r="G6060"/>
      <c r="H6060"/>
      <c r="I6060"/>
      <c r="J6060"/>
      <c r="K6060"/>
      <c r="L6060" s="172"/>
    </row>
    <row r="6061" spans="7:12" x14ac:dyDescent="0.15">
      <c r="G6061"/>
      <c r="H6061"/>
      <c r="I6061"/>
      <c r="J6061"/>
      <c r="K6061"/>
      <c r="L6061" s="172"/>
    </row>
    <row r="6062" spans="7:12" x14ac:dyDescent="0.15">
      <c r="G6062"/>
      <c r="H6062"/>
      <c r="I6062"/>
      <c r="J6062"/>
      <c r="K6062"/>
      <c r="L6062" s="172"/>
    </row>
    <row r="6063" spans="7:12" x14ac:dyDescent="0.15">
      <c r="G6063"/>
      <c r="H6063"/>
      <c r="I6063"/>
      <c r="J6063"/>
      <c r="K6063"/>
      <c r="L6063" s="172"/>
    </row>
    <row r="6064" spans="7:12" x14ac:dyDescent="0.15">
      <c r="G6064"/>
      <c r="H6064"/>
      <c r="I6064"/>
      <c r="J6064"/>
      <c r="K6064"/>
      <c r="L6064" s="172"/>
    </row>
    <row r="6065" spans="7:12" x14ac:dyDescent="0.15">
      <c r="G6065"/>
      <c r="H6065"/>
      <c r="I6065"/>
      <c r="J6065"/>
      <c r="K6065"/>
      <c r="L6065" s="172"/>
    </row>
    <row r="6066" spans="7:12" x14ac:dyDescent="0.15">
      <c r="G6066"/>
      <c r="H6066"/>
      <c r="I6066"/>
      <c r="J6066"/>
      <c r="K6066"/>
      <c r="L6066" s="172"/>
    </row>
    <row r="6067" spans="7:12" x14ac:dyDescent="0.15">
      <c r="G6067"/>
      <c r="H6067"/>
      <c r="I6067"/>
      <c r="J6067"/>
      <c r="K6067"/>
      <c r="L6067" s="172"/>
    </row>
    <row r="6068" spans="7:12" x14ac:dyDescent="0.15">
      <c r="G6068"/>
      <c r="H6068"/>
      <c r="I6068"/>
      <c r="J6068"/>
      <c r="K6068"/>
      <c r="L6068" s="172"/>
    </row>
    <row r="6069" spans="7:12" x14ac:dyDescent="0.15">
      <c r="G6069"/>
      <c r="H6069"/>
      <c r="I6069"/>
      <c r="J6069"/>
      <c r="K6069"/>
      <c r="L6069" s="172"/>
    </row>
    <row r="6070" spans="7:12" x14ac:dyDescent="0.15">
      <c r="G6070"/>
      <c r="H6070"/>
      <c r="I6070"/>
      <c r="J6070"/>
      <c r="K6070"/>
      <c r="L6070" s="172"/>
    </row>
    <row r="6071" spans="7:12" x14ac:dyDescent="0.15">
      <c r="G6071"/>
      <c r="H6071"/>
      <c r="I6071"/>
      <c r="J6071"/>
      <c r="K6071"/>
      <c r="L6071" s="172"/>
    </row>
    <row r="6072" spans="7:12" x14ac:dyDescent="0.15">
      <c r="G6072"/>
      <c r="H6072"/>
      <c r="I6072"/>
      <c r="J6072"/>
      <c r="K6072"/>
      <c r="L6072" s="172"/>
    </row>
    <row r="6073" spans="7:12" x14ac:dyDescent="0.15">
      <c r="G6073"/>
      <c r="H6073"/>
      <c r="I6073"/>
      <c r="J6073"/>
      <c r="K6073"/>
      <c r="L6073" s="172"/>
    </row>
    <row r="6074" spans="7:12" x14ac:dyDescent="0.15">
      <c r="G6074"/>
      <c r="H6074"/>
      <c r="I6074"/>
      <c r="J6074"/>
      <c r="K6074"/>
      <c r="L6074" s="172"/>
    </row>
    <row r="6075" spans="7:12" x14ac:dyDescent="0.15">
      <c r="G6075"/>
      <c r="H6075"/>
      <c r="I6075"/>
      <c r="J6075"/>
      <c r="K6075"/>
      <c r="L6075" s="172"/>
    </row>
    <row r="6076" spans="7:12" x14ac:dyDescent="0.15">
      <c r="G6076"/>
      <c r="H6076"/>
      <c r="I6076"/>
      <c r="J6076"/>
      <c r="K6076"/>
      <c r="L6076" s="172"/>
    </row>
    <row r="6077" spans="7:12" x14ac:dyDescent="0.15">
      <c r="G6077"/>
      <c r="H6077"/>
      <c r="I6077"/>
      <c r="J6077"/>
      <c r="K6077"/>
      <c r="L6077" s="172"/>
    </row>
    <row r="6078" spans="7:12" x14ac:dyDescent="0.15">
      <c r="G6078"/>
      <c r="H6078"/>
      <c r="I6078"/>
      <c r="J6078"/>
      <c r="K6078"/>
      <c r="L6078" s="172"/>
    </row>
    <row r="6079" spans="7:12" x14ac:dyDescent="0.15">
      <c r="G6079"/>
      <c r="H6079"/>
      <c r="I6079"/>
      <c r="J6079"/>
      <c r="K6079"/>
      <c r="L6079" s="172"/>
    </row>
    <row r="6080" spans="7:12" x14ac:dyDescent="0.15">
      <c r="G6080"/>
      <c r="H6080"/>
      <c r="I6080"/>
      <c r="J6080"/>
      <c r="K6080"/>
      <c r="L6080" s="172"/>
    </row>
    <row r="6081" spans="7:12" x14ac:dyDescent="0.15">
      <c r="G6081"/>
      <c r="H6081"/>
      <c r="I6081"/>
      <c r="J6081"/>
      <c r="K6081"/>
      <c r="L6081" s="172"/>
    </row>
    <row r="6082" spans="7:12" x14ac:dyDescent="0.15">
      <c r="G6082"/>
      <c r="H6082"/>
      <c r="I6082"/>
      <c r="J6082"/>
      <c r="K6082"/>
      <c r="L6082" s="172"/>
    </row>
    <row r="6083" spans="7:12" x14ac:dyDescent="0.15">
      <c r="G6083"/>
      <c r="H6083"/>
      <c r="I6083"/>
      <c r="J6083"/>
      <c r="K6083"/>
      <c r="L6083" s="172"/>
    </row>
    <row r="6084" spans="7:12" x14ac:dyDescent="0.15">
      <c r="G6084"/>
      <c r="H6084"/>
      <c r="I6084"/>
      <c r="J6084"/>
      <c r="K6084"/>
      <c r="L6084" s="172"/>
    </row>
    <row r="6085" spans="7:12" x14ac:dyDescent="0.15">
      <c r="G6085"/>
      <c r="H6085"/>
      <c r="I6085"/>
      <c r="J6085"/>
      <c r="K6085"/>
      <c r="L6085" s="172"/>
    </row>
    <row r="6086" spans="7:12" x14ac:dyDescent="0.15">
      <c r="G6086"/>
      <c r="H6086"/>
      <c r="I6086"/>
      <c r="J6086"/>
      <c r="K6086"/>
      <c r="L6086" s="172"/>
    </row>
    <row r="6087" spans="7:12" x14ac:dyDescent="0.15">
      <c r="G6087"/>
      <c r="H6087"/>
      <c r="I6087"/>
      <c r="J6087"/>
      <c r="K6087"/>
      <c r="L6087" s="172"/>
    </row>
    <row r="6088" spans="7:12" x14ac:dyDescent="0.15">
      <c r="G6088"/>
      <c r="H6088"/>
      <c r="I6088"/>
      <c r="J6088"/>
      <c r="K6088"/>
      <c r="L6088" s="172"/>
    </row>
    <row r="6089" spans="7:12" x14ac:dyDescent="0.15">
      <c r="G6089"/>
      <c r="H6089"/>
      <c r="I6089"/>
      <c r="J6089"/>
      <c r="K6089"/>
      <c r="L6089" s="172"/>
    </row>
    <row r="6090" spans="7:12" x14ac:dyDescent="0.15">
      <c r="G6090"/>
      <c r="H6090"/>
      <c r="I6090"/>
      <c r="J6090"/>
      <c r="K6090"/>
      <c r="L6090" s="172"/>
    </row>
    <row r="6091" spans="7:12" x14ac:dyDescent="0.15">
      <c r="G6091"/>
      <c r="H6091"/>
      <c r="I6091"/>
      <c r="J6091"/>
      <c r="K6091"/>
      <c r="L6091" s="172"/>
    </row>
    <row r="6092" spans="7:12" x14ac:dyDescent="0.15">
      <c r="G6092"/>
      <c r="H6092"/>
      <c r="I6092"/>
      <c r="J6092"/>
      <c r="K6092"/>
      <c r="L6092" s="172"/>
    </row>
    <row r="6093" spans="7:12" x14ac:dyDescent="0.15">
      <c r="G6093"/>
      <c r="H6093"/>
      <c r="I6093"/>
      <c r="J6093"/>
      <c r="K6093"/>
      <c r="L6093" s="172"/>
    </row>
    <row r="6094" spans="7:12" x14ac:dyDescent="0.15">
      <c r="G6094"/>
      <c r="H6094"/>
      <c r="I6094"/>
      <c r="J6094"/>
      <c r="K6094"/>
      <c r="L6094" s="172"/>
    </row>
    <row r="6095" spans="7:12" x14ac:dyDescent="0.15">
      <c r="G6095"/>
      <c r="H6095"/>
      <c r="I6095"/>
      <c r="J6095"/>
      <c r="K6095"/>
      <c r="L6095" s="172"/>
    </row>
    <row r="6096" spans="7:12" x14ac:dyDescent="0.15">
      <c r="G6096"/>
      <c r="H6096"/>
      <c r="I6096"/>
      <c r="J6096"/>
      <c r="K6096"/>
      <c r="L6096" s="172"/>
    </row>
    <row r="6097" spans="7:12" x14ac:dyDescent="0.15">
      <c r="G6097"/>
      <c r="H6097"/>
      <c r="I6097"/>
      <c r="J6097"/>
      <c r="K6097"/>
      <c r="L6097" s="172"/>
    </row>
    <row r="6098" spans="7:12" x14ac:dyDescent="0.15">
      <c r="G6098"/>
      <c r="H6098"/>
      <c r="I6098"/>
      <c r="J6098"/>
      <c r="K6098"/>
      <c r="L6098" s="172"/>
    </row>
    <row r="6099" spans="7:12" x14ac:dyDescent="0.15">
      <c r="G6099"/>
      <c r="H6099"/>
      <c r="I6099"/>
      <c r="J6099"/>
      <c r="K6099"/>
      <c r="L6099" s="172"/>
    </row>
    <row r="6100" spans="7:12" x14ac:dyDescent="0.15">
      <c r="G6100"/>
      <c r="H6100"/>
      <c r="I6100"/>
      <c r="J6100"/>
      <c r="K6100"/>
      <c r="L6100" s="172"/>
    </row>
    <row r="6101" spans="7:12" x14ac:dyDescent="0.15">
      <c r="G6101"/>
      <c r="H6101"/>
      <c r="I6101"/>
      <c r="J6101"/>
      <c r="K6101"/>
      <c r="L6101" s="172"/>
    </row>
    <row r="6102" spans="7:12" x14ac:dyDescent="0.15">
      <c r="G6102"/>
      <c r="H6102"/>
      <c r="I6102"/>
      <c r="J6102"/>
      <c r="K6102"/>
      <c r="L6102" s="172"/>
    </row>
    <row r="6103" spans="7:12" x14ac:dyDescent="0.15">
      <c r="G6103"/>
      <c r="H6103"/>
      <c r="I6103"/>
      <c r="J6103"/>
      <c r="K6103"/>
      <c r="L6103" s="172"/>
    </row>
    <row r="6104" spans="7:12" x14ac:dyDescent="0.15">
      <c r="G6104"/>
      <c r="H6104"/>
      <c r="I6104"/>
      <c r="J6104"/>
      <c r="K6104"/>
      <c r="L6104" s="172"/>
    </row>
    <row r="6105" spans="7:12" x14ac:dyDescent="0.15">
      <c r="G6105"/>
      <c r="H6105"/>
      <c r="I6105"/>
      <c r="J6105"/>
      <c r="K6105"/>
      <c r="L6105" s="172"/>
    </row>
    <row r="6106" spans="7:12" x14ac:dyDescent="0.15">
      <c r="G6106"/>
      <c r="H6106"/>
      <c r="I6106"/>
      <c r="J6106"/>
      <c r="K6106"/>
      <c r="L6106" s="172"/>
    </row>
    <row r="6107" spans="7:12" x14ac:dyDescent="0.15">
      <c r="G6107"/>
      <c r="H6107"/>
      <c r="I6107"/>
      <c r="J6107"/>
      <c r="K6107"/>
      <c r="L6107" s="172"/>
    </row>
    <row r="6108" spans="7:12" x14ac:dyDescent="0.15">
      <c r="G6108"/>
      <c r="H6108"/>
      <c r="I6108"/>
      <c r="J6108"/>
      <c r="K6108"/>
      <c r="L6108" s="172"/>
    </row>
    <row r="6109" spans="7:12" x14ac:dyDescent="0.15">
      <c r="G6109"/>
      <c r="H6109"/>
      <c r="I6109"/>
      <c r="J6109"/>
      <c r="K6109"/>
      <c r="L6109" s="172"/>
    </row>
    <row r="6110" spans="7:12" x14ac:dyDescent="0.15">
      <c r="G6110"/>
      <c r="H6110"/>
      <c r="I6110"/>
      <c r="J6110"/>
      <c r="K6110"/>
      <c r="L6110" s="172"/>
    </row>
    <row r="6111" spans="7:12" x14ac:dyDescent="0.15">
      <c r="G6111"/>
      <c r="H6111"/>
      <c r="I6111"/>
      <c r="J6111"/>
      <c r="K6111"/>
      <c r="L6111" s="172"/>
    </row>
    <row r="6112" spans="7:12" x14ac:dyDescent="0.15">
      <c r="G6112"/>
      <c r="H6112"/>
      <c r="I6112"/>
      <c r="J6112"/>
      <c r="K6112"/>
      <c r="L6112" s="172"/>
    </row>
    <row r="6113" spans="7:12" x14ac:dyDescent="0.15">
      <c r="G6113"/>
      <c r="H6113"/>
      <c r="I6113"/>
      <c r="J6113"/>
      <c r="K6113"/>
      <c r="L6113" s="172"/>
    </row>
    <row r="6114" spans="7:12" x14ac:dyDescent="0.15">
      <c r="G6114"/>
      <c r="H6114"/>
      <c r="I6114"/>
      <c r="J6114"/>
      <c r="K6114"/>
      <c r="L6114" s="172"/>
    </row>
    <row r="6115" spans="7:12" x14ac:dyDescent="0.15">
      <c r="G6115"/>
      <c r="H6115"/>
      <c r="I6115"/>
      <c r="J6115"/>
      <c r="K6115"/>
      <c r="L6115" s="172"/>
    </row>
    <row r="6116" spans="7:12" x14ac:dyDescent="0.15">
      <c r="G6116"/>
      <c r="H6116"/>
      <c r="I6116"/>
      <c r="J6116"/>
      <c r="K6116"/>
      <c r="L6116" s="172"/>
    </row>
    <row r="6117" spans="7:12" x14ac:dyDescent="0.15">
      <c r="G6117"/>
      <c r="H6117"/>
      <c r="I6117"/>
      <c r="J6117"/>
      <c r="K6117"/>
      <c r="L6117" s="172"/>
    </row>
    <row r="6118" spans="7:12" x14ac:dyDescent="0.15">
      <c r="G6118"/>
      <c r="H6118"/>
      <c r="I6118"/>
      <c r="J6118"/>
      <c r="K6118"/>
      <c r="L6118" s="172"/>
    </row>
    <row r="6119" spans="7:12" x14ac:dyDescent="0.15">
      <c r="G6119"/>
      <c r="H6119"/>
      <c r="I6119"/>
      <c r="J6119"/>
      <c r="K6119"/>
      <c r="L6119" s="172"/>
    </row>
    <row r="6120" spans="7:12" x14ac:dyDescent="0.15">
      <c r="G6120"/>
      <c r="H6120"/>
      <c r="I6120"/>
      <c r="J6120"/>
      <c r="K6120"/>
      <c r="L6120" s="172"/>
    </row>
    <row r="6121" spans="7:12" x14ac:dyDescent="0.15">
      <c r="G6121"/>
      <c r="H6121"/>
      <c r="I6121"/>
      <c r="J6121"/>
      <c r="K6121"/>
      <c r="L6121" s="172"/>
    </row>
    <row r="6122" spans="7:12" x14ac:dyDescent="0.15">
      <c r="G6122"/>
      <c r="H6122"/>
      <c r="I6122"/>
      <c r="J6122"/>
      <c r="K6122"/>
      <c r="L6122" s="172"/>
    </row>
    <row r="6123" spans="7:12" x14ac:dyDescent="0.15">
      <c r="G6123"/>
      <c r="H6123"/>
      <c r="I6123"/>
      <c r="J6123"/>
      <c r="K6123"/>
      <c r="L6123" s="172"/>
    </row>
    <row r="6124" spans="7:12" x14ac:dyDescent="0.15">
      <c r="G6124"/>
      <c r="H6124"/>
      <c r="I6124"/>
      <c r="J6124"/>
      <c r="K6124"/>
      <c r="L6124" s="172"/>
    </row>
    <row r="6125" spans="7:12" x14ac:dyDescent="0.15">
      <c r="G6125"/>
      <c r="H6125"/>
      <c r="I6125"/>
      <c r="J6125"/>
      <c r="K6125"/>
      <c r="L6125" s="172"/>
    </row>
    <row r="6126" spans="7:12" x14ac:dyDescent="0.15">
      <c r="G6126"/>
      <c r="H6126"/>
      <c r="I6126"/>
      <c r="J6126"/>
      <c r="K6126"/>
      <c r="L6126" s="172"/>
    </row>
    <row r="6127" spans="7:12" x14ac:dyDescent="0.15">
      <c r="G6127"/>
      <c r="H6127"/>
      <c r="I6127"/>
      <c r="J6127"/>
      <c r="K6127"/>
      <c r="L6127" s="172"/>
    </row>
    <row r="6128" spans="7:12" x14ac:dyDescent="0.15">
      <c r="G6128"/>
      <c r="H6128"/>
      <c r="I6128"/>
      <c r="J6128"/>
      <c r="K6128"/>
      <c r="L6128" s="172"/>
    </row>
    <row r="6129" spans="7:12" x14ac:dyDescent="0.15">
      <c r="G6129"/>
      <c r="H6129"/>
      <c r="I6129"/>
      <c r="J6129"/>
      <c r="K6129"/>
      <c r="L6129" s="172"/>
    </row>
    <row r="6130" spans="7:12" x14ac:dyDescent="0.15">
      <c r="G6130"/>
      <c r="H6130"/>
      <c r="I6130"/>
      <c r="J6130"/>
      <c r="K6130"/>
      <c r="L6130" s="172"/>
    </row>
    <row r="6131" spans="7:12" x14ac:dyDescent="0.15">
      <c r="G6131"/>
      <c r="H6131"/>
      <c r="I6131"/>
      <c r="J6131"/>
      <c r="K6131"/>
      <c r="L6131" s="172"/>
    </row>
    <row r="6132" spans="7:12" x14ac:dyDescent="0.15">
      <c r="G6132"/>
      <c r="H6132"/>
      <c r="I6132"/>
      <c r="J6132"/>
      <c r="K6132"/>
      <c r="L6132" s="172"/>
    </row>
    <row r="6133" spans="7:12" x14ac:dyDescent="0.15">
      <c r="G6133"/>
      <c r="H6133"/>
      <c r="I6133"/>
      <c r="J6133"/>
      <c r="K6133"/>
      <c r="L6133" s="172"/>
    </row>
    <row r="6134" spans="7:12" x14ac:dyDescent="0.15">
      <c r="G6134"/>
      <c r="H6134"/>
      <c r="I6134"/>
      <c r="J6134"/>
      <c r="K6134"/>
      <c r="L6134" s="172"/>
    </row>
    <row r="6135" spans="7:12" x14ac:dyDescent="0.15">
      <c r="G6135"/>
      <c r="H6135"/>
      <c r="I6135"/>
      <c r="J6135"/>
      <c r="K6135"/>
      <c r="L6135" s="172"/>
    </row>
    <row r="6136" spans="7:12" x14ac:dyDescent="0.15">
      <c r="G6136"/>
      <c r="H6136"/>
      <c r="I6136"/>
      <c r="J6136"/>
      <c r="K6136"/>
      <c r="L6136" s="172"/>
    </row>
    <row r="6137" spans="7:12" x14ac:dyDescent="0.15">
      <c r="G6137"/>
      <c r="H6137"/>
      <c r="I6137"/>
      <c r="J6137"/>
      <c r="K6137"/>
      <c r="L6137" s="172"/>
    </row>
    <row r="6138" spans="7:12" x14ac:dyDescent="0.15">
      <c r="G6138"/>
      <c r="H6138"/>
      <c r="I6138"/>
      <c r="J6138"/>
      <c r="K6138"/>
      <c r="L6138" s="172"/>
    </row>
    <row r="6139" spans="7:12" x14ac:dyDescent="0.15">
      <c r="G6139"/>
      <c r="H6139"/>
      <c r="I6139"/>
      <c r="J6139"/>
      <c r="K6139"/>
      <c r="L6139" s="172"/>
    </row>
    <row r="6140" spans="7:12" x14ac:dyDescent="0.15">
      <c r="G6140"/>
      <c r="H6140"/>
      <c r="I6140"/>
      <c r="J6140"/>
      <c r="K6140"/>
      <c r="L6140" s="172"/>
    </row>
    <row r="6141" spans="7:12" x14ac:dyDescent="0.15">
      <c r="G6141"/>
      <c r="H6141"/>
      <c r="I6141"/>
      <c r="J6141"/>
      <c r="K6141"/>
      <c r="L6141" s="172"/>
    </row>
    <row r="6142" spans="7:12" x14ac:dyDescent="0.15">
      <c r="G6142"/>
      <c r="H6142"/>
      <c r="I6142"/>
      <c r="J6142"/>
      <c r="K6142"/>
      <c r="L6142" s="172"/>
    </row>
    <row r="6143" spans="7:12" x14ac:dyDescent="0.15">
      <c r="G6143"/>
      <c r="H6143"/>
      <c r="I6143"/>
      <c r="J6143"/>
      <c r="K6143"/>
      <c r="L6143" s="172"/>
    </row>
    <row r="6144" spans="7:12" x14ac:dyDescent="0.15">
      <c r="G6144"/>
      <c r="H6144"/>
      <c r="I6144"/>
      <c r="J6144"/>
      <c r="K6144"/>
      <c r="L6144" s="172"/>
    </row>
    <row r="6145" spans="7:12" x14ac:dyDescent="0.15">
      <c r="G6145"/>
      <c r="H6145"/>
      <c r="I6145"/>
      <c r="J6145"/>
      <c r="K6145"/>
      <c r="L6145" s="172"/>
    </row>
    <row r="6146" spans="7:12" x14ac:dyDescent="0.15">
      <c r="G6146"/>
      <c r="H6146"/>
      <c r="I6146"/>
      <c r="J6146"/>
      <c r="K6146"/>
      <c r="L6146" s="172"/>
    </row>
    <row r="6147" spans="7:12" x14ac:dyDescent="0.15">
      <c r="G6147"/>
      <c r="H6147"/>
      <c r="I6147"/>
      <c r="J6147"/>
      <c r="K6147"/>
      <c r="L6147" s="172"/>
    </row>
    <row r="6148" spans="7:12" x14ac:dyDescent="0.15">
      <c r="G6148"/>
      <c r="H6148"/>
      <c r="I6148"/>
      <c r="J6148"/>
      <c r="K6148"/>
      <c r="L6148" s="172"/>
    </row>
    <row r="6149" spans="7:12" x14ac:dyDescent="0.15">
      <c r="G6149"/>
      <c r="H6149"/>
      <c r="I6149"/>
      <c r="J6149"/>
      <c r="K6149"/>
      <c r="L6149" s="172"/>
    </row>
    <row r="6150" spans="7:12" x14ac:dyDescent="0.15">
      <c r="G6150"/>
      <c r="H6150"/>
      <c r="I6150"/>
      <c r="J6150"/>
      <c r="K6150"/>
      <c r="L6150" s="172"/>
    </row>
    <row r="6151" spans="7:12" x14ac:dyDescent="0.15">
      <c r="G6151"/>
      <c r="H6151"/>
      <c r="I6151"/>
      <c r="J6151"/>
      <c r="K6151"/>
      <c r="L6151" s="172"/>
    </row>
    <row r="6152" spans="7:12" x14ac:dyDescent="0.15">
      <c r="G6152"/>
      <c r="H6152"/>
      <c r="I6152"/>
      <c r="J6152"/>
      <c r="K6152"/>
      <c r="L6152" s="172"/>
    </row>
    <row r="6153" spans="7:12" x14ac:dyDescent="0.15">
      <c r="G6153"/>
      <c r="H6153"/>
      <c r="I6153"/>
      <c r="J6153"/>
      <c r="K6153"/>
      <c r="L6153" s="172"/>
    </row>
    <row r="6154" spans="7:12" x14ac:dyDescent="0.15">
      <c r="G6154"/>
      <c r="H6154"/>
      <c r="I6154"/>
      <c r="J6154"/>
      <c r="K6154"/>
      <c r="L6154" s="172"/>
    </row>
    <row r="6155" spans="7:12" x14ac:dyDescent="0.15">
      <c r="G6155"/>
      <c r="H6155"/>
      <c r="I6155"/>
      <c r="J6155"/>
      <c r="K6155"/>
      <c r="L6155" s="172"/>
    </row>
    <row r="6156" spans="7:12" x14ac:dyDescent="0.15">
      <c r="G6156"/>
      <c r="H6156"/>
      <c r="I6156"/>
      <c r="J6156"/>
      <c r="K6156"/>
      <c r="L6156" s="172"/>
    </row>
    <row r="6157" spans="7:12" x14ac:dyDescent="0.15">
      <c r="G6157"/>
      <c r="H6157"/>
      <c r="I6157"/>
      <c r="J6157"/>
      <c r="K6157"/>
      <c r="L6157" s="172"/>
    </row>
    <row r="6158" spans="7:12" x14ac:dyDescent="0.15">
      <c r="G6158"/>
      <c r="H6158"/>
      <c r="I6158"/>
      <c r="J6158"/>
      <c r="K6158"/>
      <c r="L6158" s="172"/>
    </row>
    <row r="6159" spans="7:12" x14ac:dyDescent="0.15">
      <c r="G6159"/>
      <c r="H6159"/>
      <c r="I6159"/>
      <c r="J6159"/>
      <c r="K6159"/>
      <c r="L6159" s="172"/>
    </row>
    <row r="6160" spans="7:12" x14ac:dyDescent="0.15">
      <c r="G6160"/>
      <c r="H6160"/>
      <c r="I6160"/>
      <c r="J6160"/>
      <c r="K6160"/>
      <c r="L6160" s="172"/>
    </row>
    <row r="6161" spans="7:12" x14ac:dyDescent="0.15">
      <c r="G6161"/>
      <c r="H6161"/>
      <c r="I6161"/>
      <c r="J6161"/>
      <c r="K6161"/>
      <c r="L6161" s="172"/>
    </row>
    <row r="6162" spans="7:12" x14ac:dyDescent="0.15">
      <c r="G6162"/>
      <c r="H6162"/>
      <c r="I6162"/>
      <c r="J6162"/>
      <c r="K6162"/>
      <c r="L6162" s="172"/>
    </row>
    <row r="6163" spans="7:12" x14ac:dyDescent="0.15">
      <c r="G6163"/>
      <c r="H6163"/>
      <c r="I6163"/>
      <c r="J6163"/>
      <c r="K6163"/>
      <c r="L6163" s="172"/>
    </row>
    <row r="6164" spans="7:12" x14ac:dyDescent="0.15">
      <c r="G6164"/>
      <c r="H6164"/>
      <c r="I6164"/>
      <c r="J6164"/>
      <c r="K6164"/>
      <c r="L6164" s="172"/>
    </row>
    <row r="6165" spans="7:12" x14ac:dyDescent="0.15">
      <c r="G6165"/>
      <c r="H6165"/>
      <c r="I6165"/>
      <c r="J6165"/>
      <c r="K6165"/>
      <c r="L6165" s="172"/>
    </row>
    <row r="6166" spans="7:12" x14ac:dyDescent="0.15">
      <c r="G6166"/>
      <c r="H6166"/>
      <c r="I6166"/>
      <c r="J6166"/>
      <c r="K6166"/>
      <c r="L6166" s="172"/>
    </row>
    <row r="6167" spans="7:12" x14ac:dyDescent="0.15">
      <c r="G6167"/>
      <c r="H6167"/>
      <c r="I6167"/>
      <c r="J6167"/>
      <c r="K6167"/>
      <c r="L6167" s="172"/>
    </row>
    <row r="6168" spans="7:12" x14ac:dyDescent="0.15">
      <c r="G6168"/>
      <c r="H6168"/>
      <c r="I6168"/>
      <c r="J6168"/>
      <c r="K6168"/>
      <c r="L6168" s="172"/>
    </row>
    <row r="6169" spans="7:12" x14ac:dyDescent="0.15">
      <c r="G6169"/>
      <c r="H6169"/>
      <c r="I6169"/>
      <c r="J6169"/>
      <c r="K6169"/>
      <c r="L6169" s="172"/>
    </row>
    <row r="6170" spans="7:12" x14ac:dyDescent="0.15">
      <c r="G6170"/>
      <c r="H6170"/>
      <c r="I6170"/>
      <c r="J6170"/>
      <c r="K6170"/>
      <c r="L6170" s="172"/>
    </row>
    <row r="6171" spans="7:12" x14ac:dyDescent="0.15">
      <c r="G6171"/>
      <c r="H6171"/>
      <c r="I6171"/>
      <c r="J6171"/>
      <c r="K6171"/>
      <c r="L6171" s="172"/>
    </row>
    <row r="6172" spans="7:12" x14ac:dyDescent="0.15">
      <c r="G6172"/>
      <c r="H6172"/>
      <c r="I6172"/>
      <c r="J6172"/>
      <c r="K6172"/>
      <c r="L6172" s="172"/>
    </row>
    <row r="6173" spans="7:12" x14ac:dyDescent="0.15">
      <c r="G6173"/>
      <c r="H6173"/>
      <c r="I6173"/>
      <c r="J6173"/>
      <c r="K6173"/>
      <c r="L6173" s="172"/>
    </row>
    <row r="6174" spans="7:12" x14ac:dyDescent="0.15">
      <c r="G6174"/>
      <c r="H6174"/>
      <c r="I6174"/>
      <c r="J6174"/>
      <c r="K6174"/>
      <c r="L6174" s="172"/>
    </row>
    <row r="6175" spans="7:12" x14ac:dyDescent="0.15">
      <c r="G6175"/>
      <c r="H6175"/>
      <c r="I6175"/>
      <c r="J6175"/>
      <c r="K6175"/>
      <c r="L6175" s="172"/>
    </row>
    <row r="6176" spans="7:12" x14ac:dyDescent="0.15">
      <c r="G6176"/>
      <c r="H6176"/>
      <c r="I6176"/>
      <c r="J6176"/>
      <c r="K6176"/>
      <c r="L6176" s="172"/>
    </row>
    <row r="6177" spans="7:12" x14ac:dyDescent="0.15">
      <c r="G6177"/>
      <c r="H6177"/>
      <c r="I6177"/>
      <c r="J6177"/>
      <c r="K6177"/>
      <c r="L6177" s="172"/>
    </row>
    <row r="6178" spans="7:12" x14ac:dyDescent="0.15">
      <c r="G6178"/>
      <c r="H6178"/>
      <c r="I6178"/>
      <c r="J6178"/>
      <c r="K6178"/>
      <c r="L6178" s="172"/>
    </row>
    <row r="6179" spans="7:12" x14ac:dyDescent="0.15">
      <c r="G6179"/>
      <c r="H6179"/>
      <c r="I6179"/>
      <c r="J6179"/>
      <c r="K6179"/>
      <c r="L6179" s="172"/>
    </row>
    <row r="6180" spans="7:12" x14ac:dyDescent="0.15">
      <c r="G6180"/>
      <c r="H6180"/>
      <c r="I6180"/>
      <c r="J6180"/>
      <c r="K6180"/>
      <c r="L6180" s="172"/>
    </row>
    <row r="6181" spans="7:12" x14ac:dyDescent="0.15">
      <c r="G6181"/>
      <c r="H6181"/>
      <c r="I6181"/>
      <c r="J6181"/>
      <c r="K6181"/>
      <c r="L6181" s="172"/>
    </row>
    <row r="6182" spans="7:12" x14ac:dyDescent="0.15">
      <c r="G6182"/>
      <c r="H6182"/>
      <c r="I6182"/>
      <c r="J6182"/>
      <c r="K6182"/>
      <c r="L6182" s="172"/>
    </row>
    <row r="6183" spans="7:12" x14ac:dyDescent="0.15">
      <c r="G6183"/>
      <c r="H6183"/>
      <c r="I6183"/>
      <c r="J6183"/>
      <c r="K6183"/>
      <c r="L6183" s="172"/>
    </row>
    <row r="6184" spans="7:12" x14ac:dyDescent="0.15">
      <c r="G6184"/>
      <c r="H6184"/>
      <c r="I6184"/>
      <c r="J6184"/>
      <c r="K6184"/>
      <c r="L6184" s="172"/>
    </row>
    <row r="6185" spans="7:12" x14ac:dyDescent="0.15">
      <c r="G6185"/>
      <c r="H6185"/>
      <c r="I6185"/>
      <c r="J6185"/>
      <c r="K6185"/>
      <c r="L6185" s="172"/>
    </row>
    <row r="6186" spans="7:12" x14ac:dyDescent="0.15">
      <c r="G6186"/>
      <c r="H6186"/>
      <c r="I6186"/>
      <c r="J6186"/>
      <c r="K6186"/>
      <c r="L6186" s="172"/>
    </row>
    <row r="6187" spans="7:12" x14ac:dyDescent="0.15">
      <c r="G6187"/>
      <c r="H6187"/>
      <c r="I6187"/>
      <c r="J6187"/>
      <c r="K6187"/>
      <c r="L6187" s="172"/>
    </row>
    <row r="6188" spans="7:12" x14ac:dyDescent="0.15">
      <c r="G6188"/>
      <c r="H6188"/>
      <c r="I6188"/>
      <c r="J6188"/>
      <c r="K6188"/>
      <c r="L6188" s="172"/>
    </row>
    <row r="6189" spans="7:12" x14ac:dyDescent="0.15">
      <c r="G6189"/>
      <c r="H6189"/>
      <c r="I6189"/>
      <c r="J6189"/>
      <c r="K6189"/>
      <c r="L6189" s="172"/>
    </row>
    <row r="6190" spans="7:12" x14ac:dyDescent="0.15">
      <c r="G6190"/>
      <c r="H6190"/>
      <c r="I6190"/>
      <c r="J6190"/>
      <c r="K6190"/>
      <c r="L6190" s="172"/>
    </row>
    <row r="6191" spans="7:12" x14ac:dyDescent="0.15">
      <c r="G6191"/>
      <c r="H6191"/>
      <c r="I6191"/>
      <c r="J6191"/>
      <c r="K6191"/>
      <c r="L6191" s="172"/>
    </row>
    <row r="6192" spans="7:12" x14ac:dyDescent="0.15">
      <c r="G6192"/>
      <c r="H6192"/>
      <c r="I6192"/>
      <c r="J6192"/>
      <c r="K6192"/>
      <c r="L6192" s="172"/>
    </row>
    <row r="6193" spans="7:12" x14ac:dyDescent="0.15">
      <c r="G6193"/>
      <c r="H6193"/>
      <c r="I6193"/>
      <c r="J6193"/>
      <c r="K6193"/>
      <c r="L6193" s="172"/>
    </row>
    <row r="6194" spans="7:12" x14ac:dyDescent="0.15">
      <c r="G6194"/>
      <c r="H6194"/>
      <c r="I6194"/>
      <c r="J6194"/>
      <c r="K6194"/>
      <c r="L6194" s="172"/>
    </row>
    <row r="6195" spans="7:12" x14ac:dyDescent="0.15">
      <c r="G6195"/>
      <c r="H6195"/>
      <c r="I6195"/>
      <c r="J6195"/>
      <c r="K6195"/>
      <c r="L6195" s="172"/>
    </row>
    <row r="6196" spans="7:12" x14ac:dyDescent="0.15">
      <c r="G6196"/>
      <c r="H6196"/>
      <c r="I6196"/>
      <c r="J6196"/>
      <c r="K6196"/>
      <c r="L6196" s="172"/>
    </row>
    <row r="6197" spans="7:12" x14ac:dyDescent="0.15">
      <c r="G6197"/>
      <c r="H6197"/>
      <c r="I6197"/>
      <c r="J6197"/>
      <c r="K6197"/>
      <c r="L6197" s="172"/>
    </row>
    <row r="6198" spans="7:12" x14ac:dyDescent="0.15">
      <c r="G6198"/>
      <c r="H6198"/>
      <c r="I6198"/>
      <c r="J6198"/>
      <c r="K6198"/>
      <c r="L6198" s="172"/>
    </row>
    <row r="6199" spans="7:12" x14ac:dyDescent="0.15">
      <c r="G6199"/>
      <c r="H6199"/>
      <c r="I6199"/>
      <c r="J6199"/>
      <c r="K6199"/>
      <c r="L6199" s="172"/>
    </row>
    <row r="6200" spans="7:12" x14ac:dyDescent="0.15">
      <c r="G6200"/>
      <c r="H6200"/>
      <c r="I6200"/>
      <c r="J6200"/>
      <c r="K6200"/>
      <c r="L6200" s="172"/>
    </row>
    <row r="6201" spans="7:12" x14ac:dyDescent="0.15">
      <c r="G6201"/>
      <c r="H6201"/>
      <c r="I6201"/>
      <c r="J6201"/>
      <c r="K6201"/>
      <c r="L6201" s="172"/>
    </row>
    <row r="6202" spans="7:12" x14ac:dyDescent="0.15">
      <c r="G6202"/>
      <c r="H6202"/>
      <c r="I6202"/>
      <c r="J6202"/>
      <c r="K6202"/>
      <c r="L6202" s="172"/>
    </row>
    <row r="6203" spans="7:12" x14ac:dyDescent="0.15">
      <c r="G6203"/>
      <c r="H6203"/>
      <c r="I6203"/>
      <c r="J6203"/>
      <c r="K6203"/>
      <c r="L6203" s="172"/>
    </row>
    <row r="6204" spans="7:12" x14ac:dyDescent="0.15">
      <c r="G6204"/>
      <c r="H6204"/>
      <c r="I6204"/>
      <c r="J6204"/>
      <c r="K6204"/>
      <c r="L6204" s="172"/>
    </row>
    <row r="6205" spans="7:12" x14ac:dyDescent="0.15">
      <c r="G6205"/>
      <c r="H6205"/>
      <c r="I6205"/>
      <c r="J6205"/>
      <c r="K6205"/>
      <c r="L6205" s="172"/>
    </row>
    <row r="6206" spans="7:12" x14ac:dyDescent="0.15">
      <c r="G6206"/>
      <c r="H6206"/>
      <c r="I6206"/>
      <c r="J6206"/>
      <c r="K6206"/>
      <c r="L6206" s="172"/>
    </row>
    <row r="6207" spans="7:12" x14ac:dyDescent="0.15">
      <c r="G6207"/>
      <c r="H6207"/>
      <c r="I6207"/>
      <c r="J6207"/>
      <c r="K6207"/>
      <c r="L6207" s="172"/>
    </row>
    <row r="6208" spans="7:12" x14ac:dyDescent="0.15">
      <c r="G6208"/>
      <c r="H6208"/>
      <c r="I6208"/>
      <c r="J6208"/>
      <c r="K6208"/>
      <c r="L6208" s="172"/>
    </row>
    <row r="6209" spans="7:12" x14ac:dyDescent="0.15">
      <c r="G6209"/>
      <c r="H6209"/>
      <c r="I6209"/>
      <c r="J6209"/>
      <c r="K6209"/>
      <c r="L6209" s="172"/>
    </row>
    <row r="6210" spans="7:12" x14ac:dyDescent="0.15">
      <c r="G6210"/>
      <c r="H6210"/>
      <c r="I6210"/>
      <c r="J6210"/>
      <c r="K6210"/>
      <c r="L6210" s="172"/>
    </row>
    <row r="6211" spans="7:12" x14ac:dyDescent="0.15">
      <c r="G6211"/>
      <c r="H6211"/>
      <c r="I6211"/>
      <c r="J6211"/>
      <c r="K6211"/>
      <c r="L6211" s="172"/>
    </row>
    <row r="6212" spans="7:12" x14ac:dyDescent="0.15">
      <c r="G6212"/>
      <c r="H6212"/>
      <c r="I6212"/>
      <c r="J6212"/>
      <c r="K6212"/>
      <c r="L6212" s="172"/>
    </row>
    <row r="6213" spans="7:12" x14ac:dyDescent="0.15">
      <c r="G6213"/>
      <c r="H6213"/>
      <c r="I6213"/>
      <c r="J6213"/>
      <c r="K6213"/>
      <c r="L6213" s="172"/>
    </row>
    <row r="6214" spans="7:12" x14ac:dyDescent="0.15">
      <c r="G6214"/>
      <c r="H6214"/>
      <c r="I6214"/>
      <c r="J6214"/>
      <c r="K6214"/>
      <c r="L6214" s="172"/>
    </row>
    <row r="6215" spans="7:12" x14ac:dyDescent="0.15">
      <c r="G6215"/>
      <c r="H6215"/>
      <c r="I6215"/>
      <c r="J6215"/>
      <c r="K6215"/>
      <c r="L6215" s="172"/>
    </row>
    <row r="6216" spans="7:12" x14ac:dyDescent="0.15">
      <c r="G6216"/>
      <c r="H6216"/>
      <c r="I6216"/>
      <c r="J6216"/>
      <c r="K6216"/>
      <c r="L6216" s="172"/>
    </row>
    <row r="6217" spans="7:12" x14ac:dyDescent="0.15">
      <c r="G6217"/>
      <c r="H6217"/>
      <c r="I6217"/>
      <c r="J6217"/>
      <c r="K6217"/>
      <c r="L6217" s="172"/>
    </row>
    <row r="6218" spans="7:12" x14ac:dyDescent="0.15">
      <c r="G6218"/>
      <c r="H6218"/>
      <c r="I6218"/>
      <c r="J6218"/>
      <c r="K6218"/>
      <c r="L6218" s="172"/>
    </row>
    <row r="6219" spans="7:12" x14ac:dyDescent="0.15">
      <c r="G6219"/>
      <c r="H6219"/>
      <c r="I6219"/>
      <c r="J6219"/>
      <c r="K6219"/>
      <c r="L6219" s="172"/>
    </row>
    <row r="6220" spans="7:12" x14ac:dyDescent="0.15">
      <c r="G6220"/>
      <c r="H6220"/>
      <c r="I6220"/>
      <c r="J6220"/>
      <c r="K6220"/>
      <c r="L6220" s="172"/>
    </row>
    <row r="6221" spans="7:12" x14ac:dyDescent="0.15">
      <c r="G6221"/>
      <c r="H6221"/>
      <c r="I6221"/>
      <c r="J6221"/>
      <c r="K6221"/>
      <c r="L6221" s="172"/>
    </row>
    <row r="6222" spans="7:12" x14ac:dyDescent="0.15">
      <c r="G6222"/>
      <c r="H6222"/>
      <c r="I6222"/>
      <c r="J6222"/>
      <c r="K6222"/>
      <c r="L6222" s="172"/>
    </row>
    <row r="6223" spans="7:12" x14ac:dyDescent="0.15">
      <c r="G6223"/>
      <c r="H6223"/>
      <c r="I6223"/>
      <c r="J6223"/>
      <c r="K6223"/>
      <c r="L6223" s="172"/>
    </row>
    <row r="6224" spans="7:12" x14ac:dyDescent="0.15">
      <c r="G6224"/>
      <c r="H6224"/>
      <c r="I6224"/>
      <c r="J6224"/>
      <c r="K6224"/>
      <c r="L6224" s="172"/>
    </row>
    <row r="6225" spans="7:12" x14ac:dyDescent="0.15">
      <c r="G6225"/>
      <c r="H6225"/>
      <c r="I6225"/>
      <c r="J6225"/>
      <c r="K6225"/>
      <c r="L6225" s="172"/>
    </row>
    <row r="6226" spans="7:12" x14ac:dyDescent="0.15">
      <c r="G6226"/>
      <c r="H6226"/>
      <c r="I6226"/>
      <c r="J6226"/>
      <c r="K6226"/>
      <c r="L6226" s="172"/>
    </row>
    <row r="6227" spans="7:12" x14ac:dyDescent="0.15">
      <c r="G6227"/>
      <c r="H6227"/>
      <c r="I6227"/>
      <c r="J6227"/>
      <c r="K6227"/>
      <c r="L6227" s="172"/>
    </row>
    <row r="6228" spans="7:12" x14ac:dyDescent="0.15">
      <c r="G6228"/>
      <c r="H6228"/>
      <c r="I6228"/>
      <c r="J6228"/>
      <c r="K6228"/>
      <c r="L6228" s="172"/>
    </row>
    <row r="6229" spans="7:12" x14ac:dyDescent="0.15">
      <c r="G6229"/>
      <c r="H6229"/>
      <c r="I6229"/>
      <c r="J6229"/>
      <c r="K6229"/>
      <c r="L6229" s="172"/>
    </row>
    <row r="6230" spans="7:12" x14ac:dyDescent="0.15">
      <c r="G6230"/>
      <c r="H6230"/>
      <c r="I6230"/>
      <c r="J6230"/>
      <c r="K6230"/>
      <c r="L6230" s="172"/>
    </row>
    <row r="6231" spans="7:12" x14ac:dyDescent="0.15">
      <c r="G6231"/>
      <c r="H6231"/>
      <c r="I6231"/>
      <c r="J6231"/>
      <c r="K6231"/>
      <c r="L6231" s="172"/>
    </row>
    <row r="6232" spans="7:12" x14ac:dyDescent="0.15">
      <c r="G6232"/>
      <c r="H6232"/>
      <c r="I6232"/>
      <c r="J6232"/>
      <c r="K6232"/>
      <c r="L6232" s="172"/>
    </row>
    <row r="6233" spans="7:12" x14ac:dyDescent="0.15">
      <c r="G6233"/>
      <c r="H6233"/>
      <c r="I6233"/>
      <c r="J6233"/>
      <c r="K6233"/>
      <c r="L6233" s="172"/>
    </row>
    <row r="6234" spans="7:12" x14ac:dyDescent="0.15">
      <c r="G6234"/>
      <c r="H6234"/>
      <c r="I6234"/>
      <c r="J6234"/>
      <c r="K6234"/>
      <c r="L6234" s="172"/>
    </row>
    <row r="6235" spans="7:12" x14ac:dyDescent="0.15">
      <c r="G6235"/>
      <c r="H6235"/>
      <c r="I6235"/>
      <c r="J6235"/>
      <c r="K6235"/>
      <c r="L6235" s="172"/>
    </row>
    <row r="6236" spans="7:12" x14ac:dyDescent="0.15">
      <c r="G6236"/>
      <c r="H6236"/>
      <c r="I6236"/>
      <c r="J6236"/>
      <c r="K6236"/>
      <c r="L6236" s="172"/>
    </row>
    <row r="6237" spans="7:12" x14ac:dyDescent="0.15">
      <c r="G6237"/>
      <c r="H6237"/>
      <c r="I6237"/>
      <c r="J6237"/>
      <c r="K6237"/>
      <c r="L6237" s="172"/>
    </row>
    <row r="6238" spans="7:12" x14ac:dyDescent="0.15">
      <c r="G6238"/>
      <c r="H6238"/>
      <c r="I6238"/>
      <c r="J6238"/>
      <c r="K6238"/>
      <c r="L6238" s="172"/>
    </row>
    <row r="6239" spans="7:12" x14ac:dyDescent="0.15">
      <c r="G6239"/>
      <c r="H6239"/>
      <c r="I6239"/>
      <c r="J6239"/>
      <c r="K6239"/>
      <c r="L6239" s="172"/>
    </row>
    <row r="6240" spans="7:12" x14ac:dyDescent="0.15">
      <c r="G6240"/>
      <c r="H6240"/>
      <c r="I6240"/>
      <c r="J6240"/>
      <c r="K6240"/>
      <c r="L6240" s="172"/>
    </row>
    <row r="6241" spans="7:12" x14ac:dyDescent="0.15">
      <c r="G6241"/>
      <c r="H6241"/>
      <c r="I6241"/>
      <c r="J6241"/>
      <c r="K6241"/>
      <c r="L6241" s="172"/>
    </row>
    <row r="6242" spans="7:12" x14ac:dyDescent="0.15">
      <c r="G6242"/>
      <c r="H6242"/>
      <c r="I6242"/>
      <c r="J6242"/>
      <c r="K6242"/>
      <c r="L6242" s="172"/>
    </row>
    <row r="6243" spans="7:12" x14ac:dyDescent="0.15">
      <c r="G6243"/>
      <c r="H6243"/>
      <c r="I6243"/>
      <c r="J6243"/>
      <c r="K6243"/>
      <c r="L6243" s="172"/>
    </row>
    <row r="6244" spans="7:12" x14ac:dyDescent="0.15">
      <c r="G6244"/>
      <c r="H6244"/>
      <c r="I6244"/>
      <c r="J6244"/>
      <c r="K6244"/>
      <c r="L6244" s="172"/>
    </row>
    <row r="6245" spans="7:12" x14ac:dyDescent="0.15">
      <c r="G6245"/>
      <c r="H6245"/>
      <c r="I6245"/>
      <c r="J6245"/>
      <c r="K6245"/>
      <c r="L6245" s="172"/>
    </row>
    <row r="6246" spans="7:12" x14ac:dyDescent="0.15">
      <c r="G6246"/>
      <c r="H6246"/>
      <c r="I6246"/>
      <c r="J6246"/>
      <c r="K6246"/>
      <c r="L6246" s="172"/>
    </row>
    <row r="6247" spans="7:12" x14ac:dyDescent="0.15">
      <c r="G6247"/>
      <c r="H6247"/>
      <c r="I6247"/>
      <c r="J6247"/>
      <c r="K6247"/>
      <c r="L6247" s="172"/>
    </row>
    <row r="6248" spans="7:12" x14ac:dyDescent="0.15">
      <c r="G6248"/>
      <c r="H6248"/>
      <c r="I6248"/>
      <c r="J6248"/>
      <c r="K6248"/>
      <c r="L6248" s="172"/>
    </row>
    <row r="6249" spans="7:12" x14ac:dyDescent="0.15">
      <c r="G6249"/>
      <c r="H6249"/>
      <c r="I6249"/>
      <c r="J6249"/>
      <c r="K6249"/>
      <c r="L6249" s="172"/>
    </row>
    <row r="6250" spans="7:12" x14ac:dyDescent="0.15">
      <c r="G6250"/>
      <c r="H6250"/>
      <c r="I6250"/>
      <c r="J6250"/>
      <c r="K6250"/>
      <c r="L6250" s="172"/>
    </row>
    <row r="6251" spans="7:12" x14ac:dyDescent="0.15">
      <c r="G6251"/>
      <c r="H6251"/>
      <c r="I6251"/>
      <c r="J6251"/>
      <c r="K6251"/>
      <c r="L6251" s="172"/>
    </row>
    <row r="6252" spans="7:12" x14ac:dyDescent="0.15">
      <c r="G6252"/>
      <c r="H6252"/>
      <c r="I6252"/>
      <c r="J6252"/>
      <c r="K6252"/>
      <c r="L6252" s="172"/>
    </row>
    <row r="6253" spans="7:12" x14ac:dyDescent="0.15">
      <c r="G6253"/>
      <c r="H6253"/>
      <c r="I6253"/>
      <c r="J6253"/>
      <c r="K6253"/>
      <c r="L6253" s="172"/>
    </row>
    <row r="6254" spans="7:12" x14ac:dyDescent="0.15">
      <c r="G6254"/>
      <c r="H6254"/>
      <c r="I6254"/>
      <c r="J6254"/>
      <c r="K6254"/>
      <c r="L6254" s="172"/>
    </row>
    <row r="6255" spans="7:12" x14ac:dyDescent="0.15">
      <c r="G6255"/>
      <c r="H6255"/>
      <c r="I6255"/>
      <c r="J6255"/>
      <c r="K6255"/>
      <c r="L6255" s="172"/>
    </row>
    <row r="6256" spans="7:12" x14ac:dyDescent="0.15">
      <c r="G6256"/>
      <c r="H6256"/>
      <c r="I6256"/>
      <c r="J6256"/>
      <c r="K6256"/>
      <c r="L6256" s="172"/>
    </row>
    <row r="6257" spans="7:12" x14ac:dyDescent="0.15">
      <c r="G6257"/>
      <c r="H6257"/>
      <c r="I6257"/>
      <c r="J6257"/>
      <c r="K6257"/>
      <c r="L6257" s="172"/>
    </row>
    <row r="6258" spans="7:12" x14ac:dyDescent="0.15">
      <c r="G6258"/>
      <c r="H6258"/>
      <c r="I6258"/>
      <c r="J6258"/>
      <c r="K6258"/>
      <c r="L6258" s="172"/>
    </row>
    <row r="6259" spans="7:12" x14ac:dyDescent="0.15">
      <c r="G6259"/>
      <c r="H6259"/>
      <c r="I6259"/>
      <c r="J6259"/>
      <c r="K6259"/>
      <c r="L6259" s="172"/>
    </row>
    <row r="6260" spans="7:12" x14ac:dyDescent="0.15">
      <c r="G6260"/>
      <c r="H6260"/>
      <c r="I6260"/>
      <c r="J6260"/>
      <c r="K6260"/>
      <c r="L6260" s="172"/>
    </row>
    <row r="6261" spans="7:12" x14ac:dyDescent="0.15">
      <c r="G6261"/>
      <c r="H6261"/>
      <c r="I6261"/>
      <c r="J6261"/>
      <c r="K6261"/>
      <c r="L6261" s="172"/>
    </row>
    <row r="6262" spans="7:12" x14ac:dyDescent="0.15">
      <c r="G6262"/>
      <c r="H6262"/>
      <c r="I6262"/>
      <c r="J6262"/>
      <c r="K6262"/>
      <c r="L6262" s="172"/>
    </row>
    <row r="6263" spans="7:12" x14ac:dyDescent="0.15">
      <c r="G6263"/>
      <c r="H6263"/>
      <c r="I6263"/>
      <c r="J6263"/>
      <c r="K6263"/>
      <c r="L6263" s="172"/>
    </row>
    <row r="6264" spans="7:12" x14ac:dyDescent="0.15">
      <c r="G6264"/>
      <c r="H6264"/>
      <c r="I6264"/>
      <c r="J6264"/>
      <c r="K6264"/>
      <c r="L6264" s="172"/>
    </row>
    <row r="6265" spans="7:12" x14ac:dyDescent="0.15">
      <c r="G6265"/>
      <c r="H6265"/>
      <c r="I6265"/>
      <c r="J6265"/>
      <c r="K6265"/>
      <c r="L6265" s="172"/>
    </row>
    <row r="6266" spans="7:12" x14ac:dyDescent="0.15">
      <c r="G6266"/>
      <c r="H6266"/>
      <c r="I6266"/>
      <c r="J6266"/>
      <c r="K6266"/>
      <c r="L6266" s="172"/>
    </row>
    <row r="6267" spans="7:12" x14ac:dyDescent="0.15">
      <c r="G6267"/>
      <c r="H6267"/>
      <c r="I6267"/>
      <c r="J6267"/>
      <c r="K6267"/>
      <c r="L6267" s="172"/>
    </row>
    <row r="6268" spans="7:12" x14ac:dyDescent="0.15">
      <c r="G6268"/>
      <c r="H6268"/>
      <c r="I6268"/>
      <c r="J6268"/>
      <c r="K6268"/>
      <c r="L6268" s="172"/>
    </row>
    <row r="6269" spans="7:12" x14ac:dyDescent="0.15">
      <c r="G6269"/>
      <c r="H6269"/>
      <c r="I6269"/>
      <c r="J6269"/>
      <c r="K6269"/>
      <c r="L6269" s="172"/>
    </row>
    <row r="6270" spans="7:12" x14ac:dyDescent="0.15">
      <c r="G6270"/>
      <c r="H6270"/>
      <c r="I6270"/>
      <c r="J6270"/>
      <c r="K6270"/>
      <c r="L6270" s="172"/>
    </row>
    <row r="6271" spans="7:12" x14ac:dyDescent="0.15">
      <c r="G6271"/>
      <c r="H6271"/>
      <c r="I6271"/>
      <c r="J6271"/>
      <c r="K6271"/>
      <c r="L6271" s="172"/>
    </row>
    <row r="6272" spans="7:12" x14ac:dyDescent="0.15">
      <c r="G6272"/>
      <c r="H6272"/>
      <c r="I6272"/>
      <c r="J6272"/>
      <c r="K6272"/>
      <c r="L6272" s="172"/>
    </row>
    <row r="6273" spans="7:12" x14ac:dyDescent="0.15">
      <c r="G6273"/>
      <c r="H6273"/>
      <c r="I6273"/>
      <c r="J6273"/>
      <c r="K6273"/>
      <c r="L6273" s="172"/>
    </row>
    <row r="6274" spans="7:12" x14ac:dyDescent="0.15">
      <c r="G6274"/>
      <c r="H6274"/>
      <c r="I6274"/>
      <c r="J6274"/>
      <c r="K6274"/>
      <c r="L6274" s="172"/>
    </row>
    <row r="6275" spans="7:12" x14ac:dyDescent="0.15">
      <c r="G6275"/>
      <c r="H6275"/>
      <c r="I6275"/>
      <c r="J6275"/>
      <c r="K6275"/>
      <c r="L6275" s="172"/>
    </row>
    <row r="6276" spans="7:12" x14ac:dyDescent="0.15">
      <c r="G6276"/>
      <c r="H6276"/>
      <c r="I6276"/>
      <c r="J6276"/>
      <c r="K6276"/>
      <c r="L6276" s="172"/>
    </row>
    <row r="6277" spans="7:12" x14ac:dyDescent="0.15">
      <c r="G6277"/>
      <c r="H6277"/>
      <c r="I6277"/>
      <c r="J6277"/>
      <c r="K6277"/>
      <c r="L6277" s="172"/>
    </row>
    <row r="6278" spans="7:12" x14ac:dyDescent="0.15">
      <c r="G6278"/>
      <c r="H6278"/>
      <c r="I6278"/>
      <c r="J6278"/>
      <c r="K6278"/>
      <c r="L6278" s="172"/>
    </row>
    <row r="6279" spans="7:12" x14ac:dyDescent="0.15">
      <c r="G6279"/>
      <c r="H6279"/>
      <c r="I6279"/>
      <c r="J6279"/>
      <c r="K6279"/>
      <c r="L6279" s="172"/>
    </row>
    <row r="6280" spans="7:12" x14ac:dyDescent="0.15">
      <c r="G6280"/>
      <c r="H6280"/>
      <c r="I6280"/>
      <c r="J6280"/>
      <c r="K6280"/>
      <c r="L6280" s="172"/>
    </row>
    <row r="6281" spans="7:12" x14ac:dyDescent="0.15">
      <c r="G6281"/>
      <c r="H6281"/>
      <c r="I6281"/>
      <c r="J6281"/>
      <c r="K6281"/>
      <c r="L6281" s="172"/>
    </row>
    <row r="6282" spans="7:12" x14ac:dyDescent="0.15">
      <c r="G6282"/>
      <c r="H6282"/>
      <c r="I6282"/>
      <c r="J6282"/>
      <c r="K6282"/>
      <c r="L6282" s="172"/>
    </row>
    <row r="6283" spans="7:12" x14ac:dyDescent="0.15">
      <c r="G6283"/>
      <c r="H6283"/>
      <c r="I6283"/>
      <c r="J6283"/>
      <c r="K6283"/>
      <c r="L6283" s="172"/>
    </row>
    <row r="6284" spans="7:12" x14ac:dyDescent="0.15">
      <c r="G6284"/>
      <c r="H6284"/>
      <c r="I6284"/>
      <c r="J6284"/>
      <c r="K6284"/>
      <c r="L6284" s="172"/>
    </row>
    <row r="6285" spans="7:12" x14ac:dyDescent="0.15">
      <c r="G6285"/>
      <c r="H6285"/>
      <c r="I6285"/>
      <c r="J6285"/>
      <c r="K6285"/>
      <c r="L6285" s="172"/>
    </row>
    <row r="6286" spans="7:12" x14ac:dyDescent="0.15">
      <c r="G6286"/>
      <c r="H6286"/>
      <c r="I6286"/>
      <c r="J6286"/>
      <c r="K6286"/>
      <c r="L6286" s="172"/>
    </row>
    <row r="6287" spans="7:12" x14ac:dyDescent="0.15">
      <c r="G6287"/>
      <c r="H6287"/>
      <c r="I6287"/>
      <c r="J6287"/>
      <c r="K6287"/>
      <c r="L6287" s="172"/>
    </row>
    <row r="6288" spans="7:12" x14ac:dyDescent="0.15">
      <c r="G6288"/>
      <c r="H6288"/>
      <c r="I6288"/>
      <c r="J6288"/>
      <c r="K6288"/>
      <c r="L6288" s="172"/>
    </row>
    <row r="6289" spans="7:12" x14ac:dyDescent="0.15">
      <c r="G6289"/>
      <c r="H6289"/>
      <c r="I6289"/>
      <c r="J6289"/>
      <c r="K6289"/>
      <c r="L6289" s="172"/>
    </row>
    <row r="6290" spans="7:12" x14ac:dyDescent="0.15">
      <c r="G6290"/>
      <c r="H6290"/>
      <c r="I6290"/>
      <c r="J6290"/>
      <c r="K6290"/>
      <c r="L6290" s="172"/>
    </row>
    <row r="6291" spans="7:12" x14ac:dyDescent="0.15">
      <c r="G6291"/>
      <c r="H6291"/>
      <c r="I6291"/>
      <c r="J6291"/>
      <c r="K6291"/>
      <c r="L6291" s="172"/>
    </row>
    <row r="6292" spans="7:12" x14ac:dyDescent="0.15">
      <c r="G6292"/>
      <c r="H6292"/>
      <c r="I6292"/>
      <c r="J6292"/>
      <c r="K6292"/>
      <c r="L6292" s="172"/>
    </row>
    <row r="6293" spans="7:12" x14ac:dyDescent="0.15">
      <c r="G6293"/>
      <c r="H6293"/>
      <c r="I6293"/>
      <c r="J6293"/>
      <c r="K6293"/>
      <c r="L6293" s="172"/>
    </row>
    <row r="6294" spans="7:12" x14ac:dyDescent="0.15">
      <c r="G6294"/>
      <c r="H6294"/>
      <c r="I6294"/>
      <c r="J6294"/>
      <c r="K6294"/>
      <c r="L6294" s="172"/>
    </row>
    <row r="6295" spans="7:12" x14ac:dyDescent="0.15">
      <c r="G6295"/>
      <c r="H6295"/>
      <c r="I6295"/>
      <c r="J6295"/>
      <c r="K6295"/>
      <c r="L6295" s="172"/>
    </row>
    <row r="6296" spans="7:12" x14ac:dyDescent="0.15">
      <c r="G6296"/>
      <c r="H6296"/>
      <c r="I6296"/>
      <c r="J6296"/>
      <c r="K6296"/>
      <c r="L6296" s="172"/>
    </row>
    <row r="6297" spans="7:12" x14ac:dyDescent="0.15">
      <c r="G6297"/>
      <c r="H6297"/>
      <c r="I6297"/>
      <c r="J6297"/>
      <c r="K6297"/>
      <c r="L6297" s="172"/>
    </row>
    <row r="6298" spans="7:12" x14ac:dyDescent="0.15">
      <c r="G6298"/>
      <c r="H6298"/>
      <c r="I6298"/>
      <c r="J6298"/>
      <c r="K6298"/>
      <c r="L6298" s="172"/>
    </row>
    <row r="6299" spans="7:12" x14ac:dyDescent="0.15">
      <c r="G6299"/>
      <c r="H6299"/>
      <c r="I6299"/>
      <c r="J6299"/>
      <c r="K6299"/>
      <c r="L6299" s="172"/>
    </row>
    <row r="6300" spans="7:12" x14ac:dyDescent="0.15">
      <c r="G6300"/>
      <c r="H6300"/>
      <c r="I6300"/>
      <c r="J6300"/>
      <c r="K6300"/>
      <c r="L6300" s="172"/>
    </row>
    <row r="6301" spans="7:12" x14ac:dyDescent="0.15">
      <c r="G6301"/>
      <c r="H6301"/>
      <c r="I6301"/>
      <c r="J6301"/>
      <c r="K6301"/>
      <c r="L6301" s="172"/>
    </row>
    <row r="6302" spans="7:12" x14ac:dyDescent="0.15">
      <c r="G6302"/>
      <c r="H6302"/>
      <c r="I6302"/>
      <c r="J6302"/>
      <c r="K6302"/>
      <c r="L6302" s="172"/>
    </row>
    <row r="6303" spans="7:12" x14ac:dyDescent="0.15">
      <c r="G6303"/>
      <c r="H6303"/>
      <c r="I6303"/>
      <c r="J6303"/>
      <c r="K6303"/>
      <c r="L6303" s="172"/>
    </row>
    <row r="6304" spans="7:12" x14ac:dyDescent="0.15">
      <c r="G6304"/>
      <c r="H6304"/>
      <c r="I6304"/>
      <c r="J6304"/>
      <c r="K6304"/>
      <c r="L6304" s="172"/>
    </row>
    <row r="6305" spans="7:12" x14ac:dyDescent="0.15">
      <c r="G6305"/>
      <c r="H6305"/>
      <c r="I6305"/>
      <c r="J6305"/>
      <c r="K6305"/>
      <c r="L6305" s="172"/>
    </row>
    <row r="6306" spans="7:12" x14ac:dyDescent="0.15">
      <c r="G6306"/>
      <c r="H6306"/>
      <c r="I6306"/>
      <c r="J6306"/>
      <c r="K6306"/>
      <c r="L6306" s="172"/>
    </row>
    <row r="6307" spans="7:12" x14ac:dyDescent="0.15">
      <c r="G6307"/>
      <c r="H6307"/>
      <c r="I6307"/>
      <c r="J6307"/>
      <c r="K6307"/>
      <c r="L6307" s="172"/>
    </row>
    <row r="6308" spans="7:12" x14ac:dyDescent="0.15">
      <c r="G6308"/>
      <c r="H6308"/>
      <c r="I6308"/>
      <c r="J6308"/>
      <c r="K6308"/>
      <c r="L6308" s="172"/>
    </row>
    <row r="6309" spans="7:12" x14ac:dyDescent="0.15">
      <c r="G6309"/>
      <c r="H6309"/>
      <c r="I6309"/>
      <c r="J6309"/>
      <c r="K6309"/>
      <c r="L6309" s="172"/>
    </row>
    <row r="6310" spans="7:12" x14ac:dyDescent="0.15">
      <c r="G6310"/>
      <c r="H6310"/>
      <c r="I6310"/>
      <c r="J6310"/>
      <c r="K6310"/>
      <c r="L6310" s="172"/>
    </row>
    <row r="6311" spans="7:12" x14ac:dyDescent="0.15">
      <c r="G6311"/>
      <c r="H6311"/>
      <c r="I6311"/>
      <c r="J6311"/>
      <c r="K6311"/>
      <c r="L6311" s="172"/>
    </row>
    <row r="6312" spans="7:12" x14ac:dyDescent="0.15">
      <c r="G6312"/>
      <c r="H6312"/>
      <c r="I6312"/>
      <c r="J6312"/>
      <c r="K6312"/>
      <c r="L6312" s="172"/>
    </row>
    <row r="6313" spans="7:12" x14ac:dyDescent="0.15">
      <c r="G6313"/>
      <c r="H6313"/>
      <c r="I6313"/>
      <c r="J6313"/>
      <c r="K6313"/>
      <c r="L6313" s="172"/>
    </row>
    <row r="6314" spans="7:12" x14ac:dyDescent="0.15">
      <c r="G6314"/>
      <c r="H6314"/>
      <c r="I6314"/>
      <c r="J6314"/>
      <c r="K6314"/>
      <c r="L6314" s="172"/>
    </row>
    <row r="6315" spans="7:12" x14ac:dyDescent="0.15">
      <c r="G6315"/>
      <c r="H6315"/>
      <c r="I6315"/>
      <c r="J6315"/>
      <c r="K6315"/>
      <c r="L6315" s="172"/>
    </row>
    <row r="6316" spans="7:12" x14ac:dyDescent="0.15">
      <c r="G6316"/>
      <c r="H6316"/>
      <c r="I6316"/>
      <c r="J6316"/>
      <c r="K6316"/>
      <c r="L6316" s="172"/>
    </row>
    <row r="6317" spans="7:12" x14ac:dyDescent="0.15">
      <c r="G6317"/>
      <c r="H6317"/>
      <c r="I6317"/>
      <c r="J6317"/>
      <c r="K6317"/>
      <c r="L6317" s="172"/>
    </row>
    <row r="6318" spans="7:12" x14ac:dyDescent="0.15">
      <c r="G6318"/>
      <c r="H6318"/>
      <c r="I6318"/>
      <c r="J6318"/>
      <c r="K6318"/>
      <c r="L6318" s="172"/>
    </row>
    <row r="6319" spans="7:12" x14ac:dyDescent="0.15">
      <c r="G6319"/>
      <c r="H6319"/>
      <c r="I6319"/>
      <c r="J6319"/>
      <c r="K6319"/>
      <c r="L6319" s="172"/>
    </row>
    <row r="6320" spans="7:12" x14ac:dyDescent="0.15">
      <c r="G6320"/>
      <c r="H6320"/>
      <c r="I6320"/>
      <c r="J6320"/>
      <c r="K6320"/>
      <c r="L6320" s="172"/>
    </row>
    <row r="6321" spans="7:12" x14ac:dyDescent="0.15">
      <c r="G6321"/>
      <c r="H6321"/>
      <c r="I6321"/>
      <c r="J6321"/>
      <c r="K6321"/>
      <c r="L6321" s="172"/>
    </row>
    <row r="6322" spans="7:12" x14ac:dyDescent="0.15">
      <c r="G6322"/>
      <c r="H6322"/>
      <c r="I6322"/>
      <c r="J6322"/>
      <c r="K6322"/>
      <c r="L6322" s="172"/>
    </row>
    <row r="6323" spans="7:12" x14ac:dyDescent="0.15">
      <c r="G6323"/>
      <c r="H6323"/>
      <c r="I6323"/>
      <c r="J6323"/>
      <c r="K6323"/>
      <c r="L6323" s="172"/>
    </row>
    <row r="6324" spans="7:12" x14ac:dyDescent="0.15">
      <c r="G6324"/>
      <c r="H6324"/>
      <c r="I6324"/>
      <c r="J6324"/>
      <c r="K6324"/>
      <c r="L6324" s="172"/>
    </row>
    <row r="6325" spans="7:12" x14ac:dyDescent="0.15">
      <c r="G6325"/>
      <c r="H6325"/>
      <c r="I6325"/>
      <c r="J6325"/>
      <c r="K6325"/>
      <c r="L6325" s="172"/>
    </row>
    <row r="6326" spans="7:12" x14ac:dyDescent="0.15">
      <c r="G6326"/>
      <c r="H6326"/>
      <c r="I6326"/>
      <c r="J6326"/>
      <c r="K6326"/>
      <c r="L6326" s="172"/>
    </row>
    <row r="6327" spans="7:12" x14ac:dyDescent="0.15">
      <c r="G6327"/>
      <c r="H6327"/>
      <c r="I6327"/>
      <c r="J6327"/>
      <c r="K6327"/>
      <c r="L6327" s="172"/>
    </row>
    <row r="6328" spans="7:12" x14ac:dyDescent="0.15">
      <c r="G6328"/>
      <c r="H6328"/>
      <c r="I6328"/>
      <c r="J6328"/>
      <c r="K6328"/>
      <c r="L6328" s="172"/>
    </row>
    <row r="6329" spans="7:12" x14ac:dyDescent="0.15">
      <c r="G6329"/>
      <c r="H6329"/>
      <c r="I6329"/>
      <c r="J6329"/>
      <c r="K6329"/>
      <c r="L6329" s="172"/>
    </row>
    <row r="6330" spans="7:12" x14ac:dyDescent="0.15">
      <c r="G6330"/>
      <c r="H6330"/>
      <c r="I6330"/>
      <c r="J6330"/>
      <c r="K6330"/>
      <c r="L6330" s="172"/>
    </row>
    <row r="6331" spans="7:12" x14ac:dyDescent="0.15">
      <c r="G6331"/>
      <c r="H6331"/>
      <c r="I6331"/>
      <c r="J6331"/>
      <c r="K6331"/>
      <c r="L6331" s="172"/>
    </row>
    <row r="6332" spans="7:12" x14ac:dyDescent="0.15">
      <c r="G6332"/>
      <c r="H6332"/>
      <c r="I6332"/>
      <c r="J6332"/>
      <c r="K6332"/>
      <c r="L6332" s="172"/>
    </row>
    <row r="6333" spans="7:12" x14ac:dyDescent="0.15">
      <c r="G6333"/>
      <c r="H6333"/>
      <c r="I6333"/>
      <c r="J6333"/>
      <c r="K6333"/>
      <c r="L6333" s="172"/>
    </row>
    <row r="6334" spans="7:12" x14ac:dyDescent="0.15">
      <c r="G6334"/>
      <c r="H6334"/>
      <c r="I6334"/>
      <c r="J6334"/>
      <c r="K6334"/>
      <c r="L6334" s="172"/>
    </row>
    <row r="6335" spans="7:12" x14ac:dyDescent="0.15">
      <c r="G6335"/>
      <c r="H6335"/>
      <c r="I6335"/>
      <c r="J6335"/>
      <c r="K6335"/>
      <c r="L6335" s="172"/>
    </row>
    <row r="6336" spans="7:12" x14ac:dyDescent="0.15">
      <c r="G6336"/>
      <c r="H6336"/>
      <c r="I6336"/>
      <c r="J6336"/>
      <c r="K6336"/>
      <c r="L6336" s="172"/>
    </row>
    <row r="6337" spans="7:12" x14ac:dyDescent="0.15">
      <c r="G6337"/>
      <c r="H6337"/>
      <c r="I6337"/>
      <c r="J6337"/>
      <c r="K6337"/>
      <c r="L6337" s="172"/>
    </row>
    <row r="6338" spans="7:12" x14ac:dyDescent="0.15">
      <c r="G6338"/>
      <c r="H6338"/>
      <c r="I6338"/>
      <c r="J6338"/>
      <c r="K6338"/>
      <c r="L6338" s="172"/>
    </row>
    <row r="6339" spans="7:12" x14ac:dyDescent="0.15">
      <c r="G6339"/>
      <c r="H6339"/>
      <c r="I6339"/>
      <c r="J6339"/>
      <c r="K6339"/>
      <c r="L6339" s="172"/>
    </row>
    <row r="6340" spans="7:12" x14ac:dyDescent="0.15">
      <c r="G6340"/>
      <c r="H6340"/>
      <c r="I6340"/>
      <c r="J6340"/>
      <c r="K6340"/>
      <c r="L6340" s="172"/>
    </row>
    <row r="6341" spans="7:12" x14ac:dyDescent="0.15">
      <c r="G6341"/>
      <c r="H6341"/>
      <c r="I6341"/>
      <c r="J6341"/>
      <c r="K6341"/>
      <c r="L6341" s="172"/>
    </row>
    <row r="6342" spans="7:12" x14ac:dyDescent="0.15">
      <c r="G6342"/>
      <c r="H6342"/>
      <c r="I6342"/>
      <c r="J6342"/>
      <c r="K6342"/>
      <c r="L6342" s="172"/>
    </row>
    <row r="6343" spans="7:12" x14ac:dyDescent="0.15">
      <c r="G6343"/>
      <c r="H6343"/>
      <c r="I6343"/>
      <c r="J6343"/>
      <c r="K6343"/>
      <c r="L6343" s="172"/>
    </row>
    <row r="6344" spans="7:12" x14ac:dyDescent="0.15">
      <c r="G6344"/>
      <c r="H6344"/>
      <c r="I6344"/>
      <c r="J6344"/>
      <c r="K6344"/>
      <c r="L6344" s="172"/>
    </row>
    <row r="6345" spans="7:12" x14ac:dyDescent="0.15">
      <c r="G6345"/>
      <c r="H6345"/>
      <c r="I6345"/>
      <c r="J6345"/>
      <c r="K6345"/>
      <c r="L6345" s="172"/>
    </row>
    <row r="6346" spans="7:12" x14ac:dyDescent="0.15">
      <c r="G6346"/>
      <c r="H6346"/>
      <c r="I6346"/>
      <c r="J6346"/>
      <c r="K6346"/>
      <c r="L6346" s="172"/>
    </row>
    <row r="6347" spans="7:12" x14ac:dyDescent="0.15">
      <c r="G6347"/>
      <c r="H6347"/>
      <c r="I6347"/>
      <c r="J6347"/>
      <c r="K6347"/>
      <c r="L6347" s="172"/>
    </row>
    <row r="6348" spans="7:12" x14ac:dyDescent="0.15">
      <c r="G6348"/>
      <c r="H6348"/>
      <c r="I6348"/>
      <c r="J6348"/>
      <c r="K6348"/>
      <c r="L6348" s="172"/>
    </row>
    <row r="6349" spans="7:12" x14ac:dyDescent="0.15">
      <c r="G6349"/>
      <c r="H6349"/>
      <c r="I6349"/>
      <c r="J6349"/>
      <c r="K6349"/>
      <c r="L6349" s="172"/>
    </row>
    <row r="6350" spans="7:12" x14ac:dyDescent="0.15">
      <c r="G6350"/>
      <c r="H6350"/>
      <c r="I6350"/>
      <c r="J6350"/>
      <c r="K6350"/>
      <c r="L6350" s="172"/>
    </row>
    <row r="6351" spans="7:12" x14ac:dyDescent="0.15">
      <c r="G6351"/>
      <c r="H6351"/>
      <c r="I6351"/>
      <c r="J6351"/>
      <c r="K6351"/>
      <c r="L6351" s="172"/>
    </row>
    <row r="6352" spans="7:12" x14ac:dyDescent="0.15">
      <c r="G6352"/>
      <c r="H6352"/>
      <c r="I6352"/>
      <c r="J6352"/>
      <c r="K6352"/>
      <c r="L6352" s="172"/>
    </row>
    <row r="6353" spans="7:12" x14ac:dyDescent="0.15">
      <c r="G6353"/>
      <c r="H6353"/>
      <c r="I6353"/>
      <c r="J6353"/>
      <c r="K6353"/>
      <c r="L6353" s="172"/>
    </row>
    <row r="6354" spans="7:12" x14ac:dyDescent="0.15">
      <c r="G6354"/>
      <c r="H6354"/>
      <c r="I6354"/>
      <c r="J6354"/>
      <c r="K6354"/>
      <c r="L6354" s="172"/>
    </row>
    <row r="6355" spans="7:12" x14ac:dyDescent="0.15">
      <c r="G6355"/>
      <c r="H6355"/>
      <c r="I6355"/>
      <c r="J6355"/>
      <c r="K6355"/>
      <c r="L6355" s="172"/>
    </row>
    <row r="6356" spans="7:12" x14ac:dyDescent="0.15">
      <c r="G6356"/>
      <c r="H6356"/>
      <c r="I6356"/>
      <c r="J6356"/>
      <c r="K6356"/>
      <c r="L6356" s="172"/>
    </row>
    <row r="6357" spans="7:12" x14ac:dyDescent="0.15">
      <c r="G6357"/>
      <c r="H6357"/>
      <c r="I6357"/>
      <c r="J6357"/>
      <c r="K6357"/>
      <c r="L6357" s="172"/>
    </row>
    <row r="6358" spans="7:12" x14ac:dyDescent="0.15">
      <c r="G6358"/>
      <c r="H6358"/>
      <c r="I6358"/>
      <c r="J6358"/>
      <c r="K6358"/>
      <c r="L6358" s="172"/>
    </row>
    <row r="6359" spans="7:12" x14ac:dyDescent="0.15">
      <c r="G6359"/>
      <c r="H6359"/>
      <c r="I6359"/>
      <c r="J6359"/>
      <c r="K6359"/>
      <c r="L6359" s="172"/>
    </row>
    <row r="6360" spans="7:12" x14ac:dyDescent="0.15">
      <c r="G6360"/>
      <c r="H6360"/>
      <c r="I6360"/>
      <c r="J6360"/>
      <c r="K6360"/>
      <c r="L6360" s="172"/>
    </row>
    <row r="6361" spans="7:12" x14ac:dyDescent="0.15">
      <c r="G6361"/>
      <c r="H6361"/>
      <c r="I6361"/>
      <c r="J6361"/>
      <c r="K6361"/>
      <c r="L6361" s="172"/>
    </row>
    <row r="6362" spans="7:12" x14ac:dyDescent="0.15">
      <c r="G6362"/>
      <c r="H6362"/>
      <c r="I6362"/>
      <c r="J6362"/>
      <c r="K6362"/>
      <c r="L6362" s="172"/>
    </row>
    <row r="6363" spans="7:12" x14ac:dyDescent="0.15">
      <c r="G6363"/>
      <c r="H6363"/>
      <c r="I6363"/>
      <c r="J6363"/>
      <c r="K6363"/>
      <c r="L6363" s="172"/>
    </row>
    <row r="6364" spans="7:12" x14ac:dyDescent="0.15">
      <c r="G6364"/>
      <c r="H6364"/>
      <c r="I6364"/>
      <c r="J6364"/>
      <c r="K6364"/>
      <c r="L6364" s="172"/>
    </row>
    <row r="6365" spans="7:12" x14ac:dyDescent="0.15">
      <c r="G6365"/>
      <c r="H6365"/>
      <c r="I6365"/>
      <c r="J6365"/>
      <c r="K6365"/>
      <c r="L6365" s="172"/>
    </row>
    <row r="6366" spans="7:12" x14ac:dyDescent="0.15">
      <c r="G6366"/>
      <c r="H6366"/>
      <c r="I6366"/>
      <c r="J6366"/>
      <c r="K6366"/>
      <c r="L6366" s="172"/>
    </row>
    <row r="6367" spans="7:12" x14ac:dyDescent="0.15">
      <c r="G6367"/>
      <c r="H6367"/>
      <c r="I6367"/>
      <c r="J6367"/>
      <c r="K6367"/>
      <c r="L6367" s="172"/>
    </row>
    <row r="6368" spans="7:12" x14ac:dyDescent="0.15">
      <c r="G6368"/>
      <c r="H6368"/>
      <c r="I6368"/>
      <c r="J6368"/>
      <c r="K6368"/>
      <c r="L6368" s="172"/>
    </row>
    <row r="6369" spans="7:12" x14ac:dyDescent="0.15">
      <c r="G6369"/>
      <c r="H6369"/>
      <c r="I6369"/>
      <c r="J6369"/>
      <c r="K6369"/>
      <c r="L6369" s="172"/>
    </row>
    <row r="6370" spans="7:12" x14ac:dyDescent="0.15">
      <c r="G6370"/>
      <c r="H6370"/>
      <c r="I6370"/>
      <c r="J6370"/>
      <c r="K6370"/>
      <c r="L6370" s="172"/>
    </row>
    <row r="6371" spans="7:12" x14ac:dyDescent="0.15">
      <c r="G6371"/>
      <c r="H6371"/>
      <c r="I6371"/>
      <c r="J6371"/>
      <c r="K6371"/>
      <c r="L6371" s="172"/>
    </row>
    <row r="6372" spans="7:12" x14ac:dyDescent="0.15">
      <c r="G6372"/>
      <c r="H6372"/>
      <c r="I6372"/>
      <c r="J6372"/>
      <c r="K6372"/>
      <c r="L6372" s="172"/>
    </row>
    <row r="6373" spans="7:12" x14ac:dyDescent="0.15">
      <c r="G6373"/>
      <c r="H6373"/>
      <c r="I6373"/>
      <c r="J6373"/>
      <c r="K6373"/>
      <c r="L6373" s="172"/>
    </row>
    <row r="6374" spans="7:12" x14ac:dyDescent="0.15">
      <c r="G6374"/>
      <c r="H6374"/>
      <c r="I6374"/>
      <c r="J6374"/>
      <c r="K6374"/>
      <c r="L6374" s="172"/>
    </row>
    <row r="6375" spans="7:12" x14ac:dyDescent="0.15">
      <c r="G6375"/>
      <c r="H6375"/>
      <c r="I6375"/>
      <c r="J6375"/>
      <c r="K6375"/>
      <c r="L6375" s="172"/>
    </row>
    <row r="6376" spans="7:12" x14ac:dyDescent="0.15">
      <c r="G6376"/>
      <c r="H6376"/>
      <c r="I6376"/>
      <c r="J6376"/>
      <c r="K6376"/>
      <c r="L6376" s="172"/>
    </row>
    <row r="6377" spans="7:12" x14ac:dyDescent="0.15">
      <c r="G6377"/>
      <c r="H6377"/>
      <c r="I6377"/>
      <c r="J6377"/>
      <c r="K6377"/>
      <c r="L6377" s="172"/>
    </row>
    <row r="6378" spans="7:12" x14ac:dyDescent="0.15">
      <c r="G6378"/>
      <c r="H6378"/>
      <c r="I6378"/>
      <c r="J6378"/>
      <c r="K6378"/>
      <c r="L6378" s="172"/>
    </row>
    <row r="6379" spans="7:12" x14ac:dyDescent="0.15">
      <c r="G6379"/>
      <c r="H6379"/>
      <c r="I6379"/>
      <c r="J6379"/>
      <c r="K6379"/>
      <c r="L6379" s="172"/>
    </row>
    <row r="6380" spans="7:12" x14ac:dyDescent="0.15">
      <c r="G6380"/>
      <c r="H6380"/>
      <c r="I6380"/>
      <c r="J6380"/>
      <c r="K6380"/>
      <c r="L6380" s="172"/>
    </row>
    <row r="6381" spans="7:12" x14ac:dyDescent="0.15">
      <c r="G6381"/>
      <c r="H6381"/>
      <c r="I6381"/>
      <c r="J6381"/>
      <c r="K6381"/>
      <c r="L6381" s="172"/>
    </row>
    <row r="6382" spans="7:12" x14ac:dyDescent="0.15">
      <c r="G6382"/>
      <c r="H6382"/>
      <c r="I6382"/>
      <c r="J6382"/>
      <c r="K6382"/>
      <c r="L6382" s="172"/>
    </row>
    <row r="6383" spans="7:12" x14ac:dyDescent="0.15">
      <c r="G6383"/>
      <c r="H6383"/>
      <c r="I6383"/>
      <c r="J6383"/>
      <c r="K6383"/>
      <c r="L6383" s="172"/>
    </row>
    <row r="6384" spans="7:12" x14ac:dyDescent="0.15">
      <c r="G6384"/>
      <c r="H6384"/>
      <c r="I6384"/>
      <c r="J6384"/>
      <c r="K6384"/>
      <c r="L6384" s="172"/>
    </row>
    <row r="6385" spans="7:12" x14ac:dyDescent="0.15">
      <c r="G6385"/>
      <c r="H6385"/>
      <c r="I6385"/>
      <c r="J6385"/>
      <c r="K6385"/>
      <c r="L6385" s="172"/>
    </row>
    <row r="6386" spans="7:12" x14ac:dyDescent="0.15">
      <c r="G6386"/>
      <c r="H6386"/>
      <c r="I6386"/>
      <c r="J6386"/>
      <c r="K6386"/>
      <c r="L6386" s="172"/>
    </row>
    <row r="6387" spans="7:12" x14ac:dyDescent="0.15">
      <c r="G6387"/>
      <c r="H6387"/>
      <c r="I6387"/>
      <c r="J6387"/>
      <c r="K6387"/>
      <c r="L6387" s="172"/>
    </row>
    <row r="6388" spans="7:12" x14ac:dyDescent="0.15">
      <c r="G6388"/>
      <c r="H6388"/>
      <c r="I6388"/>
      <c r="J6388"/>
      <c r="K6388"/>
      <c r="L6388" s="172"/>
    </row>
    <row r="6389" spans="7:12" x14ac:dyDescent="0.15">
      <c r="G6389"/>
      <c r="H6389"/>
      <c r="I6389"/>
      <c r="J6389"/>
      <c r="K6389"/>
      <c r="L6389" s="172"/>
    </row>
    <row r="6390" spans="7:12" x14ac:dyDescent="0.15">
      <c r="G6390"/>
      <c r="H6390"/>
      <c r="I6390"/>
      <c r="J6390"/>
      <c r="K6390"/>
      <c r="L6390" s="172"/>
    </row>
    <row r="6391" spans="7:12" x14ac:dyDescent="0.15">
      <c r="G6391"/>
      <c r="H6391"/>
      <c r="I6391"/>
      <c r="J6391"/>
      <c r="K6391"/>
      <c r="L6391" s="172"/>
    </row>
    <row r="6392" spans="7:12" x14ac:dyDescent="0.15">
      <c r="G6392"/>
      <c r="H6392"/>
      <c r="I6392"/>
      <c r="J6392"/>
      <c r="K6392"/>
      <c r="L6392" s="172"/>
    </row>
    <row r="6393" spans="7:12" x14ac:dyDescent="0.15">
      <c r="G6393"/>
      <c r="H6393"/>
      <c r="I6393"/>
      <c r="J6393"/>
      <c r="K6393"/>
      <c r="L6393" s="172"/>
    </row>
    <row r="6394" spans="7:12" x14ac:dyDescent="0.15">
      <c r="G6394"/>
      <c r="H6394"/>
      <c r="I6394"/>
      <c r="J6394"/>
      <c r="K6394"/>
      <c r="L6394" s="172"/>
    </row>
    <row r="6395" spans="7:12" x14ac:dyDescent="0.15">
      <c r="G6395"/>
      <c r="H6395"/>
      <c r="I6395"/>
      <c r="J6395"/>
      <c r="K6395"/>
      <c r="L6395" s="172"/>
    </row>
    <row r="6396" spans="7:12" x14ac:dyDescent="0.15">
      <c r="G6396"/>
      <c r="H6396"/>
      <c r="I6396"/>
      <c r="J6396"/>
      <c r="K6396"/>
      <c r="L6396" s="172"/>
    </row>
    <row r="6397" spans="7:12" x14ac:dyDescent="0.15">
      <c r="G6397"/>
      <c r="H6397"/>
      <c r="I6397"/>
      <c r="J6397"/>
      <c r="K6397"/>
      <c r="L6397" s="172"/>
    </row>
    <row r="6398" spans="7:12" x14ac:dyDescent="0.15">
      <c r="G6398"/>
      <c r="H6398"/>
      <c r="I6398"/>
      <c r="J6398"/>
      <c r="K6398"/>
      <c r="L6398" s="172"/>
    </row>
    <row r="6399" spans="7:12" x14ac:dyDescent="0.15">
      <c r="G6399"/>
      <c r="H6399"/>
      <c r="I6399"/>
      <c r="J6399"/>
      <c r="K6399"/>
      <c r="L6399" s="172"/>
    </row>
    <row r="6400" spans="7:12" x14ac:dyDescent="0.15">
      <c r="G6400"/>
      <c r="H6400"/>
      <c r="I6400"/>
      <c r="J6400"/>
      <c r="K6400"/>
      <c r="L6400" s="172"/>
    </row>
    <row r="6401" spans="7:12" x14ac:dyDescent="0.15">
      <c r="G6401"/>
      <c r="H6401"/>
      <c r="I6401"/>
      <c r="J6401"/>
      <c r="K6401"/>
      <c r="L6401" s="172"/>
    </row>
    <row r="6402" spans="7:12" x14ac:dyDescent="0.15">
      <c r="G6402"/>
      <c r="H6402"/>
      <c r="I6402"/>
      <c r="J6402"/>
      <c r="K6402"/>
      <c r="L6402" s="172"/>
    </row>
    <row r="6403" spans="7:12" x14ac:dyDescent="0.15">
      <c r="G6403"/>
      <c r="H6403"/>
      <c r="I6403"/>
      <c r="J6403"/>
      <c r="K6403"/>
      <c r="L6403" s="172"/>
    </row>
    <row r="6404" spans="7:12" x14ac:dyDescent="0.15">
      <c r="G6404"/>
      <c r="H6404"/>
      <c r="I6404"/>
      <c r="J6404"/>
      <c r="K6404"/>
      <c r="L6404" s="172"/>
    </row>
    <row r="6405" spans="7:12" x14ac:dyDescent="0.15">
      <c r="G6405"/>
      <c r="H6405"/>
      <c r="I6405"/>
      <c r="J6405"/>
      <c r="K6405"/>
      <c r="L6405" s="172"/>
    </row>
    <row r="6406" spans="7:12" x14ac:dyDescent="0.15">
      <c r="G6406"/>
      <c r="H6406"/>
      <c r="I6406"/>
      <c r="J6406"/>
      <c r="K6406"/>
      <c r="L6406" s="172"/>
    </row>
    <row r="6407" spans="7:12" x14ac:dyDescent="0.15">
      <c r="G6407"/>
      <c r="H6407"/>
      <c r="I6407"/>
      <c r="J6407"/>
      <c r="K6407"/>
      <c r="L6407" s="172"/>
    </row>
    <row r="6408" spans="7:12" x14ac:dyDescent="0.15">
      <c r="G6408"/>
      <c r="H6408"/>
      <c r="I6408"/>
      <c r="J6408"/>
      <c r="K6408"/>
      <c r="L6408" s="172"/>
    </row>
    <row r="6409" spans="7:12" x14ac:dyDescent="0.15">
      <c r="G6409"/>
      <c r="H6409"/>
      <c r="I6409"/>
      <c r="J6409"/>
      <c r="K6409"/>
      <c r="L6409" s="172"/>
    </row>
    <row r="6410" spans="7:12" x14ac:dyDescent="0.15">
      <c r="G6410"/>
      <c r="H6410"/>
      <c r="I6410"/>
      <c r="J6410"/>
      <c r="K6410"/>
      <c r="L6410" s="172"/>
    </row>
    <row r="6411" spans="7:12" x14ac:dyDescent="0.15">
      <c r="G6411"/>
      <c r="H6411"/>
      <c r="I6411"/>
      <c r="J6411"/>
      <c r="K6411"/>
      <c r="L6411" s="172"/>
    </row>
    <row r="6412" spans="7:12" x14ac:dyDescent="0.15">
      <c r="G6412"/>
      <c r="H6412"/>
      <c r="I6412"/>
      <c r="J6412"/>
      <c r="K6412"/>
      <c r="L6412" s="172"/>
    </row>
    <row r="6413" spans="7:12" x14ac:dyDescent="0.15">
      <c r="G6413"/>
      <c r="H6413"/>
      <c r="I6413"/>
      <c r="J6413"/>
      <c r="K6413"/>
      <c r="L6413" s="172"/>
    </row>
    <row r="6414" spans="7:12" x14ac:dyDescent="0.15">
      <c r="G6414"/>
      <c r="H6414"/>
      <c r="I6414"/>
      <c r="J6414"/>
      <c r="K6414"/>
      <c r="L6414" s="172"/>
    </row>
    <row r="6415" spans="7:12" x14ac:dyDescent="0.15">
      <c r="G6415"/>
      <c r="H6415"/>
      <c r="I6415"/>
      <c r="J6415"/>
      <c r="K6415"/>
      <c r="L6415" s="172"/>
    </row>
    <row r="6416" spans="7:12" x14ac:dyDescent="0.15">
      <c r="G6416"/>
      <c r="H6416"/>
      <c r="I6416"/>
      <c r="J6416"/>
      <c r="K6416"/>
      <c r="L6416" s="172"/>
    </row>
    <row r="6417" spans="7:12" x14ac:dyDescent="0.15">
      <c r="G6417"/>
      <c r="H6417"/>
      <c r="I6417"/>
      <c r="J6417"/>
      <c r="K6417"/>
      <c r="L6417" s="172"/>
    </row>
    <row r="6418" spans="7:12" x14ac:dyDescent="0.15">
      <c r="G6418"/>
      <c r="H6418"/>
      <c r="I6418"/>
      <c r="J6418"/>
      <c r="K6418"/>
      <c r="L6418" s="172"/>
    </row>
    <row r="6419" spans="7:12" x14ac:dyDescent="0.15">
      <c r="G6419"/>
      <c r="H6419"/>
      <c r="I6419"/>
      <c r="J6419"/>
      <c r="K6419"/>
      <c r="L6419" s="172"/>
    </row>
    <row r="6420" spans="7:12" x14ac:dyDescent="0.15">
      <c r="G6420"/>
      <c r="H6420"/>
      <c r="I6420"/>
      <c r="J6420"/>
      <c r="K6420"/>
      <c r="L6420" s="172"/>
    </row>
    <row r="6421" spans="7:12" x14ac:dyDescent="0.15">
      <c r="G6421"/>
      <c r="H6421"/>
      <c r="I6421"/>
      <c r="J6421"/>
      <c r="K6421"/>
      <c r="L6421" s="172"/>
    </row>
    <row r="6422" spans="7:12" x14ac:dyDescent="0.15">
      <c r="G6422"/>
      <c r="H6422"/>
      <c r="I6422"/>
      <c r="J6422"/>
      <c r="K6422"/>
      <c r="L6422" s="172"/>
    </row>
    <row r="6423" spans="7:12" x14ac:dyDescent="0.15">
      <c r="G6423"/>
      <c r="H6423"/>
      <c r="I6423"/>
      <c r="J6423"/>
      <c r="K6423"/>
      <c r="L6423" s="172"/>
    </row>
    <row r="6424" spans="7:12" x14ac:dyDescent="0.15">
      <c r="G6424"/>
      <c r="H6424"/>
      <c r="I6424"/>
      <c r="J6424"/>
      <c r="K6424"/>
      <c r="L6424" s="172"/>
    </row>
    <row r="6425" spans="7:12" x14ac:dyDescent="0.15">
      <c r="G6425"/>
      <c r="H6425"/>
      <c r="I6425"/>
      <c r="J6425"/>
      <c r="K6425"/>
      <c r="L6425" s="172"/>
    </row>
    <row r="6426" spans="7:12" x14ac:dyDescent="0.15">
      <c r="G6426"/>
      <c r="H6426"/>
      <c r="I6426"/>
      <c r="J6426"/>
      <c r="K6426"/>
      <c r="L6426" s="172"/>
    </row>
    <row r="6427" spans="7:12" x14ac:dyDescent="0.15">
      <c r="G6427"/>
      <c r="H6427"/>
      <c r="I6427"/>
      <c r="J6427"/>
      <c r="K6427"/>
      <c r="L6427" s="172"/>
    </row>
    <row r="6428" spans="7:12" x14ac:dyDescent="0.15">
      <c r="G6428"/>
      <c r="H6428"/>
      <c r="I6428"/>
      <c r="J6428"/>
      <c r="K6428"/>
      <c r="L6428" s="172"/>
    </row>
    <row r="6429" spans="7:12" x14ac:dyDescent="0.15">
      <c r="G6429"/>
      <c r="H6429"/>
      <c r="I6429"/>
      <c r="J6429"/>
      <c r="K6429"/>
      <c r="L6429" s="172"/>
    </row>
    <row r="6430" spans="7:12" x14ac:dyDescent="0.15">
      <c r="G6430"/>
      <c r="H6430"/>
      <c r="I6430"/>
      <c r="J6430"/>
      <c r="K6430"/>
      <c r="L6430" s="172"/>
    </row>
    <row r="6431" spans="7:12" x14ac:dyDescent="0.15">
      <c r="G6431"/>
      <c r="H6431"/>
      <c r="I6431"/>
      <c r="J6431"/>
      <c r="K6431"/>
      <c r="L6431" s="172"/>
    </row>
    <row r="6432" spans="7:12" x14ac:dyDescent="0.15">
      <c r="G6432"/>
      <c r="H6432"/>
      <c r="I6432"/>
      <c r="J6432"/>
      <c r="K6432"/>
      <c r="L6432" s="172"/>
    </row>
    <row r="6433" spans="7:12" x14ac:dyDescent="0.15">
      <c r="G6433"/>
      <c r="H6433"/>
      <c r="I6433"/>
      <c r="J6433"/>
      <c r="K6433"/>
      <c r="L6433" s="172"/>
    </row>
    <row r="6434" spans="7:12" x14ac:dyDescent="0.15">
      <c r="G6434"/>
      <c r="H6434"/>
      <c r="I6434"/>
      <c r="J6434"/>
      <c r="K6434"/>
      <c r="L6434" s="172"/>
    </row>
    <row r="6435" spans="7:12" x14ac:dyDescent="0.15">
      <c r="G6435"/>
      <c r="H6435"/>
      <c r="I6435"/>
      <c r="J6435"/>
      <c r="K6435"/>
      <c r="L6435" s="172"/>
    </row>
    <row r="6436" spans="7:12" x14ac:dyDescent="0.15">
      <c r="G6436"/>
      <c r="H6436"/>
      <c r="I6436"/>
      <c r="J6436"/>
      <c r="K6436"/>
      <c r="L6436" s="172"/>
    </row>
    <row r="6437" spans="7:12" x14ac:dyDescent="0.15">
      <c r="G6437"/>
      <c r="H6437"/>
      <c r="I6437"/>
      <c r="J6437"/>
      <c r="K6437"/>
      <c r="L6437" s="172"/>
    </row>
    <row r="6438" spans="7:12" x14ac:dyDescent="0.15">
      <c r="G6438"/>
      <c r="H6438"/>
      <c r="I6438"/>
      <c r="J6438"/>
      <c r="K6438"/>
      <c r="L6438" s="172"/>
    </row>
    <row r="6439" spans="7:12" x14ac:dyDescent="0.15">
      <c r="G6439"/>
      <c r="H6439"/>
      <c r="I6439"/>
      <c r="J6439"/>
      <c r="K6439"/>
      <c r="L6439" s="172"/>
    </row>
    <row r="6440" spans="7:12" x14ac:dyDescent="0.15">
      <c r="G6440"/>
      <c r="H6440"/>
      <c r="I6440"/>
      <c r="J6440"/>
      <c r="K6440"/>
      <c r="L6440" s="172"/>
    </row>
    <row r="6441" spans="7:12" x14ac:dyDescent="0.15">
      <c r="G6441"/>
      <c r="H6441"/>
      <c r="I6441"/>
      <c r="J6441"/>
      <c r="K6441"/>
      <c r="L6441" s="172"/>
    </row>
    <row r="6442" spans="7:12" x14ac:dyDescent="0.15">
      <c r="G6442"/>
      <c r="H6442"/>
      <c r="I6442"/>
      <c r="J6442"/>
      <c r="K6442"/>
      <c r="L6442" s="172"/>
    </row>
    <row r="6443" spans="7:12" x14ac:dyDescent="0.15">
      <c r="G6443"/>
      <c r="H6443"/>
      <c r="I6443"/>
      <c r="J6443"/>
      <c r="K6443"/>
      <c r="L6443" s="172"/>
    </row>
    <row r="6444" spans="7:12" x14ac:dyDescent="0.15">
      <c r="G6444"/>
      <c r="H6444"/>
      <c r="I6444"/>
      <c r="J6444"/>
      <c r="K6444"/>
      <c r="L6444" s="172"/>
    </row>
    <row r="6445" spans="7:12" x14ac:dyDescent="0.15">
      <c r="G6445"/>
      <c r="H6445"/>
      <c r="I6445"/>
      <c r="J6445"/>
      <c r="K6445"/>
      <c r="L6445" s="172"/>
    </row>
    <row r="6446" spans="7:12" x14ac:dyDescent="0.15">
      <c r="G6446"/>
      <c r="H6446"/>
      <c r="I6446"/>
      <c r="J6446"/>
      <c r="K6446"/>
      <c r="L6446" s="172"/>
    </row>
    <row r="6447" spans="7:12" x14ac:dyDescent="0.15">
      <c r="G6447"/>
      <c r="H6447"/>
      <c r="I6447"/>
      <c r="J6447"/>
      <c r="K6447"/>
      <c r="L6447" s="172"/>
    </row>
    <row r="6448" spans="7:12" x14ac:dyDescent="0.15">
      <c r="G6448"/>
      <c r="H6448"/>
      <c r="I6448"/>
      <c r="J6448"/>
      <c r="K6448"/>
      <c r="L6448" s="172"/>
    </row>
    <row r="6449" spans="7:12" x14ac:dyDescent="0.15">
      <c r="G6449"/>
      <c r="H6449"/>
      <c r="I6449"/>
      <c r="J6449"/>
      <c r="K6449"/>
      <c r="L6449" s="172"/>
    </row>
    <row r="6450" spans="7:12" x14ac:dyDescent="0.15">
      <c r="G6450"/>
      <c r="H6450"/>
      <c r="I6450"/>
      <c r="J6450"/>
      <c r="K6450"/>
      <c r="L6450" s="172"/>
    </row>
    <row r="6451" spans="7:12" x14ac:dyDescent="0.15">
      <c r="G6451"/>
      <c r="H6451"/>
      <c r="I6451"/>
      <c r="J6451"/>
      <c r="K6451"/>
      <c r="L6451" s="172"/>
    </row>
    <row r="6452" spans="7:12" x14ac:dyDescent="0.15">
      <c r="G6452"/>
      <c r="H6452"/>
      <c r="I6452"/>
      <c r="J6452"/>
      <c r="K6452"/>
      <c r="L6452" s="172"/>
    </row>
    <row r="6453" spans="7:12" x14ac:dyDescent="0.15">
      <c r="G6453"/>
      <c r="H6453"/>
      <c r="I6453"/>
      <c r="J6453"/>
      <c r="K6453"/>
      <c r="L6453" s="172"/>
    </row>
    <row r="6454" spans="7:12" x14ac:dyDescent="0.15">
      <c r="G6454"/>
      <c r="H6454"/>
      <c r="I6454"/>
      <c r="J6454"/>
      <c r="K6454"/>
      <c r="L6454" s="172"/>
    </row>
    <row r="6455" spans="7:12" x14ac:dyDescent="0.15">
      <c r="G6455"/>
      <c r="H6455"/>
      <c r="I6455"/>
      <c r="J6455"/>
      <c r="K6455"/>
      <c r="L6455" s="172"/>
    </row>
    <row r="6456" spans="7:12" x14ac:dyDescent="0.15">
      <c r="G6456"/>
      <c r="H6456"/>
      <c r="I6456"/>
      <c r="J6456"/>
      <c r="K6456"/>
      <c r="L6456" s="172"/>
    </row>
    <row r="6457" spans="7:12" x14ac:dyDescent="0.15">
      <c r="G6457"/>
      <c r="H6457"/>
      <c r="I6457"/>
      <c r="J6457"/>
      <c r="K6457"/>
      <c r="L6457" s="172"/>
    </row>
    <row r="6458" spans="7:12" x14ac:dyDescent="0.15">
      <c r="G6458"/>
      <c r="H6458"/>
      <c r="I6458"/>
      <c r="J6458"/>
      <c r="K6458"/>
      <c r="L6458" s="172"/>
    </row>
    <row r="6459" spans="7:12" x14ac:dyDescent="0.15">
      <c r="G6459"/>
      <c r="H6459"/>
      <c r="I6459"/>
      <c r="J6459"/>
      <c r="K6459"/>
      <c r="L6459" s="172"/>
    </row>
    <row r="6460" spans="7:12" x14ac:dyDescent="0.15">
      <c r="G6460"/>
      <c r="H6460"/>
      <c r="I6460"/>
      <c r="J6460"/>
      <c r="K6460"/>
      <c r="L6460" s="172"/>
    </row>
    <row r="6461" spans="7:12" x14ac:dyDescent="0.15">
      <c r="G6461"/>
      <c r="H6461"/>
      <c r="I6461"/>
      <c r="J6461"/>
      <c r="K6461"/>
      <c r="L6461" s="172"/>
    </row>
    <row r="6462" spans="7:12" x14ac:dyDescent="0.15">
      <c r="G6462"/>
      <c r="H6462"/>
      <c r="I6462"/>
      <c r="J6462"/>
      <c r="K6462"/>
      <c r="L6462" s="172"/>
    </row>
    <row r="6463" spans="7:12" x14ac:dyDescent="0.15">
      <c r="G6463"/>
      <c r="H6463"/>
      <c r="I6463"/>
      <c r="J6463"/>
      <c r="K6463"/>
      <c r="L6463" s="172"/>
    </row>
    <row r="6464" spans="7:12" x14ac:dyDescent="0.15">
      <c r="G6464"/>
      <c r="H6464"/>
      <c r="I6464"/>
      <c r="J6464"/>
      <c r="K6464"/>
      <c r="L6464" s="172"/>
    </row>
    <row r="6465" spans="7:12" x14ac:dyDescent="0.15">
      <c r="G6465"/>
      <c r="H6465"/>
      <c r="I6465"/>
      <c r="J6465"/>
      <c r="K6465"/>
      <c r="L6465" s="172"/>
    </row>
    <row r="6466" spans="7:12" x14ac:dyDescent="0.15">
      <c r="G6466"/>
      <c r="H6466"/>
      <c r="I6466"/>
      <c r="J6466"/>
      <c r="K6466"/>
      <c r="L6466" s="172"/>
    </row>
    <row r="6467" spans="7:12" x14ac:dyDescent="0.15">
      <c r="G6467"/>
      <c r="H6467"/>
      <c r="I6467"/>
      <c r="J6467"/>
      <c r="K6467"/>
      <c r="L6467" s="172"/>
    </row>
    <row r="6468" spans="7:12" x14ac:dyDescent="0.15">
      <c r="G6468"/>
      <c r="H6468"/>
      <c r="I6468"/>
      <c r="J6468"/>
      <c r="K6468"/>
      <c r="L6468" s="172"/>
    </row>
    <row r="6469" spans="7:12" x14ac:dyDescent="0.15">
      <c r="G6469"/>
      <c r="H6469"/>
      <c r="I6469"/>
      <c r="J6469"/>
      <c r="K6469"/>
      <c r="L6469" s="172"/>
    </row>
    <row r="6470" spans="7:12" x14ac:dyDescent="0.15">
      <c r="G6470"/>
      <c r="H6470"/>
      <c r="I6470"/>
      <c r="J6470"/>
      <c r="K6470"/>
      <c r="L6470" s="172"/>
    </row>
    <row r="6471" spans="7:12" x14ac:dyDescent="0.15">
      <c r="G6471"/>
      <c r="H6471"/>
      <c r="I6471"/>
      <c r="J6471"/>
      <c r="K6471"/>
      <c r="L6471" s="172"/>
    </row>
    <row r="6472" spans="7:12" x14ac:dyDescent="0.15">
      <c r="G6472"/>
      <c r="H6472"/>
      <c r="I6472"/>
      <c r="J6472"/>
      <c r="K6472"/>
      <c r="L6472" s="172"/>
    </row>
    <row r="6473" spans="7:12" x14ac:dyDescent="0.15">
      <c r="G6473"/>
      <c r="H6473"/>
      <c r="I6473"/>
      <c r="J6473"/>
      <c r="K6473"/>
      <c r="L6473" s="172"/>
    </row>
    <row r="6474" spans="7:12" x14ac:dyDescent="0.15">
      <c r="G6474"/>
      <c r="H6474"/>
      <c r="I6474"/>
      <c r="J6474"/>
      <c r="K6474"/>
      <c r="L6474" s="172"/>
    </row>
    <row r="6475" spans="7:12" x14ac:dyDescent="0.15">
      <c r="G6475"/>
      <c r="H6475"/>
      <c r="I6475"/>
      <c r="J6475"/>
      <c r="K6475"/>
      <c r="L6475" s="172"/>
    </row>
    <row r="6476" spans="7:12" x14ac:dyDescent="0.15">
      <c r="G6476"/>
      <c r="H6476"/>
      <c r="I6476"/>
      <c r="J6476"/>
      <c r="K6476"/>
      <c r="L6476" s="172"/>
    </row>
    <row r="6477" spans="7:12" x14ac:dyDescent="0.15">
      <c r="G6477"/>
      <c r="H6477"/>
      <c r="I6477"/>
      <c r="J6477"/>
      <c r="K6477"/>
      <c r="L6477" s="172"/>
    </row>
    <row r="6478" spans="7:12" x14ac:dyDescent="0.15">
      <c r="G6478"/>
      <c r="H6478"/>
      <c r="I6478"/>
      <c r="J6478"/>
      <c r="K6478"/>
      <c r="L6478" s="172"/>
    </row>
    <row r="6479" spans="7:12" x14ac:dyDescent="0.15">
      <c r="G6479"/>
      <c r="H6479"/>
      <c r="I6479"/>
      <c r="J6479"/>
      <c r="K6479"/>
      <c r="L6479" s="172"/>
    </row>
    <row r="6480" spans="7:12" x14ac:dyDescent="0.15">
      <c r="G6480"/>
      <c r="H6480"/>
      <c r="I6480"/>
      <c r="J6480"/>
      <c r="K6480"/>
      <c r="L6480" s="172"/>
    </row>
    <row r="6481" spans="7:12" x14ac:dyDescent="0.15">
      <c r="G6481"/>
      <c r="H6481"/>
      <c r="I6481"/>
      <c r="J6481"/>
      <c r="K6481"/>
      <c r="L6481" s="172"/>
    </row>
    <row r="6482" spans="7:12" x14ac:dyDescent="0.15">
      <c r="G6482"/>
      <c r="H6482"/>
      <c r="I6482"/>
      <c r="J6482"/>
      <c r="K6482"/>
      <c r="L6482" s="172"/>
    </row>
    <row r="6483" spans="7:12" x14ac:dyDescent="0.15">
      <c r="G6483"/>
      <c r="H6483"/>
      <c r="I6483"/>
      <c r="J6483"/>
      <c r="K6483"/>
      <c r="L6483" s="172"/>
    </row>
    <row r="6484" spans="7:12" x14ac:dyDescent="0.15">
      <c r="G6484"/>
      <c r="H6484"/>
      <c r="I6484"/>
      <c r="J6484"/>
      <c r="K6484"/>
      <c r="L6484" s="172"/>
    </row>
    <row r="6485" spans="7:12" x14ac:dyDescent="0.15">
      <c r="G6485"/>
      <c r="H6485"/>
      <c r="I6485"/>
      <c r="J6485"/>
      <c r="K6485"/>
      <c r="L6485" s="172"/>
    </row>
    <row r="6486" spans="7:12" x14ac:dyDescent="0.15">
      <c r="G6486"/>
      <c r="H6486"/>
      <c r="I6486"/>
      <c r="J6486"/>
      <c r="K6486"/>
      <c r="L6486" s="172"/>
    </row>
    <row r="6487" spans="7:12" x14ac:dyDescent="0.15">
      <c r="G6487"/>
      <c r="H6487"/>
      <c r="I6487"/>
      <c r="J6487"/>
      <c r="K6487"/>
      <c r="L6487" s="172"/>
    </row>
    <row r="6488" spans="7:12" x14ac:dyDescent="0.15">
      <c r="G6488"/>
      <c r="H6488"/>
      <c r="I6488"/>
      <c r="J6488"/>
      <c r="K6488"/>
      <c r="L6488" s="172"/>
    </row>
    <row r="6489" spans="7:12" x14ac:dyDescent="0.15">
      <c r="G6489"/>
      <c r="H6489"/>
      <c r="I6489"/>
      <c r="J6489"/>
      <c r="K6489"/>
      <c r="L6489" s="172"/>
    </row>
    <row r="6490" spans="7:12" x14ac:dyDescent="0.15">
      <c r="G6490"/>
      <c r="H6490"/>
      <c r="I6490"/>
      <c r="J6490"/>
      <c r="K6490"/>
      <c r="L6490" s="172"/>
    </row>
    <row r="6491" spans="7:12" x14ac:dyDescent="0.15">
      <c r="G6491"/>
      <c r="H6491"/>
      <c r="I6491"/>
      <c r="J6491"/>
      <c r="K6491"/>
      <c r="L6491" s="172"/>
    </row>
    <row r="6492" spans="7:12" x14ac:dyDescent="0.15">
      <c r="G6492"/>
      <c r="H6492"/>
      <c r="I6492"/>
      <c r="J6492"/>
      <c r="K6492"/>
      <c r="L6492" s="172"/>
    </row>
    <row r="6493" spans="7:12" x14ac:dyDescent="0.15">
      <c r="G6493"/>
      <c r="H6493"/>
      <c r="I6493"/>
      <c r="J6493"/>
      <c r="K6493"/>
      <c r="L6493" s="172"/>
    </row>
    <row r="6494" spans="7:12" x14ac:dyDescent="0.15">
      <c r="G6494"/>
      <c r="H6494"/>
      <c r="I6494"/>
      <c r="J6494"/>
      <c r="K6494"/>
      <c r="L6494" s="172"/>
    </row>
    <row r="6495" spans="7:12" x14ac:dyDescent="0.15">
      <c r="G6495"/>
      <c r="H6495"/>
      <c r="I6495"/>
      <c r="J6495"/>
      <c r="K6495"/>
      <c r="L6495" s="172"/>
    </row>
    <row r="6496" spans="7:12" x14ac:dyDescent="0.15">
      <c r="G6496"/>
      <c r="H6496"/>
      <c r="I6496"/>
      <c r="J6496"/>
      <c r="K6496"/>
      <c r="L6496" s="172"/>
    </row>
    <row r="6497" spans="7:12" x14ac:dyDescent="0.15">
      <c r="G6497"/>
      <c r="H6497"/>
      <c r="I6497"/>
      <c r="J6497"/>
      <c r="K6497"/>
      <c r="L6497" s="172"/>
    </row>
    <row r="6498" spans="7:12" x14ac:dyDescent="0.15">
      <c r="G6498"/>
      <c r="H6498"/>
      <c r="I6498"/>
      <c r="J6498"/>
      <c r="K6498"/>
      <c r="L6498" s="172"/>
    </row>
    <row r="6499" spans="7:12" x14ac:dyDescent="0.15">
      <c r="G6499"/>
      <c r="H6499"/>
      <c r="I6499"/>
      <c r="J6499"/>
      <c r="K6499"/>
      <c r="L6499" s="172"/>
    </row>
    <row r="6500" spans="7:12" x14ac:dyDescent="0.15">
      <c r="G6500"/>
      <c r="H6500"/>
      <c r="I6500"/>
      <c r="J6500"/>
      <c r="K6500"/>
      <c r="L6500" s="172"/>
    </row>
    <row r="6501" spans="7:12" x14ac:dyDescent="0.15">
      <c r="G6501"/>
      <c r="H6501"/>
      <c r="I6501"/>
      <c r="J6501"/>
      <c r="K6501"/>
      <c r="L6501" s="172"/>
    </row>
    <row r="6502" spans="7:12" x14ac:dyDescent="0.15">
      <c r="G6502"/>
      <c r="H6502"/>
      <c r="I6502"/>
      <c r="J6502"/>
      <c r="K6502"/>
      <c r="L6502" s="172"/>
    </row>
    <row r="6503" spans="7:12" x14ac:dyDescent="0.15">
      <c r="G6503"/>
      <c r="H6503"/>
      <c r="I6503"/>
      <c r="J6503"/>
      <c r="K6503"/>
      <c r="L6503" s="172"/>
    </row>
    <row r="6504" spans="7:12" x14ac:dyDescent="0.15">
      <c r="G6504"/>
      <c r="H6504"/>
      <c r="I6504"/>
      <c r="J6504"/>
      <c r="K6504"/>
      <c r="L6504" s="172"/>
    </row>
    <row r="6505" spans="7:12" x14ac:dyDescent="0.15">
      <c r="G6505"/>
      <c r="H6505"/>
      <c r="I6505"/>
      <c r="J6505"/>
      <c r="K6505"/>
      <c r="L6505" s="172"/>
    </row>
    <row r="6506" spans="7:12" x14ac:dyDescent="0.15">
      <c r="G6506"/>
      <c r="H6506"/>
      <c r="I6506"/>
      <c r="J6506"/>
      <c r="K6506"/>
      <c r="L6506" s="172"/>
    </row>
    <row r="6507" spans="7:12" x14ac:dyDescent="0.15">
      <c r="G6507"/>
      <c r="H6507"/>
      <c r="I6507"/>
      <c r="J6507"/>
      <c r="K6507"/>
      <c r="L6507" s="172"/>
    </row>
    <row r="6508" spans="7:12" x14ac:dyDescent="0.15">
      <c r="G6508"/>
      <c r="H6508"/>
      <c r="I6508"/>
      <c r="J6508"/>
      <c r="K6508"/>
      <c r="L6508" s="172"/>
    </row>
    <row r="6509" spans="7:12" x14ac:dyDescent="0.15">
      <c r="G6509"/>
      <c r="H6509"/>
      <c r="I6509"/>
      <c r="J6509"/>
      <c r="K6509"/>
      <c r="L6509" s="172"/>
    </row>
    <row r="6510" spans="7:12" x14ac:dyDescent="0.15">
      <c r="G6510"/>
      <c r="H6510"/>
      <c r="I6510"/>
      <c r="J6510"/>
      <c r="K6510"/>
      <c r="L6510" s="172"/>
    </row>
    <row r="6511" spans="7:12" x14ac:dyDescent="0.15">
      <c r="G6511"/>
      <c r="H6511"/>
      <c r="I6511"/>
      <c r="J6511"/>
      <c r="K6511"/>
      <c r="L6511" s="172"/>
    </row>
    <row r="6512" spans="7:12" x14ac:dyDescent="0.15">
      <c r="G6512"/>
      <c r="H6512"/>
      <c r="I6512"/>
      <c r="J6512"/>
      <c r="K6512"/>
      <c r="L6512" s="172"/>
    </row>
    <row r="6513" spans="7:12" x14ac:dyDescent="0.15">
      <c r="G6513"/>
      <c r="H6513"/>
      <c r="I6513"/>
      <c r="J6513"/>
      <c r="K6513"/>
      <c r="L6513" s="172"/>
    </row>
    <row r="6514" spans="7:12" x14ac:dyDescent="0.15">
      <c r="G6514"/>
      <c r="H6514"/>
      <c r="I6514"/>
      <c r="J6514"/>
      <c r="K6514"/>
      <c r="L6514" s="172"/>
    </row>
    <row r="6515" spans="7:12" x14ac:dyDescent="0.15">
      <c r="G6515"/>
      <c r="H6515"/>
      <c r="I6515"/>
      <c r="J6515"/>
      <c r="K6515"/>
      <c r="L6515" s="172"/>
    </row>
    <row r="6516" spans="7:12" x14ac:dyDescent="0.15">
      <c r="G6516"/>
      <c r="H6516"/>
      <c r="I6516"/>
      <c r="J6516"/>
      <c r="K6516"/>
      <c r="L6516" s="172"/>
    </row>
    <row r="6517" spans="7:12" x14ac:dyDescent="0.15">
      <c r="G6517"/>
      <c r="H6517"/>
      <c r="I6517"/>
      <c r="J6517"/>
      <c r="K6517"/>
      <c r="L6517" s="172"/>
    </row>
    <row r="6518" spans="7:12" x14ac:dyDescent="0.15">
      <c r="G6518"/>
      <c r="H6518"/>
      <c r="I6518"/>
      <c r="J6518"/>
      <c r="K6518"/>
      <c r="L6518" s="172"/>
    </row>
    <row r="6519" spans="7:12" x14ac:dyDescent="0.15">
      <c r="G6519"/>
      <c r="H6519"/>
      <c r="I6519"/>
      <c r="J6519"/>
      <c r="K6519"/>
      <c r="L6519" s="172"/>
    </row>
    <row r="6520" spans="7:12" x14ac:dyDescent="0.15">
      <c r="G6520"/>
      <c r="H6520"/>
      <c r="I6520"/>
      <c r="J6520"/>
      <c r="K6520"/>
      <c r="L6520" s="172"/>
    </row>
    <row r="6521" spans="7:12" x14ac:dyDescent="0.15">
      <c r="G6521"/>
      <c r="H6521"/>
      <c r="I6521"/>
      <c r="J6521"/>
      <c r="K6521"/>
      <c r="L6521" s="172"/>
    </row>
    <row r="6522" spans="7:12" x14ac:dyDescent="0.15">
      <c r="G6522"/>
      <c r="H6522"/>
      <c r="I6522"/>
      <c r="J6522"/>
      <c r="K6522"/>
      <c r="L6522" s="172"/>
    </row>
    <row r="6523" spans="7:12" x14ac:dyDescent="0.15">
      <c r="G6523"/>
      <c r="H6523"/>
      <c r="I6523"/>
      <c r="J6523"/>
      <c r="K6523"/>
      <c r="L6523" s="172"/>
    </row>
    <row r="6524" spans="7:12" x14ac:dyDescent="0.15">
      <c r="G6524"/>
      <c r="H6524"/>
      <c r="I6524"/>
      <c r="J6524"/>
      <c r="K6524"/>
      <c r="L6524" s="172"/>
    </row>
    <row r="6525" spans="7:12" x14ac:dyDescent="0.15">
      <c r="G6525"/>
      <c r="H6525"/>
      <c r="I6525"/>
      <c r="J6525"/>
      <c r="K6525"/>
      <c r="L6525" s="172"/>
    </row>
    <row r="6526" spans="7:12" x14ac:dyDescent="0.15">
      <c r="G6526"/>
      <c r="H6526"/>
      <c r="I6526"/>
      <c r="J6526"/>
      <c r="K6526"/>
      <c r="L6526" s="172"/>
    </row>
    <row r="6527" spans="7:12" x14ac:dyDescent="0.15">
      <c r="G6527"/>
      <c r="H6527"/>
      <c r="I6527"/>
      <c r="J6527"/>
      <c r="K6527"/>
      <c r="L6527" s="172"/>
    </row>
    <row r="6528" spans="7:12" x14ac:dyDescent="0.15">
      <c r="G6528"/>
      <c r="H6528"/>
      <c r="I6528"/>
      <c r="J6528"/>
      <c r="K6528"/>
      <c r="L6528" s="172"/>
    </row>
    <row r="6529" spans="7:12" x14ac:dyDescent="0.15">
      <c r="G6529"/>
      <c r="H6529"/>
      <c r="I6529"/>
      <c r="J6529"/>
      <c r="K6529"/>
      <c r="L6529" s="172"/>
    </row>
    <row r="6530" spans="7:12" x14ac:dyDescent="0.15">
      <c r="G6530"/>
      <c r="H6530"/>
      <c r="I6530"/>
      <c r="J6530"/>
      <c r="K6530"/>
      <c r="L6530" s="172"/>
    </row>
    <row r="6531" spans="7:12" x14ac:dyDescent="0.15">
      <c r="G6531"/>
      <c r="H6531"/>
      <c r="I6531"/>
      <c r="J6531"/>
      <c r="K6531"/>
      <c r="L6531" s="172"/>
    </row>
    <row r="6532" spans="7:12" x14ac:dyDescent="0.15">
      <c r="G6532"/>
      <c r="H6532"/>
      <c r="I6532"/>
      <c r="J6532"/>
      <c r="K6532"/>
      <c r="L6532" s="172"/>
    </row>
    <row r="6533" spans="7:12" x14ac:dyDescent="0.15">
      <c r="G6533"/>
      <c r="H6533"/>
      <c r="I6533"/>
      <c r="J6533"/>
      <c r="K6533"/>
      <c r="L6533" s="172"/>
    </row>
    <row r="6534" spans="7:12" x14ac:dyDescent="0.15">
      <c r="G6534"/>
      <c r="H6534"/>
      <c r="I6534"/>
      <c r="J6534"/>
      <c r="K6534"/>
      <c r="L6534" s="172"/>
    </row>
    <row r="6535" spans="7:12" x14ac:dyDescent="0.15">
      <c r="G6535"/>
      <c r="H6535"/>
      <c r="I6535"/>
      <c r="J6535"/>
      <c r="K6535"/>
      <c r="L6535" s="172"/>
    </row>
    <row r="6536" spans="7:12" x14ac:dyDescent="0.15">
      <c r="G6536"/>
      <c r="H6536"/>
      <c r="I6536"/>
      <c r="J6536"/>
      <c r="K6536"/>
      <c r="L6536" s="172"/>
    </row>
    <row r="6537" spans="7:12" x14ac:dyDescent="0.15">
      <c r="G6537"/>
      <c r="H6537"/>
      <c r="I6537"/>
      <c r="J6537"/>
      <c r="K6537"/>
      <c r="L6537" s="172"/>
    </row>
    <row r="6538" spans="7:12" x14ac:dyDescent="0.15">
      <c r="G6538"/>
      <c r="H6538"/>
      <c r="I6538"/>
      <c r="J6538"/>
      <c r="K6538"/>
      <c r="L6538" s="172"/>
    </row>
    <row r="6539" spans="7:12" x14ac:dyDescent="0.15">
      <c r="G6539"/>
      <c r="H6539"/>
      <c r="I6539"/>
      <c r="J6539"/>
      <c r="K6539"/>
      <c r="L6539" s="172"/>
    </row>
    <row r="6540" spans="7:12" x14ac:dyDescent="0.15">
      <c r="G6540"/>
      <c r="H6540"/>
      <c r="I6540"/>
      <c r="J6540"/>
      <c r="K6540"/>
      <c r="L6540" s="172"/>
    </row>
    <row r="6541" spans="7:12" x14ac:dyDescent="0.15">
      <c r="G6541"/>
      <c r="H6541"/>
      <c r="I6541"/>
      <c r="J6541"/>
      <c r="K6541"/>
      <c r="L6541" s="172"/>
    </row>
    <row r="6542" spans="7:12" x14ac:dyDescent="0.15">
      <c r="G6542"/>
      <c r="H6542"/>
      <c r="I6542"/>
      <c r="J6542"/>
      <c r="K6542"/>
      <c r="L6542" s="172"/>
    </row>
    <row r="6543" spans="7:12" x14ac:dyDescent="0.15">
      <c r="G6543"/>
      <c r="H6543"/>
      <c r="I6543"/>
      <c r="J6543"/>
      <c r="K6543"/>
      <c r="L6543" s="172"/>
    </row>
    <row r="6544" spans="7:12" x14ac:dyDescent="0.15">
      <c r="G6544"/>
      <c r="H6544"/>
      <c r="I6544"/>
      <c r="J6544"/>
      <c r="K6544"/>
      <c r="L6544" s="172"/>
    </row>
    <row r="6545" spans="7:12" x14ac:dyDescent="0.15">
      <c r="G6545"/>
      <c r="H6545"/>
      <c r="I6545"/>
      <c r="J6545"/>
      <c r="K6545"/>
      <c r="L6545" s="172"/>
    </row>
    <row r="6546" spans="7:12" x14ac:dyDescent="0.15">
      <c r="G6546"/>
      <c r="H6546"/>
      <c r="I6546"/>
      <c r="J6546"/>
      <c r="K6546"/>
      <c r="L6546" s="172"/>
    </row>
    <row r="6547" spans="7:12" x14ac:dyDescent="0.15">
      <c r="G6547"/>
      <c r="H6547"/>
      <c r="I6547"/>
      <c r="J6547"/>
      <c r="K6547"/>
      <c r="L6547" s="172"/>
    </row>
    <row r="6548" spans="7:12" x14ac:dyDescent="0.15">
      <c r="G6548"/>
      <c r="H6548"/>
      <c r="I6548"/>
      <c r="J6548"/>
      <c r="K6548"/>
      <c r="L6548" s="172"/>
    </row>
    <row r="6549" spans="7:12" x14ac:dyDescent="0.15">
      <c r="G6549"/>
      <c r="H6549"/>
      <c r="I6549"/>
      <c r="J6549"/>
      <c r="K6549"/>
      <c r="L6549" s="172"/>
    </row>
    <row r="6550" spans="7:12" x14ac:dyDescent="0.15">
      <c r="G6550"/>
      <c r="H6550"/>
      <c r="I6550"/>
      <c r="J6550"/>
      <c r="K6550"/>
      <c r="L6550" s="172"/>
    </row>
    <row r="6551" spans="7:12" x14ac:dyDescent="0.15">
      <c r="G6551"/>
      <c r="H6551"/>
      <c r="I6551"/>
      <c r="J6551"/>
      <c r="K6551"/>
      <c r="L6551" s="172"/>
    </row>
    <row r="6552" spans="7:12" x14ac:dyDescent="0.15">
      <c r="G6552"/>
      <c r="H6552"/>
      <c r="I6552"/>
      <c r="J6552"/>
      <c r="K6552"/>
      <c r="L6552" s="172"/>
    </row>
    <row r="6553" spans="7:12" x14ac:dyDescent="0.15">
      <c r="G6553"/>
      <c r="H6553"/>
      <c r="I6553"/>
      <c r="J6553"/>
      <c r="K6553"/>
      <c r="L6553" s="172"/>
    </row>
    <row r="6554" spans="7:12" x14ac:dyDescent="0.15">
      <c r="G6554"/>
      <c r="H6554"/>
      <c r="I6554"/>
      <c r="J6554"/>
      <c r="K6554"/>
      <c r="L6554" s="172"/>
    </row>
    <row r="6555" spans="7:12" x14ac:dyDescent="0.15">
      <c r="G6555"/>
      <c r="H6555"/>
      <c r="I6555"/>
      <c r="J6555"/>
      <c r="K6555"/>
      <c r="L6555" s="172"/>
    </row>
    <row r="6556" spans="7:12" x14ac:dyDescent="0.15">
      <c r="G6556"/>
      <c r="H6556"/>
      <c r="I6556"/>
      <c r="J6556"/>
      <c r="K6556"/>
      <c r="L6556" s="172"/>
    </row>
    <row r="6557" spans="7:12" x14ac:dyDescent="0.15">
      <c r="G6557"/>
      <c r="H6557"/>
      <c r="I6557"/>
      <c r="J6557"/>
      <c r="K6557"/>
      <c r="L6557" s="172"/>
    </row>
    <row r="6558" spans="7:12" x14ac:dyDescent="0.15">
      <c r="G6558"/>
      <c r="H6558"/>
      <c r="I6558"/>
      <c r="J6558"/>
      <c r="K6558"/>
      <c r="L6558" s="172"/>
    </row>
    <row r="6559" spans="7:12" x14ac:dyDescent="0.15">
      <c r="G6559"/>
      <c r="H6559"/>
      <c r="I6559"/>
      <c r="J6559"/>
      <c r="K6559"/>
      <c r="L6559" s="172"/>
    </row>
    <row r="6560" spans="7:12" x14ac:dyDescent="0.15">
      <c r="G6560"/>
      <c r="H6560"/>
      <c r="I6560"/>
      <c r="J6560"/>
      <c r="K6560"/>
      <c r="L6560" s="172"/>
    </row>
    <row r="6561" spans="7:12" x14ac:dyDescent="0.15">
      <c r="G6561"/>
      <c r="H6561"/>
      <c r="I6561"/>
      <c r="J6561"/>
      <c r="K6561"/>
      <c r="L6561" s="172"/>
    </row>
    <row r="6562" spans="7:12" x14ac:dyDescent="0.15">
      <c r="G6562"/>
      <c r="H6562"/>
      <c r="I6562"/>
      <c r="J6562"/>
      <c r="K6562"/>
      <c r="L6562" s="172"/>
    </row>
    <row r="6563" spans="7:12" x14ac:dyDescent="0.15">
      <c r="G6563"/>
      <c r="H6563"/>
      <c r="I6563"/>
      <c r="J6563"/>
      <c r="K6563"/>
      <c r="L6563" s="172"/>
    </row>
    <row r="6564" spans="7:12" x14ac:dyDescent="0.15">
      <c r="G6564"/>
      <c r="H6564"/>
      <c r="I6564"/>
      <c r="J6564"/>
      <c r="K6564"/>
      <c r="L6564" s="172"/>
    </row>
    <row r="6565" spans="7:12" x14ac:dyDescent="0.15">
      <c r="G6565"/>
      <c r="H6565"/>
      <c r="I6565"/>
      <c r="J6565"/>
      <c r="K6565"/>
      <c r="L6565" s="172"/>
    </row>
    <row r="6566" spans="7:12" x14ac:dyDescent="0.15">
      <c r="G6566"/>
      <c r="H6566"/>
      <c r="I6566"/>
      <c r="J6566"/>
      <c r="K6566"/>
      <c r="L6566" s="172"/>
    </row>
    <row r="6567" spans="7:12" x14ac:dyDescent="0.15">
      <c r="G6567"/>
      <c r="H6567"/>
      <c r="I6567"/>
      <c r="J6567"/>
      <c r="K6567"/>
      <c r="L6567" s="172"/>
    </row>
    <row r="6568" spans="7:12" x14ac:dyDescent="0.15">
      <c r="G6568"/>
      <c r="H6568"/>
      <c r="I6568"/>
      <c r="J6568"/>
      <c r="K6568"/>
      <c r="L6568" s="172"/>
    </row>
    <row r="6569" spans="7:12" x14ac:dyDescent="0.15">
      <c r="G6569"/>
      <c r="H6569"/>
      <c r="I6569"/>
      <c r="J6569"/>
      <c r="K6569"/>
      <c r="L6569" s="172"/>
    </row>
    <row r="6570" spans="7:12" x14ac:dyDescent="0.15">
      <c r="G6570"/>
      <c r="H6570"/>
      <c r="I6570"/>
      <c r="J6570"/>
      <c r="K6570"/>
      <c r="L6570" s="172"/>
    </row>
    <row r="6571" spans="7:12" x14ac:dyDescent="0.15">
      <c r="G6571"/>
      <c r="H6571"/>
      <c r="I6571"/>
      <c r="J6571"/>
      <c r="K6571"/>
      <c r="L6571" s="172"/>
    </row>
    <row r="6572" spans="7:12" x14ac:dyDescent="0.15">
      <c r="G6572"/>
      <c r="H6572"/>
      <c r="I6572"/>
      <c r="J6572"/>
      <c r="K6572"/>
      <c r="L6572" s="172"/>
    </row>
    <row r="6573" spans="7:12" x14ac:dyDescent="0.15">
      <c r="G6573"/>
      <c r="H6573"/>
      <c r="I6573"/>
      <c r="J6573"/>
      <c r="K6573"/>
      <c r="L6573" s="172"/>
    </row>
    <row r="6574" spans="7:12" x14ac:dyDescent="0.15">
      <c r="G6574"/>
      <c r="H6574"/>
      <c r="I6574"/>
      <c r="J6574"/>
      <c r="K6574"/>
      <c r="L6574" s="172"/>
    </row>
    <row r="6575" spans="7:12" x14ac:dyDescent="0.15">
      <c r="G6575"/>
      <c r="H6575"/>
      <c r="I6575"/>
      <c r="J6575"/>
      <c r="K6575"/>
      <c r="L6575" s="172"/>
    </row>
    <row r="6576" spans="7:12" x14ac:dyDescent="0.15">
      <c r="G6576"/>
      <c r="H6576"/>
      <c r="I6576"/>
      <c r="J6576"/>
      <c r="K6576"/>
      <c r="L6576" s="172"/>
    </row>
    <row r="6577" spans="7:12" x14ac:dyDescent="0.15">
      <c r="G6577"/>
      <c r="H6577"/>
      <c r="I6577"/>
      <c r="J6577"/>
      <c r="K6577"/>
      <c r="L6577" s="172"/>
    </row>
    <row r="6578" spans="7:12" x14ac:dyDescent="0.15">
      <c r="G6578"/>
      <c r="H6578"/>
      <c r="I6578"/>
      <c r="J6578"/>
      <c r="K6578"/>
      <c r="L6578" s="172"/>
    </row>
    <row r="6579" spans="7:12" x14ac:dyDescent="0.15">
      <c r="G6579"/>
      <c r="H6579"/>
      <c r="I6579"/>
      <c r="J6579"/>
      <c r="K6579"/>
      <c r="L6579" s="172"/>
    </row>
    <row r="6580" spans="7:12" x14ac:dyDescent="0.15">
      <c r="G6580"/>
      <c r="H6580"/>
      <c r="I6580"/>
      <c r="J6580"/>
      <c r="K6580"/>
      <c r="L6580" s="172"/>
    </row>
    <row r="6581" spans="7:12" x14ac:dyDescent="0.15">
      <c r="G6581"/>
      <c r="H6581"/>
      <c r="I6581"/>
      <c r="J6581"/>
      <c r="K6581"/>
      <c r="L6581" s="172"/>
    </row>
    <row r="6582" spans="7:12" x14ac:dyDescent="0.15">
      <c r="G6582"/>
      <c r="H6582"/>
      <c r="I6582"/>
      <c r="J6582"/>
      <c r="K6582"/>
      <c r="L6582" s="172"/>
    </row>
    <row r="6583" spans="7:12" x14ac:dyDescent="0.15">
      <c r="G6583"/>
      <c r="H6583"/>
      <c r="I6583"/>
      <c r="J6583"/>
      <c r="K6583"/>
      <c r="L6583" s="172"/>
    </row>
    <row r="6584" spans="7:12" x14ac:dyDescent="0.15">
      <c r="G6584"/>
      <c r="H6584"/>
      <c r="I6584"/>
      <c r="J6584"/>
      <c r="K6584"/>
      <c r="L6584" s="172"/>
    </row>
    <row r="6585" spans="7:12" x14ac:dyDescent="0.15">
      <c r="G6585"/>
      <c r="H6585"/>
      <c r="I6585"/>
      <c r="J6585"/>
      <c r="K6585"/>
      <c r="L6585" s="172"/>
    </row>
    <row r="6586" spans="7:12" x14ac:dyDescent="0.15">
      <c r="G6586"/>
      <c r="H6586"/>
      <c r="I6586"/>
      <c r="J6586"/>
      <c r="K6586"/>
      <c r="L6586" s="172"/>
    </row>
    <row r="6587" spans="7:12" x14ac:dyDescent="0.15">
      <c r="G6587"/>
      <c r="H6587"/>
      <c r="I6587"/>
      <c r="J6587"/>
      <c r="K6587"/>
      <c r="L6587" s="172"/>
    </row>
    <row r="6588" spans="7:12" x14ac:dyDescent="0.15">
      <c r="G6588"/>
      <c r="H6588"/>
      <c r="I6588"/>
      <c r="J6588"/>
      <c r="K6588"/>
      <c r="L6588" s="172"/>
    </row>
    <row r="6589" spans="7:12" x14ac:dyDescent="0.15">
      <c r="G6589"/>
      <c r="H6589"/>
      <c r="I6589"/>
      <c r="J6589"/>
      <c r="K6589"/>
      <c r="L6589" s="172"/>
    </row>
    <row r="6590" spans="7:12" x14ac:dyDescent="0.15">
      <c r="G6590"/>
      <c r="H6590"/>
      <c r="I6590"/>
      <c r="J6590"/>
      <c r="K6590"/>
      <c r="L6590" s="172"/>
    </row>
    <row r="6591" spans="7:12" x14ac:dyDescent="0.15">
      <c r="G6591"/>
      <c r="H6591"/>
      <c r="I6591"/>
      <c r="J6591"/>
      <c r="K6591"/>
      <c r="L6591" s="172"/>
    </row>
    <row r="6592" spans="7:12" x14ac:dyDescent="0.15">
      <c r="G6592"/>
      <c r="H6592"/>
      <c r="I6592"/>
      <c r="J6592"/>
      <c r="K6592"/>
      <c r="L6592" s="172"/>
    </row>
    <row r="6593" spans="7:12" x14ac:dyDescent="0.15">
      <c r="G6593"/>
      <c r="H6593"/>
      <c r="I6593"/>
      <c r="J6593"/>
      <c r="K6593"/>
      <c r="L6593" s="172"/>
    </row>
    <row r="6594" spans="7:12" x14ac:dyDescent="0.15">
      <c r="G6594"/>
      <c r="H6594"/>
      <c r="I6594"/>
      <c r="J6594"/>
      <c r="K6594"/>
      <c r="L6594" s="172"/>
    </row>
    <row r="6595" spans="7:12" x14ac:dyDescent="0.15">
      <c r="G6595"/>
      <c r="H6595"/>
      <c r="I6595"/>
      <c r="J6595"/>
      <c r="K6595"/>
      <c r="L6595" s="172"/>
    </row>
    <row r="6596" spans="7:12" x14ac:dyDescent="0.15">
      <c r="G6596"/>
      <c r="H6596"/>
      <c r="I6596"/>
      <c r="J6596"/>
      <c r="K6596"/>
      <c r="L6596" s="172"/>
    </row>
    <row r="6597" spans="7:12" x14ac:dyDescent="0.15">
      <c r="G6597"/>
      <c r="H6597"/>
      <c r="I6597"/>
      <c r="J6597"/>
      <c r="K6597"/>
      <c r="L6597" s="172"/>
    </row>
    <row r="6598" spans="7:12" x14ac:dyDescent="0.15">
      <c r="G6598"/>
      <c r="H6598"/>
      <c r="I6598"/>
      <c r="J6598"/>
      <c r="K6598"/>
      <c r="L6598" s="172"/>
    </row>
    <row r="6599" spans="7:12" x14ac:dyDescent="0.15">
      <c r="G6599"/>
      <c r="H6599"/>
      <c r="I6599"/>
      <c r="J6599"/>
      <c r="K6599"/>
      <c r="L6599" s="172"/>
    </row>
    <row r="6600" spans="7:12" x14ac:dyDescent="0.15">
      <c r="G6600"/>
      <c r="H6600"/>
      <c r="I6600"/>
      <c r="J6600"/>
      <c r="K6600"/>
      <c r="L6600" s="172"/>
    </row>
    <row r="6601" spans="7:12" x14ac:dyDescent="0.15">
      <c r="G6601"/>
      <c r="H6601"/>
      <c r="I6601"/>
      <c r="J6601"/>
      <c r="K6601"/>
      <c r="L6601" s="172"/>
    </row>
    <row r="6602" spans="7:12" x14ac:dyDescent="0.15">
      <c r="G6602"/>
      <c r="H6602"/>
      <c r="I6602"/>
      <c r="J6602"/>
      <c r="K6602"/>
      <c r="L6602" s="172"/>
    </row>
    <row r="6603" spans="7:12" x14ac:dyDescent="0.15">
      <c r="G6603"/>
      <c r="H6603"/>
      <c r="I6603"/>
      <c r="J6603"/>
      <c r="K6603"/>
      <c r="L6603" s="172"/>
    </row>
    <row r="6604" spans="7:12" x14ac:dyDescent="0.15">
      <c r="G6604"/>
      <c r="H6604"/>
      <c r="I6604"/>
      <c r="J6604"/>
      <c r="K6604"/>
      <c r="L6604" s="172"/>
    </row>
    <row r="6605" spans="7:12" x14ac:dyDescent="0.15">
      <c r="G6605"/>
      <c r="H6605"/>
      <c r="I6605"/>
      <c r="J6605"/>
      <c r="K6605"/>
      <c r="L6605" s="172"/>
    </row>
    <row r="6606" spans="7:12" x14ac:dyDescent="0.15">
      <c r="G6606"/>
      <c r="H6606"/>
      <c r="I6606"/>
      <c r="J6606"/>
      <c r="K6606"/>
      <c r="L6606" s="172"/>
    </row>
    <row r="6607" spans="7:12" x14ac:dyDescent="0.15">
      <c r="G6607"/>
      <c r="H6607"/>
      <c r="I6607"/>
      <c r="J6607"/>
      <c r="K6607"/>
      <c r="L6607" s="172"/>
    </row>
    <row r="6608" spans="7:12" x14ac:dyDescent="0.15">
      <c r="G6608"/>
      <c r="H6608"/>
      <c r="I6608"/>
      <c r="J6608"/>
      <c r="K6608"/>
      <c r="L6608" s="172"/>
    </row>
    <row r="6609" spans="7:12" x14ac:dyDescent="0.15">
      <c r="G6609"/>
      <c r="H6609"/>
      <c r="I6609"/>
      <c r="J6609"/>
      <c r="K6609"/>
      <c r="L6609" s="172"/>
    </row>
    <row r="6610" spans="7:12" x14ac:dyDescent="0.15">
      <c r="G6610"/>
      <c r="H6610"/>
      <c r="I6610"/>
      <c r="J6610"/>
      <c r="K6610"/>
      <c r="L6610" s="172"/>
    </row>
    <row r="6611" spans="7:12" x14ac:dyDescent="0.15">
      <c r="G6611"/>
      <c r="H6611"/>
      <c r="I6611"/>
      <c r="J6611"/>
      <c r="K6611"/>
      <c r="L6611" s="172"/>
    </row>
    <row r="6612" spans="7:12" x14ac:dyDescent="0.15">
      <c r="G6612"/>
      <c r="H6612"/>
      <c r="I6612"/>
      <c r="J6612"/>
      <c r="K6612"/>
      <c r="L6612" s="172"/>
    </row>
    <row r="6613" spans="7:12" x14ac:dyDescent="0.15">
      <c r="G6613"/>
      <c r="H6613"/>
      <c r="I6613"/>
      <c r="J6613"/>
      <c r="K6613"/>
      <c r="L6613" s="172"/>
    </row>
    <row r="6614" spans="7:12" x14ac:dyDescent="0.15">
      <c r="G6614"/>
      <c r="H6614"/>
      <c r="I6614"/>
      <c r="J6614"/>
      <c r="K6614"/>
      <c r="L6614" s="172"/>
    </row>
    <row r="6615" spans="7:12" x14ac:dyDescent="0.15">
      <c r="G6615"/>
      <c r="H6615"/>
      <c r="I6615"/>
      <c r="J6615"/>
      <c r="K6615"/>
      <c r="L6615" s="172"/>
    </row>
    <row r="6616" spans="7:12" x14ac:dyDescent="0.15">
      <c r="G6616"/>
      <c r="H6616"/>
      <c r="I6616"/>
      <c r="J6616"/>
      <c r="K6616"/>
      <c r="L6616" s="172"/>
    </row>
    <row r="6617" spans="7:12" x14ac:dyDescent="0.15">
      <c r="G6617"/>
      <c r="H6617"/>
      <c r="I6617"/>
      <c r="J6617"/>
      <c r="K6617"/>
      <c r="L6617" s="172"/>
    </row>
    <row r="6618" spans="7:12" x14ac:dyDescent="0.15">
      <c r="G6618"/>
      <c r="H6618"/>
      <c r="I6618"/>
      <c r="J6618"/>
      <c r="K6618"/>
      <c r="L6618" s="172"/>
    </row>
    <row r="6619" spans="7:12" x14ac:dyDescent="0.15">
      <c r="G6619"/>
      <c r="H6619"/>
      <c r="I6619"/>
      <c r="J6619"/>
      <c r="K6619"/>
      <c r="L6619" s="172"/>
    </row>
    <row r="6620" spans="7:12" x14ac:dyDescent="0.15">
      <c r="G6620"/>
      <c r="H6620"/>
      <c r="I6620"/>
      <c r="J6620"/>
      <c r="K6620"/>
      <c r="L6620" s="172"/>
    </row>
    <row r="6621" spans="7:12" x14ac:dyDescent="0.15">
      <c r="G6621"/>
      <c r="H6621"/>
      <c r="I6621"/>
      <c r="J6621"/>
      <c r="K6621"/>
      <c r="L6621" s="172"/>
    </row>
    <row r="6622" spans="7:12" x14ac:dyDescent="0.15">
      <c r="G6622"/>
      <c r="H6622"/>
      <c r="I6622"/>
      <c r="J6622"/>
      <c r="K6622"/>
      <c r="L6622" s="172"/>
    </row>
    <row r="6623" spans="7:12" x14ac:dyDescent="0.15">
      <c r="G6623"/>
      <c r="H6623"/>
      <c r="I6623"/>
      <c r="J6623"/>
      <c r="K6623"/>
      <c r="L6623" s="172"/>
    </row>
    <row r="6624" spans="7:12" x14ac:dyDescent="0.15">
      <c r="G6624"/>
      <c r="H6624"/>
      <c r="I6624"/>
      <c r="J6624"/>
      <c r="K6624"/>
      <c r="L6624" s="172"/>
    </row>
    <row r="6625" spans="7:12" x14ac:dyDescent="0.15">
      <c r="G6625"/>
      <c r="H6625"/>
      <c r="I6625"/>
      <c r="J6625"/>
      <c r="K6625"/>
      <c r="L6625" s="172"/>
    </row>
    <row r="6626" spans="7:12" x14ac:dyDescent="0.15">
      <c r="G6626"/>
      <c r="H6626"/>
      <c r="I6626"/>
      <c r="J6626"/>
      <c r="K6626"/>
      <c r="L6626" s="172"/>
    </row>
    <row r="6627" spans="7:12" x14ac:dyDescent="0.15">
      <c r="G6627"/>
      <c r="H6627"/>
      <c r="I6627"/>
      <c r="J6627"/>
      <c r="K6627"/>
      <c r="L6627" s="172"/>
    </row>
    <row r="6628" spans="7:12" x14ac:dyDescent="0.15">
      <c r="G6628"/>
      <c r="H6628"/>
      <c r="I6628"/>
      <c r="J6628"/>
      <c r="K6628"/>
      <c r="L6628" s="172"/>
    </row>
    <row r="6629" spans="7:12" x14ac:dyDescent="0.15">
      <c r="G6629"/>
      <c r="H6629"/>
      <c r="I6629"/>
      <c r="J6629"/>
      <c r="K6629"/>
      <c r="L6629" s="172"/>
    </row>
    <row r="6630" spans="7:12" x14ac:dyDescent="0.15">
      <c r="G6630"/>
      <c r="H6630"/>
      <c r="I6630"/>
      <c r="J6630"/>
      <c r="K6630"/>
      <c r="L6630" s="172"/>
    </row>
    <row r="6631" spans="7:12" x14ac:dyDescent="0.15">
      <c r="G6631"/>
      <c r="H6631"/>
      <c r="I6631"/>
      <c r="J6631"/>
      <c r="K6631"/>
      <c r="L6631" s="172"/>
    </row>
    <row r="6632" spans="7:12" x14ac:dyDescent="0.15">
      <c r="G6632"/>
      <c r="H6632"/>
      <c r="I6632"/>
      <c r="J6632"/>
      <c r="K6632"/>
      <c r="L6632" s="172"/>
    </row>
    <row r="6633" spans="7:12" x14ac:dyDescent="0.15">
      <c r="G6633"/>
      <c r="H6633"/>
      <c r="I6633"/>
      <c r="J6633"/>
      <c r="K6633"/>
      <c r="L6633" s="172"/>
    </row>
    <row r="6634" spans="7:12" x14ac:dyDescent="0.15">
      <c r="G6634"/>
      <c r="H6634"/>
      <c r="I6634"/>
      <c r="J6634"/>
      <c r="K6634"/>
      <c r="L6634" s="172"/>
    </row>
    <row r="6635" spans="7:12" x14ac:dyDescent="0.15">
      <c r="G6635"/>
      <c r="H6635"/>
      <c r="I6635"/>
      <c r="J6635"/>
      <c r="K6635"/>
      <c r="L6635" s="172"/>
    </row>
    <row r="6636" spans="7:12" x14ac:dyDescent="0.15">
      <c r="G6636"/>
      <c r="H6636"/>
      <c r="I6636"/>
      <c r="J6636"/>
      <c r="K6636"/>
      <c r="L6636" s="172"/>
    </row>
    <row r="6637" spans="7:12" x14ac:dyDescent="0.15">
      <c r="G6637"/>
      <c r="H6637"/>
      <c r="I6637"/>
      <c r="J6637"/>
      <c r="K6637"/>
      <c r="L6637" s="172"/>
    </row>
    <row r="6638" spans="7:12" x14ac:dyDescent="0.15">
      <c r="G6638"/>
      <c r="H6638"/>
      <c r="I6638"/>
      <c r="J6638"/>
      <c r="K6638"/>
      <c r="L6638" s="172"/>
    </row>
    <row r="6639" spans="7:12" x14ac:dyDescent="0.15">
      <c r="G6639"/>
      <c r="H6639"/>
      <c r="I6639"/>
      <c r="J6639"/>
      <c r="K6639"/>
      <c r="L6639" s="172"/>
    </row>
    <row r="6640" spans="7:12" x14ac:dyDescent="0.15">
      <c r="G6640"/>
      <c r="H6640"/>
      <c r="I6640"/>
      <c r="J6640"/>
      <c r="K6640"/>
      <c r="L6640" s="172"/>
    </row>
    <row r="6641" spans="7:12" x14ac:dyDescent="0.15">
      <c r="G6641"/>
      <c r="H6641"/>
      <c r="I6641"/>
      <c r="J6641"/>
      <c r="K6641"/>
      <c r="L6641" s="172"/>
    </row>
    <row r="6642" spans="7:12" x14ac:dyDescent="0.15">
      <c r="G6642"/>
      <c r="H6642"/>
      <c r="I6642"/>
      <c r="J6642"/>
      <c r="K6642"/>
      <c r="L6642" s="172"/>
    </row>
    <row r="6643" spans="7:12" x14ac:dyDescent="0.15">
      <c r="G6643"/>
      <c r="H6643"/>
      <c r="I6643"/>
      <c r="J6643"/>
      <c r="K6643"/>
      <c r="L6643" s="172"/>
    </row>
    <row r="6644" spans="7:12" x14ac:dyDescent="0.15">
      <c r="G6644"/>
      <c r="H6644"/>
      <c r="I6644"/>
      <c r="J6644"/>
      <c r="K6644"/>
      <c r="L6644" s="172"/>
    </row>
    <row r="6645" spans="7:12" x14ac:dyDescent="0.15">
      <c r="G6645"/>
      <c r="H6645"/>
      <c r="I6645"/>
      <c r="J6645"/>
      <c r="K6645"/>
      <c r="L6645" s="172"/>
    </row>
    <row r="6646" spans="7:12" x14ac:dyDescent="0.15">
      <c r="G6646"/>
      <c r="H6646"/>
      <c r="I6646"/>
      <c r="J6646"/>
      <c r="K6646"/>
      <c r="L6646" s="172"/>
    </row>
    <row r="6647" spans="7:12" x14ac:dyDescent="0.15">
      <c r="G6647"/>
      <c r="H6647"/>
      <c r="I6647"/>
      <c r="J6647"/>
      <c r="K6647"/>
      <c r="L6647" s="172"/>
    </row>
    <row r="6648" spans="7:12" x14ac:dyDescent="0.15">
      <c r="G6648"/>
      <c r="H6648"/>
      <c r="I6648"/>
      <c r="J6648"/>
      <c r="K6648"/>
      <c r="L6648" s="172"/>
    </row>
    <row r="6649" spans="7:12" x14ac:dyDescent="0.15">
      <c r="G6649"/>
      <c r="H6649"/>
      <c r="I6649"/>
      <c r="J6649"/>
      <c r="K6649"/>
      <c r="L6649" s="172"/>
    </row>
    <row r="6650" spans="7:12" x14ac:dyDescent="0.15">
      <c r="G6650"/>
      <c r="H6650"/>
      <c r="I6650"/>
      <c r="J6650"/>
      <c r="K6650"/>
      <c r="L6650" s="172"/>
    </row>
    <row r="6651" spans="7:12" x14ac:dyDescent="0.15">
      <c r="G6651"/>
      <c r="H6651"/>
      <c r="I6651"/>
      <c r="J6651"/>
      <c r="K6651"/>
      <c r="L6651" s="172"/>
    </row>
    <row r="6652" spans="7:12" x14ac:dyDescent="0.15">
      <c r="G6652"/>
      <c r="H6652"/>
      <c r="I6652"/>
      <c r="J6652"/>
      <c r="K6652"/>
      <c r="L6652" s="172"/>
    </row>
    <row r="6653" spans="7:12" x14ac:dyDescent="0.15">
      <c r="G6653"/>
      <c r="H6653"/>
      <c r="I6653"/>
      <c r="J6653"/>
      <c r="K6653"/>
      <c r="L6653" s="172"/>
    </row>
    <row r="6654" spans="7:12" x14ac:dyDescent="0.15">
      <c r="G6654"/>
      <c r="H6654"/>
      <c r="I6654"/>
      <c r="J6654"/>
      <c r="K6654"/>
      <c r="L6654" s="172"/>
    </row>
    <row r="6655" spans="7:12" x14ac:dyDescent="0.15">
      <c r="G6655"/>
      <c r="H6655"/>
      <c r="I6655"/>
      <c r="J6655"/>
      <c r="K6655"/>
      <c r="L6655" s="172"/>
    </row>
    <row r="6656" spans="7:12" x14ac:dyDescent="0.15">
      <c r="G6656"/>
      <c r="H6656"/>
      <c r="I6656"/>
      <c r="J6656"/>
      <c r="K6656"/>
      <c r="L6656" s="172"/>
    </row>
    <row r="6657" spans="7:12" x14ac:dyDescent="0.15">
      <c r="G6657"/>
      <c r="H6657"/>
      <c r="I6657"/>
      <c r="J6657"/>
      <c r="K6657"/>
      <c r="L6657" s="172"/>
    </row>
    <row r="6658" spans="7:12" x14ac:dyDescent="0.15">
      <c r="G6658"/>
      <c r="H6658"/>
      <c r="I6658"/>
      <c r="J6658"/>
      <c r="K6658"/>
      <c r="L6658" s="172"/>
    </row>
    <row r="6659" spans="7:12" x14ac:dyDescent="0.15">
      <c r="G6659"/>
      <c r="H6659"/>
      <c r="I6659"/>
      <c r="J6659"/>
      <c r="K6659"/>
      <c r="L6659" s="172"/>
    </row>
    <row r="6660" spans="7:12" x14ac:dyDescent="0.15">
      <c r="G6660"/>
      <c r="H6660"/>
      <c r="I6660"/>
      <c r="J6660"/>
      <c r="K6660"/>
      <c r="L6660" s="172"/>
    </row>
    <row r="6661" spans="7:12" x14ac:dyDescent="0.15">
      <c r="G6661"/>
      <c r="H6661"/>
      <c r="I6661"/>
      <c r="J6661"/>
      <c r="K6661"/>
      <c r="L6661" s="172"/>
    </row>
    <row r="6662" spans="7:12" x14ac:dyDescent="0.15">
      <c r="G6662"/>
      <c r="H6662"/>
      <c r="I6662"/>
      <c r="J6662"/>
      <c r="K6662"/>
      <c r="L6662" s="172"/>
    </row>
    <row r="6663" spans="7:12" x14ac:dyDescent="0.15">
      <c r="G6663"/>
      <c r="H6663"/>
      <c r="I6663"/>
      <c r="J6663"/>
      <c r="K6663"/>
      <c r="L6663" s="172"/>
    </row>
    <row r="6664" spans="7:12" x14ac:dyDescent="0.15">
      <c r="G6664"/>
      <c r="H6664"/>
      <c r="I6664"/>
      <c r="J6664"/>
      <c r="K6664"/>
      <c r="L6664" s="172"/>
    </row>
    <row r="6665" spans="7:12" x14ac:dyDescent="0.15">
      <c r="G6665"/>
      <c r="H6665"/>
      <c r="I6665"/>
      <c r="J6665"/>
      <c r="K6665"/>
      <c r="L6665" s="172"/>
    </row>
    <row r="6666" spans="7:12" x14ac:dyDescent="0.15">
      <c r="G6666"/>
      <c r="H6666"/>
      <c r="I6666"/>
      <c r="J6666"/>
      <c r="K6666"/>
      <c r="L6666" s="172"/>
    </row>
    <row r="6667" spans="7:12" x14ac:dyDescent="0.15">
      <c r="G6667"/>
      <c r="H6667"/>
      <c r="I6667"/>
      <c r="J6667"/>
      <c r="K6667"/>
      <c r="L6667" s="172"/>
    </row>
    <row r="6668" spans="7:12" x14ac:dyDescent="0.15">
      <c r="G6668"/>
      <c r="H6668"/>
      <c r="I6668"/>
      <c r="J6668"/>
      <c r="K6668"/>
      <c r="L6668" s="172"/>
    </row>
    <row r="6669" spans="7:12" x14ac:dyDescent="0.15">
      <c r="G6669"/>
      <c r="H6669"/>
      <c r="I6669"/>
      <c r="J6669"/>
      <c r="K6669"/>
      <c r="L6669" s="172"/>
    </row>
    <row r="6670" spans="7:12" x14ac:dyDescent="0.15">
      <c r="G6670"/>
      <c r="H6670"/>
      <c r="I6670"/>
      <c r="J6670"/>
      <c r="K6670"/>
      <c r="L6670" s="172"/>
    </row>
    <row r="6671" spans="7:12" x14ac:dyDescent="0.15">
      <c r="G6671"/>
      <c r="H6671"/>
      <c r="I6671"/>
      <c r="J6671"/>
      <c r="K6671"/>
      <c r="L6671" s="172"/>
    </row>
    <row r="6672" spans="7:12" x14ac:dyDescent="0.15">
      <c r="G6672"/>
      <c r="H6672"/>
      <c r="I6672"/>
      <c r="J6672"/>
      <c r="K6672"/>
      <c r="L6672" s="172"/>
    </row>
    <row r="6673" spans="7:12" x14ac:dyDescent="0.15">
      <c r="G6673"/>
      <c r="H6673"/>
      <c r="I6673"/>
      <c r="J6673"/>
      <c r="K6673"/>
      <c r="L6673" s="172"/>
    </row>
    <row r="6674" spans="7:12" x14ac:dyDescent="0.15">
      <c r="G6674"/>
      <c r="H6674"/>
      <c r="I6674"/>
      <c r="J6674"/>
      <c r="K6674"/>
      <c r="L6674" s="172"/>
    </row>
    <row r="6675" spans="7:12" x14ac:dyDescent="0.15">
      <c r="G6675"/>
      <c r="H6675"/>
      <c r="I6675"/>
      <c r="J6675"/>
      <c r="K6675"/>
      <c r="L6675" s="172"/>
    </row>
    <row r="6676" spans="7:12" x14ac:dyDescent="0.15">
      <c r="G6676"/>
      <c r="H6676"/>
      <c r="I6676"/>
      <c r="J6676"/>
      <c r="K6676"/>
      <c r="L6676" s="172"/>
    </row>
    <row r="6677" spans="7:12" x14ac:dyDescent="0.15">
      <c r="G6677"/>
      <c r="H6677"/>
      <c r="I6677"/>
      <c r="J6677"/>
      <c r="K6677"/>
      <c r="L6677" s="172"/>
    </row>
    <row r="6678" spans="7:12" x14ac:dyDescent="0.15">
      <c r="G6678"/>
      <c r="H6678"/>
      <c r="I6678"/>
      <c r="J6678"/>
      <c r="K6678"/>
      <c r="L6678" s="172"/>
    </row>
    <row r="6679" spans="7:12" x14ac:dyDescent="0.15">
      <c r="G6679"/>
      <c r="H6679"/>
      <c r="I6679"/>
      <c r="J6679"/>
      <c r="K6679"/>
      <c r="L6679" s="172"/>
    </row>
    <row r="6680" spans="7:12" x14ac:dyDescent="0.15">
      <c r="G6680"/>
      <c r="H6680"/>
      <c r="I6680"/>
      <c r="J6680"/>
      <c r="K6680"/>
      <c r="L6680" s="172"/>
    </row>
    <row r="6681" spans="7:12" x14ac:dyDescent="0.15">
      <c r="G6681"/>
      <c r="H6681"/>
      <c r="I6681"/>
      <c r="J6681"/>
      <c r="K6681"/>
      <c r="L6681" s="172"/>
    </row>
    <row r="6682" spans="7:12" x14ac:dyDescent="0.15">
      <c r="G6682"/>
      <c r="H6682"/>
      <c r="I6682"/>
      <c r="J6682"/>
      <c r="K6682"/>
      <c r="L6682" s="172"/>
    </row>
    <row r="6683" spans="7:12" x14ac:dyDescent="0.15">
      <c r="G6683"/>
      <c r="H6683"/>
      <c r="I6683"/>
      <c r="J6683"/>
      <c r="K6683"/>
      <c r="L6683" s="172"/>
    </row>
    <row r="6684" spans="7:12" x14ac:dyDescent="0.15">
      <c r="G6684"/>
      <c r="H6684"/>
      <c r="I6684"/>
      <c r="J6684"/>
      <c r="K6684"/>
      <c r="L6684" s="172"/>
    </row>
    <row r="6685" spans="7:12" x14ac:dyDescent="0.15">
      <c r="G6685"/>
      <c r="H6685"/>
      <c r="I6685"/>
      <c r="J6685"/>
      <c r="K6685"/>
      <c r="L6685" s="172"/>
    </row>
    <row r="6686" spans="7:12" x14ac:dyDescent="0.15">
      <c r="G6686"/>
      <c r="H6686"/>
      <c r="I6686"/>
      <c r="J6686"/>
      <c r="K6686"/>
      <c r="L6686" s="172"/>
    </row>
    <row r="6687" spans="7:12" x14ac:dyDescent="0.15">
      <c r="G6687"/>
      <c r="H6687"/>
      <c r="I6687"/>
      <c r="J6687"/>
      <c r="K6687"/>
      <c r="L6687" s="172"/>
    </row>
    <row r="6688" spans="7:12" x14ac:dyDescent="0.15">
      <c r="G6688"/>
      <c r="H6688"/>
      <c r="I6688"/>
      <c r="J6688"/>
      <c r="K6688"/>
      <c r="L6688" s="172"/>
    </row>
    <row r="6689" spans="7:12" x14ac:dyDescent="0.15">
      <c r="G6689"/>
      <c r="H6689"/>
      <c r="I6689"/>
      <c r="J6689"/>
      <c r="K6689"/>
      <c r="L6689" s="172"/>
    </row>
    <row r="6690" spans="7:12" x14ac:dyDescent="0.15">
      <c r="G6690"/>
      <c r="H6690"/>
      <c r="I6690"/>
      <c r="J6690"/>
      <c r="K6690"/>
      <c r="L6690" s="172"/>
    </row>
    <row r="6691" spans="7:12" x14ac:dyDescent="0.15">
      <c r="G6691"/>
      <c r="H6691"/>
      <c r="I6691"/>
      <c r="J6691"/>
      <c r="K6691"/>
      <c r="L6691" s="172"/>
    </row>
    <row r="6692" spans="7:12" x14ac:dyDescent="0.15">
      <c r="G6692"/>
      <c r="H6692"/>
      <c r="I6692"/>
      <c r="J6692"/>
      <c r="K6692"/>
      <c r="L6692" s="172"/>
    </row>
    <row r="6693" spans="7:12" x14ac:dyDescent="0.15">
      <c r="G6693"/>
      <c r="H6693"/>
      <c r="I6693"/>
      <c r="J6693"/>
      <c r="K6693"/>
      <c r="L6693" s="172"/>
    </row>
    <row r="6694" spans="7:12" x14ac:dyDescent="0.15">
      <c r="G6694"/>
      <c r="H6694"/>
      <c r="I6694"/>
      <c r="J6694"/>
      <c r="K6694"/>
      <c r="L6694" s="172"/>
    </row>
    <row r="6695" spans="7:12" x14ac:dyDescent="0.15">
      <c r="G6695"/>
      <c r="H6695"/>
      <c r="I6695"/>
      <c r="J6695"/>
      <c r="K6695"/>
      <c r="L6695" s="172"/>
    </row>
    <row r="6696" spans="7:12" x14ac:dyDescent="0.15">
      <c r="G6696"/>
      <c r="H6696"/>
      <c r="I6696"/>
      <c r="J6696"/>
      <c r="K6696"/>
      <c r="L6696" s="172"/>
    </row>
    <row r="6697" spans="7:12" x14ac:dyDescent="0.15">
      <c r="G6697"/>
      <c r="H6697"/>
      <c r="I6697"/>
      <c r="J6697"/>
      <c r="K6697"/>
      <c r="L6697" s="172"/>
    </row>
    <row r="6698" spans="7:12" x14ac:dyDescent="0.15">
      <c r="G6698"/>
      <c r="H6698"/>
      <c r="I6698"/>
      <c r="J6698"/>
      <c r="K6698"/>
      <c r="L6698" s="172"/>
    </row>
    <row r="6699" spans="7:12" x14ac:dyDescent="0.15">
      <c r="G6699"/>
      <c r="H6699"/>
      <c r="I6699"/>
      <c r="J6699"/>
      <c r="K6699"/>
      <c r="L6699" s="172"/>
    </row>
    <row r="6700" spans="7:12" x14ac:dyDescent="0.15">
      <c r="G6700"/>
      <c r="H6700"/>
      <c r="I6700"/>
      <c r="J6700"/>
      <c r="K6700"/>
      <c r="L6700" s="172"/>
    </row>
    <row r="6701" spans="7:12" x14ac:dyDescent="0.15">
      <c r="G6701"/>
      <c r="H6701"/>
      <c r="I6701"/>
      <c r="J6701"/>
      <c r="K6701"/>
      <c r="L6701" s="172"/>
    </row>
    <row r="6702" spans="7:12" x14ac:dyDescent="0.15">
      <c r="G6702"/>
      <c r="H6702"/>
      <c r="I6702"/>
      <c r="J6702"/>
      <c r="K6702"/>
      <c r="L6702" s="172"/>
    </row>
    <row r="6703" spans="7:12" x14ac:dyDescent="0.15">
      <c r="G6703"/>
      <c r="H6703"/>
      <c r="I6703"/>
      <c r="J6703"/>
      <c r="K6703"/>
      <c r="L6703" s="172"/>
    </row>
    <row r="6704" spans="7:12" x14ac:dyDescent="0.15">
      <c r="G6704"/>
      <c r="H6704"/>
      <c r="I6704"/>
      <c r="J6704"/>
      <c r="K6704"/>
      <c r="L6704" s="172"/>
    </row>
    <row r="6705" spans="7:12" x14ac:dyDescent="0.15">
      <c r="G6705"/>
      <c r="H6705"/>
      <c r="I6705"/>
      <c r="J6705"/>
      <c r="K6705"/>
      <c r="L6705" s="172"/>
    </row>
    <row r="6706" spans="7:12" x14ac:dyDescent="0.15">
      <c r="G6706"/>
      <c r="H6706"/>
      <c r="I6706"/>
      <c r="J6706"/>
      <c r="K6706"/>
      <c r="L6706" s="172"/>
    </row>
    <row r="6707" spans="7:12" x14ac:dyDescent="0.15">
      <c r="G6707"/>
      <c r="H6707"/>
      <c r="I6707"/>
      <c r="J6707"/>
      <c r="K6707"/>
      <c r="L6707" s="172"/>
    </row>
    <row r="6708" spans="7:12" x14ac:dyDescent="0.15">
      <c r="G6708"/>
      <c r="H6708"/>
      <c r="I6708"/>
      <c r="J6708"/>
      <c r="K6708"/>
      <c r="L6708" s="172"/>
    </row>
    <row r="6709" spans="7:12" x14ac:dyDescent="0.15">
      <c r="G6709"/>
      <c r="H6709"/>
      <c r="I6709"/>
      <c r="J6709"/>
      <c r="K6709"/>
      <c r="L6709" s="172"/>
    </row>
    <row r="6710" spans="7:12" x14ac:dyDescent="0.15">
      <c r="G6710"/>
      <c r="H6710"/>
      <c r="I6710"/>
      <c r="J6710"/>
      <c r="K6710"/>
      <c r="L6710" s="172"/>
    </row>
    <row r="6711" spans="7:12" x14ac:dyDescent="0.15">
      <c r="G6711"/>
      <c r="H6711"/>
      <c r="I6711"/>
      <c r="J6711"/>
      <c r="K6711"/>
      <c r="L6711" s="172"/>
    </row>
    <row r="6712" spans="7:12" x14ac:dyDescent="0.15">
      <c r="G6712"/>
      <c r="H6712"/>
      <c r="I6712"/>
      <c r="J6712"/>
      <c r="K6712"/>
      <c r="L6712" s="172"/>
    </row>
    <row r="6713" spans="7:12" x14ac:dyDescent="0.15">
      <c r="G6713"/>
      <c r="H6713"/>
      <c r="I6713"/>
      <c r="J6713"/>
      <c r="K6713"/>
      <c r="L6713" s="172"/>
    </row>
    <row r="6714" spans="7:12" x14ac:dyDescent="0.15">
      <c r="G6714"/>
      <c r="H6714"/>
      <c r="I6714"/>
      <c r="J6714"/>
      <c r="K6714"/>
      <c r="L6714" s="172"/>
    </row>
    <row r="6715" spans="7:12" x14ac:dyDescent="0.15">
      <c r="G6715"/>
      <c r="H6715"/>
      <c r="I6715"/>
      <c r="J6715"/>
      <c r="K6715"/>
      <c r="L6715" s="172"/>
    </row>
    <row r="6716" spans="7:12" x14ac:dyDescent="0.15">
      <c r="G6716"/>
      <c r="H6716"/>
      <c r="I6716"/>
      <c r="J6716"/>
      <c r="K6716"/>
      <c r="L6716" s="172"/>
    </row>
    <row r="6717" spans="7:12" x14ac:dyDescent="0.15">
      <c r="G6717"/>
      <c r="H6717"/>
      <c r="I6717"/>
      <c r="J6717"/>
      <c r="K6717"/>
      <c r="L6717" s="172"/>
    </row>
    <row r="6718" spans="7:12" x14ac:dyDescent="0.15">
      <c r="G6718"/>
      <c r="H6718"/>
      <c r="I6718"/>
      <c r="J6718"/>
      <c r="K6718"/>
      <c r="L6718" s="172"/>
    </row>
    <row r="6719" spans="7:12" x14ac:dyDescent="0.15">
      <c r="G6719"/>
      <c r="H6719"/>
      <c r="I6719"/>
      <c r="J6719"/>
      <c r="K6719"/>
      <c r="L6719" s="172"/>
    </row>
    <row r="6720" spans="7:12" x14ac:dyDescent="0.15">
      <c r="G6720"/>
      <c r="H6720"/>
      <c r="I6720"/>
      <c r="J6720"/>
      <c r="K6720"/>
      <c r="L6720" s="172"/>
    </row>
    <row r="6721" spans="7:12" x14ac:dyDescent="0.15">
      <c r="G6721"/>
      <c r="H6721"/>
      <c r="I6721"/>
      <c r="J6721"/>
      <c r="K6721"/>
      <c r="L6721" s="172"/>
    </row>
    <row r="6722" spans="7:12" x14ac:dyDescent="0.15">
      <c r="G6722"/>
      <c r="H6722"/>
      <c r="I6722"/>
      <c r="J6722"/>
      <c r="K6722"/>
      <c r="L6722" s="172"/>
    </row>
    <row r="6723" spans="7:12" x14ac:dyDescent="0.15">
      <c r="G6723"/>
      <c r="H6723"/>
      <c r="I6723"/>
      <c r="J6723"/>
      <c r="K6723"/>
      <c r="L6723" s="172"/>
    </row>
    <row r="6724" spans="7:12" x14ac:dyDescent="0.15">
      <c r="G6724"/>
      <c r="H6724"/>
      <c r="I6724"/>
      <c r="J6724"/>
      <c r="K6724"/>
      <c r="L6724" s="172"/>
    </row>
    <row r="6725" spans="7:12" x14ac:dyDescent="0.15">
      <c r="G6725"/>
      <c r="H6725"/>
      <c r="I6725"/>
      <c r="J6725"/>
      <c r="K6725"/>
      <c r="L6725" s="172"/>
    </row>
    <row r="6726" spans="7:12" x14ac:dyDescent="0.15">
      <c r="G6726"/>
      <c r="H6726"/>
      <c r="I6726"/>
      <c r="J6726"/>
      <c r="K6726"/>
      <c r="L6726" s="172"/>
    </row>
    <row r="6727" spans="7:12" x14ac:dyDescent="0.15">
      <c r="G6727"/>
      <c r="H6727"/>
      <c r="I6727"/>
      <c r="J6727"/>
      <c r="K6727"/>
      <c r="L6727" s="172"/>
    </row>
    <row r="6728" spans="7:12" x14ac:dyDescent="0.15">
      <c r="G6728"/>
      <c r="H6728"/>
      <c r="I6728"/>
      <c r="J6728"/>
      <c r="K6728"/>
      <c r="L6728" s="172"/>
    </row>
    <row r="6729" spans="7:12" x14ac:dyDescent="0.15">
      <c r="G6729"/>
      <c r="H6729"/>
      <c r="I6729"/>
      <c r="J6729"/>
      <c r="K6729"/>
      <c r="L6729" s="172"/>
    </row>
    <row r="6730" spans="7:12" x14ac:dyDescent="0.15">
      <c r="G6730"/>
      <c r="H6730"/>
      <c r="I6730"/>
      <c r="J6730"/>
      <c r="K6730"/>
      <c r="L6730" s="172"/>
    </row>
    <row r="6731" spans="7:12" x14ac:dyDescent="0.15">
      <c r="G6731"/>
      <c r="H6731"/>
      <c r="I6731"/>
      <c r="J6731"/>
      <c r="K6731"/>
      <c r="L6731" s="172"/>
    </row>
    <row r="6732" spans="7:12" x14ac:dyDescent="0.15">
      <c r="G6732"/>
      <c r="H6732"/>
      <c r="I6732"/>
      <c r="J6732"/>
      <c r="K6732"/>
      <c r="L6732" s="172"/>
    </row>
    <row r="6733" spans="7:12" x14ac:dyDescent="0.15">
      <c r="G6733"/>
      <c r="H6733"/>
      <c r="I6733"/>
      <c r="J6733"/>
      <c r="K6733"/>
      <c r="L6733" s="172"/>
    </row>
    <row r="6734" spans="7:12" x14ac:dyDescent="0.15">
      <c r="G6734"/>
      <c r="H6734"/>
      <c r="I6734"/>
      <c r="J6734"/>
      <c r="K6734"/>
      <c r="L6734" s="172"/>
    </row>
    <row r="6735" spans="7:12" x14ac:dyDescent="0.15">
      <c r="G6735"/>
      <c r="H6735"/>
      <c r="I6735"/>
      <c r="J6735"/>
      <c r="K6735"/>
      <c r="L6735" s="172"/>
    </row>
    <row r="6736" spans="7:12" x14ac:dyDescent="0.15">
      <c r="G6736"/>
      <c r="H6736"/>
      <c r="I6736"/>
      <c r="J6736"/>
      <c r="K6736"/>
      <c r="L6736" s="172"/>
    </row>
    <row r="6737" spans="7:12" x14ac:dyDescent="0.15">
      <c r="G6737"/>
      <c r="H6737"/>
      <c r="I6737"/>
      <c r="J6737"/>
      <c r="K6737"/>
      <c r="L6737" s="172"/>
    </row>
    <row r="6738" spans="7:12" x14ac:dyDescent="0.15">
      <c r="G6738"/>
      <c r="H6738"/>
      <c r="I6738"/>
      <c r="J6738"/>
      <c r="K6738"/>
      <c r="L6738" s="172"/>
    </row>
    <row r="6739" spans="7:12" x14ac:dyDescent="0.15">
      <c r="G6739"/>
      <c r="H6739"/>
      <c r="I6739"/>
      <c r="J6739"/>
      <c r="K6739"/>
      <c r="L6739" s="172"/>
    </row>
    <row r="6740" spans="7:12" x14ac:dyDescent="0.15">
      <c r="G6740"/>
      <c r="H6740"/>
      <c r="I6740"/>
      <c r="J6740"/>
      <c r="K6740"/>
      <c r="L6740" s="172"/>
    </row>
    <row r="6741" spans="7:12" x14ac:dyDescent="0.15">
      <c r="G6741"/>
      <c r="H6741"/>
      <c r="I6741"/>
      <c r="J6741"/>
      <c r="K6741"/>
      <c r="L6741" s="172"/>
    </row>
    <row r="6742" spans="7:12" x14ac:dyDescent="0.15">
      <c r="G6742"/>
      <c r="H6742"/>
      <c r="I6742"/>
      <c r="J6742"/>
      <c r="K6742"/>
      <c r="L6742" s="172"/>
    </row>
    <row r="6743" spans="7:12" x14ac:dyDescent="0.15">
      <c r="G6743"/>
      <c r="H6743"/>
      <c r="I6743"/>
      <c r="J6743"/>
      <c r="K6743"/>
      <c r="L6743" s="172"/>
    </row>
    <row r="6744" spans="7:12" x14ac:dyDescent="0.15">
      <c r="G6744"/>
      <c r="H6744"/>
      <c r="I6744"/>
      <c r="J6744"/>
      <c r="K6744"/>
      <c r="L6744" s="172"/>
    </row>
    <row r="6745" spans="7:12" x14ac:dyDescent="0.15">
      <c r="G6745"/>
      <c r="H6745"/>
      <c r="I6745"/>
      <c r="J6745"/>
      <c r="K6745"/>
      <c r="L6745" s="172"/>
    </row>
    <row r="6746" spans="7:12" x14ac:dyDescent="0.15">
      <c r="G6746"/>
      <c r="H6746"/>
      <c r="I6746"/>
      <c r="J6746"/>
      <c r="K6746"/>
      <c r="L6746" s="172"/>
    </row>
    <row r="6747" spans="7:12" x14ac:dyDescent="0.15">
      <c r="G6747"/>
      <c r="H6747"/>
      <c r="I6747"/>
      <c r="J6747"/>
      <c r="K6747"/>
      <c r="L6747" s="172"/>
    </row>
    <row r="6748" spans="7:12" x14ac:dyDescent="0.15">
      <c r="G6748"/>
      <c r="H6748"/>
      <c r="I6748"/>
      <c r="J6748"/>
      <c r="K6748"/>
      <c r="L6748" s="172"/>
    </row>
    <row r="6749" spans="7:12" x14ac:dyDescent="0.15">
      <c r="G6749"/>
      <c r="H6749"/>
      <c r="I6749"/>
      <c r="J6749"/>
      <c r="K6749"/>
      <c r="L6749" s="172"/>
    </row>
    <row r="6750" spans="7:12" x14ac:dyDescent="0.15">
      <c r="G6750"/>
      <c r="H6750"/>
      <c r="I6750"/>
      <c r="J6750"/>
      <c r="K6750"/>
      <c r="L6750" s="172"/>
    </row>
    <row r="6751" spans="7:12" x14ac:dyDescent="0.15">
      <c r="G6751"/>
      <c r="H6751"/>
      <c r="I6751"/>
      <c r="J6751"/>
      <c r="K6751"/>
      <c r="L6751" s="172"/>
    </row>
    <row r="6752" spans="7:12" x14ac:dyDescent="0.15">
      <c r="G6752"/>
      <c r="H6752"/>
      <c r="I6752"/>
      <c r="J6752"/>
      <c r="K6752"/>
      <c r="L6752" s="172"/>
    </row>
    <row r="6753" spans="7:12" x14ac:dyDescent="0.15">
      <c r="G6753"/>
      <c r="H6753"/>
      <c r="I6753"/>
      <c r="J6753"/>
      <c r="K6753"/>
      <c r="L6753" s="172"/>
    </row>
    <row r="6754" spans="7:12" x14ac:dyDescent="0.15">
      <c r="G6754"/>
      <c r="H6754"/>
      <c r="I6754"/>
      <c r="J6754"/>
      <c r="K6754"/>
      <c r="L6754" s="172"/>
    </row>
    <row r="6755" spans="7:12" x14ac:dyDescent="0.15">
      <c r="G6755"/>
      <c r="H6755"/>
      <c r="I6755"/>
      <c r="J6755"/>
      <c r="K6755"/>
      <c r="L6755" s="172"/>
    </row>
    <row r="6756" spans="7:12" x14ac:dyDescent="0.15">
      <c r="G6756"/>
      <c r="H6756"/>
      <c r="I6756"/>
      <c r="J6756"/>
      <c r="K6756"/>
      <c r="L6756" s="172"/>
    </row>
    <row r="6757" spans="7:12" x14ac:dyDescent="0.15">
      <c r="G6757"/>
      <c r="H6757"/>
      <c r="I6757"/>
      <c r="J6757"/>
      <c r="K6757"/>
      <c r="L6757" s="172"/>
    </row>
    <row r="6758" spans="7:12" x14ac:dyDescent="0.15">
      <c r="G6758"/>
      <c r="H6758"/>
      <c r="I6758"/>
      <c r="J6758"/>
      <c r="K6758"/>
      <c r="L6758" s="172"/>
    </row>
    <row r="6759" spans="7:12" x14ac:dyDescent="0.15">
      <c r="G6759"/>
      <c r="H6759"/>
      <c r="I6759"/>
      <c r="J6759"/>
      <c r="K6759"/>
      <c r="L6759" s="172"/>
    </row>
    <row r="6760" spans="7:12" x14ac:dyDescent="0.15">
      <c r="G6760"/>
      <c r="H6760"/>
      <c r="I6760"/>
      <c r="J6760"/>
      <c r="K6760"/>
      <c r="L6760" s="172"/>
    </row>
    <row r="6761" spans="7:12" x14ac:dyDescent="0.15">
      <c r="G6761"/>
      <c r="H6761"/>
      <c r="I6761"/>
      <c r="J6761"/>
      <c r="K6761"/>
      <c r="L6761" s="172"/>
    </row>
    <row r="6762" spans="7:12" x14ac:dyDescent="0.15">
      <c r="G6762"/>
      <c r="H6762"/>
      <c r="I6762"/>
      <c r="J6762"/>
      <c r="K6762"/>
      <c r="L6762" s="172"/>
    </row>
    <row r="6763" spans="7:12" x14ac:dyDescent="0.15">
      <c r="G6763"/>
      <c r="H6763"/>
      <c r="I6763"/>
      <c r="J6763"/>
      <c r="K6763"/>
      <c r="L6763" s="172"/>
    </row>
    <row r="6764" spans="7:12" x14ac:dyDescent="0.15">
      <c r="G6764"/>
      <c r="H6764"/>
      <c r="I6764"/>
      <c r="J6764"/>
      <c r="K6764"/>
      <c r="L6764" s="172"/>
    </row>
    <row r="6765" spans="7:12" x14ac:dyDescent="0.15">
      <c r="G6765"/>
      <c r="H6765"/>
      <c r="I6765"/>
      <c r="J6765"/>
      <c r="K6765"/>
      <c r="L6765" s="172"/>
    </row>
    <row r="6766" spans="7:12" x14ac:dyDescent="0.15">
      <c r="G6766"/>
      <c r="H6766"/>
      <c r="I6766"/>
      <c r="J6766"/>
      <c r="K6766"/>
      <c r="L6766" s="172"/>
    </row>
    <row r="6767" spans="7:12" x14ac:dyDescent="0.15">
      <c r="G6767"/>
      <c r="H6767"/>
      <c r="I6767"/>
      <c r="J6767"/>
      <c r="K6767"/>
      <c r="L6767" s="172"/>
    </row>
    <row r="6768" spans="7:12" x14ac:dyDescent="0.15">
      <c r="G6768"/>
      <c r="H6768"/>
      <c r="I6768"/>
      <c r="J6768"/>
      <c r="K6768"/>
      <c r="L6768" s="172"/>
    </row>
    <row r="6769" spans="7:12" x14ac:dyDescent="0.15">
      <c r="G6769"/>
      <c r="H6769"/>
      <c r="I6769"/>
      <c r="J6769"/>
      <c r="K6769"/>
      <c r="L6769" s="172"/>
    </row>
    <row r="6770" spans="7:12" x14ac:dyDescent="0.15">
      <c r="G6770"/>
      <c r="H6770"/>
      <c r="I6770"/>
      <c r="J6770"/>
      <c r="K6770"/>
      <c r="L6770" s="172"/>
    </row>
    <row r="6771" spans="7:12" x14ac:dyDescent="0.15">
      <c r="G6771"/>
      <c r="H6771"/>
      <c r="I6771"/>
      <c r="J6771"/>
      <c r="K6771"/>
      <c r="L6771" s="172"/>
    </row>
    <row r="6772" spans="7:12" x14ac:dyDescent="0.15">
      <c r="G6772"/>
      <c r="H6772"/>
      <c r="I6772"/>
      <c r="J6772"/>
      <c r="K6772"/>
      <c r="L6772" s="172"/>
    </row>
    <row r="6773" spans="7:12" x14ac:dyDescent="0.15">
      <c r="G6773"/>
      <c r="H6773"/>
      <c r="I6773"/>
      <c r="J6773"/>
      <c r="K6773"/>
      <c r="L6773" s="172"/>
    </row>
    <row r="6774" spans="7:12" x14ac:dyDescent="0.15">
      <c r="G6774"/>
      <c r="H6774"/>
      <c r="I6774"/>
      <c r="J6774"/>
      <c r="K6774"/>
      <c r="L6774" s="172"/>
    </row>
    <row r="6775" spans="7:12" x14ac:dyDescent="0.15">
      <c r="G6775"/>
      <c r="H6775"/>
      <c r="I6775"/>
      <c r="J6775"/>
      <c r="K6775"/>
      <c r="L6775" s="172"/>
    </row>
    <row r="6776" spans="7:12" x14ac:dyDescent="0.15">
      <c r="G6776"/>
      <c r="H6776"/>
      <c r="I6776"/>
      <c r="J6776"/>
      <c r="K6776"/>
      <c r="L6776" s="172"/>
    </row>
    <row r="6777" spans="7:12" x14ac:dyDescent="0.15">
      <c r="G6777"/>
      <c r="H6777"/>
      <c r="I6777"/>
      <c r="J6777"/>
      <c r="K6777"/>
      <c r="L6777" s="172"/>
    </row>
    <row r="6778" spans="7:12" x14ac:dyDescent="0.15">
      <c r="G6778"/>
      <c r="H6778"/>
      <c r="I6778"/>
      <c r="J6778"/>
      <c r="K6778"/>
      <c r="L6778" s="172"/>
    </row>
    <row r="6779" spans="7:12" x14ac:dyDescent="0.15">
      <c r="G6779"/>
      <c r="H6779"/>
      <c r="I6779"/>
      <c r="J6779"/>
      <c r="K6779"/>
      <c r="L6779" s="172"/>
    </row>
    <row r="6780" spans="7:12" x14ac:dyDescent="0.15">
      <c r="G6780"/>
      <c r="H6780"/>
      <c r="I6780"/>
      <c r="J6780"/>
      <c r="K6780"/>
      <c r="L6780" s="172"/>
    </row>
    <row r="6781" spans="7:12" x14ac:dyDescent="0.15">
      <c r="G6781"/>
      <c r="H6781"/>
      <c r="I6781"/>
      <c r="J6781"/>
      <c r="K6781"/>
      <c r="L6781" s="172"/>
    </row>
    <row r="6782" spans="7:12" x14ac:dyDescent="0.15">
      <c r="G6782"/>
      <c r="H6782"/>
      <c r="I6782"/>
      <c r="J6782"/>
      <c r="K6782"/>
      <c r="L6782" s="172"/>
    </row>
    <row r="6783" spans="7:12" x14ac:dyDescent="0.15">
      <c r="G6783"/>
      <c r="H6783"/>
      <c r="I6783"/>
      <c r="J6783"/>
      <c r="K6783"/>
      <c r="L6783" s="172"/>
    </row>
    <row r="6784" spans="7:12" x14ac:dyDescent="0.15">
      <c r="G6784"/>
      <c r="H6784"/>
      <c r="I6784"/>
      <c r="J6784"/>
      <c r="K6784"/>
      <c r="L6784" s="172"/>
    </row>
    <row r="6785" spans="7:12" x14ac:dyDescent="0.15">
      <c r="G6785"/>
      <c r="H6785"/>
      <c r="I6785"/>
      <c r="J6785"/>
      <c r="K6785"/>
      <c r="L6785" s="172"/>
    </row>
    <row r="6786" spans="7:12" x14ac:dyDescent="0.15">
      <c r="G6786"/>
      <c r="H6786"/>
      <c r="I6786"/>
      <c r="J6786"/>
      <c r="K6786"/>
      <c r="L6786" s="172"/>
    </row>
    <row r="6787" spans="7:12" x14ac:dyDescent="0.15">
      <c r="G6787"/>
      <c r="H6787"/>
      <c r="I6787"/>
      <c r="J6787"/>
      <c r="K6787"/>
      <c r="L6787" s="172"/>
    </row>
    <row r="6788" spans="7:12" x14ac:dyDescent="0.15">
      <c r="G6788"/>
      <c r="H6788"/>
      <c r="I6788"/>
      <c r="J6788"/>
      <c r="K6788"/>
      <c r="L6788" s="172"/>
    </row>
    <row r="6789" spans="7:12" x14ac:dyDescent="0.15">
      <c r="G6789"/>
      <c r="H6789"/>
      <c r="I6789"/>
      <c r="J6789"/>
      <c r="K6789"/>
      <c r="L6789" s="172"/>
    </row>
    <row r="6790" spans="7:12" x14ac:dyDescent="0.15">
      <c r="G6790"/>
      <c r="H6790"/>
      <c r="I6790"/>
      <c r="J6790"/>
      <c r="K6790"/>
      <c r="L6790" s="172"/>
    </row>
    <row r="6791" spans="7:12" x14ac:dyDescent="0.15">
      <c r="G6791"/>
      <c r="H6791"/>
      <c r="I6791"/>
      <c r="J6791"/>
      <c r="K6791"/>
      <c r="L6791" s="172"/>
    </row>
    <row r="6792" spans="7:12" x14ac:dyDescent="0.15">
      <c r="G6792"/>
      <c r="H6792"/>
      <c r="I6792"/>
      <c r="J6792"/>
      <c r="K6792"/>
      <c r="L6792" s="172"/>
    </row>
    <row r="6793" spans="7:12" x14ac:dyDescent="0.15">
      <c r="G6793"/>
      <c r="H6793"/>
      <c r="I6793"/>
      <c r="J6793"/>
      <c r="K6793"/>
      <c r="L6793" s="172"/>
    </row>
    <row r="6794" spans="7:12" x14ac:dyDescent="0.15">
      <c r="G6794"/>
      <c r="H6794"/>
      <c r="I6794"/>
      <c r="J6794"/>
      <c r="K6794"/>
      <c r="L6794" s="172"/>
    </row>
    <row r="6795" spans="7:12" x14ac:dyDescent="0.15">
      <c r="G6795"/>
      <c r="H6795"/>
      <c r="I6795"/>
      <c r="J6795"/>
      <c r="K6795"/>
      <c r="L6795" s="172"/>
    </row>
    <row r="6796" spans="7:12" x14ac:dyDescent="0.15">
      <c r="G6796"/>
      <c r="H6796"/>
      <c r="I6796"/>
      <c r="J6796"/>
      <c r="K6796"/>
      <c r="L6796" s="172"/>
    </row>
    <row r="6797" spans="7:12" x14ac:dyDescent="0.15">
      <c r="G6797"/>
      <c r="H6797"/>
      <c r="I6797"/>
      <c r="J6797"/>
      <c r="K6797"/>
      <c r="L6797" s="172"/>
    </row>
    <row r="6798" spans="7:12" x14ac:dyDescent="0.15">
      <c r="G6798"/>
      <c r="H6798"/>
      <c r="I6798"/>
      <c r="J6798"/>
      <c r="K6798"/>
      <c r="L6798" s="172"/>
    </row>
    <row r="6799" spans="7:12" x14ac:dyDescent="0.15">
      <c r="G6799"/>
      <c r="H6799"/>
      <c r="I6799"/>
      <c r="J6799"/>
      <c r="K6799"/>
      <c r="L6799" s="172"/>
    </row>
    <row r="6800" spans="7:12" x14ac:dyDescent="0.15">
      <c r="G6800"/>
      <c r="H6800"/>
      <c r="I6800"/>
      <c r="J6800"/>
      <c r="K6800"/>
      <c r="L6800" s="172"/>
    </row>
    <row r="6801" spans="7:12" x14ac:dyDescent="0.15">
      <c r="G6801"/>
      <c r="H6801"/>
      <c r="I6801"/>
      <c r="J6801"/>
      <c r="K6801"/>
      <c r="L6801" s="172"/>
    </row>
    <row r="6802" spans="7:12" x14ac:dyDescent="0.15">
      <c r="G6802"/>
      <c r="H6802"/>
      <c r="I6802"/>
      <c r="J6802"/>
      <c r="K6802"/>
      <c r="L6802" s="172"/>
    </row>
    <row r="6803" spans="7:12" x14ac:dyDescent="0.15">
      <c r="G6803"/>
      <c r="H6803"/>
      <c r="I6803"/>
      <c r="J6803"/>
      <c r="K6803"/>
      <c r="L6803" s="172"/>
    </row>
    <row r="6804" spans="7:12" x14ac:dyDescent="0.15">
      <c r="G6804"/>
      <c r="H6804"/>
      <c r="I6804"/>
      <c r="J6804"/>
      <c r="K6804"/>
      <c r="L6804" s="172"/>
    </row>
    <row r="6805" spans="7:12" x14ac:dyDescent="0.15">
      <c r="G6805"/>
      <c r="H6805"/>
      <c r="I6805"/>
      <c r="J6805"/>
      <c r="K6805"/>
      <c r="L6805" s="172"/>
    </row>
    <row r="6806" spans="7:12" x14ac:dyDescent="0.15">
      <c r="G6806"/>
      <c r="H6806"/>
      <c r="I6806"/>
      <c r="J6806"/>
      <c r="K6806"/>
      <c r="L6806" s="172"/>
    </row>
    <row r="6807" spans="7:12" x14ac:dyDescent="0.15">
      <c r="G6807"/>
      <c r="H6807"/>
      <c r="I6807"/>
      <c r="J6807"/>
      <c r="K6807"/>
      <c r="L6807" s="172"/>
    </row>
    <row r="6808" spans="7:12" x14ac:dyDescent="0.15">
      <c r="G6808"/>
      <c r="H6808"/>
      <c r="I6808"/>
      <c r="J6808"/>
      <c r="K6808"/>
      <c r="L6808" s="172"/>
    </row>
    <row r="6809" spans="7:12" x14ac:dyDescent="0.15">
      <c r="G6809"/>
      <c r="H6809"/>
      <c r="I6809"/>
      <c r="J6809"/>
      <c r="K6809"/>
      <c r="L6809" s="172"/>
    </row>
    <row r="6810" spans="7:12" x14ac:dyDescent="0.15">
      <c r="G6810"/>
      <c r="H6810"/>
      <c r="I6810"/>
      <c r="J6810"/>
      <c r="K6810"/>
      <c r="L6810" s="172"/>
    </row>
    <row r="6811" spans="7:12" x14ac:dyDescent="0.15">
      <c r="G6811"/>
      <c r="H6811"/>
      <c r="I6811"/>
      <c r="J6811"/>
      <c r="K6811"/>
      <c r="L6811" s="172"/>
    </row>
    <row r="6812" spans="7:12" x14ac:dyDescent="0.15">
      <c r="G6812"/>
      <c r="H6812"/>
      <c r="I6812"/>
      <c r="J6812"/>
      <c r="K6812"/>
      <c r="L6812" s="172"/>
    </row>
    <row r="6813" spans="7:12" x14ac:dyDescent="0.15">
      <c r="G6813"/>
      <c r="H6813"/>
      <c r="I6813"/>
      <c r="J6813"/>
      <c r="K6813"/>
      <c r="L6813" s="172"/>
    </row>
    <row r="6814" spans="7:12" x14ac:dyDescent="0.15">
      <c r="G6814"/>
      <c r="H6814"/>
      <c r="I6814"/>
      <c r="J6814"/>
      <c r="K6814"/>
      <c r="L6814" s="172"/>
    </row>
    <row r="6815" spans="7:12" x14ac:dyDescent="0.15">
      <c r="G6815"/>
      <c r="H6815"/>
      <c r="I6815"/>
      <c r="J6815"/>
      <c r="K6815"/>
      <c r="L6815" s="172"/>
    </row>
    <row r="6816" spans="7:12" x14ac:dyDescent="0.15">
      <c r="G6816"/>
      <c r="H6816"/>
      <c r="I6816"/>
      <c r="J6816"/>
      <c r="K6816"/>
      <c r="L6816" s="172"/>
    </row>
    <row r="6817" spans="7:12" x14ac:dyDescent="0.15">
      <c r="G6817"/>
      <c r="H6817"/>
      <c r="I6817"/>
      <c r="J6817"/>
      <c r="K6817"/>
      <c r="L6817" s="172"/>
    </row>
    <row r="6818" spans="7:12" x14ac:dyDescent="0.15">
      <c r="G6818"/>
      <c r="H6818"/>
      <c r="I6818"/>
      <c r="J6818"/>
      <c r="K6818"/>
      <c r="L6818" s="172"/>
    </row>
    <row r="6819" spans="7:12" x14ac:dyDescent="0.15">
      <c r="G6819"/>
      <c r="H6819"/>
      <c r="I6819"/>
      <c r="J6819"/>
      <c r="K6819"/>
      <c r="L6819" s="172"/>
    </row>
    <row r="6820" spans="7:12" x14ac:dyDescent="0.15">
      <c r="G6820"/>
      <c r="H6820"/>
      <c r="I6820"/>
      <c r="J6820"/>
      <c r="K6820"/>
      <c r="L6820" s="172"/>
    </row>
    <row r="6821" spans="7:12" x14ac:dyDescent="0.15">
      <c r="G6821"/>
      <c r="H6821"/>
      <c r="I6821"/>
      <c r="J6821"/>
      <c r="K6821"/>
      <c r="L6821" s="172"/>
    </row>
    <row r="6822" spans="7:12" x14ac:dyDescent="0.15">
      <c r="G6822"/>
      <c r="H6822"/>
      <c r="I6822"/>
      <c r="J6822"/>
      <c r="K6822"/>
      <c r="L6822" s="172"/>
    </row>
    <row r="6823" spans="7:12" x14ac:dyDescent="0.15">
      <c r="G6823"/>
      <c r="H6823"/>
      <c r="I6823"/>
      <c r="J6823"/>
      <c r="K6823"/>
      <c r="L6823" s="172"/>
    </row>
    <row r="6824" spans="7:12" x14ac:dyDescent="0.15">
      <c r="G6824"/>
      <c r="H6824"/>
      <c r="I6824"/>
      <c r="J6824"/>
      <c r="K6824"/>
      <c r="L6824" s="172"/>
    </row>
    <row r="6825" spans="7:12" x14ac:dyDescent="0.15">
      <c r="G6825"/>
      <c r="H6825"/>
      <c r="I6825"/>
      <c r="J6825"/>
      <c r="K6825"/>
      <c r="L6825" s="172"/>
    </row>
    <row r="6826" spans="7:12" x14ac:dyDescent="0.15">
      <c r="G6826"/>
      <c r="H6826"/>
      <c r="I6826"/>
      <c r="J6826"/>
      <c r="K6826"/>
      <c r="L6826" s="172"/>
    </row>
    <row r="6827" spans="7:12" x14ac:dyDescent="0.15">
      <c r="G6827"/>
      <c r="H6827"/>
      <c r="I6827"/>
      <c r="J6827"/>
      <c r="K6827"/>
      <c r="L6827" s="172"/>
    </row>
    <row r="6828" spans="7:12" x14ac:dyDescent="0.15">
      <c r="G6828"/>
      <c r="H6828"/>
      <c r="I6828"/>
      <c r="J6828"/>
      <c r="K6828"/>
      <c r="L6828" s="172"/>
    </row>
    <row r="6829" spans="7:12" x14ac:dyDescent="0.15">
      <c r="G6829"/>
      <c r="H6829"/>
      <c r="I6829"/>
      <c r="J6829"/>
      <c r="K6829"/>
      <c r="L6829" s="172"/>
    </row>
    <row r="6830" spans="7:12" x14ac:dyDescent="0.15">
      <c r="G6830"/>
      <c r="H6830"/>
      <c r="I6830"/>
      <c r="J6830"/>
      <c r="K6830"/>
      <c r="L6830" s="172"/>
    </row>
    <row r="6831" spans="7:12" x14ac:dyDescent="0.15">
      <c r="G6831"/>
      <c r="H6831"/>
      <c r="I6831"/>
      <c r="J6831"/>
      <c r="K6831"/>
      <c r="L6831" s="172"/>
    </row>
    <row r="6832" spans="7:12" x14ac:dyDescent="0.15">
      <c r="G6832"/>
      <c r="H6832"/>
      <c r="I6832"/>
      <c r="J6832"/>
      <c r="K6832"/>
      <c r="L6832" s="172"/>
    </row>
    <row r="6833" spans="7:12" x14ac:dyDescent="0.15">
      <c r="G6833"/>
      <c r="H6833"/>
      <c r="I6833"/>
      <c r="J6833"/>
      <c r="K6833"/>
      <c r="L6833" s="172"/>
    </row>
    <row r="6834" spans="7:12" x14ac:dyDescent="0.15">
      <c r="G6834"/>
      <c r="H6834"/>
      <c r="I6834"/>
      <c r="J6834"/>
      <c r="K6834"/>
      <c r="L6834" s="172"/>
    </row>
    <row r="6835" spans="7:12" x14ac:dyDescent="0.15">
      <c r="G6835"/>
      <c r="H6835"/>
      <c r="I6835"/>
      <c r="J6835"/>
      <c r="K6835"/>
      <c r="L6835" s="172"/>
    </row>
    <row r="6836" spans="7:12" x14ac:dyDescent="0.15">
      <c r="G6836"/>
      <c r="H6836"/>
      <c r="I6836"/>
      <c r="J6836"/>
      <c r="K6836"/>
      <c r="L6836" s="172"/>
    </row>
    <row r="6837" spans="7:12" x14ac:dyDescent="0.15">
      <c r="G6837"/>
      <c r="H6837"/>
      <c r="I6837"/>
      <c r="J6837"/>
      <c r="K6837"/>
      <c r="L6837" s="172"/>
    </row>
    <row r="6838" spans="7:12" x14ac:dyDescent="0.15">
      <c r="G6838"/>
      <c r="H6838"/>
      <c r="I6838"/>
      <c r="J6838"/>
      <c r="K6838"/>
      <c r="L6838" s="172"/>
    </row>
    <row r="6839" spans="7:12" x14ac:dyDescent="0.15">
      <c r="G6839"/>
      <c r="H6839"/>
      <c r="I6839"/>
      <c r="J6839"/>
      <c r="K6839"/>
      <c r="L6839" s="172"/>
    </row>
    <row r="6840" spans="7:12" x14ac:dyDescent="0.15">
      <c r="G6840"/>
      <c r="H6840"/>
      <c r="I6840"/>
      <c r="J6840"/>
      <c r="K6840"/>
      <c r="L6840" s="172"/>
    </row>
    <row r="6841" spans="7:12" x14ac:dyDescent="0.15">
      <c r="G6841"/>
      <c r="H6841"/>
      <c r="I6841"/>
      <c r="J6841"/>
      <c r="K6841"/>
      <c r="L6841" s="172"/>
    </row>
    <row r="6842" spans="7:12" x14ac:dyDescent="0.15">
      <c r="G6842"/>
      <c r="H6842"/>
      <c r="I6842"/>
      <c r="J6842"/>
      <c r="K6842"/>
      <c r="L6842" s="172"/>
    </row>
    <row r="6843" spans="7:12" x14ac:dyDescent="0.15">
      <c r="G6843"/>
      <c r="H6843"/>
      <c r="I6843"/>
      <c r="J6843"/>
      <c r="K6843"/>
      <c r="L6843" s="172"/>
    </row>
    <row r="6844" spans="7:12" x14ac:dyDescent="0.15">
      <c r="G6844"/>
      <c r="H6844"/>
      <c r="I6844"/>
      <c r="J6844"/>
      <c r="K6844"/>
      <c r="L6844" s="172"/>
    </row>
    <row r="6845" spans="7:12" x14ac:dyDescent="0.15">
      <c r="G6845"/>
      <c r="H6845"/>
      <c r="I6845"/>
      <c r="J6845"/>
      <c r="K6845"/>
      <c r="L6845" s="172"/>
    </row>
    <row r="6846" spans="7:12" x14ac:dyDescent="0.15">
      <c r="G6846"/>
      <c r="H6846"/>
      <c r="I6846"/>
      <c r="J6846"/>
      <c r="K6846"/>
      <c r="L6846" s="172"/>
    </row>
    <row r="6847" spans="7:12" x14ac:dyDescent="0.15">
      <c r="G6847"/>
      <c r="H6847"/>
      <c r="I6847"/>
      <c r="J6847"/>
      <c r="K6847"/>
      <c r="L6847" s="172"/>
    </row>
    <row r="6848" spans="7:12" x14ac:dyDescent="0.15">
      <c r="G6848"/>
      <c r="H6848"/>
      <c r="I6848"/>
      <c r="J6848"/>
      <c r="K6848"/>
      <c r="L6848" s="172"/>
    </row>
    <row r="6849" spans="7:12" x14ac:dyDescent="0.15">
      <c r="G6849"/>
      <c r="H6849"/>
      <c r="I6849"/>
      <c r="J6849"/>
      <c r="K6849"/>
      <c r="L6849" s="172"/>
    </row>
    <row r="6850" spans="7:12" x14ac:dyDescent="0.15">
      <c r="G6850"/>
      <c r="H6850"/>
      <c r="I6850"/>
      <c r="J6850"/>
      <c r="K6850"/>
      <c r="L6850" s="172"/>
    </row>
    <row r="6851" spans="7:12" x14ac:dyDescent="0.15">
      <c r="G6851"/>
      <c r="H6851"/>
      <c r="I6851"/>
      <c r="J6851"/>
      <c r="K6851"/>
      <c r="L6851" s="172"/>
    </row>
    <row r="6852" spans="7:12" x14ac:dyDescent="0.15">
      <c r="G6852"/>
      <c r="H6852"/>
      <c r="I6852"/>
      <c r="J6852"/>
      <c r="K6852"/>
      <c r="L6852" s="172"/>
    </row>
    <row r="6853" spans="7:12" x14ac:dyDescent="0.15">
      <c r="G6853"/>
      <c r="H6853"/>
      <c r="I6853"/>
      <c r="J6853"/>
      <c r="K6853"/>
      <c r="L6853" s="172"/>
    </row>
    <row r="6854" spans="7:12" x14ac:dyDescent="0.15">
      <c r="G6854"/>
      <c r="H6854"/>
      <c r="I6854"/>
      <c r="J6854"/>
      <c r="K6854"/>
      <c r="L6854" s="172"/>
    </row>
    <row r="6855" spans="7:12" x14ac:dyDescent="0.15">
      <c r="G6855"/>
      <c r="H6855"/>
      <c r="I6855"/>
      <c r="J6855"/>
      <c r="K6855"/>
      <c r="L6855" s="172"/>
    </row>
    <row r="6856" spans="7:12" x14ac:dyDescent="0.15">
      <c r="G6856"/>
      <c r="H6856"/>
      <c r="I6856"/>
      <c r="J6856"/>
      <c r="K6856"/>
      <c r="L6856" s="172"/>
    </row>
    <row r="6857" spans="7:12" x14ac:dyDescent="0.15">
      <c r="G6857"/>
      <c r="H6857"/>
      <c r="I6857"/>
      <c r="J6857"/>
      <c r="K6857"/>
      <c r="L6857" s="172"/>
    </row>
    <row r="6858" spans="7:12" x14ac:dyDescent="0.15">
      <c r="G6858"/>
      <c r="H6858"/>
      <c r="I6858"/>
      <c r="J6858"/>
      <c r="K6858"/>
      <c r="L6858" s="172"/>
    </row>
    <row r="6859" spans="7:12" x14ac:dyDescent="0.15">
      <c r="G6859"/>
      <c r="H6859"/>
      <c r="I6859"/>
      <c r="J6859"/>
      <c r="K6859"/>
      <c r="L6859" s="172"/>
    </row>
    <row r="6860" spans="7:12" x14ac:dyDescent="0.15">
      <c r="G6860"/>
      <c r="H6860"/>
      <c r="I6860"/>
      <c r="J6860"/>
      <c r="K6860"/>
      <c r="L6860" s="172"/>
    </row>
    <row r="6861" spans="7:12" x14ac:dyDescent="0.15">
      <c r="G6861"/>
      <c r="H6861"/>
      <c r="I6861"/>
      <c r="J6861"/>
      <c r="K6861"/>
      <c r="L6861" s="172"/>
    </row>
    <row r="6862" spans="7:12" x14ac:dyDescent="0.15">
      <c r="G6862"/>
      <c r="H6862"/>
      <c r="I6862"/>
      <c r="J6862"/>
      <c r="K6862"/>
      <c r="L6862" s="172"/>
    </row>
    <row r="6863" spans="7:12" x14ac:dyDescent="0.15">
      <c r="G6863"/>
      <c r="H6863"/>
      <c r="I6863"/>
      <c r="J6863"/>
      <c r="K6863"/>
      <c r="L6863" s="172"/>
    </row>
    <row r="6864" spans="7:12" x14ac:dyDescent="0.15">
      <c r="G6864"/>
      <c r="H6864"/>
      <c r="I6864"/>
      <c r="J6864"/>
      <c r="K6864"/>
      <c r="L6864" s="172"/>
    </row>
    <row r="6865" spans="7:12" x14ac:dyDescent="0.15">
      <c r="G6865"/>
      <c r="H6865"/>
      <c r="I6865"/>
      <c r="J6865"/>
      <c r="K6865"/>
      <c r="L6865" s="172"/>
    </row>
    <row r="6866" spans="7:12" x14ac:dyDescent="0.15">
      <c r="G6866"/>
      <c r="H6866"/>
      <c r="I6866"/>
      <c r="J6866"/>
      <c r="K6866"/>
      <c r="L6866" s="172"/>
    </row>
    <row r="6867" spans="7:12" x14ac:dyDescent="0.15">
      <c r="G6867"/>
      <c r="H6867"/>
      <c r="I6867"/>
      <c r="J6867"/>
      <c r="K6867"/>
      <c r="L6867" s="172"/>
    </row>
    <row r="6868" spans="7:12" x14ac:dyDescent="0.15">
      <c r="G6868"/>
      <c r="H6868"/>
      <c r="I6868"/>
      <c r="J6868"/>
      <c r="K6868"/>
      <c r="L6868" s="172"/>
    </row>
    <row r="6869" spans="7:12" x14ac:dyDescent="0.15">
      <c r="G6869"/>
      <c r="H6869"/>
      <c r="I6869"/>
      <c r="J6869"/>
      <c r="K6869"/>
      <c r="L6869" s="172"/>
    </row>
    <row r="6870" spans="7:12" x14ac:dyDescent="0.15">
      <c r="G6870"/>
      <c r="H6870"/>
      <c r="I6870"/>
      <c r="J6870"/>
      <c r="K6870"/>
      <c r="L6870" s="172"/>
    </row>
    <row r="6871" spans="7:12" x14ac:dyDescent="0.15">
      <c r="G6871"/>
      <c r="H6871"/>
      <c r="I6871"/>
      <c r="J6871"/>
      <c r="K6871"/>
      <c r="L6871" s="172"/>
    </row>
    <row r="6872" spans="7:12" x14ac:dyDescent="0.15">
      <c r="G6872"/>
      <c r="H6872"/>
      <c r="I6872"/>
      <c r="J6872"/>
      <c r="K6872"/>
      <c r="L6872" s="172"/>
    </row>
    <row r="6873" spans="7:12" x14ac:dyDescent="0.15">
      <c r="G6873"/>
      <c r="H6873"/>
      <c r="I6873"/>
      <c r="J6873"/>
      <c r="K6873"/>
      <c r="L6873" s="172"/>
    </row>
    <row r="6874" spans="7:12" x14ac:dyDescent="0.15">
      <c r="G6874"/>
      <c r="H6874"/>
      <c r="I6874"/>
      <c r="J6874"/>
      <c r="K6874"/>
      <c r="L6874" s="172"/>
    </row>
    <row r="6875" spans="7:12" x14ac:dyDescent="0.15">
      <c r="G6875"/>
      <c r="H6875"/>
      <c r="I6875"/>
      <c r="J6875"/>
      <c r="K6875"/>
      <c r="L6875" s="172"/>
    </row>
    <row r="6876" spans="7:12" x14ac:dyDescent="0.15">
      <c r="G6876"/>
      <c r="H6876"/>
      <c r="I6876"/>
      <c r="J6876"/>
      <c r="K6876"/>
      <c r="L6876" s="172"/>
    </row>
    <row r="6877" spans="7:12" x14ac:dyDescent="0.15">
      <c r="G6877"/>
      <c r="H6877"/>
      <c r="I6877"/>
      <c r="J6877"/>
      <c r="K6877"/>
      <c r="L6877" s="172"/>
    </row>
    <row r="6878" spans="7:12" x14ac:dyDescent="0.15">
      <c r="G6878"/>
      <c r="H6878"/>
      <c r="I6878"/>
      <c r="J6878"/>
      <c r="K6878"/>
      <c r="L6878" s="172"/>
    </row>
    <row r="6879" spans="7:12" x14ac:dyDescent="0.15">
      <c r="G6879"/>
      <c r="H6879"/>
      <c r="I6879"/>
      <c r="J6879"/>
      <c r="K6879"/>
      <c r="L6879" s="172"/>
    </row>
    <row r="6880" spans="7:12" x14ac:dyDescent="0.15">
      <c r="G6880"/>
      <c r="H6880"/>
      <c r="I6880"/>
      <c r="J6880"/>
      <c r="K6880"/>
      <c r="L6880" s="172"/>
    </row>
    <row r="6881" spans="7:12" x14ac:dyDescent="0.15">
      <c r="G6881"/>
      <c r="H6881"/>
      <c r="I6881"/>
      <c r="J6881"/>
      <c r="K6881"/>
      <c r="L6881" s="172"/>
    </row>
    <row r="6882" spans="7:12" x14ac:dyDescent="0.15">
      <c r="G6882"/>
      <c r="H6882"/>
      <c r="I6882"/>
      <c r="J6882"/>
      <c r="K6882"/>
      <c r="L6882" s="172"/>
    </row>
    <row r="6883" spans="7:12" x14ac:dyDescent="0.15">
      <c r="G6883"/>
      <c r="H6883"/>
      <c r="I6883"/>
      <c r="J6883"/>
      <c r="K6883"/>
      <c r="L6883" s="172"/>
    </row>
    <row r="6884" spans="7:12" x14ac:dyDescent="0.15">
      <c r="G6884"/>
      <c r="H6884"/>
      <c r="I6884"/>
      <c r="J6884"/>
      <c r="K6884"/>
      <c r="L6884" s="172"/>
    </row>
    <row r="6885" spans="7:12" x14ac:dyDescent="0.15">
      <c r="G6885"/>
      <c r="H6885"/>
      <c r="I6885"/>
      <c r="J6885"/>
      <c r="K6885"/>
      <c r="L6885" s="172"/>
    </row>
    <row r="6886" spans="7:12" x14ac:dyDescent="0.15">
      <c r="G6886"/>
      <c r="H6886"/>
      <c r="I6886"/>
      <c r="J6886"/>
      <c r="K6886"/>
      <c r="L6886" s="172"/>
    </row>
    <row r="6887" spans="7:12" x14ac:dyDescent="0.15">
      <c r="G6887"/>
      <c r="H6887"/>
      <c r="I6887"/>
      <c r="J6887"/>
      <c r="K6887"/>
      <c r="L6887" s="172"/>
    </row>
    <row r="6888" spans="7:12" x14ac:dyDescent="0.15">
      <c r="G6888"/>
      <c r="H6888"/>
      <c r="I6888"/>
      <c r="J6888"/>
      <c r="K6888"/>
      <c r="L6888" s="172"/>
    </row>
    <row r="6889" spans="7:12" x14ac:dyDescent="0.15">
      <c r="G6889"/>
      <c r="H6889"/>
      <c r="I6889"/>
      <c r="J6889"/>
      <c r="K6889"/>
      <c r="L6889" s="172"/>
    </row>
    <row r="6890" spans="7:12" x14ac:dyDescent="0.15">
      <c r="G6890"/>
      <c r="H6890"/>
      <c r="I6890"/>
      <c r="J6890"/>
      <c r="K6890"/>
      <c r="L6890" s="172"/>
    </row>
    <row r="6891" spans="7:12" x14ac:dyDescent="0.15">
      <c r="G6891"/>
      <c r="H6891"/>
      <c r="I6891"/>
      <c r="J6891"/>
      <c r="K6891"/>
      <c r="L6891" s="172"/>
    </row>
    <row r="6892" spans="7:12" x14ac:dyDescent="0.15">
      <c r="G6892"/>
      <c r="H6892"/>
      <c r="I6892"/>
      <c r="J6892"/>
      <c r="K6892"/>
      <c r="L6892" s="172"/>
    </row>
    <row r="6893" spans="7:12" x14ac:dyDescent="0.15">
      <c r="G6893"/>
      <c r="H6893"/>
      <c r="I6893"/>
      <c r="J6893"/>
      <c r="K6893"/>
      <c r="L6893" s="172"/>
    </row>
    <row r="6894" spans="7:12" x14ac:dyDescent="0.15">
      <c r="G6894"/>
      <c r="H6894"/>
      <c r="I6894"/>
      <c r="J6894"/>
      <c r="K6894"/>
      <c r="L6894" s="172"/>
    </row>
    <row r="6895" spans="7:12" x14ac:dyDescent="0.15">
      <c r="G6895"/>
      <c r="H6895"/>
      <c r="I6895"/>
      <c r="J6895"/>
      <c r="K6895"/>
      <c r="L6895" s="172"/>
    </row>
    <row r="6896" spans="7:12" x14ac:dyDescent="0.15">
      <c r="G6896"/>
      <c r="H6896"/>
      <c r="I6896"/>
      <c r="J6896"/>
      <c r="K6896"/>
      <c r="L6896" s="172"/>
    </row>
    <row r="6897" spans="7:12" x14ac:dyDescent="0.15">
      <c r="G6897"/>
      <c r="H6897"/>
      <c r="I6897"/>
      <c r="J6897"/>
      <c r="K6897"/>
      <c r="L6897" s="172"/>
    </row>
    <row r="6898" spans="7:12" x14ac:dyDescent="0.15">
      <c r="G6898"/>
      <c r="H6898"/>
      <c r="I6898"/>
      <c r="J6898"/>
      <c r="K6898"/>
      <c r="L6898" s="172"/>
    </row>
    <row r="6899" spans="7:12" x14ac:dyDescent="0.15">
      <c r="G6899"/>
      <c r="H6899"/>
      <c r="I6899"/>
      <c r="J6899"/>
      <c r="K6899"/>
      <c r="L6899" s="172"/>
    </row>
    <row r="6900" spans="7:12" x14ac:dyDescent="0.15">
      <c r="G6900"/>
      <c r="H6900"/>
      <c r="I6900"/>
      <c r="J6900"/>
      <c r="K6900"/>
      <c r="L6900" s="172"/>
    </row>
    <row r="6901" spans="7:12" x14ac:dyDescent="0.15">
      <c r="G6901"/>
      <c r="H6901"/>
      <c r="I6901"/>
      <c r="J6901"/>
      <c r="K6901"/>
      <c r="L6901" s="172"/>
    </row>
    <row r="6902" spans="7:12" x14ac:dyDescent="0.15">
      <c r="G6902"/>
      <c r="H6902"/>
      <c r="I6902"/>
      <c r="J6902"/>
      <c r="K6902"/>
      <c r="L6902" s="172"/>
    </row>
    <row r="6903" spans="7:12" x14ac:dyDescent="0.15">
      <c r="G6903"/>
      <c r="H6903"/>
      <c r="I6903"/>
      <c r="J6903"/>
      <c r="K6903"/>
      <c r="L6903" s="172"/>
    </row>
    <row r="6904" spans="7:12" x14ac:dyDescent="0.15">
      <c r="G6904"/>
      <c r="H6904"/>
      <c r="I6904"/>
      <c r="J6904"/>
      <c r="K6904"/>
      <c r="L6904" s="172"/>
    </row>
    <row r="6905" spans="7:12" x14ac:dyDescent="0.15">
      <c r="G6905"/>
      <c r="H6905"/>
      <c r="I6905"/>
      <c r="J6905"/>
      <c r="K6905"/>
      <c r="L6905" s="172"/>
    </row>
    <row r="6906" spans="7:12" x14ac:dyDescent="0.15">
      <c r="G6906"/>
      <c r="H6906"/>
      <c r="I6906"/>
      <c r="J6906"/>
      <c r="K6906"/>
      <c r="L6906" s="172"/>
    </row>
    <row r="6907" spans="7:12" x14ac:dyDescent="0.15">
      <c r="G6907"/>
      <c r="H6907"/>
      <c r="I6907"/>
      <c r="J6907"/>
      <c r="K6907"/>
      <c r="L6907" s="172"/>
    </row>
    <row r="6908" spans="7:12" x14ac:dyDescent="0.15">
      <c r="G6908"/>
      <c r="H6908"/>
      <c r="I6908"/>
      <c r="J6908"/>
      <c r="K6908"/>
      <c r="L6908" s="172"/>
    </row>
    <row r="6909" spans="7:12" x14ac:dyDescent="0.15">
      <c r="G6909"/>
      <c r="H6909"/>
      <c r="I6909"/>
      <c r="J6909"/>
      <c r="K6909"/>
      <c r="L6909" s="172"/>
    </row>
    <row r="6910" spans="7:12" x14ac:dyDescent="0.15">
      <c r="G6910"/>
      <c r="H6910"/>
      <c r="I6910"/>
      <c r="J6910"/>
      <c r="K6910"/>
      <c r="L6910" s="172"/>
    </row>
    <row r="6911" spans="7:12" x14ac:dyDescent="0.15">
      <c r="G6911"/>
      <c r="H6911"/>
      <c r="I6911"/>
      <c r="J6911"/>
      <c r="K6911"/>
      <c r="L6911" s="172"/>
    </row>
    <row r="6912" spans="7:12" x14ac:dyDescent="0.15">
      <c r="G6912"/>
      <c r="H6912"/>
      <c r="I6912"/>
      <c r="J6912"/>
      <c r="K6912"/>
      <c r="L6912" s="172"/>
    </row>
    <row r="6913" spans="7:12" x14ac:dyDescent="0.15">
      <c r="G6913"/>
      <c r="H6913"/>
      <c r="I6913"/>
      <c r="J6913"/>
      <c r="K6913"/>
      <c r="L6913" s="172"/>
    </row>
    <row r="6914" spans="7:12" x14ac:dyDescent="0.15">
      <c r="G6914"/>
      <c r="H6914"/>
      <c r="I6914"/>
      <c r="J6914"/>
      <c r="K6914"/>
      <c r="L6914" s="172"/>
    </row>
    <row r="6915" spans="7:12" x14ac:dyDescent="0.15">
      <c r="G6915"/>
      <c r="H6915"/>
      <c r="I6915"/>
      <c r="J6915"/>
      <c r="K6915"/>
      <c r="L6915" s="172"/>
    </row>
    <row r="6916" spans="7:12" x14ac:dyDescent="0.15">
      <c r="G6916"/>
      <c r="H6916"/>
      <c r="I6916"/>
      <c r="J6916"/>
      <c r="K6916"/>
      <c r="L6916" s="172"/>
    </row>
    <row r="6917" spans="7:12" x14ac:dyDescent="0.15">
      <c r="G6917"/>
      <c r="H6917"/>
      <c r="I6917"/>
      <c r="J6917"/>
      <c r="K6917"/>
      <c r="L6917" s="172"/>
    </row>
    <row r="6918" spans="7:12" x14ac:dyDescent="0.15">
      <c r="G6918"/>
      <c r="H6918"/>
      <c r="I6918"/>
      <c r="J6918"/>
      <c r="K6918"/>
      <c r="L6918" s="172"/>
    </row>
    <row r="6919" spans="7:12" x14ac:dyDescent="0.15">
      <c r="G6919"/>
      <c r="H6919"/>
      <c r="I6919"/>
      <c r="J6919"/>
      <c r="K6919"/>
      <c r="L6919" s="172"/>
    </row>
    <row r="6920" spans="7:12" x14ac:dyDescent="0.15">
      <c r="G6920"/>
      <c r="H6920"/>
      <c r="I6920"/>
      <c r="J6920"/>
      <c r="K6920"/>
      <c r="L6920" s="172"/>
    </row>
    <row r="6921" spans="7:12" x14ac:dyDescent="0.15">
      <c r="G6921"/>
      <c r="H6921"/>
      <c r="I6921"/>
      <c r="J6921"/>
      <c r="K6921"/>
      <c r="L6921" s="172"/>
    </row>
    <row r="6922" spans="7:12" x14ac:dyDescent="0.15">
      <c r="G6922"/>
      <c r="H6922"/>
      <c r="I6922"/>
      <c r="J6922"/>
      <c r="K6922"/>
      <c r="L6922" s="172"/>
    </row>
    <row r="6923" spans="7:12" x14ac:dyDescent="0.15">
      <c r="G6923"/>
      <c r="H6923"/>
      <c r="I6923"/>
      <c r="J6923"/>
      <c r="K6923"/>
      <c r="L6923" s="172"/>
    </row>
    <row r="6924" spans="7:12" x14ac:dyDescent="0.15">
      <c r="G6924"/>
      <c r="H6924"/>
      <c r="I6924"/>
      <c r="J6924"/>
      <c r="K6924"/>
      <c r="L6924" s="172"/>
    </row>
    <row r="6925" spans="7:12" x14ac:dyDescent="0.15">
      <c r="G6925"/>
      <c r="H6925"/>
      <c r="I6925"/>
      <c r="J6925"/>
      <c r="K6925"/>
      <c r="L6925" s="172"/>
    </row>
    <row r="6926" spans="7:12" x14ac:dyDescent="0.15">
      <c r="G6926"/>
      <c r="H6926"/>
      <c r="I6926"/>
      <c r="J6926"/>
      <c r="K6926"/>
      <c r="L6926" s="172"/>
    </row>
    <row r="6927" spans="7:12" x14ac:dyDescent="0.15">
      <c r="G6927"/>
      <c r="H6927"/>
      <c r="I6927"/>
      <c r="J6927"/>
      <c r="K6927"/>
      <c r="L6927" s="172"/>
    </row>
    <row r="6928" spans="7:12" x14ac:dyDescent="0.15">
      <c r="G6928"/>
      <c r="H6928"/>
      <c r="I6928"/>
      <c r="J6928"/>
      <c r="K6928"/>
      <c r="L6928" s="172"/>
    </row>
    <row r="6929" spans="7:12" x14ac:dyDescent="0.15">
      <c r="G6929"/>
      <c r="H6929"/>
      <c r="I6929"/>
      <c r="J6929"/>
      <c r="K6929"/>
      <c r="L6929" s="172"/>
    </row>
    <row r="6930" spans="7:12" x14ac:dyDescent="0.15">
      <c r="G6930"/>
      <c r="H6930"/>
      <c r="I6930"/>
      <c r="J6930"/>
      <c r="K6930"/>
      <c r="L6930" s="172"/>
    </row>
    <row r="6931" spans="7:12" x14ac:dyDescent="0.15">
      <c r="G6931"/>
      <c r="H6931"/>
      <c r="I6931"/>
      <c r="J6931"/>
      <c r="K6931"/>
      <c r="L6931" s="172"/>
    </row>
    <row r="6932" spans="7:12" x14ac:dyDescent="0.15">
      <c r="G6932"/>
      <c r="H6932"/>
      <c r="I6932"/>
      <c r="J6932"/>
      <c r="K6932"/>
      <c r="L6932" s="172"/>
    </row>
    <row r="6933" spans="7:12" x14ac:dyDescent="0.15">
      <c r="G6933"/>
      <c r="H6933"/>
      <c r="I6933"/>
      <c r="J6933"/>
      <c r="K6933"/>
      <c r="L6933" s="172"/>
    </row>
    <row r="6934" spans="7:12" x14ac:dyDescent="0.15">
      <c r="G6934"/>
      <c r="H6934"/>
      <c r="I6934"/>
      <c r="J6934"/>
      <c r="K6934"/>
      <c r="L6934" s="172"/>
    </row>
    <row r="6935" spans="7:12" x14ac:dyDescent="0.15">
      <c r="G6935"/>
      <c r="H6935"/>
      <c r="I6935"/>
      <c r="J6935"/>
      <c r="K6935"/>
      <c r="L6935" s="172"/>
    </row>
    <row r="6936" spans="7:12" x14ac:dyDescent="0.15">
      <c r="G6936"/>
      <c r="H6936"/>
      <c r="I6936"/>
      <c r="J6936"/>
      <c r="K6936"/>
      <c r="L6936" s="172"/>
    </row>
    <row r="6937" spans="7:12" x14ac:dyDescent="0.15">
      <c r="G6937"/>
      <c r="H6937"/>
      <c r="I6937"/>
      <c r="J6937"/>
      <c r="K6937"/>
      <c r="L6937" s="172"/>
    </row>
    <row r="6938" spans="7:12" x14ac:dyDescent="0.15">
      <c r="G6938"/>
      <c r="H6938"/>
      <c r="I6938"/>
      <c r="J6938"/>
      <c r="K6938"/>
      <c r="L6938" s="172"/>
    </row>
    <row r="6939" spans="7:12" x14ac:dyDescent="0.15">
      <c r="G6939"/>
      <c r="H6939"/>
      <c r="I6939"/>
      <c r="J6939"/>
      <c r="K6939"/>
      <c r="L6939" s="172"/>
    </row>
    <row r="6940" spans="7:12" x14ac:dyDescent="0.15">
      <c r="G6940"/>
      <c r="H6940"/>
      <c r="I6940"/>
      <c r="J6940"/>
      <c r="K6940"/>
      <c r="L6940" s="172"/>
    </row>
    <row r="6941" spans="7:12" x14ac:dyDescent="0.15">
      <c r="G6941"/>
      <c r="H6941"/>
      <c r="I6941"/>
      <c r="J6941"/>
      <c r="K6941"/>
      <c r="L6941" s="172"/>
    </row>
    <row r="6942" spans="7:12" x14ac:dyDescent="0.15">
      <c r="G6942"/>
      <c r="H6942"/>
      <c r="I6942"/>
      <c r="J6942"/>
      <c r="K6942"/>
      <c r="L6942" s="172"/>
    </row>
    <row r="6943" spans="7:12" x14ac:dyDescent="0.15">
      <c r="G6943"/>
      <c r="H6943"/>
      <c r="I6943"/>
      <c r="J6943"/>
      <c r="K6943"/>
      <c r="L6943" s="172"/>
    </row>
    <row r="6944" spans="7:12" x14ac:dyDescent="0.15">
      <c r="G6944"/>
      <c r="H6944"/>
      <c r="I6944"/>
      <c r="J6944"/>
      <c r="K6944"/>
      <c r="L6944" s="172"/>
    </row>
    <row r="6945" spans="7:12" x14ac:dyDescent="0.15">
      <c r="G6945"/>
      <c r="H6945"/>
      <c r="I6945"/>
      <c r="J6945"/>
      <c r="K6945"/>
      <c r="L6945" s="172"/>
    </row>
    <row r="6946" spans="7:12" x14ac:dyDescent="0.15">
      <c r="G6946"/>
      <c r="H6946"/>
      <c r="I6946"/>
      <c r="J6946"/>
      <c r="K6946"/>
      <c r="L6946" s="172"/>
    </row>
    <row r="6947" spans="7:12" x14ac:dyDescent="0.15">
      <c r="G6947"/>
      <c r="H6947"/>
      <c r="I6947"/>
      <c r="J6947"/>
      <c r="K6947"/>
      <c r="L6947" s="172"/>
    </row>
    <row r="6948" spans="7:12" x14ac:dyDescent="0.15">
      <c r="G6948"/>
      <c r="H6948"/>
      <c r="I6948"/>
      <c r="J6948"/>
      <c r="K6948"/>
      <c r="L6948" s="172"/>
    </row>
    <row r="6949" spans="7:12" x14ac:dyDescent="0.15">
      <c r="G6949"/>
      <c r="H6949"/>
      <c r="I6949"/>
      <c r="J6949"/>
      <c r="K6949"/>
      <c r="L6949" s="172"/>
    </row>
    <row r="6950" spans="7:12" x14ac:dyDescent="0.15">
      <c r="G6950"/>
      <c r="H6950"/>
      <c r="I6950"/>
      <c r="J6950"/>
      <c r="K6950"/>
      <c r="L6950" s="172"/>
    </row>
    <row r="6951" spans="7:12" x14ac:dyDescent="0.15">
      <c r="G6951"/>
      <c r="H6951"/>
      <c r="I6951"/>
      <c r="J6951"/>
      <c r="K6951"/>
      <c r="L6951" s="172"/>
    </row>
    <row r="6952" spans="7:12" x14ac:dyDescent="0.15">
      <c r="G6952"/>
      <c r="H6952"/>
      <c r="I6952"/>
      <c r="J6952"/>
      <c r="K6952"/>
      <c r="L6952" s="172"/>
    </row>
    <row r="6953" spans="7:12" x14ac:dyDescent="0.15">
      <c r="G6953"/>
      <c r="H6953"/>
      <c r="I6953"/>
      <c r="J6953"/>
      <c r="K6953"/>
      <c r="L6953" s="172"/>
    </row>
    <row r="6954" spans="7:12" x14ac:dyDescent="0.15">
      <c r="G6954"/>
      <c r="H6954"/>
      <c r="I6954"/>
      <c r="J6954"/>
      <c r="K6954"/>
      <c r="L6954" s="172"/>
    </row>
    <row r="6955" spans="7:12" x14ac:dyDescent="0.15">
      <c r="G6955"/>
      <c r="H6955"/>
      <c r="I6955"/>
      <c r="J6955"/>
      <c r="K6955"/>
      <c r="L6955" s="172"/>
    </row>
    <row r="6956" spans="7:12" x14ac:dyDescent="0.15">
      <c r="G6956"/>
      <c r="H6956"/>
      <c r="I6956"/>
      <c r="J6956"/>
      <c r="K6956"/>
      <c r="L6956" s="172"/>
    </row>
    <row r="6957" spans="7:12" x14ac:dyDescent="0.15">
      <c r="G6957"/>
      <c r="H6957"/>
      <c r="I6957"/>
      <c r="J6957"/>
      <c r="K6957"/>
      <c r="L6957" s="172"/>
    </row>
    <row r="6958" spans="7:12" x14ac:dyDescent="0.15">
      <c r="G6958"/>
      <c r="H6958"/>
      <c r="I6958"/>
      <c r="J6958"/>
      <c r="K6958"/>
      <c r="L6958" s="172"/>
    </row>
    <row r="6959" spans="7:12" x14ac:dyDescent="0.15">
      <c r="G6959"/>
      <c r="H6959"/>
      <c r="I6959"/>
      <c r="J6959"/>
      <c r="K6959"/>
      <c r="L6959" s="172"/>
    </row>
    <row r="6960" spans="7:12" x14ac:dyDescent="0.15">
      <c r="G6960"/>
      <c r="H6960"/>
      <c r="I6960"/>
      <c r="J6960"/>
      <c r="K6960"/>
      <c r="L6960" s="172"/>
    </row>
    <row r="6961" spans="7:12" x14ac:dyDescent="0.15">
      <c r="G6961"/>
      <c r="H6961"/>
      <c r="I6961"/>
      <c r="J6961"/>
      <c r="K6961"/>
      <c r="L6961" s="172"/>
    </row>
    <row r="6962" spans="7:12" x14ac:dyDescent="0.15">
      <c r="G6962"/>
      <c r="H6962"/>
      <c r="I6962"/>
      <c r="J6962"/>
      <c r="K6962"/>
      <c r="L6962" s="172"/>
    </row>
    <row r="6963" spans="7:12" x14ac:dyDescent="0.15">
      <c r="G6963"/>
      <c r="H6963"/>
      <c r="I6963"/>
      <c r="J6963"/>
      <c r="K6963"/>
      <c r="L6963" s="172"/>
    </row>
    <row r="6964" spans="7:12" x14ac:dyDescent="0.15">
      <c r="G6964"/>
      <c r="H6964"/>
      <c r="I6964"/>
      <c r="J6964"/>
      <c r="K6964"/>
      <c r="L6964" s="172"/>
    </row>
    <row r="6965" spans="7:12" x14ac:dyDescent="0.15">
      <c r="G6965"/>
      <c r="H6965"/>
      <c r="I6965"/>
      <c r="J6965"/>
      <c r="K6965"/>
      <c r="L6965" s="172"/>
    </row>
    <row r="6966" spans="7:12" x14ac:dyDescent="0.15">
      <c r="G6966"/>
      <c r="H6966"/>
      <c r="I6966"/>
      <c r="J6966"/>
      <c r="K6966"/>
      <c r="L6966" s="172"/>
    </row>
    <row r="6967" spans="7:12" x14ac:dyDescent="0.15">
      <c r="G6967"/>
      <c r="H6967"/>
      <c r="I6967"/>
      <c r="J6967"/>
      <c r="K6967"/>
      <c r="L6967" s="172"/>
    </row>
    <row r="6968" spans="7:12" x14ac:dyDescent="0.15">
      <c r="G6968"/>
      <c r="H6968"/>
      <c r="I6968"/>
      <c r="J6968"/>
      <c r="K6968"/>
      <c r="L6968" s="172"/>
    </row>
    <row r="6969" spans="7:12" x14ac:dyDescent="0.15">
      <c r="G6969"/>
      <c r="H6969"/>
      <c r="I6969"/>
      <c r="J6969"/>
      <c r="K6969"/>
      <c r="L6969" s="172"/>
    </row>
    <row r="6970" spans="7:12" x14ac:dyDescent="0.15">
      <c r="G6970"/>
      <c r="H6970"/>
      <c r="I6970"/>
      <c r="J6970"/>
      <c r="K6970"/>
      <c r="L6970" s="172"/>
    </row>
    <row r="6971" spans="7:12" x14ac:dyDescent="0.15">
      <c r="G6971"/>
      <c r="H6971"/>
      <c r="I6971"/>
      <c r="J6971"/>
      <c r="K6971"/>
      <c r="L6971" s="172"/>
    </row>
    <row r="6972" spans="7:12" x14ac:dyDescent="0.15">
      <c r="G6972"/>
      <c r="H6972"/>
      <c r="I6972"/>
      <c r="J6972"/>
      <c r="K6972"/>
      <c r="L6972" s="172"/>
    </row>
    <row r="6973" spans="7:12" x14ac:dyDescent="0.15">
      <c r="G6973"/>
      <c r="H6973"/>
      <c r="I6973"/>
      <c r="J6973"/>
      <c r="K6973"/>
      <c r="L6973" s="172"/>
    </row>
    <row r="6974" spans="7:12" x14ac:dyDescent="0.15">
      <c r="G6974"/>
      <c r="H6974"/>
      <c r="I6974"/>
      <c r="J6974"/>
      <c r="K6974"/>
      <c r="L6974" s="172"/>
    </row>
    <row r="6975" spans="7:12" x14ac:dyDescent="0.15">
      <c r="G6975"/>
      <c r="H6975"/>
      <c r="I6975"/>
      <c r="J6975"/>
      <c r="K6975"/>
      <c r="L6975" s="172"/>
    </row>
    <row r="6976" spans="7:12" x14ac:dyDescent="0.15">
      <c r="G6976"/>
      <c r="H6976"/>
      <c r="I6976"/>
      <c r="J6976"/>
      <c r="K6976"/>
      <c r="L6976" s="172"/>
    </row>
    <row r="6977" spans="7:12" x14ac:dyDescent="0.15">
      <c r="G6977"/>
      <c r="H6977"/>
      <c r="I6977"/>
      <c r="J6977"/>
      <c r="K6977"/>
      <c r="L6977" s="172"/>
    </row>
    <row r="6978" spans="7:12" x14ac:dyDescent="0.15">
      <c r="G6978"/>
      <c r="H6978"/>
      <c r="I6978"/>
      <c r="J6978"/>
      <c r="K6978"/>
      <c r="L6978" s="172"/>
    </row>
    <row r="6979" spans="7:12" x14ac:dyDescent="0.15">
      <c r="G6979"/>
      <c r="H6979"/>
      <c r="I6979"/>
      <c r="J6979"/>
      <c r="K6979"/>
      <c r="L6979" s="172"/>
    </row>
    <row r="6980" spans="7:12" x14ac:dyDescent="0.15">
      <c r="G6980"/>
      <c r="H6980"/>
      <c r="I6980"/>
      <c r="J6980"/>
      <c r="K6980"/>
      <c r="L6980" s="172"/>
    </row>
    <row r="6981" spans="7:12" x14ac:dyDescent="0.15">
      <c r="G6981"/>
      <c r="H6981"/>
      <c r="I6981"/>
      <c r="J6981"/>
      <c r="K6981"/>
      <c r="L6981" s="172"/>
    </row>
    <row r="6982" spans="7:12" x14ac:dyDescent="0.15">
      <c r="G6982"/>
      <c r="H6982"/>
      <c r="I6982"/>
      <c r="J6982"/>
      <c r="K6982"/>
      <c r="L6982" s="172"/>
    </row>
    <row r="6983" spans="7:12" x14ac:dyDescent="0.15">
      <c r="G6983"/>
      <c r="H6983"/>
      <c r="I6983"/>
      <c r="J6983"/>
      <c r="K6983"/>
      <c r="L6983" s="172"/>
    </row>
    <row r="6984" spans="7:12" x14ac:dyDescent="0.15">
      <c r="G6984"/>
      <c r="H6984"/>
      <c r="I6984"/>
      <c r="J6984"/>
      <c r="K6984"/>
      <c r="L6984" s="172"/>
    </row>
    <row r="6985" spans="7:12" x14ac:dyDescent="0.15">
      <c r="G6985"/>
      <c r="H6985"/>
      <c r="I6985"/>
      <c r="J6985"/>
      <c r="K6985"/>
      <c r="L6985" s="172"/>
    </row>
    <row r="6986" spans="7:12" x14ac:dyDescent="0.15">
      <c r="G6986"/>
      <c r="H6986"/>
      <c r="I6986"/>
      <c r="J6986"/>
      <c r="K6986"/>
      <c r="L6986" s="172"/>
    </row>
    <row r="6987" spans="7:12" x14ac:dyDescent="0.15">
      <c r="G6987"/>
      <c r="H6987"/>
      <c r="I6987"/>
      <c r="J6987"/>
      <c r="K6987"/>
      <c r="L6987" s="172"/>
    </row>
    <row r="6988" spans="7:12" x14ac:dyDescent="0.15">
      <c r="G6988"/>
      <c r="H6988"/>
      <c r="I6988"/>
      <c r="J6988"/>
      <c r="K6988"/>
      <c r="L6988" s="172"/>
    </row>
    <row r="6989" spans="7:12" x14ac:dyDescent="0.15">
      <c r="G6989"/>
      <c r="H6989"/>
      <c r="I6989"/>
      <c r="J6989"/>
      <c r="K6989"/>
      <c r="L6989" s="172"/>
    </row>
    <row r="6990" spans="7:12" x14ac:dyDescent="0.15">
      <c r="G6990"/>
      <c r="H6990"/>
      <c r="I6990"/>
      <c r="J6990"/>
      <c r="K6990"/>
      <c r="L6990" s="172"/>
    </row>
    <row r="6991" spans="7:12" x14ac:dyDescent="0.15">
      <c r="G6991"/>
      <c r="H6991"/>
      <c r="I6991"/>
      <c r="J6991"/>
      <c r="K6991"/>
      <c r="L6991" s="172"/>
    </row>
    <row r="6992" spans="7:12" x14ac:dyDescent="0.15">
      <c r="G6992"/>
      <c r="H6992"/>
      <c r="I6992"/>
      <c r="J6992"/>
      <c r="K6992"/>
      <c r="L6992" s="172"/>
    </row>
    <row r="6993" spans="7:12" x14ac:dyDescent="0.15">
      <c r="G6993"/>
      <c r="H6993"/>
      <c r="I6993"/>
      <c r="J6993"/>
      <c r="K6993"/>
      <c r="L6993" s="172"/>
    </row>
    <row r="6994" spans="7:12" x14ac:dyDescent="0.15">
      <c r="G6994"/>
      <c r="H6994"/>
      <c r="I6994"/>
      <c r="J6994"/>
      <c r="K6994"/>
      <c r="L6994" s="172"/>
    </row>
    <row r="6995" spans="7:12" x14ac:dyDescent="0.15">
      <c r="G6995"/>
      <c r="H6995"/>
      <c r="I6995"/>
      <c r="J6995"/>
      <c r="K6995"/>
      <c r="L6995" s="172"/>
    </row>
    <row r="6996" spans="7:12" x14ac:dyDescent="0.15">
      <c r="G6996"/>
      <c r="H6996"/>
      <c r="I6996"/>
      <c r="J6996"/>
      <c r="K6996"/>
      <c r="L6996" s="172"/>
    </row>
    <row r="6997" spans="7:12" x14ac:dyDescent="0.15">
      <c r="G6997"/>
      <c r="H6997"/>
      <c r="I6997"/>
      <c r="J6997"/>
      <c r="K6997"/>
      <c r="L6997" s="172"/>
    </row>
    <row r="6998" spans="7:12" x14ac:dyDescent="0.15">
      <c r="G6998"/>
      <c r="H6998"/>
      <c r="I6998"/>
      <c r="J6998"/>
      <c r="K6998"/>
      <c r="L6998" s="172"/>
    </row>
    <row r="6999" spans="7:12" x14ac:dyDescent="0.15">
      <c r="G6999"/>
      <c r="H6999"/>
      <c r="I6999"/>
      <c r="J6999"/>
      <c r="K6999"/>
      <c r="L6999" s="172"/>
    </row>
    <row r="7000" spans="7:12" x14ac:dyDescent="0.15">
      <c r="G7000"/>
      <c r="H7000"/>
      <c r="I7000"/>
      <c r="J7000"/>
      <c r="K7000"/>
      <c r="L7000" s="172"/>
    </row>
    <row r="7001" spans="7:12" x14ac:dyDescent="0.15">
      <c r="G7001"/>
      <c r="H7001"/>
      <c r="I7001"/>
      <c r="J7001"/>
      <c r="K7001"/>
      <c r="L7001" s="172"/>
    </row>
    <row r="7002" spans="7:12" x14ac:dyDescent="0.15">
      <c r="G7002"/>
      <c r="H7002"/>
      <c r="I7002"/>
      <c r="J7002"/>
      <c r="K7002"/>
      <c r="L7002" s="172"/>
    </row>
    <row r="7003" spans="7:12" x14ac:dyDescent="0.15">
      <c r="G7003"/>
      <c r="H7003"/>
      <c r="I7003"/>
      <c r="J7003"/>
      <c r="K7003"/>
      <c r="L7003" s="172"/>
    </row>
    <row r="7004" spans="7:12" x14ac:dyDescent="0.15">
      <c r="G7004"/>
      <c r="H7004"/>
      <c r="I7004"/>
      <c r="J7004"/>
      <c r="K7004"/>
      <c r="L7004" s="172"/>
    </row>
    <row r="7005" spans="7:12" x14ac:dyDescent="0.15">
      <c r="G7005"/>
      <c r="H7005"/>
      <c r="I7005"/>
      <c r="J7005"/>
      <c r="K7005"/>
      <c r="L7005" s="172"/>
    </row>
    <row r="7006" spans="7:12" x14ac:dyDescent="0.15">
      <c r="G7006"/>
      <c r="H7006"/>
      <c r="I7006"/>
      <c r="J7006"/>
      <c r="K7006"/>
      <c r="L7006" s="172"/>
    </row>
    <row r="7007" spans="7:12" x14ac:dyDescent="0.15">
      <c r="G7007"/>
      <c r="H7007"/>
      <c r="I7007"/>
      <c r="J7007"/>
      <c r="K7007"/>
      <c r="L7007" s="172"/>
    </row>
    <row r="7008" spans="7:12" x14ac:dyDescent="0.15">
      <c r="G7008"/>
      <c r="H7008"/>
      <c r="I7008"/>
      <c r="J7008"/>
      <c r="K7008"/>
      <c r="L7008" s="172"/>
    </row>
    <row r="7009" spans="7:12" x14ac:dyDescent="0.15">
      <c r="G7009"/>
      <c r="H7009"/>
      <c r="I7009"/>
      <c r="J7009"/>
      <c r="K7009"/>
      <c r="L7009" s="172"/>
    </row>
    <row r="7010" spans="7:12" x14ac:dyDescent="0.15">
      <c r="G7010"/>
      <c r="H7010"/>
      <c r="I7010"/>
      <c r="J7010"/>
      <c r="K7010"/>
      <c r="L7010" s="172"/>
    </row>
    <row r="7011" spans="7:12" x14ac:dyDescent="0.15">
      <c r="G7011"/>
      <c r="H7011"/>
      <c r="I7011"/>
      <c r="J7011"/>
      <c r="K7011"/>
      <c r="L7011" s="172"/>
    </row>
    <row r="7012" spans="7:12" x14ac:dyDescent="0.15">
      <c r="G7012"/>
      <c r="H7012"/>
      <c r="I7012"/>
      <c r="J7012"/>
      <c r="K7012"/>
      <c r="L7012" s="172"/>
    </row>
    <row r="7013" spans="7:12" x14ac:dyDescent="0.15">
      <c r="G7013"/>
      <c r="H7013"/>
      <c r="I7013"/>
      <c r="J7013"/>
      <c r="K7013"/>
      <c r="L7013" s="172"/>
    </row>
    <row r="7014" spans="7:12" x14ac:dyDescent="0.15">
      <c r="G7014"/>
      <c r="H7014"/>
      <c r="I7014"/>
      <c r="J7014"/>
      <c r="K7014"/>
      <c r="L7014" s="172"/>
    </row>
    <row r="7015" spans="7:12" x14ac:dyDescent="0.15">
      <c r="G7015"/>
      <c r="H7015"/>
      <c r="I7015"/>
      <c r="J7015"/>
      <c r="K7015"/>
      <c r="L7015" s="172"/>
    </row>
    <row r="7016" spans="7:12" x14ac:dyDescent="0.15">
      <c r="G7016"/>
      <c r="H7016"/>
      <c r="I7016"/>
      <c r="J7016"/>
      <c r="K7016"/>
      <c r="L7016" s="172"/>
    </row>
    <row r="7017" spans="7:12" x14ac:dyDescent="0.15">
      <c r="G7017"/>
      <c r="H7017"/>
      <c r="I7017"/>
      <c r="J7017"/>
      <c r="K7017"/>
      <c r="L7017" s="172"/>
    </row>
    <row r="7018" spans="7:12" x14ac:dyDescent="0.15">
      <c r="G7018"/>
      <c r="H7018"/>
      <c r="I7018"/>
      <c r="J7018"/>
      <c r="K7018"/>
      <c r="L7018" s="172"/>
    </row>
    <row r="7019" spans="7:12" x14ac:dyDescent="0.15">
      <c r="G7019"/>
      <c r="H7019"/>
      <c r="I7019"/>
      <c r="J7019"/>
      <c r="K7019"/>
      <c r="L7019" s="172"/>
    </row>
    <row r="7020" spans="7:12" x14ac:dyDescent="0.15">
      <c r="G7020"/>
      <c r="H7020"/>
      <c r="I7020"/>
      <c r="J7020"/>
      <c r="K7020"/>
      <c r="L7020" s="172"/>
    </row>
    <row r="7021" spans="7:12" x14ac:dyDescent="0.15">
      <c r="G7021"/>
      <c r="H7021"/>
      <c r="I7021"/>
      <c r="J7021"/>
      <c r="K7021"/>
      <c r="L7021" s="172"/>
    </row>
    <row r="7022" spans="7:12" x14ac:dyDescent="0.15">
      <c r="G7022"/>
      <c r="H7022"/>
      <c r="I7022"/>
      <c r="J7022"/>
      <c r="K7022"/>
      <c r="L7022" s="172"/>
    </row>
    <row r="7023" spans="7:12" x14ac:dyDescent="0.15">
      <c r="G7023"/>
      <c r="H7023"/>
      <c r="I7023"/>
      <c r="J7023"/>
      <c r="K7023"/>
      <c r="L7023" s="172"/>
    </row>
    <row r="7024" spans="7:12" x14ac:dyDescent="0.15">
      <c r="G7024"/>
      <c r="H7024"/>
      <c r="I7024"/>
      <c r="J7024"/>
      <c r="K7024"/>
      <c r="L7024" s="172"/>
    </row>
    <row r="7025" spans="7:12" x14ac:dyDescent="0.15">
      <c r="G7025"/>
      <c r="H7025"/>
      <c r="I7025"/>
      <c r="J7025"/>
      <c r="K7025"/>
      <c r="L7025" s="172"/>
    </row>
    <row r="7026" spans="7:12" x14ac:dyDescent="0.15">
      <c r="G7026"/>
      <c r="H7026"/>
      <c r="I7026"/>
      <c r="J7026"/>
      <c r="K7026"/>
      <c r="L7026" s="172"/>
    </row>
    <row r="7027" spans="7:12" x14ac:dyDescent="0.15">
      <c r="G7027"/>
      <c r="H7027"/>
      <c r="I7027"/>
      <c r="J7027"/>
      <c r="K7027"/>
      <c r="L7027" s="172"/>
    </row>
    <row r="7028" spans="7:12" x14ac:dyDescent="0.15">
      <c r="G7028"/>
      <c r="H7028"/>
      <c r="I7028"/>
      <c r="J7028"/>
      <c r="K7028"/>
      <c r="L7028" s="172"/>
    </row>
    <row r="7029" spans="7:12" x14ac:dyDescent="0.15">
      <c r="G7029"/>
      <c r="H7029"/>
      <c r="I7029"/>
      <c r="J7029"/>
      <c r="K7029"/>
      <c r="L7029" s="172"/>
    </row>
    <row r="7030" spans="7:12" x14ac:dyDescent="0.15">
      <c r="G7030"/>
      <c r="H7030"/>
      <c r="I7030"/>
      <c r="J7030"/>
      <c r="K7030"/>
      <c r="L7030" s="172"/>
    </row>
    <row r="7031" spans="7:12" x14ac:dyDescent="0.15">
      <c r="G7031"/>
      <c r="H7031"/>
      <c r="I7031"/>
      <c r="J7031"/>
      <c r="K7031"/>
      <c r="L7031" s="172"/>
    </row>
    <row r="7032" spans="7:12" x14ac:dyDescent="0.15">
      <c r="G7032"/>
      <c r="H7032"/>
      <c r="I7032"/>
      <c r="J7032"/>
      <c r="K7032"/>
      <c r="L7032" s="172"/>
    </row>
    <row r="7033" spans="7:12" x14ac:dyDescent="0.15">
      <c r="G7033"/>
      <c r="H7033"/>
      <c r="I7033"/>
      <c r="J7033"/>
      <c r="K7033"/>
      <c r="L7033" s="172"/>
    </row>
    <row r="7034" spans="7:12" x14ac:dyDescent="0.15">
      <c r="G7034"/>
      <c r="H7034"/>
      <c r="I7034"/>
      <c r="J7034"/>
      <c r="K7034"/>
      <c r="L7034" s="172"/>
    </row>
    <row r="7035" spans="7:12" x14ac:dyDescent="0.15">
      <c r="G7035"/>
      <c r="H7035"/>
      <c r="I7035"/>
      <c r="J7035"/>
      <c r="K7035"/>
      <c r="L7035" s="172"/>
    </row>
    <row r="7036" spans="7:12" x14ac:dyDescent="0.15">
      <c r="G7036"/>
      <c r="H7036"/>
      <c r="I7036"/>
      <c r="J7036"/>
      <c r="K7036"/>
      <c r="L7036" s="172"/>
    </row>
    <row r="7037" spans="7:12" x14ac:dyDescent="0.15">
      <c r="G7037"/>
      <c r="H7037"/>
      <c r="I7037"/>
      <c r="J7037"/>
      <c r="K7037"/>
      <c r="L7037" s="172"/>
    </row>
    <row r="7038" spans="7:12" x14ac:dyDescent="0.15">
      <c r="G7038"/>
      <c r="H7038"/>
      <c r="I7038"/>
      <c r="J7038"/>
      <c r="K7038"/>
      <c r="L7038" s="172"/>
    </row>
    <row r="7039" spans="7:12" x14ac:dyDescent="0.15">
      <c r="G7039"/>
      <c r="H7039"/>
      <c r="I7039"/>
      <c r="J7039"/>
      <c r="K7039"/>
      <c r="L7039" s="172"/>
    </row>
    <row r="7040" spans="7:12" x14ac:dyDescent="0.15">
      <c r="G7040"/>
      <c r="H7040"/>
      <c r="I7040"/>
      <c r="J7040"/>
      <c r="K7040"/>
      <c r="L7040" s="172"/>
    </row>
    <row r="7041" spans="7:12" x14ac:dyDescent="0.15">
      <c r="G7041"/>
      <c r="H7041"/>
      <c r="I7041"/>
      <c r="J7041"/>
      <c r="K7041"/>
      <c r="L7041" s="172"/>
    </row>
    <row r="7042" spans="7:12" x14ac:dyDescent="0.15">
      <c r="G7042"/>
      <c r="H7042"/>
      <c r="I7042"/>
      <c r="J7042"/>
      <c r="K7042"/>
      <c r="L7042" s="172"/>
    </row>
    <row r="7043" spans="7:12" x14ac:dyDescent="0.15">
      <c r="G7043"/>
      <c r="H7043"/>
      <c r="I7043"/>
      <c r="J7043"/>
      <c r="K7043"/>
      <c r="L7043" s="172"/>
    </row>
    <row r="7044" spans="7:12" x14ac:dyDescent="0.15">
      <c r="G7044"/>
      <c r="H7044"/>
      <c r="I7044"/>
      <c r="J7044"/>
      <c r="K7044"/>
      <c r="L7044" s="172"/>
    </row>
    <row r="7045" spans="7:12" x14ac:dyDescent="0.15">
      <c r="G7045"/>
      <c r="H7045"/>
      <c r="I7045"/>
      <c r="J7045"/>
      <c r="K7045"/>
      <c r="L7045" s="172"/>
    </row>
    <row r="7046" spans="7:12" x14ac:dyDescent="0.15">
      <c r="G7046"/>
      <c r="H7046"/>
      <c r="I7046"/>
      <c r="J7046"/>
      <c r="K7046"/>
      <c r="L7046" s="172"/>
    </row>
    <row r="7047" spans="7:12" x14ac:dyDescent="0.15">
      <c r="G7047"/>
      <c r="H7047"/>
      <c r="I7047"/>
      <c r="J7047"/>
      <c r="K7047"/>
      <c r="L7047" s="172"/>
    </row>
    <row r="7048" spans="7:12" x14ac:dyDescent="0.15">
      <c r="G7048"/>
      <c r="H7048"/>
      <c r="I7048"/>
      <c r="J7048"/>
      <c r="K7048"/>
      <c r="L7048" s="172"/>
    </row>
    <row r="7049" spans="7:12" x14ac:dyDescent="0.15">
      <c r="G7049"/>
      <c r="H7049"/>
      <c r="I7049"/>
      <c r="J7049"/>
      <c r="K7049"/>
      <c r="L7049" s="172"/>
    </row>
    <row r="7050" spans="7:12" x14ac:dyDescent="0.15">
      <c r="G7050"/>
      <c r="H7050"/>
      <c r="I7050"/>
      <c r="J7050"/>
      <c r="K7050"/>
      <c r="L7050" s="172"/>
    </row>
    <row r="7051" spans="7:12" x14ac:dyDescent="0.15">
      <c r="G7051"/>
      <c r="H7051"/>
      <c r="I7051"/>
      <c r="J7051"/>
      <c r="K7051"/>
      <c r="L7051" s="172"/>
    </row>
    <row r="7052" spans="7:12" x14ac:dyDescent="0.15">
      <c r="G7052"/>
      <c r="H7052"/>
      <c r="I7052"/>
      <c r="J7052"/>
      <c r="K7052"/>
      <c r="L7052" s="172"/>
    </row>
    <row r="7053" spans="7:12" x14ac:dyDescent="0.15">
      <c r="G7053"/>
      <c r="H7053"/>
      <c r="I7053"/>
      <c r="J7053"/>
      <c r="K7053"/>
      <c r="L7053" s="172"/>
    </row>
    <row r="7054" spans="7:12" x14ac:dyDescent="0.15">
      <c r="G7054"/>
      <c r="H7054"/>
      <c r="I7054"/>
      <c r="J7054"/>
      <c r="K7054"/>
      <c r="L7054" s="172"/>
    </row>
    <row r="7055" spans="7:12" x14ac:dyDescent="0.15">
      <c r="G7055"/>
      <c r="H7055"/>
      <c r="I7055"/>
      <c r="J7055"/>
      <c r="K7055"/>
      <c r="L7055" s="172"/>
    </row>
    <row r="7056" spans="7:12" x14ac:dyDescent="0.15">
      <c r="G7056"/>
      <c r="H7056"/>
      <c r="I7056"/>
      <c r="J7056"/>
      <c r="K7056"/>
      <c r="L7056" s="172"/>
    </row>
    <row r="7057" spans="7:12" x14ac:dyDescent="0.15">
      <c r="G7057"/>
      <c r="H7057"/>
      <c r="I7057"/>
      <c r="J7057"/>
      <c r="K7057"/>
      <c r="L7057" s="172"/>
    </row>
    <row r="7058" spans="7:12" x14ac:dyDescent="0.15">
      <c r="G7058"/>
      <c r="H7058"/>
      <c r="I7058"/>
      <c r="J7058"/>
      <c r="K7058"/>
      <c r="L7058" s="172"/>
    </row>
    <row r="7059" spans="7:12" x14ac:dyDescent="0.15">
      <c r="G7059"/>
      <c r="H7059"/>
      <c r="I7059"/>
      <c r="J7059"/>
      <c r="K7059"/>
      <c r="L7059" s="172"/>
    </row>
    <row r="7060" spans="7:12" x14ac:dyDescent="0.15">
      <c r="G7060"/>
      <c r="H7060"/>
      <c r="I7060"/>
      <c r="J7060"/>
      <c r="K7060"/>
      <c r="L7060" s="172"/>
    </row>
    <row r="7061" spans="7:12" x14ac:dyDescent="0.15">
      <c r="G7061"/>
      <c r="H7061"/>
      <c r="I7061"/>
      <c r="J7061"/>
      <c r="K7061"/>
      <c r="L7061" s="172"/>
    </row>
    <row r="7062" spans="7:12" x14ac:dyDescent="0.15">
      <c r="G7062"/>
      <c r="H7062"/>
      <c r="I7062"/>
      <c r="J7062"/>
      <c r="K7062"/>
      <c r="L7062" s="172"/>
    </row>
    <row r="7063" spans="7:12" x14ac:dyDescent="0.15">
      <c r="G7063"/>
      <c r="H7063"/>
      <c r="I7063"/>
      <c r="J7063"/>
      <c r="K7063"/>
      <c r="L7063" s="172"/>
    </row>
    <row r="7064" spans="7:12" x14ac:dyDescent="0.15">
      <c r="G7064"/>
      <c r="H7064"/>
      <c r="I7064"/>
      <c r="J7064"/>
      <c r="K7064"/>
      <c r="L7064" s="172"/>
    </row>
    <row r="7065" spans="7:12" x14ac:dyDescent="0.15">
      <c r="G7065"/>
      <c r="H7065"/>
      <c r="I7065"/>
      <c r="J7065"/>
      <c r="K7065"/>
      <c r="L7065" s="172"/>
    </row>
    <row r="7066" spans="7:12" x14ac:dyDescent="0.15">
      <c r="G7066"/>
      <c r="H7066"/>
      <c r="I7066"/>
      <c r="J7066"/>
      <c r="K7066"/>
      <c r="L7066" s="172"/>
    </row>
    <row r="7067" spans="7:12" x14ac:dyDescent="0.15">
      <c r="G7067"/>
      <c r="H7067"/>
      <c r="I7067"/>
      <c r="J7067"/>
      <c r="K7067"/>
      <c r="L7067" s="172"/>
    </row>
    <row r="7068" spans="7:12" x14ac:dyDescent="0.15">
      <c r="G7068"/>
      <c r="H7068"/>
      <c r="I7068"/>
      <c r="J7068"/>
      <c r="K7068"/>
      <c r="L7068" s="172"/>
    </row>
    <row r="7069" spans="7:12" x14ac:dyDescent="0.15">
      <c r="G7069"/>
      <c r="H7069"/>
      <c r="I7069"/>
      <c r="J7069"/>
      <c r="K7069"/>
      <c r="L7069" s="172"/>
    </row>
    <row r="7070" spans="7:12" x14ac:dyDescent="0.15">
      <c r="G7070"/>
      <c r="H7070"/>
      <c r="I7070"/>
      <c r="J7070"/>
      <c r="K7070"/>
      <c r="L7070" s="172"/>
    </row>
    <row r="7071" spans="7:12" x14ac:dyDescent="0.15">
      <c r="G7071"/>
      <c r="H7071"/>
      <c r="I7071"/>
      <c r="J7071"/>
      <c r="K7071"/>
      <c r="L7071" s="172"/>
    </row>
    <row r="7072" spans="7:12" x14ac:dyDescent="0.15">
      <c r="G7072"/>
      <c r="H7072"/>
      <c r="I7072"/>
      <c r="J7072"/>
      <c r="K7072"/>
      <c r="L7072" s="172"/>
    </row>
    <row r="7073" spans="7:12" x14ac:dyDescent="0.15">
      <c r="G7073"/>
      <c r="H7073"/>
      <c r="I7073"/>
      <c r="J7073"/>
      <c r="K7073"/>
      <c r="L7073" s="172"/>
    </row>
    <row r="7074" spans="7:12" x14ac:dyDescent="0.15">
      <c r="G7074"/>
      <c r="H7074"/>
      <c r="I7074"/>
      <c r="J7074"/>
      <c r="K7074"/>
      <c r="L7074" s="172"/>
    </row>
    <row r="7075" spans="7:12" x14ac:dyDescent="0.15">
      <c r="G7075"/>
      <c r="H7075"/>
      <c r="I7075"/>
      <c r="J7075"/>
      <c r="K7075"/>
      <c r="L7075" s="172"/>
    </row>
    <row r="7076" spans="7:12" x14ac:dyDescent="0.15">
      <c r="G7076"/>
      <c r="H7076"/>
      <c r="I7076"/>
      <c r="J7076"/>
      <c r="K7076"/>
      <c r="L7076" s="172"/>
    </row>
    <row r="7077" spans="7:12" x14ac:dyDescent="0.15">
      <c r="G7077"/>
      <c r="H7077"/>
      <c r="I7077"/>
      <c r="J7077"/>
      <c r="K7077"/>
      <c r="L7077" s="172"/>
    </row>
    <row r="7078" spans="7:12" x14ac:dyDescent="0.15">
      <c r="G7078"/>
      <c r="H7078"/>
      <c r="I7078"/>
      <c r="J7078"/>
      <c r="K7078"/>
      <c r="L7078" s="172"/>
    </row>
    <row r="7079" spans="7:12" x14ac:dyDescent="0.15">
      <c r="G7079"/>
      <c r="H7079"/>
      <c r="I7079"/>
      <c r="J7079"/>
      <c r="K7079"/>
      <c r="L7079" s="172"/>
    </row>
    <row r="7080" spans="7:12" x14ac:dyDescent="0.15">
      <c r="G7080"/>
      <c r="H7080"/>
      <c r="I7080"/>
      <c r="J7080"/>
      <c r="K7080"/>
      <c r="L7080" s="172"/>
    </row>
    <row r="7081" spans="7:12" x14ac:dyDescent="0.15">
      <c r="G7081"/>
      <c r="H7081"/>
      <c r="I7081"/>
      <c r="J7081"/>
      <c r="K7081"/>
      <c r="L7081" s="172"/>
    </row>
    <row r="7082" spans="7:12" x14ac:dyDescent="0.15">
      <c r="G7082"/>
      <c r="H7082"/>
      <c r="I7082"/>
      <c r="J7082"/>
      <c r="K7082"/>
      <c r="L7082" s="172"/>
    </row>
    <row r="7083" spans="7:12" x14ac:dyDescent="0.15">
      <c r="G7083"/>
      <c r="H7083"/>
      <c r="I7083"/>
      <c r="J7083"/>
      <c r="K7083"/>
      <c r="L7083" s="172"/>
    </row>
    <row r="7084" spans="7:12" x14ac:dyDescent="0.15">
      <c r="G7084"/>
      <c r="H7084"/>
      <c r="I7084"/>
      <c r="J7084"/>
      <c r="K7084"/>
      <c r="L7084" s="172"/>
    </row>
    <row r="7085" spans="7:12" x14ac:dyDescent="0.15">
      <c r="G7085"/>
      <c r="H7085"/>
      <c r="I7085"/>
      <c r="J7085"/>
      <c r="K7085"/>
      <c r="L7085" s="172"/>
    </row>
    <row r="7086" spans="7:12" x14ac:dyDescent="0.15">
      <c r="G7086"/>
      <c r="H7086"/>
      <c r="I7086"/>
      <c r="J7086"/>
      <c r="K7086"/>
      <c r="L7086" s="172"/>
    </row>
    <row r="7087" spans="7:12" x14ac:dyDescent="0.15">
      <c r="G7087"/>
      <c r="H7087"/>
      <c r="I7087"/>
      <c r="J7087"/>
      <c r="K7087"/>
      <c r="L7087" s="172"/>
    </row>
    <row r="7088" spans="7:12" x14ac:dyDescent="0.15">
      <c r="G7088"/>
      <c r="H7088"/>
      <c r="I7088"/>
      <c r="J7088"/>
      <c r="K7088"/>
      <c r="L7088" s="172"/>
    </row>
    <row r="7089" spans="7:12" x14ac:dyDescent="0.15">
      <c r="G7089"/>
      <c r="H7089"/>
      <c r="I7089"/>
      <c r="J7089"/>
      <c r="K7089"/>
      <c r="L7089" s="172"/>
    </row>
    <row r="7090" spans="7:12" x14ac:dyDescent="0.15">
      <c r="G7090"/>
      <c r="H7090"/>
      <c r="I7090"/>
      <c r="J7090"/>
      <c r="K7090"/>
      <c r="L7090" s="172"/>
    </row>
    <row r="7091" spans="7:12" x14ac:dyDescent="0.15">
      <c r="G7091"/>
      <c r="H7091"/>
      <c r="I7091"/>
      <c r="J7091"/>
      <c r="K7091"/>
      <c r="L7091" s="172"/>
    </row>
    <row r="7092" spans="7:12" x14ac:dyDescent="0.15">
      <c r="G7092"/>
      <c r="H7092"/>
      <c r="I7092"/>
      <c r="J7092"/>
      <c r="K7092"/>
      <c r="L7092" s="172"/>
    </row>
    <row r="7093" spans="7:12" x14ac:dyDescent="0.15">
      <c r="G7093"/>
      <c r="H7093"/>
      <c r="I7093"/>
      <c r="J7093"/>
      <c r="K7093"/>
      <c r="L7093" s="172"/>
    </row>
    <row r="7094" spans="7:12" x14ac:dyDescent="0.15">
      <c r="G7094"/>
      <c r="H7094"/>
      <c r="I7094"/>
      <c r="J7094"/>
      <c r="K7094"/>
      <c r="L7094" s="172"/>
    </row>
    <row r="7095" spans="7:12" x14ac:dyDescent="0.15">
      <c r="G7095"/>
      <c r="H7095"/>
      <c r="I7095"/>
      <c r="J7095"/>
      <c r="K7095"/>
      <c r="L7095" s="172"/>
    </row>
    <row r="7096" spans="7:12" x14ac:dyDescent="0.15">
      <c r="G7096"/>
      <c r="H7096"/>
      <c r="I7096"/>
      <c r="J7096"/>
      <c r="K7096"/>
      <c r="L7096" s="172"/>
    </row>
    <row r="7097" spans="7:12" x14ac:dyDescent="0.15">
      <c r="G7097"/>
      <c r="H7097"/>
      <c r="I7097"/>
      <c r="J7097"/>
      <c r="K7097"/>
      <c r="L7097" s="172"/>
    </row>
    <row r="7098" spans="7:12" x14ac:dyDescent="0.15">
      <c r="G7098"/>
      <c r="H7098"/>
      <c r="I7098"/>
      <c r="J7098"/>
      <c r="K7098"/>
      <c r="L7098" s="172"/>
    </row>
    <row r="7099" spans="7:12" x14ac:dyDescent="0.15">
      <c r="G7099"/>
      <c r="H7099"/>
      <c r="I7099"/>
      <c r="J7099"/>
      <c r="K7099"/>
      <c r="L7099" s="172"/>
    </row>
    <row r="7100" spans="7:12" x14ac:dyDescent="0.15">
      <c r="G7100"/>
      <c r="H7100"/>
      <c r="I7100"/>
      <c r="J7100"/>
      <c r="K7100"/>
      <c r="L7100" s="172"/>
    </row>
    <row r="7101" spans="7:12" x14ac:dyDescent="0.15">
      <c r="G7101"/>
      <c r="H7101"/>
      <c r="I7101"/>
      <c r="J7101"/>
      <c r="K7101"/>
      <c r="L7101" s="172"/>
    </row>
    <row r="7102" spans="7:12" x14ac:dyDescent="0.15">
      <c r="G7102"/>
      <c r="H7102"/>
      <c r="I7102"/>
      <c r="J7102"/>
      <c r="K7102"/>
      <c r="L7102" s="172"/>
    </row>
    <row r="7103" spans="7:12" x14ac:dyDescent="0.15">
      <c r="G7103"/>
      <c r="H7103"/>
      <c r="I7103"/>
      <c r="J7103"/>
      <c r="K7103"/>
      <c r="L7103" s="172"/>
    </row>
    <row r="7104" spans="7:12" x14ac:dyDescent="0.15">
      <c r="G7104"/>
      <c r="H7104"/>
      <c r="I7104"/>
      <c r="J7104"/>
      <c r="K7104"/>
      <c r="L7104" s="172"/>
    </row>
    <row r="7105" spans="7:12" x14ac:dyDescent="0.15">
      <c r="G7105"/>
      <c r="H7105"/>
      <c r="I7105"/>
      <c r="J7105"/>
      <c r="K7105"/>
      <c r="L7105" s="172"/>
    </row>
    <row r="7106" spans="7:12" x14ac:dyDescent="0.15">
      <c r="G7106"/>
      <c r="H7106"/>
      <c r="I7106"/>
      <c r="J7106"/>
      <c r="K7106"/>
      <c r="L7106" s="172"/>
    </row>
    <row r="7107" spans="7:12" x14ac:dyDescent="0.15">
      <c r="G7107"/>
      <c r="H7107"/>
      <c r="I7107"/>
      <c r="J7107"/>
      <c r="K7107"/>
      <c r="L7107" s="172"/>
    </row>
    <row r="7108" spans="7:12" x14ac:dyDescent="0.15">
      <c r="G7108"/>
      <c r="H7108"/>
      <c r="I7108"/>
      <c r="J7108"/>
      <c r="K7108"/>
      <c r="L7108" s="172"/>
    </row>
    <row r="7109" spans="7:12" x14ac:dyDescent="0.15">
      <c r="G7109"/>
      <c r="H7109"/>
      <c r="I7109"/>
      <c r="J7109"/>
      <c r="K7109"/>
      <c r="L7109" s="172"/>
    </row>
    <row r="7110" spans="7:12" x14ac:dyDescent="0.15">
      <c r="G7110"/>
      <c r="H7110"/>
      <c r="I7110"/>
      <c r="J7110"/>
      <c r="K7110"/>
      <c r="L7110" s="172"/>
    </row>
    <row r="7111" spans="7:12" x14ac:dyDescent="0.15">
      <c r="G7111"/>
      <c r="H7111"/>
      <c r="I7111"/>
      <c r="J7111"/>
      <c r="K7111"/>
      <c r="L7111" s="172"/>
    </row>
    <row r="7112" spans="7:12" x14ac:dyDescent="0.15">
      <c r="G7112"/>
      <c r="H7112"/>
      <c r="I7112"/>
      <c r="J7112"/>
      <c r="K7112"/>
      <c r="L7112" s="172"/>
    </row>
    <row r="7113" spans="7:12" x14ac:dyDescent="0.15">
      <c r="G7113"/>
      <c r="H7113"/>
      <c r="I7113"/>
      <c r="J7113"/>
      <c r="K7113"/>
      <c r="L7113" s="172"/>
    </row>
    <row r="7114" spans="7:12" x14ac:dyDescent="0.15">
      <c r="G7114"/>
      <c r="H7114"/>
      <c r="I7114"/>
      <c r="J7114"/>
      <c r="K7114"/>
      <c r="L7114" s="172"/>
    </row>
    <row r="7115" spans="7:12" x14ac:dyDescent="0.15">
      <c r="G7115"/>
      <c r="H7115"/>
      <c r="I7115"/>
      <c r="J7115"/>
      <c r="K7115"/>
      <c r="L7115" s="172"/>
    </row>
    <row r="7116" spans="7:12" x14ac:dyDescent="0.15">
      <c r="G7116"/>
      <c r="H7116"/>
      <c r="I7116"/>
      <c r="J7116"/>
      <c r="K7116"/>
      <c r="L7116" s="172"/>
    </row>
    <row r="7117" spans="7:12" x14ac:dyDescent="0.15">
      <c r="G7117"/>
      <c r="H7117"/>
      <c r="I7117"/>
      <c r="J7117"/>
      <c r="K7117"/>
      <c r="L7117" s="172"/>
    </row>
    <row r="7118" spans="7:12" x14ac:dyDescent="0.15">
      <c r="G7118"/>
      <c r="H7118"/>
      <c r="I7118"/>
      <c r="J7118"/>
      <c r="K7118"/>
      <c r="L7118" s="172"/>
    </row>
    <row r="7119" spans="7:12" x14ac:dyDescent="0.15">
      <c r="G7119"/>
      <c r="H7119"/>
      <c r="I7119"/>
      <c r="J7119"/>
      <c r="K7119"/>
      <c r="L7119" s="172"/>
    </row>
    <row r="7120" spans="7:12" x14ac:dyDescent="0.15">
      <c r="G7120"/>
      <c r="H7120"/>
      <c r="I7120"/>
      <c r="J7120"/>
      <c r="K7120"/>
      <c r="L7120" s="172"/>
    </row>
    <row r="7121" spans="7:12" x14ac:dyDescent="0.15">
      <c r="G7121"/>
      <c r="H7121"/>
      <c r="I7121"/>
      <c r="J7121"/>
      <c r="K7121"/>
      <c r="L7121" s="172"/>
    </row>
    <row r="7122" spans="7:12" x14ac:dyDescent="0.15">
      <c r="G7122"/>
      <c r="H7122"/>
      <c r="I7122"/>
      <c r="J7122"/>
      <c r="K7122"/>
      <c r="L7122" s="172"/>
    </row>
    <row r="7123" spans="7:12" x14ac:dyDescent="0.15">
      <c r="G7123"/>
      <c r="H7123"/>
      <c r="I7123"/>
      <c r="J7123"/>
      <c r="K7123"/>
      <c r="L7123" s="172"/>
    </row>
    <row r="7124" spans="7:12" x14ac:dyDescent="0.15">
      <c r="G7124"/>
      <c r="H7124"/>
      <c r="I7124"/>
      <c r="J7124"/>
      <c r="K7124"/>
      <c r="L7124" s="172"/>
    </row>
    <row r="7125" spans="7:12" x14ac:dyDescent="0.15">
      <c r="G7125"/>
      <c r="H7125"/>
      <c r="I7125"/>
      <c r="J7125"/>
      <c r="K7125"/>
      <c r="L7125" s="172"/>
    </row>
    <row r="7126" spans="7:12" x14ac:dyDescent="0.15">
      <c r="G7126"/>
      <c r="H7126"/>
      <c r="I7126"/>
      <c r="J7126"/>
      <c r="K7126"/>
      <c r="L7126" s="172"/>
    </row>
    <row r="7127" spans="7:12" x14ac:dyDescent="0.15">
      <c r="G7127"/>
      <c r="H7127"/>
      <c r="I7127"/>
      <c r="J7127"/>
      <c r="K7127"/>
      <c r="L7127" s="172"/>
    </row>
    <row r="7128" spans="7:12" x14ac:dyDescent="0.15">
      <c r="G7128"/>
      <c r="H7128"/>
      <c r="I7128"/>
      <c r="J7128"/>
      <c r="K7128"/>
      <c r="L7128" s="172"/>
    </row>
    <row r="7129" spans="7:12" x14ac:dyDescent="0.15">
      <c r="G7129"/>
      <c r="H7129"/>
      <c r="I7129"/>
      <c r="J7129"/>
      <c r="K7129"/>
      <c r="L7129" s="172"/>
    </row>
    <row r="7130" spans="7:12" x14ac:dyDescent="0.15">
      <c r="G7130"/>
      <c r="H7130"/>
      <c r="I7130"/>
      <c r="J7130"/>
      <c r="K7130"/>
      <c r="L7130" s="172"/>
    </row>
    <row r="7131" spans="7:12" x14ac:dyDescent="0.15">
      <c r="G7131"/>
      <c r="H7131"/>
      <c r="I7131"/>
      <c r="J7131"/>
      <c r="K7131"/>
      <c r="L7131" s="172"/>
    </row>
    <row r="7132" spans="7:12" x14ac:dyDescent="0.15">
      <c r="G7132"/>
      <c r="H7132"/>
      <c r="I7132"/>
      <c r="J7132"/>
      <c r="K7132"/>
      <c r="L7132" s="172"/>
    </row>
    <row r="7133" spans="7:12" x14ac:dyDescent="0.15">
      <c r="G7133"/>
      <c r="H7133"/>
      <c r="I7133"/>
      <c r="J7133"/>
      <c r="K7133"/>
      <c r="L7133" s="172"/>
    </row>
    <row r="7134" spans="7:12" x14ac:dyDescent="0.15">
      <c r="G7134"/>
      <c r="H7134"/>
      <c r="I7134"/>
      <c r="J7134"/>
      <c r="K7134"/>
      <c r="L7134" s="172"/>
    </row>
    <row r="7135" spans="7:12" x14ac:dyDescent="0.15">
      <c r="G7135"/>
      <c r="H7135"/>
      <c r="I7135"/>
      <c r="J7135"/>
      <c r="K7135"/>
      <c r="L7135" s="172"/>
    </row>
    <row r="7136" spans="7:12" x14ac:dyDescent="0.15">
      <c r="G7136"/>
      <c r="H7136"/>
      <c r="I7136"/>
      <c r="J7136"/>
      <c r="K7136"/>
      <c r="L7136" s="172"/>
    </row>
    <row r="7137" spans="7:12" x14ac:dyDescent="0.15">
      <c r="G7137"/>
      <c r="H7137"/>
      <c r="I7137"/>
      <c r="J7137"/>
      <c r="K7137"/>
      <c r="L7137" s="172"/>
    </row>
    <row r="7138" spans="7:12" x14ac:dyDescent="0.15">
      <c r="G7138"/>
      <c r="H7138"/>
      <c r="I7138"/>
      <c r="J7138"/>
      <c r="K7138"/>
      <c r="L7138" s="172"/>
    </row>
    <row r="7139" spans="7:12" x14ac:dyDescent="0.15">
      <c r="G7139"/>
      <c r="H7139"/>
      <c r="I7139"/>
      <c r="J7139"/>
      <c r="K7139"/>
      <c r="L7139" s="172"/>
    </row>
    <row r="7140" spans="7:12" x14ac:dyDescent="0.15">
      <c r="G7140"/>
      <c r="H7140"/>
      <c r="I7140"/>
      <c r="J7140"/>
      <c r="K7140"/>
      <c r="L7140" s="172"/>
    </row>
    <row r="7141" spans="7:12" x14ac:dyDescent="0.15">
      <c r="G7141"/>
      <c r="H7141"/>
      <c r="I7141"/>
      <c r="J7141"/>
      <c r="K7141"/>
      <c r="L7141" s="172"/>
    </row>
    <row r="7142" spans="7:12" x14ac:dyDescent="0.15">
      <c r="G7142"/>
      <c r="H7142"/>
      <c r="I7142"/>
      <c r="J7142"/>
      <c r="K7142"/>
      <c r="L7142" s="172"/>
    </row>
    <row r="7143" spans="7:12" x14ac:dyDescent="0.15">
      <c r="G7143"/>
      <c r="H7143"/>
      <c r="I7143"/>
      <c r="J7143"/>
      <c r="K7143"/>
      <c r="L7143" s="172"/>
    </row>
    <row r="7144" spans="7:12" x14ac:dyDescent="0.15">
      <c r="G7144"/>
      <c r="H7144"/>
      <c r="I7144"/>
      <c r="J7144"/>
      <c r="K7144"/>
      <c r="L7144" s="172"/>
    </row>
    <row r="7145" spans="7:12" x14ac:dyDescent="0.15">
      <c r="G7145"/>
      <c r="H7145"/>
      <c r="I7145"/>
      <c r="J7145"/>
      <c r="K7145"/>
      <c r="L7145" s="172"/>
    </row>
    <row r="7146" spans="7:12" x14ac:dyDescent="0.15">
      <c r="G7146"/>
      <c r="H7146"/>
      <c r="I7146"/>
      <c r="J7146"/>
      <c r="K7146"/>
      <c r="L7146" s="172"/>
    </row>
    <row r="7147" spans="7:12" x14ac:dyDescent="0.15">
      <c r="G7147"/>
      <c r="H7147"/>
      <c r="I7147"/>
      <c r="J7147"/>
      <c r="K7147"/>
      <c r="L7147" s="172"/>
    </row>
    <row r="7148" spans="7:12" x14ac:dyDescent="0.15">
      <c r="G7148"/>
      <c r="H7148"/>
      <c r="I7148"/>
      <c r="J7148"/>
      <c r="K7148"/>
      <c r="L7148" s="172"/>
    </row>
    <row r="7149" spans="7:12" x14ac:dyDescent="0.15">
      <c r="G7149"/>
      <c r="H7149"/>
      <c r="I7149"/>
      <c r="J7149"/>
      <c r="K7149"/>
      <c r="L7149" s="172"/>
    </row>
    <row r="7150" spans="7:12" x14ac:dyDescent="0.15">
      <c r="G7150"/>
      <c r="H7150"/>
      <c r="I7150"/>
      <c r="J7150"/>
      <c r="K7150"/>
      <c r="L7150" s="172"/>
    </row>
    <row r="7151" spans="7:12" x14ac:dyDescent="0.15">
      <c r="G7151"/>
      <c r="H7151"/>
      <c r="I7151"/>
      <c r="J7151"/>
      <c r="K7151"/>
      <c r="L7151" s="172"/>
    </row>
    <row r="7152" spans="7:12" x14ac:dyDescent="0.15">
      <c r="G7152"/>
      <c r="H7152"/>
      <c r="I7152"/>
      <c r="J7152"/>
      <c r="K7152"/>
      <c r="L7152" s="172"/>
    </row>
    <row r="7153" spans="7:12" x14ac:dyDescent="0.15">
      <c r="G7153"/>
      <c r="H7153"/>
      <c r="I7153"/>
      <c r="J7153"/>
      <c r="K7153"/>
      <c r="L7153" s="172"/>
    </row>
    <row r="7154" spans="7:12" x14ac:dyDescent="0.15">
      <c r="G7154"/>
      <c r="H7154"/>
      <c r="I7154"/>
      <c r="J7154"/>
      <c r="K7154"/>
      <c r="L7154" s="172"/>
    </row>
    <row r="7155" spans="7:12" x14ac:dyDescent="0.15">
      <c r="G7155"/>
      <c r="H7155"/>
      <c r="I7155"/>
      <c r="J7155"/>
      <c r="K7155"/>
      <c r="L7155" s="172"/>
    </row>
    <row r="7156" spans="7:12" x14ac:dyDescent="0.15">
      <c r="G7156"/>
      <c r="H7156"/>
      <c r="I7156"/>
      <c r="J7156"/>
      <c r="K7156"/>
      <c r="L7156" s="172"/>
    </row>
    <row r="7157" spans="7:12" x14ac:dyDescent="0.15">
      <c r="G7157"/>
      <c r="H7157"/>
      <c r="I7157"/>
      <c r="J7157"/>
      <c r="K7157"/>
      <c r="L7157" s="172"/>
    </row>
    <row r="7158" spans="7:12" x14ac:dyDescent="0.15">
      <c r="G7158"/>
      <c r="H7158"/>
      <c r="I7158"/>
      <c r="J7158"/>
      <c r="K7158"/>
      <c r="L7158" s="172"/>
    </row>
    <row r="7159" spans="7:12" x14ac:dyDescent="0.15">
      <c r="G7159"/>
      <c r="H7159"/>
      <c r="I7159"/>
      <c r="J7159"/>
      <c r="K7159"/>
      <c r="L7159" s="172"/>
    </row>
    <row r="7160" spans="7:12" x14ac:dyDescent="0.15">
      <c r="G7160"/>
      <c r="H7160"/>
      <c r="I7160"/>
      <c r="J7160"/>
      <c r="K7160"/>
      <c r="L7160" s="172"/>
    </row>
    <row r="7161" spans="7:12" x14ac:dyDescent="0.15">
      <c r="G7161"/>
      <c r="H7161"/>
      <c r="I7161"/>
      <c r="J7161"/>
      <c r="K7161"/>
      <c r="L7161" s="172"/>
    </row>
    <row r="7162" spans="7:12" x14ac:dyDescent="0.15">
      <c r="G7162"/>
      <c r="H7162"/>
      <c r="I7162"/>
      <c r="J7162"/>
      <c r="K7162"/>
      <c r="L7162" s="172"/>
    </row>
    <row r="7163" spans="7:12" x14ac:dyDescent="0.15">
      <c r="G7163"/>
      <c r="H7163"/>
      <c r="I7163"/>
      <c r="J7163"/>
      <c r="K7163"/>
      <c r="L7163" s="172"/>
    </row>
    <row r="7164" spans="7:12" x14ac:dyDescent="0.15">
      <c r="G7164"/>
      <c r="H7164"/>
      <c r="I7164"/>
      <c r="J7164"/>
      <c r="K7164"/>
      <c r="L7164" s="172"/>
    </row>
    <row r="7165" spans="7:12" x14ac:dyDescent="0.15">
      <c r="G7165"/>
      <c r="H7165"/>
      <c r="I7165"/>
      <c r="J7165"/>
      <c r="K7165"/>
      <c r="L7165" s="172"/>
    </row>
    <row r="7166" spans="7:12" x14ac:dyDescent="0.15">
      <c r="G7166"/>
      <c r="H7166"/>
      <c r="I7166"/>
      <c r="J7166"/>
      <c r="K7166"/>
      <c r="L7166" s="172"/>
    </row>
    <row r="7167" spans="7:12" x14ac:dyDescent="0.15">
      <c r="G7167"/>
      <c r="H7167"/>
      <c r="I7167"/>
      <c r="J7167"/>
      <c r="K7167"/>
      <c r="L7167" s="172"/>
    </row>
    <row r="7168" spans="7:12" x14ac:dyDescent="0.15">
      <c r="G7168"/>
      <c r="H7168"/>
      <c r="I7168"/>
      <c r="J7168"/>
      <c r="K7168"/>
      <c r="L7168" s="172"/>
    </row>
    <row r="7169" spans="7:12" x14ac:dyDescent="0.15">
      <c r="G7169"/>
      <c r="H7169"/>
      <c r="I7169"/>
      <c r="J7169"/>
      <c r="K7169"/>
      <c r="L7169" s="172"/>
    </row>
    <row r="7170" spans="7:12" x14ac:dyDescent="0.15">
      <c r="G7170"/>
      <c r="H7170"/>
      <c r="I7170"/>
      <c r="J7170"/>
      <c r="K7170"/>
      <c r="L7170" s="172"/>
    </row>
    <row r="7171" spans="7:12" x14ac:dyDescent="0.15">
      <c r="G7171"/>
      <c r="H7171"/>
      <c r="I7171"/>
      <c r="J7171"/>
      <c r="K7171"/>
      <c r="L7171" s="172"/>
    </row>
    <row r="7172" spans="7:12" x14ac:dyDescent="0.15">
      <c r="G7172"/>
      <c r="H7172"/>
      <c r="I7172"/>
      <c r="J7172"/>
      <c r="K7172"/>
      <c r="L7172" s="172"/>
    </row>
    <row r="7173" spans="7:12" x14ac:dyDescent="0.15">
      <c r="G7173"/>
      <c r="H7173"/>
      <c r="I7173"/>
      <c r="J7173"/>
      <c r="K7173"/>
      <c r="L7173" s="172"/>
    </row>
    <row r="7174" spans="7:12" x14ac:dyDescent="0.15">
      <c r="G7174"/>
      <c r="H7174"/>
      <c r="I7174"/>
      <c r="J7174"/>
      <c r="K7174"/>
      <c r="L7174" s="172"/>
    </row>
    <row r="7175" spans="7:12" x14ac:dyDescent="0.15">
      <c r="G7175"/>
      <c r="H7175"/>
      <c r="I7175"/>
      <c r="J7175"/>
      <c r="K7175"/>
      <c r="L7175" s="172"/>
    </row>
    <row r="7176" spans="7:12" x14ac:dyDescent="0.15">
      <c r="G7176"/>
      <c r="H7176"/>
      <c r="I7176"/>
      <c r="J7176"/>
      <c r="K7176"/>
      <c r="L7176" s="172"/>
    </row>
    <row r="7177" spans="7:12" x14ac:dyDescent="0.15">
      <c r="G7177"/>
      <c r="H7177"/>
      <c r="I7177"/>
      <c r="J7177"/>
      <c r="K7177"/>
      <c r="L7177" s="172"/>
    </row>
    <row r="7178" spans="7:12" x14ac:dyDescent="0.15">
      <c r="G7178"/>
      <c r="H7178"/>
      <c r="I7178"/>
      <c r="J7178"/>
      <c r="K7178"/>
      <c r="L7178" s="172"/>
    </row>
    <row r="7179" spans="7:12" x14ac:dyDescent="0.15">
      <c r="G7179"/>
      <c r="H7179"/>
      <c r="I7179"/>
      <c r="J7179"/>
      <c r="K7179"/>
      <c r="L7179" s="172"/>
    </row>
    <row r="7180" spans="7:12" x14ac:dyDescent="0.15">
      <c r="G7180"/>
      <c r="H7180"/>
      <c r="I7180"/>
      <c r="J7180"/>
      <c r="K7180"/>
      <c r="L7180" s="172"/>
    </row>
    <row r="7181" spans="7:12" x14ac:dyDescent="0.15">
      <c r="G7181"/>
      <c r="H7181"/>
      <c r="I7181"/>
      <c r="J7181"/>
      <c r="K7181"/>
      <c r="L7181" s="172"/>
    </row>
    <row r="7182" spans="7:12" x14ac:dyDescent="0.15">
      <c r="G7182"/>
      <c r="H7182"/>
      <c r="I7182"/>
      <c r="J7182"/>
      <c r="K7182"/>
      <c r="L7182" s="172"/>
    </row>
    <row r="7183" spans="7:12" x14ac:dyDescent="0.15">
      <c r="G7183"/>
      <c r="H7183"/>
      <c r="I7183"/>
      <c r="J7183"/>
      <c r="K7183"/>
      <c r="L7183" s="172"/>
    </row>
    <row r="7184" spans="7:12" x14ac:dyDescent="0.15">
      <c r="G7184"/>
      <c r="H7184"/>
      <c r="I7184"/>
      <c r="J7184"/>
      <c r="K7184"/>
      <c r="L7184" s="172"/>
    </row>
    <row r="7185" spans="7:12" x14ac:dyDescent="0.15">
      <c r="G7185"/>
      <c r="H7185"/>
      <c r="I7185"/>
      <c r="J7185"/>
      <c r="K7185"/>
      <c r="L7185" s="172"/>
    </row>
    <row r="7186" spans="7:12" x14ac:dyDescent="0.15">
      <c r="G7186"/>
      <c r="H7186"/>
      <c r="I7186"/>
      <c r="J7186"/>
      <c r="K7186"/>
      <c r="L7186" s="172"/>
    </row>
    <row r="7187" spans="7:12" x14ac:dyDescent="0.15">
      <c r="G7187"/>
      <c r="H7187"/>
      <c r="I7187"/>
      <c r="J7187"/>
      <c r="K7187"/>
      <c r="L7187" s="172"/>
    </row>
    <row r="7188" spans="7:12" x14ac:dyDescent="0.15">
      <c r="G7188"/>
      <c r="H7188"/>
      <c r="I7188"/>
      <c r="J7188"/>
      <c r="K7188"/>
      <c r="L7188" s="172"/>
    </row>
    <row r="7189" spans="7:12" x14ac:dyDescent="0.15">
      <c r="G7189"/>
      <c r="H7189"/>
      <c r="I7189"/>
      <c r="J7189"/>
      <c r="K7189"/>
      <c r="L7189" s="172"/>
    </row>
    <row r="7190" spans="7:12" x14ac:dyDescent="0.15">
      <c r="G7190"/>
      <c r="H7190"/>
      <c r="I7190"/>
      <c r="J7190"/>
      <c r="K7190"/>
      <c r="L7190" s="172"/>
    </row>
    <row r="7191" spans="7:12" x14ac:dyDescent="0.15">
      <c r="G7191"/>
      <c r="H7191"/>
      <c r="I7191"/>
      <c r="J7191"/>
      <c r="K7191"/>
      <c r="L7191" s="172"/>
    </row>
    <row r="7192" spans="7:12" x14ac:dyDescent="0.15">
      <c r="G7192"/>
      <c r="H7192"/>
      <c r="I7192"/>
      <c r="J7192"/>
      <c r="K7192"/>
      <c r="L7192" s="172"/>
    </row>
    <row r="7193" spans="7:12" x14ac:dyDescent="0.15">
      <c r="G7193"/>
      <c r="H7193"/>
      <c r="I7193"/>
      <c r="J7193"/>
      <c r="K7193"/>
      <c r="L7193" s="172"/>
    </row>
    <row r="7194" spans="7:12" x14ac:dyDescent="0.15">
      <c r="G7194"/>
      <c r="H7194"/>
      <c r="I7194"/>
      <c r="J7194"/>
      <c r="K7194"/>
      <c r="L7194" s="172"/>
    </row>
    <row r="7195" spans="7:12" x14ac:dyDescent="0.15">
      <c r="G7195"/>
      <c r="H7195"/>
      <c r="I7195"/>
      <c r="J7195"/>
      <c r="K7195"/>
      <c r="L7195" s="172"/>
    </row>
    <row r="7196" spans="7:12" x14ac:dyDescent="0.15">
      <c r="G7196"/>
      <c r="H7196"/>
      <c r="I7196"/>
      <c r="J7196"/>
      <c r="K7196"/>
      <c r="L7196" s="172"/>
    </row>
    <row r="7197" spans="7:12" x14ac:dyDescent="0.15">
      <c r="G7197"/>
      <c r="H7197"/>
      <c r="I7197"/>
      <c r="J7197"/>
      <c r="K7197"/>
      <c r="L7197" s="172"/>
    </row>
    <row r="7198" spans="7:12" x14ac:dyDescent="0.15">
      <c r="G7198"/>
      <c r="H7198"/>
      <c r="I7198"/>
      <c r="J7198"/>
      <c r="K7198"/>
      <c r="L7198" s="172"/>
    </row>
    <row r="7199" spans="7:12" x14ac:dyDescent="0.15">
      <c r="G7199"/>
      <c r="H7199"/>
      <c r="I7199"/>
      <c r="J7199"/>
      <c r="K7199"/>
      <c r="L7199" s="172"/>
    </row>
    <row r="7200" spans="7:12" x14ac:dyDescent="0.15">
      <c r="G7200"/>
      <c r="H7200"/>
      <c r="I7200"/>
      <c r="J7200"/>
      <c r="K7200"/>
      <c r="L7200" s="172"/>
    </row>
    <row r="7201" spans="7:12" x14ac:dyDescent="0.15">
      <c r="G7201"/>
      <c r="H7201"/>
      <c r="I7201"/>
      <c r="J7201"/>
      <c r="K7201"/>
      <c r="L7201" s="172"/>
    </row>
    <row r="7202" spans="7:12" x14ac:dyDescent="0.15">
      <c r="G7202"/>
      <c r="H7202"/>
      <c r="I7202"/>
      <c r="J7202"/>
      <c r="K7202"/>
      <c r="L7202" s="172"/>
    </row>
    <row r="7203" spans="7:12" x14ac:dyDescent="0.15">
      <c r="G7203"/>
      <c r="H7203"/>
      <c r="I7203"/>
      <c r="J7203"/>
      <c r="K7203"/>
      <c r="L7203" s="172"/>
    </row>
    <row r="7204" spans="7:12" x14ac:dyDescent="0.15">
      <c r="G7204"/>
      <c r="H7204"/>
      <c r="I7204"/>
      <c r="J7204"/>
      <c r="K7204"/>
      <c r="L7204" s="172"/>
    </row>
    <row r="7205" spans="7:12" x14ac:dyDescent="0.15">
      <c r="G7205"/>
      <c r="H7205"/>
      <c r="I7205"/>
      <c r="J7205"/>
      <c r="K7205"/>
      <c r="L7205" s="172"/>
    </row>
    <row r="7206" spans="7:12" x14ac:dyDescent="0.15">
      <c r="G7206"/>
      <c r="H7206"/>
      <c r="I7206"/>
      <c r="J7206"/>
      <c r="K7206"/>
      <c r="L7206" s="172"/>
    </row>
    <row r="7207" spans="7:12" x14ac:dyDescent="0.15">
      <c r="G7207"/>
      <c r="H7207"/>
      <c r="I7207"/>
      <c r="J7207"/>
      <c r="K7207"/>
      <c r="L7207" s="172"/>
    </row>
    <row r="7208" spans="7:12" x14ac:dyDescent="0.15">
      <c r="G7208"/>
      <c r="H7208"/>
      <c r="I7208"/>
      <c r="J7208"/>
      <c r="K7208"/>
      <c r="L7208" s="172"/>
    </row>
    <row r="7209" spans="7:12" x14ac:dyDescent="0.15">
      <c r="G7209"/>
      <c r="H7209"/>
      <c r="I7209"/>
      <c r="J7209"/>
      <c r="K7209"/>
      <c r="L7209" s="172"/>
    </row>
    <row r="7210" spans="7:12" x14ac:dyDescent="0.15">
      <c r="G7210"/>
      <c r="H7210"/>
      <c r="I7210"/>
      <c r="J7210"/>
      <c r="K7210"/>
      <c r="L7210" s="172"/>
    </row>
    <row r="7211" spans="7:12" x14ac:dyDescent="0.15">
      <c r="G7211"/>
      <c r="H7211"/>
      <c r="I7211"/>
      <c r="J7211"/>
      <c r="K7211"/>
      <c r="L7211" s="172"/>
    </row>
    <row r="7212" spans="7:12" x14ac:dyDescent="0.15">
      <c r="G7212"/>
      <c r="H7212"/>
      <c r="I7212"/>
      <c r="J7212"/>
      <c r="K7212"/>
      <c r="L7212" s="172"/>
    </row>
    <row r="7213" spans="7:12" x14ac:dyDescent="0.15">
      <c r="G7213"/>
      <c r="H7213"/>
      <c r="I7213"/>
      <c r="J7213"/>
      <c r="K7213"/>
      <c r="L7213" s="172"/>
    </row>
    <row r="7214" spans="7:12" x14ac:dyDescent="0.15">
      <c r="G7214"/>
      <c r="H7214"/>
      <c r="I7214"/>
      <c r="J7214"/>
      <c r="K7214"/>
      <c r="L7214" s="172"/>
    </row>
    <row r="7215" spans="7:12" x14ac:dyDescent="0.15">
      <c r="G7215"/>
      <c r="H7215"/>
      <c r="I7215"/>
      <c r="J7215"/>
      <c r="K7215"/>
      <c r="L7215" s="172"/>
    </row>
    <row r="7216" spans="7:12" x14ac:dyDescent="0.15">
      <c r="G7216"/>
      <c r="H7216"/>
      <c r="I7216"/>
      <c r="J7216"/>
      <c r="K7216"/>
      <c r="L7216" s="172"/>
    </row>
    <row r="7217" spans="7:12" x14ac:dyDescent="0.15">
      <c r="G7217"/>
      <c r="H7217"/>
      <c r="I7217"/>
      <c r="J7217"/>
      <c r="K7217"/>
      <c r="L7217" s="172"/>
    </row>
    <row r="7218" spans="7:12" x14ac:dyDescent="0.15">
      <c r="G7218"/>
      <c r="H7218"/>
      <c r="I7218"/>
      <c r="J7218"/>
      <c r="K7218"/>
      <c r="L7218" s="172"/>
    </row>
    <row r="7219" spans="7:12" x14ac:dyDescent="0.15">
      <c r="G7219"/>
      <c r="H7219"/>
      <c r="I7219"/>
      <c r="J7219"/>
      <c r="K7219"/>
      <c r="L7219" s="172"/>
    </row>
    <row r="7220" spans="7:12" x14ac:dyDescent="0.15">
      <c r="G7220"/>
      <c r="H7220"/>
      <c r="I7220"/>
      <c r="J7220"/>
      <c r="K7220"/>
      <c r="L7220" s="172"/>
    </row>
    <row r="7221" spans="7:12" x14ac:dyDescent="0.15">
      <c r="G7221"/>
      <c r="H7221"/>
      <c r="I7221"/>
      <c r="J7221"/>
      <c r="K7221"/>
      <c r="L7221" s="172"/>
    </row>
    <row r="7222" spans="7:12" x14ac:dyDescent="0.15">
      <c r="G7222"/>
      <c r="H7222"/>
      <c r="I7222"/>
      <c r="J7222"/>
      <c r="K7222"/>
      <c r="L7222" s="172"/>
    </row>
    <row r="7223" spans="7:12" x14ac:dyDescent="0.15">
      <c r="G7223"/>
      <c r="H7223"/>
      <c r="I7223"/>
      <c r="J7223"/>
      <c r="K7223"/>
      <c r="L7223" s="172"/>
    </row>
    <row r="7224" spans="7:12" x14ac:dyDescent="0.15">
      <c r="G7224"/>
      <c r="H7224"/>
      <c r="I7224"/>
      <c r="J7224"/>
      <c r="K7224"/>
      <c r="L7224" s="172"/>
    </row>
    <row r="7225" spans="7:12" x14ac:dyDescent="0.15">
      <c r="G7225"/>
      <c r="H7225"/>
      <c r="I7225"/>
      <c r="J7225"/>
      <c r="K7225"/>
      <c r="L7225" s="172"/>
    </row>
    <row r="7226" spans="7:12" x14ac:dyDescent="0.15">
      <c r="G7226"/>
      <c r="H7226"/>
      <c r="I7226"/>
      <c r="J7226"/>
      <c r="K7226"/>
      <c r="L7226" s="172"/>
    </row>
    <row r="7227" spans="7:12" x14ac:dyDescent="0.15">
      <c r="G7227"/>
      <c r="H7227"/>
      <c r="I7227"/>
      <c r="J7227"/>
      <c r="K7227"/>
      <c r="L7227" s="172"/>
    </row>
    <row r="7228" spans="7:12" x14ac:dyDescent="0.15">
      <c r="G7228"/>
      <c r="H7228"/>
      <c r="I7228"/>
      <c r="J7228"/>
      <c r="K7228"/>
      <c r="L7228" s="172"/>
    </row>
    <row r="7229" spans="7:12" x14ac:dyDescent="0.15">
      <c r="G7229"/>
      <c r="H7229"/>
      <c r="I7229"/>
      <c r="J7229"/>
      <c r="K7229"/>
      <c r="L7229" s="172"/>
    </row>
    <row r="7230" spans="7:12" x14ac:dyDescent="0.15">
      <c r="G7230"/>
      <c r="H7230"/>
      <c r="I7230"/>
      <c r="J7230"/>
      <c r="K7230"/>
      <c r="L7230" s="172"/>
    </row>
    <row r="7231" spans="7:12" x14ac:dyDescent="0.15">
      <c r="G7231"/>
      <c r="H7231"/>
      <c r="I7231"/>
      <c r="J7231"/>
      <c r="K7231"/>
      <c r="L7231" s="172"/>
    </row>
    <row r="7232" spans="7:12" x14ac:dyDescent="0.15">
      <c r="G7232"/>
      <c r="H7232"/>
      <c r="I7232"/>
      <c r="J7232"/>
      <c r="K7232"/>
      <c r="L7232" s="172"/>
    </row>
    <row r="7233" spans="7:12" x14ac:dyDescent="0.15">
      <c r="G7233"/>
      <c r="H7233"/>
      <c r="I7233"/>
      <c r="J7233"/>
      <c r="K7233"/>
      <c r="L7233" s="172"/>
    </row>
    <row r="7234" spans="7:12" x14ac:dyDescent="0.15">
      <c r="G7234"/>
      <c r="H7234"/>
      <c r="I7234"/>
      <c r="J7234"/>
      <c r="K7234"/>
      <c r="L7234" s="172"/>
    </row>
    <row r="7235" spans="7:12" x14ac:dyDescent="0.15">
      <c r="G7235"/>
      <c r="H7235"/>
      <c r="I7235"/>
      <c r="J7235"/>
      <c r="K7235"/>
      <c r="L7235" s="172"/>
    </row>
    <row r="7236" spans="7:12" x14ac:dyDescent="0.15">
      <c r="G7236"/>
      <c r="H7236"/>
      <c r="I7236"/>
      <c r="J7236"/>
      <c r="K7236"/>
      <c r="L7236" s="172"/>
    </row>
    <row r="7237" spans="7:12" x14ac:dyDescent="0.15">
      <c r="G7237"/>
      <c r="H7237"/>
      <c r="I7237"/>
      <c r="J7237"/>
      <c r="K7237"/>
      <c r="L7237" s="172"/>
    </row>
    <row r="7238" spans="7:12" x14ac:dyDescent="0.15">
      <c r="G7238"/>
      <c r="H7238"/>
      <c r="I7238"/>
      <c r="J7238"/>
      <c r="K7238"/>
      <c r="L7238" s="172"/>
    </row>
    <row r="7239" spans="7:12" x14ac:dyDescent="0.15">
      <c r="G7239"/>
      <c r="H7239"/>
      <c r="I7239"/>
      <c r="J7239"/>
      <c r="K7239"/>
      <c r="L7239" s="172"/>
    </row>
    <row r="7240" spans="7:12" x14ac:dyDescent="0.15">
      <c r="G7240"/>
      <c r="H7240"/>
      <c r="I7240"/>
      <c r="J7240"/>
      <c r="K7240"/>
      <c r="L7240" s="172"/>
    </row>
    <row r="7241" spans="7:12" x14ac:dyDescent="0.15">
      <c r="G7241"/>
      <c r="H7241"/>
      <c r="I7241"/>
      <c r="J7241"/>
      <c r="K7241"/>
      <c r="L7241" s="172"/>
    </row>
    <row r="7242" spans="7:12" x14ac:dyDescent="0.15">
      <c r="G7242"/>
      <c r="H7242"/>
      <c r="I7242"/>
      <c r="J7242"/>
      <c r="K7242"/>
      <c r="L7242" s="172"/>
    </row>
    <row r="7243" spans="7:12" x14ac:dyDescent="0.15">
      <c r="G7243"/>
      <c r="H7243"/>
      <c r="I7243"/>
      <c r="J7243"/>
      <c r="K7243"/>
      <c r="L7243" s="172"/>
    </row>
    <row r="7244" spans="7:12" x14ac:dyDescent="0.15">
      <c r="G7244"/>
      <c r="H7244"/>
      <c r="I7244"/>
      <c r="J7244"/>
      <c r="K7244"/>
      <c r="L7244" s="172"/>
    </row>
    <row r="7245" spans="7:12" x14ac:dyDescent="0.15">
      <c r="G7245"/>
      <c r="H7245"/>
      <c r="I7245"/>
      <c r="J7245"/>
      <c r="K7245"/>
      <c r="L7245" s="172"/>
    </row>
    <row r="7246" spans="7:12" x14ac:dyDescent="0.15">
      <c r="G7246"/>
      <c r="H7246"/>
      <c r="I7246"/>
      <c r="J7246"/>
      <c r="K7246"/>
      <c r="L7246" s="172"/>
    </row>
    <row r="7247" spans="7:12" x14ac:dyDescent="0.15">
      <c r="G7247"/>
      <c r="H7247"/>
      <c r="I7247"/>
      <c r="J7247"/>
      <c r="K7247"/>
      <c r="L7247" s="172"/>
    </row>
    <row r="7248" spans="7:12" x14ac:dyDescent="0.15">
      <c r="G7248"/>
      <c r="H7248"/>
      <c r="I7248"/>
      <c r="J7248"/>
      <c r="K7248"/>
      <c r="L7248" s="172"/>
    </row>
    <row r="7249" spans="7:12" x14ac:dyDescent="0.15">
      <c r="G7249"/>
      <c r="H7249"/>
      <c r="I7249"/>
      <c r="J7249"/>
      <c r="K7249"/>
      <c r="L7249" s="172"/>
    </row>
    <row r="7250" spans="7:12" x14ac:dyDescent="0.15">
      <c r="G7250"/>
      <c r="H7250"/>
      <c r="I7250"/>
      <c r="J7250"/>
      <c r="K7250"/>
      <c r="L7250" s="172"/>
    </row>
    <row r="7251" spans="7:12" x14ac:dyDescent="0.15">
      <c r="G7251"/>
      <c r="H7251"/>
      <c r="I7251"/>
      <c r="J7251"/>
      <c r="K7251"/>
      <c r="L7251" s="172"/>
    </row>
    <row r="7252" spans="7:12" x14ac:dyDescent="0.15">
      <c r="G7252"/>
      <c r="H7252"/>
      <c r="I7252"/>
      <c r="J7252"/>
      <c r="K7252"/>
      <c r="L7252" s="172"/>
    </row>
    <row r="7253" spans="7:12" x14ac:dyDescent="0.15">
      <c r="G7253"/>
      <c r="H7253"/>
      <c r="I7253"/>
      <c r="J7253"/>
      <c r="K7253"/>
      <c r="L7253" s="172"/>
    </row>
    <row r="7254" spans="7:12" x14ac:dyDescent="0.15">
      <c r="G7254"/>
      <c r="H7254"/>
      <c r="I7254"/>
      <c r="J7254"/>
      <c r="K7254"/>
      <c r="L7254" s="172"/>
    </row>
    <row r="7255" spans="7:12" x14ac:dyDescent="0.15">
      <c r="G7255"/>
      <c r="H7255"/>
      <c r="I7255"/>
      <c r="J7255"/>
      <c r="K7255"/>
      <c r="L7255" s="172"/>
    </row>
    <row r="7256" spans="7:12" x14ac:dyDescent="0.15">
      <c r="G7256"/>
      <c r="H7256"/>
      <c r="I7256"/>
      <c r="J7256"/>
      <c r="K7256"/>
      <c r="L7256" s="172"/>
    </row>
    <row r="7257" spans="7:12" x14ac:dyDescent="0.15">
      <c r="G7257"/>
      <c r="H7257"/>
      <c r="I7257"/>
      <c r="J7257"/>
      <c r="K7257"/>
      <c r="L7257" s="172"/>
    </row>
    <row r="7258" spans="7:12" x14ac:dyDescent="0.15">
      <c r="G7258"/>
      <c r="H7258"/>
      <c r="I7258"/>
      <c r="J7258"/>
      <c r="K7258"/>
      <c r="L7258" s="172"/>
    </row>
    <row r="7259" spans="7:12" x14ac:dyDescent="0.15">
      <c r="G7259"/>
      <c r="H7259"/>
      <c r="I7259"/>
      <c r="J7259"/>
      <c r="K7259"/>
      <c r="L7259" s="172"/>
    </row>
    <row r="7260" spans="7:12" x14ac:dyDescent="0.15">
      <c r="G7260"/>
      <c r="H7260"/>
      <c r="I7260"/>
      <c r="J7260"/>
      <c r="K7260"/>
      <c r="L7260" s="172"/>
    </row>
    <row r="7261" spans="7:12" x14ac:dyDescent="0.15">
      <c r="G7261"/>
      <c r="H7261"/>
      <c r="I7261"/>
      <c r="J7261"/>
      <c r="K7261"/>
      <c r="L7261" s="172"/>
    </row>
    <row r="7262" spans="7:12" x14ac:dyDescent="0.15">
      <c r="G7262"/>
      <c r="H7262"/>
      <c r="I7262"/>
      <c r="J7262"/>
      <c r="K7262"/>
      <c r="L7262" s="172"/>
    </row>
    <row r="7263" spans="7:12" x14ac:dyDescent="0.15">
      <c r="G7263"/>
      <c r="H7263"/>
      <c r="I7263"/>
      <c r="J7263"/>
      <c r="K7263"/>
      <c r="L7263" s="172"/>
    </row>
    <row r="7264" spans="7:12" x14ac:dyDescent="0.15">
      <c r="G7264"/>
      <c r="H7264"/>
      <c r="I7264"/>
      <c r="J7264"/>
      <c r="K7264"/>
      <c r="L7264" s="172"/>
    </row>
    <row r="7265" spans="7:12" x14ac:dyDescent="0.15">
      <c r="G7265"/>
      <c r="H7265"/>
      <c r="I7265"/>
      <c r="J7265"/>
      <c r="K7265"/>
      <c r="L7265" s="172"/>
    </row>
    <row r="7266" spans="7:12" x14ac:dyDescent="0.15">
      <c r="G7266"/>
      <c r="H7266"/>
      <c r="I7266"/>
      <c r="J7266"/>
      <c r="K7266"/>
      <c r="L7266" s="172"/>
    </row>
    <row r="7267" spans="7:12" x14ac:dyDescent="0.15">
      <c r="G7267"/>
      <c r="H7267"/>
      <c r="I7267"/>
      <c r="J7267"/>
      <c r="K7267"/>
      <c r="L7267" s="172"/>
    </row>
    <row r="7268" spans="7:12" x14ac:dyDescent="0.15">
      <c r="G7268"/>
      <c r="H7268"/>
      <c r="I7268"/>
      <c r="J7268"/>
      <c r="K7268"/>
      <c r="L7268" s="172"/>
    </row>
    <row r="7269" spans="7:12" x14ac:dyDescent="0.15">
      <c r="G7269"/>
      <c r="H7269"/>
      <c r="I7269"/>
      <c r="J7269"/>
      <c r="K7269"/>
      <c r="L7269" s="172"/>
    </row>
    <row r="7270" spans="7:12" x14ac:dyDescent="0.15">
      <c r="G7270"/>
      <c r="H7270"/>
      <c r="I7270"/>
      <c r="J7270"/>
      <c r="K7270"/>
      <c r="L7270" s="172"/>
    </row>
    <row r="7271" spans="7:12" x14ac:dyDescent="0.15">
      <c r="G7271"/>
      <c r="H7271"/>
      <c r="I7271"/>
      <c r="J7271"/>
      <c r="K7271"/>
      <c r="L7271" s="172"/>
    </row>
    <row r="7272" spans="7:12" x14ac:dyDescent="0.15">
      <c r="G7272"/>
      <c r="H7272"/>
      <c r="I7272"/>
      <c r="J7272"/>
      <c r="K7272"/>
      <c r="L7272" s="172"/>
    </row>
    <row r="7273" spans="7:12" x14ac:dyDescent="0.15">
      <c r="G7273"/>
      <c r="H7273"/>
      <c r="I7273"/>
      <c r="J7273"/>
      <c r="K7273"/>
      <c r="L7273" s="172"/>
    </row>
    <row r="7274" spans="7:12" x14ac:dyDescent="0.15">
      <c r="G7274"/>
      <c r="H7274"/>
      <c r="I7274"/>
      <c r="J7274"/>
      <c r="K7274"/>
      <c r="L7274" s="172"/>
    </row>
    <row r="7275" spans="7:12" x14ac:dyDescent="0.15">
      <c r="G7275"/>
      <c r="H7275"/>
      <c r="I7275"/>
      <c r="J7275"/>
      <c r="K7275"/>
      <c r="L7275" s="172"/>
    </row>
    <row r="7276" spans="7:12" x14ac:dyDescent="0.15">
      <c r="G7276"/>
      <c r="H7276"/>
      <c r="I7276"/>
      <c r="J7276"/>
      <c r="K7276"/>
      <c r="L7276" s="172"/>
    </row>
    <row r="7277" spans="7:12" x14ac:dyDescent="0.15">
      <c r="G7277"/>
      <c r="H7277"/>
      <c r="I7277"/>
      <c r="J7277"/>
      <c r="K7277"/>
      <c r="L7277" s="172"/>
    </row>
    <row r="7278" spans="7:12" x14ac:dyDescent="0.15">
      <c r="G7278"/>
      <c r="H7278"/>
      <c r="I7278"/>
      <c r="J7278"/>
      <c r="K7278"/>
      <c r="L7278" s="172"/>
    </row>
    <row r="7279" spans="7:12" x14ac:dyDescent="0.15">
      <c r="G7279"/>
      <c r="H7279"/>
      <c r="I7279"/>
      <c r="J7279"/>
      <c r="K7279"/>
      <c r="L7279" s="172"/>
    </row>
    <row r="7280" spans="7:12" x14ac:dyDescent="0.15">
      <c r="G7280"/>
      <c r="H7280"/>
      <c r="I7280"/>
      <c r="J7280"/>
      <c r="K7280"/>
      <c r="L7280" s="172"/>
    </row>
    <row r="7281" spans="7:12" x14ac:dyDescent="0.15">
      <c r="G7281"/>
      <c r="H7281"/>
      <c r="I7281"/>
      <c r="J7281"/>
      <c r="K7281"/>
      <c r="L7281" s="172"/>
    </row>
    <row r="7282" spans="7:12" x14ac:dyDescent="0.15">
      <c r="G7282"/>
      <c r="H7282"/>
      <c r="I7282"/>
      <c r="J7282"/>
      <c r="K7282"/>
      <c r="L7282" s="172"/>
    </row>
    <row r="7283" spans="7:12" x14ac:dyDescent="0.15">
      <c r="G7283"/>
      <c r="H7283"/>
      <c r="I7283"/>
      <c r="J7283"/>
      <c r="K7283"/>
      <c r="L7283" s="172"/>
    </row>
    <row r="7284" spans="7:12" x14ac:dyDescent="0.15">
      <c r="G7284"/>
      <c r="H7284"/>
      <c r="I7284"/>
      <c r="J7284"/>
      <c r="K7284"/>
      <c r="L7284" s="172"/>
    </row>
    <row r="7285" spans="7:12" x14ac:dyDescent="0.15">
      <c r="G7285"/>
      <c r="H7285"/>
      <c r="I7285"/>
      <c r="J7285"/>
      <c r="K7285"/>
      <c r="L7285" s="172"/>
    </row>
    <row r="7286" spans="7:12" x14ac:dyDescent="0.15">
      <c r="G7286"/>
      <c r="H7286"/>
      <c r="I7286"/>
      <c r="J7286"/>
      <c r="K7286"/>
      <c r="L7286" s="172"/>
    </row>
    <row r="7287" spans="7:12" x14ac:dyDescent="0.15">
      <c r="G7287"/>
      <c r="H7287"/>
      <c r="I7287"/>
      <c r="J7287"/>
      <c r="K7287"/>
      <c r="L7287" s="172"/>
    </row>
    <row r="7288" spans="7:12" x14ac:dyDescent="0.15">
      <c r="G7288"/>
      <c r="H7288"/>
      <c r="I7288"/>
      <c r="J7288"/>
      <c r="K7288"/>
      <c r="L7288" s="172"/>
    </row>
    <row r="7289" spans="7:12" x14ac:dyDescent="0.15">
      <c r="G7289"/>
      <c r="H7289"/>
      <c r="I7289"/>
      <c r="J7289"/>
      <c r="K7289"/>
      <c r="L7289" s="172"/>
    </row>
    <row r="7290" spans="7:12" x14ac:dyDescent="0.15">
      <c r="G7290"/>
      <c r="H7290"/>
      <c r="I7290"/>
      <c r="J7290"/>
      <c r="K7290"/>
      <c r="L7290" s="172"/>
    </row>
    <row r="7291" spans="7:12" x14ac:dyDescent="0.15">
      <c r="G7291"/>
      <c r="H7291"/>
      <c r="I7291"/>
      <c r="J7291"/>
      <c r="K7291"/>
      <c r="L7291" s="172"/>
    </row>
    <row r="7292" spans="7:12" x14ac:dyDescent="0.15">
      <c r="G7292"/>
      <c r="H7292"/>
      <c r="I7292"/>
      <c r="J7292"/>
      <c r="K7292"/>
      <c r="L7292" s="172"/>
    </row>
    <row r="7293" spans="7:12" x14ac:dyDescent="0.15">
      <c r="G7293"/>
      <c r="H7293"/>
      <c r="I7293"/>
      <c r="J7293"/>
      <c r="K7293"/>
      <c r="L7293" s="172"/>
    </row>
    <row r="7294" spans="7:12" x14ac:dyDescent="0.15">
      <c r="G7294"/>
      <c r="H7294"/>
      <c r="I7294"/>
      <c r="J7294"/>
      <c r="K7294"/>
      <c r="L7294" s="172"/>
    </row>
    <row r="7295" spans="7:12" x14ac:dyDescent="0.15">
      <c r="G7295"/>
      <c r="H7295"/>
      <c r="I7295"/>
      <c r="J7295"/>
      <c r="K7295"/>
      <c r="L7295" s="172"/>
    </row>
    <row r="7296" spans="7:12" x14ac:dyDescent="0.15">
      <c r="G7296"/>
      <c r="H7296"/>
      <c r="I7296"/>
      <c r="J7296"/>
      <c r="K7296"/>
      <c r="L7296" s="172"/>
    </row>
    <row r="7297" spans="7:12" x14ac:dyDescent="0.15">
      <c r="G7297"/>
      <c r="H7297"/>
      <c r="I7297"/>
      <c r="J7297"/>
      <c r="K7297"/>
      <c r="L7297" s="172"/>
    </row>
    <row r="7298" spans="7:12" x14ac:dyDescent="0.15">
      <c r="G7298"/>
      <c r="H7298"/>
      <c r="I7298"/>
      <c r="J7298"/>
      <c r="K7298"/>
      <c r="L7298" s="172"/>
    </row>
    <row r="7299" spans="7:12" x14ac:dyDescent="0.15">
      <c r="G7299"/>
      <c r="H7299"/>
      <c r="I7299"/>
      <c r="J7299"/>
      <c r="K7299"/>
      <c r="L7299" s="172"/>
    </row>
    <row r="7300" spans="7:12" x14ac:dyDescent="0.15">
      <c r="G7300"/>
      <c r="H7300"/>
      <c r="I7300"/>
      <c r="J7300"/>
      <c r="K7300"/>
      <c r="L7300" s="172"/>
    </row>
    <row r="7301" spans="7:12" x14ac:dyDescent="0.15">
      <c r="G7301"/>
      <c r="H7301"/>
      <c r="I7301"/>
      <c r="J7301"/>
      <c r="K7301"/>
      <c r="L7301" s="172"/>
    </row>
    <row r="7302" spans="7:12" x14ac:dyDescent="0.15">
      <c r="G7302"/>
      <c r="H7302"/>
      <c r="I7302"/>
      <c r="J7302"/>
      <c r="K7302"/>
      <c r="L7302" s="172"/>
    </row>
    <row r="7303" spans="7:12" x14ac:dyDescent="0.15">
      <c r="G7303"/>
      <c r="H7303"/>
      <c r="I7303"/>
      <c r="J7303"/>
      <c r="K7303"/>
      <c r="L7303" s="172"/>
    </row>
    <row r="7304" spans="7:12" x14ac:dyDescent="0.15">
      <c r="G7304"/>
      <c r="H7304"/>
      <c r="I7304"/>
      <c r="J7304"/>
      <c r="K7304"/>
      <c r="L7304" s="172"/>
    </row>
    <row r="7305" spans="7:12" x14ac:dyDescent="0.15">
      <c r="G7305"/>
      <c r="H7305"/>
      <c r="I7305"/>
      <c r="J7305"/>
      <c r="K7305"/>
      <c r="L7305" s="172"/>
    </row>
    <row r="7306" spans="7:12" x14ac:dyDescent="0.15">
      <c r="G7306"/>
      <c r="H7306"/>
      <c r="I7306"/>
      <c r="J7306"/>
      <c r="K7306"/>
      <c r="L7306" s="172"/>
    </row>
    <row r="7307" spans="7:12" x14ac:dyDescent="0.15">
      <c r="G7307"/>
      <c r="H7307"/>
      <c r="I7307"/>
      <c r="J7307"/>
      <c r="K7307"/>
      <c r="L7307" s="172"/>
    </row>
    <row r="7308" spans="7:12" x14ac:dyDescent="0.15">
      <c r="G7308"/>
      <c r="H7308"/>
      <c r="I7308"/>
      <c r="J7308"/>
      <c r="K7308"/>
      <c r="L7308" s="172"/>
    </row>
    <row r="7309" spans="7:12" x14ac:dyDescent="0.15">
      <c r="G7309"/>
      <c r="H7309"/>
      <c r="I7309"/>
      <c r="J7309"/>
      <c r="K7309"/>
      <c r="L7309" s="172"/>
    </row>
    <row r="7310" spans="7:12" x14ac:dyDescent="0.15">
      <c r="G7310"/>
      <c r="H7310"/>
      <c r="I7310"/>
      <c r="J7310"/>
      <c r="K7310"/>
      <c r="L7310" s="172"/>
    </row>
    <row r="7311" spans="7:12" x14ac:dyDescent="0.15">
      <c r="G7311"/>
      <c r="H7311"/>
      <c r="I7311"/>
      <c r="J7311"/>
      <c r="K7311"/>
      <c r="L7311" s="172"/>
    </row>
    <row r="7312" spans="7:12" x14ac:dyDescent="0.15">
      <c r="G7312"/>
      <c r="H7312"/>
      <c r="I7312"/>
      <c r="J7312"/>
      <c r="K7312"/>
      <c r="L7312" s="172"/>
    </row>
    <row r="7313" spans="7:12" x14ac:dyDescent="0.15">
      <c r="G7313"/>
      <c r="H7313"/>
      <c r="I7313"/>
      <c r="J7313"/>
      <c r="K7313"/>
      <c r="L7313" s="172"/>
    </row>
    <row r="7314" spans="7:12" x14ac:dyDescent="0.15">
      <c r="G7314"/>
      <c r="H7314"/>
      <c r="I7314"/>
      <c r="J7314"/>
      <c r="K7314"/>
      <c r="L7314" s="172"/>
    </row>
    <row r="7315" spans="7:12" x14ac:dyDescent="0.15">
      <c r="G7315"/>
      <c r="H7315"/>
      <c r="I7315"/>
      <c r="J7315"/>
      <c r="K7315"/>
      <c r="L7315" s="172"/>
    </row>
    <row r="7316" spans="7:12" x14ac:dyDescent="0.15">
      <c r="G7316"/>
      <c r="H7316"/>
      <c r="I7316"/>
      <c r="J7316"/>
      <c r="K7316"/>
      <c r="L7316" s="172"/>
    </row>
    <row r="7317" spans="7:12" x14ac:dyDescent="0.15">
      <c r="G7317"/>
      <c r="H7317"/>
      <c r="I7317"/>
      <c r="J7317"/>
      <c r="K7317"/>
      <c r="L7317" s="172"/>
    </row>
    <row r="7318" spans="7:12" x14ac:dyDescent="0.15">
      <c r="G7318"/>
      <c r="H7318"/>
      <c r="I7318"/>
      <c r="J7318"/>
      <c r="K7318"/>
      <c r="L7318" s="172"/>
    </row>
    <row r="7319" spans="7:12" x14ac:dyDescent="0.15">
      <c r="G7319"/>
      <c r="H7319"/>
      <c r="I7319"/>
      <c r="J7319"/>
      <c r="K7319"/>
      <c r="L7319" s="172"/>
    </row>
    <row r="7320" spans="7:12" x14ac:dyDescent="0.15">
      <c r="G7320"/>
      <c r="H7320"/>
      <c r="I7320"/>
      <c r="J7320"/>
      <c r="K7320"/>
      <c r="L7320" s="172"/>
    </row>
    <row r="7321" spans="7:12" x14ac:dyDescent="0.15">
      <c r="G7321"/>
      <c r="H7321"/>
      <c r="I7321"/>
      <c r="J7321"/>
      <c r="K7321"/>
      <c r="L7321" s="172"/>
    </row>
    <row r="7322" spans="7:12" x14ac:dyDescent="0.15">
      <c r="G7322"/>
      <c r="H7322"/>
      <c r="I7322"/>
      <c r="J7322"/>
      <c r="K7322"/>
      <c r="L7322" s="172"/>
    </row>
    <row r="7323" spans="7:12" x14ac:dyDescent="0.15">
      <c r="G7323"/>
      <c r="H7323"/>
      <c r="I7323"/>
      <c r="J7323"/>
      <c r="K7323"/>
      <c r="L7323" s="172"/>
    </row>
    <row r="7324" spans="7:12" x14ac:dyDescent="0.15">
      <c r="G7324"/>
      <c r="H7324"/>
      <c r="I7324"/>
      <c r="J7324"/>
      <c r="K7324"/>
      <c r="L7324" s="172"/>
    </row>
    <row r="7325" spans="7:12" x14ac:dyDescent="0.15">
      <c r="G7325"/>
      <c r="H7325"/>
      <c r="I7325"/>
      <c r="J7325"/>
      <c r="K7325"/>
      <c r="L7325" s="172"/>
    </row>
    <row r="7326" spans="7:12" x14ac:dyDescent="0.15">
      <c r="G7326"/>
      <c r="H7326"/>
      <c r="I7326"/>
      <c r="J7326"/>
      <c r="K7326"/>
      <c r="L7326" s="172"/>
    </row>
    <row r="7327" spans="7:12" x14ac:dyDescent="0.15">
      <c r="G7327"/>
      <c r="H7327"/>
      <c r="I7327"/>
      <c r="J7327"/>
      <c r="K7327"/>
      <c r="L7327" s="172"/>
    </row>
    <row r="7328" spans="7:12" x14ac:dyDescent="0.15">
      <c r="G7328"/>
      <c r="H7328"/>
      <c r="I7328"/>
      <c r="J7328"/>
      <c r="K7328"/>
      <c r="L7328" s="172"/>
    </row>
    <row r="7329" spans="7:12" x14ac:dyDescent="0.15">
      <c r="G7329"/>
      <c r="H7329"/>
      <c r="I7329"/>
      <c r="J7329"/>
      <c r="K7329"/>
      <c r="L7329" s="172"/>
    </row>
    <row r="7330" spans="7:12" x14ac:dyDescent="0.15">
      <c r="G7330"/>
      <c r="H7330"/>
      <c r="I7330"/>
      <c r="J7330"/>
      <c r="K7330"/>
      <c r="L7330" s="172"/>
    </row>
    <row r="7331" spans="7:12" x14ac:dyDescent="0.15">
      <c r="G7331"/>
      <c r="H7331"/>
      <c r="I7331"/>
      <c r="J7331"/>
      <c r="K7331"/>
      <c r="L7331" s="172"/>
    </row>
    <row r="7332" spans="7:12" x14ac:dyDescent="0.15">
      <c r="G7332"/>
      <c r="H7332"/>
      <c r="I7332"/>
      <c r="J7332"/>
      <c r="K7332"/>
      <c r="L7332" s="172"/>
    </row>
    <row r="7333" spans="7:12" x14ac:dyDescent="0.15">
      <c r="G7333"/>
      <c r="H7333"/>
      <c r="I7333"/>
      <c r="J7333"/>
      <c r="K7333"/>
      <c r="L7333" s="172"/>
    </row>
    <row r="7334" spans="7:12" x14ac:dyDescent="0.15">
      <c r="G7334"/>
      <c r="H7334"/>
      <c r="I7334"/>
      <c r="J7334"/>
      <c r="K7334"/>
      <c r="L7334" s="172"/>
    </row>
    <row r="7335" spans="7:12" x14ac:dyDescent="0.15">
      <c r="G7335"/>
      <c r="H7335"/>
      <c r="I7335"/>
      <c r="J7335"/>
      <c r="K7335"/>
      <c r="L7335" s="172"/>
    </row>
    <row r="7336" spans="7:12" x14ac:dyDescent="0.15">
      <c r="G7336"/>
      <c r="H7336"/>
      <c r="I7336"/>
      <c r="J7336"/>
      <c r="K7336"/>
      <c r="L7336" s="172"/>
    </row>
    <row r="7337" spans="7:12" x14ac:dyDescent="0.15">
      <c r="G7337"/>
      <c r="H7337"/>
      <c r="I7337"/>
      <c r="J7337"/>
      <c r="K7337"/>
      <c r="L7337" s="172"/>
    </row>
    <row r="7338" spans="7:12" x14ac:dyDescent="0.15">
      <c r="G7338"/>
      <c r="H7338"/>
      <c r="I7338"/>
      <c r="J7338"/>
      <c r="K7338"/>
      <c r="L7338" s="172"/>
    </row>
    <row r="7339" spans="7:12" x14ac:dyDescent="0.15">
      <c r="G7339"/>
      <c r="H7339"/>
      <c r="I7339"/>
      <c r="J7339"/>
      <c r="K7339"/>
      <c r="L7339" s="172"/>
    </row>
    <row r="7340" spans="7:12" x14ac:dyDescent="0.15">
      <c r="G7340"/>
      <c r="H7340"/>
      <c r="I7340"/>
      <c r="J7340"/>
      <c r="K7340"/>
      <c r="L7340" s="172"/>
    </row>
    <row r="7341" spans="7:12" x14ac:dyDescent="0.15">
      <c r="G7341"/>
      <c r="H7341"/>
      <c r="I7341"/>
      <c r="J7341"/>
      <c r="K7341"/>
      <c r="L7341" s="172"/>
    </row>
    <row r="7342" spans="7:12" x14ac:dyDescent="0.15">
      <c r="G7342"/>
      <c r="H7342"/>
      <c r="I7342"/>
      <c r="J7342"/>
      <c r="K7342"/>
      <c r="L7342" s="172"/>
    </row>
    <row r="7343" spans="7:12" x14ac:dyDescent="0.15">
      <c r="G7343"/>
      <c r="H7343"/>
      <c r="I7343"/>
      <c r="J7343"/>
      <c r="K7343"/>
      <c r="L7343" s="172"/>
    </row>
    <row r="7344" spans="7:12" x14ac:dyDescent="0.15">
      <c r="G7344"/>
      <c r="H7344"/>
      <c r="I7344"/>
      <c r="J7344"/>
      <c r="K7344"/>
      <c r="L7344" s="172"/>
    </row>
    <row r="7345" spans="7:12" x14ac:dyDescent="0.15">
      <c r="G7345"/>
      <c r="H7345"/>
      <c r="I7345"/>
      <c r="J7345"/>
      <c r="K7345"/>
      <c r="L7345" s="172"/>
    </row>
    <row r="7346" spans="7:12" x14ac:dyDescent="0.15">
      <c r="G7346"/>
      <c r="H7346"/>
      <c r="I7346"/>
      <c r="J7346"/>
      <c r="K7346"/>
      <c r="L7346" s="172"/>
    </row>
    <row r="7347" spans="7:12" x14ac:dyDescent="0.15">
      <c r="G7347"/>
      <c r="H7347"/>
      <c r="I7347"/>
      <c r="J7347"/>
      <c r="K7347"/>
      <c r="L7347" s="172"/>
    </row>
    <row r="7348" spans="7:12" x14ac:dyDescent="0.15">
      <c r="G7348"/>
      <c r="H7348"/>
      <c r="I7348"/>
      <c r="J7348"/>
      <c r="K7348"/>
      <c r="L7348" s="172"/>
    </row>
    <row r="7349" spans="7:12" x14ac:dyDescent="0.15">
      <c r="G7349"/>
      <c r="H7349"/>
      <c r="I7349"/>
      <c r="J7349"/>
      <c r="K7349"/>
      <c r="L7349" s="172"/>
    </row>
    <row r="7350" spans="7:12" x14ac:dyDescent="0.15">
      <c r="G7350"/>
      <c r="H7350"/>
      <c r="I7350"/>
      <c r="J7350"/>
      <c r="K7350"/>
      <c r="L7350" s="172"/>
    </row>
    <row r="7351" spans="7:12" x14ac:dyDescent="0.15">
      <c r="G7351"/>
      <c r="H7351"/>
      <c r="I7351"/>
      <c r="J7351"/>
      <c r="K7351"/>
      <c r="L7351" s="172"/>
    </row>
    <row r="7352" spans="7:12" x14ac:dyDescent="0.15">
      <c r="G7352"/>
      <c r="H7352"/>
      <c r="I7352"/>
      <c r="J7352"/>
      <c r="K7352"/>
      <c r="L7352" s="172"/>
    </row>
    <row r="7353" spans="7:12" x14ac:dyDescent="0.15">
      <c r="G7353"/>
      <c r="H7353"/>
      <c r="I7353"/>
      <c r="J7353"/>
      <c r="K7353"/>
      <c r="L7353" s="172"/>
    </row>
    <row r="7354" spans="7:12" x14ac:dyDescent="0.15">
      <c r="G7354"/>
      <c r="H7354"/>
      <c r="I7354"/>
      <c r="J7354"/>
      <c r="K7354"/>
      <c r="L7354" s="172"/>
    </row>
    <row r="7355" spans="7:12" x14ac:dyDescent="0.15">
      <c r="G7355"/>
      <c r="H7355"/>
      <c r="I7355"/>
      <c r="J7355"/>
      <c r="K7355"/>
      <c r="L7355" s="172"/>
    </row>
    <row r="7356" spans="7:12" x14ac:dyDescent="0.15">
      <c r="G7356"/>
      <c r="H7356"/>
      <c r="I7356"/>
      <c r="J7356"/>
      <c r="K7356"/>
      <c r="L7356" s="172"/>
    </row>
    <row r="7357" spans="7:12" x14ac:dyDescent="0.15">
      <c r="G7357"/>
      <c r="H7357"/>
      <c r="I7357"/>
      <c r="J7357"/>
      <c r="K7357"/>
      <c r="L7357" s="172"/>
    </row>
    <row r="7358" spans="7:12" x14ac:dyDescent="0.15">
      <c r="G7358"/>
      <c r="H7358"/>
      <c r="I7358"/>
      <c r="J7358"/>
      <c r="K7358"/>
      <c r="L7358" s="172"/>
    </row>
    <row r="7359" spans="7:12" x14ac:dyDescent="0.15">
      <c r="G7359"/>
      <c r="H7359"/>
      <c r="I7359"/>
      <c r="J7359"/>
      <c r="K7359"/>
      <c r="L7359" s="172"/>
    </row>
    <row r="7360" spans="7:12" x14ac:dyDescent="0.15">
      <c r="G7360"/>
      <c r="H7360"/>
      <c r="I7360"/>
      <c r="J7360"/>
      <c r="K7360"/>
      <c r="L7360" s="172"/>
    </row>
    <row r="7361" spans="7:12" x14ac:dyDescent="0.15">
      <c r="G7361"/>
      <c r="H7361"/>
      <c r="I7361"/>
      <c r="J7361"/>
      <c r="K7361"/>
      <c r="L7361" s="172"/>
    </row>
    <row r="7362" spans="7:12" x14ac:dyDescent="0.15">
      <c r="G7362"/>
      <c r="H7362"/>
      <c r="I7362"/>
      <c r="J7362"/>
      <c r="K7362"/>
      <c r="L7362" s="172"/>
    </row>
    <row r="7363" spans="7:12" x14ac:dyDescent="0.15">
      <c r="G7363"/>
      <c r="H7363"/>
      <c r="I7363"/>
      <c r="J7363"/>
      <c r="K7363"/>
      <c r="L7363" s="172"/>
    </row>
    <row r="7364" spans="7:12" x14ac:dyDescent="0.15">
      <c r="G7364"/>
      <c r="H7364"/>
      <c r="I7364"/>
      <c r="J7364"/>
      <c r="K7364"/>
      <c r="L7364" s="172"/>
    </row>
    <row r="7365" spans="7:12" x14ac:dyDescent="0.15">
      <c r="G7365"/>
      <c r="H7365"/>
      <c r="I7365"/>
      <c r="J7365"/>
      <c r="K7365"/>
      <c r="L7365" s="172"/>
    </row>
    <row r="7366" spans="7:12" x14ac:dyDescent="0.15">
      <c r="G7366"/>
      <c r="H7366"/>
      <c r="I7366"/>
      <c r="J7366"/>
      <c r="K7366"/>
      <c r="L7366" s="172"/>
    </row>
    <row r="7367" spans="7:12" x14ac:dyDescent="0.15">
      <c r="G7367"/>
      <c r="H7367"/>
      <c r="I7367"/>
      <c r="J7367"/>
      <c r="K7367"/>
      <c r="L7367" s="172"/>
    </row>
    <row r="7368" spans="7:12" x14ac:dyDescent="0.15">
      <c r="G7368"/>
      <c r="H7368"/>
      <c r="I7368"/>
      <c r="J7368"/>
      <c r="K7368"/>
      <c r="L7368" s="172"/>
    </row>
    <row r="7369" spans="7:12" x14ac:dyDescent="0.15">
      <c r="G7369"/>
      <c r="H7369"/>
      <c r="I7369"/>
      <c r="J7369"/>
      <c r="K7369"/>
      <c r="L7369" s="172"/>
    </row>
    <row r="7370" spans="7:12" x14ac:dyDescent="0.15">
      <c r="G7370"/>
      <c r="H7370"/>
      <c r="I7370"/>
      <c r="J7370"/>
      <c r="K7370"/>
      <c r="L7370" s="172"/>
    </row>
    <row r="7371" spans="7:12" x14ac:dyDescent="0.15">
      <c r="G7371"/>
      <c r="H7371"/>
      <c r="I7371"/>
      <c r="J7371"/>
      <c r="K7371"/>
      <c r="L7371" s="172"/>
    </row>
    <row r="7372" spans="7:12" x14ac:dyDescent="0.15">
      <c r="G7372"/>
      <c r="H7372"/>
      <c r="I7372"/>
      <c r="J7372"/>
      <c r="K7372"/>
      <c r="L7372" s="172"/>
    </row>
    <row r="7373" spans="7:12" x14ac:dyDescent="0.15">
      <c r="G7373"/>
      <c r="H7373"/>
      <c r="I7373"/>
      <c r="J7373"/>
      <c r="K7373"/>
      <c r="L7373" s="172"/>
    </row>
    <row r="7374" spans="7:12" x14ac:dyDescent="0.15">
      <c r="G7374"/>
      <c r="H7374"/>
      <c r="I7374"/>
      <c r="J7374"/>
      <c r="K7374"/>
      <c r="L7374" s="172"/>
    </row>
    <row r="7375" spans="7:12" x14ac:dyDescent="0.15">
      <c r="G7375"/>
      <c r="H7375"/>
      <c r="I7375"/>
      <c r="J7375"/>
      <c r="K7375"/>
      <c r="L7375" s="172"/>
    </row>
    <row r="7376" spans="7:12" x14ac:dyDescent="0.15">
      <c r="G7376"/>
      <c r="H7376"/>
      <c r="I7376"/>
      <c r="J7376"/>
      <c r="K7376"/>
      <c r="L7376" s="172"/>
    </row>
    <row r="7377" spans="7:12" x14ac:dyDescent="0.15">
      <c r="G7377"/>
      <c r="H7377"/>
      <c r="I7377"/>
      <c r="J7377"/>
      <c r="K7377"/>
      <c r="L7377" s="172"/>
    </row>
    <row r="7378" spans="7:12" x14ac:dyDescent="0.15">
      <c r="G7378"/>
      <c r="H7378"/>
      <c r="I7378"/>
      <c r="J7378"/>
      <c r="K7378"/>
      <c r="L7378" s="172"/>
    </row>
    <row r="7379" spans="7:12" x14ac:dyDescent="0.15">
      <c r="G7379"/>
      <c r="H7379"/>
      <c r="I7379"/>
      <c r="J7379"/>
      <c r="K7379"/>
      <c r="L7379" s="172"/>
    </row>
    <row r="7380" spans="7:12" x14ac:dyDescent="0.15">
      <c r="G7380"/>
      <c r="H7380"/>
      <c r="I7380"/>
      <c r="J7380"/>
      <c r="K7380"/>
      <c r="L7380" s="172"/>
    </row>
    <row r="7381" spans="7:12" x14ac:dyDescent="0.15">
      <c r="G7381"/>
      <c r="H7381"/>
      <c r="I7381"/>
      <c r="J7381"/>
      <c r="K7381"/>
      <c r="L7381" s="172"/>
    </row>
    <row r="7382" spans="7:12" x14ac:dyDescent="0.15">
      <c r="G7382"/>
      <c r="H7382"/>
      <c r="I7382"/>
      <c r="J7382"/>
      <c r="K7382"/>
      <c r="L7382" s="172"/>
    </row>
    <row r="7383" spans="7:12" x14ac:dyDescent="0.15">
      <c r="G7383"/>
      <c r="H7383"/>
      <c r="I7383"/>
      <c r="J7383"/>
      <c r="K7383"/>
      <c r="L7383" s="172"/>
    </row>
    <row r="7384" spans="7:12" x14ac:dyDescent="0.15">
      <c r="G7384"/>
      <c r="H7384"/>
      <c r="I7384"/>
      <c r="J7384"/>
      <c r="K7384"/>
      <c r="L7384" s="172"/>
    </row>
    <row r="7385" spans="7:12" x14ac:dyDescent="0.15">
      <c r="G7385"/>
      <c r="H7385"/>
      <c r="I7385"/>
      <c r="J7385"/>
      <c r="K7385"/>
      <c r="L7385" s="172"/>
    </row>
    <row r="7386" spans="7:12" x14ac:dyDescent="0.15">
      <c r="G7386"/>
      <c r="H7386"/>
      <c r="I7386"/>
      <c r="J7386"/>
      <c r="K7386"/>
      <c r="L7386" s="172"/>
    </row>
    <row r="7387" spans="7:12" x14ac:dyDescent="0.15">
      <c r="G7387"/>
      <c r="H7387"/>
      <c r="I7387"/>
      <c r="J7387"/>
      <c r="K7387"/>
      <c r="L7387" s="172"/>
    </row>
    <row r="7388" spans="7:12" x14ac:dyDescent="0.15">
      <c r="G7388"/>
      <c r="H7388"/>
      <c r="I7388"/>
      <c r="J7388"/>
      <c r="K7388"/>
      <c r="L7388" s="172"/>
    </row>
    <row r="7389" spans="7:12" x14ac:dyDescent="0.15">
      <c r="G7389"/>
      <c r="H7389"/>
      <c r="I7389"/>
      <c r="J7389"/>
      <c r="K7389"/>
      <c r="L7389" s="172"/>
    </row>
    <row r="7390" spans="7:12" x14ac:dyDescent="0.15">
      <c r="G7390"/>
      <c r="H7390"/>
      <c r="I7390"/>
      <c r="J7390"/>
      <c r="K7390"/>
      <c r="L7390" s="172"/>
    </row>
    <row r="7391" spans="7:12" x14ac:dyDescent="0.15">
      <c r="G7391"/>
      <c r="H7391"/>
      <c r="I7391"/>
      <c r="J7391"/>
      <c r="K7391"/>
      <c r="L7391" s="172"/>
    </row>
    <row r="7392" spans="7:12" x14ac:dyDescent="0.15">
      <c r="G7392"/>
      <c r="H7392"/>
      <c r="I7392"/>
      <c r="J7392"/>
      <c r="K7392"/>
      <c r="L7392" s="172"/>
    </row>
    <row r="7393" spans="7:12" x14ac:dyDescent="0.15">
      <c r="G7393"/>
      <c r="H7393"/>
      <c r="I7393"/>
      <c r="J7393"/>
      <c r="K7393"/>
      <c r="L7393" s="172"/>
    </row>
    <row r="7394" spans="7:12" x14ac:dyDescent="0.15">
      <c r="G7394"/>
      <c r="H7394"/>
      <c r="I7394"/>
      <c r="J7394"/>
      <c r="K7394"/>
      <c r="L7394" s="172"/>
    </row>
    <row r="7395" spans="7:12" x14ac:dyDescent="0.15">
      <c r="G7395"/>
      <c r="H7395"/>
      <c r="I7395"/>
      <c r="J7395"/>
      <c r="K7395"/>
      <c r="L7395" s="172"/>
    </row>
    <row r="7396" spans="7:12" x14ac:dyDescent="0.15">
      <c r="G7396"/>
      <c r="H7396"/>
      <c r="I7396"/>
      <c r="J7396"/>
      <c r="K7396"/>
      <c r="L7396" s="172"/>
    </row>
    <row r="7397" spans="7:12" x14ac:dyDescent="0.15">
      <c r="G7397"/>
      <c r="H7397"/>
      <c r="I7397"/>
      <c r="J7397"/>
      <c r="K7397"/>
      <c r="L7397" s="172"/>
    </row>
    <row r="7398" spans="7:12" x14ac:dyDescent="0.15">
      <c r="G7398"/>
      <c r="H7398"/>
      <c r="I7398"/>
      <c r="J7398"/>
      <c r="K7398"/>
      <c r="L7398" s="172"/>
    </row>
    <row r="7399" spans="7:12" x14ac:dyDescent="0.15">
      <c r="G7399"/>
      <c r="H7399"/>
      <c r="I7399"/>
      <c r="J7399"/>
      <c r="K7399"/>
      <c r="L7399" s="172"/>
    </row>
    <row r="7400" spans="7:12" x14ac:dyDescent="0.15">
      <c r="G7400"/>
      <c r="H7400"/>
      <c r="I7400"/>
      <c r="J7400"/>
      <c r="K7400"/>
      <c r="L7400" s="172"/>
    </row>
    <row r="7401" spans="7:12" x14ac:dyDescent="0.15">
      <c r="G7401"/>
      <c r="H7401"/>
      <c r="I7401"/>
      <c r="J7401"/>
      <c r="K7401"/>
      <c r="L7401" s="172"/>
    </row>
    <row r="7402" spans="7:12" x14ac:dyDescent="0.15">
      <c r="G7402"/>
      <c r="H7402"/>
      <c r="I7402"/>
      <c r="J7402"/>
      <c r="K7402"/>
      <c r="L7402" s="172"/>
    </row>
    <row r="7403" spans="7:12" x14ac:dyDescent="0.15">
      <c r="G7403"/>
      <c r="H7403"/>
      <c r="I7403"/>
      <c r="J7403"/>
      <c r="K7403"/>
      <c r="L7403" s="172"/>
    </row>
    <row r="7404" spans="7:12" x14ac:dyDescent="0.15">
      <c r="G7404"/>
      <c r="H7404"/>
      <c r="I7404"/>
      <c r="J7404"/>
      <c r="K7404"/>
      <c r="L7404" s="172"/>
    </row>
    <row r="7405" spans="7:12" x14ac:dyDescent="0.15">
      <c r="G7405"/>
      <c r="H7405"/>
      <c r="I7405"/>
      <c r="J7405"/>
      <c r="K7405"/>
      <c r="L7405" s="172"/>
    </row>
    <row r="7406" spans="7:12" x14ac:dyDescent="0.15">
      <c r="G7406"/>
      <c r="H7406"/>
      <c r="I7406"/>
      <c r="J7406"/>
      <c r="K7406"/>
      <c r="L7406" s="172"/>
    </row>
    <row r="7407" spans="7:12" x14ac:dyDescent="0.15">
      <c r="G7407"/>
      <c r="H7407"/>
      <c r="I7407"/>
      <c r="J7407"/>
      <c r="K7407"/>
      <c r="L7407" s="172"/>
    </row>
    <row r="7408" spans="7:12" x14ac:dyDescent="0.15">
      <c r="G7408"/>
      <c r="H7408"/>
      <c r="I7408"/>
      <c r="J7408"/>
      <c r="K7408"/>
      <c r="L7408" s="172"/>
    </row>
    <row r="7409" spans="7:12" x14ac:dyDescent="0.15">
      <c r="G7409"/>
      <c r="H7409"/>
      <c r="I7409"/>
      <c r="J7409"/>
      <c r="K7409"/>
      <c r="L7409" s="172"/>
    </row>
    <row r="7410" spans="7:12" x14ac:dyDescent="0.15">
      <c r="G7410"/>
      <c r="H7410"/>
      <c r="I7410"/>
      <c r="J7410"/>
      <c r="K7410"/>
      <c r="L7410" s="172"/>
    </row>
    <row r="7411" spans="7:12" x14ac:dyDescent="0.15">
      <c r="G7411"/>
      <c r="H7411"/>
      <c r="I7411"/>
      <c r="J7411"/>
      <c r="K7411"/>
      <c r="L7411" s="172"/>
    </row>
    <row r="7412" spans="7:12" x14ac:dyDescent="0.15">
      <c r="G7412"/>
      <c r="H7412"/>
      <c r="I7412"/>
      <c r="J7412"/>
      <c r="K7412"/>
      <c r="L7412" s="172"/>
    </row>
    <row r="7413" spans="7:12" x14ac:dyDescent="0.15">
      <c r="G7413"/>
      <c r="H7413"/>
      <c r="I7413"/>
      <c r="J7413"/>
      <c r="K7413"/>
      <c r="L7413" s="172"/>
    </row>
    <row r="7414" spans="7:12" x14ac:dyDescent="0.15">
      <c r="G7414"/>
      <c r="H7414"/>
      <c r="I7414"/>
      <c r="J7414"/>
      <c r="K7414"/>
      <c r="L7414" s="172"/>
    </row>
    <row r="7415" spans="7:12" x14ac:dyDescent="0.15">
      <c r="G7415"/>
      <c r="H7415"/>
      <c r="I7415"/>
      <c r="J7415"/>
      <c r="K7415"/>
      <c r="L7415" s="172"/>
    </row>
    <row r="7416" spans="7:12" x14ac:dyDescent="0.15">
      <c r="G7416"/>
      <c r="H7416"/>
      <c r="I7416"/>
      <c r="J7416"/>
      <c r="K7416"/>
      <c r="L7416" s="172"/>
    </row>
    <row r="7417" spans="7:12" x14ac:dyDescent="0.15">
      <c r="G7417"/>
      <c r="H7417"/>
      <c r="I7417"/>
      <c r="J7417"/>
      <c r="K7417"/>
      <c r="L7417" s="172"/>
    </row>
    <row r="7418" spans="7:12" x14ac:dyDescent="0.15">
      <c r="G7418"/>
      <c r="H7418"/>
      <c r="I7418"/>
      <c r="J7418"/>
      <c r="K7418"/>
      <c r="L7418" s="172"/>
    </row>
    <row r="7419" spans="7:12" x14ac:dyDescent="0.15">
      <c r="G7419"/>
      <c r="H7419"/>
      <c r="I7419"/>
      <c r="J7419"/>
      <c r="K7419"/>
      <c r="L7419" s="172"/>
    </row>
    <row r="7420" spans="7:12" x14ac:dyDescent="0.15">
      <c r="G7420"/>
      <c r="H7420"/>
      <c r="I7420"/>
      <c r="J7420"/>
      <c r="K7420"/>
      <c r="L7420" s="172"/>
    </row>
    <row r="7421" spans="7:12" x14ac:dyDescent="0.15">
      <c r="G7421"/>
      <c r="H7421"/>
      <c r="I7421"/>
      <c r="J7421"/>
      <c r="K7421"/>
      <c r="L7421" s="172"/>
    </row>
    <row r="7422" spans="7:12" x14ac:dyDescent="0.15">
      <c r="G7422"/>
      <c r="H7422"/>
      <c r="I7422"/>
      <c r="J7422"/>
      <c r="K7422"/>
      <c r="L7422" s="172"/>
    </row>
    <row r="7423" spans="7:12" x14ac:dyDescent="0.15">
      <c r="G7423"/>
      <c r="H7423"/>
      <c r="I7423"/>
      <c r="J7423"/>
      <c r="K7423"/>
      <c r="L7423" s="172"/>
    </row>
    <row r="7424" spans="7:12" x14ac:dyDescent="0.15">
      <c r="G7424"/>
      <c r="H7424"/>
      <c r="I7424"/>
      <c r="J7424"/>
      <c r="K7424"/>
      <c r="L7424" s="172"/>
    </row>
    <row r="7425" spans="7:12" x14ac:dyDescent="0.15">
      <c r="G7425"/>
      <c r="H7425"/>
      <c r="I7425"/>
      <c r="J7425"/>
      <c r="K7425"/>
      <c r="L7425" s="172"/>
    </row>
    <row r="7426" spans="7:12" x14ac:dyDescent="0.15">
      <c r="G7426"/>
      <c r="H7426"/>
      <c r="I7426"/>
      <c r="J7426"/>
      <c r="K7426"/>
      <c r="L7426" s="172"/>
    </row>
    <row r="7427" spans="7:12" x14ac:dyDescent="0.15">
      <c r="G7427"/>
      <c r="H7427"/>
      <c r="I7427"/>
      <c r="J7427"/>
      <c r="K7427"/>
      <c r="L7427" s="172"/>
    </row>
    <row r="7428" spans="7:12" x14ac:dyDescent="0.15">
      <c r="G7428"/>
      <c r="H7428"/>
      <c r="I7428"/>
      <c r="J7428"/>
      <c r="K7428"/>
      <c r="L7428" s="172"/>
    </row>
    <row r="7429" spans="7:12" x14ac:dyDescent="0.15">
      <c r="G7429"/>
      <c r="H7429"/>
      <c r="I7429"/>
      <c r="J7429"/>
      <c r="K7429"/>
      <c r="L7429" s="172"/>
    </row>
    <row r="7430" spans="7:12" x14ac:dyDescent="0.15">
      <c r="G7430"/>
      <c r="H7430"/>
      <c r="I7430"/>
      <c r="J7430"/>
      <c r="K7430"/>
      <c r="L7430" s="172"/>
    </row>
    <row r="7431" spans="7:12" x14ac:dyDescent="0.15">
      <c r="G7431"/>
      <c r="H7431"/>
      <c r="I7431"/>
      <c r="J7431"/>
      <c r="K7431"/>
      <c r="L7431" s="172"/>
    </row>
    <row r="7432" spans="7:12" x14ac:dyDescent="0.15">
      <c r="G7432"/>
      <c r="H7432"/>
      <c r="I7432"/>
      <c r="J7432"/>
      <c r="K7432"/>
      <c r="L7432" s="172"/>
    </row>
    <row r="7433" spans="7:12" x14ac:dyDescent="0.15">
      <c r="G7433"/>
      <c r="H7433"/>
      <c r="I7433"/>
      <c r="J7433"/>
      <c r="K7433"/>
      <c r="L7433" s="172"/>
    </row>
    <row r="7434" spans="7:12" x14ac:dyDescent="0.15">
      <c r="G7434"/>
      <c r="H7434"/>
      <c r="I7434"/>
      <c r="J7434"/>
      <c r="K7434"/>
      <c r="L7434" s="172"/>
    </row>
    <row r="7435" spans="7:12" x14ac:dyDescent="0.15">
      <c r="G7435"/>
      <c r="H7435"/>
      <c r="I7435"/>
      <c r="J7435"/>
      <c r="K7435"/>
      <c r="L7435" s="172"/>
    </row>
    <row r="7436" spans="7:12" x14ac:dyDescent="0.15">
      <c r="G7436"/>
      <c r="H7436"/>
      <c r="I7436"/>
      <c r="J7436"/>
      <c r="K7436"/>
      <c r="L7436" s="172"/>
    </row>
    <row r="7437" spans="7:12" x14ac:dyDescent="0.15">
      <c r="G7437"/>
      <c r="H7437"/>
      <c r="I7437"/>
      <c r="J7437"/>
      <c r="K7437"/>
      <c r="L7437" s="172"/>
    </row>
    <row r="7438" spans="7:12" x14ac:dyDescent="0.15">
      <c r="G7438"/>
      <c r="H7438"/>
      <c r="I7438"/>
      <c r="J7438"/>
      <c r="K7438"/>
      <c r="L7438" s="172"/>
    </row>
    <row r="7439" spans="7:12" x14ac:dyDescent="0.15">
      <c r="G7439"/>
      <c r="H7439"/>
      <c r="I7439"/>
      <c r="J7439"/>
      <c r="K7439"/>
      <c r="L7439" s="172"/>
    </row>
    <row r="7440" spans="7:12" x14ac:dyDescent="0.15">
      <c r="G7440"/>
      <c r="H7440"/>
      <c r="I7440"/>
      <c r="J7440"/>
      <c r="K7440"/>
      <c r="L7440" s="172"/>
    </row>
    <row r="7441" spans="7:12" x14ac:dyDescent="0.15">
      <c r="G7441"/>
      <c r="H7441"/>
      <c r="I7441"/>
      <c r="J7441"/>
      <c r="K7441"/>
      <c r="L7441" s="172"/>
    </row>
    <row r="7442" spans="7:12" x14ac:dyDescent="0.15">
      <c r="G7442"/>
      <c r="H7442"/>
      <c r="I7442"/>
      <c r="J7442"/>
      <c r="K7442"/>
      <c r="L7442" s="172"/>
    </row>
    <row r="7443" spans="7:12" x14ac:dyDescent="0.15">
      <c r="G7443"/>
      <c r="H7443"/>
      <c r="I7443"/>
      <c r="J7443"/>
      <c r="K7443"/>
      <c r="L7443" s="172"/>
    </row>
    <row r="7444" spans="7:12" x14ac:dyDescent="0.15">
      <c r="G7444"/>
      <c r="H7444"/>
      <c r="I7444"/>
      <c r="J7444"/>
      <c r="K7444"/>
      <c r="L7444" s="172"/>
    </row>
    <row r="7445" spans="7:12" x14ac:dyDescent="0.15">
      <c r="G7445"/>
      <c r="H7445"/>
      <c r="I7445"/>
      <c r="J7445"/>
      <c r="K7445"/>
      <c r="L7445" s="172"/>
    </row>
    <row r="7446" spans="7:12" x14ac:dyDescent="0.15">
      <c r="G7446"/>
      <c r="H7446"/>
      <c r="I7446"/>
      <c r="J7446"/>
      <c r="K7446"/>
      <c r="L7446" s="172"/>
    </row>
    <row r="7447" spans="7:12" x14ac:dyDescent="0.15">
      <c r="G7447"/>
      <c r="H7447"/>
      <c r="I7447"/>
      <c r="J7447"/>
      <c r="K7447"/>
      <c r="L7447" s="172"/>
    </row>
    <row r="7448" spans="7:12" x14ac:dyDescent="0.15">
      <c r="G7448"/>
      <c r="H7448"/>
      <c r="I7448"/>
      <c r="J7448"/>
      <c r="K7448"/>
      <c r="L7448" s="172"/>
    </row>
    <row r="7449" spans="7:12" x14ac:dyDescent="0.15">
      <c r="G7449"/>
      <c r="H7449"/>
      <c r="I7449"/>
      <c r="J7449"/>
      <c r="K7449"/>
      <c r="L7449" s="172"/>
    </row>
    <row r="7450" spans="7:12" x14ac:dyDescent="0.15">
      <c r="G7450"/>
      <c r="H7450"/>
      <c r="I7450"/>
      <c r="J7450"/>
      <c r="K7450"/>
      <c r="L7450" s="172"/>
    </row>
    <row r="7451" spans="7:12" x14ac:dyDescent="0.15">
      <c r="G7451"/>
      <c r="H7451"/>
      <c r="I7451"/>
      <c r="J7451"/>
      <c r="K7451"/>
      <c r="L7451" s="172"/>
    </row>
    <row r="7452" spans="7:12" x14ac:dyDescent="0.15">
      <c r="G7452"/>
      <c r="H7452"/>
      <c r="I7452"/>
      <c r="J7452"/>
      <c r="K7452"/>
      <c r="L7452" s="172"/>
    </row>
    <row r="7453" spans="7:12" x14ac:dyDescent="0.15">
      <c r="G7453"/>
      <c r="H7453"/>
      <c r="I7453"/>
      <c r="J7453"/>
      <c r="K7453"/>
      <c r="L7453" s="172"/>
    </row>
    <row r="7454" spans="7:12" x14ac:dyDescent="0.15">
      <c r="G7454"/>
      <c r="H7454"/>
      <c r="I7454"/>
      <c r="J7454"/>
      <c r="K7454"/>
      <c r="L7454" s="172"/>
    </row>
    <row r="7455" spans="7:12" x14ac:dyDescent="0.15">
      <c r="G7455"/>
      <c r="H7455"/>
      <c r="I7455"/>
      <c r="J7455"/>
      <c r="K7455"/>
      <c r="L7455" s="172"/>
    </row>
    <row r="7456" spans="7:12" x14ac:dyDescent="0.15">
      <c r="G7456"/>
      <c r="H7456"/>
      <c r="I7456"/>
      <c r="J7456"/>
      <c r="K7456"/>
      <c r="L7456" s="172"/>
    </row>
    <row r="7457" spans="7:12" x14ac:dyDescent="0.15">
      <c r="G7457"/>
      <c r="H7457"/>
      <c r="I7457"/>
      <c r="J7457"/>
      <c r="K7457"/>
      <c r="L7457" s="172"/>
    </row>
    <row r="7458" spans="7:12" x14ac:dyDescent="0.15">
      <c r="G7458"/>
      <c r="H7458"/>
      <c r="I7458"/>
      <c r="J7458"/>
      <c r="K7458"/>
      <c r="L7458" s="172"/>
    </row>
    <row r="7459" spans="7:12" x14ac:dyDescent="0.15">
      <c r="G7459"/>
      <c r="H7459"/>
      <c r="I7459"/>
      <c r="J7459"/>
      <c r="K7459"/>
      <c r="L7459" s="172"/>
    </row>
    <row r="7460" spans="7:12" x14ac:dyDescent="0.15">
      <c r="G7460"/>
      <c r="H7460"/>
      <c r="I7460"/>
      <c r="J7460"/>
      <c r="K7460"/>
      <c r="L7460" s="172"/>
    </row>
    <row r="7461" spans="7:12" x14ac:dyDescent="0.15">
      <c r="G7461"/>
      <c r="H7461"/>
      <c r="I7461"/>
      <c r="J7461"/>
      <c r="K7461"/>
      <c r="L7461" s="172"/>
    </row>
    <row r="7462" spans="7:12" x14ac:dyDescent="0.15">
      <c r="G7462"/>
      <c r="H7462"/>
      <c r="I7462"/>
      <c r="J7462"/>
      <c r="K7462"/>
      <c r="L7462" s="172"/>
    </row>
    <row r="7463" spans="7:12" x14ac:dyDescent="0.15">
      <c r="G7463"/>
      <c r="H7463"/>
      <c r="I7463"/>
      <c r="J7463"/>
      <c r="K7463"/>
      <c r="L7463" s="172"/>
    </row>
    <row r="7464" spans="7:12" x14ac:dyDescent="0.15">
      <c r="G7464"/>
      <c r="H7464"/>
      <c r="I7464"/>
      <c r="J7464"/>
      <c r="K7464"/>
      <c r="L7464" s="172"/>
    </row>
    <row r="7465" spans="7:12" x14ac:dyDescent="0.15">
      <c r="G7465"/>
      <c r="H7465"/>
      <c r="I7465"/>
      <c r="J7465"/>
      <c r="K7465"/>
      <c r="L7465" s="172"/>
    </row>
    <row r="7466" spans="7:12" x14ac:dyDescent="0.15">
      <c r="G7466"/>
      <c r="H7466"/>
      <c r="I7466"/>
      <c r="J7466"/>
      <c r="K7466"/>
      <c r="L7466" s="172"/>
    </row>
    <row r="7467" spans="7:12" x14ac:dyDescent="0.15">
      <c r="G7467"/>
      <c r="H7467"/>
      <c r="I7467"/>
      <c r="J7467"/>
      <c r="K7467"/>
      <c r="L7467" s="172"/>
    </row>
    <row r="7468" spans="7:12" x14ac:dyDescent="0.15">
      <c r="G7468"/>
      <c r="H7468"/>
      <c r="I7468"/>
      <c r="J7468"/>
      <c r="K7468"/>
      <c r="L7468" s="172"/>
    </row>
    <row r="7469" spans="7:12" x14ac:dyDescent="0.15">
      <c r="G7469"/>
      <c r="H7469"/>
      <c r="I7469"/>
      <c r="J7469"/>
      <c r="K7469"/>
      <c r="L7469" s="172"/>
    </row>
    <row r="7470" spans="7:12" x14ac:dyDescent="0.15">
      <c r="G7470"/>
      <c r="H7470"/>
      <c r="I7470"/>
      <c r="J7470"/>
      <c r="K7470"/>
      <c r="L7470" s="172"/>
    </row>
    <row r="7471" spans="7:12" x14ac:dyDescent="0.15">
      <c r="G7471"/>
      <c r="H7471"/>
      <c r="I7471"/>
      <c r="J7471"/>
      <c r="K7471"/>
      <c r="L7471" s="172"/>
    </row>
    <row r="7472" spans="7:12" x14ac:dyDescent="0.15">
      <c r="G7472"/>
      <c r="H7472"/>
      <c r="I7472"/>
      <c r="J7472"/>
      <c r="K7472"/>
      <c r="L7472" s="172"/>
    </row>
    <row r="7473" spans="7:12" x14ac:dyDescent="0.15">
      <c r="G7473"/>
      <c r="H7473"/>
      <c r="I7473"/>
      <c r="J7473"/>
      <c r="K7473"/>
      <c r="L7473" s="172"/>
    </row>
    <row r="7474" spans="7:12" x14ac:dyDescent="0.15">
      <c r="G7474"/>
      <c r="H7474"/>
      <c r="I7474"/>
      <c r="J7474"/>
      <c r="K7474"/>
      <c r="L7474" s="172"/>
    </row>
    <row r="7475" spans="7:12" x14ac:dyDescent="0.15">
      <c r="G7475"/>
      <c r="H7475"/>
      <c r="I7475"/>
      <c r="J7475"/>
      <c r="K7475"/>
      <c r="L7475" s="172"/>
    </row>
    <row r="7476" spans="7:12" x14ac:dyDescent="0.15">
      <c r="G7476"/>
      <c r="H7476"/>
      <c r="I7476"/>
      <c r="J7476"/>
      <c r="K7476"/>
      <c r="L7476" s="172"/>
    </row>
    <row r="7477" spans="7:12" x14ac:dyDescent="0.15">
      <c r="G7477"/>
      <c r="H7477"/>
      <c r="I7477"/>
      <c r="J7477"/>
      <c r="K7477"/>
      <c r="L7477" s="172"/>
    </row>
    <row r="7478" spans="7:12" x14ac:dyDescent="0.15">
      <c r="G7478"/>
      <c r="H7478"/>
      <c r="I7478"/>
      <c r="J7478"/>
      <c r="K7478"/>
      <c r="L7478" s="172"/>
    </row>
    <row r="7479" spans="7:12" x14ac:dyDescent="0.15">
      <c r="G7479"/>
      <c r="H7479"/>
      <c r="I7479"/>
      <c r="J7479"/>
      <c r="K7479"/>
      <c r="L7479" s="172"/>
    </row>
    <row r="7480" spans="7:12" x14ac:dyDescent="0.15">
      <c r="G7480"/>
      <c r="H7480"/>
      <c r="I7480"/>
      <c r="J7480"/>
      <c r="K7480"/>
      <c r="L7480" s="172"/>
    </row>
    <row r="7481" spans="7:12" x14ac:dyDescent="0.15">
      <c r="G7481"/>
      <c r="H7481"/>
      <c r="I7481"/>
      <c r="J7481"/>
      <c r="K7481"/>
      <c r="L7481" s="172"/>
    </row>
    <row r="7482" spans="7:12" x14ac:dyDescent="0.15">
      <c r="G7482"/>
      <c r="H7482"/>
      <c r="I7482"/>
      <c r="J7482"/>
      <c r="K7482"/>
      <c r="L7482" s="172"/>
    </row>
    <row r="7483" spans="7:12" x14ac:dyDescent="0.15">
      <c r="G7483"/>
      <c r="H7483"/>
      <c r="I7483"/>
      <c r="J7483"/>
      <c r="K7483"/>
      <c r="L7483" s="172"/>
    </row>
    <row r="7484" spans="7:12" x14ac:dyDescent="0.15">
      <c r="G7484"/>
      <c r="H7484"/>
      <c r="I7484"/>
      <c r="J7484"/>
      <c r="K7484"/>
      <c r="L7484" s="172"/>
    </row>
    <row r="7485" spans="7:12" x14ac:dyDescent="0.15">
      <c r="G7485"/>
      <c r="H7485"/>
      <c r="I7485"/>
      <c r="J7485"/>
      <c r="K7485"/>
      <c r="L7485" s="172"/>
    </row>
    <row r="7486" spans="7:12" x14ac:dyDescent="0.15">
      <c r="G7486"/>
      <c r="H7486"/>
      <c r="I7486"/>
      <c r="J7486"/>
      <c r="K7486"/>
      <c r="L7486" s="172"/>
    </row>
    <row r="7487" spans="7:12" x14ac:dyDescent="0.15">
      <c r="G7487"/>
      <c r="H7487"/>
      <c r="I7487"/>
      <c r="J7487"/>
      <c r="K7487"/>
      <c r="L7487" s="172"/>
    </row>
    <row r="7488" spans="7:12" x14ac:dyDescent="0.15">
      <c r="G7488"/>
      <c r="H7488"/>
      <c r="I7488"/>
      <c r="J7488"/>
      <c r="K7488"/>
      <c r="L7488" s="172"/>
    </row>
    <row r="7489" spans="7:12" x14ac:dyDescent="0.15">
      <c r="G7489"/>
      <c r="H7489"/>
      <c r="I7489"/>
      <c r="J7489"/>
      <c r="K7489"/>
      <c r="L7489" s="172"/>
    </row>
    <row r="7490" spans="7:12" x14ac:dyDescent="0.15">
      <c r="G7490"/>
      <c r="H7490"/>
      <c r="I7490"/>
      <c r="J7490"/>
      <c r="K7490"/>
      <c r="L7490" s="172"/>
    </row>
    <row r="7491" spans="7:12" x14ac:dyDescent="0.15">
      <c r="G7491"/>
      <c r="H7491"/>
      <c r="I7491"/>
      <c r="J7491"/>
      <c r="K7491"/>
      <c r="L7491" s="172"/>
    </row>
    <row r="7492" spans="7:12" x14ac:dyDescent="0.15">
      <c r="G7492"/>
      <c r="H7492"/>
      <c r="I7492"/>
      <c r="J7492"/>
      <c r="K7492"/>
      <c r="L7492" s="172"/>
    </row>
    <row r="7493" spans="7:12" x14ac:dyDescent="0.15">
      <c r="G7493"/>
      <c r="H7493"/>
      <c r="I7493"/>
      <c r="J7493"/>
      <c r="K7493"/>
      <c r="L7493" s="172"/>
    </row>
    <row r="7494" spans="7:12" x14ac:dyDescent="0.15">
      <c r="G7494"/>
      <c r="H7494"/>
      <c r="I7494"/>
      <c r="J7494"/>
      <c r="K7494"/>
      <c r="L7494" s="172"/>
    </row>
    <row r="7495" spans="7:12" x14ac:dyDescent="0.15">
      <c r="G7495"/>
      <c r="H7495"/>
      <c r="I7495"/>
      <c r="J7495"/>
      <c r="K7495"/>
      <c r="L7495" s="172"/>
    </row>
    <row r="7496" spans="7:12" x14ac:dyDescent="0.15">
      <c r="G7496"/>
      <c r="H7496"/>
      <c r="I7496"/>
      <c r="J7496"/>
      <c r="K7496"/>
      <c r="L7496" s="172"/>
    </row>
    <row r="7497" spans="7:12" x14ac:dyDescent="0.15">
      <c r="G7497"/>
      <c r="H7497"/>
      <c r="I7497"/>
      <c r="J7497"/>
      <c r="K7497"/>
      <c r="L7497" s="172"/>
    </row>
    <row r="7498" spans="7:12" x14ac:dyDescent="0.15">
      <c r="G7498"/>
      <c r="H7498"/>
      <c r="I7498"/>
      <c r="J7498"/>
      <c r="K7498"/>
      <c r="L7498" s="172"/>
    </row>
    <row r="7499" spans="7:12" x14ac:dyDescent="0.15">
      <c r="G7499"/>
      <c r="H7499"/>
      <c r="I7499"/>
      <c r="J7499"/>
      <c r="K7499"/>
      <c r="L7499" s="172"/>
    </row>
    <row r="7500" spans="7:12" x14ac:dyDescent="0.15">
      <c r="G7500"/>
      <c r="H7500"/>
      <c r="I7500"/>
      <c r="J7500"/>
      <c r="K7500"/>
      <c r="L7500" s="172"/>
    </row>
    <row r="7501" spans="7:12" x14ac:dyDescent="0.15">
      <c r="G7501"/>
      <c r="H7501"/>
      <c r="I7501"/>
      <c r="J7501"/>
      <c r="K7501"/>
      <c r="L7501" s="172"/>
    </row>
    <row r="7502" spans="7:12" x14ac:dyDescent="0.15">
      <c r="G7502"/>
      <c r="H7502"/>
      <c r="I7502"/>
      <c r="J7502"/>
      <c r="K7502"/>
      <c r="L7502" s="172"/>
    </row>
    <row r="7503" spans="7:12" x14ac:dyDescent="0.15">
      <c r="G7503"/>
      <c r="H7503"/>
      <c r="I7503"/>
      <c r="J7503"/>
      <c r="K7503"/>
      <c r="L7503" s="172"/>
    </row>
    <row r="7504" spans="7:12" x14ac:dyDescent="0.15">
      <c r="G7504"/>
      <c r="H7504"/>
      <c r="I7504"/>
      <c r="J7504"/>
      <c r="K7504"/>
      <c r="L7504" s="172"/>
    </row>
    <row r="7505" spans="7:12" x14ac:dyDescent="0.15">
      <c r="G7505"/>
      <c r="H7505"/>
      <c r="I7505"/>
      <c r="J7505"/>
      <c r="K7505"/>
      <c r="L7505" s="172"/>
    </row>
    <row r="7506" spans="7:12" x14ac:dyDescent="0.15">
      <c r="G7506"/>
      <c r="H7506"/>
      <c r="I7506"/>
      <c r="J7506"/>
      <c r="K7506"/>
      <c r="L7506" s="172"/>
    </row>
    <row r="7507" spans="7:12" x14ac:dyDescent="0.15">
      <c r="G7507"/>
      <c r="H7507"/>
      <c r="I7507"/>
      <c r="J7507"/>
      <c r="K7507"/>
      <c r="L7507" s="172"/>
    </row>
    <row r="7508" spans="7:12" x14ac:dyDescent="0.15">
      <c r="G7508"/>
      <c r="H7508"/>
      <c r="I7508"/>
      <c r="J7508"/>
      <c r="K7508"/>
      <c r="L7508" s="172"/>
    </row>
    <row r="7509" spans="7:12" x14ac:dyDescent="0.15">
      <c r="G7509"/>
      <c r="H7509"/>
      <c r="I7509"/>
      <c r="J7509"/>
      <c r="K7509"/>
      <c r="L7509" s="172"/>
    </row>
    <row r="7510" spans="7:12" x14ac:dyDescent="0.15">
      <c r="G7510"/>
      <c r="H7510"/>
      <c r="I7510"/>
      <c r="J7510"/>
      <c r="K7510"/>
      <c r="L7510" s="172"/>
    </row>
    <row r="7511" spans="7:12" x14ac:dyDescent="0.15">
      <c r="G7511"/>
      <c r="H7511"/>
      <c r="I7511"/>
      <c r="J7511"/>
      <c r="K7511"/>
      <c r="L7511" s="172"/>
    </row>
    <row r="7512" spans="7:12" x14ac:dyDescent="0.15">
      <c r="G7512"/>
      <c r="H7512"/>
      <c r="I7512"/>
      <c r="J7512"/>
      <c r="K7512"/>
      <c r="L7512" s="172"/>
    </row>
    <row r="7513" spans="7:12" x14ac:dyDescent="0.15">
      <c r="G7513"/>
      <c r="H7513"/>
      <c r="I7513"/>
      <c r="J7513"/>
      <c r="K7513"/>
      <c r="L7513" s="172"/>
    </row>
    <row r="7514" spans="7:12" x14ac:dyDescent="0.15">
      <c r="G7514"/>
      <c r="H7514"/>
      <c r="I7514"/>
      <c r="J7514"/>
      <c r="K7514"/>
      <c r="L7514" s="172"/>
    </row>
    <row r="7515" spans="7:12" x14ac:dyDescent="0.15">
      <c r="G7515"/>
      <c r="H7515"/>
      <c r="I7515"/>
      <c r="J7515"/>
      <c r="K7515"/>
      <c r="L7515" s="172"/>
    </row>
    <row r="7516" spans="7:12" x14ac:dyDescent="0.15">
      <c r="G7516"/>
      <c r="H7516"/>
      <c r="I7516"/>
      <c r="J7516"/>
      <c r="K7516"/>
      <c r="L7516" s="172"/>
    </row>
    <row r="7517" spans="7:12" x14ac:dyDescent="0.15">
      <c r="G7517"/>
      <c r="H7517"/>
      <c r="I7517"/>
      <c r="J7517"/>
      <c r="K7517"/>
      <c r="L7517" s="172"/>
    </row>
    <row r="7518" spans="7:12" x14ac:dyDescent="0.15">
      <c r="G7518"/>
      <c r="H7518"/>
      <c r="I7518"/>
      <c r="J7518"/>
      <c r="K7518"/>
      <c r="L7518" s="172"/>
    </row>
    <row r="7519" spans="7:12" x14ac:dyDescent="0.15">
      <c r="G7519"/>
      <c r="H7519"/>
      <c r="I7519"/>
      <c r="J7519"/>
      <c r="K7519"/>
      <c r="L7519" s="172"/>
    </row>
    <row r="7520" spans="7:12" x14ac:dyDescent="0.15">
      <c r="G7520"/>
      <c r="H7520"/>
      <c r="I7520"/>
      <c r="J7520"/>
      <c r="K7520"/>
      <c r="L7520" s="172"/>
    </row>
    <row r="7521" spans="7:12" x14ac:dyDescent="0.15">
      <c r="G7521"/>
      <c r="H7521"/>
      <c r="I7521"/>
      <c r="J7521"/>
      <c r="K7521"/>
      <c r="L7521" s="172"/>
    </row>
    <row r="7522" spans="7:12" x14ac:dyDescent="0.15">
      <c r="G7522"/>
      <c r="H7522"/>
      <c r="I7522"/>
      <c r="J7522"/>
      <c r="K7522"/>
      <c r="L7522" s="172"/>
    </row>
    <row r="7523" spans="7:12" x14ac:dyDescent="0.15">
      <c r="G7523"/>
      <c r="H7523"/>
      <c r="I7523"/>
      <c r="J7523"/>
      <c r="K7523"/>
      <c r="L7523" s="172"/>
    </row>
    <row r="7524" spans="7:12" x14ac:dyDescent="0.15">
      <c r="G7524"/>
      <c r="H7524"/>
      <c r="I7524"/>
      <c r="J7524"/>
      <c r="K7524"/>
      <c r="L7524" s="172"/>
    </row>
    <row r="7525" spans="7:12" x14ac:dyDescent="0.15">
      <c r="G7525"/>
      <c r="H7525"/>
      <c r="I7525"/>
      <c r="J7525"/>
      <c r="K7525"/>
      <c r="L7525" s="172"/>
    </row>
    <row r="7526" spans="7:12" x14ac:dyDescent="0.15">
      <c r="G7526"/>
      <c r="H7526"/>
      <c r="I7526"/>
      <c r="J7526"/>
      <c r="K7526"/>
      <c r="L7526" s="172"/>
    </row>
    <row r="7527" spans="7:12" x14ac:dyDescent="0.15">
      <c r="G7527"/>
      <c r="H7527"/>
      <c r="I7527"/>
      <c r="J7527"/>
      <c r="K7527"/>
      <c r="L7527" s="172"/>
    </row>
    <row r="7528" spans="7:12" x14ac:dyDescent="0.15">
      <c r="G7528"/>
      <c r="H7528"/>
      <c r="I7528"/>
      <c r="J7528"/>
      <c r="K7528"/>
      <c r="L7528" s="172"/>
    </row>
    <row r="7529" spans="7:12" x14ac:dyDescent="0.15">
      <c r="G7529"/>
      <c r="H7529"/>
      <c r="I7529"/>
      <c r="J7529"/>
      <c r="K7529"/>
      <c r="L7529" s="172"/>
    </row>
    <row r="7530" spans="7:12" x14ac:dyDescent="0.15">
      <c r="G7530"/>
      <c r="H7530"/>
      <c r="I7530"/>
      <c r="J7530"/>
      <c r="K7530"/>
      <c r="L7530" s="172"/>
    </row>
    <row r="7531" spans="7:12" x14ac:dyDescent="0.15">
      <c r="G7531"/>
      <c r="H7531"/>
      <c r="I7531"/>
      <c r="J7531"/>
      <c r="K7531"/>
      <c r="L7531" s="172"/>
    </row>
    <row r="7532" spans="7:12" x14ac:dyDescent="0.15">
      <c r="G7532"/>
      <c r="H7532"/>
      <c r="I7532"/>
      <c r="J7532"/>
      <c r="K7532"/>
      <c r="L7532" s="172"/>
    </row>
    <row r="7533" spans="7:12" x14ac:dyDescent="0.15">
      <c r="G7533"/>
      <c r="H7533"/>
      <c r="I7533"/>
      <c r="J7533"/>
      <c r="K7533"/>
      <c r="L7533" s="172"/>
    </row>
    <row r="7534" spans="7:12" x14ac:dyDescent="0.15">
      <c r="G7534"/>
      <c r="H7534"/>
      <c r="I7534"/>
      <c r="J7534"/>
      <c r="K7534"/>
      <c r="L7534" s="172"/>
    </row>
    <row r="7535" spans="7:12" x14ac:dyDescent="0.15">
      <c r="G7535"/>
      <c r="H7535"/>
      <c r="I7535"/>
      <c r="J7535"/>
      <c r="K7535"/>
      <c r="L7535" s="172"/>
    </row>
    <row r="7536" spans="7:12" x14ac:dyDescent="0.15">
      <c r="G7536"/>
      <c r="H7536"/>
      <c r="I7536"/>
      <c r="J7536"/>
      <c r="K7536"/>
      <c r="L7536" s="172"/>
    </row>
    <row r="7537" spans="7:12" x14ac:dyDescent="0.15">
      <c r="G7537"/>
      <c r="H7537"/>
      <c r="I7537"/>
      <c r="J7537"/>
      <c r="K7537"/>
      <c r="L7537" s="172"/>
    </row>
    <row r="7538" spans="7:12" x14ac:dyDescent="0.15">
      <c r="G7538"/>
      <c r="H7538"/>
      <c r="I7538"/>
      <c r="J7538"/>
      <c r="K7538"/>
      <c r="L7538" s="172"/>
    </row>
    <row r="7539" spans="7:12" x14ac:dyDescent="0.15">
      <c r="G7539"/>
      <c r="H7539"/>
      <c r="I7539"/>
      <c r="J7539"/>
      <c r="K7539"/>
      <c r="L7539" s="172"/>
    </row>
    <row r="7540" spans="7:12" x14ac:dyDescent="0.15">
      <c r="G7540"/>
      <c r="H7540"/>
      <c r="I7540"/>
      <c r="J7540"/>
      <c r="K7540"/>
      <c r="L7540" s="172"/>
    </row>
    <row r="7541" spans="7:12" x14ac:dyDescent="0.15">
      <c r="G7541"/>
      <c r="H7541"/>
      <c r="I7541"/>
      <c r="J7541"/>
      <c r="K7541"/>
      <c r="L7541" s="172"/>
    </row>
    <row r="7542" spans="7:12" x14ac:dyDescent="0.15">
      <c r="G7542"/>
      <c r="H7542"/>
      <c r="I7542"/>
      <c r="J7542"/>
      <c r="K7542"/>
      <c r="L7542" s="172"/>
    </row>
    <row r="7543" spans="7:12" x14ac:dyDescent="0.15">
      <c r="G7543"/>
      <c r="H7543"/>
      <c r="I7543"/>
      <c r="J7543"/>
      <c r="K7543"/>
      <c r="L7543" s="172"/>
    </row>
    <row r="7544" spans="7:12" x14ac:dyDescent="0.15">
      <c r="G7544"/>
      <c r="H7544"/>
      <c r="I7544"/>
      <c r="J7544"/>
      <c r="K7544"/>
      <c r="L7544" s="172"/>
    </row>
    <row r="7545" spans="7:12" x14ac:dyDescent="0.15">
      <c r="G7545"/>
      <c r="H7545"/>
      <c r="I7545"/>
      <c r="J7545"/>
      <c r="K7545"/>
      <c r="L7545" s="172"/>
    </row>
    <row r="7546" spans="7:12" x14ac:dyDescent="0.15">
      <c r="G7546"/>
      <c r="H7546"/>
      <c r="I7546"/>
      <c r="J7546"/>
      <c r="K7546"/>
      <c r="L7546" s="172"/>
    </row>
    <row r="7547" spans="7:12" x14ac:dyDescent="0.15">
      <c r="G7547"/>
      <c r="H7547"/>
      <c r="I7547"/>
      <c r="J7547"/>
      <c r="K7547"/>
      <c r="L7547" s="172"/>
    </row>
    <row r="7548" spans="7:12" x14ac:dyDescent="0.15">
      <c r="G7548"/>
      <c r="H7548"/>
      <c r="I7548"/>
      <c r="J7548"/>
      <c r="K7548"/>
      <c r="L7548" s="172"/>
    </row>
    <row r="7549" spans="7:12" x14ac:dyDescent="0.15">
      <c r="G7549"/>
      <c r="H7549"/>
      <c r="I7549"/>
      <c r="J7549"/>
      <c r="K7549"/>
      <c r="L7549" s="172"/>
    </row>
    <row r="7550" spans="7:12" x14ac:dyDescent="0.15">
      <c r="G7550"/>
      <c r="H7550"/>
      <c r="I7550"/>
      <c r="J7550"/>
      <c r="K7550"/>
      <c r="L7550" s="172"/>
    </row>
    <row r="7551" spans="7:12" x14ac:dyDescent="0.15">
      <c r="G7551"/>
      <c r="H7551"/>
      <c r="I7551"/>
      <c r="J7551"/>
      <c r="K7551"/>
      <c r="L7551" s="172"/>
    </row>
    <row r="7552" spans="7:12" x14ac:dyDescent="0.15">
      <c r="G7552"/>
      <c r="H7552"/>
      <c r="I7552"/>
      <c r="J7552"/>
      <c r="K7552"/>
      <c r="L7552" s="172"/>
    </row>
    <row r="7553" spans="7:12" x14ac:dyDescent="0.15">
      <c r="G7553"/>
      <c r="H7553"/>
      <c r="I7553"/>
      <c r="J7553"/>
      <c r="K7553"/>
      <c r="L7553" s="172"/>
    </row>
    <row r="7554" spans="7:12" x14ac:dyDescent="0.15">
      <c r="G7554"/>
      <c r="H7554"/>
      <c r="I7554"/>
      <c r="J7554"/>
      <c r="K7554"/>
      <c r="L7554" s="172"/>
    </row>
    <row r="7555" spans="7:12" x14ac:dyDescent="0.15">
      <c r="G7555"/>
      <c r="H7555"/>
      <c r="I7555"/>
      <c r="J7555"/>
      <c r="K7555"/>
      <c r="L7555" s="172"/>
    </row>
    <row r="7556" spans="7:12" x14ac:dyDescent="0.15">
      <c r="G7556"/>
      <c r="H7556"/>
      <c r="I7556"/>
      <c r="J7556"/>
      <c r="K7556"/>
      <c r="L7556" s="172"/>
    </row>
    <row r="7557" spans="7:12" x14ac:dyDescent="0.15">
      <c r="G7557"/>
      <c r="H7557"/>
      <c r="I7557"/>
      <c r="J7557"/>
      <c r="K7557"/>
      <c r="L7557" s="172"/>
    </row>
    <row r="7558" spans="7:12" x14ac:dyDescent="0.15">
      <c r="G7558"/>
      <c r="H7558"/>
      <c r="I7558"/>
      <c r="J7558"/>
      <c r="K7558"/>
      <c r="L7558" s="172"/>
    </row>
    <row r="7559" spans="7:12" x14ac:dyDescent="0.15">
      <c r="G7559"/>
      <c r="H7559"/>
      <c r="I7559"/>
      <c r="J7559"/>
      <c r="K7559"/>
      <c r="L7559" s="172"/>
    </row>
    <row r="7560" spans="7:12" x14ac:dyDescent="0.15">
      <c r="G7560"/>
      <c r="H7560"/>
      <c r="I7560"/>
      <c r="J7560"/>
      <c r="K7560"/>
      <c r="L7560" s="172"/>
    </row>
    <row r="7561" spans="7:12" x14ac:dyDescent="0.15">
      <c r="G7561"/>
      <c r="H7561"/>
      <c r="I7561"/>
      <c r="J7561"/>
      <c r="K7561"/>
      <c r="L7561" s="172"/>
    </row>
    <row r="7562" spans="7:12" x14ac:dyDescent="0.15">
      <c r="G7562"/>
      <c r="H7562"/>
      <c r="I7562"/>
      <c r="J7562"/>
      <c r="K7562"/>
      <c r="L7562" s="172"/>
    </row>
    <row r="7563" spans="7:12" x14ac:dyDescent="0.15">
      <c r="G7563"/>
      <c r="H7563"/>
      <c r="I7563"/>
      <c r="J7563"/>
      <c r="K7563"/>
      <c r="L7563" s="172"/>
    </row>
    <row r="7564" spans="7:12" x14ac:dyDescent="0.15">
      <c r="G7564"/>
      <c r="H7564"/>
      <c r="I7564"/>
      <c r="J7564"/>
      <c r="K7564"/>
      <c r="L7564" s="172"/>
    </row>
    <row r="7565" spans="7:12" x14ac:dyDescent="0.15">
      <c r="G7565"/>
      <c r="H7565"/>
      <c r="I7565"/>
      <c r="J7565"/>
      <c r="K7565"/>
      <c r="L7565" s="172"/>
    </row>
    <row r="7566" spans="7:12" x14ac:dyDescent="0.15">
      <c r="G7566"/>
      <c r="H7566"/>
      <c r="I7566"/>
      <c r="J7566"/>
      <c r="K7566"/>
      <c r="L7566" s="172"/>
    </row>
    <row r="7567" spans="7:12" x14ac:dyDescent="0.15">
      <c r="G7567"/>
      <c r="H7567"/>
      <c r="I7567"/>
      <c r="J7567"/>
      <c r="K7567"/>
      <c r="L7567" s="172"/>
    </row>
    <row r="7568" spans="7:12" x14ac:dyDescent="0.15">
      <c r="G7568"/>
      <c r="H7568"/>
      <c r="I7568"/>
      <c r="J7568"/>
      <c r="K7568"/>
      <c r="L7568" s="172"/>
    </row>
    <row r="7569" spans="7:12" x14ac:dyDescent="0.15">
      <c r="G7569"/>
      <c r="H7569"/>
      <c r="I7569"/>
      <c r="J7569"/>
      <c r="K7569"/>
      <c r="L7569" s="172"/>
    </row>
    <row r="7570" spans="7:12" x14ac:dyDescent="0.15">
      <c r="G7570"/>
      <c r="H7570"/>
      <c r="I7570"/>
      <c r="J7570"/>
      <c r="K7570"/>
      <c r="L7570" s="172"/>
    </row>
    <row r="7571" spans="7:12" x14ac:dyDescent="0.15">
      <c r="G7571"/>
      <c r="H7571"/>
      <c r="I7571"/>
      <c r="J7571"/>
      <c r="K7571"/>
      <c r="L7571" s="172"/>
    </row>
    <row r="7572" spans="7:12" x14ac:dyDescent="0.15">
      <c r="G7572"/>
      <c r="H7572"/>
      <c r="I7572"/>
      <c r="J7572"/>
      <c r="K7572"/>
      <c r="L7572" s="172"/>
    </row>
    <row r="7573" spans="7:12" x14ac:dyDescent="0.15">
      <c r="G7573"/>
      <c r="H7573"/>
      <c r="I7573"/>
      <c r="J7573"/>
      <c r="K7573"/>
      <c r="L7573" s="172"/>
    </row>
    <row r="7574" spans="7:12" x14ac:dyDescent="0.15">
      <c r="G7574"/>
      <c r="H7574"/>
      <c r="I7574"/>
      <c r="J7574"/>
      <c r="K7574"/>
      <c r="L7574" s="172"/>
    </row>
    <row r="7575" spans="7:12" x14ac:dyDescent="0.15">
      <c r="G7575"/>
      <c r="H7575"/>
      <c r="I7575"/>
      <c r="J7575"/>
      <c r="K7575"/>
      <c r="L7575" s="172"/>
    </row>
    <row r="7576" spans="7:12" x14ac:dyDescent="0.15">
      <c r="G7576"/>
      <c r="H7576"/>
      <c r="I7576"/>
      <c r="J7576"/>
      <c r="K7576"/>
      <c r="L7576" s="172"/>
    </row>
    <row r="7577" spans="7:12" x14ac:dyDescent="0.15">
      <c r="G7577"/>
      <c r="H7577"/>
      <c r="I7577"/>
      <c r="J7577"/>
      <c r="K7577"/>
      <c r="L7577" s="172"/>
    </row>
    <row r="7578" spans="7:12" x14ac:dyDescent="0.15">
      <c r="G7578"/>
      <c r="H7578"/>
      <c r="I7578"/>
      <c r="J7578"/>
      <c r="K7578"/>
      <c r="L7578" s="172"/>
    </row>
    <row r="7579" spans="7:12" x14ac:dyDescent="0.15">
      <c r="G7579"/>
      <c r="H7579"/>
      <c r="I7579"/>
      <c r="J7579"/>
      <c r="K7579"/>
      <c r="L7579" s="172"/>
    </row>
    <row r="7580" spans="7:12" x14ac:dyDescent="0.15">
      <c r="G7580"/>
      <c r="H7580"/>
      <c r="I7580"/>
      <c r="J7580"/>
      <c r="K7580"/>
      <c r="L7580" s="172"/>
    </row>
    <row r="7581" spans="7:12" x14ac:dyDescent="0.15">
      <c r="G7581"/>
      <c r="H7581"/>
      <c r="I7581"/>
      <c r="J7581"/>
      <c r="K7581"/>
      <c r="L7581" s="172"/>
    </row>
    <row r="7582" spans="7:12" x14ac:dyDescent="0.15">
      <c r="G7582"/>
      <c r="H7582"/>
      <c r="I7582"/>
      <c r="J7582"/>
      <c r="K7582"/>
      <c r="L7582" s="172"/>
    </row>
    <row r="7583" spans="7:12" x14ac:dyDescent="0.15">
      <c r="G7583"/>
      <c r="H7583"/>
      <c r="I7583"/>
      <c r="J7583"/>
      <c r="K7583"/>
      <c r="L7583" s="172"/>
    </row>
    <row r="7584" spans="7:12" x14ac:dyDescent="0.15">
      <c r="G7584"/>
      <c r="H7584"/>
      <c r="I7584"/>
      <c r="J7584"/>
      <c r="K7584"/>
      <c r="L7584" s="172"/>
    </row>
    <row r="7585" spans="7:12" x14ac:dyDescent="0.15">
      <c r="G7585"/>
      <c r="H7585"/>
      <c r="I7585"/>
      <c r="J7585"/>
      <c r="K7585"/>
      <c r="L7585" s="172"/>
    </row>
    <row r="7586" spans="7:12" x14ac:dyDescent="0.15">
      <c r="G7586"/>
      <c r="H7586"/>
      <c r="I7586"/>
      <c r="J7586"/>
      <c r="K7586"/>
      <c r="L7586" s="172"/>
    </row>
    <row r="7587" spans="7:12" x14ac:dyDescent="0.15">
      <c r="G7587"/>
      <c r="H7587"/>
      <c r="I7587"/>
      <c r="J7587"/>
      <c r="K7587"/>
      <c r="L7587" s="172"/>
    </row>
    <row r="7588" spans="7:12" x14ac:dyDescent="0.15">
      <c r="G7588"/>
      <c r="H7588"/>
      <c r="I7588"/>
      <c r="J7588"/>
      <c r="K7588"/>
      <c r="L7588" s="172"/>
    </row>
    <row r="7589" spans="7:12" x14ac:dyDescent="0.15">
      <c r="G7589"/>
      <c r="H7589"/>
      <c r="I7589"/>
      <c r="J7589"/>
      <c r="K7589"/>
      <c r="L7589" s="172"/>
    </row>
    <row r="7590" spans="7:12" x14ac:dyDescent="0.15">
      <c r="G7590"/>
      <c r="H7590"/>
      <c r="I7590"/>
      <c r="J7590"/>
      <c r="K7590"/>
      <c r="L7590" s="172"/>
    </row>
    <row r="7591" spans="7:12" x14ac:dyDescent="0.15">
      <c r="G7591"/>
      <c r="H7591"/>
      <c r="I7591"/>
      <c r="J7591"/>
      <c r="K7591"/>
      <c r="L7591" s="172"/>
    </row>
    <row r="7592" spans="7:12" x14ac:dyDescent="0.15">
      <c r="G7592"/>
      <c r="H7592"/>
      <c r="I7592"/>
      <c r="J7592"/>
      <c r="K7592"/>
      <c r="L7592" s="172"/>
    </row>
    <row r="7593" spans="7:12" x14ac:dyDescent="0.15">
      <c r="G7593"/>
      <c r="H7593"/>
      <c r="I7593"/>
      <c r="J7593"/>
      <c r="K7593"/>
      <c r="L7593" s="172"/>
    </row>
    <row r="7594" spans="7:12" x14ac:dyDescent="0.15">
      <c r="G7594"/>
      <c r="H7594"/>
      <c r="I7594"/>
      <c r="J7594"/>
      <c r="K7594"/>
      <c r="L7594" s="172"/>
    </row>
    <row r="7595" spans="7:12" x14ac:dyDescent="0.15">
      <c r="G7595"/>
      <c r="H7595"/>
      <c r="I7595"/>
      <c r="J7595"/>
      <c r="K7595"/>
      <c r="L7595" s="172"/>
    </row>
    <row r="7596" spans="7:12" x14ac:dyDescent="0.15">
      <c r="G7596"/>
      <c r="H7596"/>
      <c r="I7596"/>
      <c r="J7596"/>
      <c r="K7596"/>
      <c r="L7596" s="172"/>
    </row>
    <row r="7597" spans="7:12" x14ac:dyDescent="0.15">
      <c r="G7597"/>
      <c r="H7597"/>
      <c r="I7597"/>
      <c r="J7597"/>
      <c r="K7597"/>
      <c r="L7597" s="172"/>
    </row>
    <row r="7598" spans="7:12" x14ac:dyDescent="0.15">
      <c r="G7598"/>
      <c r="H7598"/>
      <c r="I7598"/>
      <c r="J7598"/>
      <c r="K7598"/>
      <c r="L7598" s="172"/>
    </row>
    <row r="7599" spans="7:12" x14ac:dyDescent="0.15">
      <c r="G7599"/>
      <c r="H7599"/>
      <c r="I7599"/>
      <c r="J7599"/>
      <c r="K7599"/>
      <c r="L7599" s="172"/>
    </row>
    <row r="7600" spans="7:12" x14ac:dyDescent="0.15">
      <c r="G7600"/>
      <c r="H7600"/>
      <c r="I7600"/>
      <c r="J7600"/>
      <c r="K7600"/>
      <c r="L7600" s="172"/>
    </row>
    <row r="7601" spans="7:12" x14ac:dyDescent="0.15">
      <c r="G7601"/>
      <c r="H7601"/>
      <c r="I7601"/>
      <c r="J7601"/>
      <c r="K7601"/>
      <c r="L7601" s="172"/>
    </row>
    <row r="7602" spans="7:12" x14ac:dyDescent="0.15">
      <c r="G7602"/>
      <c r="H7602"/>
      <c r="I7602"/>
      <c r="J7602"/>
      <c r="K7602"/>
      <c r="L7602" s="172"/>
    </row>
    <row r="7603" spans="7:12" x14ac:dyDescent="0.15">
      <c r="G7603"/>
      <c r="H7603"/>
      <c r="I7603"/>
      <c r="J7603"/>
      <c r="K7603"/>
      <c r="L7603" s="172"/>
    </row>
    <row r="7604" spans="7:12" x14ac:dyDescent="0.15">
      <c r="G7604"/>
      <c r="H7604"/>
      <c r="I7604"/>
      <c r="J7604"/>
      <c r="K7604"/>
      <c r="L7604" s="172"/>
    </row>
    <row r="7605" spans="7:12" x14ac:dyDescent="0.15">
      <c r="G7605"/>
      <c r="H7605"/>
      <c r="I7605"/>
      <c r="J7605"/>
      <c r="K7605"/>
      <c r="L7605" s="172"/>
    </row>
    <row r="7606" spans="7:12" x14ac:dyDescent="0.15">
      <c r="G7606"/>
      <c r="H7606"/>
      <c r="I7606"/>
      <c r="J7606"/>
      <c r="K7606"/>
      <c r="L7606" s="172"/>
    </row>
    <row r="7607" spans="7:12" x14ac:dyDescent="0.15">
      <c r="G7607"/>
      <c r="H7607"/>
      <c r="I7607"/>
      <c r="J7607"/>
      <c r="K7607"/>
      <c r="L7607" s="172"/>
    </row>
    <row r="7608" spans="7:12" x14ac:dyDescent="0.15">
      <c r="G7608"/>
      <c r="H7608"/>
      <c r="I7608"/>
      <c r="J7608"/>
      <c r="K7608"/>
      <c r="L7608" s="172"/>
    </row>
    <row r="7609" spans="7:12" x14ac:dyDescent="0.15">
      <c r="G7609"/>
      <c r="H7609"/>
      <c r="I7609"/>
      <c r="J7609"/>
      <c r="K7609"/>
      <c r="L7609" s="172"/>
    </row>
    <row r="7610" spans="7:12" x14ac:dyDescent="0.15">
      <c r="G7610"/>
      <c r="H7610"/>
      <c r="I7610"/>
      <c r="J7610"/>
      <c r="K7610"/>
      <c r="L7610" s="172"/>
    </row>
    <row r="7611" spans="7:12" x14ac:dyDescent="0.15">
      <c r="G7611"/>
      <c r="H7611"/>
      <c r="I7611"/>
      <c r="J7611"/>
      <c r="K7611"/>
      <c r="L7611" s="172"/>
    </row>
    <row r="7612" spans="7:12" x14ac:dyDescent="0.15">
      <c r="G7612"/>
      <c r="H7612"/>
      <c r="I7612"/>
      <c r="J7612"/>
      <c r="K7612"/>
      <c r="L7612" s="172"/>
    </row>
    <row r="7613" spans="7:12" x14ac:dyDescent="0.15">
      <c r="G7613"/>
      <c r="H7613"/>
      <c r="I7613"/>
      <c r="J7613"/>
      <c r="K7613"/>
      <c r="L7613" s="172"/>
    </row>
    <row r="7614" spans="7:12" x14ac:dyDescent="0.15">
      <c r="G7614"/>
      <c r="H7614"/>
      <c r="I7614"/>
      <c r="J7614"/>
      <c r="K7614"/>
      <c r="L7614" s="172"/>
    </row>
    <row r="7615" spans="7:12" x14ac:dyDescent="0.15">
      <c r="G7615"/>
      <c r="H7615"/>
      <c r="I7615"/>
      <c r="J7615"/>
      <c r="K7615"/>
      <c r="L7615" s="172"/>
    </row>
    <row r="7616" spans="7:12" x14ac:dyDescent="0.15">
      <c r="G7616"/>
      <c r="H7616"/>
      <c r="I7616"/>
      <c r="J7616"/>
      <c r="K7616"/>
      <c r="L7616" s="172"/>
    </row>
    <row r="7617" spans="7:12" x14ac:dyDescent="0.15">
      <c r="G7617"/>
      <c r="H7617"/>
      <c r="I7617"/>
      <c r="J7617"/>
      <c r="K7617"/>
      <c r="L7617" s="172"/>
    </row>
    <row r="7618" spans="7:12" x14ac:dyDescent="0.15">
      <c r="G7618"/>
      <c r="H7618"/>
      <c r="I7618"/>
      <c r="J7618"/>
      <c r="K7618"/>
      <c r="L7618" s="172"/>
    </row>
    <row r="7619" spans="7:12" x14ac:dyDescent="0.15">
      <c r="G7619"/>
      <c r="H7619"/>
      <c r="I7619"/>
      <c r="J7619"/>
      <c r="K7619"/>
      <c r="L7619" s="172"/>
    </row>
    <row r="7620" spans="7:12" x14ac:dyDescent="0.15">
      <c r="G7620"/>
      <c r="H7620"/>
      <c r="I7620"/>
      <c r="J7620"/>
      <c r="K7620"/>
      <c r="L7620" s="172"/>
    </row>
    <row r="7621" spans="7:12" x14ac:dyDescent="0.15">
      <c r="G7621"/>
      <c r="H7621"/>
      <c r="I7621"/>
      <c r="J7621"/>
      <c r="K7621"/>
      <c r="L7621" s="172"/>
    </row>
    <row r="7622" spans="7:12" x14ac:dyDescent="0.15">
      <c r="G7622"/>
      <c r="H7622"/>
      <c r="I7622"/>
      <c r="J7622"/>
      <c r="K7622"/>
      <c r="L7622" s="172"/>
    </row>
    <row r="7623" spans="7:12" x14ac:dyDescent="0.15">
      <c r="G7623"/>
      <c r="H7623"/>
      <c r="I7623"/>
      <c r="J7623"/>
      <c r="K7623"/>
      <c r="L7623" s="172"/>
    </row>
    <row r="7624" spans="7:12" x14ac:dyDescent="0.15">
      <c r="G7624"/>
      <c r="H7624"/>
      <c r="I7624"/>
      <c r="J7624"/>
      <c r="K7624"/>
      <c r="L7624" s="172"/>
    </row>
    <row r="7625" spans="7:12" x14ac:dyDescent="0.15">
      <c r="G7625"/>
      <c r="H7625"/>
      <c r="I7625"/>
      <c r="J7625"/>
      <c r="K7625"/>
      <c r="L7625" s="172"/>
    </row>
    <row r="7626" spans="7:12" x14ac:dyDescent="0.15">
      <c r="G7626"/>
      <c r="H7626"/>
      <c r="I7626"/>
      <c r="J7626"/>
      <c r="K7626"/>
      <c r="L7626" s="172"/>
    </row>
    <row r="7627" spans="7:12" x14ac:dyDescent="0.15">
      <c r="G7627"/>
      <c r="H7627"/>
      <c r="I7627"/>
      <c r="J7627"/>
      <c r="K7627"/>
      <c r="L7627" s="172"/>
    </row>
    <row r="7628" spans="7:12" x14ac:dyDescent="0.15">
      <c r="G7628"/>
      <c r="H7628"/>
      <c r="I7628"/>
      <c r="J7628"/>
      <c r="K7628"/>
      <c r="L7628" s="172"/>
    </row>
    <row r="7629" spans="7:12" x14ac:dyDescent="0.15">
      <c r="G7629"/>
      <c r="H7629"/>
      <c r="I7629"/>
      <c r="J7629"/>
      <c r="K7629"/>
      <c r="L7629" s="172"/>
    </row>
    <row r="7630" spans="7:12" x14ac:dyDescent="0.15">
      <c r="G7630"/>
      <c r="H7630"/>
      <c r="I7630"/>
      <c r="J7630"/>
      <c r="K7630"/>
      <c r="L7630" s="172"/>
    </row>
    <row r="7631" spans="7:12" x14ac:dyDescent="0.15">
      <c r="G7631"/>
      <c r="H7631"/>
      <c r="I7631"/>
      <c r="J7631"/>
      <c r="K7631"/>
      <c r="L7631" s="172"/>
    </row>
    <row r="7632" spans="7:12" x14ac:dyDescent="0.15">
      <c r="G7632"/>
      <c r="H7632"/>
      <c r="I7632"/>
      <c r="J7632"/>
      <c r="K7632"/>
      <c r="L7632" s="172"/>
    </row>
    <row r="7633" spans="7:12" x14ac:dyDescent="0.15">
      <c r="G7633"/>
      <c r="H7633"/>
      <c r="I7633"/>
      <c r="J7633"/>
      <c r="K7633"/>
      <c r="L7633" s="172"/>
    </row>
    <row r="7634" spans="7:12" x14ac:dyDescent="0.15">
      <c r="G7634"/>
      <c r="H7634"/>
      <c r="I7634"/>
      <c r="J7634"/>
      <c r="K7634"/>
      <c r="L7634" s="172"/>
    </row>
    <row r="7635" spans="7:12" x14ac:dyDescent="0.15">
      <c r="G7635"/>
      <c r="H7635"/>
      <c r="I7635"/>
      <c r="J7635"/>
      <c r="K7635"/>
      <c r="L7635" s="172"/>
    </row>
    <row r="7636" spans="7:12" x14ac:dyDescent="0.15">
      <c r="G7636"/>
      <c r="H7636"/>
      <c r="I7636"/>
      <c r="J7636"/>
      <c r="K7636"/>
      <c r="L7636" s="172"/>
    </row>
    <row r="7637" spans="7:12" x14ac:dyDescent="0.15">
      <c r="G7637"/>
      <c r="H7637"/>
      <c r="I7637"/>
      <c r="J7637"/>
      <c r="K7637"/>
      <c r="L7637" s="172"/>
    </row>
    <row r="7638" spans="7:12" x14ac:dyDescent="0.15">
      <c r="G7638"/>
      <c r="H7638"/>
      <c r="I7638"/>
      <c r="J7638"/>
      <c r="K7638"/>
      <c r="L7638" s="172"/>
    </row>
    <row r="7639" spans="7:12" x14ac:dyDescent="0.15">
      <c r="G7639"/>
      <c r="H7639"/>
      <c r="I7639"/>
      <c r="J7639"/>
      <c r="K7639"/>
      <c r="L7639" s="172"/>
    </row>
    <row r="7640" spans="7:12" x14ac:dyDescent="0.15">
      <c r="G7640"/>
      <c r="H7640"/>
      <c r="I7640"/>
      <c r="J7640"/>
      <c r="K7640"/>
      <c r="L7640" s="172"/>
    </row>
    <row r="7641" spans="7:12" x14ac:dyDescent="0.15">
      <c r="G7641"/>
      <c r="H7641"/>
      <c r="I7641"/>
      <c r="J7641"/>
      <c r="K7641"/>
      <c r="L7641" s="172"/>
    </row>
    <row r="7642" spans="7:12" x14ac:dyDescent="0.15">
      <c r="G7642"/>
      <c r="H7642"/>
      <c r="I7642"/>
      <c r="J7642"/>
      <c r="K7642"/>
      <c r="L7642" s="172"/>
    </row>
    <row r="7643" spans="7:12" x14ac:dyDescent="0.15">
      <c r="G7643"/>
      <c r="H7643"/>
      <c r="I7643"/>
      <c r="J7643"/>
      <c r="K7643"/>
      <c r="L7643" s="172"/>
    </row>
    <row r="7644" spans="7:12" x14ac:dyDescent="0.15">
      <c r="G7644"/>
      <c r="H7644"/>
      <c r="I7644"/>
      <c r="J7644"/>
      <c r="K7644"/>
      <c r="L7644" s="172"/>
    </row>
    <row r="7645" spans="7:12" x14ac:dyDescent="0.15">
      <c r="G7645"/>
      <c r="H7645"/>
      <c r="I7645"/>
      <c r="J7645"/>
      <c r="K7645"/>
      <c r="L7645" s="172"/>
    </row>
    <row r="7646" spans="7:12" x14ac:dyDescent="0.15">
      <c r="G7646"/>
      <c r="H7646"/>
      <c r="I7646"/>
      <c r="J7646"/>
      <c r="K7646"/>
      <c r="L7646" s="172"/>
    </row>
    <row r="7647" spans="7:12" x14ac:dyDescent="0.15">
      <c r="G7647"/>
      <c r="H7647"/>
      <c r="I7647"/>
      <c r="J7647"/>
      <c r="K7647"/>
      <c r="L7647" s="172"/>
    </row>
    <row r="7648" spans="7:12" x14ac:dyDescent="0.15">
      <c r="G7648"/>
      <c r="H7648"/>
      <c r="I7648"/>
      <c r="J7648"/>
      <c r="K7648"/>
      <c r="L7648" s="172"/>
    </row>
    <row r="7649" spans="7:12" x14ac:dyDescent="0.15">
      <c r="G7649"/>
      <c r="H7649"/>
      <c r="I7649"/>
      <c r="J7649"/>
      <c r="K7649"/>
      <c r="L7649" s="172"/>
    </row>
    <row r="7650" spans="7:12" x14ac:dyDescent="0.15">
      <c r="G7650"/>
      <c r="H7650"/>
      <c r="I7650"/>
      <c r="J7650"/>
      <c r="K7650"/>
      <c r="L7650" s="172"/>
    </row>
    <row r="7651" spans="7:12" x14ac:dyDescent="0.15">
      <c r="G7651"/>
      <c r="H7651"/>
      <c r="I7651"/>
      <c r="J7651"/>
      <c r="K7651"/>
      <c r="L7651" s="172"/>
    </row>
    <row r="7652" spans="7:12" x14ac:dyDescent="0.15">
      <c r="G7652"/>
      <c r="H7652"/>
      <c r="I7652"/>
      <c r="J7652"/>
      <c r="K7652"/>
      <c r="L7652" s="172"/>
    </row>
    <row r="7653" spans="7:12" x14ac:dyDescent="0.15">
      <c r="G7653"/>
      <c r="H7653"/>
      <c r="I7653"/>
      <c r="J7653"/>
      <c r="K7653"/>
      <c r="L7653" s="172"/>
    </row>
    <row r="7654" spans="7:12" x14ac:dyDescent="0.15">
      <c r="G7654"/>
      <c r="H7654"/>
      <c r="I7654"/>
      <c r="J7654"/>
      <c r="K7654"/>
      <c r="L7654" s="172"/>
    </row>
    <row r="7655" spans="7:12" x14ac:dyDescent="0.15">
      <c r="G7655"/>
      <c r="H7655"/>
      <c r="I7655"/>
      <c r="J7655"/>
      <c r="K7655"/>
      <c r="L7655" s="172"/>
    </row>
    <row r="7656" spans="7:12" x14ac:dyDescent="0.15">
      <c r="G7656"/>
      <c r="H7656"/>
      <c r="I7656"/>
      <c r="J7656"/>
      <c r="K7656"/>
      <c r="L7656" s="172"/>
    </row>
    <row r="7657" spans="7:12" x14ac:dyDescent="0.15">
      <c r="G7657"/>
      <c r="H7657"/>
      <c r="I7657"/>
      <c r="J7657"/>
      <c r="K7657"/>
      <c r="L7657" s="172"/>
    </row>
    <row r="7658" spans="7:12" x14ac:dyDescent="0.15">
      <c r="G7658"/>
      <c r="H7658"/>
      <c r="I7658"/>
      <c r="J7658"/>
      <c r="K7658"/>
      <c r="L7658" s="172"/>
    </row>
    <row r="7659" spans="7:12" x14ac:dyDescent="0.15">
      <c r="G7659"/>
      <c r="H7659"/>
      <c r="I7659"/>
      <c r="J7659"/>
      <c r="K7659"/>
      <c r="L7659" s="172"/>
    </row>
    <row r="7660" spans="7:12" x14ac:dyDescent="0.15">
      <c r="G7660"/>
      <c r="H7660"/>
      <c r="I7660"/>
      <c r="J7660"/>
      <c r="K7660"/>
      <c r="L7660" s="172"/>
    </row>
    <row r="7661" spans="7:12" x14ac:dyDescent="0.15">
      <c r="G7661"/>
      <c r="H7661"/>
      <c r="I7661"/>
      <c r="J7661"/>
      <c r="K7661"/>
      <c r="L7661" s="172"/>
    </row>
    <row r="7662" spans="7:12" x14ac:dyDescent="0.15">
      <c r="G7662"/>
      <c r="H7662"/>
      <c r="I7662"/>
      <c r="J7662"/>
      <c r="K7662"/>
      <c r="L7662" s="172"/>
    </row>
    <row r="7663" spans="7:12" x14ac:dyDescent="0.15">
      <c r="G7663"/>
      <c r="H7663"/>
      <c r="I7663"/>
      <c r="J7663"/>
      <c r="K7663"/>
      <c r="L7663" s="172"/>
    </row>
    <row r="7664" spans="7:12" x14ac:dyDescent="0.15">
      <c r="G7664"/>
      <c r="H7664"/>
      <c r="I7664"/>
      <c r="J7664"/>
      <c r="K7664"/>
      <c r="L7664" s="172"/>
    </row>
    <row r="7665" spans="7:12" x14ac:dyDescent="0.15">
      <c r="G7665"/>
      <c r="H7665"/>
      <c r="I7665"/>
      <c r="J7665"/>
      <c r="K7665"/>
      <c r="L7665" s="172"/>
    </row>
    <row r="7666" spans="7:12" x14ac:dyDescent="0.15">
      <c r="G7666"/>
      <c r="H7666"/>
      <c r="I7666"/>
      <c r="J7666"/>
      <c r="K7666"/>
      <c r="L7666" s="172"/>
    </row>
    <row r="7667" spans="7:12" x14ac:dyDescent="0.15">
      <c r="G7667"/>
      <c r="H7667"/>
      <c r="I7667"/>
      <c r="J7667"/>
      <c r="K7667"/>
      <c r="L7667" s="172"/>
    </row>
    <row r="7668" spans="7:12" x14ac:dyDescent="0.15">
      <c r="G7668"/>
      <c r="H7668"/>
      <c r="I7668"/>
      <c r="J7668"/>
      <c r="K7668"/>
      <c r="L7668" s="172"/>
    </row>
    <row r="7669" spans="7:12" x14ac:dyDescent="0.15">
      <c r="G7669"/>
      <c r="H7669"/>
      <c r="I7669"/>
      <c r="J7669"/>
      <c r="K7669"/>
      <c r="L7669" s="172"/>
    </row>
    <row r="7670" spans="7:12" x14ac:dyDescent="0.15">
      <c r="G7670"/>
      <c r="H7670"/>
      <c r="I7670"/>
      <c r="J7670"/>
      <c r="K7670"/>
      <c r="L7670" s="172"/>
    </row>
    <row r="7671" spans="7:12" x14ac:dyDescent="0.15">
      <c r="G7671"/>
      <c r="H7671"/>
      <c r="I7671"/>
      <c r="J7671"/>
      <c r="K7671"/>
      <c r="L7671" s="172"/>
    </row>
    <row r="7672" spans="7:12" x14ac:dyDescent="0.15">
      <c r="G7672"/>
      <c r="H7672"/>
      <c r="I7672"/>
      <c r="J7672"/>
      <c r="K7672"/>
      <c r="L7672" s="172"/>
    </row>
    <row r="7673" spans="7:12" x14ac:dyDescent="0.15">
      <c r="G7673"/>
      <c r="H7673"/>
      <c r="I7673"/>
      <c r="J7673"/>
      <c r="K7673"/>
      <c r="L7673" s="172"/>
    </row>
    <row r="7674" spans="7:12" x14ac:dyDescent="0.15">
      <c r="G7674"/>
      <c r="H7674"/>
      <c r="I7674"/>
      <c r="J7674"/>
      <c r="K7674"/>
      <c r="L7674" s="172"/>
    </row>
    <row r="7675" spans="7:12" x14ac:dyDescent="0.15">
      <c r="G7675"/>
      <c r="H7675"/>
      <c r="I7675"/>
      <c r="J7675"/>
      <c r="K7675"/>
      <c r="L7675" s="172"/>
    </row>
    <row r="7676" spans="7:12" x14ac:dyDescent="0.15">
      <c r="G7676"/>
      <c r="H7676"/>
      <c r="I7676"/>
      <c r="J7676"/>
      <c r="K7676"/>
      <c r="L7676" s="172"/>
    </row>
    <row r="7677" spans="7:12" x14ac:dyDescent="0.15">
      <c r="G7677"/>
      <c r="H7677"/>
      <c r="I7677"/>
      <c r="J7677"/>
      <c r="K7677"/>
      <c r="L7677" s="172"/>
    </row>
    <row r="7678" spans="7:12" x14ac:dyDescent="0.15">
      <c r="G7678"/>
      <c r="H7678"/>
      <c r="I7678"/>
      <c r="J7678"/>
      <c r="K7678"/>
      <c r="L7678" s="172"/>
    </row>
    <row r="7679" spans="7:12" x14ac:dyDescent="0.15">
      <c r="G7679"/>
      <c r="H7679"/>
      <c r="I7679"/>
      <c r="J7679"/>
      <c r="K7679"/>
      <c r="L7679" s="172"/>
    </row>
    <row r="7680" spans="7:12" x14ac:dyDescent="0.15">
      <c r="G7680"/>
      <c r="H7680"/>
      <c r="I7680"/>
      <c r="J7680"/>
      <c r="K7680"/>
      <c r="L7680" s="172"/>
    </row>
    <row r="7681" spans="7:12" x14ac:dyDescent="0.15">
      <c r="G7681"/>
      <c r="H7681"/>
      <c r="I7681"/>
      <c r="J7681"/>
      <c r="K7681"/>
      <c r="L7681" s="172"/>
    </row>
    <row r="7682" spans="7:12" x14ac:dyDescent="0.15">
      <c r="G7682"/>
      <c r="H7682"/>
      <c r="I7682"/>
      <c r="J7682"/>
      <c r="K7682"/>
      <c r="L7682" s="172"/>
    </row>
    <row r="7683" spans="7:12" x14ac:dyDescent="0.15">
      <c r="G7683"/>
      <c r="H7683"/>
      <c r="I7683"/>
      <c r="J7683"/>
      <c r="K7683"/>
      <c r="L7683" s="172"/>
    </row>
    <row r="7684" spans="7:12" x14ac:dyDescent="0.15">
      <c r="G7684"/>
      <c r="H7684"/>
      <c r="I7684"/>
      <c r="J7684"/>
      <c r="K7684"/>
      <c r="L7684" s="172"/>
    </row>
    <row r="7685" spans="7:12" x14ac:dyDescent="0.15">
      <c r="G7685"/>
      <c r="H7685"/>
      <c r="I7685"/>
      <c r="J7685"/>
      <c r="K7685"/>
      <c r="L7685" s="172"/>
    </row>
    <row r="7686" spans="7:12" x14ac:dyDescent="0.15">
      <c r="G7686"/>
      <c r="H7686"/>
      <c r="I7686"/>
      <c r="J7686"/>
      <c r="K7686"/>
      <c r="L7686" s="172"/>
    </row>
    <row r="7687" spans="7:12" x14ac:dyDescent="0.15">
      <c r="G7687"/>
      <c r="H7687"/>
      <c r="I7687"/>
      <c r="J7687"/>
      <c r="K7687"/>
      <c r="L7687" s="172"/>
    </row>
    <row r="7688" spans="7:12" x14ac:dyDescent="0.15">
      <c r="G7688"/>
      <c r="H7688"/>
      <c r="I7688"/>
      <c r="J7688"/>
      <c r="K7688"/>
      <c r="L7688" s="172"/>
    </row>
    <row r="7689" spans="7:12" x14ac:dyDescent="0.15">
      <c r="G7689"/>
      <c r="H7689"/>
      <c r="I7689"/>
      <c r="J7689"/>
      <c r="K7689"/>
      <c r="L7689" s="172"/>
    </row>
    <row r="7690" spans="7:12" x14ac:dyDescent="0.15">
      <c r="G7690"/>
      <c r="H7690"/>
      <c r="I7690"/>
      <c r="J7690"/>
      <c r="K7690"/>
      <c r="L7690" s="172"/>
    </row>
    <row r="7691" spans="7:12" x14ac:dyDescent="0.15">
      <c r="G7691"/>
      <c r="H7691"/>
      <c r="I7691"/>
      <c r="J7691"/>
      <c r="K7691"/>
      <c r="L7691" s="172"/>
    </row>
    <row r="7692" spans="7:12" x14ac:dyDescent="0.15">
      <c r="G7692"/>
      <c r="H7692"/>
      <c r="I7692"/>
      <c r="J7692"/>
      <c r="K7692"/>
      <c r="L7692" s="172"/>
    </row>
    <row r="7693" spans="7:12" x14ac:dyDescent="0.15">
      <c r="G7693"/>
      <c r="H7693"/>
      <c r="I7693"/>
      <c r="J7693"/>
      <c r="K7693"/>
      <c r="L7693" s="172"/>
    </row>
    <row r="7694" spans="7:12" x14ac:dyDescent="0.15">
      <c r="G7694"/>
      <c r="H7694"/>
      <c r="I7694"/>
      <c r="J7694"/>
      <c r="K7694"/>
      <c r="L7694" s="172"/>
    </row>
    <row r="7695" spans="7:12" x14ac:dyDescent="0.15">
      <c r="G7695"/>
      <c r="H7695"/>
      <c r="I7695"/>
      <c r="J7695"/>
      <c r="K7695"/>
      <c r="L7695" s="172"/>
    </row>
    <row r="7696" spans="7:12" x14ac:dyDescent="0.15">
      <c r="G7696"/>
      <c r="H7696"/>
      <c r="I7696"/>
      <c r="J7696"/>
      <c r="K7696"/>
      <c r="L7696" s="172"/>
    </row>
    <row r="7697" spans="7:12" x14ac:dyDescent="0.15">
      <c r="G7697"/>
      <c r="H7697"/>
      <c r="I7697"/>
      <c r="J7697"/>
      <c r="K7697"/>
      <c r="L7697" s="172"/>
    </row>
    <row r="7698" spans="7:12" x14ac:dyDescent="0.15">
      <c r="G7698"/>
      <c r="H7698"/>
      <c r="I7698"/>
      <c r="J7698"/>
      <c r="K7698"/>
      <c r="L7698" s="172"/>
    </row>
    <row r="7699" spans="7:12" x14ac:dyDescent="0.15">
      <c r="G7699"/>
      <c r="H7699"/>
      <c r="I7699"/>
      <c r="J7699"/>
      <c r="K7699"/>
      <c r="L7699" s="172"/>
    </row>
    <row r="7700" spans="7:12" x14ac:dyDescent="0.15">
      <c r="G7700"/>
      <c r="H7700"/>
      <c r="I7700"/>
      <c r="J7700"/>
      <c r="K7700"/>
      <c r="L7700" s="172"/>
    </row>
    <row r="7701" spans="7:12" x14ac:dyDescent="0.15">
      <c r="G7701"/>
      <c r="H7701"/>
      <c r="I7701"/>
      <c r="J7701"/>
      <c r="K7701"/>
      <c r="L7701" s="172"/>
    </row>
    <row r="7702" spans="7:12" x14ac:dyDescent="0.15">
      <c r="G7702"/>
      <c r="H7702"/>
      <c r="I7702"/>
      <c r="J7702"/>
      <c r="K7702"/>
      <c r="L7702" s="172"/>
    </row>
    <row r="7703" spans="7:12" x14ac:dyDescent="0.15">
      <c r="G7703"/>
      <c r="H7703"/>
      <c r="I7703"/>
      <c r="J7703"/>
      <c r="K7703"/>
      <c r="L7703" s="172"/>
    </row>
    <row r="7704" spans="7:12" x14ac:dyDescent="0.15">
      <c r="G7704"/>
      <c r="H7704"/>
      <c r="I7704"/>
      <c r="J7704"/>
      <c r="K7704"/>
      <c r="L7704" s="172"/>
    </row>
    <row r="7705" spans="7:12" x14ac:dyDescent="0.15">
      <c r="G7705"/>
      <c r="H7705"/>
      <c r="I7705"/>
      <c r="J7705"/>
      <c r="K7705"/>
      <c r="L7705" s="172"/>
    </row>
    <row r="7706" spans="7:12" x14ac:dyDescent="0.15">
      <c r="G7706"/>
      <c r="H7706"/>
      <c r="I7706"/>
      <c r="J7706"/>
      <c r="K7706"/>
      <c r="L7706" s="172"/>
    </row>
    <row r="7707" spans="7:12" x14ac:dyDescent="0.15">
      <c r="G7707"/>
      <c r="H7707"/>
      <c r="I7707"/>
      <c r="J7707"/>
      <c r="K7707"/>
      <c r="L7707" s="172"/>
    </row>
    <row r="7708" spans="7:12" x14ac:dyDescent="0.15">
      <c r="G7708"/>
      <c r="H7708"/>
      <c r="I7708"/>
      <c r="J7708"/>
      <c r="K7708"/>
      <c r="L7708" s="172"/>
    </row>
    <row r="7709" spans="7:12" x14ac:dyDescent="0.15">
      <c r="G7709"/>
      <c r="H7709"/>
      <c r="I7709"/>
      <c r="J7709"/>
      <c r="K7709"/>
      <c r="L7709" s="172"/>
    </row>
    <row r="7710" spans="7:12" x14ac:dyDescent="0.15">
      <c r="G7710"/>
      <c r="H7710"/>
      <c r="I7710"/>
      <c r="J7710"/>
      <c r="K7710"/>
      <c r="L7710" s="172"/>
    </row>
    <row r="7711" spans="7:12" x14ac:dyDescent="0.15">
      <c r="G7711"/>
      <c r="H7711"/>
      <c r="I7711"/>
      <c r="J7711"/>
      <c r="K7711"/>
      <c r="L7711" s="172"/>
    </row>
    <row r="7712" spans="7:12" x14ac:dyDescent="0.15">
      <c r="G7712"/>
      <c r="H7712"/>
      <c r="I7712"/>
      <c r="J7712"/>
      <c r="K7712"/>
      <c r="L7712" s="172"/>
    </row>
    <row r="7713" spans="7:12" x14ac:dyDescent="0.15">
      <c r="G7713"/>
      <c r="H7713"/>
      <c r="I7713"/>
      <c r="J7713"/>
      <c r="K7713"/>
      <c r="L7713" s="172"/>
    </row>
    <row r="7714" spans="7:12" x14ac:dyDescent="0.15">
      <c r="G7714"/>
      <c r="H7714"/>
      <c r="I7714"/>
      <c r="J7714"/>
      <c r="K7714"/>
      <c r="L7714" s="172"/>
    </row>
    <row r="7715" spans="7:12" x14ac:dyDescent="0.15">
      <c r="G7715"/>
      <c r="H7715"/>
      <c r="I7715"/>
      <c r="J7715"/>
      <c r="K7715"/>
      <c r="L7715" s="172"/>
    </row>
    <row r="7716" spans="7:12" x14ac:dyDescent="0.15">
      <c r="G7716"/>
      <c r="H7716"/>
      <c r="I7716"/>
      <c r="J7716"/>
      <c r="K7716"/>
      <c r="L7716" s="172"/>
    </row>
    <row r="7717" spans="7:12" x14ac:dyDescent="0.15">
      <c r="G7717"/>
      <c r="H7717"/>
      <c r="I7717"/>
      <c r="J7717"/>
      <c r="K7717"/>
      <c r="L7717" s="172"/>
    </row>
    <row r="7718" spans="7:12" x14ac:dyDescent="0.15">
      <c r="G7718"/>
      <c r="H7718"/>
      <c r="I7718"/>
      <c r="J7718"/>
      <c r="K7718"/>
      <c r="L7718" s="172"/>
    </row>
    <row r="7719" spans="7:12" x14ac:dyDescent="0.15">
      <c r="G7719"/>
      <c r="H7719"/>
      <c r="I7719"/>
      <c r="J7719"/>
      <c r="K7719"/>
      <c r="L7719" s="172"/>
    </row>
    <row r="7720" spans="7:12" x14ac:dyDescent="0.15">
      <c r="G7720"/>
      <c r="H7720"/>
      <c r="I7720"/>
      <c r="J7720"/>
      <c r="K7720"/>
      <c r="L7720" s="172"/>
    </row>
    <row r="7721" spans="7:12" x14ac:dyDescent="0.15">
      <c r="G7721"/>
      <c r="H7721"/>
      <c r="I7721"/>
      <c r="J7721"/>
      <c r="K7721"/>
      <c r="L7721" s="172"/>
    </row>
    <row r="7722" spans="7:12" x14ac:dyDescent="0.15">
      <c r="G7722"/>
      <c r="H7722"/>
      <c r="I7722"/>
      <c r="J7722"/>
      <c r="K7722"/>
      <c r="L7722" s="172"/>
    </row>
    <row r="7723" spans="7:12" x14ac:dyDescent="0.15">
      <c r="G7723"/>
      <c r="H7723"/>
      <c r="I7723"/>
      <c r="J7723"/>
      <c r="K7723"/>
      <c r="L7723" s="172"/>
    </row>
    <row r="7724" spans="7:12" x14ac:dyDescent="0.15">
      <c r="G7724"/>
      <c r="H7724"/>
      <c r="I7724"/>
      <c r="J7724"/>
      <c r="K7724"/>
      <c r="L7724" s="172"/>
    </row>
    <row r="7725" spans="7:12" x14ac:dyDescent="0.15">
      <c r="G7725"/>
      <c r="H7725"/>
      <c r="I7725"/>
      <c r="J7725"/>
      <c r="K7725"/>
      <c r="L7725" s="172"/>
    </row>
    <row r="7726" spans="7:12" x14ac:dyDescent="0.15">
      <c r="G7726"/>
      <c r="H7726"/>
      <c r="I7726"/>
      <c r="J7726"/>
      <c r="K7726"/>
      <c r="L7726" s="172"/>
    </row>
    <row r="7727" spans="7:12" x14ac:dyDescent="0.15">
      <c r="G7727"/>
      <c r="H7727"/>
      <c r="I7727"/>
      <c r="J7727"/>
      <c r="K7727"/>
      <c r="L7727" s="172"/>
    </row>
    <row r="7728" spans="7:12" x14ac:dyDescent="0.15">
      <c r="G7728"/>
      <c r="H7728"/>
      <c r="I7728"/>
      <c r="J7728"/>
      <c r="K7728"/>
      <c r="L7728" s="172"/>
    </row>
    <row r="7729" spans="7:12" x14ac:dyDescent="0.15">
      <c r="G7729"/>
      <c r="H7729"/>
      <c r="I7729"/>
      <c r="J7729"/>
      <c r="K7729"/>
      <c r="L7729" s="172"/>
    </row>
    <row r="7730" spans="7:12" x14ac:dyDescent="0.15">
      <c r="G7730"/>
      <c r="H7730"/>
      <c r="I7730"/>
      <c r="J7730"/>
      <c r="K7730"/>
      <c r="L7730" s="172"/>
    </row>
    <row r="7731" spans="7:12" x14ac:dyDescent="0.15">
      <c r="G7731"/>
      <c r="H7731"/>
      <c r="I7731"/>
      <c r="J7731"/>
      <c r="K7731"/>
      <c r="L7731" s="172"/>
    </row>
    <row r="7732" spans="7:12" x14ac:dyDescent="0.15">
      <c r="G7732"/>
      <c r="H7732"/>
      <c r="I7732"/>
      <c r="J7732"/>
      <c r="K7732"/>
      <c r="L7732" s="172"/>
    </row>
    <row r="7733" spans="7:12" x14ac:dyDescent="0.15">
      <c r="G7733"/>
      <c r="H7733"/>
      <c r="I7733"/>
      <c r="J7733"/>
      <c r="K7733"/>
      <c r="L7733" s="172"/>
    </row>
    <row r="7734" spans="7:12" x14ac:dyDescent="0.15">
      <c r="G7734"/>
      <c r="H7734"/>
      <c r="I7734"/>
      <c r="J7734"/>
      <c r="K7734"/>
      <c r="L7734" s="172"/>
    </row>
    <row r="7735" spans="7:12" x14ac:dyDescent="0.15">
      <c r="G7735"/>
      <c r="H7735"/>
      <c r="I7735"/>
      <c r="J7735"/>
      <c r="K7735"/>
      <c r="L7735" s="172"/>
    </row>
    <row r="7736" spans="7:12" x14ac:dyDescent="0.15">
      <c r="G7736"/>
      <c r="H7736"/>
      <c r="I7736"/>
      <c r="J7736"/>
      <c r="K7736"/>
      <c r="L7736" s="172"/>
    </row>
    <row r="7737" spans="7:12" x14ac:dyDescent="0.15">
      <c r="G7737"/>
      <c r="H7737"/>
      <c r="I7737"/>
      <c r="J7737"/>
      <c r="K7737"/>
      <c r="L7737" s="172"/>
    </row>
    <row r="7738" spans="7:12" x14ac:dyDescent="0.15">
      <c r="G7738"/>
      <c r="H7738"/>
      <c r="I7738"/>
      <c r="J7738"/>
      <c r="K7738"/>
      <c r="L7738" s="172"/>
    </row>
    <row r="7739" spans="7:12" x14ac:dyDescent="0.15">
      <c r="G7739"/>
      <c r="H7739"/>
      <c r="I7739"/>
      <c r="J7739"/>
      <c r="K7739"/>
      <c r="L7739" s="172"/>
    </row>
    <row r="7740" spans="7:12" x14ac:dyDescent="0.15">
      <c r="G7740"/>
      <c r="H7740"/>
      <c r="I7740"/>
      <c r="J7740"/>
      <c r="K7740"/>
      <c r="L7740" s="172"/>
    </row>
    <row r="7741" spans="7:12" x14ac:dyDescent="0.15">
      <c r="G7741"/>
      <c r="H7741"/>
      <c r="I7741"/>
      <c r="J7741"/>
      <c r="K7741"/>
      <c r="L7741" s="172"/>
    </row>
    <row r="7742" spans="7:12" x14ac:dyDescent="0.15">
      <c r="G7742"/>
      <c r="H7742"/>
      <c r="I7742"/>
      <c r="J7742"/>
      <c r="K7742"/>
      <c r="L7742" s="172"/>
    </row>
    <row r="7743" spans="7:12" x14ac:dyDescent="0.15">
      <c r="G7743"/>
      <c r="H7743"/>
      <c r="I7743"/>
      <c r="J7743"/>
      <c r="K7743"/>
      <c r="L7743" s="172"/>
    </row>
    <row r="7744" spans="7:12" x14ac:dyDescent="0.15">
      <c r="G7744"/>
      <c r="H7744"/>
      <c r="I7744"/>
      <c r="J7744"/>
      <c r="K7744"/>
      <c r="L7744" s="172"/>
    </row>
    <row r="7745" spans="7:12" x14ac:dyDescent="0.15">
      <c r="G7745"/>
      <c r="H7745"/>
      <c r="I7745"/>
      <c r="J7745"/>
      <c r="K7745"/>
      <c r="L7745" s="172"/>
    </row>
    <row r="7746" spans="7:12" x14ac:dyDescent="0.15">
      <c r="G7746"/>
      <c r="H7746"/>
      <c r="I7746"/>
      <c r="J7746"/>
      <c r="K7746"/>
      <c r="L7746" s="172"/>
    </row>
    <row r="7747" spans="7:12" x14ac:dyDescent="0.15">
      <c r="G7747"/>
      <c r="H7747"/>
      <c r="I7747"/>
      <c r="J7747"/>
      <c r="K7747"/>
      <c r="L7747" s="172"/>
    </row>
    <row r="7748" spans="7:12" x14ac:dyDescent="0.15">
      <c r="G7748"/>
      <c r="H7748"/>
      <c r="I7748"/>
      <c r="J7748"/>
      <c r="K7748"/>
      <c r="L7748" s="172"/>
    </row>
    <row r="7749" spans="7:12" x14ac:dyDescent="0.15">
      <c r="G7749"/>
      <c r="H7749"/>
      <c r="I7749"/>
      <c r="J7749"/>
      <c r="K7749"/>
      <c r="L7749" s="172"/>
    </row>
    <row r="7750" spans="7:12" x14ac:dyDescent="0.15">
      <c r="G7750"/>
      <c r="H7750"/>
      <c r="I7750"/>
      <c r="J7750"/>
      <c r="K7750"/>
      <c r="L7750" s="172"/>
    </row>
    <row r="7751" spans="7:12" x14ac:dyDescent="0.15">
      <c r="G7751"/>
      <c r="H7751"/>
      <c r="I7751"/>
      <c r="J7751"/>
      <c r="K7751"/>
      <c r="L7751" s="172"/>
    </row>
    <row r="7752" spans="7:12" x14ac:dyDescent="0.15">
      <c r="G7752"/>
      <c r="H7752"/>
      <c r="I7752"/>
      <c r="J7752"/>
      <c r="K7752"/>
      <c r="L7752" s="172"/>
    </row>
    <row r="7753" spans="7:12" x14ac:dyDescent="0.15">
      <c r="G7753"/>
      <c r="H7753"/>
      <c r="I7753"/>
      <c r="J7753"/>
      <c r="K7753"/>
      <c r="L7753" s="172"/>
    </row>
    <row r="7754" spans="7:12" x14ac:dyDescent="0.15">
      <c r="G7754"/>
      <c r="H7754"/>
      <c r="I7754"/>
      <c r="J7754"/>
      <c r="K7754"/>
      <c r="L7754" s="172"/>
    </row>
    <row r="7755" spans="7:12" x14ac:dyDescent="0.15">
      <c r="G7755"/>
      <c r="H7755"/>
      <c r="I7755"/>
      <c r="J7755"/>
      <c r="K7755"/>
      <c r="L7755" s="172"/>
    </row>
    <row r="7756" spans="7:12" x14ac:dyDescent="0.15">
      <c r="G7756"/>
      <c r="H7756"/>
      <c r="I7756"/>
      <c r="J7756"/>
      <c r="K7756"/>
      <c r="L7756" s="172"/>
    </row>
    <row r="7757" spans="7:12" x14ac:dyDescent="0.15">
      <c r="G7757"/>
      <c r="H7757"/>
      <c r="I7757"/>
      <c r="J7757"/>
      <c r="K7757"/>
      <c r="L7757" s="172"/>
    </row>
    <row r="7758" spans="7:12" x14ac:dyDescent="0.15">
      <c r="G7758"/>
      <c r="H7758"/>
      <c r="I7758"/>
      <c r="J7758"/>
      <c r="K7758"/>
      <c r="L7758" s="172"/>
    </row>
    <row r="7759" spans="7:12" x14ac:dyDescent="0.15">
      <c r="G7759"/>
      <c r="H7759"/>
      <c r="I7759"/>
      <c r="J7759"/>
      <c r="K7759"/>
      <c r="L7759" s="172"/>
    </row>
    <row r="7760" spans="7:12" x14ac:dyDescent="0.15">
      <c r="G7760"/>
      <c r="H7760"/>
      <c r="I7760"/>
      <c r="J7760"/>
      <c r="K7760"/>
      <c r="L7760" s="172"/>
    </row>
    <row r="7761" spans="7:12" x14ac:dyDescent="0.15">
      <c r="G7761"/>
      <c r="H7761"/>
      <c r="I7761"/>
      <c r="J7761"/>
      <c r="K7761"/>
      <c r="L7761" s="172"/>
    </row>
    <row r="7762" spans="7:12" x14ac:dyDescent="0.15">
      <c r="G7762"/>
      <c r="H7762"/>
      <c r="I7762"/>
      <c r="J7762"/>
      <c r="K7762"/>
      <c r="L7762" s="172"/>
    </row>
    <row r="7763" spans="7:12" x14ac:dyDescent="0.15">
      <c r="G7763"/>
      <c r="H7763"/>
      <c r="I7763"/>
      <c r="J7763"/>
      <c r="K7763"/>
      <c r="L7763" s="172"/>
    </row>
    <row r="7764" spans="7:12" x14ac:dyDescent="0.15">
      <c r="G7764"/>
      <c r="H7764"/>
      <c r="I7764"/>
      <c r="J7764"/>
      <c r="K7764"/>
      <c r="L7764" s="172"/>
    </row>
    <row r="7765" spans="7:12" x14ac:dyDescent="0.15">
      <c r="G7765"/>
      <c r="H7765"/>
      <c r="I7765"/>
      <c r="J7765"/>
      <c r="K7765"/>
      <c r="L7765" s="172"/>
    </row>
    <row r="7766" spans="7:12" x14ac:dyDescent="0.15">
      <c r="G7766"/>
      <c r="H7766"/>
      <c r="I7766"/>
      <c r="J7766"/>
      <c r="K7766"/>
      <c r="L7766" s="172"/>
    </row>
    <row r="7767" spans="7:12" x14ac:dyDescent="0.15">
      <c r="G7767"/>
      <c r="H7767"/>
      <c r="I7767"/>
      <c r="J7767"/>
      <c r="K7767"/>
      <c r="L7767" s="172"/>
    </row>
    <row r="7768" spans="7:12" x14ac:dyDescent="0.15">
      <c r="G7768"/>
      <c r="H7768"/>
      <c r="I7768"/>
      <c r="J7768"/>
      <c r="K7768"/>
      <c r="L7768" s="172"/>
    </row>
    <row r="7769" spans="7:12" x14ac:dyDescent="0.15">
      <c r="G7769"/>
      <c r="H7769"/>
      <c r="I7769"/>
      <c r="J7769"/>
      <c r="K7769"/>
      <c r="L7769" s="172"/>
    </row>
    <row r="7770" spans="7:12" x14ac:dyDescent="0.15">
      <c r="G7770"/>
      <c r="H7770"/>
      <c r="I7770"/>
      <c r="J7770"/>
      <c r="K7770"/>
      <c r="L7770" s="172"/>
    </row>
    <row r="7771" spans="7:12" x14ac:dyDescent="0.15">
      <c r="G7771"/>
      <c r="H7771"/>
      <c r="I7771"/>
      <c r="J7771"/>
      <c r="K7771"/>
      <c r="L7771" s="172"/>
    </row>
    <row r="7772" spans="7:12" x14ac:dyDescent="0.15">
      <c r="G7772"/>
      <c r="H7772"/>
      <c r="I7772"/>
      <c r="J7772"/>
      <c r="K7772"/>
      <c r="L7772" s="172"/>
    </row>
    <row r="7773" spans="7:12" x14ac:dyDescent="0.15">
      <c r="G7773"/>
      <c r="H7773"/>
      <c r="I7773"/>
      <c r="J7773"/>
      <c r="K7773"/>
      <c r="L7773" s="172"/>
    </row>
    <row r="7774" spans="7:12" x14ac:dyDescent="0.15">
      <c r="G7774"/>
      <c r="H7774"/>
      <c r="I7774"/>
      <c r="J7774"/>
      <c r="K7774"/>
      <c r="L7774" s="172"/>
    </row>
    <row r="7775" spans="7:12" x14ac:dyDescent="0.15">
      <c r="G7775"/>
      <c r="H7775"/>
      <c r="I7775"/>
      <c r="J7775"/>
      <c r="K7775"/>
      <c r="L7775" s="172"/>
    </row>
    <row r="7776" spans="7:12" x14ac:dyDescent="0.15">
      <c r="G7776"/>
      <c r="H7776"/>
      <c r="I7776"/>
      <c r="J7776"/>
      <c r="K7776"/>
      <c r="L7776" s="172"/>
    </row>
    <row r="7777" spans="7:12" x14ac:dyDescent="0.15">
      <c r="G7777"/>
      <c r="H7777"/>
      <c r="I7777"/>
      <c r="J7777"/>
      <c r="K7777"/>
      <c r="L7777" s="172"/>
    </row>
    <row r="7778" spans="7:12" x14ac:dyDescent="0.15">
      <c r="G7778"/>
      <c r="H7778"/>
      <c r="I7778"/>
      <c r="J7778"/>
      <c r="K7778"/>
      <c r="L7778" s="172"/>
    </row>
    <row r="7779" spans="7:12" x14ac:dyDescent="0.15">
      <c r="G7779"/>
      <c r="H7779"/>
      <c r="I7779"/>
      <c r="J7779"/>
      <c r="K7779"/>
      <c r="L7779" s="172"/>
    </row>
    <row r="7780" spans="7:12" x14ac:dyDescent="0.15">
      <c r="G7780"/>
      <c r="H7780"/>
      <c r="I7780"/>
      <c r="J7780"/>
      <c r="K7780"/>
      <c r="L7780" s="172"/>
    </row>
    <row r="7781" spans="7:12" x14ac:dyDescent="0.15">
      <c r="G7781"/>
      <c r="H7781"/>
      <c r="I7781"/>
      <c r="J7781"/>
      <c r="K7781"/>
      <c r="L7781" s="172"/>
    </row>
    <row r="7782" spans="7:12" x14ac:dyDescent="0.15">
      <c r="G7782"/>
      <c r="H7782"/>
      <c r="I7782"/>
      <c r="J7782"/>
      <c r="K7782"/>
      <c r="L7782" s="172"/>
    </row>
    <row r="7783" spans="7:12" x14ac:dyDescent="0.15">
      <c r="G7783"/>
      <c r="H7783"/>
      <c r="I7783"/>
      <c r="J7783"/>
      <c r="K7783"/>
      <c r="L7783" s="172"/>
    </row>
    <row r="7784" spans="7:12" x14ac:dyDescent="0.15">
      <c r="G7784"/>
      <c r="H7784"/>
      <c r="I7784"/>
      <c r="J7784"/>
      <c r="K7784"/>
      <c r="L7784" s="172"/>
    </row>
    <row r="7785" spans="7:12" x14ac:dyDescent="0.15">
      <c r="G7785"/>
      <c r="H7785"/>
      <c r="I7785"/>
      <c r="J7785"/>
      <c r="K7785"/>
      <c r="L7785" s="172"/>
    </row>
    <row r="7786" spans="7:12" x14ac:dyDescent="0.15">
      <c r="G7786"/>
      <c r="H7786"/>
      <c r="I7786"/>
      <c r="J7786"/>
      <c r="K7786"/>
      <c r="L7786" s="172"/>
    </row>
    <row r="7787" spans="7:12" x14ac:dyDescent="0.15">
      <c r="G7787"/>
      <c r="H7787"/>
      <c r="I7787"/>
      <c r="J7787"/>
      <c r="K7787"/>
      <c r="L7787" s="172"/>
    </row>
    <row r="7788" spans="7:12" x14ac:dyDescent="0.15">
      <c r="G7788"/>
      <c r="H7788"/>
      <c r="I7788"/>
      <c r="J7788"/>
      <c r="K7788"/>
      <c r="L7788" s="172"/>
    </row>
    <row r="7789" spans="7:12" x14ac:dyDescent="0.15">
      <c r="G7789"/>
      <c r="H7789"/>
      <c r="I7789"/>
      <c r="J7789"/>
      <c r="K7789"/>
      <c r="L7789" s="172"/>
    </row>
    <row r="7790" spans="7:12" x14ac:dyDescent="0.15">
      <c r="G7790"/>
      <c r="H7790"/>
      <c r="I7790"/>
      <c r="J7790"/>
      <c r="K7790"/>
      <c r="L7790" s="172"/>
    </row>
    <row r="7791" spans="7:12" x14ac:dyDescent="0.15">
      <c r="G7791"/>
      <c r="H7791"/>
      <c r="I7791"/>
      <c r="J7791"/>
      <c r="K7791"/>
      <c r="L7791" s="172"/>
    </row>
    <row r="7792" spans="7:12" x14ac:dyDescent="0.15">
      <c r="G7792"/>
      <c r="H7792"/>
      <c r="I7792"/>
      <c r="J7792"/>
      <c r="K7792"/>
      <c r="L7792" s="172"/>
    </row>
    <row r="7793" spans="7:12" x14ac:dyDescent="0.15">
      <c r="G7793"/>
      <c r="H7793"/>
      <c r="I7793"/>
      <c r="J7793"/>
      <c r="K7793"/>
      <c r="L7793" s="172"/>
    </row>
    <row r="7794" spans="7:12" x14ac:dyDescent="0.15">
      <c r="G7794"/>
      <c r="H7794"/>
      <c r="I7794"/>
      <c r="J7794"/>
      <c r="K7794"/>
      <c r="L7794" s="172"/>
    </row>
    <row r="7795" spans="7:12" x14ac:dyDescent="0.15">
      <c r="G7795"/>
      <c r="H7795"/>
      <c r="I7795"/>
      <c r="J7795"/>
      <c r="K7795"/>
      <c r="L7795" s="172"/>
    </row>
    <row r="7796" spans="7:12" x14ac:dyDescent="0.15">
      <c r="G7796"/>
      <c r="H7796"/>
      <c r="I7796"/>
      <c r="J7796"/>
      <c r="K7796"/>
      <c r="L7796" s="172"/>
    </row>
    <row r="7797" spans="7:12" x14ac:dyDescent="0.15">
      <c r="G7797"/>
      <c r="H7797"/>
      <c r="I7797"/>
      <c r="J7797"/>
      <c r="K7797"/>
      <c r="L7797" s="172"/>
    </row>
    <row r="7798" spans="7:12" x14ac:dyDescent="0.15">
      <c r="G7798"/>
      <c r="H7798"/>
      <c r="I7798"/>
      <c r="J7798"/>
      <c r="K7798"/>
      <c r="L7798" s="172"/>
    </row>
    <row r="7799" spans="7:12" x14ac:dyDescent="0.15">
      <c r="G7799"/>
      <c r="H7799"/>
      <c r="I7799"/>
      <c r="J7799"/>
      <c r="K7799"/>
      <c r="L7799" s="172"/>
    </row>
    <row r="7800" spans="7:12" x14ac:dyDescent="0.15">
      <c r="G7800"/>
      <c r="H7800"/>
      <c r="I7800"/>
      <c r="J7800"/>
      <c r="K7800"/>
      <c r="L7800" s="172"/>
    </row>
    <row r="7801" spans="7:12" x14ac:dyDescent="0.15">
      <c r="G7801"/>
      <c r="H7801"/>
      <c r="I7801"/>
      <c r="J7801"/>
      <c r="K7801"/>
      <c r="L7801" s="172"/>
    </row>
    <row r="7802" spans="7:12" x14ac:dyDescent="0.15">
      <c r="G7802"/>
      <c r="H7802"/>
      <c r="I7802"/>
      <c r="J7802"/>
      <c r="K7802"/>
      <c r="L7802" s="172"/>
    </row>
    <row r="7803" spans="7:12" x14ac:dyDescent="0.15">
      <c r="G7803"/>
      <c r="H7803"/>
      <c r="I7803"/>
      <c r="J7803"/>
      <c r="K7803"/>
      <c r="L7803" s="172"/>
    </row>
    <row r="7804" spans="7:12" x14ac:dyDescent="0.15">
      <c r="G7804"/>
      <c r="H7804"/>
      <c r="I7804"/>
      <c r="J7804"/>
      <c r="K7804"/>
      <c r="L7804" s="172"/>
    </row>
    <row r="7805" spans="7:12" x14ac:dyDescent="0.15">
      <c r="G7805"/>
      <c r="H7805"/>
      <c r="I7805"/>
      <c r="J7805"/>
      <c r="K7805"/>
      <c r="L7805" s="172"/>
    </row>
    <row r="7806" spans="7:12" x14ac:dyDescent="0.15">
      <c r="G7806"/>
      <c r="H7806"/>
      <c r="I7806"/>
      <c r="J7806"/>
      <c r="K7806"/>
      <c r="L7806" s="172"/>
    </row>
    <row r="7807" spans="7:12" x14ac:dyDescent="0.15">
      <c r="G7807"/>
      <c r="H7807"/>
      <c r="I7807"/>
      <c r="J7807"/>
      <c r="K7807"/>
      <c r="L7807" s="172"/>
    </row>
    <row r="7808" spans="7:12" x14ac:dyDescent="0.15">
      <c r="G7808"/>
      <c r="H7808"/>
      <c r="I7808"/>
      <c r="J7808"/>
      <c r="K7808"/>
      <c r="L7808" s="172"/>
    </row>
    <row r="7809" spans="7:12" x14ac:dyDescent="0.15">
      <c r="G7809"/>
      <c r="H7809"/>
      <c r="I7809"/>
      <c r="J7809"/>
      <c r="K7809"/>
      <c r="L7809" s="172"/>
    </row>
    <row r="7810" spans="7:12" x14ac:dyDescent="0.15">
      <c r="G7810"/>
      <c r="H7810"/>
      <c r="I7810"/>
      <c r="J7810"/>
      <c r="K7810"/>
      <c r="L7810" s="172"/>
    </row>
    <row r="7811" spans="7:12" x14ac:dyDescent="0.15">
      <c r="G7811"/>
      <c r="H7811"/>
      <c r="I7811"/>
      <c r="J7811"/>
      <c r="K7811"/>
      <c r="L7811" s="172"/>
    </row>
    <row r="7812" spans="7:12" x14ac:dyDescent="0.15">
      <c r="G7812"/>
      <c r="H7812"/>
      <c r="I7812"/>
      <c r="J7812"/>
      <c r="K7812"/>
      <c r="L7812" s="172"/>
    </row>
    <row r="7813" spans="7:12" x14ac:dyDescent="0.15">
      <c r="G7813"/>
      <c r="H7813"/>
      <c r="I7813"/>
      <c r="J7813"/>
      <c r="K7813"/>
      <c r="L7813" s="172"/>
    </row>
    <row r="7814" spans="7:12" x14ac:dyDescent="0.15">
      <c r="G7814"/>
      <c r="H7814"/>
      <c r="I7814"/>
      <c r="J7814"/>
      <c r="K7814"/>
      <c r="L7814" s="172"/>
    </row>
    <row r="7815" spans="7:12" x14ac:dyDescent="0.15">
      <c r="G7815"/>
      <c r="H7815"/>
      <c r="I7815"/>
      <c r="J7815"/>
      <c r="K7815"/>
      <c r="L7815" s="172"/>
    </row>
    <row r="7816" spans="7:12" x14ac:dyDescent="0.15">
      <c r="G7816"/>
      <c r="H7816"/>
      <c r="I7816"/>
      <c r="J7816"/>
      <c r="K7816"/>
      <c r="L7816" s="172"/>
    </row>
    <row r="7817" spans="7:12" x14ac:dyDescent="0.15">
      <c r="G7817"/>
      <c r="H7817"/>
      <c r="I7817"/>
      <c r="J7817"/>
      <c r="K7817"/>
      <c r="L7817" s="172"/>
    </row>
    <row r="7818" spans="7:12" x14ac:dyDescent="0.15">
      <c r="G7818"/>
      <c r="H7818"/>
      <c r="I7818"/>
      <c r="J7818"/>
      <c r="K7818"/>
      <c r="L7818" s="172"/>
    </row>
    <row r="7819" spans="7:12" x14ac:dyDescent="0.15">
      <c r="G7819"/>
      <c r="H7819"/>
      <c r="I7819"/>
      <c r="J7819"/>
      <c r="K7819"/>
      <c r="L7819" s="172"/>
    </row>
    <row r="7820" spans="7:12" x14ac:dyDescent="0.15">
      <c r="G7820"/>
      <c r="H7820"/>
      <c r="I7820"/>
      <c r="J7820"/>
      <c r="K7820"/>
      <c r="L7820" s="172"/>
    </row>
    <row r="7821" spans="7:12" x14ac:dyDescent="0.15">
      <c r="G7821"/>
      <c r="H7821"/>
      <c r="I7821"/>
      <c r="J7821"/>
      <c r="K7821"/>
      <c r="L7821" s="172"/>
    </row>
    <row r="7822" spans="7:12" x14ac:dyDescent="0.15">
      <c r="G7822"/>
      <c r="H7822"/>
      <c r="I7822"/>
      <c r="J7822"/>
      <c r="K7822"/>
      <c r="L7822" s="172"/>
    </row>
    <row r="7823" spans="7:12" x14ac:dyDescent="0.15">
      <c r="G7823"/>
      <c r="H7823"/>
      <c r="I7823"/>
      <c r="J7823"/>
      <c r="K7823"/>
      <c r="L7823" s="172"/>
    </row>
    <row r="7824" spans="7:12" x14ac:dyDescent="0.15">
      <c r="G7824"/>
      <c r="H7824"/>
      <c r="I7824"/>
      <c r="J7824"/>
      <c r="K7824"/>
      <c r="L7824" s="172"/>
    </row>
    <row r="7825" spans="7:12" x14ac:dyDescent="0.15">
      <c r="G7825"/>
      <c r="H7825"/>
      <c r="I7825"/>
      <c r="J7825"/>
      <c r="K7825"/>
      <c r="L7825" s="172"/>
    </row>
    <row r="7826" spans="7:12" x14ac:dyDescent="0.15">
      <c r="G7826"/>
      <c r="H7826"/>
      <c r="I7826"/>
      <c r="J7826"/>
      <c r="K7826"/>
      <c r="L7826" s="172"/>
    </row>
    <row r="7827" spans="7:12" x14ac:dyDescent="0.15">
      <c r="G7827"/>
      <c r="H7827"/>
      <c r="I7827"/>
      <c r="J7827"/>
      <c r="K7827"/>
      <c r="L7827" s="172"/>
    </row>
    <row r="7828" spans="7:12" x14ac:dyDescent="0.15">
      <c r="G7828"/>
      <c r="H7828"/>
      <c r="I7828"/>
      <c r="J7828"/>
      <c r="K7828"/>
      <c r="L7828" s="172"/>
    </row>
    <row r="7829" spans="7:12" x14ac:dyDescent="0.15">
      <c r="G7829"/>
      <c r="H7829"/>
      <c r="I7829"/>
      <c r="J7829"/>
      <c r="K7829"/>
      <c r="L7829" s="172"/>
    </row>
    <row r="7830" spans="7:12" x14ac:dyDescent="0.15">
      <c r="G7830"/>
      <c r="H7830"/>
      <c r="I7830"/>
      <c r="J7830"/>
      <c r="K7830"/>
      <c r="L7830" s="172"/>
    </row>
    <row r="7831" spans="7:12" x14ac:dyDescent="0.15">
      <c r="G7831"/>
      <c r="H7831"/>
      <c r="I7831"/>
      <c r="J7831"/>
      <c r="K7831"/>
      <c r="L7831" s="172"/>
    </row>
    <row r="7832" spans="7:12" x14ac:dyDescent="0.15">
      <c r="G7832"/>
      <c r="H7832"/>
      <c r="I7832"/>
      <c r="J7832"/>
      <c r="K7832"/>
      <c r="L7832" s="172"/>
    </row>
    <row r="7833" spans="7:12" x14ac:dyDescent="0.15">
      <c r="G7833"/>
      <c r="H7833"/>
      <c r="I7833"/>
      <c r="J7833"/>
      <c r="K7833"/>
      <c r="L7833" s="172"/>
    </row>
    <row r="7834" spans="7:12" x14ac:dyDescent="0.15">
      <c r="G7834"/>
      <c r="H7834"/>
      <c r="I7834"/>
      <c r="J7834"/>
      <c r="K7834"/>
      <c r="L7834" s="172"/>
    </row>
    <row r="7835" spans="7:12" x14ac:dyDescent="0.15">
      <c r="G7835"/>
      <c r="H7835"/>
      <c r="I7835"/>
      <c r="J7835"/>
      <c r="K7835"/>
      <c r="L7835" s="172"/>
    </row>
    <row r="7836" spans="7:12" x14ac:dyDescent="0.15">
      <c r="G7836"/>
      <c r="H7836"/>
      <c r="I7836"/>
      <c r="J7836"/>
      <c r="K7836"/>
      <c r="L7836" s="172"/>
    </row>
    <row r="7837" spans="7:12" x14ac:dyDescent="0.15">
      <c r="G7837"/>
      <c r="H7837"/>
      <c r="I7837"/>
      <c r="J7837"/>
      <c r="K7837"/>
      <c r="L7837" s="172"/>
    </row>
    <row r="7838" spans="7:12" x14ac:dyDescent="0.15">
      <c r="G7838"/>
      <c r="H7838"/>
      <c r="I7838"/>
      <c r="J7838"/>
      <c r="K7838"/>
      <c r="L7838" s="172"/>
    </row>
    <row r="7839" spans="7:12" x14ac:dyDescent="0.15">
      <c r="G7839"/>
      <c r="H7839"/>
      <c r="I7839"/>
      <c r="J7839"/>
      <c r="K7839"/>
      <c r="L7839" s="172"/>
    </row>
    <row r="7840" spans="7:12" x14ac:dyDescent="0.15">
      <c r="G7840"/>
      <c r="H7840"/>
      <c r="I7840"/>
      <c r="J7840"/>
      <c r="K7840"/>
      <c r="L7840" s="172"/>
    </row>
    <row r="7841" spans="7:12" x14ac:dyDescent="0.15">
      <c r="G7841"/>
      <c r="H7841"/>
      <c r="I7841"/>
      <c r="J7841"/>
      <c r="K7841"/>
      <c r="L7841" s="172"/>
    </row>
    <row r="7842" spans="7:12" x14ac:dyDescent="0.15">
      <c r="G7842"/>
      <c r="H7842"/>
      <c r="I7842"/>
      <c r="J7842"/>
      <c r="K7842"/>
      <c r="L7842" s="172"/>
    </row>
    <row r="7843" spans="7:12" x14ac:dyDescent="0.15">
      <c r="G7843"/>
      <c r="H7843"/>
      <c r="I7843"/>
      <c r="J7843"/>
      <c r="K7843"/>
      <c r="L7843" s="172"/>
    </row>
    <row r="7844" spans="7:12" x14ac:dyDescent="0.15">
      <c r="G7844"/>
      <c r="H7844"/>
      <c r="I7844"/>
      <c r="J7844"/>
      <c r="K7844"/>
      <c r="L7844" s="172"/>
    </row>
    <row r="7845" spans="7:12" x14ac:dyDescent="0.15">
      <c r="G7845"/>
      <c r="H7845"/>
      <c r="I7845"/>
      <c r="J7845"/>
      <c r="K7845"/>
      <c r="L7845" s="172"/>
    </row>
    <row r="7846" spans="7:12" x14ac:dyDescent="0.15">
      <c r="G7846"/>
      <c r="H7846"/>
      <c r="I7846"/>
      <c r="J7846"/>
      <c r="K7846"/>
      <c r="L7846" s="172"/>
    </row>
    <row r="7847" spans="7:12" x14ac:dyDescent="0.15">
      <c r="G7847"/>
      <c r="H7847"/>
      <c r="I7847"/>
      <c r="J7847"/>
      <c r="K7847"/>
      <c r="L7847" s="172"/>
    </row>
    <row r="7848" spans="7:12" x14ac:dyDescent="0.15">
      <c r="G7848"/>
      <c r="H7848"/>
      <c r="I7848"/>
      <c r="J7848"/>
      <c r="K7848"/>
      <c r="L7848" s="172"/>
    </row>
    <row r="7849" spans="7:12" x14ac:dyDescent="0.15">
      <c r="G7849"/>
      <c r="H7849"/>
      <c r="I7849"/>
      <c r="J7849"/>
      <c r="K7849"/>
      <c r="L7849" s="172"/>
    </row>
    <row r="7850" spans="7:12" x14ac:dyDescent="0.15">
      <c r="G7850"/>
      <c r="H7850"/>
      <c r="I7850"/>
      <c r="J7850"/>
      <c r="K7850"/>
      <c r="L7850" s="172"/>
    </row>
    <row r="7851" spans="7:12" x14ac:dyDescent="0.15">
      <c r="G7851"/>
      <c r="H7851"/>
      <c r="I7851"/>
      <c r="J7851"/>
      <c r="K7851"/>
      <c r="L7851" s="172"/>
    </row>
    <row r="7852" spans="7:12" x14ac:dyDescent="0.15">
      <c r="G7852"/>
      <c r="H7852"/>
      <c r="I7852"/>
      <c r="J7852"/>
      <c r="K7852"/>
      <c r="L7852" s="172"/>
    </row>
    <row r="7853" spans="7:12" x14ac:dyDescent="0.15">
      <c r="G7853"/>
      <c r="H7853"/>
      <c r="I7853"/>
      <c r="J7853"/>
      <c r="K7853"/>
      <c r="L7853" s="172"/>
    </row>
    <row r="7854" spans="7:12" x14ac:dyDescent="0.15">
      <c r="G7854"/>
      <c r="H7854"/>
      <c r="I7854"/>
      <c r="J7854"/>
      <c r="K7854"/>
      <c r="L7854" s="172"/>
    </row>
    <row r="7855" spans="7:12" x14ac:dyDescent="0.15">
      <c r="G7855"/>
      <c r="H7855"/>
      <c r="I7855"/>
      <c r="J7855"/>
      <c r="K7855"/>
      <c r="L7855" s="172"/>
    </row>
    <row r="7856" spans="7:12" x14ac:dyDescent="0.15">
      <c r="G7856"/>
      <c r="H7856"/>
      <c r="I7856"/>
      <c r="J7856"/>
      <c r="K7856"/>
      <c r="L7856" s="172"/>
    </row>
    <row r="7857" spans="7:12" x14ac:dyDescent="0.15">
      <c r="G7857"/>
      <c r="H7857"/>
      <c r="I7857"/>
      <c r="J7857"/>
      <c r="K7857"/>
      <c r="L7857" s="172"/>
    </row>
    <row r="7858" spans="7:12" x14ac:dyDescent="0.15">
      <c r="G7858"/>
      <c r="H7858"/>
      <c r="I7858"/>
      <c r="J7858"/>
      <c r="K7858"/>
      <c r="L7858" s="172"/>
    </row>
    <row r="7859" spans="7:12" x14ac:dyDescent="0.15">
      <c r="G7859"/>
      <c r="H7859"/>
      <c r="I7859"/>
      <c r="J7859"/>
      <c r="K7859"/>
      <c r="L7859" s="172"/>
    </row>
    <row r="7860" spans="7:12" x14ac:dyDescent="0.15">
      <c r="G7860"/>
      <c r="H7860"/>
      <c r="I7860"/>
      <c r="J7860"/>
      <c r="K7860"/>
      <c r="L7860" s="172"/>
    </row>
    <row r="7861" spans="7:12" x14ac:dyDescent="0.15">
      <c r="G7861"/>
      <c r="H7861"/>
      <c r="I7861"/>
      <c r="J7861"/>
      <c r="K7861"/>
      <c r="L7861" s="172"/>
    </row>
    <row r="7862" spans="7:12" x14ac:dyDescent="0.15">
      <c r="G7862"/>
      <c r="H7862"/>
      <c r="I7862"/>
      <c r="J7862"/>
      <c r="K7862"/>
      <c r="L7862" s="172"/>
    </row>
    <row r="7863" spans="7:12" x14ac:dyDescent="0.15">
      <c r="G7863"/>
      <c r="H7863"/>
      <c r="I7863"/>
      <c r="J7863"/>
      <c r="K7863"/>
      <c r="L7863" s="172"/>
    </row>
    <row r="7864" spans="7:12" x14ac:dyDescent="0.15">
      <c r="G7864"/>
      <c r="H7864"/>
      <c r="I7864"/>
      <c r="J7864"/>
      <c r="K7864"/>
      <c r="L7864" s="172"/>
    </row>
    <row r="7865" spans="7:12" x14ac:dyDescent="0.15">
      <c r="G7865"/>
      <c r="H7865"/>
      <c r="I7865"/>
      <c r="J7865"/>
      <c r="K7865"/>
      <c r="L7865" s="172"/>
    </row>
    <row r="7866" spans="7:12" x14ac:dyDescent="0.15">
      <c r="G7866"/>
      <c r="H7866"/>
      <c r="I7866"/>
      <c r="J7866"/>
      <c r="K7866"/>
      <c r="L7866" s="172"/>
    </row>
    <row r="7867" spans="7:12" x14ac:dyDescent="0.15">
      <c r="G7867"/>
      <c r="H7867"/>
      <c r="I7867"/>
      <c r="J7867"/>
      <c r="K7867"/>
      <c r="L7867" s="172"/>
    </row>
    <row r="7868" spans="7:12" x14ac:dyDescent="0.15">
      <c r="G7868"/>
      <c r="H7868"/>
      <c r="I7868"/>
      <c r="J7868"/>
      <c r="K7868"/>
      <c r="L7868" s="172"/>
    </row>
    <row r="7869" spans="7:12" x14ac:dyDescent="0.15">
      <c r="G7869"/>
      <c r="H7869"/>
      <c r="I7869"/>
      <c r="J7869"/>
      <c r="K7869"/>
      <c r="L7869" s="172"/>
    </row>
    <row r="7870" spans="7:12" x14ac:dyDescent="0.15">
      <c r="G7870"/>
      <c r="H7870"/>
      <c r="I7870"/>
      <c r="J7870"/>
      <c r="K7870"/>
      <c r="L7870" s="172"/>
    </row>
    <row r="7871" spans="7:12" x14ac:dyDescent="0.15">
      <c r="G7871"/>
      <c r="H7871"/>
      <c r="I7871"/>
      <c r="J7871"/>
      <c r="K7871"/>
      <c r="L7871" s="172"/>
    </row>
    <row r="7872" spans="7:12" x14ac:dyDescent="0.15">
      <c r="G7872"/>
      <c r="H7872"/>
      <c r="I7872"/>
      <c r="J7872"/>
      <c r="K7872"/>
      <c r="L7872" s="172"/>
    </row>
    <row r="7873" spans="7:12" x14ac:dyDescent="0.15">
      <c r="G7873"/>
      <c r="H7873"/>
      <c r="I7873"/>
      <c r="J7873"/>
      <c r="K7873"/>
      <c r="L7873" s="172"/>
    </row>
    <row r="7874" spans="7:12" x14ac:dyDescent="0.15">
      <c r="G7874"/>
      <c r="H7874"/>
      <c r="I7874"/>
      <c r="J7874"/>
      <c r="K7874"/>
      <c r="L7874" s="172"/>
    </row>
    <row r="7875" spans="7:12" x14ac:dyDescent="0.15">
      <c r="G7875"/>
      <c r="H7875"/>
      <c r="I7875"/>
      <c r="J7875"/>
      <c r="K7875"/>
      <c r="L7875" s="172"/>
    </row>
    <row r="7876" spans="7:12" x14ac:dyDescent="0.15">
      <c r="G7876"/>
      <c r="H7876"/>
      <c r="I7876"/>
      <c r="J7876"/>
      <c r="K7876"/>
      <c r="L7876" s="172"/>
    </row>
    <row r="7877" spans="7:12" x14ac:dyDescent="0.15">
      <c r="G7877"/>
      <c r="H7877"/>
      <c r="I7877"/>
      <c r="J7877"/>
      <c r="K7877"/>
      <c r="L7877" s="172"/>
    </row>
    <row r="7878" spans="7:12" x14ac:dyDescent="0.15">
      <c r="G7878"/>
      <c r="H7878"/>
      <c r="I7878"/>
      <c r="J7878"/>
      <c r="K7878"/>
      <c r="L7878" s="172"/>
    </row>
    <row r="7879" spans="7:12" x14ac:dyDescent="0.15">
      <c r="G7879"/>
      <c r="H7879"/>
      <c r="I7879"/>
      <c r="J7879"/>
      <c r="K7879"/>
      <c r="L7879" s="172"/>
    </row>
    <row r="7880" spans="7:12" x14ac:dyDescent="0.15">
      <c r="G7880"/>
      <c r="H7880"/>
      <c r="I7880"/>
      <c r="J7880"/>
      <c r="K7880"/>
      <c r="L7880" s="172"/>
    </row>
    <row r="7881" spans="7:12" x14ac:dyDescent="0.15">
      <c r="G7881"/>
      <c r="H7881"/>
      <c r="I7881"/>
      <c r="J7881"/>
      <c r="K7881"/>
      <c r="L7881" s="172"/>
    </row>
    <row r="7882" spans="7:12" x14ac:dyDescent="0.15">
      <c r="G7882"/>
      <c r="H7882"/>
      <c r="I7882"/>
      <c r="J7882"/>
      <c r="K7882"/>
      <c r="L7882" s="172"/>
    </row>
    <row r="7883" spans="7:12" x14ac:dyDescent="0.15">
      <c r="G7883"/>
      <c r="H7883"/>
      <c r="I7883"/>
      <c r="J7883"/>
      <c r="K7883"/>
      <c r="L7883" s="172"/>
    </row>
    <row r="7884" spans="7:12" x14ac:dyDescent="0.15">
      <c r="G7884"/>
      <c r="H7884"/>
      <c r="I7884"/>
      <c r="J7884"/>
      <c r="K7884"/>
      <c r="L7884" s="172"/>
    </row>
    <row r="7885" spans="7:12" x14ac:dyDescent="0.15">
      <c r="G7885"/>
      <c r="H7885"/>
      <c r="I7885"/>
      <c r="J7885"/>
      <c r="K7885"/>
      <c r="L7885" s="172"/>
    </row>
    <row r="7886" spans="7:12" x14ac:dyDescent="0.15">
      <c r="G7886"/>
      <c r="H7886"/>
      <c r="I7886"/>
      <c r="J7886"/>
      <c r="K7886"/>
      <c r="L7886" s="172"/>
    </row>
    <row r="7887" spans="7:12" x14ac:dyDescent="0.15">
      <c r="G7887"/>
      <c r="H7887"/>
      <c r="I7887"/>
      <c r="J7887"/>
      <c r="K7887"/>
      <c r="L7887" s="172"/>
    </row>
    <row r="7888" spans="7:12" x14ac:dyDescent="0.15">
      <c r="G7888"/>
      <c r="H7888"/>
      <c r="I7888"/>
      <c r="J7888"/>
      <c r="K7888"/>
      <c r="L7888" s="172"/>
    </row>
    <row r="7889" spans="7:12" x14ac:dyDescent="0.15">
      <c r="G7889"/>
      <c r="H7889"/>
      <c r="I7889"/>
      <c r="J7889"/>
      <c r="K7889"/>
      <c r="L7889" s="172"/>
    </row>
    <row r="7890" spans="7:12" x14ac:dyDescent="0.15">
      <c r="G7890"/>
      <c r="H7890"/>
      <c r="I7890"/>
      <c r="J7890"/>
      <c r="K7890"/>
      <c r="L7890" s="172"/>
    </row>
    <row r="7891" spans="7:12" x14ac:dyDescent="0.15">
      <c r="G7891"/>
      <c r="H7891"/>
      <c r="I7891"/>
      <c r="J7891"/>
      <c r="K7891"/>
      <c r="L7891" s="172"/>
    </row>
    <row r="7892" spans="7:12" x14ac:dyDescent="0.15">
      <c r="G7892"/>
      <c r="H7892"/>
      <c r="I7892"/>
      <c r="J7892"/>
      <c r="K7892"/>
      <c r="L7892" s="172"/>
    </row>
    <row r="7893" spans="7:12" x14ac:dyDescent="0.15">
      <c r="G7893"/>
      <c r="H7893"/>
      <c r="I7893"/>
      <c r="J7893"/>
      <c r="K7893"/>
      <c r="L7893" s="172"/>
    </row>
    <row r="7894" spans="7:12" x14ac:dyDescent="0.15">
      <c r="G7894"/>
      <c r="H7894"/>
      <c r="I7894"/>
      <c r="J7894"/>
      <c r="K7894"/>
      <c r="L7894" s="172"/>
    </row>
    <row r="7895" spans="7:12" x14ac:dyDescent="0.15">
      <c r="G7895"/>
      <c r="H7895"/>
      <c r="I7895"/>
      <c r="J7895"/>
      <c r="K7895"/>
      <c r="L7895" s="172"/>
    </row>
    <row r="7896" spans="7:12" x14ac:dyDescent="0.15">
      <c r="G7896"/>
      <c r="H7896"/>
      <c r="I7896"/>
      <c r="J7896"/>
      <c r="K7896"/>
      <c r="L7896" s="172"/>
    </row>
    <row r="7897" spans="7:12" x14ac:dyDescent="0.15">
      <c r="G7897"/>
      <c r="H7897"/>
      <c r="I7897"/>
      <c r="J7897"/>
      <c r="K7897"/>
      <c r="L7897" s="172"/>
    </row>
    <row r="7898" spans="7:12" x14ac:dyDescent="0.15">
      <c r="G7898"/>
      <c r="H7898"/>
      <c r="I7898"/>
      <c r="J7898"/>
      <c r="K7898"/>
      <c r="L7898" s="172"/>
    </row>
    <row r="7899" spans="7:12" x14ac:dyDescent="0.15">
      <c r="G7899"/>
      <c r="H7899"/>
      <c r="I7899"/>
      <c r="J7899"/>
      <c r="K7899"/>
      <c r="L7899" s="172"/>
    </row>
    <row r="7900" spans="7:12" x14ac:dyDescent="0.15">
      <c r="G7900"/>
      <c r="H7900"/>
      <c r="I7900"/>
      <c r="J7900"/>
      <c r="K7900"/>
      <c r="L7900" s="172"/>
    </row>
    <row r="7901" spans="7:12" x14ac:dyDescent="0.15">
      <c r="G7901"/>
      <c r="H7901"/>
      <c r="I7901"/>
      <c r="J7901"/>
      <c r="K7901"/>
      <c r="L7901" s="172"/>
    </row>
    <row r="7902" spans="7:12" x14ac:dyDescent="0.15">
      <c r="G7902"/>
      <c r="H7902"/>
      <c r="I7902"/>
      <c r="J7902"/>
      <c r="K7902"/>
      <c r="L7902" s="172"/>
    </row>
    <row r="7903" spans="7:12" x14ac:dyDescent="0.15">
      <c r="G7903"/>
      <c r="H7903"/>
      <c r="I7903"/>
      <c r="J7903"/>
      <c r="K7903"/>
      <c r="L7903" s="172"/>
    </row>
    <row r="7904" spans="7:12" x14ac:dyDescent="0.15">
      <c r="G7904"/>
      <c r="H7904"/>
      <c r="I7904"/>
      <c r="J7904"/>
      <c r="K7904"/>
      <c r="L7904" s="172"/>
    </row>
    <row r="7905" spans="7:12" x14ac:dyDescent="0.15">
      <c r="G7905"/>
      <c r="H7905"/>
      <c r="I7905"/>
      <c r="J7905"/>
      <c r="K7905"/>
      <c r="L7905" s="172"/>
    </row>
    <row r="7906" spans="7:12" x14ac:dyDescent="0.15">
      <c r="G7906"/>
      <c r="H7906"/>
      <c r="I7906"/>
      <c r="J7906"/>
      <c r="K7906"/>
      <c r="L7906" s="172"/>
    </row>
    <row r="7907" spans="7:12" x14ac:dyDescent="0.15">
      <c r="G7907"/>
      <c r="H7907"/>
      <c r="I7907"/>
      <c r="J7907"/>
      <c r="K7907"/>
      <c r="L7907" s="172"/>
    </row>
    <row r="7908" spans="7:12" x14ac:dyDescent="0.15">
      <c r="G7908"/>
      <c r="H7908"/>
      <c r="I7908"/>
      <c r="J7908"/>
      <c r="K7908"/>
      <c r="L7908" s="172"/>
    </row>
    <row r="7909" spans="7:12" x14ac:dyDescent="0.15">
      <c r="G7909"/>
      <c r="H7909"/>
      <c r="I7909"/>
      <c r="J7909"/>
      <c r="K7909"/>
      <c r="L7909" s="172"/>
    </row>
    <row r="7910" spans="7:12" x14ac:dyDescent="0.15">
      <c r="G7910"/>
      <c r="H7910"/>
      <c r="I7910"/>
      <c r="J7910"/>
      <c r="K7910"/>
      <c r="L7910" s="172"/>
    </row>
    <row r="7911" spans="7:12" x14ac:dyDescent="0.15">
      <c r="G7911"/>
      <c r="H7911"/>
      <c r="I7911"/>
      <c r="J7911"/>
      <c r="K7911"/>
      <c r="L7911" s="172"/>
    </row>
    <row r="7912" spans="7:12" x14ac:dyDescent="0.15">
      <c r="G7912"/>
      <c r="H7912"/>
      <c r="I7912"/>
      <c r="J7912"/>
      <c r="K7912"/>
      <c r="L7912" s="172"/>
    </row>
    <row r="7913" spans="7:12" x14ac:dyDescent="0.15">
      <c r="G7913"/>
      <c r="H7913"/>
      <c r="I7913"/>
      <c r="J7913"/>
      <c r="K7913"/>
      <c r="L7913" s="172"/>
    </row>
    <row r="7914" spans="7:12" x14ac:dyDescent="0.15">
      <c r="G7914"/>
      <c r="H7914"/>
      <c r="I7914"/>
      <c r="J7914"/>
      <c r="K7914"/>
      <c r="L7914" s="172"/>
    </row>
    <row r="7915" spans="7:12" x14ac:dyDescent="0.15">
      <c r="G7915"/>
      <c r="H7915"/>
      <c r="I7915"/>
      <c r="J7915"/>
      <c r="K7915"/>
      <c r="L7915" s="172"/>
    </row>
    <row r="7916" spans="7:12" x14ac:dyDescent="0.15">
      <c r="G7916"/>
      <c r="H7916"/>
      <c r="I7916"/>
      <c r="J7916"/>
      <c r="K7916"/>
      <c r="L7916" s="172"/>
    </row>
    <row r="7917" spans="7:12" x14ac:dyDescent="0.15">
      <c r="G7917"/>
      <c r="H7917"/>
      <c r="I7917"/>
      <c r="J7917"/>
      <c r="K7917"/>
      <c r="L7917" s="172"/>
    </row>
    <row r="7918" spans="7:12" x14ac:dyDescent="0.15">
      <c r="G7918"/>
      <c r="H7918"/>
      <c r="I7918"/>
      <c r="J7918"/>
      <c r="K7918"/>
      <c r="L7918" s="172"/>
    </row>
    <row r="7919" spans="7:12" x14ac:dyDescent="0.15">
      <c r="G7919"/>
      <c r="H7919"/>
      <c r="I7919"/>
      <c r="J7919"/>
      <c r="K7919"/>
      <c r="L7919" s="172"/>
    </row>
    <row r="7920" spans="7:12" x14ac:dyDescent="0.15">
      <c r="G7920"/>
      <c r="H7920"/>
      <c r="I7920"/>
      <c r="J7920"/>
      <c r="K7920"/>
      <c r="L7920" s="172"/>
    </row>
    <row r="7921" spans="7:12" x14ac:dyDescent="0.15">
      <c r="G7921"/>
      <c r="H7921"/>
      <c r="I7921"/>
      <c r="J7921"/>
      <c r="K7921"/>
      <c r="L7921" s="172"/>
    </row>
    <row r="7922" spans="7:12" x14ac:dyDescent="0.15">
      <c r="G7922"/>
      <c r="H7922"/>
      <c r="I7922"/>
      <c r="J7922"/>
      <c r="K7922"/>
      <c r="L7922" s="172"/>
    </row>
    <row r="7923" spans="7:12" x14ac:dyDescent="0.15">
      <c r="G7923"/>
      <c r="H7923"/>
      <c r="I7923"/>
      <c r="J7923"/>
      <c r="K7923"/>
      <c r="L7923" s="172"/>
    </row>
    <row r="7924" spans="7:12" x14ac:dyDescent="0.15">
      <c r="G7924"/>
      <c r="H7924"/>
      <c r="I7924"/>
      <c r="J7924"/>
      <c r="K7924"/>
      <c r="L7924" s="172"/>
    </row>
    <row r="7925" spans="7:12" x14ac:dyDescent="0.15">
      <c r="G7925"/>
      <c r="H7925"/>
      <c r="I7925"/>
      <c r="J7925"/>
      <c r="K7925"/>
      <c r="L7925" s="172"/>
    </row>
    <row r="7926" spans="7:12" x14ac:dyDescent="0.15">
      <c r="G7926"/>
      <c r="H7926"/>
      <c r="I7926"/>
      <c r="J7926"/>
      <c r="K7926"/>
      <c r="L7926" s="172"/>
    </row>
    <row r="7927" spans="7:12" x14ac:dyDescent="0.15">
      <c r="G7927"/>
      <c r="H7927"/>
      <c r="I7927"/>
      <c r="J7927"/>
      <c r="K7927"/>
      <c r="L7927" s="172"/>
    </row>
    <row r="7928" spans="7:12" x14ac:dyDescent="0.15">
      <c r="G7928"/>
      <c r="H7928"/>
      <c r="I7928"/>
      <c r="J7928"/>
      <c r="K7928"/>
      <c r="L7928" s="172"/>
    </row>
    <row r="7929" spans="7:12" x14ac:dyDescent="0.15">
      <c r="G7929"/>
      <c r="H7929"/>
      <c r="I7929"/>
      <c r="J7929"/>
      <c r="K7929"/>
      <c r="L7929" s="172"/>
    </row>
    <row r="7930" spans="7:12" x14ac:dyDescent="0.15">
      <c r="G7930"/>
      <c r="H7930"/>
      <c r="I7930"/>
      <c r="J7930"/>
      <c r="K7930"/>
      <c r="L7930" s="172"/>
    </row>
    <row r="7931" spans="7:12" x14ac:dyDescent="0.15">
      <c r="G7931"/>
      <c r="H7931"/>
      <c r="I7931"/>
      <c r="J7931"/>
      <c r="K7931"/>
      <c r="L7931" s="172"/>
    </row>
    <row r="7932" spans="7:12" x14ac:dyDescent="0.15">
      <c r="G7932"/>
      <c r="H7932"/>
      <c r="I7932"/>
      <c r="J7932"/>
      <c r="K7932"/>
      <c r="L7932" s="172"/>
    </row>
    <row r="7933" spans="7:12" x14ac:dyDescent="0.15">
      <c r="G7933"/>
      <c r="H7933"/>
      <c r="I7933"/>
      <c r="J7933"/>
      <c r="K7933"/>
      <c r="L7933" s="172"/>
    </row>
    <row r="7934" spans="7:12" x14ac:dyDescent="0.15">
      <c r="G7934"/>
      <c r="H7934"/>
      <c r="I7934"/>
      <c r="J7934"/>
      <c r="K7934"/>
      <c r="L7934" s="172"/>
    </row>
    <row r="7935" spans="7:12" x14ac:dyDescent="0.15">
      <c r="G7935"/>
      <c r="H7935"/>
      <c r="I7935"/>
      <c r="J7935"/>
      <c r="K7935"/>
      <c r="L7935" s="172"/>
    </row>
    <row r="7936" spans="7:12" x14ac:dyDescent="0.15">
      <c r="G7936"/>
      <c r="H7936"/>
      <c r="I7936"/>
      <c r="J7936"/>
      <c r="K7936"/>
      <c r="L7936" s="172"/>
    </row>
    <row r="7937" spans="7:12" x14ac:dyDescent="0.15">
      <c r="G7937"/>
      <c r="H7937"/>
      <c r="I7937"/>
      <c r="J7937"/>
      <c r="K7937"/>
      <c r="L7937" s="172"/>
    </row>
    <row r="7938" spans="7:12" x14ac:dyDescent="0.15">
      <c r="G7938"/>
      <c r="H7938"/>
      <c r="I7938"/>
      <c r="J7938"/>
      <c r="K7938"/>
      <c r="L7938" s="172"/>
    </row>
    <row r="7939" spans="7:12" x14ac:dyDescent="0.15">
      <c r="G7939"/>
      <c r="H7939"/>
      <c r="I7939"/>
      <c r="J7939"/>
      <c r="K7939"/>
      <c r="L7939" s="172"/>
    </row>
    <row r="7940" spans="7:12" x14ac:dyDescent="0.15">
      <c r="G7940"/>
      <c r="H7940"/>
      <c r="I7940"/>
      <c r="J7940"/>
      <c r="K7940"/>
      <c r="L7940" s="172"/>
    </row>
    <row r="7941" spans="7:12" x14ac:dyDescent="0.15">
      <c r="G7941"/>
      <c r="H7941"/>
      <c r="I7941"/>
      <c r="J7941"/>
      <c r="K7941"/>
      <c r="L7941" s="172"/>
    </row>
    <row r="7942" spans="7:12" x14ac:dyDescent="0.15">
      <c r="G7942"/>
      <c r="H7942"/>
      <c r="I7942"/>
      <c r="J7942"/>
      <c r="K7942"/>
      <c r="L7942" s="172"/>
    </row>
    <row r="7943" spans="7:12" x14ac:dyDescent="0.15">
      <c r="G7943"/>
      <c r="H7943"/>
      <c r="I7943"/>
      <c r="J7943"/>
      <c r="K7943"/>
      <c r="L7943" s="172"/>
    </row>
    <row r="7944" spans="7:12" x14ac:dyDescent="0.15">
      <c r="G7944"/>
      <c r="H7944"/>
      <c r="I7944"/>
      <c r="J7944"/>
      <c r="K7944"/>
      <c r="L7944" s="172"/>
    </row>
    <row r="7945" spans="7:12" x14ac:dyDescent="0.15">
      <c r="G7945"/>
      <c r="H7945"/>
      <c r="I7945"/>
      <c r="J7945"/>
      <c r="K7945"/>
      <c r="L7945" s="172"/>
    </row>
    <row r="7946" spans="7:12" x14ac:dyDescent="0.15">
      <c r="G7946"/>
      <c r="H7946"/>
      <c r="I7946"/>
      <c r="J7946"/>
      <c r="K7946"/>
      <c r="L7946" s="172"/>
    </row>
    <row r="7947" spans="7:12" x14ac:dyDescent="0.15">
      <c r="G7947"/>
      <c r="H7947"/>
      <c r="I7947"/>
      <c r="J7947"/>
      <c r="K7947"/>
      <c r="L7947" s="172"/>
    </row>
    <row r="7948" spans="7:12" x14ac:dyDescent="0.15">
      <c r="G7948"/>
      <c r="H7948"/>
      <c r="I7948"/>
      <c r="J7948"/>
      <c r="K7948"/>
      <c r="L7948" s="172"/>
    </row>
    <row r="7949" spans="7:12" x14ac:dyDescent="0.15">
      <c r="G7949"/>
      <c r="H7949"/>
      <c r="I7949"/>
      <c r="J7949"/>
      <c r="K7949"/>
      <c r="L7949" s="172"/>
    </row>
    <row r="7950" spans="7:12" x14ac:dyDescent="0.15">
      <c r="G7950"/>
      <c r="H7950"/>
      <c r="I7950"/>
      <c r="J7950"/>
      <c r="K7950"/>
      <c r="L7950" s="172"/>
    </row>
    <row r="7951" spans="7:12" x14ac:dyDescent="0.15">
      <c r="G7951"/>
      <c r="H7951"/>
      <c r="I7951"/>
      <c r="J7951"/>
      <c r="K7951"/>
      <c r="L7951" s="172"/>
    </row>
    <row r="7952" spans="7:12" x14ac:dyDescent="0.15">
      <c r="G7952"/>
      <c r="H7952"/>
      <c r="I7952"/>
      <c r="J7952"/>
      <c r="K7952"/>
      <c r="L7952" s="172"/>
    </row>
    <row r="7953" spans="7:12" x14ac:dyDescent="0.15">
      <c r="G7953"/>
      <c r="H7953"/>
      <c r="I7953"/>
      <c r="J7953"/>
      <c r="K7953"/>
      <c r="L7953" s="172"/>
    </row>
    <row r="7954" spans="7:12" x14ac:dyDescent="0.15">
      <c r="G7954"/>
      <c r="H7954"/>
      <c r="I7954"/>
      <c r="J7954"/>
      <c r="K7954"/>
      <c r="L7954" s="172"/>
    </row>
    <row r="7955" spans="7:12" x14ac:dyDescent="0.15">
      <c r="G7955"/>
      <c r="H7955"/>
      <c r="I7955"/>
      <c r="J7955"/>
      <c r="K7955"/>
      <c r="L7955" s="172"/>
    </row>
    <row r="7956" spans="7:12" x14ac:dyDescent="0.15">
      <c r="G7956"/>
      <c r="H7956"/>
      <c r="I7956"/>
      <c r="J7956"/>
      <c r="K7956"/>
      <c r="L7956" s="172"/>
    </row>
    <row r="7957" spans="7:12" x14ac:dyDescent="0.15">
      <c r="G7957"/>
      <c r="H7957"/>
      <c r="I7957"/>
      <c r="J7957"/>
      <c r="K7957"/>
      <c r="L7957" s="172"/>
    </row>
    <row r="7958" spans="7:12" x14ac:dyDescent="0.15">
      <c r="G7958"/>
      <c r="H7958"/>
      <c r="I7958"/>
      <c r="J7958"/>
      <c r="K7958"/>
      <c r="L7958" s="172"/>
    </row>
    <row r="7959" spans="7:12" x14ac:dyDescent="0.15">
      <c r="G7959"/>
      <c r="H7959"/>
      <c r="I7959"/>
      <c r="J7959"/>
      <c r="K7959"/>
      <c r="L7959" s="172"/>
    </row>
    <row r="7960" spans="7:12" x14ac:dyDescent="0.15">
      <c r="G7960"/>
      <c r="H7960"/>
      <c r="I7960"/>
      <c r="J7960"/>
      <c r="K7960"/>
      <c r="L7960" s="172"/>
    </row>
    <row r="7961" spans="7:12" x14ac:dyDescent="0.15">
      <c r="G7961"/>
      <c r="H7961"/>
      <c r="I7961"/>
      <c r="J7961"/>
      <c r="K7961"/>
      <c r="L7961" s="172"/>
    </row>
    <row r="7962" spans="7:12" x14ac:dyDescent="0.15">
      <c r="G7962"/>
      <c r="H7962"/>
      <c r="I7962"/>
      <c r="J7962"/>
      <c r="K7962"/>
      <c r="L7962" s="172"/>
    </row>
    <row r="7963" spans="7:12" x14ac:dyDescent="0.15">
      <c r="G7963"/>
      <c r="H7963"/>
      <c r="I7963"/>
      <c r="J7963"/>
      <c r="K7963"/>
      <c r="L7963" s="172"/>
    </row>
    <row r="7964" spans="7:12" x14ac:dyDescent="0.15">
      <c r="G7964"/>
      <c r="H7964"/>
      <c r="I7964"/>
      <c r="J7964"/>
      <c r="K7964"/>
      <c r="L7964" s="172"/>
    </row>
    <row r="7965" spans="7:12" x14ac:dyDescent="0.15">
      <c r="G7965"/>
      <c r="H7965"/>
      <c r="I7965"/>
      <c r="J7965"/>
      <c r="K7965"/>
      <c r="L7965" s="172"/>
    </row>
    <row r="7966" spans="7:12" x14ac:dyDescent="0.15">
      <c r="G7966"/>
      <c r="H7966"/>
      <c r="I7966"/>
      <c r="J7966"/>
      <c r="K7966"/>
      <c r="L7966" s="172"/>
    </row>
    <row r="7967" spans="7:12" x14ac:dyDescent="0.15">
      <c r="G7967"/>
      <c r="H7967"/>
      <c r="I7967"/>
      <c r="J7967"/>
      <c r="K7967"/>
      <c r="L7967" s="172"/>
    </row>
    <row r="7968" spans="7:12" x14ac:dyDescent="0.15">
      <c r="G7968"/>
      <c r="H7968"/>
      <c r="I7968"/>
      <c r="J7968"/>
      <c r="K7968"/>
      <c r="L7968" s="172"/>
    </row>
    <row r="7969" spans="7:12" x14ac:dyDescent="0.15">
      <c r="G7969"/>
      <c r="H7969"/>
      <c r="I7969"/>
      <c r="J7969"/>
      <c r="K7969"/>
      <c r="L7969" s="172"/>
    </row>
    <row r="7970" spans="7:12" x14ac:dyDescent="0.15">
      <c r="G7970"/>
      <c r="H7970"/>
      <c r="I7970"/>
      <c r="J7970"/>
      <c r="K7970"/>
      <c r="L7970" s="172"/>
    </row>
    <row r="7971" spans="7:12" x14ac:dyDescent="0.15">
      <c r="G7971"/>
      <c r="H7971"/>
      <c r="I7971"/>
      <c r="J7971"/>
      <c r="K7971"/>
      <c r="L7971" s="172"/>
    </row>
    <row r="7972" spans="7:12" x14ac:dyDescent="0.15">
      <c r="G7972"/>
      <c r="H7972"/>
      <c r="I7972"/>
      <c r="J7972"/>
      <c r="K7972"/>
      <c r="L7972" s="172"/>
    </row>
    <row r="7973" spans="7:12" x14ac:dyDescent="0.15">
      <c r="G7973"/>
      <c r="H7973"/>
      <c r="I7973"/>
      <c r="J7973"/>
      <c r="K7973"/>
      <c r="L7973" s="172"/>
    </row>
    <row r="7974" spans="7:12" x14ac:dyDescent="0.15">
      <c r="G7974"/>
      <c r="H7974"/>
      <c r="I7974"/>
      <c r="J7974"/>
      <c r="K7974"/>
      <c r="L7974" s="172"/>
    </row>
    <row r="7975" spans="7:12" x14ac:dyDescent="0.15">
      <c r="G7975"/>
      <c r="H7975"/>
      <c r="I7975"/>
      <c r="J7975"/>
      <c r="K7975"/>
      <c r="L7975" s="172"/>
    </row>
    <row r="7976" spans="7:12" x14ac:dyDescent="0.15">
      <c r="G7976"/>
      <c r="H7976"/>
      <c r="I7976"/>
      <c r="J7976"/>
      <c r="K7976"/>
      <c r="L7976" s="172"/>
    </row>
    <row r="7977" spans="7:12" x14ac:dyDescent="0.15">
      <c r="G7977"/>
      <c r="H7977"/>
      <c r="I7977"/>
      <c r="J7977"/>
      <c r="K7977"/>
      <c r="L7977" s="172"/>
    </row>
    <row r="7978" spans="7:12" x14ac:dyDescent="0.15">
      <c r="G7978"/>
      <c r="H7978"/>
      <c r="I7978"/>
      <c r="J7978"/>
      <c r="K7978"/>
      <c r="L7978" s="172"/>
    </row>
    <row r="7979" spans="7:12" x14ac:dyDescent="0.15">
      <c r="G7979"/>
      <c r="H7979"/>
      <c r="I7979"/>
      <c r="J7979"/>
      <c r="K7979"/>
      <c r="L7979" s="172"/>
    </row>
    <row r="7980" spans="7:12" x14ac:dyDescent="0.15">
      <c r="G7980"/>
      <c r="H7980"/>
      <c r="I7980"/>
      <c r="J7980"/>
      <c r="K7980"/>
      <c r="L7980" s="172"/>
    </row>
    <row r="7981" spans="7:12" x14ac:dyDescent="0.15">
      <c r="G7981"/>
      <c r="H7981"/>
      <c r="I7981"/>
      <c r="J7981"/>
      <c r="K7981"/>
      <c r="L7981" s="172"/>
    </row>
    <row r="7982" spans="7:12" x14ac:dyDescent="0.15">
      <c r="G7982"/>
      <c r="H7982"/>
      <c r="I7982"/>
      <c r="J7982"/>
      <c r="K7982"/>
      <c r="L7982" s="172"/>
    </row>
    <row r="7983" spans="7:12" x14ac:dyDescent="0.15">
      <c r="G7983"/>
      <c r="H7983"/>
      <c r="I7983"/>
      <c r="J7983"/>
      <c r="K7983"/>
      <c r="L7983" s="172"/>
    </row>
    <row r="7984" spans="7:12" x14ac:dyDescent="0.15">
      <c r="G7984"/>
      <c r="H7984"/>
      <c r="I7984"/>
      <c r="J7984"/>
      <c r="K7984"/>
      <c r="L7984" s="172"/>
    </row>
    <row r="7985" spans="7:12" x14ac:dyDescent="0.15">
      <c r="G7985"/>
      <c r="H7985"/>
      <c r="I7985"/>
      <c r="J7985"/>
      <c r="K7985"/>
      <c r="L7985" s="172"/>
    </row>
    <row r="7986" spans="7:12" x14ac:dyDescent="0.15">
      <c r="G7986"/>
      <c r="H7986"/>
      <c r="I7986"/>
      <c r="J7986"/>
      <c r="K7986"/>
      <c r="L7986" s="172"/>
    </row>
    <row r="7987" spans="7:12" x14ac:dyDescent="0.15">
      <c r="G7987"/>
      <c r="H7987"/>
      <c r="I7987"/>
      <c r="J7987"/>
      <c r="K7987"/>
      <c r="L7987" s="172"/>
    </row>
    <row r="7988" spans="7:12" x14ac:dyDescent="0.15">
      <c r="G7988"/>
      <c r="H7988"/>
      <c r="I7988"/>
      <c r="J7988"/>
      <c r="K7988"/>
      <c r="L7988" s="172"/>
    </row>
    <row r="7989" spans="7:12" x14ac:dyDescent="0.15">
      <c r="G7989"/>
      <c r="H7989"/>
      <c r="I7989"/>
      <c r="J7989"/>
      <c r="K7989"/>
      <c r="L7989" s="172"/>
    </row>
    <row r="7990" spans="7:12" x14ac:dyDescent="0.15">
      <c r="G7990"/>
      <c r="H7990"/>
      <c r="I7990"/>
      <c r="J7990"/>
      <c r="K7990"/>
      <c r="L7990" s="172"/>
    </row>
    <row r="7991" spans="7:12" x14ac:dyDescent="0.15">
      <c r="G7991"/>
      <c r="H7991"/>
      <c r="I7991"/>
      <c r="J7991"/>
      <c r="K7991"/>
      <c r="L7991" s="172"/>
    </row>
    <row r="7992" spans="7:12" x14ac:dyDescent="0.15">
      <c r="G7992"/>
      <c r="H7992"/>
      <c r="I7992"/>
      <c r="J7992"/>
      <c r="K7992"/>
      <c r="L7992" s="172"/>
    </row>
    <row r="7993" spans="7:12" x14ac:dyDescent="0.15">
      <c r="G7993"/>
      <c r="H7993"/>
      <c r="I7993"/>
      <c r="J7993"/>
      <c r="K7993"/>
      <c r="L7993" s="172"/>
    </row>
    <row r="7994" spans="7:12" x14ac:dyDescent="0.15">
      <c r="G7994"/>
      <c r="H7994"/>
      <c r="I7994"/>
      <c r="J7994"/>
      <c r="K7994"/>
      <c r="L7994" s="172"/>
    </row>
    <row r="7995" spans="7:12" x14ac:dyDescent="0.15">
      <c r="G7995"/>
      <c r="H7995"/>
      <c r="I7995"/>
      <c r="J7995"/>
      <c r="K7995"/>
      <c r="L7995" s="172"/>
    </row>
    <row r="7996" spans="7:12" x14ac:dyDescent="0.15">
      <c r="G7996"/>
      <c r="H7996"/>
      <c r="I7996"/>
      <c r="J7996"/>
      <c r="K7996"/>
      <c r="L7996" s="172"/>
    </row>
    <row r="7997" spans="7:12" x14ac:dyDescent="0.15">
      <c r="G7997"/>
      <c r="H7997"/>
      <c r="I7997"/>
      <c r="J7997"/>
      <c r="K7997"/>
      <c r="L7997" s="172"/>
    </row>
    <row r="7998" spans="7:12" x14ac:dyDescent="0.15">
      <c r="G7998"/>
      <c r="H7998"/>
      <c r="I7998"/>
      <c r="J7998"/>
      <c r="K7998"/>
      <c r="L7998" s="172"/>
    </row>
    <row r="7999" spans="7:12" x14ac:dyDescent="0.15">
      <c r="G7999"/>
      <c r="H7999"/>
      <c r="I7999"/>
      <c r="J7999"/>
      <c r="K7999"/>
      <c r="L7999" s="172"/>
    </row>
    <row r="8000" spans="7:12" x14ac:dyDescent="0.15">
      <c r="G8000"/>
      <c r="H8000"/>
      <c r="I8000"/>
      <c r="J8000"/>
      <c r="K8000"/>
      <c r="L8000" s="172"/>
    </row>
    <row r="8001" spans="7:12" x14ac:dyDescent="0.15">
      <c r="G8001"/>
      <c r="H8001"/>
      <c r="I8001"/>
      <c r="J8001"/>
      <c r="K8001"/>
      <c r="L8001" s="172"/>
    </row>
    <row r="8002" spans="7:12" x14ac:dyDescent="0.15">
      <c r="G8002"/>
      <c r="H8002"/>
      <c r="I8002"/>
      <c r="J8002"/>
      <c r="K8002"/>
      <c r="L8002" s="172"/>
    </row>
    <row r="8003" spans="7:12" x14ac:dyDescent="0.15">
      <c r="G8003"/>
      <c r="H8003"/>
      <c r="I8003"/>
      <c r="J8003"/>
      <c r="K8003"/>
      <c r="L8003" s="172"/>
    </row>
    <row r="8004" spans="7:12" x14ac:dyDescent="0.15">
      <c r="G8004"/>
      <c r="H8004"/>
      <c r="I8004"/>
      <c r="J8004"/>
      <c r="K8004"/>
      <c r="L8004" s="172"/>
    </row>
    <row r="8005" spans="7:12" x14ac:dyDescent="0.15">
      <c r="G8005"/>
      <c r="H8005"/>
      <c r="I8005"/>
      <c r="J8005"/>
      <c r="K8005"/>
      <c r="L8005" s="172"/>
    </row>
    <row r="8006" spans="7:12" x14ac:dyDescent="0.15">
      <c r="G8006"/>
      <c r="H8006"/>
      <c r="I8006"/>
      <c r="J8006"/>
      <c r="K8006"/>
      <c r="L8006" s="172"/>
    </row>
    <row r="8007" spans="7:12" x14ac:dyDescent="0.15">
      <c r="G8007"/>
      <c r="H8007"/>
      <c r="I8007"/>
      <c r="J8007"/>
      <c r="K8007"/>
      <c r="L8007" s="172"/>
    </row>
    <row r="8008" spans="7:12" x14ac:dyDescent="0.15">
      <c r="G8008"/>
      <c r="H8008"/>
      <c r="I8008"/>
      <c r="J8008"/>
      <c r="K8008"/>
      <c r="L8008" s="172"/>
    </row>
    <row r="8009" spans="7:12" x14ac:dyDescent="0.15">
      <c r="G8009"/>
      <c r="H8009"/>
      <c r="I8009"/>
      <c r="J8009"/>
      <c r="K8009"/>
      <c r="L8009" s="172"/>
    </row>
    <row r="8010" spans="7:12" x14ac:dyDescent="0.15">
      <c r="G8010"/>
      <c r="H8010"/>
      <c r="I8010"/>
      <c r="J8010"/>
      <c r="K8010"/>
      <c r="L8010" s="172"/>
    </row>
    <row r="8011" spans="7:12" x14ac:dyDescent="0.15">
      <c r="G8011"/>
      <c r="H8011"/>
      <c r="I8011"/>
      <c r="J8011"/>
      <c r="K8011"/>
      <c r="L8011" s="172"/>
    </row>
    <row r="8012" spans="7:12" x14ac:dyDescent="0.15">
      <c r="G8012"/>
      <c r="H8012"/>
      <c r="I8012"/>
      <c r="J8012"/>
      <c r="K8012"/>
      <c r="L8012" s="172"/>
    </row>
    <row r="8013" spans="7:12" x14ac:dyDescent="0.15">
      <c r="G8013"/>
      <c r="H8013"/>
      <c r="I8013"/>
      <c r="J8013"/>
      <c r="K8013"/>
      <c r="L8013" s="172"/>
    </row>
    <row r="8014" spans="7:12" x14ac:dyDescent="0.15">
      <c r="G8014"/>
      <c r="H8014"/>
      <c r="I8014"/>
      <c r="J8014"/>
      <c r="K8014"/>
      <c r="L8014" s="172"/>
    </row>
    <row r="8015" spans="7:12" x14ac:dyDescent="0.15">
      <c r="G8015"/>
      <c r="H8015"/>
      <c r="I8015"/>
      <c r="J8015"/>
      <c r="K8015"/>
      <c r="L8015" s="172"/>
    </row>
    <row r="8016" spans="7:12" x14ac:dyDescent="0.15">
      <c r="G8016"/>
      <c r="H8016"/>
      <c r="I8016"/>
      <c r="J8016"/>
      <c r="K8016"/>
      <c r="L8016" s="172"/>
    </row>
    <row r="8017" spans="7:12" x14ac:dyDescent="0.15">
      <c r="G8017"/>
      <c r="H8017"/>
      <c r="I8017"/>
      <c r="J8017"/>
      <c r="K8017"/>
      <c r="L8017" s="172"/>
    </row>
    <row r="8018" spans="7:12" x14ac:dyDescent="0.15">
      <c r="G8018"/>
      <c r="H8018"/>
      <c r="I8018"/>
      <c r="J8018"/>
      <c r="K8018"/>
      <c r="L8018" s="172"/>
    </row>
    <row r="8019" spans="7:12" x14ac:dyDescent="0.15">
      <c r="G8019"/>
      <c r="H8019"/>
      <c r="I8019"/>
      <c r="J8019"/>
      <c r="K8019"/>
      <c r="L8019" s="172"/>
    </row>
    <row r="8020" spans="7:12" x14ac:dyDescent="0.15">
      <c r="G8020"/>
      <c r="H8020"/>
      <c r="I8020"/>
      <c r="J8020"/>
      <c r="K8020"/>
      <c r="L8020" s="172"/>
    </row>
    <row r="8021" spans="7:12" x14ac:dyDescent="0.15">
      <c r="G8021"/>
      <c r="H8021"/>
      <c r="I8021"/>
      <c r="J8021"/>
      <c r="K8021"/>
      <c r="L8021" s="172"/>
    </row>
    <row r="8022" spans="7:12" x14ac:dyDescent="0.15">
      <c r="G8022"/>
      <c r="H8022"/>
      <c r="I8022"/>
      <c r="J8022"/>
      <c r="K8022"/>
      <c r="L8022" s="172"/>
    </row>
    <row r="8023" spans="7:12" x14ac:dyDescent="0.15">
      <c r="G8023"/>
      <c r="H8023"/>
      <c r="I8023"/>
      <c r="J8023"/>
      <c r="K8023"/>
      <c r="L8023" s="172"/>
    </row>
    <row r="8024" spans="7:12" x14ac:dyDescent="0.15">
      <c r="G8024"/>
      <c r="H8024"/>
      <c r="I8024"/>
      <c r="J8024"/>
      <c r="K8024"/>
      <c r="L8024" s="172"/>
    </row>
    <row r="8025" spans="7:12" x14ac:dyDescent="0.15">
      <c r="G8025"/>
      <c r="H8025"/>
      <c r="I8025"/>
      <c r="J8025"/>
      <c r="K8025"/>
      <c r="L8025" s="172"/>
    </row>
    <row r="8026" spans="7:12" x14ac:dyDescent="0.15">
      <c r="G8026"/>
      <c r="H8026"/>
      <c r="I8026"/>
      <c r="J8026"/>
      <c r="K8026"/>
      <c r="L8026" s="172"/>
    </row>
    <row r="8027" spans="7:12" x14ac:dyDescent="0.15">
      <c r="G8027"/>
      <c r="H8027"/>
      <c r="I8027"/>
      <c r="J8027"/>
      <c r="K8027"/>
      <c r="L8027" s="172"/>
    </row>
    <row r="8028" spans="7:12" x14ac:dyDescent="0.15">
      <c r="G8028"/>
      <c r="H8028"/>
      <c r="I8028"/>
      <c r="J8028"/>
      <c r="K8028"/>
      <c r="L8028" s="172"/>
    </row>
    <row r="8029" spans="7:12" x14ac:dyDescent="0.15">
      <c r="G8029"/>
      <c r="H8029"/>
      <c r="I8029"/>
      <c r="J8029"/>
      <c r="K8029"/>
      <c r="L8029" s="172"/>
    </row>
    <row r="8030" spans="7:12" x14ac:dyDescent="0.15">
      <c r="G8030"/>
      <c r="H8030"/>
      <c r="I8030"/>
      <c r="J8030"/>
      <c r="K8030"/>
      <c r="L8030" s="172"/>
    </row>
    <row r="8031" spans="7:12" x14ac:dyDescent="0.15">
      <c r="G8031"/>
      <c r="H8031"/>
      <c r="I8031"/>
      <c r="J8031"/>
      <c r="K8031"/>
      <c r="L8031" s="172"/>
    </row>
    <row r="8032" spans="7:12" x14ac:dyDescent="0.15">
      <c r="G8032"/>
      <c r="H8032"/>
      <c r="I8032"/>
      <c r="J8032"/>
      <c r="K8032"/>
      <c r="L8032" s="172"/>
    </row>
    <row r="8033" spans="7:12" x14ac:dyDescent="0.15">
      <c r="G8033"/>
      <c r="H8033"/>
      <c r="I8033"/>
      <c r="J8033"/>
      <c r="K8033"/>
      <c r="L8033" s="172"/>
    </row>
    <row r="8034" spans="7:12" x14ac:dyDescent="0.15">
      <c r="G8034"/>
      <c r="H8034"/>
      <c r="I8034"/>
      <c r="J8034"/>
      <c r="K8034"/>
      <c r="L8034" s="172"/>
    </row>
    <row r="8035" spans="7:12" x14ac:dyDescent="0.15">
      <c r="G8035"/>
      <c r="H8035"/>
      <c r="I8035"/>
      <c r="J8035"/>
      <c r="K8035"/>
      <c r="L8035" s="172"/>
    </row>
    <row r="8036" spans="7:12" x14ac:dyDescent="0.15">
      <c r="G8036"/>
      <c r="H8036"/>
      <c r="I8036"/>
      <c r="J8036"/>
      <c r="K8036"/>
      <c r="L8036" s="172"/>
    </row>
    <row r="8037" spans="7:12" x14ac:dyDescent="0.15">
      <c r="G8037"/>
      <c r="H8037"/>
      <c r="I8037"/>
      <c r="J8037"/>
      <c r="K8037"/>
      <c r="L8037" s="172"/>
    </row>
    <row r="8038" spans="7:12" x14ac:dyDescent="0.15">
      <c r="G8038"/>
      <c r="H8038"/>
      <c r="I8038"/>
      <c r="J8038"/>
      <c r="K8038"/>
      <c r="L8038" s="172"/>
    </row>
    <row r="8039" spans="7:12" x14ac:dyDescent="0.15">
      <c r="G8039"/>
      <c r="H8039"/>
      <c r="I8039"/>
      <c r="J8039"/>
      <c r="K8039"/>
      <c r="L8039" s="172"/>
    </row>
    <row r="8040" spans="7:12" x14ac:dyDescent="0.15">
      <c r="G8040"/>
      <c r="H8040"/>
      <c r="I8040"/>
      <c r="J8040"/>
      <c r="K8040"/>
      <c r="L8040" s="172"/>
    </row>
    <row r="8041" spans="7:12" x14ac:dyDescent="0.15">
      <c r="G8041"/>
      <c r="H8041"/>
      <c r="I8041"/>
      <c r="J8041"/>
      <c r="K8041"/>
      <c r="L8041" s="172"/>
    </row>
    <row r="8042" spans="7:12" x14ac:dyDescent="0.15">
      <c r="G8042"/>
      <c r="H8042"/>
      <c r="I8042"/>
      <c r="J8042"/>
      <c r="K8042"/>
      <c r="L8042" s="172"/>
    </row>
    <row r="8043" spans="7:12" x14ac:dyDescent="0.15">
      <c r="G8043"/>
      <c r="H8043"/>
      <c r="I8043"/>
      <c r="J8043"/>
      <c r="K8043"/>
      <c r="L8043" s="172"/>
    </row>
    <row r="8044" spans="7:12" x14ac:dyDescent="0.15">
      <c r="G8044"/>
      <c r="H8044"/>
      <c r="I8044"/>
      <c r="J8044"/>
      <c r="K8044"/>
      <c r="L8044" s="172"/>
    </row>
    <row r="8045" spans="7:12" x14ac:dyDescent="0.15">
      <c r="G8045"/>
      <c r="H8045"/>
      <c r="I8045"/>
      <c r="J8045"/>
      <c r="K8045"/>
      <c r="L8045" s="172"/>
    </row>
    <row r="8046" spans="7:12" x14ac:dyDescent="0.15">
      <c r="G8046"/>
      <c r="H8046"/>
      <c r="I8046"/>
      <c r="J8046"/>
      <c r="K8046"/>
      <c r="L8046" s="172"/>
    </row>
    <row r="8047" spans="7:12" x14ac:dyDescent="0.15">
      <c r="G8047"/>
      <c r="H8047"/>
      <c r="I8047"/>
      <c r="J8047"/>
      <c r="K8047"/>
      <c r="L8047" s="172"/>
    </row>
    <row r="8048" spans="7:12" x14ac:dyDescent="0.15">
      <c r="G8048"/>
      <c r="H8048"/>
      <c r="I8048"/>
      <c r="J8048"/>
      <c r="K8048"/>
      <c r="L8048" s="172"/>
    </row>
    <row r="8049" spans="7:12" x14ac:dyDescent="0.15">
      <c r="G8049"/>
      <c r="H8049"/>
      <c r="I8049"/>
      <c r="J8049"/>
      <c r="K8049"/>
      <c r="L8049" s="172"/>
    </row>
    <row r="8050" spans="7:12" x14ac:dyDescent="0.15">
      <c r="G8050"/>
      <c r="H8050"/>
      <c r="I8050"/>
      <c r="J8050"/>
      <c r="K8050"/>
      <c r="L8050" s="172"/>
    </row>
    <row r="8051" spans="7:12" x14ac:dyDescent="0.15">
      <c r="G8051"/>
      <c r="H8051"/>
      <c r="I8051"/>
      <c r="J8051"/>
      <c r="K8051"/>
      <c r="L8051" s="172"/>
    </row>
    <row r="8052" spans="7:12" x14ac:dyDescent="0.15">
      <c r="G8052"/>
      <c r="H8052"/>
      <c r="I8052"/>
      <c r="J8052"/>
      <c r="K8052"/>
      <c r="L8052" s="172"/>
    </row>
    <row r="8053" spans="7:12" x14ac:dyDescent="0.15">
      <c r="G8053"/>
      <c r="H8053"/>
      <c r="I8053"/>
      <c r="J8053"/>
      <c r="K8053"/>
      <c r="L8053" s="172"/>
    </row>
    <row r="8054" spans="7:12" x14ac:dyDescent="0.15">
      <c r="G8054"/>
      <c r="H8054"/>
      <c r="I8054"/>
      <c r="J8054"/>
      <c r="K8054"/>
      <c r="L8054" s="172"/>
    </row>
    <row r="8055" spans="7:12" x14ac:dyDescent="0.15">
      <c r="G8055"/>
      <c r="H8055"/>
      <c r="I8055"/>
      <c r="J8055"/>
      <c r="K8055"/>
      <c r="L8055" s="172"/>
    </row>
    <row r="8056" spans="7:12" x14ac:dyDescent="0.15">
      <c r="G8056"/>
      <c r="H8056"/>
      <c r="I8056"/>
      <c r="J8056"/>
      <c r="K8056"/>
      <c r="L8056" s="172"/>
    </row>
    <row r="8057" spans="7:12" x14ac:dyDescent="0.15">
      <c r="G8057"/>
      <c r="H8057"/>
      <c r="I8057"/>
      <c r="J8057"/>
      <c r="K8057"/>
      <c r="L8057" s="172"/>
    </row>
    <row r="8058" spans="7:12" x14ac:dyDescent="0.15">
      <c r="G8058"/>
      <c r="H8058"/>
      <c r="I8058"/>
      <c r="J8058"/>
      <c r="K8058"/>
      <c r="L8058" s="172"/>
    </row>
    <row r="8059" spans="7:12" x14ac:dyDescent="0.15">
      <c r="G8059"/>
      <c r="H8059"/>
      <c r="I8059"/>
      <c r="J8059"/>
      <c r="K8059"/>
      <c r="L8059" s="172"/>
    </row>
    <row r="8060" spans="7:12" x14ac:dyDescent="0.15">
      <c r="G8060"/>
      <c r="H8060"/>
      <c r="I8060"/>
      <c r="J8060"/>
      <c r="K8060"/>
      <c r="L8060" s="172"/>
    </row>
    <row r="8061" spans="7:12" x14ac:dyDescent="0.15">
      <c r="G8061"/>
      <c r="H8061"/>
      <c r="I8061"/>
      <c r="J8061"/>
      <c r="K8061"/>
      <c r="L8061" s="172"/>
    </row>
    <row r="8062" spans="7:12" x14ac:dyDescent="0.15">
      <c r="G8062"/>
      <c r="H8062"/>
      <c r="I8062"/>
      <c r="J8062"/>
      <c r="K8062"/>
      <c r="L8062" s="172"/>
    </row>
    <row r="8063" spans="7:12" x14ac:dyDescent="0.15">
      <c r="G8063"/>
      <c r="H8063"/>
      <c r="I8063"/>
      <c r="J8063"/>
      <c r="K8063"/>
      <c r="L8063" s="172"/>
    </row>
    <row r="8064" spans="7:12" x14ac:dyDescent="0.15">
      <c r="G8064"/>
      <c r="H8064"/>
      <c r="I8064"/>
      <c r="J8064"/>
      <c r="K8064"/>
      <c r="L8064" s="172"/>
    </row>
    <row r="8065" spans="7:12" x14ac:dyDescent="0.15">
      <c r="G8065"/>
      <c r="H8065"/>
      <c r="I8065"/>
      <c r="J8065"/>
      <c r="K8065"/>
      <c r="L8065" s="172"/>
    </row>
    <row r="8066" spans="7:12" x14ac:dyDescent="0.15">
      <c r="G8066"/>
      <c r="H8066"/>
      <c r="I8066"/>
      <c r="J8066"/>
      <c r="K8066"/>
      <c r="L8066" s="172"/>
    </row>
    <row r="8067" spans="7:12" x14ac:dyDescent="0.15">
      <c r="G8067"/>
      <c r="H8067"/>
      <c r="I8067"/>
      <c r="J8067"/>
      <c r="K8067"/>
      <c r="L8067" s="172"/>
    </row>
    <row r="8068" spans="7:12" x14ac:dyDescent="0.15">
      <c r="G8068"/>
      <c r="H8068"/>
      <c r="I8068"/>
      <c r="J8068"/>
      <c r="K8068"/>
      <c r="L8068" s="172"/>
    </row>
    <row r="8069" spans="7:12" x14ac:dyDescent="0.15">
      <c r="G8069"/>
      <c r="H8069"/>
      <c r="I8069"/>
      <c r="J8069"/>
      <c r="K8069"/>
      <c r="L8069" s="172"/>
    </row>
    <row r="8070" spans="7:12" x14ac:dyDescent="0.15">
      <c r="G8070"/>
      <c r="H8070"/>
      <c r="I8070"/>
      <c r="J8070"/>
      <c r="K8070"/>
      <c r="L8070" s="172"/>
    </row>
    <row r="8071" spans="7:12" x14ac:dyDescent="0.15">
      <c r="G8071"/>
      <c r="H8071"/>
      <c r="I8071"/>
      <c r="J8071"/>
      <c r="K8071"/>
      <c r="L8071" s="172"/>
    </row>
    <row r="8072" spans="7:12" x14ac:dyDescent="0.15">
      <c r="G8072"/>
      <c r="H8072"/>
      <c r="I8072"/>
      <c r="J8072"/>
      <c r="K8072"/>
      <c r="L8072" s="172"/>
    </row>
    <row r="8073" spans="7:12" x14ac:dyDescent="0.15">
      <c r="G8073"/>
      <c r="H8073"/>
      <c r="I8073"/>
      <c r="J8073"/>
      <c r="K8073"/>
      <c r="L8073" s="172"/>
    </row>
    <row r="8074" spans="7:12" x14ac:dyDescent="0.15">
      <c r="G8074"/>
      <c r="H8074"/>
      <c r="I8074"/>
      <c r="J8074"/>
      <c r="K8074"/>
      <c r="L8074" s="172"/>
    </row>
    <row r="8075" spans="7:12" x14ac:dyDescent="0.15">
      <c r="G8075"/>
      <c r="H8075"/>
      <c r="I8075"/>
      <c r="J8075"/>
      <c r="K8075"/>
      <c r="L8075" s="172"/>
    </row>
    <row r="8076" spans="7:12" x14ac:dyDescent="0.15">
      <c r="G8076"/>
      <c r="H8076"/>
      <c r="I8076"/>
      <c r="J8076"/>
      <c r="K8076"/>
      <c r="L8076" s="172"/>
    </row>
    <row r="8077" spans="7:12" x14ac:dyDescent="0.15">
      <c r="G8077"/>
      <c r="H8077"/>
      <c r="I8077"/>
      <c r="J8077"/>
      <c r="K8077"/>
      <c r="L8077" s="172"/>
    </row>
    <row r="8078" spans="7:12" x14ac:dyDescent="0.15">
      <c r="G8078"/>
      <c r="H8078"/>
      <c r="I8078"/>
      <c r="J8078"/>
      <c r="K8078"/>
      <c r="L8078" s="172"/>
    </row>
    <row r="8079" spans="7:12" x14ac:dyDescent="0.15">
      <c r="G8079"/>
      <c r="H8079"/>
      <c r="I8079"/>
      <c r="J8079"/>
      <c r="K8079"/>
      <c r="L8079" s="172"/>
    </row>
    <row r="8080" spans="7:12" x14ac:dyDescent="0.15">
      <c r="G8080"/>
      <c r="H8080"/>
      <c r="I8080"/>
      <c r="J8080"/>
      <c r="K8080"/>
      <c r="L8080" s="172"/>
    </row>
    <row r="8081" spans="7:12" x14ac:dyDescent="0.15">
      <c r="G8081"/>
      <c r="H8081"/>
      <c r="I8081"/>
      <c r="J8081"/>
      <c r="K8081"/>
      <c r="L8081" s="172"/>
    </row>
    <row r="8082" spans="7:12" x14ac:dyDescent="0.15">
      <c r="G8082"/>
      <c r="H8082"/>
      <c r="I8082"/>
      <c r="J8082"/>
      <c r="K8082"/>
      <c r="L8082" s="172"/>
    </row>
    <row r="8083" spans="7:12" x14ac:dyDescent="0.15">
      <c r="G8083"/>
      <c r="H8083"/>
      <c r="I8083"/>
      <c r="J8083"/>
      <c r="K8083"/>
      <c r="L8083" s="172"/>
    </row>
    <row r="8084" spans="7:12" x14ac:dyDescent="0.15">
      <c r="G8084"/>
      <c r="H8084"/>
      <c r="I8084"/>
      <c r="J8084"/>
      <c r="K8084"/>
      <c r="L8084" s="172"/>
    </row>
    <row r="8085" spans="7:12" x14ac:dyDescent="0.15">
      <c r="G8085"/>
      <c r="H8085"/>
      <c r="I8085"/>
      <c r="J8085"/>
      <c r="K8085"/>
      <c r="L8085" s="172"/>
    </row>
    <row r="8086" spans="7:12" x14ac:dyDescent="0.15">
      <c r="G8086"/>
      <c r="H8086"/>
      <c r="I8086"/>
      <c r="J8086"/>
      <c r="K8086"/>
      <c r="L8086" s="172"/>
    </row>
    <row r="8087" spans="7:12" x14ac:dyDescent="0.15">
      <c r="G8087"/>
      <c r="H8087"/>
      <c r="I8087"/>
      <c r="J8087"/>
      <c r="K8087"/>
      <c r="L8087" s="172"/>
    </row>
    <row r="8088" spans="7:12" x14ac:dyDescent="0.15">
      <c r="G8088"/>
      <c r="H8088"/>
      <c r="I8088"/>
      <c r="J8088"/>
      <c r="K8088"/>
      <c r="L8088" s="172"/>
    </row>
    <row r="8089" spans="7:12" x14ac:dyDescent="0.15">
      <c r="G8089"/>
      <c r="H8089"/>
      <c r="I8089"/>
      <c r="J8089"/>
      <c r="K8089"/>
      <c r="L8089" s="172"/>
    </row>
    <row r="8090" spans="7:12" x14ac:dyDescent="0.15">
      <c r="G8090"/>
      <c r="H8090"/>
      <c r="I8090"/>
      <c r="J8090"/>
      <c r="K8090"/>
      <c r="L8090" s="172"/>
    </row>
    <row r="8091" spans="7:12" x14ac:dyDescent="0.15">
      <c r="G8091"/>
      <c r="H8091"/>
      <c r="I8091"/>
      <c r="J8091"/>
      <c r="K8091"/>
      <c r="L8091" s="172"/>
    </row>
    <row r="8092" spans="7:12" x14ac:dyDescent="0.15">
      <c r="G8092"/>
      <c r="H8092"/>
      <c r="I8092"/>
      <c r="J8092"/>
      <c r="K8092"/>
      <c r="L8092" s="172"/>
    </row>
    <row r="8093" spans="7:12" x14ac:dyDescent="0.15">
      <c r="G8093"/>
      <c r="H8093"/>
      <c r="I8093"/>
      <c r="J8093"/>
      <c r="K8093"/>
      <c r="L8093" s="172"/>
    </row>
    <row r="8094" spans="7:12" x14ac:dyDescent="0.15">
      <c r="G8094"/>
      <c r="H8094"/>
      <c r="I8094"/>
      <c r="J8094"/>
      <c r="K8094"/>
      <c r="L8094" s="172"/>
    </row>
    <row r="8095" spans="7:12" x14ac:dyDescent="0.15">
      <c r="G8095"/>
      <c r="H8095"/>
      <c r="I8095"/>
      <c r="J8095"/>
      <c r="K8095"/>
      <c r="L8095" s="172"/>
    </row>
    <row r="8096" spans="7:12" x14ac:dyDescent="0.15">
      <c r="G8096"/>
      <c r="H8096"/>
      <c r="I8096"/>
      <c r="J8096"/>
      <c r="K8096"/>
      <c r="L8096" s="172"/>
    </row>
    <row r="8097" spans="7:12" x14ac:dyDescent="0.15">
      <c r="G8097"/>
      <c r="H8097"/>
      <c r="I8097"/>
      <c r="J8097"/>
      <c r="K8097"/>
      <c r="L8097" s="172"/>
    </row>
    <row r="8098" spans="7:12" x14ac:dyDescent="0.15">
      <c r="G8098"/>
      <c r="H8098"/>
      <c r="I8098"/>
      <c r="J8098"/>
      <c r="K8098"/>
      <c r="L8098" s="172"/>
    </row>
    <row r="8099" spans="7:12" x14ac:dyDescent="0.15">
      <c r="G8099"/>
      <c r="H8099"/>
      <c r="I8099"/>
      <c r="J8099"/>
      <c r="K8099"/>
      <c r="L8099" s="172"/>
    </row>
    <row r="8100" spans="7:12" x14ac:dyDescent="0.15">
      <c r="G8100"/>
      <c r="H8100"/>
      <c r="I8100"/>
      <c r="J8100"/>
      <c r="K8100"/>
      <c r="L8100" s="172"/>
    </row>
    <row r="8101" spans="7:12" x14ac:dyDescent="0.15">
      <c r="G8101"/>
      <c r="H8101"/>
      <c r="I8101"/>
      <c r="J8101"/>
      <c r="K8101"/>
      <c r="L8101" s="172"/>
    </row>
    <row r="8102" spans="7:12" x14ac:dyDescent="0.15">
      <c r="G8102"/>
      <c r="H8102"/>
      <c r="I8102"/>
      <c r="J8102"/>
      <c r="K8102"/>
      <c r="L8102" s="172"/>
    </row>
    <row r="8103" spans="7:12" x14ac:dyDescent="0.15">
      <c r="G8103"/>
      <c r="H8103"/>
      <c r="I8103"/>
      <c r="J8103"/>
      <c r="K8103"/>
      <c r="L8103" s="172"/>
    </row>
    <row r="8104" spans="7:12" x14ac:dyDescent="0.15">
      <c r="G8104"/>
      <c r="H8104"/>
      <c r="I8104"/>
      <c r="J8104"/>
      <c r="K8104"/>
      <c r="L8104" s="172"/>
    </row>
    <row r="8105" spans="7:12" x14ac:dyDescent="0.15">
      <c r="G8105"/>
      <c r="H8105"/>
      <c r="I8105"/>
      <c r="J8105"/>
      <c r="K8105"/>
      <c r="L8105" s="172"/>
    </row>
    <row r="8106" spans="7:12" x14ac:dyDescent="0.15">
      <c r="G8106"/>
      <c r="H8106"/>
      <c r="I8106"/>
      <c r="J8106"/>
      <c r="K8106"/>
      <c r="L8106" s="172"/>
    </row>
    <row r="8107" spans="7:12" x14ac:dyDescent="0.15">
      <c r="G8107"/>
      <c r="H8107"/>
      <c r="I8107"/>
      <c r="J8107"/>
      <c r="K8107"/>
      <c r="L8107" s="172"/>
    </row>
    <row r="8108" spans="7:12" x14ac:dyDescent="0.15">
      <c r="G8108"/>
      <c r="H8108"/>
      <c r="I8108"/>
      <c r="J8108"/>
      <c r="K8108"/>
      <c r="L8108" s="172"/>
    </row>
    <row r="8109" spans="7:12" x14ac:dyDescent="0.15">
      <c r="G8109"/>
      <c r="H8109"/>
      <c r="I8109"/>
      <c r="J8109"/>
      <c r="K8109"/>
      <c r="L8109" s="172"/>
    </row>
    <row r="8110" spans="7:12" x14ac:dyDescent="0.15">
      <c r="G8110"/>
      <c r="H8110"/>
      <c r="I8110"/>
      <c r="J8110"/>
      <c r="K8110"/>
      <c r="L8110" s="172"/>
    </row>
    <row r="8111" spans="7:12" x14ac:dyDescent="0.15">
      <c r="G8111"/>
      <c r="H8111"/>
      <c r="I8111"/>
      <c r="J8111"/>
      <c r="K8111"/>
      <c r="L8111" s="172"/>
    </row>
    <row r="8112" spans="7:12" x14ac:dyDescent="0.15">
      <c r="G8112"/>
      <c r="H8112"/>
      <c r="I8112"/>
      <c r="J8112"/>
      <c r="K8112"/>
      <c r="L8112" s="172"/>
    </row>
    <row r="8113" spans="7:12" x14ac:dyDescent="0.15">
      <c r="G8113"/>
      <c r="H8113"/>
      <c r="I8113"/>
      <c r="J8113"/>
      <c r="K8113"/>
      <c r="L8113" s="172"/>
    </row>
    <row r="8114" spans="7:12" x14ac:dyDescent="0.15">
      <c r="G8114"/>
      <c r="H8114"/>
      <c r="I8114"/>
      <c r="J8114"/>
      <c r="K8114"/>
      <c r="L8114" s="172"/>
    </row>
    <row r="8115" spans="7:12" x14ac:dyDescent="0.15">
      <c r="G8115"/>
      <c r="H8115"/>
      <c r="I8115"/>
      <c r="J8115"/>
      <c r="K8115"/>
      <c r="L8115" s="172"/>
    </row>
    <row r="8116" spans="7:12" x14ac:dyDescent="0.15">
      <c r="G8116"/>
      <c r="H8116"/>
      <c r="I8116"/>
      <c r="J8116"/>
      <c r="K8116"/>
      <c r="L8116" s="172"/>
    </row>
    <row r="8117" spans="7:12" x14ac:dyDescent="0.15">
      <c r="G8117"/>
      <c r="H8117"/>
      <c r="I8117"/>
      <c r="J8117"/>
      <c r="K8117"/>
      <c r="L8117" s="172"/>
    </row>
    <row r="8118" spans="7:12" x14ac:dyDescent="0.15">
      <c r="G8118"/>
      <c r="H8118"/>
      <c r="I8118"/>
      <c r="J8118"/>
      <c r="K8118"/>
      <c r="L8118" s="172"/>
    </row>
    <row r="8119" spans="7:12" x14ac:dyDescent="0.15">
      <c r="G8119"/>
      <c r="H8119"/>
      <c r="I8119"/>
      <c r="J8119"/>
      <c r="K8119"/>
      <c r="L8119" s="172"/>
    </row>
    <row r="8120" spans="7:12" x14ac:dyDescent="0.15">
      <c r="G8120"/>
      <c r="H8120"/>
      <c r="I8120"/>
      <c r="J8120"/>
      <c r="K8120"/>
      <c r="L8120" s="172"/>
    </row>
    <row r="8121" spans="7:12" x14ac:dyDescent="0.15">
      <c r="G8121"/>
      <c r="H8121"/>
      <c r="I8121"/>
      <c r="J8121"/>
      <c r="K8121"/>
      <c r="L8121" s="172"/>
    </row>
    <row r="8122" spans="7:12" x14ac:dyDescent="0.15">
      <c r="G8122"/>
      <c r="H8122"/>
      <c r="I8122"/>
      <c r="J8122"/>
      <c r="K8122"/>
      <c r="L8122" s="172"/>
    </row>
    <row r="8123" spans="7:12" x14ac:dyDescent="0.15">
      <c r="G8123"/>
      <c r="H8123"/>
      <c r="I8123"/>
      <c r="J8123"/>
      <c r="K8123"/>
      <c r="L8123" s="172"/>
    </row>
    <row r="8124" spans="7:12" x14ac:dyDescent="0.15">
      <c r="G8124"/>
      <c r="H8124"/>
      <c r="I8124"/>
      <c r="J8124"/>
      <c r="K8124"/>
      <c r="L8124" s="172"/>
    </row>
    <row r="8125" spans="7:12" x14ac:dyDescent="0.15">
      <c r="G8125"/>
      <c r="H8125"/>
      <c r="I8125"/>
      <c r="J8125"/>
      <c r="K8125"/>
      <c r="L8125" s="172"/>
    </row>
    <row r="8126" spans="7:12" x14ac:dyDescent="0.15">
      <c r="G8126"/>
      <c r="H8126"/>
      <c r="I8126"/>
      <c r="J8126"/>
      <c r="K8126"/>
      <c r="L8126" s="172"/>
    </row>
    <row r="8127" spans="7:12" x14ac:dyDescent="0.15">
      <c r="G8127"/>
      <c r="H8127"/>
      <c r="I8127"/>
      <c r="J8127"/>
      <c r="K8127"/>
      <c r="L8127" s="172"/>
    </row>
    <row r="8128" spans="7:12" x14ac:dyDescent="0.15">
      <c r="G8128"/>
      <c r="H8128"/>
      <c r="I8128"/>
      <c r="J8128"/>
      <c r="K8128"/>
      <c r="L8128" s="172"/>
    </row>
    <row r="8129" spans="7:12" x14ac:dyDescent="0.15">
      <c r="G8129"/>
      <c r="H8129"/>
      <c r="I8129"/>
      <c r="J8129"/>
      <c r="K8129"/>
      <c r="L8129" s="172"/>
    </row>
    <row r="8130" spans="7:12" x14ac:dyDescent="0.15">
      <c r="G8130"/>
      <c r="H8130"/>
      <c r="I8130"/>
      <c r="J8130"/>
      <c r="K8130"/>
      <c r="L8130" s="172"/>
    </row>
    <row r="8131" spans="7:12" x14ac:dyDescent="0.15">
      <c r="G8131"/>
      <c r="H8131"/>
      <c r="I8131"/>
      <c r="J8131"/>
      <c r="K8131"/>
      <c r="L8131" s="172"/>
    </row>
    <row r="8132" spans="7:12" x14ac:dyDescent="0.15">
      <c r="G8132"/>
      <c r="H8132"/>
      <c r="I8132"/>
      <c r="J8132"/>
      <c r="K8132"/>
      <c r="L8132" s="172"/>
    </row>
    <row r="8133" spans="7:12" x14ac:dyDescent="0.15">
      <c r="G8133"/>
      <c r="H8133"/>
      <c r="I8133"/>
      <c r="J8133"/>
      <c r="K8133"/>
      <c r="L8133" s="172"/>
    </row>
    <row r="8134" spans="7:12" x14ac:dyDescent="0.15">
      <c r="G8134"/>
      <c r="H8134"/>
      <c r="I8134"/>
      <c r="J8134"/>
      <c r="K8134"/>
      <c r="L8134" s="172"/>
    </row>
    <row r="8135" spans="7:12" x14ac:dyDescent="0.15">
      <c r="G8135"/>
      <c r="H8135"/>
      <c r="I8135"/>
      <c r="J8135"/>
      <c r="K8135"/>
      <c r="L8135" s="172"/>
    </row>
    <row r="8136" spans="7:12" x14ac:dyDescent="0.15">
      <c r="G8136"/>
      <c r="H8136"/>
      <c r="I8136"/>
      <c r="J8136"/>
      <c r="K8136"/>
      <c r="L8136" s="172"/>
    </row>
    <row r="8137" spans="7:12" x14ac:dyDescent="0.15">
      <c r="G8137"/>
      <c r="H8137"/>
      <c r="I8137"/>
      <c r="J8137"/>
      <c r="K8137"/>
      <c r="L8137" s="172"/>
    </row>
    <row r="8138" spans="7:12" x14ac:dyDescent="0.15">
      <c r="G8138"/>
      <c r="H8138"/>
      <c r="I8138"/>
      <c r="J8138"/>
      <c r="K8138"/>
      <c r="L8138" s="172"/>
    </row>
    <row r="8139" spans="7:12" x14ac:dyDescent="0.15">
      <c r="G8139"/>
      <c r="H8139"/>
      <c r="I8139"/>
      <c r="J8139"/>
      <c r="K8139"/>
      <c r="L8139" s="172"/>
    </row>
    <row r="8140" spans="7:12" x14ac:dyDescent="0.15">
      <c r="G8140"/>
      <c r="H8140"/>
      <c r="I8140"/>
      <c r="J8140"/>
      <c r="K8140"/>
      <c r="L8140" s="172"/>
    </row>
    <row r="8141" spans="7:12" x14ac:dyDescent="0.15">
      <c r="G8141"/>
      <c r="H8141"/>
      <c r="I8141"/>
      <c r="J8141"/>
      <c r="K8141"/>
      <c r="L8141" s="172"/>
    </row>
    <row r="8142" spans="7:12" x14ac:dyDescent="0.15">
      <c r="G8142"/>
      <c r="H8142"/>
      <c r="I8142"/>
      <c r="J8142"/>
      <c r="K8142"/>
      <c r="L8142" s="172"/>
    </row>
    <row r="8143" spans="7:12" x14ac:dyDescent="0.15">
      <c r="G8143"/>
      <c r="H8143"/>
      <c r="I8143"/>
      <c r="J8143"/>
      <c r="K8143"/>
      <c r="L8143" s="172"/>
    </row>
    <row r="8144" spans="7:12" x14ac:dyDescent="0.15">
      <c r="G8144"/>
      <c r="H8144"/>
      <c r="I8144"/>
      <c r="J8144"/>
      <c r="K8144"/>
      <c r="L8144" s="172"/>
    </row>
    <row r="8145" spans="7:12" x14ac:dyDescent="0.15">
      <c r="G8145"/>
      <c r="H8145"/>
      <c r="I8145"/>
      <c r="J8145"/>
      <c r="K8145"/>
      <c r="L8145" s="172"/>
    </row>
    <row r="8146" spans="7:12" x14ac:dyDescent="0.15">
      <c r="G8146"/>
      <c r="H8146"/>
      <c r="I8146"/>
      <c r="J8146"/>
      <c r="K8146"/>
      <c r="L8146" s="172"/>
    </row>
    <row r="8147" spans="7:12" x14ac:dyDescent="0.15">
      <c r="G8147"/>
      <c r="H8147"/>
      <c r="I8147"/>
      <c r="J8147"/>
      <c r="K8147"/>
      <c r="L8147" s="172"/>
    </row>
    <row r="8148" spans="7:12" x14ac:dyDescent="0.15">
      <c r="G8148"/>
      <c r="H8148"/>
      <c r="I8148"/>
      <c r="J8148"/>
      <c r="K8148"/>
      <c r="L8148" s="172"/>
    </row>
    <row r="8149" spans="7:12" x14ac:dyDescent="0.15">
      <c r="G8149"/>
      <c r="H8149"/>
      <c r="I8149"/>
      <c r="J8149"/>
      <c r="K8149"/>
      <c r="L8149" s="172"/>
    </row>
    <row r="8150" spans="7:12" x14ac:dyDescent="0.15">
      <c r="G8150"/>
      <c r="H8150"/>
      <c r="I8150"/>
      <c r="J8150"/>
      <c r="K8150"/>
      <c r="L8150" s="172"/>
    </row>
    <row r="8151" spans="7:12" x14ac:dyDescent="0.15">
      <c r="G8151"/>
      <c r="H8151"/>
      <c r="I8151"/>
      <c r="J8151"/>
      <c r="K8151"/>
      <c r="L8151" s="172"/>
    </row>
    <row r="8152" spans="7:12" x14ac:dyDescent="0.15">
      <c r="G8152"/>
      <c r="H8152"/>
      <c r="I8152"/>
      <c r="J8152"/>
      <c r="K8152"/>
      <c r="L8152" s="172"/>
    </row>
    <row r="8153" spans="7:12" x14ac:dyDescent="0.15">
      <c r="G8153"/>
      <c r="H8153"/>
      <c r="I8153"/>
      <c r="J8153"/>
      <c r="K8153"/>
      <c r="L8153" s="172"/>
    </row>
    <row r="8154" spans="7:12" x14ac:dyDescent="0.15">
      <c r="G8154"/>
      <c r="H8154"/>
      <c r="I8154"/>
      <c r="J8154"/>
      <c r="K8154"/>
      <c r="L8154" s="172"/>
    </row>
    <row r="8155" spans="7:12" x14ac:dyDescent="0.15">
      <c r="G8155"/>
      <c r="H8155"/>
      <c r="I8155"/>
      <c r="J8155"/>
      <c r="K8155"/>
      <c r="L8155" s="172"/>
    </row>
    <row r="8156" spans="7:12" x14ac:dyDescent="0.15">
      <c r="G8156"/>
      <c r="H8156"/>
      <c r="I8156"/>
      <c r="J8156"/>
      <c r="K8156"/>
      <c r="L8156" s="172"/>
    </row>
    <row r="8157" spans="7:12" x14ac:dyDescent="0.15">
      <c r="G8157"/>
      <c r="H8157"/>
      <c r="I8157"/>
      <c r="J8157"/>
      <c r="K8157"/>
      <c r="L8157" s="172"/>
    </row>
    <row r="8158" spans="7:12" x14ac:dyDescent="0.15">
      <c r="G8158"/>
      <c r="H8158"/>
      <c r="I8158"/>
      <c r="J8158"/>
      <c r="K8158"/>
      <c r="L8158" s="172"/>
    </row>
    <row r="8159" spans="7:12" x14ac:dyDescent="0.15">
      <c r="G8159"/>
      <c r="H8159"/>
      <c r="I8159"/>
      <c r="J8159"/>
      <c r="K8159"/>
      <c r="L8159" s="172"/>
    </row>
    <row r="8160" spans="7:12" x14ac:dyDescent="0.15">
      <c r="G8160"/>
      <c r="H8160"/>
      <c r="I8160"/>
      <c r="J8160"/>
      <c r="K8160"/>
      <c r="L8160" s="172"/>
    </row>
    <row r="8161" spans="7:12" x14ac:dyDescent="0.15">
      <c r="G8161"/>
      <c r="H8161"/>
      <c r="I8161"/>
      <c r="J8161"/>
      <c r="K8161"/>
      <c r="L8161" s="172"/>
    </row>
    <row r="8162" spans="7:12" x14ac:dyDescent="0.15">
      <c r="G8162"/>
      <c r="H8162"/>
      <c r="I8162"/>
      <c r="J8162"/>
      <c r="K8162"/>
      <c r="L8162" s="172"/>
    </row>
    <row r="8163" spans="7:12" x14ac:dyDescent="0.15">
      <c r="G8163"/>
      <c r="H8163"/>
      <c r="I8163"/>
      <c r="J8163"/>
      <c r="K8163"/>
      <c r="L8163" s="172"/>
    </row>
    <row r="8164" spans="7:12" x14ac:dyDescent="0.15">
      <c r="G8164"/>
      <c r="H8164"/>
      <c r="I8164"/>
      <c r="J8164"/>
      <c r="K8164"/>
      <c r="L8164" s="172"/>
    </row>
    <row r="8165" spans="7:12" x14ac:dyDescent="0.15">
      <c r="G8165"/>
      <c r="H8165"/>
      <c r="I8165"/>
      <c r="J8165"/>
      <c r="K8165"/>
      <c r="L8165" s="172"/>
    </row>
    <row r="8166" spans="7:12" x14ac:dyDescent="0.15">
      <c r="G8166"/>
      <c r="H8166"/>
      <c r="I8166"/>
      <c r="J8166"/>
      <c r="K8166"/>
      <c r="L8166" s="172"/>
    </row>
    <row r="8167" spans="7:12" x14ac:dyDescent="0.15">
      <c r="G8167"/>
      <c r="H8167"/>
      <c r="I8167"/>
      <c r="J8167"/>
      <c r="K8167"/>
      <c r="L8167" s="172"/>
    </row>
    <row r="8168" spans="7:12" x14ac:dyDescent="0.15">
      <c r="G8168"/>
      <c r="H8168"/>
      <c r="I8168"/>
      <c r="J8168"/>
      <c r="K8168"/>
      <c r="L8168" s="172"/>
    </row>
    <row r="8169" spans="7:12" x14ac:dyDescent="0.15">
      <c r="G8169"/>
      <c r="H8169"/>
      <c r="I8169"/>
      <c r="J8169"/>
      <c r="K8169"/>
      <c r="L8169" s="172"/>
    </row>
    <row r="8170" spans="7:12" x14ac:dyDescent="0.15">
      <c r="G8170"/>
      <c r="H8170"/>
      <c r="I8170"/>
      <c r="J8170"/>
      <c r="K8170"/>
      <c r="L8170" s="172"/>
    </row>
    <row r="8171" spans="7:12" x14ac:dyDescent="0.15">
      <c r="G8171"/>
      <c r="H8171"/>
      <c r="I8171"/>
      <c r="J8171"/>
      <c r="K8171"/>
      <c r="L8171" s="172"/>
    </row>
    <row r="8172" spans="7:12" x14ac:dyDescent="0.15">
      <c r="G8172"/>
      <c r="H8172"/>
      <c r="I8172"/>
      <c r="J8172"/>
      <c r="K8172"/>
      <c r="L8172" s="172"/>
    </row>
    <row r="8173" spans="7:12" x14ac:dyDescent="0.15">
      <c r="G8173"/>
      <c r="H8173"/>
      <c r="I8173"/>
      <c r="J8173"/>
      <c r="K8173"/>
      <c r="L8173" s="172"/>
    </row>
    <row r="8174" spans="7:12" x14ac:dyDescent="0.15">
      <c r="G8174"/>
      <c r="H8174"/>
      <c r="I8174"/>
      <c r="J8174"/>
      <c r="K8174"/>
      <c r="L8174" s="172"/>
    </row>
    <row r="8175" spans="7:12" x14ac:dyDescent="0.15">
      <c r="G8175"/>
      <c r="H8175"/>
      <c r="I8175"/>
      <c r="J8175"/>
      <c r="K8175"/>
      <c r="L8175" s="172"/>
    </row>
    <row r="8176" spans="7:12" x14ac:dyDescent="0.15">
      <c r="G8176"/>
      <c r="H8176"/>
      <c r="I8176"/>
      <c r="J8176"/>
      <c r="K8176"/>
      <c r="L8176" s="172"/>
    </row>
    <row r="8177" spans="7:12" x14ac:dyDescent="0.15">
      <c r="G8177"/>
      <c r="H8177"/>
      <c r="I8177"/>
      <c r="J8177"/>
      <c r="K8177"/>
      <c r="L8177" s="172"/>
    </row>
    <row r="8178" spans="7:12" x14ac:dyDescent="0.15">
      <c r="G8178"/>
      <c r="H8178"/>
      <c r="I8178"/>
      <c r="J8178"/>
      <c r="K8178"/>
      <c r="L8178" s="172"/>
    </row>
    <row r="8179" spans="7:12" x14ac:dyDescent="0.15">
      <c r="G8179"/>
      <c r="H8179"/>
      <c r="I8179"/>
      <c r="J8179"/>
      <c r="K8179"/>
      <c r="L8179" s="172"/>
    </row>
    <row r="8180" spans="7:12" x14ac:dyDescent="0.15">
      <c r="G8180"/>
      <c r="H8180"/>
      <c r="I8180"/>
      <c r="J8180"/>
      <c r="K8180"/>
      <c r="L8180" s="172"/>
    </row>
    <row r="8181" spans="7:12" x14ac:dyDescent="0.15">
      <c r="G8181"/>
      <c r="H8181"/>
      <c r="I8181"/>
      <c r="J8181"/>
      <c r="K8181"/>
      <c r="L8181" s="172"/>
    </row>
    <row r="8182" spans="7:12" x14ac:dyDescent="0.15">
      <c r="G8182"/>
      <c r="H8182"/>
      <c r="I8182"/>
      <c r="J8182"/>
      <c r="K8182"/>
      <c r="L8182" s="172"/>
    </row>
    <row r="8183" spans="7:12" x14ac:dyDescent="0.15">
      <c r="G8183"/>
      <c r="H8183"/>
      <c r="I8183"/>
      <c r="J8183"/>
      <c r="K8183"/>
      <c r="L8183" s="172"/>
    </row>
    <row r="8184" spans="7:12" x14ac:dyDescent="0.15">
      <c r="G8184"/>
      <c r="H8184"/>
      <c r="I8184"/>
      <c r="J8184"/>
      <c r="K8184"/>
      <c r="L8184" s="172"/>
    </row>
    <row r="8185" spans="7:12" x14ac:dyDescent="0.15">
      <c r="G8185"/>
      <c r="H8185"/>
      <c r="I8185"/>
      <c r="J8185"/>
      <c r="K8185"/>
      <c r="L8185" s="172"/>
    </row>
    <row r="8186" spans="7:12" x14ac:dyDescent="0.15">
      <c r="G8186"/>
      <c r="H8186"/>
      <c r="I8186"/>
      <c r="J8186"/>
      <c r="K8186"/>
      <c r="L8186" s="172"/>
    </row>
    <row r="8187" spans="7:12" x14ac:dyDescent="0.15">
      <c r="G8187"/>
      <c r="H8187"/>
      <c r="I8187"/>
      <c r="J8187"/>
      <c r="K8187"/>
      <c r="L8187" s="172"/>
    </row>
    <row r="8188" spans="7:12" x14ac:dyDescent="0.15">
      <c r="G8188"/>
      <c r="H8188"/>
      <c r="I8188"/>
      <c r="J8188"/>
      <c r="K8188"/>
      <c r="L8188" s="172"/>
    </row>
    <row r="8189" spans="7:12" x14ac:dyDescent="0.15">
      <c r="G8189"/>
      <c r="H8189"/>
      <c r="I8189"/>
      <c r="J8189"/>
      <c r="K8189"/>
      <c r="L8189" s="172"/>
    </row>
    <row r="8190" spans="7:12" x14ac:dyDescent="0.15">
      <c r="G8190"/>
      <c r="H8190"/>
      <c r="I8190"/>
      <c r="J8190"/>
      <c r="K8190"/>
      <c r="L8190" s="172"/>
    </row>
    <row r="8191" spans="7:12" x14ac:dyDescent="0.15">
      <c r="G8191"/>
      <c r="H8191"/>
      <c r="I8191"/>
      <c r="J8191"/>
      <c r="K8191"/>
      <c r="L8191" s="172"/>
    </row>
    <row r="8192" spans="7:12" x14ac:dyDescent="0.15">
      <c r="G8192"/>
      <c r="H8192"/>
      <c r="I8192"/>
      <c r="J8192"/>
      <c r="K8192"/>
      <c r="L8192" s="172"/>
    </row>
    <row r="8193" spans="7:12" x14ac:dyDescent="0.15">
      <c r="G8193"/>
      <c r="H8193"/>
      <c r="I8193"/>
      <c r="J8193"/>
      <c r="K8193"/>
      <c r="L8193" s="172"/>
    </row>
    <row r="8194" spans="7:12" x14ac:dyDescent="0.15">
      <c r="G8194"/>
      <c r="H8194"/>
      <c r="I8194"/>
      <c r="J8194"/>
      <c r="K8194"/>
      <c r="L8194" s="172"/>
    </row>
    <row r="8195" spans="7:12" x14ac:dyDescent="0.15">
      <c r="G8195"/>
      <c r="H8195"/>
      <c r="I8195"/>
      <c r="J8195"/>
      <c r="K8195"/>
      <c r="L8195" s="172"/>
    </row>
    <row r="8196" spans="7:12" x14ac:dyDescent="0.15">
      <c r="G8196"/>
      <c r="H8196"/>
      <c r="I8196"/>
      <c r="J8196"/>
      <c r="K8196"/>
      <c r="L8196" s="172"/>
    </row>
    <row r="8197" spans="7:12" x14ac:dyDescent="0.15">
      <c r="G8197"/>
      <c r="H8197"/>
      <c r="I8197"/>
      <c r="J8197"/>
      <c r="K8197"/>
      <c r="L8197" s="172"/>
    </row>
    <row r="8198" spans="7:12" x14ac:dyDescent="0.15">
      <c r="G8198"/>
      <c r="H8198"/>
      <c r="I8198"/>
      <c r="J8198"/>
      <c r="K8198"/>
      <c r="L8198" s="172"/>
    </row>
    <row r="8199" spans="7:12" x14ac:dyDescent="0.15">
      <c r="G8199"/>
      <c r="H8199"/>
      <c r="I8199"/>
      <c r="J8199"/>
      <c r="K8199"/>
      <c r="L8199" s="172"/>
    </row>
    <row r="8200" spans="7:12" x14ac:dyDescent="0.15">
      <c r="G8200"/>
      <c r="H8200"/>
      <c r="I8200"/>
      <c r="J8200"/>
      <c r="K8200"/>
      <c r="L8200" s="172"/>
    </row>
    <row r="8201" spans="7:12" x14ac:dyDescent="0.15">
      <c r="G8201"/>
      <c r="H8201"/>
      <c r="I8201"/>
      <c r="J8201"/>
      <c r="K8201"/>
      <c r="L8201" s="172"/>
    </row>
    <row r="8202" spans="7:12" x14ac:dyDescent="0.15">
      <c r="G8202"/>
      <c r="H8202"/>
      <c r="I8202"/>
      <c r="J8202"/>
      <c r="K8202"/>
      <c r="L8202" s="172"/>
    </row>
    <row r="8203" spans="7:12" x14ac:dyDescent="0.15">
      <c r="G8203"/>
      <c r="H8203"/>
      <c r="I8203"/>
      <c r="J8203"/>
      <c r="K8203"/>
      <c r="L8203" s="172"/>
    </row>
    <row r="8204" spans="7:12" x14ac:dyDescent="0.15">
      <c r="G8204"/>
      <c r="H8204"/>
      <c r="I8204"/>
      <c r="J8204"/>
      <c r="K8204"/>
      <c r="L8204" s="172"/>
    </row>
    <row r="8205" spans="7:12" x14ac:dyDescent="0.15">
      <c r="G8205"/>
      <c r="H8205"/>
      <c r="I8205"/>
      <c r="J8205"/>
      <c r="K8205"/>
      <c r="L8205" s="172"/>
    </row>
    <row r="8206" spans="7:12" x14ac:dyDescent="0.15">
      <c r="G8206"/>
      <c r="H8206"/>
      <c r="I8206"/>
      <c r="J8206"/>
      <c r="K8206"/>
      <c r="L8206" s="172"/>
    </row>
    <row r="8207" spans="7:12" x14ac:dyDescent="0.15">
      <c r="G8207"/>
      <c r="H8207"/>
      <c r="I8207"/>
      <c r="J8207"/>
      <c r="K8207"/>
      <c r="L8207" s="172"/>
    </row>
    <row r="8208" spans="7:12" x14ac:dyDescent="0.15">
      <c r="G8208"/>
      <c r="H8208"/>
      <c r="I8208"/>
      <c r="J8208"/>
      <c r="K8208"/>
      <c r="L8208" s="172"/>
    </row>
    <row r="8209" spans="7:12" x14ac:dyDescent="0.15">
      <c r="G8209"/>
      <c r="H8209"/>
      <c r="I8209"/>
      <c r="J8209"/>
      <c r="K8209"/>
      <c r="L8209" s="172"/>
    </row>
    <row r="8210" spans="7:12" x14ac:dyDescent="0.15">
      <c r="G8210"/>
      <c r="H8210"/>
      <c r="I8210"/>
      <c r="J8210"/>
      <c r="K8210"/>
      <c r="L8210" s="172"/>
    </row>
    <row r="8211" spans="7:12" x14ac:dyDescent="0.15">
      <c r="G8211"/>
      <c r="H8211"/>
      <c r="I8211"/>
      <c r="J8211"/>
      <c r="K8211"/>
      <c r="L8211" s="172"/>
    </row>
    <row r="8212" spans="7:12" x14ac:dyDescent="0.15">
      <c r="G8212"/>
      <c r="H8212"/>
      <c r="I8212"/>
      <c r="J8212"/>
      <c r="K8212"/>
      <c r="L8212" s="172"/>
    </row>
    <row r="8213" spans="7:12" x14ac:dyDescent="0.15">
      <c r="G8213"/>
      <c r="H8213"/>
      <c r="I8213"/>
      <c r="J8213"/>
      <c r="K8213"/>
      <c r="L8213" s="172"/>
    </row>
    <row r="8214" spans="7:12" x14ac:dyDescent="0.15">
      <c r="G8214"/>
      <c r="H8214"/>
      <c r="I8214"/>
      <c r="J8214"/>
      <c r="K8214"/>
      <c r="L8214" s="172"/>
    </row>
    <row r="8215" spans="7:12" x14ac:dyDescent="0.15">
      <c r="G8215"/>
      <c r="H8215"/>
      <c r="I8215"/>
      <c r="J8215"/>
      <c r="K8215"/>
      <c r="L8215" s="172"/>
    </row>
    <row r="8216" spans="7:12" x14ac:dyDescent="0.15">
      <c r="G8216"/>
      <c r="H8216"/>
      <c r="I8216"/>
      <c r="J8216"/>
      <c r="K8216"/>
      <c r="L8216" s="172"/>
    </row>
    <row r="8217" spans="7:12" x14ac:dyDescent="0.15">
      <c r="G8217"/>
      <c r="H8217"/>
      <c r="I8217"/>
      <c r="J8217"/>
      <c r="K8217"/>
      <c r="L8217" s="172"/>
    </row>
    <row r="8218" spans="7:12" x14ac:dyDescent="0.15">
      <c r="G8218"/>
      <c r="H8218"/>
      <c r="I8218"/>
      <c r="J8218"/>
      <c r="K8218"/>
      <c r="L8218" s="172"/>
    </row>
    <row r="8219" spans="7:12" x14ac:dyDescent="0.15">
      <c r="G8219"/>
      <c r="H8219"/>
      <c r="I8219"/>
      <c r="J8219"/>
      <c r="K8219"/>
      <c r="L8219" s="172"/>
    </row>
    <row r="8220" spans="7:12" x14ac:dyDescent="0.15">
      <c r="G8220"/>
      <c r="H8220"/>
      <c r="I8220"/>
      <c r="J8220"/>
      <c r="K8220"/>
      <c r="L8220" s="172"/>
    </row>
    <row r="8221" spans="7:12" x14ac:dyDescent="0.15">
      <c r="G8221"/>
      <c r="H8221"/>
      <c r="I8221"/>
      <c r="J8221"/>
      <c r="K8221"/>
      <c r="L8221" s="172"/>
    </row>
    <row r="8222" spans="7:12" x14ac:dyDescent="0.15">
      <c r="G8222"/>
      <c r="H8222"/>
      <c r="I8222"/>
      <c r="J8222"/>
      <c r="K8222"/>
      <c r="L8222" s="172"/>
    </row>
    <row r="8223" spans="7:12" x14ac:dyDescent="0.15">
      <c r="G8223"/>
      <c r="H8223"/>
      <c r="I8223"/>
      <c r="J8223"/>
      <c r="K8223"/>
      <c r="L8223" s="172"/>
    </row>
    <row r="8224" spans="7:12" x14ac:dyDescent="0.15">
      <c r="G8224"/>
      <c r="H8224"/>
      <c r="I8224"/>
      <c r="J8224"/>
      <c r="K8224"/>
      <c r="L8224" s="172"/>
    </row>
    <row r="8225" spans="7:12" x14ac:dyDescent="0.15">
      <c r="G8225"/>
      <c r="H8225"/>
      <c r="I8225"/>
      <c r="J8225"/>
      <c r="K8225"/>
      <c r="L8225" s="172"/>
    </row>
    <row r="8226" spans="7:12" x14ac:dyDescent="0.15">
      <c r="G8226"/>
      <c r="H8226"/>
      <c r="I8226"/>
      <c r="J8226"/>
      <c r="K8226"/>
      <c r="L8226" s="172"/>
    </row>
    <row r="8227" spans="7:12" x14ac:dyDescent="0.15">
      <c r="G8227"/>
      <c r="H8227"/>
      <c r="I8227"/>
      <c r="J8227"/>
      <c r="K8227"/>
      <c r="L8227" s="172"/>
    </row>
    <row r="8228" spans="7:12" x14ac:dyDescent="0.15">
      <c r="G8228"/>
      <c r="H8228"/>
      <c r="I8228"/>
      <c r="J8228"/>
      <c r="K8228"/>
      <c r="L8228" s="172"/>
    </row>
    <row r="8229" spans="7:12" x14ac:dyDescent="0.15">
      <c r="G8229"/>
      <c r="H8229"/>
      <c r="I8229"/>
      <c r="J8229"/>
      <c r="K8229"/>
      <c r="L8229" s="172"/>
    </row>
    <row r="8230" spans="7:12" x14ac:dyDescent="0.15">
      <c r="G8230"/>
      <c r="H8230"/>
      <c r="I8230"/>
      <c r="J8230"/>
      <c r="K8230"/>
      <c r="L8230" s="172"/>
    </row>
    <row r="8231" spans="7:12" x14ac:dyDescent="0.15">
      <c r="G8231"/>
      <c r="H8231"/>
      <c r="I8231"/>
      <c r="J8231"/>
      <c r="K8231"/>
      <c r="L8231" s="172"/>
    </row>
    <row r="8232" spans="7:12" x14ac:dyDescent="0.15">
      <c r="G8232"/>
      <c r="H8232"/>
      <c r="I8232"/>
      <c r="J8232"/>
      <c r="K8232"/>
      <c r="L8232" s="172"/>
    </row>
    <row r="8233" spans="7:12" x14ac:dyDescent="0.15">
      <c r="G8233"/>
      <c r="H8233"/>
      <c r="I8233"/>
      <c r="J8233"/>
      <c r="K8233"/>
      <c r="L8233" s="172"/>
    </row>
    <row r="8234" spans="7:12" x14ac:dyDescent="0.15">
      <c r="G8234"/>
      <c r="H8234"/>
      <c r="I8234"/>
      <c r="J8234"/>
      <c r="K8234"/>
      <c r="L8234" s="172"/>
    </row>
    <row r="8235" spans="7:12" x14ac:dyDescent="0.15">
      <c r="G8235"/>
      <c r="H8235"/>
      <c r="I8235"/>
      <c r="J8235"/>
      <c r="K8235"/>
      <c r="L8235" s="172"/>
    </row>
    <row r="8236" spans="7:12" x14ac:dyDescent="0.15">
      <c r="G8236"/>
      <c r="H8236"/>
      <c r="I8236"/>
      <c r="J8236"/>
      <c r="K8236"/>
      <c r="L8236" s="172"/>
    </row>
    <row r="8237" spans="7:12" x14ac:dyDescent="0.15">
      <c r="G8237"/>
      <c r="H8237"/>
      <c r="I8237"/>
      <c r="J8237"/>
      <c r="K8237"/>
      <c r="L8237" s="172"/>
    </row>
    <row r="8238" spans="7:12" x14ac:dyDescent="0.15">
      <c r="G8238"/>
      <c r="H8238"/>
      <c r="I8238"/>
      <c r="J8238"/>
      <c r="K8238"/>
      <c r="L8238" s="172"/>
    </row>
    <row r="8239" spans="7:12" x14ac:dyDescent="0.15">
      <c r="G8239"/>
      <c r="H8239"/>
      <c r="I8239"/>
      <c r="J8239"/>
      <c r="K8239"/>
      <c r="L8239" s="172"/>
    </row>
    <row r="8240" spans="7:12" x14ac:dyDescent="0.15">
      <c r="G8240"/>
      <c r="H8240"/>
      <c r="I8240"/>
      <c r="J8240"/>
      <c r="K8240"/>
      <c r="L8240" s="172"/>
    </row>
    <row r="8241" spans="7:12" x14ac:dyDescent="0.15">
      <c r="G8241"/>
      <c r="H8241"/>
      <c r="I8241"/>
      <c r="J8241"/>
      <c r="K8241"/>
      <c r="L8241" s="172"/>
    </row>
    <row r="8242" spans="7:12" x14ac:dyDescent="0.15">
      <c r="G8242"/>
      <c r="H8242"/>
      <c r="I8242"/>
      <c r="J8242"/>
      <c r="K8242"/>
      <c r="L8242" s="172"/>
    </row>
    <row r="8243" spans="7:12" x14ac:dyDescent="0.15">
      <c r="G8243"/>
      <c r="H8243"/>
      <c r="I8243"/>
      <c r="J8243"/>
      <c r="K8243"/>
      <c r="L8243" s="172"/>
    </row>
    <row r="8244" spans="7:12" x14ac:dyDescent="0.15">
      <c r="G8244"/>
      <c r="H8244"/>
      <c r="I8244"/>
      <c r="J8244"/>
      <c r="K8244"/>
      <c r="L8244" s="172"/>
    </row>
    <row r="8245" spans="7:12" x14ac:dyDescent="0.15">
      <c r="G8245"/>
      <c r="H8245"/>
      <c r="I8245"/>
      <c r="J8245"/>
      <c r="K8245"/>
      <c r="L8245" s="172"/>
    </row>
    <row r="8246" spans="7:12" x14ac:dyDescent="0.15">
      <c r="G8246"/>
      <c r="H8246"/>
      <c r="I8246"/>
      <c r="J8246"/>
      <c r="K8246"/>
      <c r="L8246" s="172"/>
    </row>
    <row r="8247" spans="7:12" x14ac:dyDescent="0.15">
      <c r="G8247"/>
      <c r="H8247"/>
      <c r="I8247"/>
      <c r="J8247"/>
      <c r="K8247"/>
      <c r="L8247" s="172"/>
    </row>
    <row r="8248" spans="7:12" x14ac:dyDescent="0.15">
      <c r="G8248"/>
      <c r="H8248"/>
      <c r="I8248"/>
      <c r="J8248"/>
      <c r="K8248"/>
      <c r="L8248" s="172"/>
    </row>
    <row r="8249" spans="7:12" x14ac:dyDescent="0.15">
      <c r="G8249"/>
      <c r="H8249"/>
      <c r="I8249"/>
      <c r="J8249"/>
      <c r="K8249"/>
      <c r="L8249" s="172"/>
    </row>
    <row r="8250" spans="7:12" x14ac:dyDescent="0.15">
      <c r="G8250"/>
      <c r="H8250"/>
      <c r="I8250"/>
      <c r="J8250"/>
      <c r="K8250"/>
      <c r="L8250" s="172"/>
    </row>
    <row r="8251" spans="7:12" x14ac:dyDescent="0.15">
      <c r="G8251"/>
      <c r="H8251"/>
      <c r="I8251"/>
      <c r="J8251"/>
      <c r="K8251"/>
      <c r="L8251" s="172"/>
    </row>
    <row r="8252" spans="7:12" x14ac:dyDescent="0.15">
      <c r="G8252"/>
      <c r="H8252"/>
      <c r="I8252"/>
      <c r="J8252"/>
      <c r="K8252"/>
      <c r="L8252" s="172"/>
    </row>
    <row r="8253" spans="7:12" x14ac:dyDescent="0.15">
      <c r="G8253"/>
      <c r="H8253"/>
      <c r="I8253"/>
      <c r="J8253"/>
      <c r="K8253"/>
      <c r="L8253" s="172"/>
    </row>
    <row r="8254" spans="7:12" x14ac:dyDescent="0.15">
      <c r="G8254"/>
      <c r="H8254"/>
      <c r="I8254"/>
      <c r="J8254"/>
      <c r="K8254"/>
      <c r="L8254" s="172"/>
    </row>
    <row r="8255" spans="7:12" x14ac:dyDescent="0.15">
      <c r="G8255"/>
      <c r="H8255"/>
      <c r="I8255"/>
      <c r="J8255"/>
      <c r="K8255"/>
      <c r="L8255" s="172"/>
    </row>
    <row r="8256" spans="7:12" x14ac:dyDescent="0.15">
      <c r="G8256"/>
      <c r="H8256"/>
      <c r="I8256"/>
      <c r="J8256"/>
      <c r="K8256"/>
      <c r="L8256" s="172"/>
    </row>
    <row r="8257" spans="7:12" x14ac:dyDescent="0.15">
      <c r="G8257"/>
      <c r="H8257"/>
      <c r="I8257"/>
      <c r="J8257"/>
      <c r="K8257"/>
      <c r="L8257" s="172"/>
    </row>
    <row r="8258" spans="7:12" x14ac:dyDescent="0.15">
      <c r="G8258"/>
      <c r="H8258"/>
      <c r="I8258"/>
      <c r="J8258"/>
      <c r="K8258"/>
      <c r="L8258" s="172"/>
    </row>
    <row r="8259" spans="7:12" x14ac:dyDescent="0.15">
      <c r="G8259"/>
      <c r="H8259"/>
      <c r="I8259"/>
      <c r="J8259"/>
      <c r="K8259"/>
      <c r="L8259" s="172"/>
    </row>
    <row r="8260" spans="7:12" x14ac:dyDescent="0.15">
      <c r="G8260"/>
      <c r="H8260"/>
      <c r="I8260"/>
      <c r="J8260"/>
      <c r="K8260"/>
      <c r="L8260" s="172"/>
    </row>
    <row r="8261" spans="7:12" x14ac:dyDescent="0.15">
      <c r="G8261"/>
      <c r="H8261"/>
      <c r="I8261"/>
      <c r="J8261"/>
      <c r="K8261"/>
      <c r="L8261" s="172"/>
    </row>
    <row r="8262" spans="7:12" x14ac:dyDescent="0.15">
      <c r="G8262"/>
      <c r="H8262"/>
      <c r="I8262"/>
      <c r="J8262"/>
      <c r="K8262"/>
      <c r="L8262" s="172"/>
    </row>
    <row r="8263" spans="7:12" x14ac:dyDescent="0.15">
      <c r="G8263"/>
      <c r="H8263"/>
      <c r="I8263"/>
      <c r="J8263"/>
      <c r="K8263"/>
      <c r="L8263" s="172"/>
    </row>
    <row r="8264" spans="7:12" x14ac:dyDescent="0.15">
      <c r="G8264"/>
      <c r="H8264"/>
      <c r="I8264"/>
      <c r="J8264"/>
      <c r="K8264"/>
      <c r="L8264" s="172"/>
    </row>
    <row r="8265" spans="7:12" x14ac:dyDescent="0.15">
      <c r="G8265"/>
      <c r="H8265"/>
      <c r="I8265"/>
      <c r="J8265"/>
      <c r="K8265"/>
      <c r="L8265" s="172"/>
    </row>
    <row r="8266" spans="7:12" x14ac:dyDescent="0.15">
      <c r="G8266"/>
      <c r="H8266"/>
      <c r="I8266"/>
      <c r="J8266"/>
      <c r="K8266"/>
      <c r="L8266" s="172"/>
    </row>
    <row r="8267" spans="7:12" x14ac:dyDescent="0.15">
      <c r="G8267"/>
      <c r="H8267"/>
      <c r="I8267"/>
      <c r="J8267"/>
      <c r="K8267"/>
      <c r="L8267" s="172"/>
    </row>
    <row r="8268" spans="7:12" x14ac:dyDescent="0.15">
      <c r="G8268"/>
      <c r="H8268"/>
      <c r="I8268"/>
      <c r="J8268"/>
      <c r="K8268"/>
      <c r="L8268" s="172"/>
    </row>
    <row r="8269" spans="7:12" x14ac:dyDescent="0.15">
      <c r="G8269"/>
      <c r="H8269"/>
      <c r="I8269"/>
      <c r="J8269"/>
      <c r="K8269"/>
      <c r="L8269" s="172"/>
    </row>
    <row r="8270" spans="7:12" x14ac:dyDescent="0.15">
      <c r="G8270"/>
      <c r="H8270"/>
      <c r="I8270"/>
      <c r="J8270"/>
      <c r="K8270"/>
      <c r="L8270" s="172"/>
    </row>
    <row r="8271" spans="7:12" x14ac:dyDescent="0.15">
      <c r="G8271"/>
      <c r="H8271"/>
      <c r="I8271"/>
      <c r="J8271"/>
      <c r="K8271"/>
      <c r="L8271" s="172"/>
    </row>
    <row r="8272" spans="7:12" x14ac:dyDescent="0.15">
      <c r="G8272"/>
      <c r="H8272"/>
      <c r="I8272"/>
      <c r="J8272"/>
      <c r="K8272"/>
      <c r="L8272" s="172"/>
    </row>
    <row r="8273" spans="7:12" x14ac:dyDescent="0.15">
      <c r="G8273"/>
      <c r="H8273"/>
      <c r="I8273"/>
      <c r="J8273"/>
      <c r="K8273"/>
      <c r="L8273" s="172"/>
    </row>
    <row r="8274" spans="7:12" x14ac:dyDescent="0.15">
      <c r="G8274"/>
      <c r="H8274"/>
      <c r="I8274"/>
      <c r="J8274"/>
      <c r="K8274"/>
      <c r="L8274" s="172"/>
    </row>
    <row r="8275" spans="7:12" x14ac:dyDescent="0.15">
      <c r="G8275"/>
      <c r="H8275"/>
      <c r="I8275"/>
      <c r="J8275"/>
      <c r="K8275"/>
      <c r="L8275" s="172"/>
    </row>
    <row r="8276" spans="7:12" x14ac:dyDescent="0.15">
      <c r="G8276"/>
      <c r="H8276"/>
      <c r="I8276"/>
      <c r="J8276"/>
      <c r="K8276"/>
      <c r="L8276" s="172"/>
    </row>
    <row r="8277" spans="7:12" x14ac:dyDescent="0.15">
      <c r="G8277"/>
      <c r="H8277"/>
      <c r="I8277"/>
      <c r="J8277"/>
      <c r="K8277"/>
      <c r="L8277" s="172"/>
    </row>
    <row r="8278" spans="7:12" x14ac:dyDescent="0.15">
      <c r="G8278"/>
      <c r="H8278"/>
      <c r="I8278"/>
      <c r="J8278"/>
      <c r="K8278"/>
      <c r="L8278" s="172"/>
    </row>
    <row r="8279" spans="7:12" x14ac:dyDescent="0.15">
      <c r="G8279"/>
      <c r="H8279"/>
      <c r="I8279"/>
      <c r="J8279"/>
      <c r="K8279"/>
      <c r="L8279" s="172"/>
    </row>
    <row r="8280" spans="7:12" x14ac:dyDescent="0.15">
      <c r="G8280"/>
      <c r="H8280"/>
      <c r="I8280"/>
      <c r="J8280"/>
      <c r="K8280"/>
      <c r="L8280" s="172"/>
    </row>
    <row r="8281" spans="7:12" x14ac:dyDescent="0.15">
      <c r="G8281"/>
      <c r="H8281"/>
      <c r="I8281"/>
      <c r="J8281"/>
      <c r="K8281"/>
      <c r="L8281" s="172"/>
    </row>
    <row r="8282" spans="7:12" x14ac:dyDescent="0.15">
      <c r="G8282"/>
      <c r="H8282"/>
      <c r="I8282"/>
      <c r="J8282"/>
      <c r="K8282"/>
      <c r="L8282" s="172"/>
    </row>
    <row r="8283" spans="7:12" x14ac:dyDescent="0.15">
      <c r="G8283"/>
      <c r="H8283"/>
      <c r="I8283"/>
      <c r="J8283"/>
      <c r="K8283"/>
      <c r="L8283" s="172"/>
    </row>
    <row r="8284" spans="7:12" x14ac:dyDescent="0.15">
      <c r="G8284"/>
      <c r="H8284"/>
      <c r="I8284"/>
      <c r="J8284"/>
      <c r="K8284"/>
      <c r="L8284" s="172"/>
    </row>
    <row r="8285" spans="7:12" x14ac:dyDescent="0.15">
      <c r="G8285"/>
      <c r="H8285"/>
      <c r="I8285"/>
      <c r="J8285"/>
      <c r="K8285"/>
      <c r="L8285" s="172"/>
    </row>
    <row r="8286" spans="7:12" x14ac:dyDescent="0.15">
      <c r="G8286"/>
      <c r="H8286"/>
      <c r="I8286"/>
      <c r="J8286"/>
      <c r="K8286"/>
      <c r="L8286" s="172"/>
    </row>
    <row r="8287" spans="7:12" x14ac:dyDescent="0.15">
      <c r="G8287"/>
      <c r="H8287"/>
      <c r="I8287"/>
      <c r="J8287"/>
      <c r="K8287"/>
      <c r="L8287" s="172"/>
    </row>
    <row r="8288" spans="7:12" x14ac:dyDescent="0.15">
      <c r="G8288"/>
      <c r="H8288"/>
      <c r="I8288"/>
      <c r="J8288"/>
      <c r="K8288"/>
      <c r="L8288" s="172"/>
    </row>
    <row r="8289" spans="7:12" x14ac:dyDescent="0.15">
      <c r="G8289"/>
      <c r="H8289"/>
      <c r="I8289"/>
      <c r="J8289"/>
      <c r="K8289"/>
      <c r="L8289" s="172"/>
    </row>
    <row r="8290" spans="7:12" x14ac:dyDescent="0.15">
      <c r="G8290"/>
      <c r="H8290"/>
      <c r="I8290"/>
      <c r="J8290"/>
      <c r="K8290"/>
      <c r="L8290" s="172"/>
    </row>
    <row r="8291" spans="7:12" x14ac:dyDescent="0.15">
      <c r="G8291"/>
      <c r="H8291"/>
      <c r="I8291"/>
      <c r="J8291"/>
      <c r="K8291"/>
      <c r="L8291" s="172"/>
    </row>
    <row r="8292" spans="7:12" x14ac:dyDescent="0.15">
      <c r="G8292"/>
      <c r="H8292"/>
      <c r="I8292"/>
      <c r="J8292"/>
      <c r="K8292"/>
      <c r="L8292" s="172"/>
    </row>
    <row r="8293" spans="7:12" x14ac:dyDescent="0.15">
      <c r="G8293"/>
      <c r="H8293"/>
      <c r="I8293"/>
      <c r="J8293"/>
      <c r="K8293"/>
      <c r="L8293" s="172"/>
    </row>
    <row r="8294" spans="7:12" x14ac:dyDescent="0.15">
      <c r="G8294"/>
      <c r="H8294"/>
      <c r="I8294"/>
      <c r="J8294"/>
      <c r="K8294"/>
      <c r="L8294" s="172"/>
    </row>
    <row r="8295" spans="7:12" x14ac:dyDescent="0.15">
      <c r="G8295"/>
      <c r="H8295"/>
      <c r="I8295"/>
      <c r="J8295"/>
      <c r="K8295"/>
      <c r="L8295" s="172"/>
    </row>
    <row r="8296" spans="7:12" x14ac:dyDescent="0.15">
      <c r="G8296"/>
      <c r="H8296"/>
      <c r="I8296"/>
      <c r="J8296"/>
      <c r="K8296"/>
      <c r="L8296" s="172"/>
    </row>
    <row r="8297" spans="7:12" x14ac:dyDescent="0.15">
      <c r="G8297"/>
      <c r="H8297"/>
      <c r="I8297"/>
      <c r="J8297"/>
      <c r="K8297"/>
      <c r="L8297" s="172"/>
    </row>
    <row r="8298" spans="7:12" x14ac:dyDescent="0.15">
      <c r="G8298"/>
      <c r="H8298"/>
      <c r="I8298"/>
      <c r="J8298"/>
      <c r="K8298"/>
      <c r="L8298" s="172"/>
    </row>
    <row r="8299" spans="7:12" x14ac:dyDescent="0.15">
      <c r="G8299"/>
      <c r="H8299"/>
      <c r="I8299"/>
      <c r="J8299"/>
      <c r="K8299"/>
      <c r="L8299" s="172"/>
    </row>
    <row r="8300" spans="7:12" x14ac:dyDescent="0.15">
      <c r="G8300"/>
      <c r="H8300"/>
      <c r="I8300"/>
      <c r="J8300"/>
      <c r="K8300"/>
      <c r="L8300" s="172"/>
    </row>
    <row r="8301" spans="7:12" x14ac:dyDescent="0.15">
      <c r="G8301"/>
      <c r="H8301"/>
      <c r="I8301"/>
      <c r="J8301"/>
      <c r="K8301"/>
      <c r="L8301" s="172"/>
    </row>
    <row r="8302" spans="7:12" x14ac:dyDescent="0.15">
      <c r="G8302"/>
      <c r="H8302"/>
      <c r="I8302"/>
      <c r="J8302"/>
      <c r="K8302"/>
      <c r="L8302" s="172"/>
    </row>
    <row r="8303" spans="7:12" x14ac:dyDescent="0.15">
      <c r="G8303"/>
      <c r="H8303"/>
      <c r="I8303"/>
      <c r="J8303"/>
      <c r="K8303"/>
      <c r="L8303" s="172"/>
    </row>
    <row r="8304" spans="7:12" x14ac:dyDescent="0.15">
      <c r="G8304"/>
      <c r="H8304"/>
      <c r="I8304"/>
      <c r="J8304"/>
      <c r="K8304"/>
      <c r="L8304" s="172"/>
    </row>
    <row r="8305" spans="7:12" x14ac:dyDescent="0.15">
      <c r="G8305"/>
      <c r="H8305"/>
      <c r="I8305"/>
      <c r="J8305"/>
      <c r="K8305"/>
      <c r="L8305" s="172"/>
    </row>
    <row r="8306" spans="7:12" x14ac:dyDescent="0.15">
      <c r="G8306"/>
      <c r="H8306"/>
      <c r="I8306"/>
      <c r="J8306"/>
      <c r="K8306"/>
      <c r="L8306" s="172"/>
    </row>
    <row r="8307" spans="7:12" x14ac:dyDescent="0.15">
      <c r="G8307"/>
      <c r="H8307"/>
      <c r="I8307"/>
      <c r="J8307"/>
      <c r="K8307"/>
      <c r="L8307" s="172"/>
    </row>
    <row r="8308" spans="7:12" x14ac:dyDescent="0.15">
      <c r="G8308"/>
      <c r="H8308"/>
      <c r="I8308"/>
      <c r="J8308"/>
      <c r="K8308"/>
      <c r="L8308" s="172"/>
    </row>
    <row r="8309" spans="7:12" x14ac:dyDescent="0.15">
      <c r="G8309"/>
      <c r="H8309"/>
      <c r="I8309"/>
      <c r="J8309"/>
      <c r="K8309"/>
      <c r="L8309" s="172"/>
    </row>
    <row r="8310" spans="7:12" x14ac:dyDescent="0.15">
      <c r="G8310"/>
      <c r="H8310"/>
      <c r="I8310"/>
      <c r="J8310"/>
      <c r="K8310"/>
      <c r="L8310" s="172"/>
    </row>
    <row r="8311" spans="7:12" x14ac:dyDescent="0.15">
      <c r="G8311"/>
      <c r="H8311"/>
      <c r="I8311"/>
      <c r="J8311"/>
      <c r="K8311"/>
      <c r="L8311" s="172"/>
    </row>
    <row r="8312" spans="7:12" x14ac:dyDescent="0.15">
      <c r="G8312"/>
      <c r="H8312"/>
      <c r="I8312"/>
      <c r="J8312"/>
      <c r="K8312"/>
      <c r="L8312" s="172"/>
    </row>
    <row r="8313" spans="7:12" x14ac:dyDescent="0.15">
      <c r="G8313"/>
      <c r="H8313"/>
      <c r="I8313"/>
      <c r="J8313"/>
      <c r="K8313"/>
      <c r="L8313" s="172"/>
    </row>
    <row r="8314" spans="7:12" x14ac:dyDescent="0.15">
      <c r="G8314"/>
      <c r="H8314"/>
      <c r="I8314"/>
      <c r="J8314"/>
      <c r="K8314"/>
      <c r="L8314" s="172"/>
    </row>
    <row r="8315" spans="7:12" x14ac:dyDescent="0.15">
      <c r="G8315"/>
      <c r="H8315"/>
      <c r="I8315"/>
      <c r="J8315"/>
      <c r="K8315"/>
      <c r="L8315" s="172"/>
    </row>
    <row r="8316" spans="7:12" x14ac:dyDescent="0.15">
      <c r="G8316"/>
      <c r="H8316"/>
      <c r="I8316"/>
      <c r="J8316"/>
      <c r="K8316"/>
      <c r="L8316" s="172"/>
    </row>
    <row r="8317" spans="7:12" x14ac:dyDescent="0.15">
      <c r="G8317"/>
      <c r="H8317"/>
      <c r="I8317"/>
      <c r="J8317"/>
      <c r="K8317"/>
      <c r="L8317" s="172"/>
    </row>
    <row r="8318" spans="7:12" x14ac:dyDescent="0.15">
      <c r="G8318"/>
      <c r="H8318"/>
      <c r="I8318"/>
      <c r="J8318"/>
      <c r="K8318"/>
      <c r="L8318" s="172"/>
    </row>
    <row r="8319" spans="7:12" x14ac:dyDescent="0.15">
      <c r="G8319"/>
      <c r="H8319"/>
      <c r="I8319"/>
      <c r="J8319"/>
      <c r="K8319"/>
      <c r="L8319" s="172"/>
    </row>
    <row r="8320" spans="7:12" x14ac:dyDescent="0.15">
      <c r="G8320"/>
      <c r="H8320"/>
      <c r="I8320"/>
      <c r="J8320"/>
      <c r="K8320"/>
      <c r="L8320" s="172"/>
    </row>
    <row r="8321" spans="7:12" x14ac:dyDescent="0.15">
      <c r="G8321"/>
      <c r="H8321"/>
      <c r="I8321"/>
      <c r="J8321"/>
      <c r="K8321"/>
      <c r="L8321" s="172"/>
    </row>
    <row r="8322" spans="7:12" x14ac:dyDescent="0.15">
      <c r="G8322"/>
      <c r="H8322"/>
      <c r="I8322"/>
      <c r="J8322"/>
      <c r="K8322"/>
      <c r="L8322" s="172"/>
    </row>
    <row r="8323" spans="7:12" x14ac:dyDescent="0.15">
      <c r="G8323"/>
      <c r="H8323"/>
      <c r="I8323"/>
      <c r="J8323"/>
      <c r="K8323"/>
      <c r="L8323" s="172"/>
    </row>
    <row r="8324" spans="7:12" x14ac:dyDescent="0.15">
      <c r="G8324"/>
      <c r="H8324"/>
      <c r="I8324"/>
      <c r="J8324"/>
      <c r="K8324"/>
      <c r="L8324" s="172"/>
    </row>
    <row r="8325" spans="7:12" x14ac:dyDescent="0.15">
      <c r="G8325"/>
      <c r="H8325"/>
      <c r="I8325"/>
      <c r="J8325"/>
      <c r="K8325"/>
      <c r="L8325" s="172"/>
    </row>
    <row r="8326" spans="7:12" x14ac:dyDescent="0.15">
      <c r="G8326"/>
      <c r="H8326"/>
      <c r="I8326"/>
      <c r="J8326"/>
      <c r="K8326"/>
      <c r="L8326" s="172"/>
    </row>
    <row r="8327" spans="7:12" x14ac:dyDescent="0.15">
      <c r="G8327"/>
      <c r="H8327"/>
      <c r="I8327"/>
      <c r="J8327"/>
      <c r="K8327"/>
      <c r="L8327" s="172"/>
    </row>
    <row r="8328" spans="7:12" x14ac:dyDescent="0.15">
      <c r="G8328"/>
      <c r="H8328"/>
      <c r="I8328"/>
      <c r="J8328"/>
      <c r="K8328"/>
      <c r="L8328" s="172"/>
    </row>
    <row r="8329" spans="7:12" x14ac:dyDescent="0.15">
      <c r="G8329"/>
      <c r="H8329"/>
      <c r="I8329"/>
      <c r="J8329"/>
      <c r="K8329"/>
      <c r="L8329" s="172"/>
    </row>
    <row r="8330" spans="7:12" x14ac:dyDescent="0.15">
      <c r="G8330"/>
      <c r="H8330"/>
      <c r="I8330"/>
      <c r="J8330"/>
      <c r="K8330"/>
      <c r="L8330" s="172"/>
    </row>
    <row r="8331" spans="7:12" x14ac:dyDescent="0.15">
      <c r="G8331"/>
      <c r="H8331"/>
      <c r="I8331"/>
      <c r="J8331"/>
      <c r="K8331"/>
      <c r="L8331" s="172"/>
    </row>
    <row r="8332" spans="7:12" x14ac:dyDescent="0.15">
      <c r="G8332"/>
      <c r="H8332"/>
      <c r="I8332"/>
      <c r="J8332"/>
      <c r="K8332"/>
      <c r="L8332" s="172"/>
    </row>
    <row r="8333" spans="7:12" x14ac:dyDescent="0.15">
      <c r="G8333"/>
      <c r="H8333"/>
      <c r="I8333"/>
      <c r="J8333"/>
      <c r="K8333"/>
      <c r="L8333" s="172"/>
    </row>
    <row r="8334" spans="7:12" x14ac:dyDescent="0.15">
      <c r="G8334"/>
      <c r="H8334"/>
      <c r="I8334"/>
      <c r="J8334"/>
      <c r="K8334"/>
      <c r="L8334" s="172"/>
    </row>
    <row r="8335" spans="7:12" x14ac:dyDescent="0.15">
      <c r="G8335"/>
      <c r="H8335"/>
      <c r="I8335"/>
      <c r="J8335"/>
      <c r="K8335"/>
      <c r="L8335" s="172"/>
    </row>
    <row r="8336" spans="7:12" x14ac:dyDescent="0.15">
      <c r="G8336"/>
      <c r="H8336"/>
      <c r="I8336"/>
      <c r="J8336"/>
      <c r="K8336"/>
      <c r="L8336" s="172"/>
    </row>
    <row r="8337" spans="7:12" x14ac:dyDescent="0.15">
      <c r="G8337"/>
      <c r="H8337"/>
      <c r="I8337"/>
      <c r="J8337"/>
      <c r="K8337"/>
      <c r="L8337" s="172"/>
    </row>
    <row r="8338" spans="7:12" x14ac:dyDescent="0.15">
      <c r="G8338"/>
      <c r="H8338"/>
      <c r="I8338"/>
      <c r="J8338"/>
      <c r="K8338"/>
      <c r="L8338" s="172"/>
    </row>
    <row r="8339" spans="7:12" x14ac:dyDescent="0.15">
      <c r="G8339"/>
      <c r="H8339"/>
      <c r="I8339"/>
      <c r="J8339"/>
      <c r="K8339"/>
      <c r="L8339" s="172"/>
    </row>
    <row r="8340" spans="7:12" x14ac:dyDescent="0.15">
      <c r="G8340"/>
      <c r="H8340"/>
      <c r="I8340"/>
      <c r="J8340"/>
      <c r="K8340"/>
      <c r="L8340" s="172"/>
    </row>
    <row r="8341" spans="7:12" x14ac:dyDescent="0.15">
      <c r="G8341"/>
      <c r="H8341"/>
      <c r="I8341"/>
      <c r="J8341"/>
      <c r="K8341"/>
      <c r="L8341" s="172"/>
    </row>
    <row r="8342" spans="7:12" x14ac:dyDescent="0.15">
      <c r="G8342"/>
      <c r="H8342"/>
      <c r="I8342"/>
      <c r="J8342"/>
      <c r="K8342"/>
      <c r="L8342" s="172"/>
    </row>
    <row r="8343" spans="7:12" x14ac:dyDescent="0.15">
      <c r="G8343"/>
      <c r="H8343"/>
      <c r="I8343"/>
      <c r="J8343"/>
      <c r="K8343"/>
      <c r="L8343" s="172"/>
    </row>
    <row r="8344" spans="7:12" x14ac:dyDescent="0.15">
      <c r="G8344"/>
      <c r="H8344"/>
      <c r="I8344"/>
      <c r="J8344"/>
      <c r="K8344"/>
      <c r="L8344" s="172"/>
    </row>
    <row r="8345" spans="7:12" x14ac:dyDescent="0.15">
      <c r="G8345"/>
      <c r="H8345"/>
      <c r="I8345"/>
      <c r="J8345"/>
      <c r="K8345"/>
      <c r="L8345" s="172"/>
    </row>
    <row r="8346" spans="7:12" x14ac:dyDescent="0.15">
      <c r="G8346"/>
      <c r="H8346"/>
      <c r="I8346"/>
      <c r="J8346"/>
      <c r="K8346"/>
      <c r="L8346" s="172"/>
    </row>
    <row r="8347" spans="7:12" x14ac:dyDescent="0.15">
      <c r="G8347"/>
      <c r="H8347"/>
      <c r="I8347"/>
      <c r="J8347"/>
      <c r="K8347"/>
      <c r="L8347" s="172"/>
    </row>
    <row r="8348" spans="7:12" x14ac:dyDescent="0.15">
      <c r="G8348"/>
      <c r="H8348"/>
      <c r="I8348"/>
      <c r="J8348"/>
      <c r="K8348"/>
      <c r="L8348" s="172"/>
    </row>
    <row r="8349" spans="7:12" x14ac:dyDescent="0.15">
      <c r="G8349"/>
      <c r="H8349"/>
      <c r="I8349"/>
      <c r="J8349"/>
      <c r="K8349"/>
      <c r="L8349" s="172"/>
    </row>
    <row r="8350" spans="7:12" x14ac:dyDescent="0.15">
      <c r="G8350"/>
      <c r="H8350"/>
      <c r="I8350"/>
      <c r="J8350"/>
      <c r="K8350"/>
      <c r="L8350" s="172"/>
    </row>
    <row r="8351" spans="7:12" x14ac:dyDescent="0.15">
      <c r="G8351"/>
      <c r="H8351"/>
      <c r="I8351"/>
      <c r="J8351"/>
      <c r="K8351"/>
      <c r="L8351" s="172"/>
    </row>
    <row r="8352" spans="7:12" x14ac:dyDescent="0.15">
      <c r="G8352"/>
      <c r="H8352"/>
      <c r="I8352"/>
      <c r="J8352"/>
      <c r="K8352"/>
      <c r="L8352" s="172"/>
    </row>
    <row r="8353" spans="7:12" x14ac:dyDescent="0.15">
      <c r="G8353"/>
      <c r="H8353"/>
      <c r="I8353"/>
      <c r="J8353"/>
      <c r="K8353"/>
      <c r="L8353" s="172"/>
    </row>
    <row r="8354" spans="7:12" x14ac:dyDescent="0.15">
      <c r="G8354"/>
      <c r="H8354"/>
      <c r="I8354"/>
      <c r="J8354"/>
      <c r="K8354"/>
      <c r="L8354" s="172"/>
    </row>
    <row r="8355" spans="7:12" x14ac:dyDescent="0.15">
      <c r="G8355"/>
      <c r="H8355"/>
      <c r="I8355"/>
      <c r="J8355"/>
      <c r="K8355"/>
      <c r="L8355" s="172"/>
    </row>
    <row r="8356" spans="7:12" x14ac:dyDescent="0.15">
      <c r="G8356"/>
      <c r="H8356"/>
      <c r="I8356"/>
      <c r="J8356"/>
      <c r="K8356"/>
      <c r="L8356" s="172"/>
    </row>
    <row r="8357" spans="7:12" x14ac:dyDescent="0.15">
      <c r="G8357"/>
      <c r="H8357"/>
      <c r="I8357"/>
      <c r="J8357"/>
      <c r="K8357"/>
      <c r="L8357" s="172"/>
    </row>
    <row r="8358" spans="7:12" x14ac:dyDescent="0.15">
      <c r="G8358"/>
      <c r="H8358"/>
      <c r="I8358"/>
      <c r="J8358"/>
      <c r="K8358"/>
      <c r="L8358" s="172"/>
    </row>
    <row r="8359" spans="7:12" x14ac:dyDescent="0.15">
      <c r="G8359"/>
      <c r="H8359"/>
      <c r="I8359"/>
      <c r="J8359"/>
      <c r="K8359"/>
      <c r="L8359" s="172"/>
    </row>
    <row r="8360" spans="7:12" x14ac:dyDescent="0.15">
      <c r="G8360"/>
      <c r="H8360"/>
      <c r="I8360"/>
      <c r="J8360"/>
      <c r="K8360"/>
      <c r="L8360" s="172"/>
    </row>
    <row r="8361" spans="7:12" x14ac:dyDescent="0.15">
      <c r="G8361"/>
      <c r="H8361"/>
      <c r="I8361"/>
      <c r="J8361"/>
      <c r="K8361"/>
      <c r="L8361" s="172"/>
    </row>
    <row r="8362" spans="7:12" x14ac:dyDescent="0.15">
      <c r="G8362"/>
      <c r="H8362"/>
      <c r="I8362"/>
      <c r="J8362"/>
      <c r="K8362"/>
      <c r="L8362" s="172"/>
    </row>
    <row r="8363" spans="7:12" x14ac:dyDescent="0.15">
      <c r="G8363"/>
      <c r="H8363"/>
      <c r="I8363"/>
      <c r="J8363"/>
      <c r="K8363"/>
      <c r="L8363" s="172"/>
    </row>
    <row r="8364" spans="7:12" x14ac:dyDescent="0.15">
      <c r="G8364"/>
      <c r="H8364"/>
      <c r="I8364"/>
      <c r="J8364"/>
      <c r="K8364"/>
      <c r="L8364" s="172"/>
    </row>
    <row r="8365" spans="7:12" x14ac:dyDescent="0.15">
      <c r="G8365"/>
      <c r="H8365"/>
      <c r="I8365"/>
      <c r="J8365"/>
      <c r="K8365"/>
      <c r="L8365" s="172"/>
    </row>
    <row r="8366" spans="7:12" x14ac:dyDescent="0.15">
      <c r="G8366"/>
      <c r="H8366"/>
      <c r="I8366"/>
      <c r="J8366"/>
      <c r="K8366"/>
      <c r="L8366" s="172"/>
    </row>
    <row r="8367" spans="7:12" x14ac:dyDescent="0.15">
      <c r="G8367"/>
      <c r="H8367"/>
      <c r="I8367"/>
      <c r="J8367"/>
      <c r="K8367"/>
      <c r="L8367" s="172"/>
    </row>
    <row r="8368" spans="7:12" x14ac:dyDescent="0.15">
      <c r="G8368"/>
      <c r="H8368"/>
      <c r="I8368"/>
      <c r="J8368"/>
      <c r="K8368"/>
      <c r="L8368" s="172"/>
    </row>
    <row r="8369" spans="7:12" x14ac:dyDescent="0.15">
      <c r="G8369"/>
      <c r="H8369"/>
      <c r="I8369"/>
      <c r="J8369"/>
      <c r="K8369"/>
      <c r="L8369" s="172"/>
    </row>
    <row r="8370" spans="7:12" x14ac:dyDescent="0.15">
      <c r="G8370"/>
      <c r="H8370"/>
      <c r="I8370"/>
      <c r="J8370"/>
      <c r="K8370"/>
      <c r="L8370" s="172"/>
    </row>
    <row r="8371" spans="7:12" x14ac:dyDescent="0.15">
      <c r="G8371"/>
      <c r="H8371"/>
      <c r="I8371"/>
      <c r="J8371"/>
      <c r="K8371"/>
      <c r="L8371" s="172"/>
    </row>
    <row r="8372" spans="7:12" x14ac:dyDescent="0.15">
      <c r="G8372"/>
      <c r="H8372"/>
      <c r="I8372"/>
      <c r="J8372"/>
      <c r="K8372"/>
      <c r="L8372" s="172"/>
    </row>
    <row r="8373" spans="7:12" x14ac:dyDescent="0.15">
      <c r="G8373"/>
      <c r="H8373"/>
      <c r="I8373"/>
      <c r="J8373"/>
      <c r="K8373"/>
      <c r="L8373" s="172"/>
    </row>
    <row r="8374" spans="7:12" x14ac:dyDescent="0.15">
      <c r="G8374"/>
      <c r="H8374"/>
      <c r="I8374"/>
      <c r="J8374"/>
      <c r="K8374"/>
      <c r="L8374" s="172"/>
    </row>
    <row r="8375" spans="7:12" x14ac:dyDescent="0.15">
      <c r="G8375"/>
      <c r="H8375"/>
      <c r="I8375"/>
      <c r="J8375"/>
      <c r="K8375"/>
      <c r="L8375" s="172"/>
    </row>
    <row r="8376" spans="7:12" x14ac:dyDescent="0.15">
      <c r="G8376"/>
      <c r="H8376"/>
      <c r="I8376"/>
      <c r="J8376"/>
      <c r="K8376"/>
      <c r="L8376" s="172"/>
    </row>
    <row r="8377" spans="7:12" x14ac:dyDescent="0.15">
      <c r="G8377"/>
      <c r="H8377"/>
      <c r="I8377"/>
      <c r="J8377"/>
      <c r="K8377"/>
      <c r="L8377" s="172"/>
    </row>
    <row r="8378" spans="7:12" x14ac:dyDescent="0.15">
      <c r="G8378"/>
      <c r="H8378"/>
      <c r="I8378"/>
      <c r="J8378"/>
      <c r="K8378"/>
      <c r="L8378" s="172"/>
    </row>
    <row r="8379" spans="7:12" x14ac:dyDescent="0.15">
      <c r="G8379"/>
      <c r="H8379"/>
      <c r="I8379"/>
      <c r="J8379"/>
      <c r="K8379"/>
      <c r="L8379" s="172"/>
    </row>
    <row r="8380" spans="7:12" x14ac:dyDescent="0.15">
      <c r="G8380"/>
      <c r="H8380"/>
      <c r="I8380"/>
      <c r="J8380"/>
      <c r="K8380"/>
      <c r="L8380" s="172"/>
    </row>
    <row r="8381" spans="7:12" x14ac:dyDescent="0.15">
      <c r="G8381"/>
      <c r="H8381"/>
      <c r="I8381"/>
      <c r="J8381"/>
      <c r="K8381"/>
      <c r="L8381" s="172"/>
    </row>
    <row r="8382" spans="7:12" x14ac:dyDescent="0.15">
      <c r="G8382"/>
      <c r="H8382"/>
      <c r="I8382"/>
      <c r="J8382"/>
      <c r="K8382"/>
      <c r="L8382" s="172"/>
    </row>
    <row r="8383" spans="7:12" x14ac:dyDescent="0.15">
      <c r="G8383"/>
      <c r="H8383"/>
      <c r="I8383"/>
      <c r="J8383"/>
      <c r="K8383"/>
      <c r="L8383" s="172"/>
    </row>
    <row r="8384" spans="7:12" x14ac:dyDescent="0.15">
      <c r="G8384"/>
      <c r="H8384"/>
      <c r="I8384"/>
      <c r="J8384"/>
      <c r="K8384"/>
      <c r="L8384" s="172"/>
    </row>
    <row r="8385" spans="7:12" x14ac:dyDescent="0.15">
      <c r="G8385"/>
      <c r="H8385"/>
      <c r="I8385"/>
      <c r="J8385"/>
      <c r="K8385"/>
      <c r="L8385" s="172"/>
    </row>
    <row r="8386" spans="7:12" x14ac:dyDescent="0.15">
      <c r="G8386"/>
      <c r="H8386"/>
      <c r="I8386"/>
      <c r="J8386"/>
      <c r="K8386"/>
      <c r="L8386" s="172"/>
    </row>
    <row r="8387" spans="7:12" x14ac:dyDescent="0.15">
      <c r="G8387"/>
      <c r="H8387"/>
      <c r="I8387"/>
      <c r="J8387"/>
      <c r="K8387"/>
      <c r="L8387" s="172"/>
    </row>
    <row r="8388" spans="7:12" x14ac:dyDescent="0.15">
      <c r="G8388"/>
      <c r="H8388"/>
      <c r="I8388"/>
      <c r="J8388"/>
      <c r="K8388"/>
      <c r="L8388" s="172"/>
    </row>
    <row r="8389" spans="7:12" x14ac:dyDescent="0.15">
      <c r="G8389"/>
      <c r="H8389"/>
      <c r="I8389"/>
      <c r="J8389"/>
      <c r="K8389"/>
      <c r="L8389" s="172"/>
    </row>
    <row r="8390" spans="7:12" x14ac:dyDescent="0.15">
      <c r="G8390"/>
      <c r="H8390"/>
      <c r="I8390"/>
      <c r="J8390"/>
      <c r="K8390"/>
      <c r="L8390" s="172"/>
    </row>
    <row r="8391" spans="7:12" x14ac:dyDescent="0.15">
      <c r="G8391"/>
      <c r="H8391"/>
      <c r="I8391"/>
      <c r="J8391"/>
      <c r="K8391"/>
      <c r="L8391" s="172"/>
    </row>
    <row r="8392" spans="7:12" x14ac:dyDescent="0.15">
      <c r="G8392"/>
      <c r="H8392"/>
      <c r="I8392"/>
      <c r="J8392"/>
      <c r="K8392"/>
      <c r="L8392" s="172"/>
    </row>
    <row r="8393" spans="7:12" x14ac:dyDescent="0.15">
      <c r="G8393"/>
      <c r="H8393"/>
      <c r="I8393"/>
      <c r="J8393"/>
      <c r="K8393"/>
      <c r="L8393" s="172"/>
    </row>
    <row r="8394" spans="7:12" x14ac:dyDescent="0.15">
      <c r="G8394"/>
      <c r="H8394"/>
      <c r="I8394"/>
      <c r="J8394"/>
      <c r="K8394"/>
      <c r="L8394" s="172"/>
    </row>
    <row r="8395" spans="7:12" x14ac:dyDescent="0.15">
      <c r="G8395"/>
      <c r="H8395"/>
      <c r="I8395"/>
      <c r="J8395"/>
      <c r="K8395"/>
      <c r="L8395" s="172"/>
    </row>
    <row r="8396" spans="7:12" x14ac:dyDescent="0.15">
      <c r="G8396"/>
      <c r="H8396"/>
      <c r="I8396"/>
      <c r="J8396"/>
      <c r="K8396"/>
      <c r="L8396" s="172"/>
    </row>
    <row r="8397" spans="7:12" x14ac:dyDescent="0.15">
      <c r="G8397"/>
      <c r="H8397"/>
      <c r="I8397"/>
      <c r="J8397"/>
      <c r="K8397"/>
      <c r="L8397" s="172"/>
    </row>
    <row r="8398" spans="7:12" x14ac:dyDescent="0.15">
      <c r="G8398"/>
      <c r="H8398"/>
      <c r="I8398"/>
      <c r="J8398"/>
      <c r="K8398"/>
      <c r="L8398" s="172"/>
    </row>
    <row r="8399" spans="7:12" x14ac:dyDescent="0.15">
      <c r="G8399"/>
      <c r="H8399"/>
      <c r="I8399"/>
      <c r="J8399"/>
      <c r="K8399"/>
      <c r="L8399" s="172"/>
    </row>
    <row r="8400" spans="7:12" x14ac:dyDescent="0.15">
      <c r="G8400"/>
      <c r="H8400"/>
      <c r="I8400"/>
      <c r="J8400"/>
      <c r="K8400"/>
      <c r="L8400" s="172"/>
    </row>
    <row r="8401" spans="7:12" x14ac:dyDescent="0.15">
      <c r="G8401"/>
      <c r="H8401"/>
      <c r="I8401"/>
      <c r="J8401"/>
      <c r="K8401"/>
      <c r="L8401" s="172"/>
    </row>
    <row r="8402" spans="7:12" x14ac:dyDescent="0.15">
      <c r="G8402"/>
      <c r="H8402"/>
      <c r="I8402"/>
      <c r="J8402"/>
      <c r="K8402"/>
      <c r="L8402" s="172"/>
    </row>
    <row r="8403" spans="7:12" x14ac:dyDescent="0.15">
      <c r="G8403"/>
      <c r="H8403"/>
      <c r="I8403"/>
      <c r="J8403"/>
      <c r="K8403"/>
      <c r="L8403" s="172"/>
    </row>
    <row r="8404" spans="7:12" x14ac:dyDescent="0.15">
      <c r="G8404"/>
      <c r="H8404"/>
      <c r="I8404"/>
      <c r="J8404"/>
      <c r="K8404"/>
      <c r="L8404" s="172"/>
    </row>
    <row r="8405" spans="7:12" x14ac:dyDescent="0.15">
      <c r="G8405"/>
      <c r="H8405"/>
      <c r="I8405"/>
      <c r="J8405"/>
      <c r="K8405"/>
      <c r="L8405" s="172"/>
    </row>
    <row r="8406" spans="7:12" x14ac:dyDescent="0.15">
      <c r="G8406"/>
      <c r="H8406"/>
      <c r="I8406"/>
      <c r="J8406"/>
      <c r="K8406"/>
      <c r="L8406" s="172"/>
    </row>
    <row r="8407" spans="7:12" x14ac:dyDescent="0.15">
      <c r="G8407"/>
      <c r="H8407"/>
      <c r="I8407"/>
      <c r="J8407"/>
      <c r="K8407"/>
      <c r="L8407" s="172"/>
    </row>
    <row r="8408" spans="7:12" x14ac:dyDescent="0.15">
      <c r="G8408"/>
      <c r="H8408"/>
      <c r="I8408"/>
      <c r="J8408"/>
      <c r="K8408"/>
      <c r="L8408" s="172"/>
    </row>
    <row r="8409" spans="7:12" x14ac:dyDescent="0.15">
      <c r="G8409"/>
      <c r="H8409"/>
      <c r="I8409"/>
      <c r="J8409"/>
      <c r="K8409"/>
      <c r="L8409" s="172"/>
    </row>
    <row r="8410" spans="7:12" x14ac:dyDescent="0.15">
      <c r="G8410"/>
      <c r="H8410"/>
      <c r="I8410"/>
      <c r="J8410"/>
      <c r="K8410"/>
      <c r="L8410" s="172"/>
    </row>
    <row r="8411" spans="7:12" x14ac:dyDescent="0.15">
      <c r="G8411"/>
      <c r="H8411"/>
      <c r="I8411"/>
      <c r="J8411"/>
      <c r="K8411"/>
      <c r="L8411" s="172"/>
    </row>
    <row r="8412" spans="7:12" x14ac:dyDescent="0.15">
      <c r="G8412"/>
      <c r="H8412"/>
      <c r="I8412"/>
      <c r="J8412"/>
      <c r="K8412"/>
      <c r="L8412" s="172"/>
    </row>
    <row r="8413" spans="7:12" x14ac:dyDescent="0.15">
      <c r="G8413"/>
      <c r="H8413"/>
      <c r="I8413"/>
      <c r="J8413"/>
      <c r="K8413"/>
      <c r="L8413" s="172"/>
    </row>
    <row r="8414" spans="7:12" x14ac:dyDescent="0.15">
      <c r="G8414"/>
      <c r="H8414"/>
      <c r="I8414"/>
      <c r="J8414"/>
      <c r="K8414"/>
      <c r="L8414" s="172"/>
    </row>
    <row r="8415" spans="7:12" x14ac:dyDescent="0.15">
      <c r="G8415"/>
      <c r="H8415"/>
      <c r="I8415"/>
      <c r="J8415"/>
      <c r="K8415"/>
      <c r="L8415" s="172"/>
    </row>
    <row r="8416" spans="7:12" x14ac:dyDescent="0.15">
      <c r="G8416"/>
      <c r="H8416"/>
      <c r="I8416"/>
      <c r="J8416"/>
      <c r="K8416"/>
      <c r="L8416" s="172"/>
    </row>
    <row r="8417" spans="7:12" x14ac:dyDescent="0.15">
      <c r="G8417"/>
      <c r="H8417"/>
      <c r="I8417"/>
      <c r="J8417"/>
      <c r="K8417"/>
      <c r="L8417" s="172"/>
    </row>
    <row r="8418" spans="7:12" x14ac:dyDescent="0.15">
      <c r="G8418"/>
      <c r="H8418"/>
      <c r="I8418"/>
      <c r="J8418"/>
      <c r="K8418"/>
      <c r="L8418" s="172"/>
    </row>
    <row r="8419" spans="7:12" x14ac:dyDescent="0.15">
      <c r="G8419"/>
      <c r="H8419"/>
      <c r="I8419"/>
      <c r="J8419"/>
      <c r="K8419"/>
      <c r="L8419" s="172"/>
    </row>
    <row r="8420" spans="7:12" x14ac:dyDescent="0.15">
      <c r="G8420"/>
      <c r="H8420"/>
      <c r="I8420"/>
      <c r="J8420"/>
      <c r="K8420"/>
      <c r="L8420" s="172"/>
    </row>
    <row r="8421" spans="7:12" x14ac:dyDescent="0.15">
      <c r="G8421"/>
      <c r="H8421"/>
      <c r="I8421"/>
      <c r="J8421"/>
      <c r="K8421"/>
      <c r="L8421" s="172"/>
    </row>
    <row r="8422" spans="7:12" x14ac:dyDescent="0.15">
      <c r="G8422"/>
      <c r="H8422"/>
      <c r="I8422"/>
      <c r="J8422"/>
      <c r="K8422"/>
      <c r="L8422" s="172"/>
    </row>
    <row r="8423" spans="7:12" x14ac:dyDescent="0.15">
      <c r="G8423"/>
      <c r="H8423"/>
      <c r="I8423"/>
      <c r="J8423"/>
      <c r="K8423"/>
      <c r="L8423" s="172"/>
    </row>
    <row r="8424" spans="7:12" x14ac:dyDescent="0.15">
      <c r="G8424"/>
      <c r="H8424"/>
      <c r="I8424"/>
      <c r="J8424"/>
      <c r="K8424"/>
      <c r="L8424" s="172"/>
    </row>
    <row r="8425" spans="7:12" x14ac:dyDescent="0.15">
      <c r="G8425"/>
      <c r="H8425"/>
      <c r="I8425"/>
      <c r="J8425"/>
      <c r="K8425"/>
      <c r="L8425" s="172"/>
    </row>
    <row r="8426" spans="7:12" x14ac:dyDescent="0.15">
      <c r="G8426"/>
      <c r="H8426"/>
      <c r="I8426"/>
      <c r="J8426"/>
      <c r="K8426"/>
      <c r="L8426" s="172"/>
    </row>
    <row r="8427" spans="7:12" x14ac:dyDescent="0.15">
      <c r="G8427"/>
      <c r="H8427"/>
      <c r="I8427"/>
      <c r="J8427"/>
      <c r="K8427"/>
      <c r="L8427" s="172"/>
    </row>
    <row r="8428" spans="7:12" x14ac:dyDescent="0.15">
      <c r="G8428"/>
      <c r="H8428"/>
      <c r="I8428"/>
      <c r="J8428"/>
      <c r="K8428"/>
      <c r="L8428" s="172"/>
    </row>
    <row r="8429" spans="7:12" x14ac:dyDescent="0.15">
      <c r="G8429"/>
      <c r="H8429"/>
      <c r="I8429"/>
      <c r="J8429"/>
      <c r="K8429"/>
      <c r="L8429" s="172"/>
    </row>
    <row r="8430" spans="7:12" x14ac:dyDescent="0.15">
      <c r="G8430"/>
      <c r="H8430"/>
      <c r="I8430"/>
      <c r="J8430"/>
      <c r="K8430"/>
      <c r="L8430" s="172"/>
    </row>
    <row r="8431" spans="7:12" x14ac:dyDescent="0.15">
      <c r="G8431"/>
      <c r="H8431"/>
      <c r="I8431"/>
      <c r="J8431"/>
      <c r="K8431"/>
      <c r="L8431" s="172"/>
    </row>
    <row r="8432" spans="7:12" x14ac:dyDescent="0.15">
      <c r="G8432"/>
      <c r="H8432"/>
      <c r="I8432"/>
      <c r="J8432"/>
      <c r="K8432"/>
      <c r="L8432" s="172"/>
    </row>
    <row r="8433" spans="7:12" x14ac:dyDescent="0.15">
      <c r="G8433"/>
      <c r="H8433"/>
      <c r="I8433"/>
      <c r="J8433"/>
      <c r="K8433"/>
      <c r="L8433" s="172"/>
    </row>
    <row r="8434" spans="7:12" x14ac:dyDescent="0.15">
      <c r="G8434"/>
      <c r="H8434"/>
      <c r="I8434"/>
      <c r="J8434"/>
      <c r="K8434"/>
      <c r="L8434" s="172"/>
    </row>
    <row r="8435" spans="7:12" x14ac:dyDescent="0.15">
      <c r="G8435"/>
      <c r="H8435"/>
      <c r="I8435"/>
      <c r="J8435"/>
      <c r="K8435"/>
      <c r="L8435" s="172"/>
    </row>
    <row r="8436" spans="7:12" x14ac:dyDescent="0.15">
      <c r="G8436"/>
      <c r="H8436"/>
      <c r="I8436"/>
      <c r="J8436"/>
      <c r="K8436"/>
      <c r="L8436" s="172"/>
    </row>
    <row r="8437" spans="7:12" x14ac:dyDescent="0.15">
      <c r="G8437"/>
      <c r="H8437"/>
      <c r="I8437"/>
      <c r="J8437"/>
      <c r="K8437"/>
      <c r="L8437" s="172"/>
    </row>
    <row r="8438" spans="7:12" x14ac:dyDescent="0.15">
      <c r="G8438"/>
      <c r="H8438"/>
      <c r="I8438"/>
      <c r="J8438"/>
      <c r="K8438"/>
      <c r="L8438" s="172"/>
    </row>
    <row r="8439" spans="7:12" x14ac:dyDescent="0.15">
      <c r="G8439"/>
      <c r="H8439"/>
      <c r="I8439"/>
      <c r="J8439"/>
      <c r="K8439"/>
      <c r="L8439" s="172"/>
    </row>
    <row r="8440" spans="7:12" x14ac:dyDescent="0.15">
      <c r="G8440"/>
      <c r="H8440"/>
      <c r="I8440"/>
      <c r="J8440"/>
      <c r="K8440"/>
      <c r="L8440" s="172"/>
    </row>
    <row r="8441" spans="7:12" x14ac:dyDescent="0.15">
      <c r="G8441"/>
      <c r="H8441"/>
      <c r="I8441"/>
      <c r="J8441"/>
      <c r="K8441"/>
      <c r="L8441" s="172"/>
    </row>
    <row r="8442" spans="7:12" x14ac:dyDescent="0.15">
      <c r="G8442"/>
      <c r="H8442"/>
      <c r="I8442"/>
      <c r="J8442"/>
      <c r="K8442"/>
      <c r="L8442" s="172"/>
    </row>
    <row r="8443" spans="7:12" x14ac:dyDescent="0.15">
      <c r="G8443"/>
      <c r="H8443"/>
      <c r="I8443"/>
      <c r="J8443"/>
      <c r="K8443"/>
      <c r="L8443" s="172"/>
    </row>
    <row r="8444" spans="7:12" x14ac:dyDescent="0.15">
      <c r="G8444"/>
      <c r="H8444"/>
      <c r="I8444"/>
      <c r="J8444"/>
      <c r="K8444"/>
      <c r="L8444" s="172"/>
    </row>
    <row r="8445" spans="7:12" x14ac:dyDescent="0.15">
      <c r="G8445"/>
      <c r="H8445"/>
      <c r="I8445"/>
      <c r="J8445"/>
      <c r="K8445"/>
      <c r="L8445" s="172"/>
    </row>
    <row r="8446" spans="7:12" x14ac:dyDescent="0.15">
      <c r="G8446"/>
      <c r="H8446"/>
      <c r="I8446"/>
      <c r="J8446"/>
      <c r="K8446"/>
      <c r="L8446" s="172"/>
    </row>
    <row r="8447" spans="7:12" x14ac:dyDescent="0.15">
      <c r="G8447"/>
      <c r="H8447"/>
      <c r="I8447"/>
      <c r="J8447"/>
      <c r="K8447"/>
      <c r="L8447" s="172"/>
    </row>
    <row r="8448" spans="7:12" x14ac:dyDescent="0.15">
      <c r="G8448"/>
      <c r="H8448"/>
      <c r="I8448"/>
      <c r="J8448"/>
      <c r="K8448"/>
      <c r="L8448" s="172"/>
    </row>
    <row r="8449" spans="7:12" x14ac:dyDescent="0.15">
      <c r="G8449"/>
      <c r="H8449"/>
      <c r="I8449"/>
      <c r="J8449"/>
      <c r="K8449"/>
      <c r="L8449" s="172"/>
    </row>
    <row r="8450" spans="7:12" x14ac:dyDescent="0.15">
      <c r="G8450"/>
      <c r="H8450"/>
      <c r="I8450"/>
      <c r="J8450"/>
      <c r="K8450"/>
      <c r="L8450" s="172"/>
    </row>
    <row r="8451" spans="7:12" x14ac:dyDescent="0.15">
      <c r="G8451"/>
      <c r="H8451"/>
      <c r="I8451"/>
      <c r="J8451"/>
      <c r="K8451"/>
      <c r="L8451" s="172"/>
    </row>
    <row r="8452" spans="7:12" x14ac:dyDescent="0.15">
      <c r="G8452"/>
      <c r="H8452"/>
      <c r="I8452"/>
      <c r="J8452"/>
      <c r="K8452"/>
      <c r="L8452" s="172"/>
    </row>
    <row r="8453" spans="7:12" x14ac:dyDescent="0.15">
      <c r="G8453"/>
      <c r="H8453"/>
      <c r="I8453"/>
      <c r="J8453"/>
      <c r="K8453"/>
      <c r="L8453" s="172"/>
    </row>
    <row r="8454" spans="7:12" x14ac:dyDescent="0.15">
      <c r="G8454"/>
      <c r="H8454"/>
      <c r="I8454"/>
      <c r="J8454"/>
      <c r="K8454"/>
      <c r="L8454" s="172"/>
    </row>
    <row r="8455" spans="7:12" x14ac:dyDescent="0.15">
      <c r="G8455"/>
      <c r="H8455"/>
      <c r="I8455"/>
      <c r="J8455"/>
      <c r="K8455"/>
      <c r="L8455" s="172"/>
    </row>
    <row r="8456" spans="7:12" x14ac:dyDescent="0.15">
      <c r="G8456"/>
      <c r="H8456"/>
      <c r="I8456"/>
      <c r="J8456"/>
      <c r="K8456"/>
      <c r="L8456" s="172"/>
    </row>
    <row r="8457" spans="7:12" x14ac:dyDescent="0.15">
      <c r="G8457"/>
      <c r="H8457"/>
      <c r="I8457"/>
      <c r="J8457"/>
      <c r="K8457"/>
      <c r="L8457" s="172"/>
    </row>
    <row r="8458" spans="7:12" x14ac:dyDescent="0.15">
      <c r="G8458"/>
      <c r="H8458"/>
      <c r="I8458"/>
      <c r="J8458"/>
      <c r="K8458"/>
      <c r="L8458" s="172"/>
    </row>
    <row r="8459" spans="7:12" x14ac:dyDescent="0.15">
      <c r="G8459"/>
      <c r="H8459"/>
      <c r="I8459"/>
      <c r="J8459"/>
      <c r="K8459"/>
      <c r="L8459" s="172"/>
    </row>
    <row r="8460" spans="7:12" x14ac:dyDescent="0.15">
      <c r="G8460"/>
      <c r="H8460"/>
      <c r="I8460"/>
      <c r="J8460"/>
      <c r="K8460"/>
      <c r="L8460" s="172"/>
    </row>
    <row r="8461" spans="7:12" x14ac:dyDescent="0.15">
      <c r="G8461"/>
      <c r="H8461"/>
      <c r="I8461"/>
      <c r="J8461"/>
      <c r="K8461"/>
      <c r="L8461" s="172"/>
    </row>
    <row r="8462" spans="7:12" x14ac:dyDescent="0.15">
      <c r="G8462"/>
      <c r="H8462"/>
      <c r="I8462"/>
      <c r="J8462"/>
      <c r="K8462"/>
      <c r="L8462" s="172"/>
    </row>
    <row r="8463" spans="7:12" x14ac:dyDescent="0.15">
      <c r="G8463"/>
      <c r="H8463"/>
      <c r="I8463"/>
      <c r="J8463"/>
      <c r="K8463"/>
      <c r="L8463" s="172"/>
    </row>
    <row r="8464" spans="7:12" x14ac:dyDescent="0.15">
      <c r="G8464"/>
      <c r="H8464"/>
      <c r="I8464"/>
      <c r="J8464"/>
      <c r="K8464"/>
      <c r="L8464" s="172"/>
    </row>
    <row r="8465" spans="7:12" x14ac:dyDescent="0.15">
      <c r="G8465"/>
      <c r="H8465"/>
      <c r="I8465"/>
      <c r="J8465"/>
      <c r="K8465"/>
      <c r="L8465" s="172"/>
    </row>
    <row r="8466" spans="7:12" x14ac:dyDescent="0.15">
      <c r="G8466"/>
      <c r="H8466"/>
      <c r="I8466"/>
      <c r="J8466"/>
      <c r="K8466"/>
      <c r="L8466" s="172"/>
    </row>
    <row r="8467" spans="7:12" x14ac:dyDescent="0.15">
      <c r="G8467"/>
      <c r="H8467"/>
      <c r="I8467"/>
      <c r="J8467"/>
      <c r="K8467"/>
      <c r="L8467" s="172"/>
    </row>
    <row r="8468" spans="7:12" x14ac:dyDescent="0.15">
      <c r="G8468"/>
      <c r="H8468"/>
      <c r="I8468"/>
      <c r="J8468"/>
      <c r="K8468"/>
      <c r="L8468" s="172"/>
    </row>
    <row r="8469" spans="7:12" x14ac:dyDescent="0.15">
      <c r="G8469"/>
      <c r="H8469"/>
      <c r="I8469"/>
      <c r="J8469"/>
      <c r="K8469"/>
      <c r="L8469" s="172"/>
    </row>
    <row r="8470" spans="7:12" x14ac:dyDescent="0.15">
      <c r="G8470"/>
      <c r="H8470"/>
      <c r="I8470"/>
      <c r="J8470"/>
      <c r="K8470"/>
      <c r="L8470" s="172"/>
    </row>
    <row r="8471" spans="7:12" x14ac:dyDescent="0.15">
      <c r="G8471"/>
      <c r="H8471"/>
      <c r="I8471"/>
      <c r="J8471"/>
      <c r="K8471"/>
      <c r="L8471" s="172"/>
    </row>
    <row r="8472" spans="7:12" x14ac:dyDescent="0.15">
      <c r="G8472"/>
      <c r="H8472"/>
      <c r="I8472"/>
      <c r="J8472"/>
      <c r="K8472"/>
      <c r="L8472" s="172"/>
    </row>
    <row r="8473" spans="7:12" x14ac:dyDescent="0.15">
      <c r="G8473"/>
      <c r="H8473"/>
      <c r="I8473"/>
      <c r="J8473"/>
      <c r="K8473"/>
      <c r="L8473" s="172"/>
    </row>
    <row r="8474" spans="7:12" x14ac:dyDescent="0.15">
      <c r="G8474"/>
      <c r="H8474"/>
      <c r="I8474"/>
      <c r="J8474"/>
      <c r="K8474"/>
      <c r="L8474" s="172"/>
    </row>
    <row r="8475" spans="7:12" x14ac:dyDescent="0.15">
      <c r="G8475"/>
      <c r="H8475"/>
      <c r="I8475"/>
      <c r="J8475"/>
      <c r="K8475"/>
      <c r="L8475" s="172"/>
    </row>
    <row r="8476" spans="7:12" x14ac:dyDescent="0.15">
      <c r="G8476"/>
      <c r="H8476"/>
      <c r="I8476"/>
      <c r="J8476"/>
      <c r="K8476"/>
      <c r="L8476" s="172"/>
    </row>
    <row r="8477" spans="7:12" x14ac:dyDescent="0.15">
      <c r="G8477"/>
      <c r="H8477"/>
      <c r="I8477"/>
      <c r="J8477"/>
      <c r="K8477"/>
      <c r="L8477" s="172"/>
    </row>
    <row r="8478" spans="7:12" x14ac:dyDescent="0.15">
      <c r="G8478"/>
      <c r="H8478"/>
      <c r="I8478"/>
      <c r="J8478"/>
      <c r="K8478"/>
      <c r="L8478" s="172"/>
    </row>
    <row r="8479" spans="7:12" x14ac:dyDescent="0.15">
      <c r="G8479"/>
      <c r="H8479"/>
      <c r="I8479"/>
      <c r="J8479"/>
      <c r="K8479"/>
      <c r="L8479" s="172"/>
    </row>
    <row r="8480" spans="7:12" x14ac:dyDescent="0.15">
      <c r="G8480"/>
      <c r="H8480"/>
      <c r="I8480"/>
      <c r="J8480"/>
      <c r="K8480"/>
      <c r="L8480" s="172"/>
    </row>
    <row r="8481" spans="7:12" x14ac:dyDescent="0.15">
      <c r="G8481"/>
      <c r="H8481"/>
      <c r="I8481"/>
      <c r="J8481"/>
      <c r="K8481"/>
      <c r="L8481" s="172"/>
    </row>
    <row r="8482" spans="7:12" x14ac:dyDescent="0.15">
      <c r="G8482"/>
      <c r="H8482"/>
      <c r="I8482"/>
      <c r="J8482"/>
      <c r="K8482"/>
      <c r="L8482" s="172"/>
    </row>
    <row r="8483" spans="7:12" x14ac:dyDescent="0.15">
      <c r="G8483"/>
      <c r="H8483"/>
      <c r="I8483"/>
      <c r="J8483"/>
      <c r="K8483"/>
      <c r="L8483" s="172"/>
    </row>
    <row r="8484" spans="7:12" x14ac:dyDescent="0.15">
      <c r="G8484"/>
      <c r="H8484"/>
      <c r="I8484"/>
      <c r="J8484"/>
      <c r="K8484"/>
      <c r="L8484" s="172"/>
    </row>
    <row r="8485" spans="7:12" x14ac:dyDescent="0.15">
      <c r="G8485"/>
      <c r="H8485"/>
      <c r="I8485"/>
      <c r="J8485"/>
      <c r="K8485"/>
      <c r="L8485" s="172"/>
    </row>
    <row r="8486" spans="7:12" x14ac:dyDescent="0.15">
      <c r="G8486"/>
      <c r="H8486"/>
      <c r="I8486"/>
      <c r="J8486"/>
      <c r="K8486"/>
      <c r="L8486" s="172"/>
    </row>
    <row r="8487" spans="7:12" x14ac:dyDescent="0.15">
      <c r="G8487"/>
      <c r="H8487"/>
      <c r="I8487"/>
      <c r="J8487"/>
      <c r="K8487"/>
      <c r="L8487" s="172"/>
    </row>
    <row r="8488" spans="7:12" x14ac:dyDescent="0.15">
      <c r="G8488"/>
      <c r="H8488"/>
      <c r="I8488"/>
      <c r="J8488"/>
      <c r="K8488"/>
      <c r="L8488" s="172"/>
    </row>
    <row r="8489" spans="7:12" x14ac:dyDescent="0.15">
      <c r="G8489"/>
      <c r="H8489"/>
      <c r="I8489"/>
      <c r="J8489"/>
      <c r="K8489"/>
      <c r="L8489" s="172"/>
    </row>
    <row r="8490" spans="7:12" x14ac:dyDescent="0.15">
      <c r="G8490"/>
      <c r="H8490"/>
      <c r="I8490"/>
      <c r="J8490"/>
      <c r="K8490"/>
      <c r="L8490" s="172"/>
    </row>
    <row r="8491" spans="7:12" x14ac:dyDescent="0.15">
      <c r="G8491"/>
      <c r="H8491"/>
      <c r="I8491"/>
      <c r="J8491"/>
      <c r="K8491"/>
      <c r="L8491" s="172"/>
    </row>
    <row r="8492" spans="7:12" x14ac:dyDescent="0.15">
      <c r="G8492"/>
      <c r="H8492"/>
      <c r="I8492"/>
      <c r="J8492"/>
      <c r="K8492"/>
      <c r="L8492" s="172"/>
    </row>
    <row r="8493" spans="7:12" x14ac:dyDescent="0.15">
      <c r="G8493"/>
      <c r="H8493"/>
      <c r="I8493"/>
      <c r="J8493"/>
      <c r="K8493"/>
      <c r="L8493" s="172"/>
    </row>
    <row r="8494" spans="7:12" x14ac:dyDescent="0.15">
      <c r="G8494"/>
      <c r="H8494"/>
      <c r="I8494"/>
      <c r="J8494"/>
      <c r="K8494"/>
      <c r="L8494" s="172"/>
    </row>
    <row r="8495" spans="7:12" x14ac:dyDescent="0.15">
      <c r="G8495"/>
      <c r="H8495"/>
      <c r="I8495"/>
      <c r="J8495"/>
      <c r="K8495"/>
      <c r="L8495" s="172"/>
    </row>
    <row r="8496" spans="7:12" x14ac:dyDescent="0.15">
      <c r="G8496"/>
      <c r="H8496"/>
      <c r="I8496"/>
      <c r="J8496"/>
      <c r="K8496"/>
      <c r="L8496" s="172"/>
    </row>
    <row r="8497" spans="7:12" x14ac:dyDescent="0.15">
      <c r="G8497"/>
      <c r="H8497"/>
      <c r="I8497"/>
      <c r="J8497"/>
      <c r="K8497"/>
      <c r="L8497" s="172"/>
    </row>
    <row r="8498" spans="7:12" x14ac:dyDescent="0.15">
      <c r="G8498"/>
      <c r="H8498"/>
      <c r="I8498"/>
      <c r="J8498"/>
      <c r="K8498"/>
      <c r="L8498" s="172"/>
    </row>
    <row r="8499" spans="7:12" x14ac:dyDescent="0.15">
      <c r="G8499"/>
      <c r="H8499"/>
      <c r="I8499"/>
      <c r="J8499"/>
      <c r="K8499"/>
      <c r="L8499" s="172"/>
    </row>
    <row r="8500" spans="7:12" x14ac:dyDescent="0.15">
      <c r="G8500"/>
      <c r="H8500"/>
      <c r="I8500"/>
      <c r="J8500"/>
      <c r="K8500"/>
      <c r="L8500" s="172"/>
    </row>
    <row r="8501" spans="7:12" x14ac:dyDescent="0.15">
      <c r="G8501"/>
      <c r="H8501"/>
      <c r="I8501"/>
      <c r="J8501"/>
      <c r="K8501"/>
      <c r="L8501" s="172"/>
    </row>
    <row r="8502" spans="7:12" x14ac:dyDescent="0.15">
      <c r="G8502"/>
      <c r="H8502"/>
      <c r="I8502"/>
      <c r="J8502"/>
      <c r="K8502"/>
      <c r="L8502" s="172"/>
    </row>
    <row r="8503" spans="7:12" x14ac:dyDescent="0.15">
      <c r="G8503"/>
      <c r="H8503"/>
      <c r="I8503"/>
      <c r="J8503"/>
      <c r="K8503"/>
      <c r="L8503" s="172"/>
    </row>
    <row r="8504" spans="7:12" x14ac:dyDescent="0.15">
      <c r="G8504"/>
      <c r="H8504"/>
      <c r="I8504"/>
      <c r="J8504"/>
      <c r="K8504"/>
      <c r="L8504" s="172"/>
    </row>
    <row r="8505" spans="7:12" x14ac:dyDescent="0.15">
      <c r="G8505"/>
      <c r="H8505"/>
      <c r="I8505"/>
      <c r="J8505"/>
      <c r="K8505"/>
      <c r="L8505" s="172"/>
    </row>
    <row r="8506" spans="7:12" x14ac:dyDescent="0.15">
      <c r="G8506"/>
      <c r="H8506"/>
      <c r="I8506"/>
      <c r="J8506"/>
      <c r="K8506"/>
      <c r="L8506" s="172"/>
    </row>
    <row r="8507" spans="7:12" x14ac:dyDescent="0.15">
      <c r="G8507"/>
      <c r="H8507"/>
      <c r="I8507"/>
      <c r="J8507"/>
      <c r="K8507"/>
      <c r="L8507" s="172"/>
    </row>
    <row r="8508" spans="7:12" x14ac:dyDescent="0.15">
      <c r="G8508"/>
      <c r="H8508"/>
      <c r="I8508"/>
      <c r="J8508"/>
      <c r="K8508"/>
      <c r="L8508" s="172"/>
    </row>
    <row r="8509" spans="7:12" x14ac:dyDescent="0.15">
      <c r="G8509"/>
      <c r="H8509"/>
      <c r="I8509"/>
      <c r="J8509"/>
      <c r="K8509"/>
      <c r="L8509" s="172"/>
    </row>
    <row r="8510" spans="7:12" x14ac:dyDescent="0.15">
      <c r="G8510"/>
      <c r="H8510"/>
      <c r="I8510"/>
      <c r="J8510"/>
      <c r="K8510"/>
      <c r="L8510" s="172"/>
    </row>
    <row r="8511" spans="7:12" x14ac:dyDescent="0.15">
      <c r="G8511"/>
      <c r="H8511"/>
      <c r="I8511"/>
      <c r="J8511"/>
      <c r="K8511"/>
      <c r="L8511" s="172"/>
    </row>
    <row r="8512" spans="7:12" x14ac:dyDescent="0.15">
      <c r="G8512"/>
      <c r="H8512"/>
      <c r="I8512"/>
      <c r="J8512"/>
      <c r="K8512"/>
      <c r="L8512" s="172"/>
    </row>
    <row r="8513" spans="7:12" x14ac:dyDescent="0.15">
      <c r="G8513"/>
      <c r="H8513"/>
      <c r="I8513"/>
      <c r="J8513"/>
      <c r="K8513"/>
      <c r="L8513" s="172"/>
    </row>
    <row r="8514" spans="7:12" x14ac:dyDescent="0.15">
      <c r="G8514"/>
      <c r="H8514"/>
      <c r="I8514"/>
      <c r="J8514"/>
      <c r="K8514"/>
      <c r="L8514" s="172"/>
    </row>
    <row r="8515" spans="7:12" x14ac:dyDescent="0.15">
      <c r="G8515"/>
      <c r="H8515"/>
      <c r="I8515"/>
      <c r="J8515"/>
      <c r="K8515"/>
      <c r="L8515" s="172"/>
    </row>
    <row r="8516" spans="7:12" x14ac:dyDescent="0.15">
      <c r="G8516"/>
      <c r="H8516"/>
      <c r="I8516"/>
      <c r="J8516"/>
      <c r="K8516"/>
      <c r="L8516" s="172"/>
    </row>
    <row r="8517" spans="7:12" x14ac:dyDescent="0.15">
      <c r="G8517"/>
      <c r="H8517"/>
      <c r="I8517"/>
      <c r="J8517"/>
      <c r="K8517"/>
      <c r="L8517" s="172"/>
    </row>
    <row r="8518" spans="7:12" x14ac:dyDescent="0.15">
      <c r="G8518"/>
      <c r="H8518"/>
      <c r="I8518"/>
      <c r="J8518"/>
      <c r="K8518"/>
      <c r="L8518" s="172"/>
    </row>
    <row r="8519" spans="7:12" x14ac:dyDescent="0.15">
      <c r="G8519"/>
      <c r="H8519"/>
      <c r="I8519"/>
      <c r="J8519"/>
      <c r="K8519"/>
      <c r="L8519" s="172"/>
    </row>
    <row r="8520" spans="7:12" x14ac:dyDescent="0.15">
      <c r="G8520"/>
      <c r="H8520"/>
      <c r="I8520"/>
      <c r="J8520"/>
      <c r="K8520"/>
      <c r="L8520" s="172"/>
    </row>
    <row r="8521" spans="7:12" x14ac:dyDescent="0.15">
      <c r="G8521"/>
      <c r="H8521"/>
      <c r="I8521"/>
      <c r="J8521"/>
      <c r="K8521"/>
      <c r="L8521" s="172"/>
    </row>
    <row r="8522" spans="7:12" x14ac:dyDescent="0.15">
      <c r="G8522"/>
      <c r="H8522"/>
      <c r="I8522"/>
      <c r="J8522"/>
      <c r="K8522"/>
      <c r="L8522" s="172"/>
    </row>
    <row r="8523" spans="7:12" x14ac:dyDescent="0.15">
      <c r="G8523"/>
      <c r="H8523"/>
      <c r="I8523"/>
      <c r="J8523"/>
      <c r="K8523"/>
      <c r="L8523" s="172"/>
    </row>
    <row r="8524" spans="7:12" x14ac:dyDescent="0.15">
      <c r="G8524"/>
      <c r="H8524"/>
      <c r="I8524"/>
      <c r="J8524"/>
      <c r="K8524"/>
      <c r="L8524" s="172"/>
    </row>
    <row r="8525" spans="7:12" x14ac:dyDescent="0.15">
      <c r="G8525"/>
      <c r="H8525"/>
      <c r="I8525"/>
      <c r="J8525"/>
      <c r="K8525"/>
      <c r="L8525" s="172"/>
    </row>
    <row r="8526" spans="7:12" x14ac:dyDescent="0.15">
      <c r="G8526"/>
      <c r="H8526"/>
      <c r="I8526"/>
      <c r="J8526"/>
      <c r="K8526"/>
      <c r="L8526" s="172"/>
    </row>
    <row r="8527" spans="7:12" x14ac:dyDescent="0.15">
      <c r="G8527"/>
      <c r="H8527"/>
      <c r="I8527"/>
      <c r="J8527"/>
      <c r="K8527"/>
      <c r="L8527" s="172"/>
    </row>
    <row r="8528" spans="7:12" x14ac:dyDescent="0.15">
      <c r="G8528"/>
      <c r="H8528"/>
      <c r="I8528"/>
      <c r="J8528"/>
      <c r="K8528"/>
      <c r="L8528" s="172"/>
    </row>
    <row r="8529" spans="7:12" x14ac:dyDescent="0.15">
      <c r="G8529"/>
      <c r="H8529"/>
      <c r="I8529"/>
      <c r="J8529"/>
      <c r="K8529"/>
      <c r="L8529" s="172"/>
    </row>
    <row r="8530" spans="7:12" x14ac:dyDescent="0.15">
      <c r="G8530"/>
      <c r="H8530"/>
      <c r="I8530"/>
      <c r="J8530"/>
      <c r="K8530"/>
      <c r="L8530" s="172"/>
    </row>
    <row r="8531" spans="7:12" x14ac:dyDescent="0.15">
      <c r="G8531"/>
      <c r="H8531"/>
      <c r="I8531"/>
      <c r="J8531"/>
      <c r="K8531"/>
      <c r="L8531" s="172"/>
    </row>
    <row r="8532" spans="7:12" x14ac:dyDescent="0.15">
      <c r="G8532"/>
      <c r="H8532"/>
      <c r="I8532"/>
      <c r="J8532"/>
      <c r="K8532"/>
      <c r="L8532" s="172"/>
    </row>
    <row r="8533" spans="7:12" x14ac:dyDescent="0.15">
      <c r="G8533"/>
      <c r="H8533"/>
      <c r="I8533"/>
      <c r="J8533"/>
      <c r="K8533"/>
      <c r="L8533" s="172"/>
    </row>
    <row r="8534" spans="7:12" x14ac:dyDescent="0.15">
      <c r="G8534"/>
      <c r="H8534"/>
      <c r="I8534"/>
      <c r="J8534"/>
      <c r="K8534"/>
      <c r="L8534" s="172"/>
    </row>
    <row r="8535" spans="7:12" x14ac:dyDescent="0.15">
      <c r="G8535"/>
      <c r="H8535"/>
      <c r="I8535"/>
      <c r="J8535"/>
      <c r="K8535"/>
      <c r="L8535" s="172"/>
    </row>
    <row r="8536" spans="7:12" x14ac:dyDescent="0.15">
      <c r="G8536"/>
      <c r="H8536"/>
      <c r="I8536"/>
      <c r="J8536"/>
      <c r="K8536"/>
      <c r="L8536" s="172"/>
    </row>
    <row r="8537" spans="7:12" x14ac:dyDescent="0.15">
      <c r="G8537"/>
      <c r="H8537"/>
      <c r="I8537"/>
      <c r="J8537"/>
      <c r="K8537"/>
      <c r="L8537" s="172"/>
    </row>
    <row r="8538" spans="7:12" x14ac:dyDescent="0.15">
      <c r="G8538"/>
      <c r="H8538"/>
      <c r="I8538"/>
      <c r="J8538"/>
      <c r="K8538"/>
      <c r="L8538" s="172"/>
    </row>
    <row r="8539" spans="7:12" x14ac:dyDescent="0.15">
      <c r="G8539"/>
      <c r="H8539"/>
      <c r="I8539"/>
      <c r="J8539"/>
      <c r="K8539"/>
      <c r="L8539" s="172"/>
    </row>
    <row r="8540" spans="7:12" x14ac:dyDescent="0.15">
      <c r="G8540"/>
      <c r="H8540"/>
      <c r="I8540"/>
      <c r="J8540"/>
      <c r="K8540"/>
      <c r="L8540" s="172"/>
    </row>
    <row r="8541" spans="7:12" x14ac:dyDescent="0.15">
      <c r="G8541"/>
      <c r="H8541"/>
      <c r="I8541"/>
      <c r="J8541"/>
      <c r="K8541"/>
      <c r="L8541" s="172"/>
    </row>
    <row r="8542" spans="7:12" x14ac:dyDescent="0.15">
      <c r="G8542"/>
      <c r="H8542"/>
      <c r="I8542"/>
      <c r="J8542"/>
      <c r="K8542"/>
      <c r="L8542" s="172"/>
    </row>
    <row r="8543" spans="7:12" x14ac:dyDescent="0.15">
      <c r="G8543"/>
      <c r="H8543"/>
      <c r="I8543"/>
      <c r="J8543"/>
      <c r="K8543"/>
      <c r="L8543" s="172"/>
    </row>
    <row r="8544" spans="7:12" x14ac:dyDescent="0.15">
      <c r="G8544"/>
      <c r="H8544"/>
      <c r="I8544"/>
      <c r="J8544"/>
      <c r="K8544"/>
      <c r="L8544" s="172"/>
    </row>
    <row r="8545" spans="7:12" x14ac:dyDescent="0.15">
      <c r="G8545"/>
      <c r="H8545"/>
      <c r="I8545"/>
      <c r="J8545"/>
      <c r="K8545"/>
      <c r="L8545" s="172"/>
    </row>
    <row r="8546" spans="7:12" x14ac:dyDescent="0.15">
      <c r="G8546"/>
      <c r="H8546"/>
      <c r="I8546"/>
      <c r="J8546"/>
      <c r="K8546"/>
      <c r="L8546" s="172"/>
    </row>
    <row r="8547" spans="7:12" x14ac:dyDescent="0.15">
      <c r="G8547"/>
      <c r="H8547"/>
      <c r="I8547"/>
      <c r="J8547"/>
      <c r="K8547"/>
      <c r="L8547" s="172"/>
    </row>
    <row r="8548" spans="7:12" x14ac:dyDescent="0.15">
      <c r="G8548"/>
      <c r="H8548"/>
      <c r="I8548"/>
      <c r="J8548"/>
      <c r="K8548"/>
      <c r="L8548" s="172"/>
    </row>
    <row r="8549" spans="7:12" x14ac:dyDescent="0.15">
      <c r="G8549"/>
      <c r="H8549"/>
      <c r="I8549"/>
      <c r="J8549"/>
      <c r="K8549"/>
      <c r="L8549" s="172"/>
    </row>
    <row r="8550" spans="7:12" x14ac:dyDescent="0.15">
      <c r="G8550"/>
      <c r="H8550"/>
      <c r="I8550"/>
      <c r="J8550"/>
      <c r="K8550"/>
      <c r="L8550" s="172"/>
    </row>
    <row r="8551" spans="7:12" x14ac:dyDescent="0.15">
      <c r="G8551"/>
      <c r="H8551"/>
      <c r="I8551"/>
      <c r="J8551"/>
      <c r="K8551"/>
      <c r="L8551" s="172"/>
    </row>
    <row r="8552" spans="7:12" x14ac:dyDescent="0.15">
      <c r="G8552"/>
      <c r="H8552"/>
      <c r="I8552"/>
      <c r="J8552"/>
      <c r="K8552"/>
      <c r="L8552" s="172"/>
    </row>
    <row r="8553" spans="7:12" x14ac:dyDescent="0.15">
      <c r="G8553"/>
      <c r="H8553"/>
      <c r="I8553"/>
      <c r="J8553"/>
      <c r="K8553"/>
      <c r="L8553" s="172"/>
    </row>
    <row r="8554" spans="7:12" x14ac:dyDescent="0.15">
      <c r="G8554"/>
      <c r="H8554"/>
      <c r="I8554"/>
      <c r="J8554"/>
      <c r="K8554"/>
      <c r="L8554" s="172"/>
    </row>
    <row r="8555" spans="7:12" x14ac:dyDescent="0.15">
      <c r="G8555"/>
      <c r="H8555"/>
      <c r="I8555"/>
      <c r="J8555"/>
      <c r="K8555"/>
      <c r="L8555" s="172"/>
    </row>
    <row r="8556" spans="7:12" x14ac:dyDescent="0.15">
      <c r="G8556"/>
      <c r="H8556"/>
      <c r="I8556"/>
      <c r="J8556"/>
      <c r="K8556"/>
      <c r="L8556" s="172"/>
    </row>
    <row r="8557" spans="7:12" x14ac:dyDescent="0.15">
      <c r="G8557"/>
      <c r="H8557"/>
      <c r="I8557"/>
      <c r="J8557"/>
      <c r="K8557"/>
      <c r="L8557" s="172"/>
    </row>
    <row r="8558" spans="7:12" x14ac:dyDescent="0.15">
      <c r="G8558"/>
      <c r="H8558"/>
      <c r="I8558"/>
      <c r="J8558"/>
      <c r="K8558"/>
      <c r="L8558" s="172"/>
    </row>
    <row r="8559" spans="7:12" x14ac:dyDescent="0.15">
      <c r="G8559"/>
      <c r="H8559"/>
      <c r="I8559"/>
      <c r="J8559"/>
      <c r="K8559"/>
      <c r="L8559" s="172"/>
    </row>
    <row r="8560" spans="7:12" x14ac:dyDescent="0.15">
      <c r="G8560"/>
      <c r="H8560"/>
      <c r="I8560"/>
      <c r="J8560"/>
      <c r="K8560"/>
      <c r="L8560" s="172"/>
    </row>
    <row r="8561" spans="7:12" x14ac:dyDescent="0.15">
      <c r="G8561"/>
      <c r="H8561"/>
      <c r="I8561"/>
      <c r="J8561"/>
      <c r="K8561"/>
      <c r="L8561" s="172"/>
    </row>
    <row r="8562" spans="7:12" x14ac:dyDescent="0.15">
      <c r="G8562"/>
      <c r="H8562"/>
      <c r="I8562"/>
      <c r="J8562"/>
      <c r="K8562"/>
      <c r="L8562" s="172"/>
    </row>
    <row r="8563" spans="7:12" x14ac:dyDescent="0.15">
      <c r="G8563"/>
      <c r="H8563"/>
      <c r="I8563"/>
      <c r="J8563"/>
      <c r="K8563"/>
      <c r="L8563" s="172"/>
    </row>
    <row r="8564" spans="7:12" x14ac:dyDescent="0.15">
      <c r="G8564"/>
      <c r="H8564"/>
      <c r="I8564"/>
      <c r="J8564"/>
      <c r="K8564"/>
      <c r="L8564" s="172"/>
    </row>
    <row r="8565" spans="7:12" x14ac:dyDescent="0.15">
      <c r="G8565"/>
      <c r="H8565"/>
      <c r="I8565"/>
      <c r="J8565"/>
      <c r="K8565"/>
      <c r="L8565" s="172"/>
    </row>
    <row r="8566" spans="7:12" x14ac:dyDescent="0.15">
      <c r="G8566"/>
      <c r="H8566"/>
      <c r="I8566"/>
      <c r="J8566"/>
      <c r="K8566"/>
      <c r="L8566" s="172"/>
    </row>
    <row r="8567" spans="7:12" x14ac:dyDescent="0.15">
      <c r="G8567"/>
      <c r="H8567"/>
      <c r="I8567"/>
      <c r="J8567"/>
      <c r="K8567"/>
      <c r="L8567" s="172"/>
    </row>
    <row r="8568" spans="7:12" x14ac:dyDescent="0.15">
      <c r="G8568"/>
      <c r="H8568"/>
      <c r="I8568"/>
      <c r="J8568"/>
      <c r="K8568"/>
      <c r="L8568" s="172"/>
    </row>
    <row r="8569" spans="7:12" x14ac:dyDescent="0.15">
      <c r="G8569"/>
      <c r="H8569"/>
      <c r="I8569"/>
      <c r="J8569"/>
      <c r="K8569"/>
      <c r="L8569" s="172"/>
    </row>
    <row r="8570" spans="7:12" x14ac:dyDescent="0.15">
      <c r="G8570"/>
      <c r="H8570"/>
      <c r="I8570"/>
      <c r="J8570"/>
      <c r="K8570"/>
      <c r="L8570" s="172"/>
    </row>
    <row r="8571" spans="7:12" x14ac:dyDescent="0.15">
      <c r="G8571"/>
      <c r="H8571"/>
      <c r="I8571"/>
      <c r="J8571"/>
      <c r="K8571"/>
      <c r="L8571" s="172"/>
    </row>
    <row r="8572" spans="7:12" x14ac:dyDescent="0.15">
      <c r="G8572"/>
      <c r="H8572"/>
      <c r="I8572"/>
      <c r="J8572"/>
      <c r="K8572"/>
      <c r="L8572" s="172"/>
    </row>
    <row r="8573" spans="7:12" x14ac:dyDescent="0.15">
      <c r="G8573"/>
      <c r="H8573"/>
      <c r="I8573"/>
      <c r="J8573"/>
      <c r="K8573"/>
      <c r="L8573" s="172"/>
    </row>
    <row r="8574" spans="7:12" x14ac:dyDescent="0.15">
      <c r="G8574"/>
      <c r="H8574"/>
      <c r="I8574"/>
      <c r="J8574"/>
      <c r="K8574"/>
      <c r="L8574" s="172"/>
    </row>
    <row r="8575" spans="7:12" x14ac:dyDescent="0.15">
      <c r="G8575"/>
      <c r="H8575"/>
      <c r="I8575"/>
      <c r="J8575"/>
      <c r="K8575"/>
      <c r="L8575" s="172"/>
    </row>
    <row r="8576" spans="7:12" x14ac:dyDescent="0.15">
      <c r="G8576"/>
      <c r="H8576"/>
      <c r="I8576"/>
      <c r="J8576"/>
      <c r="K8576"/>
      <c r="L8576" s="172"/>
    </row>
    <row r="8577" spans="7:12" x14ac:dyDescent="0.15">
      <c r="G8577"/>
      <c r="H8577"/>
      <c r="I8577"/>
      <c r="J8577"/>
      <c r="K8577"/>
      <c r="L8577" s="172"/>
    </row>
    <row r="8578" spans="7:12" x14ac:dyDescent="0.15">
      <c r="G8578"/>
      <c r="H8578"/>
      <c r="I8578"/>
      <c r="J8578"/>
      <c r="K8578"/>
      <c r="L8578" s="172"/>
    </row>
    <row r="8579" spans="7:12" x14ac:dyDescent="0.15">
      <c r="G8579"/>
      <c r="H8579"/>
      <c r="I8579"/>
      <c r="J8579"/>
      <c r="K8579"/>
      <c r="L8579" s="172"/>
    </row>
    <row r="8580" spans="7:12" x14ac:dyDescent="0.15">
      <c r="G8580"/>
      <c r="H8580"/>
      <c r="I8580"/>
      <c r="J8580"/>
      <c r="K8580"/>
      <c r="L8580" s="172"/>
    </row>
    <row r="8581" spans="7:12" x14ac:dyDescent="0.15">
      <c r="G8581"/>
      <c r="H8581"/>
      <c r="I8581"/>
      <c r="J8581"/>
      <c r="K8581"/>
      <c r="L8581" s="172"/>
    </row>
    <row r="8582" spans="7:12" x14ac:dyDescent="0.15">
      <c r="G8582"/>
      <c r="H8582"/>
      <c r="I8582"/>
      <c r="J8582"/>
      <c r="K8582"/>
      <c r="L8582" s="172"/>
    </row>
    <row r="8583" spans="7:12" x14ac:dyDescent="0.15">
      <c r="G8583"/>
      <c r="H8583"/>
      <c r="I8583"/>
      <c r="J8583"/>
      <c r="K8583"/>
      <c r="L8583" s="172"/>
    </row>
    <row r="8584" spans="7:12" x14ac:dyDescent="0.15">
      <c r="G8584"/>
      <c r="H8584"/>
      <c r="I8584"/>
      <c r="J8584"/>
      <c r="K8584"/>
      <c r="L8584" s="172"/>
    </row>
    <row r="8585" spans="7:12" x14ac:dyDescent="0.15">
      <c r="G8585"/>
      <c r="H8585"/>
      <c r="I8585"/>
      <c r="J8585"/>
      <c r="K8585"/>
      <c r="L8585" s="172"/>
    </row>
    <row r="8586" spans="7:12" x14ac:dyDescent="0.15">
      <c r="G8586"/>
      <c r="H8586"/>
      <c r="I8586"/>
      <c r="J8586"/>
      <c r="K8586"/>
      <c r="L8586" s="172"/>
    </row>
    <row r="8587" spans="7:12" x14ac:dyDescent="0.15">
      <c r="G8587"/>
      <c r="H8587"/>
      <c r="I8587"/>
      <c r="J8587"/>
      <c r="K8587"/>
      <c r="L8587" s="172"/>
    </row>
    <row r="8588" spans="7:12" x14ac:dyDescent="0.15">
      <c r="G8588"/>
      <c r="H8588"/>
      <c r="I8588"/>
      <c r="J8588"/>
      <c r="K8588"/>
      <c r="L8588" s="172"/>
    </row>
    <row r="8589" spans="7:12" x14ac:dyDescent="0.15">
      <c r="G8589"/>
      <c r="H8589"/>
      <c r="I8589"/>
      <c r="J8589"/>
      <c r="K8589"/>
      <c r="L8589" s="172"/>
    </row>
    <row r="8590" spans="7:12" x14ac:dyDescent="0.15">
      <c r="G8590"/>
      <c r="H8590"/>
      <c r="I8590"/>
      <c r="J8590"/>
      <c r="K8590"/>
      <c r="L8590" s="172"/>
    </row>
    <row r="8591" spans="7:12" x14ac:dyDescent="0.15">
      <c r="G8591"/>
      <c r="H8591"/>
      <c r="I8591"/>
      <c r="J8591"/>
      <c r="K8591"/>
      <c r="L8591" s="172"/>
    </row>
    <row r="8592" spans="7:12" x14ac:dyDescent="0.15">
      <c r="G8592"/>
      <c r="H8592"/>
      <c r="I8592"/>
      <c r="J8592"/>
      <c r="K8592"/>
      <c r="L8592" s="172"/>
    </row>
    <row r="8593" spans="7:12" x14ac:dyDescent="0.15">
      <c r="G8593"/>
      <c r="H8593"/>
      <c r="I8593"/>
      <c r="J8593"/>
      <c r="K8593"/>
      <c r="L8593" s="172"/>
    </row>
    <row r="8594" spans="7:12" x14ac:dyDescent="0.15">
      <c r="G8594"/>
      <c r="H8594"/>
      <c r="I8594"/>
      <c r="J8594"/>
      <c r="K8594"/>
      <c r="L8594" s="172"/>
    </row>
    <row r="8595" spans="7:12" x14ac:dyDescent="0.15">
      <c r="G8595"/>
      <c r="H8595"/>
      <c r="I8595"/>
      <c r="J8595"/>
      <c r="K8595"/>
      <c r="L8595" s="172"/>
    </row>
    <row r="8596" spans="7:12" x14ac:dyDescent="0.15">
      <c r="G8596"/>
      <c r="H8596"/>
      <c r="I8596"/>
      <c r="J8596"/>
      <c r="K8596"/>
      <c r="L8596" s="172"/>
    </row>
    <row r="8597" spans="7:12" x14ac:dyDescent="0.15">
      <c r="G8597"/>
      <c r="H8597"/>
      <c r="I8597"/>
      <c r="J8597"/>
      <c r="K8597"/>
      <c r="L8597" s="172"/>
    </row>
    <row r="8598" spans="7:12" x14ac:dyDescent="0.15">
      <c r="G8598"/>
      <c r="H8598"/>
      <c r="I8598"/>
      <c r="J8598"/>
      <c r="K8598"/>
      <c r="L8598" s="172"/>
    </row>
    <row r="8599" spans="7:12" x14ac:dyDescent="0.15">
      <c r="G8599"/>
      <c r="H8599"/>
      <c r="I8599"/>
      <c r="J8599"/>
      <c r="K8599"/>
      <c r="L8599" s="172"/>
    </row>
    <row r="8600" spans="7:12" x14ac:dyDescent="0.15">
      <c r="G8600"/>
      <c r="H8600"/>
      <c r="I8600"/>
      <c r="J8600"/>
      <c r="K8600"/>
      <c r="L8600" s="172"/>
    </row>
    <row r="8601" spans="7:12" x14ac:dyDescent="0.15">
      <c r="G8601"/>
      <c r="H8601"/>
      <c r="I8601"/>
      <c r="J8601"/>
      <c r="K8601"/>
      <c r="L8601" s="172"/>
    </row>
    <row r="8602" spans="7:12" x14ac:dyDescent="0.15">
      <c r="G8602"/>
      <c r="H8602"/>
      <c r="I8602"/>
      <c r="J8602"/>
      <c r="K8602"/>
      <c r="L8602" s="172"/>
    </row>
    <row r="8603" spans="7:12" x14ac:dyDescent="0.15">
      <c r="G8603"/>
      <c r="H8603"/>
      <c r="I8603"/>
      <c r="J8603"/>
      <c r="K8603"/>
      <c r="L8603" s="172"/>
    </row>
    <row r="8604" spans="7:12" x14ac:dyDescent="0.15">
      <c r="G8604"/>
      <c r="H8604"/>
      <c r="I8604"/>
      <c r="J8604"/>
      <c r="K8604"/>
      <c r="L8604" s="172"/>
    </row>
    <row r="8605" spans="7:12" x14ac:dyDescent="0.15">
      <c r="G8605"/>
      <c r="H8605"/>
      <c r="I8605"/>
      <c r="J8605"/>
      <c r="K8605"/>
      <c r="L8605" s="172"/>
    </row>
    <row r="8606" spans="7:12" x14ac:dyDescent="0.15">
      <c r="G8606"/>
      <c r="H8606"/>
      <c r="I8606"/>
      <c r="J8606"/>
      <c r="K8606"/>
      <c r="L8606" s="172"/>
    </row>
    <row r="8607" spans="7:12" x14ac:dyDescent="0.15">
      <c r="G8607"/>
      <c r="H8607"/>
      <c r="I8607"/>
      <c r="J8607"/>
      <c r="K8607"/>
      <c r="L8607" s="172"/>
    </row>
    <row r="8608" spans="7:12" x14ac:dyDescent="0.15">
      <c r="G8608"/>
      <c r="H8608"/>
      <c r="I8608"/>
      <c r="J8608"/>
      <c r="K8608"/>
      <c r="L8608" s="172"/>
    </row>
    <row r="8609" spans="7:12" x14ac:dyDescent="0.15">
      <c r="G8609"/>
      <c r="H8609"/>
      <c r="I8609"/>
      <c r="J8609"/>
      <c r="K8609"/>
      <c r="L8609" s="172"/>
    </row>
    <row r="8610" spans="7:12" x14ac:dyDescent="0.15">
      <c r="G8610"/>
      <c r="H8610"/>
      <c r="I8610"/>
      <c r="J8610"/>
      <c r="K8610"/>
      <c r="L8610" s="172"/>
    </row>
    <row r="8611" spans="7:12" x14ac:dyDescent="0.15">
      <c r="G8611"/>
      <c r="H8611"/>
      <c r="I8611"/>
      <c r="J8611"/>
      <c r="K8611"/>
      <c r="L8611" s="172"/>
    </row>
    <row r="8612" spans="7:12" x14ac:dyDescent="0.15">
      <c r="G8612"/>
      <c r="H8612"/>
      <c r="I8612"/>
      <c r="J8612"/>
      <c r="K8612"/>
      <c r="L8612" s="172"/>
    </row>
    <row r="8613" spans="7:12" x14ac:dyDescent="0.15">
      <c r="G8613"/>
      <c r="H8613"/>
      <c r="I8613"/>
      <c r="J8613"/>
      <c r="K8613"/>
      <c r="L8613" s="172"/>
    </row>
    <row r="8614" spans="7:12" x14ac:dyDescent="0.15">
      <c r="G8614"/>
      <c r="H8614"/>
      <c r="I8614"/>
      <c r="J8614"/>
      <c r="K8614"/>
      <c r="L8614" s="172"/>
    </row>
    <row r="8615" spans="7:12" x14ac:dyDescent="0.15">
      <c r="G8615"/>
      <c r="H8615"/>
      <c r="I8615"/>
      <c r="J8615"/>
      <c r="K8615"/>
      <c r="L8615" s="172"/>
    </row>
    <row r="8616" spans="7:12" x14ac:dyDescent="0.15">
      <c r="G8616"/>
      <c r="H8616"/>
      <c r="I8616"/>
      <c r="J8616"/>
      <c r="K8616"/>
      <c r="L8616" s="172"/>
    </row>
    <row r="8617" spans="7:12" x14ac:dyDescent="0.15">
      <c r="G8617"/>
      <c r="H8617"/>
      <c r="I8617"/>
      <c r="J8617"/>
      <c r="K8617"/>
      <c r="L8617" s="172"/>
    </row>
    <row r="8618" spans="7:12" x14ac:dyDescent="0.15">
      <c r="G8618"/>
      <c r="H8618"/>
      <c r="I8618"/>
      <c r="J8618"/>
      <c r="K8618"/>
      <c r="L8618" s="172"/>
    </row>
    <row r="8619" spans="7:12" x14ac:dyDescent="0.15">
      <c r="G8619"/>
      <c r="H8619"/>
      <c r="I8619"/>
      <c r="J8619"/>
      <c r="K8619"/>
      <c r="L8619" s="172"/>
    </row>
    <row r="8620" spans="7:12" x14ac:dyDescent="0.15">
      <c r="G8620"/>
      <c r="H8620"/>
      <c r="I8620"/>
      <c r="J8620"/>
      <c r="K8620"/>
      <c r="L8620" s="172"/>
    </row>
    <row r="8621" spans="7:12" x14ac:dyDescent="0.15">
      <c r="G8621"/>
      <c r="H8621"/>
      <c r="I8621"/>
      <c r="J8621"/>
      <c r="K8621"/>
      <c r="L8621" s="172"/>
    </row>
    <row r="8622" spans="7:12" x14ac:dyDescent="0.15">
      <c r="G8622"/>
      <c r="H8622"/>
      <c r="I8622"/>
      <c r="J8622"/>
      <c r="K8622"/>
      <c r="L8622" s="172"/>
    </row>
    <row r="8623" spans="7:12" x14ac:dyDescent="0.15">
      <c r="G8623"/>
      <c r="H8623"/>
      <c r="I8623"/>
      <c r="J8623"/>
      <c r="K8623"/>
      <c r="L8623" s="172"/>
    </row>
    <row r="8624" spans="7:12" x14ac:dyDescent="0.15">
      <c r="G8624"/>
      <c r="H8624"/>
      <c r="I8624"/>
      <c r="J8624"/>
      <c r="K8624"/>
      <c r="L8624" s="172"/>
    </row>
    <row r="8625" spans="7:12" x14ac:dyDescent="0.15">
      <c r="G8625"/>
      <c r="H8625"/>
      <c r="I8625"/>
      <c r="J8625"/>
      <c r="K8625"/>
      <c r="L8625" s="172"/>
    </row>
    <row r="8626" spans="7:12" x14ac:dyDescent="0.15">
      <c r="G8626"/>
      <c r="H8626"/>
      <c r="I8626"/>
      <c r="J8626"/>
      <c r="K8626"/>
      <c r="L8626" s="172"/>
    </row>
    <row r="8627" spans="7:12" x14ac:dyDescent="0.15">
      <c r="G8627"/>
      <c r="H8627"/>
      <c r="I8627"/>
      <c r="J8627"/>
      <c r="K8627"/>
      <c r="L8627" s="172"/>
    </row>
    <row r="8628" spans="7:12" x14ac:dyDescent="0.15">
      <c r="G8628"/>
      <c r="H8628"/>
      <c r="I8628"/>
      <c r="J8628"/>
      <c r="K8628"/>
      <c r="L8628" s="172"/>
    </row>
    <row r="8629" spans="7:12" x14ac:dyDescent="0.15">
      <c r="G8629"/>
      <c r="H8629"/>
      <c r="I8629"/>
      <c r="J8629"/>
      <c r="K8629"/>
      <c r="L8629" s="172"/>
    </row>
    <row r="8630" spans="7:12" x14ac:dyDescent="0.15">
      <c r="G8630"/>
      <c r="H8630"/>
      <c r="I8630"/>
      <c r="J8630"/>
      <c r="K8630"/>
      <c r="L8630" s="172"/>
    </row>
    <row r="8631" spans="7:12" x14ac:dyDescent="0.15">
      <c r="G8631"/>
      <c r="H8631"/>
      <c r="I8631"/>
      <c r="J8631"/>
      <c r="K8631"/>
      <c r="L8631" s="172"/>
    </row>
    <row r="8632" spans="7:12" x14ac:dyDescent="0.15">
      <c r="G8632"/>
      <c r="H8632"/>
      <c r="I8632"/>
      <c r="J8632"/>
      <c r="K8632"/>
      <c r="L8632" s="172"/>
    </row>
    <row r="8633" spans="7:12" x14ac:dyDescent="0.15">
      <c r="G8633"/>
      <c r="H8633"/>
      <c r="I8633"/>
      <c r="J8633"/>
      <c r="K8633"/>
      <c r="L8633" s="172"/>
    </row>
    <row r="8634" spans="7:12" x14ac:dyDescent="0.15">
      <c r="G8634"/>
      <c r="H8634"/>
      <c r="I8634"/>
      <c r="J8634"/>
      <c r="K8634"/>
      <c r="L8634" s="172"/>
    </row>
    <row r="8635" spans="7:12" x14ac:dyDescent="0.15">
      <c r="G8635"/>
      <c r="H8635"/>
      <c r="I8635"/>
      <c r="J8635"/>
      <c r="K8635"/>
      <c r="L8635" s="172"/>
    </row>
    <row r="8636" spans="7:12" x14ac:dyDescent="0.15">
      <c r="G8636"/>
      <c r="H8636"/>
      <c r="I8636"/>
      <c r="J8636"/>
      <c r="K8636"/>
      <c r="L8636" s="172"/>
    </row>
    <row r="8637" spans="7:12" x14ac:dyDescent="0.15">
      <c r="G8637"/>
      <c r="H8637"/>
      <c r="I8637"/>
      <c r="J8637"/>
      <c r="K8637"/>
      <c r="L8637" s="172"/>
    </row>
    <row r="8638" spans="7:12" x14ac:dyDescent="0.15">
      <c r="G8638"/>
      <c r="H8638"/>
      <c r="I8638"/>
      <c r="J8638"/>
      <c r="K8638"/>
      <c r="L8638" s="172"/>
    </row>
    <row r="8639" spans="7:12" x14ac:dyDescent="0.15">
      <c r="G8639"/>
      <c r="H8639"/>
      <c r="I8639"/>
      <c r="J8639"/>
      <c r="K8639"/>
      <c r="L8639" s="172"/>
    </row>
    <row r="8640" spans="7:12" x14ac:dyDescent="0.15">
      <c r="G8640"/>
      <c r="H8640"/>
      <c r="I8640"/>
      <c r="J8640"/>
      <c r="K8640"/>
      <c r="L8640" s="172"/>
    </row>
    <row r="8641" spans="7:12" x14ac:dyDescent="0.15">
      <c r="G8641"/>
      <c r="H8641"/>
      <c r="I8641"/>
      <c r="J8641"/>
      <c r="K8641"/>
      <c r="L8641" s="172"/>
    </row>
    <row r="8642" spans="7:12" x14ac:dyDescent="0.15">
      <c r="G8642"/>
      <c r="H8642"/>
      <c r="I8642"/>
      <c r="J8642"/>
      <c r="K8642"/>
      <c r="L8642" s="172"/>
    </row>
    <row r="8643" spans="7:12" x14ac:dyDescent="0.15">
      <c r="G8643"/>
      <c r="H8643"/>
      <c r="I8643"/>
      <c r="J8643"/>
      <c r="K8643"/>
      <c r="L8643" s="172"/>
    </row>
    <row r="8644" spans="7:12" x14ac:dyDescent="0.15">
      <c r="G8644"/>
      <c r="H8644"/>
      <c r="I8644"/>
      <c r="J8644"/>
      <c r="K8644"/>
      <c r="L8644" s="172"/>
    </row>
    <row r="8645" spans="7:12" x14ac:dyDescent="0.15">
      <c r="G8645"/>
      <c r="H8645"/>
      <c r="I8645"/>
      <c r="J8645"/>
      <c r="K8645"/>
      <c r="L8645" s="172"/>
    </row>
    <row r="8646" spans="7:12" x14ac:dyDescent="0.15">
      <c r="G8646"/>
      <c r="H8646"/>
      <c r="I8646"/>
      <c r="J8646"/>
      <c r="K8646"/>
      <c r="L8646" s="172"/>
    </row>
    <row r="8647" spans="7:12" x14ac:dyDescent="0.15">
      <c r="G8647"/>
      <c r="H8647"/>
      <c r="I8647"/>
      <c r="J8647"/>
      <c r="K8647"/>
      <c r="L8647" s="172"/>
    </row>
    <row r="8648" spans="7:12" x14ac:dyDescent="0.15">
      <c r="G8648"/>
      <c r="H8648"/>
      <c r="I8648"/>
      <c r="J8648"/>
      <c r="K8648"/>
      <c r="L8648" s="172"/>
    </row>
    <row r="8649" spans="7:12" x14ac:dyDescent="0.15">
      <c r="G8649"/>
      <c r="H8649"/>
      <c r="I8649"/>
      <c r="J8649"/>
      <c r="K8649"/>
      <c r="L8649" s="172"/>
    </row>
    <row r="8650" spans="7:12" x14ac:dyDescent="0.15">
      <c r="G8650"/>
      <c r="H8650"/>
      <c r="I8650"/>
      <c r="J8650"/>
      <c r="K8650"/>
      <c r="L8650" s="172"/>
    </row>
    <row r="8651" spans="7:12" x14ac:dyDescent="0.15">
      <c r="G8651"/>
      <c r="H8651"/>
      <c r="I8651"/>
      <c r="J8651"/>
      <c r="K8651"/>
      <c r="L8651" s="172"/>
    </row>
    <row r="8652" spans="7:12" x14ac:dyDescent="0.15">
      <c r="G8652"/>
      <c r="H8652"/>
      <c r="I8652"/>
      <c r="J8652"/>
      <c r="K8652"/>
      <c r="L8652" s="172"/>
    </row>
    <row r="8653" spans="7:12" x14ac:dyDescent="0.15">
      <c r="G8653"/>
      <c r="H8653"/>
      <c r="I8653"/>
      <c r="J8653"/>
      <c r="K8653"/>
      <c r="L8653" s="172"/>
    </row>
    <row r="8654" spans="7:12" x14ac:dyDescent="0.15">
      <c r="G8654"/>
      <c r="H8654"/>
      <c r="I8654"/>
      <c r="J8654"/>
      <c r="K8654"/>
      <c r="L8654" s="172"/>
    </row>
    <row r="8655" spans="7:12" x14ac:dyDescent="0.15">
      <c r="G8655"/>
      <c r="H8655"/>
      <c r="I8655"/>
      <c r="J8655"/>
      <c r="K8655"/>
      <c r="L8655" s="172"/>
    </row>
    <row r="8656" spans="7:12" x14ac:dyDescent="0.15">
      <c r="G8656"/>
      <c r="H8656"/>
      <c r="I8656"/>
      <c r="J8656"/>
      <c r="K8656"/>
      <c r="L8656" s="172"/>
    </row>
    <row r="8657" spans="7:12" x14ac:dyDescent="0.15">
      <c r="G8657"/>
      <c r="H8657"/>
      <c r="I8657"/>
      <c r="J8657"/>
      <c r="K8657"/>
      <c r="L8657" s="172"/>
    </row>
    <row r="8658" spans="7:12" x14ac:dyDescent="0.15">
      <c r="G8658"/>
      <c r="H8658"/>
      <c r="I8658"/>
      <c r="J8658"/>
      <c r="K8658"/>
      <c r="L8658" s="172"/>
    </row>
    <row r="8659" spans="7:12" x14ac:dyDescent="0.15">
      <c r="G8659"/>
      <c r="H8659"/>
      <c r="I8659"/>
      <c r="J8659"/>
      <c r="K8659"/>
      <c r="L8659" s="172"/>
    </row>
    <row r="8660" spans="7:12" x14ac:dyDescent="0.15">
      <c r="G8660"/>
      <c r="H8660"/>
      <c r="I8660"/>
      <c r="J8660"/>
      <c r="K8660"/>
      <c r="L8660" s="172"/>
    </row>
    <row r="8661" spans="7:12" x14ac:dyDescent="0.15">
      <c r="G8661"/>
      <c r="H8661"/>
      <c r="I8661"/>
      <c r="J8661"/>
      <c r="K8661"/>
      <c r="L8661" s="172"/>
    </row>
    <row r="8662" spans="7:12" x14ac:dyDescent="0.15">
      <c r="G8662"/>
      <c r="H8662"/>
      <c r="I8662"/>
      <c r="J8662"/>
      <c r="K8662"/>
      <c r="L8662" s="172"/>
    </row>
    <row r="8663" spans="7:12" x14ac:dyDescent="0.15">
      <c r="G8663"/>
      <c r="H8663"/>
      <c r="I8663"/>
      <c r="J8663"/>
      <c r="K8663"/>
      <c r="L8663" s="172"/>
    </row>
    <row r="8664" spans="7:12" x14ac:dyDescent="0.15">
      <c r="G8664"/>
      <c r="H8664"/>
      <c r="I8664"/>
      <c r="J8664"/>
      <c r="K8664"/>
      <c r="L8664" s="172"/>
    </row>
    <row r="8665" spans="7:12" x14ac:dyDescent="0.15">
      <c r="G8665"/>
      <c r="H8665"/>
      <c r="I8665"/>
      <c r="J8665"/>
      <c r="K8665"/>
      <c r="L8665" s="172"/>
    </row>
    <row r="8666" spans="7:12" x14ac:dyDescent="0.15">
      <c r="G8666"/>
      <c r="H8666"/>
      <c r="I8666"/>
      <c r="J8666"/>
      <c r="K8666"/>
      <c r="L8666" s="172"/>
    </row>
    <row r="8667" spans="7:12" x14ac:dyDescent="0.15">
      <c r="G8667"/>
      <c r="H8667"/>
      <c r="I8667"/>
      <c r="J8667"/>
      <c r="K8667"/>
      <c r="L8667" s="172"/>
    </row>
    <row r="8668" spans="7:12" x14ac:dyDescent="0.15">
      <c r="G8668"/>
      <c r="H8668"/>
      <c r="I8668"/>
      <c r="J8668"/>
      <c r="K8668"/>
      <c r="L8668" s="172"/>
    </row>
    <row r="8669" spans="7:12" x14ac:dyDescent="0.15">
      <c r="G8669"/>
      <c r="H8669"/>
      <c r="I8669"/>
      <c r="J8669"/>
      <c r="K8669"/>
      <c r="L8669" s="172"/>
    </row>
    <row r="8670" spans="7:12" x14ac:dyDescent="0.15">
      <c r="G8670"/>
      <c r="H8670"/>
      <c r="I8670"/>
      <c r="J8670"/>
      <c r="K8670"/>
      <c r="L8670" s="172"/>
    </row>
    <row r="8671" spans="7:12" x14ac:dyDescent="0.15">
      <c r="G8671"/>
      <c r="H8671"/>
      <c r="I8671"/>
      <c r="J8671"/>
      <c r="K8671"/>
      <c r="L8671" s="172"/>
    </row>
    <row r="8672" spans="7:12" x14ac:dyDescent="0.15">
      <c r="G8672"/>
      <c r="H8672"/>
      <c r="I8672"/>
      <c r="J8672"/>
      <c r="K8672"/>
      <c r="L8672" s="172"/>
    </row>
    <row r="8673" spans="7:12" x14ac:dyDescent="0.15">
      <c r="G8673"/>
      <c r="H8673"/>
      <c r="I8673"/>
      <c r="J8673"/>
      <c r="K8673"/>
      <c r="L8673" s="172"/>
    </row>
    <row r="8674" spans="7:12" x14ac:dyDescent="0.15">
      <c r="G8674"/>
      <c r="H8674"/>
      <c r="I8674"/>
      <c r="J8674"/>
      <c r="K8674"/>
      <c r="L8674" s="172"/>
    </row>
    <row r="8675" spans="7:12" x14ac:dyDescent="0.15">
      <c r="G8675"/>
      <c r="H8675"/>
      <c r="I8675"/>
      <c r="J8675"/>
      <c r="K8675"/>
      <c r="L8675" s="172"/>
    </row>
    <row r="8676" spans="7:12" x14ac:dyDescent="0.15">
      <c r="G8676"/>
      <c r="H8676"/>
      <c r="I8676"/>
      <c r="J8676"/>
      <c r="K8676"/>
      <c r="L8676" s="172"/>
    </row>
    <row r="8677" spans="7:12" x14ac:dyDescent="0.15">
      <c r="G8677"/>
      <c r="H8677"/>
      <c r="I8677"/>
      <c r="J8677"/>
      <c r="K8677"/>
      <c r="L8677" s="172"/>
    </row>
    <row r="8678" spans="7:12" x14ac:dyDescent="0.15">
      <c r="G8678"/>
      <c r="H8678"/>
      <c r="I8678"/>
      <c r="J8678"/>
      <c r="K8678"/>
      <c r="L8678" s="172"/>
    </row>
    <row r="8679" spans="7:12" x14ac:dyDescent="0.15">
      <c r="G8679"/>
      <c r="H8679"/>
      <c r="I8679"/>
      <c r="J8679"/>
      <c r="K8679"/>
      <c r="L8679" s="172"/>
    </row>
    <row r="8680" spans="7:12" x14ac:dyDescent="0.15">
      <c r="G8680"/>
      <c r="H8680"/>
      <c r="I8680"/>
      <c r="J8680"/>
      <c r="K8680"/>
      <c r="L8680" s="172"/>
    </row>
    <row r="8681" spans="7:12" x14ac:dyDescent="0.15">
      <c r="G8681"/>
      <c r="H8681"/>
      <c r="I8681"/>
      <c r="J8681"/>
      <c r="K8681"/>
      <c r="L8681" s="172"/>
    </row>
    <row r="8682" spans="7:12" x14ac:dyDescent="0.15">
      <c r="G8682"/>
      <c r="H8682"/>
      <c r="I8682"/>
      <c r="J8682"/>
      <c r="K8682"/>
      <c r="L8682" s="172"/>
    </row>
    <row r="8683" spans="7:12" x14ac:dyDescent="0.15">
      <c r="G8683"/>
      <c r="H8683"/>
      <c r="I8683"/>
      <c r="J8683"/>
      <c r="K8683"/>
      <c r="L8683" s="172"/>
    </row>
    <row r="8684" spans="7:12" x14ac:dyDescent="0.15">
      <c r="G8684"/>
      <c r="H8684"/>
      <c r="I8684"/>
      <c r="J8684"/>
      <c r="K8684"/>
      <c r="L8684" s="172"/>
    </row>
    <row r="8685" spans="7:12" x14ac:dyDescent="0.15">
      <c r="G8685"/>
      <c r="H8685"/>
      <c r="I8685"/>
      <c r="J8685"/>
      <c r="K8685"/>
      <c r="L8685" s="172"/>
    </row>
    <row r="8686" spans="7:12" x14ac:dyDescent="0.15">
      <c r="G8686"/>
      <c r="H8686"/>
      <c r="I8686"/>
      <c r="J8686"/>
      <c r="K8686"/>
      <c r="L8686" s="172"/>
    </row>
    <row r="8687" spans="7:12" x14ac:dyDescent="0.15">
      <c r="G8687"/>
      <c r="H8687"/>
      <c r="I8687"/>
      <c r="J8687"/>
      <c r="K8687"/>
      <c r="L8687" s="172"/>
    </row>
    <row r="8688" spans="7:12" x14ac:dyDescent="0.15">
      <c r="G8688"/>
      <c r="H8688"/>
      <c r="I8688"/>
      <c r="J8688"/>
      <c r="K8688"/>
      <c r="L8688" s="172"/>
    </row>
    <row r="8689" spans="7:12" x14ac:dyDescent="0.15">
      <c r="G8689"/>
      <c r="H8689"/>
      <c r="I8689"/>
      <c r="J8689"/>
      <c r="K8689"/>
      <c r="L8689" s="172"/>
    </row>
    <row r="8690" spans="7:12" x14ac:dyDescent="0.15">
      <c r="G8690"/>
      <c r="H8690"/>
      <c r="I8690"/>
      <c r="J8690"/>
      <c r="K8690"/>
      <c r="L8690" s="172"/>
    </row>
    <row r="8691" spans="7:12" x14ac:dyDescent="0.15">
      <c r="G8691"/>
      <c r="H8691"/>
      <c r="I8691"/>
      <c r="J8691"/>
      <c r="K8691"/>
      <c r="L8691" s="172"/>
    </row>
    <row r="8692" spans="7:12" x14ac:dyDescent="0.15">
      <c r="G8692"/>
      <c r="H8692"/>
      <c r="I8692"/>
      <c r="J8692"/>
      <c r="K8692"/>
      <c r="L8692" s="172"/>
    </row>
    <row r="8693" spans="7:12" x14ac:dyDescent="0.15">
      <c r="G8693"/>
      <c r="H8693"/>
      <c r="I8693"/>
      <c r="J8693"/>
      <c r="K8693"/>
      <c r="L8693" s="172"/>
    </row>
    <row r="8694" spans="7:12" x14ac:dyDescent="0.15">
      <c r="G8694"/>
      <c r="H8694"/>
      <c r="I8694"/>
      <c r="J8694"/>
      <c r="K8694"/>
      <c r="L8694" s="172"/>
    </row>
    <row r="8695" spans="7:12" x14ac:dyDescent="0.15">
      <c r="G8695"/>
      <c r="H8695"/>
      <c r="I8695"/>
      <c r="J8695"/>
      <c r="K8695"/>
      <c r="L8695" s="172"/>
    </row>
    <row r="8696" spans="7:12" x14ac:dyDescent="0.15">
      <c r="G8696"/>
      <c r="H8696"/>
      <c r="I8696"/>
      <c r="J8696"/>
      <c r="K8696"/>
      <c r="L8696" s="172"/>
    </row>
    <row r="8697" spans="7:12" x14ac:dyDescent="0.15">
      <c r="G8697"/>
      <c r="H8697"/>
      <c r="I8697"/>
      <c r="J8697"/>
      <c r="K8697"/>
      <c r="L8697" s="172"/>
    </row>
    <row r="8698" spans="7:12" x14ac:dyDescent="0.15">
      <c r="G8698"/>
      <c r="H8698"/>
      <c r="I8698"/>
      <c r="J8698"/>
      <c r="K8698"/>
      <c r="L8698" s="172"/>
    </row>
    <row r="8699" spans="7:12" x14ac:dyDescent="0.15">
      <c r="G8699"/>
      <c r="H8699"/>
      <c r="I8699"/>
      <c r="J8699"/>
      <c r="K8699"/>
      <c r="L8699" s="172"/>
    </row>
    <row r="8700" spans="7:12" x14ac:dyDescent="0.15">
      <c r="G8700"/>
      <c r="H8700"/>
      <c r="I8700"/>
      <c r="J8700"/>
      <c r="K8700"/>
      <c r="L8700" s="172"/>
    </row>
    <row r="8701" spans="7:12" x14ac:dyDescent="0.15">
      <c r="G8701"/>
      <c r="H8701"/>
      <c r="I8701"/>
      <c r="J8701"/>
      <c r="K8701"/>
      <c r="L8701" s="172"/>
    </row>
    <row r="8702" spans="7:12" x14ac:dyDescent="0.15">
      <c r="G8702"/>
      <c r="H8702"/>
      <c r="I8702"/>
      <c r="J8702"/>
      <c r="K8702"/>
      <c r="L8702" s="172"/>
    </row>
    <row r="8703" spans="7:12" x14ac:dyDescent="0.15">
      <c r="G8703"/>
      <c r="H8703"/>
      <c r="I8703"/>
      <c r="J8703"/>
      <c r="K8703"/>
      <c r="L8703" s="172"/>
    </row>
    <row r="8704" spans="7:12" x14ac:dyDescent="0.15">
      <c r="G8704"/>
      <c r="H8704"/>
      <c r="I8704"/>
      <c r="J8704"/>
      <c r="K8704"/>
      <c r="L8704" s="172"/>
    </row>
    <row r="8705" spans="7:12" x14ac:dyDescent="0.15">
      <c r="G8705"/>
      <c r="H8705"/>
      <c r="I8705"/>
      <c r="J8705"/>
      <c r="K8705"/>
      <c r="L8705" s="172"/>
    </row>
    <row r="8706" spans="7:12" x14ac:dyDescent="0.15">
      <c r="G8706"/>
      <c r="H8706"/>
      <c r="I8706"/>
      <c r="J8706"/>
      <c r="K8706"/>
      <c r="L8706" s="172"/>
    </row>
    <row r="8707" spans="7:12" x14ac:dyDescent="0.15">
      <c r="G8707"/>
      <c r="H8707"/>
      <c r="I8707"/>
      <c r="J8707"/>
      <c r="K8707"/>
      <c r="L8707" s="172"/>
    </row>
    <row r="8708" spans="7:12" x14ac:dyDescent="0.15">
      <c r="G8708"/>
      <c r="H8708"/>
      <c r="I8708"/>
      <c r="J8708"/>
      <c r="K8708"/>
      <c r="L8708" s="172"/>
    </row>
    <row r="8709" spans="7:12" x14ac:dyDescent="0.15">
      <c r="G8709"/>
      <c r="H8709"/>
      <c r="I8709"/>
      <c r="J8709"/>
      <c r="K8709"/>
      <c r="L8709" s="172"/>
    </row>
    <row r="8710" spans="7:12" x14ac:dyDescent="0.15">
      <c r="G8710"/>
      <c r="H8710"/>
      <c r="I8710"/>
      <c r="J8710"/>
      <c r="K8710"/>
      <c r="L8710" s="172"/>
    </row>
    <row r="8711" spans="7:12" x14ac:dyDescent="0.15">
      <c r="G8711"/>
      <c r="H8711"/>
      <c r="I8711"/>
      <c r="J8711"/>
      <c r="K8711"/>
      <c r="L8711" s="172"/>
    </row>
    <row r="8712" spans="7:12" x14ac:dyDescent="0.15">
      <c r="G8712"/>
      <c r="H8712"/>
      <c r="I8712"/>
      <c r="J8712"/>
      <c r="K8712"/>
      <c r="L8712" s="172"/>
    </row>
    <row r="8713" spans="7:12" x14ac:dyDescent="0.15">
      <c r="G8713"/>
      <c r="H8713"/>
      <c r="I8713"/>
      <c r="J8713"/>
      <c r="K8713"/>
      <c r="L8713" s="172"/>
    </row>
    <row r="8714" spans="7:12" x14ac:dyDescent="0.15">
      <c r="G8714"/>
      <c r="H8714"/>
      <c r="I8714"/>
      <c r="J8714"/>
      <c r="K8714"/>
      <c r="L8714" s="172"/>
    </row>
    <row r="8715" spans="7:12" x14ac:dyDescent="0.15">
      <c r="G8715"/>
      <c r="H8715"/>
      <c r="I8715"/>
      <c r="J8715"/>
      <c r="K8715"/>
      <c r="L8715" s="172"/>
    </row>
    <row r="8716" spans="7:12" x14ac:dyDescent="0.15">
      <c r="G8716"/>
      <c r="H8716"/>
      <c r="I8716"/>
      <c r="J8716"/>
      <c r="K8716"/>
      <c r="L8716" s="172"/>
    </row>
    <row r="8717" spans="7:12" x14ac:dyDescent="0.15">
      <c r="G8717"/>
      <c r="H8717"/>
      <c r="I8717"/>
      <c r="J8717"/>
      <c r="K8717"/>
      <c r="L8717" s="172"/>
    </row>
    <row r="8718" spans="7:12" x14ac:dyDescent="0.15">
      <c r="G8718"/>
      <c r="H8718"/>
      <c r="I8718"/>
      <c r="J8718"/>
      <c r="K8718"/>
      <c r="L8718" s="172"/>
    </row>
    <row r="8719" spans="7:12" x14ac:dyDescent="0.15">
      <c r="G8719"/>
      <c r="H8719"/>
      <c r="I8719"/>
      <c r="J8719"/>
      <c r="K8719"/>
      <c r="L8719" s="172"/>
    </row>
    <row r="8720" spans="7:12" x14ac:dyDescent="0.15">
      <c r="G8720"/>
      <c r="H8720"/>
      <c r="I8720"/>
      <c r="J8720"/>
      <c r="K8720"/>
      <c r="L8720" s="172"/>
    </row>
    <row r="8721" spans="7:12" x14ac:dyDescent="0.15">
      <c r="G8721"/>
      <c r="H8721"/>
      <c r="I8721"/>
      <c r="J8721"/>
      <c r="K8721"/>
      <c r="L8721" s="172"/>
    </row>
    <row r="8722" spans="7:12" x14ac:dyDescent="0.15">
      <c r="G8722"/>
      <c r="H8722"/>
      <c r="I8722"/>
      <c r="J8722"/>
      <c r="K8722"/>
      <c r="L8722" s="172"/>
    </row>
    <row r="8723" spans="7:12" x14ac:dyDescent="0.15">
      <c r="G8723"/>
      <c r="H8723"/>
      <c r="I8723"/>
      <c r="J8723"/>
      <c r="K8723"/>
      <c r="L8723" s="172"/>
    </row>
    <row r="8724" spans="7:12" x14ac:dyDescent="0.15">
      <c r="G8724"/>
      <c r="H8724"/>
      <c r="I8724"/>
      <c r="J8724"/>
      <c r="K8724"/>
      <c r="L8724" s="172"/>
    </row>
    <row r="8725" spans="7:12" x14ac:dyDescent="0.15">
      <c r="G8725"/>
      <c r="H8725"/>
      <c r="I8725"/>
      <c r="J8725"/>
      <c r="K8725"/>
      <c r="L8725" s="172"/>
    </row>
    <row r="8726" spans="7:12" x14ac:dyDescent="0.15">
      <c r="G8726"/>
      <c r="H8726"/>
      <c r="I8726"/>
      <c r="J8726"/>
      <c r="K8726"/>
      <c r="L8726" s="172"/>
    </row>
    <row r="8727" spans="7:12" x14ac:dyDescent="0.15">
      <c r="G8727"/>
      <c r="H8727"/>
      <c r="I8727"/>
      <c r="J8727"/>
      <c r="K8727"/>
      <c r="L8727" s="172"/>
    </row>
    <row r="8728" spans="7:12" x14ac:dyDescent="0.15">
      <c r="G8728"/>
      <c r="H8728"/>
      <c r="I8728"/>
      <c r="J8728"/>
      <c r="K8728"/>
      <c r="L8728" s="172"/>
    </row>
    <row r="8729" spans="7:12" x14ac:dyDescent="0.15">
      <c r="G8729"/>
      <c r="H8729"/>
      <c r="I8729"/>
      <c r="J8729"/>
      <c r="K8729"/>
      <c r="L8729" s="172"/>
    </row>
    <row r="8730" spans="7:12" x14ac:dyDescent="0.15">
      <c r="G8730"/>
      <c r="H8730"/>
      <c r="I8730"/>
      <c r="J8730"/>
      <c r="K8730"/>
      <c r="L8730" s="172"/>
    </row>
    <row r="8731" spans="7:12" x14ac:dyDescent="0.15">
      <c r="G8731"/>
      <c r="H8731"/>
      <c r="I8731"/>
      <c r="J8731"/>
      <c r="K8731"/>
      <c r="L8731" s="172"/>
    </row>
    <row r="8732" spans="7:12" x14ac:dyDescent="0.15">
      <c r="G8732"/>
      <c r="H8732"/>
      <c r="I8732"/>
      <c r="J8732"/>
      <c r="K8732"/>
      <c r="L8732" s="172"/>
    </row>
    <row r="8733" spans="7:12" x14ac:dyDescent="0.15">
      <c r="G8733"/>
      <c r="H8733"/>
      <c r="I8733"/>
      <c r="J8733"/>
      <c r="K8733"/>
      <c r="L8733" s="172"/>
    </row>
    <row r="8734" spans="7:12" x14ac:dyDescent="0.15">
      <c r="G8734"/>
      <c r="H8734"/>
      <c r="I8734"/>
      <c r="J8734"/>
      <c r="K8734"/>
      <c r="L8734" s="172"/>
    </row>
    <row r="8735" spans="7:12" x14ac:dyDescent="0.15">
      <c r="G8735"/>
      <c r="H8735"/>
      <c r="I8735"/>
      <c r="J8735"/>
      <c r="K8735"/>
      <c r="L8735" s="172"/>
    </row>
    <row r="8736" spans="7:12" x14ac:dyDescent="0.15">
      <c r="G8736"/>
      <c r="H8736"/>
      <c r="I8736"/>
      <c r="J8736"/>
      <c r="K8736"/>
      <c r="L8736" s="172"/>
    </row>
    <row r="8737" spans="7:12" x14ac:dyDescent="0.15">
      <c r="G8737"/>
      <c r="H8737"/>
      <c r="I8737"/>
      <c r="J8737"/>
      <c r="K8737"/>
      <c r="L8737" s="172"/>
    </row>
    <row r="8738" spans="7:12" x14ac:dyDescent="0.15">
      <c r="G8738"/>
      <c r="H8738"/>
      <c r="I8738"/>
      <c r="J8738"/>
      <c r="K8738"/>
      <c r="L8738" s="172"/>
    </row>
    <row r="8739" spans="7:12" x14ac:dyDescent="0.15">
      <c r="G8739"/>
      <c r="H8739"/>
      <c r="I8739"/>
      <c r="J8739"/>
      <c r="K8739"/>
      <c r="L8739" s="172"/>
    </row>
    <row r="8740" spans="7:12" x14ac:dyDescent="0.15">
      <c r="G8740"/>
      <c r="H8740"/>
      <c r="I8740"/>
      <c r="J8740"/>
      <c r="K8740"/>
      <c r="L8740" s="172"/>
    </row>
    <row r="8741" spans="7:12" x14ac:dyDescent="0.15">
      <c r="G8741"/>
      <c r="H8741"/>
      <c r="I8741"/>
      <c r="J8741"/>
      <c r="K8741"/>
      <c r="L8741" s="172"/>
    </row>
    <row r="8742" spans="7:12" x14ac:dyDescent="0.15">
      <c r="G8742"/>
      <c r="H8742"/>
      <c r="I8742"/>
      <c r="J8742"/>
      <c r="K8742"/>
      <c r="L8742" s="172"/>
    </row>
    <row r="8743" spans="7:12" x14ac:dyDescent="0.15">
      <c r="G8743"/>
      <c r="H8743"/>
      <c r="I8743"/>
      <c r="J8743"/>
      <c r="K8743"/>
      <c r="L8743" s="172"/>
    </row>
    <row r="8744" spans="7:12" x14ac:dyDescent="0.15">
      <c r="G8744"/>
      <c r="H8744"/>
      <c r="I8744"/>
      <c r="J8744"/>
      <c r="K8744"/>
      <c r="L8744" s="172"/>
    </row>
    <row r="8745" spans="7:12" x14ac:dyDescent="0.15">
      <c r="G8745"/>
      <c r="H8745"/>
      <c r="I8745"/>
      <c r="J8745"/>
      <c r="K8745"/>
      <c r="L8745" s="172"/>
    </row>
    <row r="8746" spans="7:12" x14ac:dyDescent="0.15">
      <c r="G8746"/>
      <c r="H8746"/>
      <c r="I8746"/>
      <c r="J8746"/>
      <c r="K8746"/>
      <c r="L8746" s="172"/>
    </row>
    <row r="8747" spans="7:12" x14ac:dyDescent="0.15">
      <c r="G8747"/>
      <c r="H8747"/>
      <c r="I8747"/>
      <c r="J8747"/>
      <c r="K8747"/>
      <c r="L8747" s="172"/>
    </row>
    <row r="8748" spans="7:12" x14ac:dyDescent="0.15">
      <c r="G8748"/>
      <c r="H8748"/>
      <c r="I8748"/>
      <c r="J8748"/>
      <c r="K8748"/>
      <c r="L8748" s="172"/>
    </row>
    <row r="8749" spans="7:12" x14ac:dyDescent="0.15">
      <c r="G8749"/>
      <c r="H8749"/>
      <c r="I8749"/>
      <c r="J8749"/>
      <c r="K8749"/>
      <c r="L8749" s="172"/>
    </row>
    <row r="8750" spans="7:12" x14ac:dyDescent="0.15">
      <c r="G8750"/>
      <c r="H8750"/>
      <c r="I8750"/>
      <c r="J8750"/>
      <c r="K8750"/>
      <c r="L8750" s="172"/>
    </row>
    <row r="8751" spans="7:12" x14ac:dyDescent="0.15">
      <c r="G8751"/>
      <c r="H8751"/>
      <c r="I8751"/>
      <c r="J8751"/>
      <c r="K8751"/>
      <c r="L8751" s="172"/>
    </row>
    <row r="8752" spans="7:12" x14ac:dyDescent="0.15">
      <c r="G8752"/>
      <c r="H8752"/>
      <c r="I8752"/>
      <c r="J8752"/>
      <c r="K8752"/>
      <c r="L8752" s="172"/>
    </row>
    <row r="8753" spans="7:12" x14ac:dyDescent="0.15">
      <c r="G8753"/>
      <c r="H8753"/>
      <c r="I8753"/>
      <c r="J8753"/>
      <c r="K8753"/>
      <c r="L8753" s="172"/>
    </row>
    <row r="8754" spans="7:12" x14ac:dyDescent="0.15">
      <c r="G8754"/>
      <c r="H8754"/>
      <c r="I8754"/>
      <c r="J8754"/>
      <c r="K8754"/>
      <c r="L8754" s="172"/>
    </row>
    <row r="8755" spans="7:12" x14ac:dyDescent="0.15">
      <c r="G8755"/>
      <c r="H8755"/>
      <c r="I8755"/>
      <c r="J8755"/>
      <c r="K8755"/>
      <c r="L8755" s="172"/>
    </row>
    <row r="8756" spans="7:12" x14ac:dyDescent="0.15">
      <c r="G8756"/>
      <c r="H8756"/>
      <c r="I8756"/>
      <c r="J8756"/>
      <c r="K8756"/>
      <c r="L8756" s="172"/>
    </row>
    <row r="8757" spans="7:12" x14ac:dyDescent="0.15">
      <c r="G8757"/>
      <c r="H8757"/>
      <c r="I8757"/>
      <c r="J8757"/>
      <c r="K8757"/>
      <c r="L8757" s="172"/>
    </row>
    <row r="8758" spans="7:12" x14ac:dyDescent="0.15">
      <c r="G8758"/>
      <c r="H8758"/>
      <c r="I8758"/>
      <c r="J8758"/>
      <c r="K8758"/>
      <c r="L8758" s="172"/>
    </row>
    <row r="8759" spans="7:12" x14ac:dyDescent="0.15">
      <c r="G8759"/>
      <c r="H8759"/>
      <c r="I8759"/>
      <c r="J8759"/>
      <c r="K8759"/>
      <c r="L8759" s="172"/>
    </row>
    <row r="8760" spans="7:12" x14ac:dyDescent="0.15">
      <c r="G8760"/>
      <c r="H8760"/>
      <c r="I8760"/>
      <c r="J8760"/>
      <c r="K8760"/>
      <c r="L8760" s="172"/>
    </row>
    <row r="8761" spans="7:12" x14ac:dyDescent="0.15">
      <c r="G8761"/>
      <c r="H8761"/>
      <c r="I8761"/>
      <c r="J8761"/>
      <c r="K8761"/>
      <c r="L8761" s="172"/>
    </row>
    <row r="8762" spans="7:12" x14ac:dyDescent="0.15">
      <c r="G8762"/>
      <c r="H8762"/>
      <c r="I8762"/>
      <c r="J8762"/>
      <c r="K8762"/>
      <c r="L8762" s="172"/>
    </row>
    <row r="8763" spans="7:12" x14ac:dyDescent="0.15">
      <c r="G8763"/>
      <c r="H8763"/>
      <c r="I8763"/>
      <c r="J8763"/>
      <c r="K8763"/>
      <c r="L8763" s="172"/>
    </row>
    <row r="8764" spans="7:12" x14ac:dyDescent="0.15">
      <c r="G8764"/>
      <c r="H8764"/>
      <c r="I8764"/>
      <c r="J8764"/>
      <c r="K8764"/>
      <c r="L8764" s="172"/>
    </row>
    <row r="8765" spans="7:12" x14ac:dyDescent="0.15">
      <c r="G8765"/>
      <c r="H8765"/>
      <c r="I8765"/>
      <c r="J8765"/>
      <c r="K8765"/>
      <c r="L8765" s="172"/>
    </row>
    <row r="8766" spans="7:12" x14ac:dyDescent="0.15">
      <c r="G8766"/>
      <c r="H8766"/>
      <c r="I8766"/>
      <c r="J8766"/>
      <c r="K8766"/>
      <c r="L8766" s="172"/>
    </row>
    <row r="8767" spans="7:12" x14ac:dyDescent="0.15">
      <c r="G8767"/>
      <c r="H8767"/>
      <c r="I8767"/>
      <c r="J8767"/>
      <c r="K8767"/>
      <c r="L8767" s="172"/>
    </row>
    <row r="8768" spans="7:12" x14ac:dyDescent="0.15">
      <c r="G8768"/>
      <c r="H8768"/>
      <c r="I8768"/>
      <c r="J8768"/>
      <c r="K8768"/>
      <c r="L8768" s="172"/>
    </row>
    <row r="8769" spans="7:12" x14ac:dyDescent="0.15">
      <c r="G8769"/>
      <c r="H8769"/>
      <c r="I8769"/>
      <c r="J8769"/>
      <c r="K8769"/>
      <c r="L8769" s="172"/>
    </row>
    <row r="8770" spans="7:12" x14ac:dyDescent="0.15">
      <c r="G8770"/>
      <c r="H8770"/>
      <c r="I8770"/>
      <c r="J8770"/>
      <c r="K8770"/>
      <c r="L8770" s="172"/>
    </row>
    <row r="8771" spans="7:12" x14ac:dyDescent="0.15">
      <c r="G8771"/>
      <c r="H8771"/>
      <c r="I8771"/>
      <c r="J8771"/>
      <c r="K8771"/>
      <c r="L8771" s="172"/>
    </row>
    <row r="8772" spans="7:12" x14ac:dyDescent="0.15">
      <c r="G8772"/>
      <c r="H8772"/>
      <c r="I8772"/>
      <c r="J8772"/>
      <c r="K8772"/>
      <c r="L8772" s="172"/>
    </row>
    <row r="8773" spans="7:12" x14ac:dyDescent="0.15">
      <c r="G8773"/>
      <c r="H8773"/>
      <c r="I8773"/>
      <c r="J8773"/>
      <c r="K8773"/>
      <c r="L8773" s="172"/>
    </row>
    <row r="8774" spans="7:12" x14ac:dyDescent="0.15">
      <c r="G8774"/>
      <c r="H8774"/>
      <c r="I8774"/>
      <c r="J8774"/>
      <c r="K8774"/>
      <c r="L8774" s="172"/>
    </row>
    <row r="8775" spans="7:12" x14ac:dyDescent="0.15">
      <c r="G8775"/>
      <c r="H8775"/>
      <c r="I8775"/>
      <c r="J8775"/>
      <c r="K8775"/>
      <c r="L8775" s="172"/>
    </row>
    <row r="8776" spans="7:12" x14ac:dyDescent="0.15">
      <c r="G8776"/>
      <c r="H8776"/>
      <c r="I8776"/>
      <c r="J8776"/>
      <c r="K8776"/>
      <c r="L8776" s="172"/>
    </row>
    <row r="8777" spans="7:12" x14ac:dyDescent="0.15">
      <c r="G8777"/>
      <c r="H8777"/>
      <c r="I8777"/>
      <c r="J8777"/>
      <c r="K8777"/>
      <c r="L8777" s="172"/>
    </row>
    <row r="8778" spans="7:12" x14ac:dyDescent="0.15">
      <c r="G8778"/>
      <c r="H8778"/>
      <c r="I8778"/>
      <c r="J8778"/>
      <c r="K8778"/>
      <c r="L8778" s="172"/>
    </row>
    <row r="8779" spans="7:12" x14ac:dyDescent="0.15">
      <c r="G8779"/>
      <c r="H8779"/>
      <c r="I8779"/>
      <c r="J8779"/>
      <c r="K8779"/>
      <c r="L8779" s="172"/>
    </row>
    <row r="8780" spans="7:12" x14ac:dyDescent="0.15">
      <c r="G8780"/>
      <c r="H8780"/>
      <c r="I8780"/>
      <c r="J8780"/>
      <c r="K8780"/>
      <c r="L8780" s="172"/>
    </row>
    <row r="8781" spans="7:12" x14ac:dyDescent="0.15">
      <c r="G8781"/>
      <c r="H8781"/>
      <c r="I8781"/>
      <c r="J8781"/>
      <c r="K8781"/>
      <c r="L8781" s="172"/>
    </row>
    <row r="8782" spans="7:12" x14ac:dyDescent="0.15">
      <c r="G8782"/>
      <c r="H8782"/>
      <c r="I8782"/>
      <c r="J8782"/>
      <c r="K8782"/>
      <c r="L8782" s="172"/>
    </row>
    <row r="8783" spans="7:12" x14ac:dyDescent="0.15">
      <c r="G8783"/>
      <c r="H8783"/>
      <c r="I8783"/>
      <c r="J8783"/>
      <c r="K8783"/>
      <c r="L8783" s="172"/>
    </row>
    <row r="8784" spans="7:12" x14ac:dyDescent="0.15">
      <c r="G8784"/>
      <c r="H8784"/>
      <c r="I8784"/>
      <c r="J8784"/>
      <c r="K8784"/>
      <c r="L8784" s="172"/>
    </row>
    <row r="8785" spans="7:12" x14ac:dyDescent="0.15">
      <c r="G8785"/>
      <c r="H8785"/>
      <c r="I8785"/>
      <c r="J8785"/>
      <c r="K8785"/>
      <c r="L8785" s="172"/>
    </row>
    <row r="8786" spans="7:12" x14ac:dyDescent="0.15">
      <c r="G8786"/>
      <c r="H8786"/>
      <c r="I8786"/>
      <c r="J8786"/>
      <c r="K8786"/>
      <c r="L8786" s="172"/>
    </row>
    <row r="8787" spans="7:12" x14ac:dyDescent="0.15">
      <c r="G8787"/>
      <c r="H8787"/>
      <c r="I8787"/>
      <c r="J8787"/>
      <c r="K8787"/>
      <c r="L8787" s="172"/>
    </row>
    <row r="8788" spans="7:12" x14ac:dyDescent="0.15">
      <c r="G8788"/>
      <c r="H8788"/>
      <c r="I8788"/>
      <c r="J8788"/>
      <c r="K8788"/>
      <c r="L8788" s="172"/>
    </row>
    <row r="8789" spans="7:12" x14ac:dyDescent="0.15">
      <c r="G8789"/>
      <c r="H8789"/>
      <c r="I8789"/>
      <c r="J8789"/>
      <c r="K8789"/>
      <c r="L8789" s="172"/>
    </row>
    <row r="8790" spans="7:12" x14ac:dyDescent="0.15">
      <c r="G8790"/>
      <c r="H8790"/>
      <c r="I8790"/>
      <c r="J8790"/>
      <c r="K8790"/>
      <c r="L8790" s="172"/>
    </row>
    <row r="8791" spans="7:12" x14ac:dyDescent="0.15">
      <c r="G8791"/>
      <c r="H8791"/>
      <c r="I8791"/>
      <c r="J8791"/>
      <c r="K8791"/>
      <c r="L8791" s="172"/>
    </row>
    <row r="8792" spans="7:12" x14ac:dyDescent="0.15">
      <c r="G8792"/>
      <c r="H8792"/>
      <c r="I8792"/>
      <c r="J8792"/>
      <c r="K8792"/>
      <c r="L8792" s="172"/>
    </row>
    <row r="8793" spans="7:12" x14ac:dyDescent="0.15">
      <c r="G8793"/>
      <c r="H8793"/>
      <c r="I8793"/>
      <c r="J8793"/>
      <c r="K8793"/>
      <c r="L8793" s="172"/>
    </row>
    <row r="8794" spans="7:12" x14ac:dyDescent="0.15">
      <c r="G8794"/>
      <c r="H8794"/>
      <c r="I8794"/>
      <c r="J8794"/>
      <c r="K8794"/>
      <c r="L8794" s="172"/>
    </row>
    <row r="8795" spans="7:12" x14ac:dyDescent="0.15">
      <c r="G8795"/>
      <c r="H8795"/>
      <c r="I8795"/>
      <c r="J8795"/>
      <c r="K8795"/>
      <c r="L8795" s="172"/>
    </row>
    <row r="8796" spans="7:12" x14ac:dyDescent="0.15">
      <c r="G8796"/>
      <c r="H8796"/>
      <c r="I8796"/>
      <c r="J8796"/>
      <c r="K8796"/>
      <c r="L8796" s="172"/>
    </row>
    <row r="8797" spans="7:12" x14ac:dyDescent="0.15">
      <c r="G8797"/>
      <c r="H8797"/>
      <c r="I8797"/>
      <c r="J8797"/>
      <c r="K8797"/>
      <c r="L8797" s="172"/>
    </row>
    <row r="8798" spans="7:12" x14ac:dyDescent="0.15">
      <c r="G8798"/>
      <c r="H8798"/>
      <c r="I8798"/>
      <c r="J8798"/>
      <c r="K8798"/>
      <c r="L8798" s="172"/>
    </row>
    <row r="8799" spans="7:12" x14ac:dyDescent="0.15">
      <c r="G8799"/>
      <c r="H8799"/>
      <c r="I8799"/>
      <c r="J8799"/>
      <c r="K8799"/>
      <c r="L8799" s="172"/>
    </row>
    <row r="8800" spans="7:12" x14ac:dyDescent="0.15">
      <c r="G8800"/>
      <c r="H8800"/>
      <c r="I8800"/>
      <c r="J8800"/>
      <c r="K8800"/>
      <c r="L8800" s="172"/>
    </row>
    <row r="8801" spans="7:12" x14ac:dyDescent="0.15">
      <c r="G8801"/>
      <c r="H8801"/>
      <c r="I8801"/>
      <c r="J8801"/>
      <c r="K8801"/>
      <c r="L8801" s="172"/>
    </row>
    <row r="8802" spans="7:12" x14ac:dyDescent="0.15">
      <c r="G8802"/>
      <c r="H8802"/>
      <c r="I8802"/>
      <c r="J8802"/>
      <c r="K8802"/>
      <c r="L8802" s="172"/>
    </row>
    <row r="8803" spans="7:12" x14ac:dyDescent="0.15">
      <c r="G8803"/>
      <c r="H8803"/>
      <c r="I8803"/>
      <c r="J8803"/>
      <c r="K8803"/>
      <c r="L8803" s="172"/>
    </row>
    <row r="8804" spans="7:12" x14ac:dyDescent="0.15">
      <c r="G8804"/>
      <c r="H8804"/>
      <c r="I8804"/>
      <c r="J8804"/>
      <c r="K8804"/>
      <c r="L8804" s="172"/>
    </row>
    <row r="8805" spans="7:12" x14ac:dyDescent="0.15">
      <c r="G8805"/>
      <c r="H8805"/>
      <c r="I8805"/>
      <c r="J8805"/>
      <c r="K8805"/>
      <c r="L8805" s="172"/>
    </row>
    <row r="8806" spans="7:12" x14ac:dyDescent="0.15">
      <c r="G8806"/>
      <c r="H8806"/>
      <c r="I8806"/>
      <c r="J8806"/>
      <c r="K8806"/>
      <c r="L8806" s="172"/>
    </row>
    <row r="8807" spans="7:12" x14ac:dyDescent="0.15">
      <c r="G8807"/>
      <c r="H8807"/>
      <c r="I8807"/>
      <c r="J8807"/>
      <c r="K8807"/>
      <c r="L8807" s="172"/>
    </row>
    <row r="8808" spans="7:12" x14ac:dyDescent="0.15">
      <c r="G8808"/>
      <c r="H8808"/>
      <c r="I8808"/>
      <c r="J8808"/>
      <c r="K8808"/>
      <c r="L8808" s="172"/>
    </row>
    <row r="8809" spans="7:12" x14ac:dyDescent="0.15">
      <c r="G8809"/>
      <c r="H8809"/>
      <c r="I8809"/>
      <c r="J8809"/>
      <c r="K8809"/>
      <c r="L8809" s="172"/>
    </row>
    <row r="8810" spans="7:12" x14ac:dyDescent="0.15">
      <c r="G8810"/>
      <c r="H8810"/>
      <c r="I8810"/>
      <c r="J8810"/>
      <c r="K8810"/>
      <c r="L8810" s="172"/>
    </row>
    <row r="8811" spans="7:12" x14ac:dyDescent="0.15">
      <c r="G8811"/>
      <c r="H8811"/>
      <c r="I8811"/>
      <c r="J8811"/>
      <c r="K8811"/>
      <c r="L8811" s="172"/>
    </row>
    <row r="8812" spans="7:12" x14ac:dyDescent="0.15">
      <c r="G8812"/>
      <c r="H8812"/>
      <c r="I8812"/>
      <c r="J8812"/>
      <c r="K8812"/>
      <c r="L8812" s="172"/>
    </row>
    <row r="8813" spans="7:12" x14ac:dyDescent="0.15">
      <c r="G8813"/>
      <c r="H8813"/>
      <c r="I8813"/>
      <c r="J8813"/>
      <c r="K8813"/>
      <c r="L8813" s="172"/>
    </row>
    <row r="8814" spans="7:12" x14ac:dyDescent="0.15">
      <c r="G8814"/>
      <c r="H8814"/>
      <c r="I8814"/>
      <c r="J8814"/>
      <c r="K8814"/>
      <c r="L8814" s="172"/>
    </row>
    <row r="8815" spans="7:12" x14ac:dyDescent="0.15">
      <c r="G8815"/>
      <c r="H8815"/>
      <c r="I8815"/>
      <c r="J8815"/>
      <c r="K8815"/>
      <c r="L8815" s="172"/>
    </row>
    <row r="8816" spans="7:12" x14ac:dyDescent="0.15">
      <c r="G8816"/>
      <c r="H8816"/>
      <c r="I8816"/>
      <c r="J8816"/>
      <c r="K8816"/>
      <c r="L8816" s="172"/>
    </row>
    <row r="8817" spans="7:12" x14ac:dyDescent="0.15">
      <c r="G8817"/>
      <c r="H8817"/>
      <c r="I8817"/>
      <c r="J8817"/>
      <c r="K8817"/>
      <c r="L8817" s="172"/>
    </row>
    <row r="8818" spans="7:12" x14ac:dyDescent="0.15">
      <c r="G8818"/>
      <c r="H8818"/>
      <c r="I8818"/>
      <c r="J8818"/>
      <c r="K8818"/>
      <c r="L8818" s="172"/>
    </row>
    <row r="8819" spans="7:12" x14ac:dyDescent="0.15">
      <c r="G8819"/>
      <c r="H8819"/>
      <c r="I8819"/>
      <c r="J8819"/>
      <c r="K8819"/>
      <c r="L8819" s="172"/>
    </row>
    <row r="8820" spans="7:12" x14ac:dyDescent="0.15">
      <c r="G8820"/>
      <c r="H8820"/>
      <c r="I8820"/>
      <c r="J8820"/>
      <c r="K8820"/>
      <c r="L8820" s="172"/>
    </row>
    <row r="8821" spans="7:12" x14ac:dyDescent="0.15">
      <c r="G8821"/>
      <c r="H8821"/>
      <c r="I8821"/>
      <c r="J8821"/>
      <c r="K8821"/>
      <c r="L8821" s="172"/>
    </row>
    <row r="8822" spans="7:12" x14ac:dyDescent="0.15">
      <c r="G8822"/>
      <c r="H8822"/>
      <c r="I8822"/>
      <c r="J8822"/>
      <c r="K8822"/>
      <c r="L8822" s="172"/>
    </row>
    <row r="8823" spans="7:12" x14ac:dyDescent="0.15">
      <c r="G8823"/>
      <c r="H8823"/>
      <c r="I8823"/>
      <c r="J8823"/>
      <c r="K8823"/>
      <c r="L8823" s="172"/>
    </row>
    <row r="8824" spans="7:12" x14ac:dyDescent="0.15">
      <c r="G8824"/>
      <c r="H8824"/>
      <c r="I8824"/>
      <c r="J8824"/>
      <c r="K8824"/>
      <c r="L8824" s="172"/>
    </row>
    <row r="8825" spans="7:12" x14ac:dyDescent="0.15">
      <c r="G8825"/>
      <c r="H8825"/>
      <c r="I8825"/>
      <c r="J8825"/>
      <c r="K8825"/>
      <c r="L8825" s="172"/>
    </row>
    <row r="8826" spans="7:12" x14ac:dyDescent="0.15">
      <c r="G8826"/>
      <c r="H8826"/>
      <c r="I8826"/>
      <c r="J8826"/>
      <c r="K8826"/>
      <c r="L8826" s="172"/>
    </row>
    <row r="8827" spans="7:12" x14ac:dyDescent="0.15">
      <c r="G8827"/>
      <c r="H8827"/>
      <c r="I8827"/>
      <c r="J8827"/>
      <c r="K8827"/>
      <c r="L8827" s="172"/>
    </row>
    <row r="8828" spans="7:12" x14ac:dyDescent="0.15">
      <c r="G8828"/>
      <c r="H8828"/>
      <c r="I8828"/>
      <c r="J8828"/>
      <c r="K8828"/>
      <c r="L8828" s="172"/>
    </row>
    <row r="8829" spans="7:12" x14ac:dyDescent="0.15">
      <c r="G8829"/>
      <c r="H8829"/>
      <c r="I8829"/>
      <c r="J8829"/>
      <c r="K8829"/>
      <c r="L8829" s="172"/>
    </row>
    <row r="8830" spans="7:12" x14ac:dyDescent="0.15">
      <c r="G8830"/>
      <c r="H8830"/>
      <c r="I8830"/>
      <c r="J8830"/>
      <c r="K8830"/>
      <c r="L8830" s="172"/>
    </row>
    <row r="8831" spans="7:12" x14ac:dyDescent="0.15">
      <c r="G8831"/>
      <c r="H8831"/>
      <c r="I8831"/>
      <c r="J8831"/>
      <c r="K8831"/>
      <c r="L8831" s="172"/>
    </row>
    <row r="8832" spans="7:12" x14ac:dyDescent="0.15">
      <c r="G8832"/>
      <c r="H8832"/>
      <c r="I8832"/>
      <c r="J8832"/>
      <c r="K8832"/>
      <c r="L8832" s="172"/>
    </row>
    <row r="8833" spans="7:12" x14ac:dyDescent="0.15">
      <c r="G8833"/>
      <c r="H8833"/>
      <c r="I8833"/>
      <c r="J8833"/>
      <c r="K8833"/>
      <c r="L8833" s="172"/>
    </row>
    <row r="8834" spans="7:12" x14ac:dyDescent="0.15">
      <c r="G8834"/>
      <c r="H8834"/>
      <c r="I8834"/>
      <c r="J8834"/>
      <c r="K8834"/>
      <c r="L8834" s="172"/>
    </row>
    <row r="8835" spans="7:12" x14ac:dyDescent="0.15">
      <c r="G8835"/>
      <c r="H8835"/>
      <c r="I8835"/>
      <c r="J8835"/>
      <c r="K8835"/>
      <c r="L8835" s="172"/>
    </row>
    <row r="8836" spans="7:12" x14ac:dyDescent="0.15">
      <c r="G8836"/>
      <c r="H8836"/>
      <c r="I8836"/>
      <c r="J8836"/>
      <c r="K8836"/>
      <c r="L8836" s="172"/>
    </row>
    <row r="8837" spans="7:12" x14ac:dyDescent="0.15">
      <c r="G8837"/>
      <c r="H8837"/>
      <c r="I8837"/>
      <c r="J8837"/>
      <c r="K8837"/>
      <c r="L8837" s="172"/>
    </row>
    <row r="8838" spans="7:12" x14ac:dyDescent="0.15">
      <c r="G8838"/>
      <c r="H8838"/>
      <c r="I8838"/>
      <c r="J8838"/>
      <c r="K8838"/>
      <c r="L8838" s="172"/>
    </row>
    <row r="8839" spans="7:12" x14ac:dyDescent="0.15">
      <c r="G8839"/>
      <c r="H8839"/>
      <c r="I8839"/>
      <c r="J8839"/>
      <c r="K8839"/>
      <c r="L8839" s="172"/>
    </row>
    <row r="8840" spans="7:12" x14ac:dyDescent="0.15">
      <c r="G8840"/>
      <c r="H8840"/>
      <c r="I8840"/>
      <c r="J8840"/>
      <c r="K8840"/>
      <c r="L8840" s="172"/>
    </row>
    <row r="8841" spans="7:12" x14ac:dyDescent="0.15">
      <c r="G8841"/>
      <c r="H8841"/>
      <c r="I8841"/>
      <c r="J8841"/>
      <c r="K8841"/>
      <c r="L8841" s="172"/>
    </row>
    <row r="8842" spans="7:12" x14ac:dyDescent="0.15">
      <c r="G8842"/>
      <c r="H8842"/>
      <c r="I8842"/>
      <c r="J8842"/>
      <c r="K8842"/>
      <c r="L8842" s="172"/>
    </row>
    <row r="8843" spans="7:12" x14ac:dyDescent="0.15">
      <c r="G8843"/>
      <c r="H8843"/>
      <c r="I8843"/>
      <c r="J8843"/>
      <c r="K8843"/>
      <c r="L8843" s="172"/>
    </row>
    <row r="8844" spans="7:12" x14ac:dyDescent="0.15">
      <c r="G8844"/>
      <c r="H8844"/>
      <c r="I8844"/>
      <c r="J8844"/>
      <c r="K8844"/>
      <c r="L8844" s="172"/>
    </row>
    <row r="8845" spans="7:12" x14ac:dyDescent="0.15">
      <c r="G8845"/>
      <c r="H8845"/>
      <c r="I8845"/>
      <c r="J8845"/>
      <c r="K8845"/>
      <c r="L8845" s="172"/>
    </row>
    <row r="8846" spans="7:12" x14ac:dyDescent="0.15">
      <c r="G8846"/>
      <c r="H8846"/>
      <c r="I8846"/>
      <c r="J8846"/>
      <c r="K8846"/>
      <c r="L8846" s="172"/>
    </row>
    <row r="8847" spans="7:12" x14ac:dyDescent="0.15">
      <c r="G8847"/>
      <c r="H8847"/>
      <c r="I8847"/>
      <c r="J8847"/>
      <c r="K8847"/>
      <c r="L8847" s="172"/>
    </row>
    <row r="8848" spans="7:12" x14ac:dyDescent="0.15">
      <c r="G8848"/>
      <c r="H8848"/>
      <c r="I8848"/>
      <c r="J8848"/>
      <c r="K8848"/>
      <c r="L8848" s="172"/>
    </row>
    <row r="8849" spans="7:12" x14ac:dyDescent="0.15">
      <c r="G8849"/>
      <c r="H8849"/>
      <c r="I8849"/>
      <c r="J8849"/>
      <c r="K8849"/>
      <c r="L8849" s="172"/>
    </row>
    <row r="8850" spans="7:12" x14ac:dyDescent="0.15">
      <c r="G8850"/>
      <c r="H8850"/>
      <c r="I8850"/>
      <c r="J8850"/>
      <c r="K8850"/>
      <c r="L8850" s="172"/>
    </row>
    <row r="8851" spans="7:12" x14ac:dyDescent="0.15">
      <c r="G8851"/>
      <c r="H8851"/>
      <c r="I8851"/>
      <c r="J8851"/>
      <c r="K8851"/>
      <c r="L8851" s="172"/>
    </row>
    <row r="8852" spans="7:12" x14ac:dyDescent="0.15">
      <c r="G8852"/>
      <c r="H8852"/>
      <c r="I8852"/>
      <c r="J8852"/>
      <c r="K8852"/>
      <c r="L8852" s="172"/>
    </row>
    <row r="8853" spans="7:12" x14ac:dyDescent="0.15">
      <c r="G8853"/>
      <c r="H8853"/>
      <c r="I8853"/>
      <c r="J8853"/>
      <c r="K8853"/>
      <c r="L8853" s="172"/>
    </row>
    <row r="8854" spans="7:12" x14ac:dyDescent="0.15">
      <c r="G8854"/>
      <c r="H8854"/>
      <c r="I8854"/>
      <c r="J8854"/>
      <c r="K8854"/>
      <c r="L8854" s="172"/>
    </row>
    <row r="8855" spans="7:12" x14ac:dyDescent="0.15">
      <c r="G8855"/>
      <c r="H8855"/>
      <c r="I8855"/>
      <c r="J8855"/>
      <c r="K8855"/>
      <c r="L8855" s="172"/>
    </row>
    <row r="8856" spans="7:12" x14ac:dyDescent="0.15">
      <c r="G8856"/>
      <c r="H8856"/>
      <c r="I8856"/>
      <c r="J8856"/>
      <c r="K8856"/>
      <c r="L8856" s="172"/>
    </row>
    <row r="8857" spans="7:12" x14ac:dyDescent="0.15">
      <c r="G8857"/>
      <c r="H8857"/>
      <c r="I8857"/>
      <c r="J8857"/>
      <c r="K8857"/>
      <c r="L8857" s="172"/>
    </row>
    <row r="8858" spans="7:12" x14ac:dyDescent="0.15">
      <c r="G8858"/>
      <c r="H8858"/>
      <c r="I8858"/>
      <c r="J8858"/>
      <c r="K8858"/>
      <c r="L8858" s="172"/>
    </row>
    <row r="8859" spans="7:12" x14ac:dyDescent="0.15">
      <c r="G8859"/>
      <c r="H8859"/>
      <c r="I8859"/>
      <c r="J8859"/>
      <c r="K8859"/>
      <c r="L8859" s="172"/>
    </row>
    <row r="8860" spans="7:12" x14ac:dyDescent="0.15">
      <c r="G8860"/>
      <c r="H8860"/>
      <c r="I8860"/>
      <c r="J8860"/>
      <c r="K8860"/>
      <c r="L8860" s="172"/>
    </row>
    <row r="8861" spans="7:12" x14ac:dyDescent="0.15">
      <c r="G8861"/>
      <c r="H8861"/>
      <c r="I8861"/>
      <c r="J8861"/>
      <c r="K8861"/>
      <c r="L8861" s="172"/>
    </row>
    <row r="8862" spans="7:12" x14ac:dyDescent="0.15">
      <c r="G8862"/>
      <c r="H8862"/>
      <c r="I8862"/>
      <c r="J8862"/>
      <c r="K8862"/>
      <c r="L8862" s="172"/>
    </row>
    <row r="8863" spans="7:12" x14ac:dyDescent="0.15">
      <c r="G8863"/>
      <c r="H8863"/>
      <c r="I8863"/>
      <c r="J8863"/>
      <c r="K8863"/>
      <c r="L8863" s="172"/>
    </row>
    <row r="8864" spans="7:12" x14ac:dyDescent="0.15">
      <c r="G8864"/>
      <c r="H8864"/>
      <c r="I8864"/>
      <c r="J8864"/>
      <c r="K8864"/>
      <c r="L8864" s="172"/>
    </row>
    <row r="8865" spans="7:12" x14ac:dyDescent="0.15">
      <c r="G8865"/>
      <c r="H8865"/>
      <c r="I8865"/>
      <c r="J8865"/>
      <c r="K8865"/>
      <c r="L8865" s="172"/>
    </row>
    <row r="8866" spans="7:12" x14ac:dyDescent="0.15">
      <c r="G8866"/>
      <c r="H8866"/>
      <c r="I8866"/>
      <c r="J8866"/>
      <c r="K8866"/>
      <c r="L8866" s="172"/>
    </row>
    <row r="8867" spans="7:12" x14ac:dyDescent="0.15">
      <c r="G8867"/>
      <c r="H8867"/>
      <c r="I8867"/>
      <c r="J8867"/>
      <c r="K8867"/>
      <c r="L8867" s="172"/>
    </row>
    <row r="8868" spans="7:12" x14ac:dyDescent="0.15">
      <c r="G8868"/>
      <c r="H8868"/>
      <c r="I8868"/>
      <c r="J8868"/>
      <c r="K8868"/>
      <c r="L8868" s="172"/>
    </row>
    <row r="8869" spans="7:12" x14ac:dyDescent="0.15">
      <c r="G8869"/>
      <c r="H8869"/>
      <c r="I8869"/>
      <c r="J8869"/>
      <c r="K8869"/>
      <c r="L8869" s="172"/>
    </row>
    <row r="8870" spans="7:12" x14ac:dyDescent="0.15">
      <c r="G8870"/>
      <c r="H8870"/>
      <c r="I8870"/>
      <c r="J8870"/>
      <c r="K8870"/>
      <c r="L8870" s="172"/>
    </row>
    <row r="8871" spans="7:12" x14ac:dyDescent="0.15">
      <c r="G8871"/>
      <c r="H8871"/>
      <c r="I8871"/>
      <c r="J8871"/>
      <c r="K8871"/>
      <c r="L8871" s="172"/>
    </row>
    <row r="8872" spans="7:12" x14ac:dyDescent="0.15">
      <c r="G8872"/>
      <c r="H8872"/>
      <c r="I8872"/>
      <c r="J8872"/>
      <c r="K8872"/>
      <c r="L8872" s="172"/>
    </row>
    <row r="8873" spans="7:12" x14ac:dyDescent="0.15">
      <c r="G8873"/>
      <c r="H8873"/>
      <c r="I8873"/>
      <c r="J8873"/>
      <c r="K8873"/>
      <c r="L8873" s="172"/>
    </row>
    <row r="8874" spans="7:12" x14ac:dyDescent="0.15">
      <c r="G8874"/>
      <c r="H8874"/>
      <c r="I8874"/>
      <c r="J8874"/>
      <c r="K8874"/>
      <c r="L8874" s="172"/>
    </row>
    <row r="8875" spans="7:12" x14ac:dyDescent="0.15">
      <c r="G8875"/>
      <c r="H8875"/>
      <c r="I8875"/>
      <c r="J8875"/>
      <c r="K8875"/>
      <c r="L8875" s="172"/>
    </row>
    <row r="8876" spans="7:12" x14ac:dyDescent="0.15">
      <c r="G8876"/>
      <c r="H8876"/>
      <c r="I8876"/>
      <c r="J8876"/>
      <c r="K8876"/>
      <c r="L8876" s="172"/>
    </row>
    <row r="8877" spans="7:12" x14ac:dyDescent="0.15">
      <c r="G8877"/>
      <c r="H8877"/>
      <c r="I8877"/>
      <c r="J8877"/>
      <c r="K8877"/>
      <c r="L8877" s="172"/>
    </row>
    <row r="8878" spans="7:12" x14ac:dyDescent="0.15">
      <c r="G8878"/>
      <c r="H8878"/>
      <c r="I8878"/>
      <c r="J8878"/>
      <c r="K8878"/>
      <c r="L8878" s="172"/>
    </row>
    <row r="8879" spans="7:12" x14ac:dyDescent="0.15">
      <c r="G8879"/>
      <c r="H8879"/>
      <c r="I8879"/>
      <c r="J8879"/>
      <c r="K8879"/>
      <c r="L8879" s="172"/>
    </row>
    <row r="8880" spans="7:12" x14ac:dyDescent="0.15">
      <c r="G8880"/>
      <c r="H8880"/>
      <c r="I8880"/>
      <c r="J8880"/>
      <c r="K8880"/>
      <c r="L8880" s="172"/>
    </row>
    <row r="8881" spans="7:12" x14ac:dyDescent="0.15">
      <c r="G8881"/>
      <c r="H8881"/>
      <c r="I8881"/>
      <c r="J8881"/>
      <c r="K8881"/>
      <c r="L8881" s="172"/>
    </row>
    <row r="8882" spans="7:12" x14ac:dyDescent="0.15">
      <c r="G8882"/>
      <c r="H8882"/>
      <c r="I8882"/>
      <c r="J8882"/>
      <c r="K8882"/>
      <c r="L8882" s="172"/>
    </row>
    <row r="8883" spans="7:12" x14ac:dyDescent="0.15">
      <c r="G8883"/>
      <c r="H8883"/>
      <c r="I8883"/>
      <c r="J8883"/>
      <c r="K8883"/>
      <c r="L8883" s="172"/>
    </row>
    <row r="8884" spans="7:12" x14ac:dyDescent="0.15">
      <c r="G8884"/>
      <c r="H8884"/>
      <c r="I8884"/>
      <c r="J8884"/>
      <c r="K8884"/>
      <c r="L8884" s="172"/>
    </row>
    <row r="8885" spans="7:12" x14ac:dyDescent="0.15">
      <c r="G8885"/>
      <c r="H8885"/>
      <c r="I8885"/>
      <c r="J8885"/>
      <c r="K8885"/>
      <c r="L8885" s="172"/>
    </row>
    <row r="8886" spans="7:12" x14ac:dyDescent="0.15">
      <c r="G8886"/>
      <c r="H8886"/>
      <c r="I8886"/>
      <c r="J8886"/>
      <c r="K8886"/>
      <c r="L8886" s="172"/>
    </row>
    <row r="8887" spans="7:12" x14ac:dyDescent="0.15">
      <c r="G8887"/>
      <c r="H8887"/>
      <c r="I8887"/>
      <c r="J8887"/>
      <c r="K8887"/>
      <c r="L8887" s="172"/>
    </row>
    <row r="8888" spans="7:12" x14ac:dyDescent="0.15">
      <c r="G8888"/>
      <c r="H8888"/>
      <c r="I8888"/>
      <c r="J8888"/>
      <c r="K8888"/>
      <c r="L8888" s="172"/>
    </row>
    <row r="8889" spans="7:12" x14ac:dyDescent="0.15">
      <c r="G8889"/>
      <c r="H8889"/>
      <c r="I8889"/>
      <c r="J8889"/>
      <c r="K8889"/>
      <c r="L8889" s="172"/>
    </row>
    <row r="8890" spans="7:12" x14ac:dyDescent="0.15">
      <c r="G8890"/>
      <c r="H8890"/>
      <c r="I8890"/>
      <c r="J8890"/>
      <c r="K8890"/>
      <c r="L8890" s="172"/>
    </row>
    <row r="8891" spans="7:12" x14ac:dyDescent="0.15">
      <c r="G8891"/>
      <c r="H8891"/>
      <c r="I8891"/>
      <c r="J8891"/>
      <c r="K8891"/>
      <c r="L8891" s="172"/>
    </row>
    <row r="8892" spans="7:12" x14ac:dyDescent="0.15">
      <c r="G8892"/>
      <c r="H8892"/>
      <c r="I8892"/>
      <c r="J8892"/>
      <c r="K8892"/>
      <c r="L8892" s="172"/>
    </row>
    <row r="8893" spans="7:12" x14ac:dyDescent="0.15">
      <c r="G8893"/>
      <c r="H8893"/>
      <c r="I8893"/>
      <c r="J8893"/>
      <c r="K8893"/>
      <c r="L8893" s="172"/>
    </row>
    <row r="8894" spans="7:12" x14ac:dyDescent="0.15">
      <c r="G8894"/>
      <c r="H8894"/>
      <c r="I8894"/>
      <c r="J8894"/>
      <c r="K8894"/>
      <c r="L8894" s="172"/>
    </row>
    <row r="8895" spans="7:12" x14ac:dyDescent="0.15">
      <c r="G8895"/>
      <c r="H8895"/>
      <c r="I8895"/>
      <c r="J8895"/>
      <c r="K8895"/>
      <c r="L8895" s="172"/>
    </row>
    <row r="8896" spans="7:12" x14ac:dyDescent="0.15">
      <c r="G8896"/>
      <c r="H8896"/>
      <c r="I8896"/>
      <c r="J8896"/>
      <c r="K8896"/>
      <c r="L8896" s="172"/>
    </row>
    <row r="8897" spans="7:12" x14ac:dyDescent="0.15">
      <c r="G8897"/>
      <c r="H8897"/>
      <c r="I8897"/>
      <c r="J8897"/>
      <c r="K8897"/>
      <c r="L8897" s="172"/>
    </row>
    <row r="8898" spans="7:12" x14ac:dyDescent="0.15">
      <c r="G8898"/>
      <c r="H8898"/>
      <c r="I8898"/>
      <c r="J8898"/>
      <c r="K8898"/>
      <c r="L8898" s="172"/>
    </row>
    <row r="8899" spans="7:12" x14ac:dyDescent="0.15">
      <c r="G8899"/>
      <c r="H8899"/>
      <c r="I8899"/>
      <c r="J8899"/>
      <c r="K8899"/>
      <c r="L8899" s="172"/>
    </row>
    <row r="8900" spans="7:12" x14ac:dyDescent="0.15">
      <c r="G8900"/>
      <c r="H8900"/>
      <c r="I8900"/>
      <c r="J8900"/>
      <c r="K8900"/>
      <c r="L8900" s="172"/>
    </row>
    <row r="8901" spans="7:12" x14ac:dyDescent="0.15">
      <c r="G8901"/>
      <c r="H8901"/>
      <c r="I8901"/>
      <c r="J8901"/>
      <c r="K8901"/>
      <c r="L8901" s="172"/>
    </row>
    <row r="8902" spans="7:12" x14ac:dyDescent="0.15">
      <c r="G8902"/>
      <c r="H8902"/>
      <c r="I8902"/>
      <c r="J8902"/>
      <c r="K8902"/>
      <c r="L8902" s="172"/>
    </row>
    <row r="8903" spans="7:12" x14ac:dyDescent="0.15">
      <c r="G8903"/>
      <c r="H8903"/>
      <c r="I8903"/>
      <c r="J8903"/>
      <c r="K8903"/>
      <c r="L8903" s="172"/>
    </row>
    <row r="8904" spans="7:12" x14ac:dyDescent="0.15">
      <c r="G8904"/>
      <c r="H8904"/>
      <c r="I8904"/>
      <c r="J8904"/>
      <c r="K8904"/>
      <c r="L8904" s="172"/>
    </row>
    <row r="8905" spans="7:12" x14ac:dyDescent="0.15">
      <c r="G8905"/>
      <c r="H8905"/>
      <c r="I8905"/>
      <c r="J8905"/>
      <c r="K8905"/>
      <c r="L8905" s="172"/>
    </row>
    <row r="8906" spans="7:12" x14ac:dyDescent="0.15">
      <c r="G8906"/>
      <c r="H8906"/>
      <c r="I8906"/>
      <c r="J8906"/>
      <c r="K8906"/>
      <c r="L8906" s="172"/>
    </row>
    <row r="8907" spans="7:12" x14ac:dyDescent="0.15">
      <c r="G8907"/>
      <c r="H8907"/>
      <c r="I8907"/>
      <c r="J8907"/>
      <c r="K8907"/>
      <c r="L8907" s="172"/>
    </row>
    <row r="8908" spans="7:12" x14ac:dyDescent="0.15">
      <c r="G8908"/>
      <c r="H8908"/>
      <c r="I8908"/>
      <c r="J8908"/>
      <c r="K8908"/>
      <c r="L8908" s="172"/>
    </row>
    <row r="8909" spans="7:12" x14ac:dyDescent="0.15">
      <c r="G8909"/>
      <c r="H8909"/>
      <c r="I8909"/>
      <c r="J8909"/>
      <c r="K8909"/>
      <c r="L8909" s="172"/>
    </row>
    <row r="8910" spans="7:12" x14ac:dyDescent="0.15">
      <c r="G8910"/>
      <c r="H8910"/>
      <c r="I8910"/>
      <c r="J8910"/>
      <c r="K8910"/>
      <c r="L8910" s="172"/>
    </row>
    <row r="8911" spans="7:12" x14ac:dyDescent="0.15">
      <c r="G8911"/>
      <c r="H8911"/>
      <c r="I8911"/>
      <c r="J8911"/>
      <c r="K8911"/>
      <c r="L8911" s="172"/>
    </row>
    <row r="8912" spans="7:12" x14ac:dyDescent="0.15">
      <c r="G8912"/>
      <c r="H8912"/>
      <c r="I8912"/>
      <c r="J8912"/>
      <c r="K8912"/>
      <c r="L8912" s="172"/>
    </row>
    <row r="8913" spans="7:12" x14ac:dyDescent="0.15">
      <c r="G8913"/>
      <c r="H8913"/>
      <c r="I8913"/>
      <c r="J8913"/>
      <c r="K8913"/>
      <c r="L8913" s="172"/>
    </row>
    <row r="8914" spans="7:12" x14ac:dyDescent="0.15">
      <c r="G8914"/>
      <c r="H8914"/>
      <c r="I8914"/>
      <c r="J8914"/>
      <c r="K8914"/>
      <c r="L8914" s="172"/>
    </row>
    <row r="8915" spans="7:12" x14ac:dyDescent="0.15">
      <c r="G8915"/>
      <c r="H8915"/>
      <c r="I8915"/>
      <c r="J8915"/>
      <c r="K8915"/>
      <c r="L8915" s="172"/>
    </row>
    <row r="8916" spans="7:12" x14ac:dyDescent="0.15">
      <c r="G8916"/>
      <c r="H8916"/>
      <c r="I8916"/>
      <c r="J8916"/>
      <c r="K8916"/>
      <c r="L8916" s="172"/>
    </row>
    <row r="8917" spans="7:12" x14ac:dyDescent="0.15">
      <c r="G8917"/>
      <c r="H8917"/>
      <c r="I8917"/>
      <c r="J8917"/>
      <c r="K8917"/>
      <c r="L8917" s="172"/>
    </row>
    <row r="8918" spans="7:12" x14ac:dyDescent="0.15">
      <c r="G8918"/>
      <c r="H8918"/>
      <c r="I8918"/>
      <c r="J8918"/>
      <c r="K8918"/>
      <c r="L8918" s="172"/>
    </row>
    <row r="8919" spans="7:12" x14ac:dyDescent="0.15">
      <c r="G8919"/>
      <c r="H8919"/>
      <c r="I8919"/>
      <c r="J8919"/>
      <c r="K8919"/>
      <c r="L8919" s="172"/>
    </row>
    <row r="8920" spans="7:12" x14ac:dyDescent="0.15">
      <c r="G8920"/>
      <c r="H8920"/>
      <c r="I8920"/>
      <c r="J8920"/>
      <c r="K8920"/>
      <c r="L8920" s="172"/>
    </row>
    <row r="8921" spans="7:12" x14ac:dyDescent="0.15">
      <c r="G8921"/>
      <c r="H8921"/>
      <c r="I8921"/>
      <c r="J8921"/>
      <c r="K8921"/>
      <c r="L8921" s="172"/>
    </row>
    <row r="8922" spans="7:12" x14ac:dyDescent="0.15">
      <c r="G8922"/>
      <c r="H8922"/>
      <c r="I8922"/>
      <c r="J8922"/>
      <c r="K8922"/>
      <c r="L8922" s="172"/>
    </row>
    <row r="8923" spans="7:12" x14ac:dyDescent="0.15">
      <c r="G8923"/>
      <c r="H8923"/>
      <c r="I8923"/>
      <c r="J8923"/>
      <c r="K8923"/>
      <c r="L8923" s="172"/>
    </row>
    <row r="8924" spans="7:12" x14ac:dyDescent="0.15">
      <c r="G8924"/>
      <c r="H8924"/>
      <c r="I8924"/>
      <c r="J8924"/>
      <c r="K8924"/>
      <c r="L8924" s="172"/>
    </row>
    <row r="8925" spans="7:12" x14ac:dyDescent="0.15">
      <c r="G8925"/>
      <c r="H8925"/>
      <c r="I8925"/>
      <c r="J8925"/>
      <c r="K8925"/>
      <c r="L8925" s="172"/>
    </row>
    <row r="8926" spans="7:12" x14ac:dyDescent="0.15">
      <c r="G8926"/>
      <c r="H8926"/>
      <c r="I8926"/>
      <c r="J8926"/>
      <c r="K8926"/>
      <c r="L8926" s="172"/>
    </row>
    <row r="8927" spans="7:12" x14ac:dyDescent="0.15">
      <c r="G8927"/>
      <c r="H8927"/>
      <c r="I8927"/>
      <c r="J8927"/>
      <c r="K8927"/>
      <c r="L8927" s="172"/>
    </row>
    <row r="8928" spans="7:12" x14ac:dyDescent="0.15">
      <c r="G8928"/>
      <c r="H8928"/>
      <c r="I8928"/>
      <c r="J8928"/>
      <c r="K8928"/>
      <c r="L8928" s="172"/>
    </row>
    <row r="8929" spans="7:12" x14ac:dyDescent="0.15">
      <c r="G8929"/>
      <c r="H8929"/>
      <c r="I8929"/>
      <c r="J8929"/>
      <c r="K8929"/>
      <c r="L8929" s="172"/>
    </row>
    <row r="8930" spans="7:12" x14ac:dyDescent="0.15">
      <c r="G8930"/>
      <c r="H8930"/>
      <c r="I8930"/>
      <c r="J8930"/>
      <c r="K8930"/>
      <c r="L8930" s="172"/>
    </row>
    <row r="8931" spans="7:12" x14ac:dyDescent="0.15">
      <c r="G8931"/>
      <c r="H8931"/>
      <c r="I8931"/>
      <c r="J8931"/>
      <c r="K8931"/>
      <c r="L8931" s="172"/>
    </row>
    <row r="8932" spans="7:12" x14ac:dyDescent="0.15">
      <c r="G8932"/>
      <c r="H8932"/>
      <c r="I8932"/>
      <c r="J8932"/>
      <c r="K8932"/>
      <c r="L8932" s="172"/>
    </row>
    <row r="8933" spans="7:12" x14ac:dyDescent="0.15">
      <c r="G8933"/>
      <c r="H8933"/>
      <c r="I8933"/>
      <c r="J8933"/>
      <c r="K8933"/>
      <c r="L8933" s="172"/>
    </row>
    <row r="8934" spans="7:12" x14ac:dyDescent="0.15">
      <c r="G8934"/>
      <c r="H8934"/>
      <c r="I8934"/>
      <c r="J8934"/>
      <c r="K8934"/>
      <c r="L8934" s="172"/>
    </row>
    <row r="8935" spans="7:12" x14ac:dyDescent="0.15">
      <c r="G8935"/>
      <c r="H8935"/>
      <c r="I8935"/>
      <c r="J8935"/>
      <c r="K8935"/>
      <c r="L8935" s="172"/>
    </row>
    <row r="8936" spans="7:12" x14ac:dyDescent="0.15">
      <c r="G8936"/>
      <c r="H8936"/>
      <c r="I8936"/>
      <c r="J8936"/>
      <c r="K8936"/>
      <c r="L8936" s="172"/>
    </row>
    <row r="8937" spans="7:12" x14ac:dyDescent="0.15">
      <c r="G8937"/>
      <c r="H8937"/>
      <c r="I8937"/>
      <c r="J8937"/>
      <c r="K8937"/>
      <c r="L8937" s="172"/>
    </row>
    <row r="8938" spans="7:12" x14ac:dyDescent="0.15">
      <c r="G8938"/>
      <c r="H8938"/>
      <c r="I8938"/>
      <c r="J8938"/>
      <c r="K8938"/>
      <c r="L8938" s="172"/>
    </row>
    <row r="8939" spans="7:12" x14ac:dyDescent="0.15">
      <c r="G8939"/>
      <c r="H8939"/>
      <c r="I8939"/>
      <c r="J8939"/>
      <c r="K8939"/>
      <c r="L8939" s="172"/>
    </row>
    <row r="8940" spans="7:12" x14ac:dyDescent="0.15">
      <c r="G8940"/>
      <c r="H8940"/>
      <c r="I8940"/>
      <c r="J8940"/>
      <c r="K8940"/>
      <c r="L8940" s="172"/>
    </row>
    <row r="8941" spans="7:12" x14ac:dyDescent="0.15">
      <c r="G8941"/>
      <c r="H8941"/>
      <c r="I8941"/>
      <c r="J8941"/>
      <c r="K8941"/>
      <c r="L8941" s="172"/>
    </row>
    <row r="8942" spans="7:12" x14ac:dyDescent="0.15">
      <c r="G8942"/>
      <c r="H8942"/>
      <c r="I8942"/>
      <c r="J8942"/>
      <c r="K8942"/>
      <c r="L8942" s="172"/>
    </row>
    <row r="8943" spans="7:12" x14ac:dyDescent="0.15">
      <c r="G8943"/>
      <c r="H8943"/>
      <c r="I8943"/>
      <c r="J8943"/>
      <c r="K8943"/>
      <c r="L8943" s="172"/>
    </row>
    <row r="8944" spans="7:12" x14ac:dyDescent="0.15">
      <c r="G8944"/>
      <c r="H8944"/>
      <c r="I8944"/>
      <c r="J8944"/>
      <c r="K8944"/>
      <c r="L8944" s="172"/>
    </row>
    <row r="8945" spans="7:12" x14ac:dyDescent="0.15">
      <c r="G8945"/>
      <c r="H8945"/>
      <c r="I8945"/>
      <c r="J8945"/>
      <c r="K8945"/>
      <c r="L8945" s="172"/>
    </row>
    <row r="8946" spans="7:12" x14ac:dyDescent="0.15">
      <c r="G8946"/>
      <c r="H8946"/>
      <c r="I8946"/>
      <c r="J8946"/>
      <c r="K8946"/>
      <c r="L8946" s="172"/>
    </row>
    <row r="8947" spans="7:12" x14ac:dyDescent="0.15">
      <c r="G8947"/>
      <c r="H8947"/>
      <c r="I8947"/>
      <c r="J8947"/>
      <c r="K8947"/>
      <c r="L8947" s="172"/>
    </row>
    <row r="8948" spans="7:12" x14ac:dyDescent="0.15">
      <c r="G8948"/>
      <c r="H8948"/>
      <c r="I8948"/>
      <c r="J8948"/>
      <c r="K8948"/>
      <c r="L8948" s="172"/>
    </row>
    <row r="8949" spans="7:12" x14ac:dyDescent="0.15">
      <c r="G8949"/>
      <c r="H8949"/>
      <c r="I8949"/>
      <c r="J8949"/>
      <c r="K8949"/>
      <c r="L8949" s="172"/>
    </row>
    <row r="8950" spans="7:12" x14ac:dyDescent="0.15">
      <c r="G8950"/>
      <c r="H8950"/>
      <c r="I8950"/>
      <c r="J8950"/>
      <c r="K8950"/>
      <c r="L8950" s="172"/>
    </row>
    <row r="8951" spans="7:12" x14ac:dyDescent="0.15">
      <c r="G8951"/>
      <c r="H8951"/>
      <c r="I8951"/>
      <c r="J8951"/>
      <c r="K8951"/>
      <c r="L8951" s="172"/>
    </row>
    <row r="8952" spans="7:12" x14ac:dyDescent="0.15">
      <c r="G8952"/>
      <c r="H8952"/>
      <c r="I8952"/>
      <c r="J8952"/>
      <c r="K8952"/>
      <c r="L8952" s="172"/>
    </row>
    <row r="8953" spans="7:12" x14ac:dyDescent="0.15">
      <c r="G8953"/>
      <c r="H8953"/>
      <c r="I8953"/>
      <c r="J8953"/>
      <c r="K8953"/>
      <c r="L8953" s="172"/>
    </row>
    <row r="8954" spans="7:12" x14ac:dyDescent="0.15">
      <c r="G8954"/>
      <c r="H8954"/>
      <c r="I8954"/>
      <c r="J8954"/>
      <c r="K8954"/>
      <c r="L8954" s="172"/>
    </row>
    <row r="8955" spans="7:12" x14ac:dyDescent="0.15">
      <c r="G8955"/>
      <c r="H8955"/>
      <c r="I8955"/>
      <c r="J8955"/>
      <c r="K8955"/>
      <c r="L8955" s="172"/>
    </row>
    <row r="8956" spans="7:12" x14ac:dyDescent="0.15">
      <c r="G8956"/>
      <c r="H8956"/>
      <c r="I8956"/>
      <c r="J8956"/>
      <c r="K8956"/>
      <c r="L8956" s="172"/>
    </row>
    <row r="8957" spans="7:12" x14ac:dyDescent="0.15">
      <c r="G8957"/>
      <c r="H8957"/>
      <c r="I8957"/>
      <c r="J8957"/>
      <c r="K8957"/>
      <c r="L8957" s="172"/>
    </row>
    <row r="8958" spans="7:12" x14ac:dyDescent="0.15">
      <c r="G8958"/>
      <c r="H8958"/>
      <c r="I8958"/>
      <c r="J8958"/>
      <c r="K8958"/>
      <c r="L8958" s="172"/>
    </row>
    <row r="8959" spans="7:12" x14ac:dyDescent="0.15">
      <c r="G8959"/>
      <c r="H8959"/>
      <c r="I8959"/>
      <c r="J8959"/>
      <c r="K8959"/>
      <c r="L8959" s="172"/>
    </row>
    <row r="8960" spans="7:12" x14ac:dyDescent="0.15">
      <c r="G8960"/>
      <c r="H8960"/>
      <c r="I8960"/>
      <c r="J8960"/>
      <c r="K8960"/>
      <c r="L8960" s="172"/>
    </row>
    <row r="8961" spans="7:12" x14ac:dyDescent="0.15">
      <c r="G8961"/>
      <c r="H8961"/>
      <c r="I8961"/>
      <c r="J8961"/>
      <c r="K8961"/>
      <c r="L8961" s="172"/>
    </row>
    <row r="8962" spans="7:12" x14ac:dyDescent="0.15">
      <c r="G8962"/>
      <c r="H8962"/>
      <c r="I8962"/>
      <c r="J8962"/>
      <c r="K8962"/>
      <c r="L8962" s="172"/>
    </row>
    <row r="8963" spans="7:12" x14ac:dyDescent="0.15">
      <c r="G8963"/>
      <c r="H8963"/>
      <c r="I8963"/>
      <c r="J8963"/>
      <c r="K8963"/>
      <c r="L8963" s="172"/>
    </row>
    <row r="8964" spans="7:12" x14ac:dyDescent="0.15">
      <c r="G8964"/>
      <c r="H8964"/>
      <c r="I8964"/>
      <c r="J8964"/>
      <c r="K8964"/>
      <c r="L8964" s="172"/>
    </row>
    <row r="8965" spans="7:12" x14ac:dyDescent="0.15">
      <c r="G8965"/>
      <c r="H8965"/>
      <c r="I8965"/>
      <c r="J8965"/>
      <c r="K8965"/>
      <c r="L8965" s="172"/>
    </row>
    <row r="8966" spans="7:12" x14ac:dyDescent="0.15">
      <c r="G8966"/>
      <c r="H8966"/>
      <c r="I8966"/>
      <c r="J8966"/>
      <c r="K8966"/>
      <c r="L8966" s="172"/>
    </row>
    <row r="8967" spans="7:12" x14ac:dyDescent="0.15">
      <c r="G8967"/>
      <c r="H8967"/>
      <c r="I8967"/>
      <c r="J8967"/>
      <c r="K8967"/>
      <c r="L8967" s="172"/>
    </row>
    <row r="8968" spans="7:12" x14ac:dyDescent="0.15">
      <c r="G8968"/>
      <c r="H8968"/>
      <c r="I8968"/>
      <c r="J8968"/>
      <c r="K8968"/>
      <c r="L8968" s="172"/>
    </row>
    <row r="8969" spans="7:12" x14ac:dyDescent="0.15">
      <c r="G8969"/>
      <c r="H8969"/>
      <c r="I8969"/>
      <c r="J8969"/>
      <c r="K8969"/>
      <c r="L8969" s="172"/>
    </row>
    <row r="8970" spans="7:12" x14ac:dyDescent="0.15">
      <c r="G8970"/>
      <c r="H8970"/>
      <c r="I8970"/>
      <c r="J8970"/>
      <c r="K8970"/>
      <c r="L8970" s="172"/>
    </row>
    <row r="8971" spans="7:12" x14ac:dyDescent="0.15">
      <c r="G8971"/>
      <c r="H8971"/>
      <c r="I8971"/>
      <c r="J8971"/>
      <c r="K8971"/>
      <c r="L8971" s="172"/>
    </row>
    <row r="8972" spans="7:12" x14ac:dyDescent="0.15">
      <c r="G8972"/>
      <c r="H8972"/>
      <c r="I8972"/>
      <c r="J8972"/>
      <c r="K8972"/>
      <c r="L8972" s="172"/>
    </row>
    <row r="8973" spans="7:12" x14ac:dyDescent="0.15">
      <c r="G8973"/>
      <c r="H8973"/>
      <c r="I8973"/>
      <c r="J8973"/>
      <c r="K8973"/>
      <c r="L8973" s="172"/>
    </row>
    <row r="8974" spans="7:12" x14ac:dyDescent="0.15">
      <c r="G8974"/>
      <c r="H8974"/>
      <c r="I8974"/>
      <c r="J8974"/>
      <c r="K8974"/>
      <c r="L8974" s="172"/>
    </row>
    <row r="8975" spans="7:12" x14ac:dyDescent="0.15">
      <c r="G8975"/>
      <c r="H8975"/>
      <c r="I8975"/>
      <c r="J8975"/>
      <c r="K8975"/>
      <c r="L8975" s="172"/>
    </row>
    <row r="8976" spans="7:12" x14ac:dyDescent="0.15">
      <c r="G8976"/>
      <c r="H8976"/>
      <c r="I8976"/>
      <c r="J8976"/>
      <c r="K8976"/>
      <c r="L8976" s="172"/>
    </row>
    <row r="8977" spans="7:12" x14ac:dyDescent="0.15">
      <c r="G8977"/>
      <c r="H8977"/>
      <c r="I8977"/>
      <c r="J8977"/>
      <c r="K8977"/>
      <c r="L8977" s="172"/>
    </row>
    <row r="8978" spans="7:12" x14ac:dyDescent="0.15">
      <c r="G8978"/>
      <c r="H8978"/>
      <c r="I8978"/>
      <c r="J8978"/>
      <c r="K8978"/>
      <c r="L8978" s="172"/>
    </row>
    <row r="8979" spans="7:12" x14ac:dyDescent="0.15">
      <c r="G8979"/>
      <c r="H8979"/>
      <c r="I8979"/>
      <c r="J8979"/>
      <c r="K8979"/>
      <c r="L8979" s="172"/>
    </row>
    <row r="8980" spans="7:12" x14ac:dyDescent="0.15">
      <c r="G8980"/>
      <c r="H8980"/>
      <c r="I8980"/>
      <c r="J8980"/>
      <c r="K8980"/>
      <c r="L8980" s="172"/>
    </row>
    <row r="8981" spans="7:12" x14ac:dyDescent="0.15">
      <c r="G8981"/>
      <c r="H8981"/>
      <c r="I8981"/>
      <c r="J8981"/>
      <c r="K8981"/>
      <c r="L8981" s="172"/>
    </row>
    <row r="8982" spans="7:12" x14ac:dyDescent="0.15">
      <c r="G8982"/>
      <c r="H8982"/>
      <c r="I8982"/>
      <c r="J8982"/>
      <c r="K8982"/>
      <c r="L8982" s="172"/>
    </row>
    <row r="8983" spans="7:12" x14ac:dyDescent="0.15">
      <c r="G8983"/>
      <c r="H8983"/>
      <c r="I8983"/>
      <c r="J8983"/>
      <c r="K8983"/>
      <c r="L8983" s="172"/>
    </row>
    <row r="8984" spans="7:12" x14ac:dyDescent="0.15">
      <c r="G8984"/>
      <c r="H8984"/>
      <c r="I8984"/>
      <c r="J8984"/>
      <c r="K8984"/>
      <c r="L8984" s="172"/>
    </row>
    <row r="8985" spans="7:12" x14ac:dyDescent="0.15">
      <c r="G8985"/>
      <c r="H8985"/>
      <c r="I8985"/>
      <c r="J8985"/>
      <c r="K8985"/>
      <c r="L8985" s="172"/>
    </row>
    <row r="8986" spans="7:12" x14ac:dyDescent="0.15">
      <c r="G8986"/>
      <c r="H8986"/>
      <c r="I8986"/>
      <c r="J8986"/>
      <c r="K8986"/>
      <c r="L8986" s="172"/>
    </row>
    <row r="8987" spans="7:12" x14ac:dyDescent="0.15">
      <c r="G8987"/>
      <c r="H8987"/>
      <c r="I8987"/>
      <c r="J8987"/>
      <c r="K8987"/>
      <c r="L8987" s="172"/>
    </row>
    <row r="8988" spans="7:12" x14ac:dyDescent="0.15">
      <c r="G8988"/>
      <c r="H8988"/>
      <c r="I8988"/>
      <c r="J8988"/>
      <c r="K8988"/>
      <c r="L8988" s="172"/>
    </row>
    <row r="8989" spans="7:12" x14ac:dyDescent="0.15">
      <c r="G8989"/>
      <c r="H8989"/>
      <c r="I8989"/>
      <c r="J8989"/>
      <c r="K8989"/>
      <c r="L8989" s="172"/>
    </row>
    <row r="8990" spans="7:12" x14ac:dyDescent="0.15">
      <c r="G8990"/>
      <c r="H8990"/>
      <c r="I8990"/>
      <c r="J8990"/>
      <c r="K8990"/>
      <c r="L8990" s="172"/>
    </row>
    <row r="8991" spans="7:12" x14ac:dyDescent="0.15">
      <c r="G8991"/>
      <c r="H8991"/>
      <c r="I8991"/>
      <c r="J8991"/>
      <c r="K8991"/>
      <c r="L8991" s="172"/>
    </row>
    <row r="8992" spans="7:12" x14ac:dyDescent="0.15">
      <c r="G8992"/>
      <c r="H8992"/>
      <c r="I8992"/>
      <c r="J8992"/>
      <c r="K8992"/>
      <c r="L8992" s="172"/>
    </row>
    <row r="8993" spans="7:12" x14ac:dyDescent="0.15">
      <c r="G8993"/>
      <c r="H8993"/>
      <c r="I8993"/>
      <c r="J8993"/>
      <c r="K8993"/>
      <c r="L8993" s="172"/>
    </row>
    <row r="8994" spans="7:12" x14ac:dyDescent="0.15">
      <c r="G8994"/>
      <c r="H8994"/>
      <c r="I8994"/>
      <c r="J8994"/>
      <c r="K8994"/>
      <c r="L8994" s="172"/>
    </row>
    <row r="8995" spans="7:12" x14ac:dyDescent="0.15">
      <c r="G8995"/>
      <c r="H8995"/>
      <c r="I8995"/>
      <c r="J8995"/>
      <c r="K8995"/>
      <c r="L8995" s="172"/>
    </row>
    <row r="8996" spans="7:12" x14ac:dyDescent="0.15">
      <c r="G8996"/>
      <c r="H8996"/>
      <c r="I8996"/>
      <c r="J8996"/>
      <c r="K8996"/>
      <c r="L8996" s="172"/>
    </row>
    <row r="8997" spans="7:12" x14ac:dyDescent="0.15">
      <c r="G8997"/>
      <c r="H8997"/>
      <c r="I8997"/>
      <c r="J8997"/>
      <c r="K8997"/>
      <c r="L8997" s="172"/>
    </row>
    <row r="8998" spans="7:12" x14ac:dyDescent="0.15">
      <c r="G8998"/>
      <c r="H8998"/>
      <c r="I8998"/>
      <c r="J8998"/>
      <c r="K8998"/>
      <c r="L8998" s="172"/>
    </row>
    <row r="8999" spans="7:12" x14ac:dyDescent="0.15">
      <c r="G8999"/>
      <c r="H8999"/>
      <c r="I8999"/>
      <c r="J8999"/>
      <c r="K8999"/>
      <c r="L8999" s="172"/>
    </row>
    <row r="9000" spans="7:12" x14ac:dyDescent="0.15">
      <c r="G9000"/>
      <c r="H9000"/>
      <c r="I9000"/>
      <c r="J9000"/>
      <c r="K9000"/>
      <c r="L9000" s="172"/>
    </row>
    <row r="9001" spans="7:12" x14ac:dyDescent="0.15">
      <c r="G9001"/>
      <c r="H9001"/>
      <c r="I9001"/>
      <c r="J9001"/>
      <c r="K9001"/>
      <c r="L9001" s="172"/>
    </row>
    <row r="9002" spans="7:12" x14ac:dyDescent="0.15">
      <c r="G9002"/>
      <c r="H9002"/>
      <c r="I9002"/>
      <c r="J9002"/>
      <c r="K9002"/>
      <c r="L9002" s="172"/>
    </row>
    <row r="9003" spans="7:12" x14ac:dyDescent="0.15">
      <c r="G9003"/>
      <c r="H9003"/>
      <c r="I9003"/>
      <c r="J9003"/>
      <c r="K9003"/>
      <c r="L9003" s="172"/>
    </row>
    <row r="9004" spans="7:12" x14ac:dyDescent="0.15">
      <c r="G9004"/>
      <c r="H9004"/>
      <c r="I9004"/>
      <c r="J9004"/>
      <c r="K9004"/>
      <c r="L9004" s="172"/>
    </row>
    <row r="9005" spans="7:12" x14ac:dyDescent="0.15">
      <c r="G9005"/>
      <c r="H9005"/>
      <c r="I9005"/>
      <c r="J9005"/>
      <c r="K9005"/>
      <c r="L9005" s="172"/>
    </row>
    <row r="9006" spans="7:12" x14ac:dyDescent="0.15">
      <c r="G9006"/>
      <c r="H9006"/>
      <c r="I9006"/>
      <c r="J9006"/>
      <c r="K9006"/>
      <c r="L9006" s="172"/>
    </row>
    <row r="9007" spans="7:12" x14ac:dyDescent="0.15">
      <c r="G9007"/>
      <c r="H9007"/>
      <c r="I9007"/>
      <c r="J9007"/>
      <c r="K9007"/>
      <c r="L9007" s="172"/>
    </row>
    <row r="9008" spans="7:12" x14ac:dyDescent="0.15">
      <c r="G9008"/>
      <c r="H9008"/>
      <c r="I9008"/>
      <c r="J9008"/>
      <c r="K9008"/>
      <c r="L9008" s="172"/>
    </row>
    <row r="9009" spans="7:12" x14ac:dyDescent="0.15">
      <c r="G9009"/>
      <c r="H9009"/>
      <c r="I9009"/>
      <c r="J9009"/>
      <c r="K9009"/>
      <c r="L9009" s="172"/>
    </row>
    <row r="9010" spans="7:12" x14ac:dyDescent="0.15">
      <c r="G9010"/>
      <c r="H9010"/>
      <c r="I9010"/>
      <c r="J9010"/>
      <c r="K9010"/>
      <c r="L9010" s="172"/>
    </row>
    <row r="9011" spans="7:12" x14ac:dyDescent="0.15">
      <c r="G9011"/>
      <c r="H9011"/>
      <c r="I9011"/>
      <c r="J9011"/>
      <c r="K9011"/>
      <c r="L9011" s="172"/>
    </row>
    <row r="9012" spans="7:12" x14ac:dyDescent="0.15">
      <c r="G9012"/>
      <c r="H9012"/>
      <c r="I9012"/>
      <c r="J9012"/>
      <c r="K9012"/>
      <c r="L9012" s="172"/>
    </row>
    <row r="9013" spans="7:12" x14ac:dyDescent="0.15">
      <c r="G9013"/>
      <c r="H9013"/>
      <c r="I9013"/>
      <c r="J9013"/>
      <c r="K9013"/>
      <c r="L9013" s="172"/>
    </row>
    <row r="9014" spans="7:12" x14ac:dyDescent="0.15">
      <c r="G9014"/>
      <c r="H9014"/>
      <c r="I9014"/>
      <c r="J9014"/>
      <c r="K9014"/>
      <c r="L9014" s="172"/>
    </row>
    <row r="9015" spans="7:12" x14ac:dyDescent="0.15">
      <c r="G9015"/>
      <c r="H9015"/>
      <c r="I9015"/>
      <c r="J9015"/>
      <c r="K9015"/>
      <c r="L9015" s="172"/>
    </row>
    <row r="9016" spans="7:12" x14ac:dyDescent="0.15">
      <c r="G9016"/>
      <c r="H9016"/>
      <c r="I9016"/>
      <c r="J9016"/>
      <c r="K9016"/>
      <c r="L9016" s="172"/>
    </row>
    <row r="9017" spans="7:12" x14ac:dyDescent="0.15">
      <c r="G9017"/>
      <c r="H9017"/>
      <c r="I9017"/>
      <c r="J9017"/>
      <c r="K9017"/>
      <c r="L9017" s="172"/>
    </row>
    <row r="9018" spans="7:12" x14ac:dyDescent="0.15">
      <c r="G9018"/>
      <c r="H9018"/>
      <c r="I9018"/>
      <c r="J9018"/>
      <c r="K9018"/>
      <c r="L9018" s="172"/>
    </row>
    <row r="9019" spans="7:12" x14ac:dyDescent="0.15">
      <c r="G9019"/>
      <c r="H9019"/>
      <c r="I9019"/>
      <c r="J9019"/>
      <c r="K9019"/>
      <c r="L9019" s="172"/>
    </row>
    <row r="9020" spans="7:12" x14ac:dyDescent="0.15">
      <c r="G9020"/>
      <c r="H9020"/>
      <c r="I9020"/>
      <c r="J9020"/>
      <c r="K9020"/>
      <c r="L9020" s="172"/>
    </row>
    <row r="9021" spans="7:12" x14ac:dyDescent="0.15">
      <c r="G9021"/>
      <c r="H9021"/>
      <c r="I9021"/>
      <c r="J9021"/>
      <c r="K9021"/>
      <c r="L9021" s="172"/>
    </row>
    <row r="9022" spans="7:12" x14ac:dyDescent="0.15">
      <c r="G9022"/>
      <c r="H9022"/>
      <c r="I9022"/>
      <c r="J9022"/>
      <c r="K9022"/>
      <c r="L9022" s="172"/>
    </row>
    <row r="9023" spans="7:12" x14ac:dyDescent="0.15">
      <c r="G9023"/>
      <c r="H9023"/>
      <c r="I9023"/>
      <c r="J9023"/>
      <c r="K9023"/>
      <c r="L9023" s="172"/>
    </row>
    <row r="9024" spans="7:12" x14ac:dyDescent="0.15">
      <c r="G9024"/>
      <c r="H9024"/>
      <c r="I9024"/>
      <c r="J9024"/>
      <c r="K9024"/>
      <c r="L9024" s="172"/>
    </row>
    <row r="9025" spans="7:12" x14ac:dyDescent="0.15">
      <c r="G9025"/>
      <c r="H9025"/>
      <c r="I9025"/>
      <c r="J9025"/>
      <c r="K9025"/>
      <c r="L9025" s="172"/>
    </row>
    <row r="9026" spans="7:12" x14ac:dyDescent="0.15">
      <c r="G9026"/>
      <c r="H9026"/>
      <c r="I9026"/>
      <c r="J9026"/>
      <c r="K9026"/>
      <c r="L9026" s="172"/>
    </row>
    <row r="9027" spans="7:12" x14ac:dyDescent="0.15">
      <c r="G9027"/>
      <c r="H9027"/>
      <c r="I9027"/>
      <c r="J9027"/>
      <c r="K9027"/>
      <c r="L9027" s="172"/>
    </row>
    <row r="9028" spans="7:12" x14ac:dyDescent="0.15">
      <c r="G9028"/>
      <c r="H9028"/>
      <c r="I9028"/>
      <c r="J9028"/>
      <c r="K9028"/>
      <c r="L9028" s="172"/>
    </row>
    <row r="9029" spans="7:12" x14ac:dyDescent="0.15">
      <c r="G9029"/>
      <c r="H9029"/>
      <c r="I9029"/>
      <c r="J9029"/>
      <c r="K9029"/>
      <c r="L9029" s="172"/>
    </row>
    <row r="9030" spans="7:12" x14ac:dyDescent="0.15">
      <c r="G9030"/>
      <c r="H9030"/>
      <c r="I9030"/>
      <c r="J9030"/>
      <c r="K9030"/>
      <c r="L9030" s="172"/>
    </row>
    <row r="9031" spans="7:12" x14ac:dyDescent="0.15">
      <c r="G9031"/>
      <c r="H9031"/>
      <c r="I9031"/>
      <c r="J9031"/>
      <c r="K9031"/>
      <c r="L9031" s="172"/>
    </row>
    <row r="9032" spans="7:12" x14ac:dyDescent="0.15">
      <c r="G9032"/>
      <c r="H9032"/>
      <c r="I9032"/>
      <c r="J9032"/>
      <c r="K9032"/>
      <c r="L9032" s="172"/>
    </row>
    <row r="9033" spans="7:12" x14ac:dyDescent="0.15">
      <c r="G9033"/>
      <c r="H9033"/>
      <c r="I9033"/>
      <c r="J9033"/>
      <c r="K9033"/>
      <c r="L9033" s="172"/>
    </row>
    <row r="9034" spans="7:12" x14ac:dyDescent="0.15">
      <c r="G9034"/>
      <c r="H9034"/>
      <c r="I9034"/>
      <c r="J9034"/>
      <c r="K9034"/>
      <c r="L9034" s="172"/>
    </row>
    <row r="9035" spans="7:12" x14ac:dyDescent="0.15">
      <c r="G9035"/>
      <c r="H9035"/>
      <c r="I9035"/>
      <c r="J9035"/>
      <c r="K9035"/>
      <c r="L9035" s="172"/>
    </row>
    <row r="9036" spans="7:12" x14ac:dyDescent="0.15">
      <c r="G9036"/>
      <c r="H9036"/>
      <c r="I9036"/>
      <c r="J9036"/>
      <c r="K9036"/>
      <c r="L9036" s="172"/>
    </row>
    <row r="9037" spans="7:12" x14ac:dyDescent="0.15">
      <c r="G9037"/>
      <c r="H9037"/>
      <c r="I9037"/>
      <c r="J9037"/>
      <c r="K9037"/>
      <c r="L9037" s="172"/>
    </row>
    <row r="9038" spans="7:12" x14ac:dyDescent="0.15">
      <c r="G9038"/>
      <c r="H9038"/>
      <c r="I9038"/>
      <c r="J9038"/>
      <c r="K9038"/>
      <c r="L9038" s="172"/>
    </row>
    <row r="9039" spans="7:12" x14ac:dyDescent="0.15">
      <c r="G9039"/>
      <c r="H9039"/>
      <c r="I9039"/>
      <c r="J9039"/>
      <c r="K9039"/>
      <c r="L9039" s="172"/>
    </row>
    <row r="9040" spans="7:12" x14ac:dyDescent="0.15">
      <c r="G9040"/>
      <c r="H9040"/>
      <c r="I9040"/>
      <c r="J9040"/>
      <c r="K9040"/>
      <c r="L9040" s="172"/>
    </row>
    <row r="9041" spans="7:12" x14ac:dyDescent="0.15">
      <c r="G9041"/>
      <c r="H9041"/>
      <c r="I9041"/>
      <c r="J9041"/>
      <c r="K9041"/>
      <c r="L9041" s="172"/>
    </row>
    <row r="9042" spans="7:12" x14ac:dyDescent="0.15">
      <c r="G9042"/>
      <c r="H9042"/>
      <c r="I9042"/>
      <c r="J9042"/>
      <c r="K9042"/>
      <c r="L9042" s="172"/>
    </row>
    <row r="9043" spans="7:12" x14ac:dyDescent="0.15">
      <c r="G9043"/>
      <c r="H9043"/>
      <c r="I9043"/>
      <c r="J9043"/>
      <c r="K9043"/>
      <c r="L9043" s="172"/>
    </row>
    <row r="9044" spans="7:12" x14ac:dyDescent="0.15">
      <c r="G9044"/>
      <c r="H9044"/>
      <c r="I9044"/>
      <c r="J9044"/>
      <c r="K9044"/>
      <c r="L9044" s="172"/>
    </row>
    <row r="9045" spans="7:12" x14ac:dyDescent="0.15">
      <c r="G9045"/>
      <c r="H9045"/>
      <c r="I9045"/>
      <c r="J9045"/>
      <c r="K9045"/>
      <c r="L9045" s="172"/>
    </row>
    <row r="9046" spans="7:12" x14ac:dyDescent="0.15">
      <c r="G9046"/>
      <c r="H9046"/>
      <c r="I9046"/>
      <c r="J9046"/>
      <c r="K9046"/>
      <c r="L9046" s="172"/>
    </row>
    <row r="9047" spans="7:12" x14ac:dyDescent="0.15">
      <c r="G9047"/>
      <c r="H9047"/>
      <c r="I9047"/>
      <c r="J9047"/>
      <c r="K9047"/>
      <c r="L9047" s="172"/>
    </row>
    <row r="9048" spans="7:12" x14ac:dyDescent="0.15">
      <c r="G9048"/>
      <c r="H9048"/>
      <c r="I9048"/>
      <c r="J9048"/>
      <c r="K9048"/>
      <c r="L9048" s="172"/>
    </row>
    <row r="9049" spans="7:12" x14ac:dyDescent="0.15">
      <c r="G9049"/>
      <c r="H9049"/>
      <c r="I9049"/>
      <c r="J9049"/>
      <c r="K9049"/>
      <c r="L9049" s="172"/>
    </row>
    <row r="9050" spans="7:12" x14ac:dyDescent="0.15">
      <c r="G9050"/>
      <c r="H9050"/>
      <c r="I9050"/>
      <c r="J9050"/>
      <c r="K9050"/>
      <c r="L9050" s="172"/>
    </row>
    <row r="9051" spans="7:12" x14ac:dyDescent="0.15">
      <c r="G9051"/>
      <c r="H9051"/>
      <c r="I9051"/>
      <c r="J9051"/>
      <c r="K9051"/>
      <c r="L9051" s="172"/>
    </row>
    <row r="9052" spans="7:12" x14ac:dyDescent="0.15">
      <c r="G9052"/>
      <c r="H9052"/>
      <c r="I9052"/>
      <c r="J9052"/>
      <c r="K9052"/>
      <c r="L9052" s="172"/>
    </row>
    <row r="9053" spans="7:12" x14ac:dyDescent="0.15">
      <c r="G9053"/>
      <c r="H9053"/>
      <c r="I9053"/>
      <c r="J9053"/>
      <c r="K9053"/>
      <c r="L9053" s="172"/>
    </row>
    <row r="9054" spans="7:12" x14ac:dyDescent="0.15">
      <c r="G9054"/>
      <c r="H9054"/>
      <c r="I9054"/>
      <c r="J9054"/>
      <c r="K9054"/>
      <c r="L9054" s="172"/>
    </row>
    <row r="9055" spans="7:12" x14ac:dyDescent="0.15">
      <c r="G9055"/>
      <c r="H9055"/>
      <c r="I9055"/>
      <c r="J9055"/>
      <c r="K9055"/>
      <c r="L9055" s="172"/>
    </row>
    <row r="9056" spans="7:12" x14ac:dyDescent="0.15">
      <c r="G9056"/>
      <c r="H9056"/>
      <c r="I9056"/>
      <c r="J9056"/>
      <c r="K9056"/>
      <c r="L9056" s="172"/>
    </row>
    <row r="9057" spans="7:12" x14ac:dyDescent="0.15">
      <c r="G9057"/>
      <c r="H9057"/>
      <c r="I9057"/>
      <c r="J9057"/>
      <c r="K9057"/>
      <c r="L9057" s="172"/>
    </row>
    <row r="9058" spans="7:12" x14ac:dyDescent="0.15">
      <c r="G9058"/>
      <c r="H9058"/>
      <c r="I9058"/>
      <c r="J9058"/>
      <c r="K9058"/>
      <c r="L9058" s="172"/>
    </row>
    <row r="9059" spans="7:12" x14ac:dyDescent="0.15">
      <c r="G9059"/>
      <c r="H9059"/>
      <c r="I9059"/>
      <c r="J9059"/>
      <c r="K9059"/>
      <c r="L9059" s="172"/>
    </row>
    <row r="9060" spans="7:12" x14ac:dyDescent="0.15">
      <c r="G9060"/>
      <c r="H9060"/>
      <c r="I9060"/>
      <c r="J9060"/>
      <c r="K9060"/>
      <c r="L9060" s="172"/>
    </row>
    <row r="9061" spans="7:12" x14ac:dyDescent="0.15">
      <c r="G9061"/>
      <c r="H9061"/>
      <c r="I9061"/>
      <c r="J9061"/>
      <c r="K9061"/>
      <c r="L9061" s="172"/>
    </row>
    <row r="9062" spans="7:12" x14ac:dyDescent="0.15">
      <c r="G9062"/>
      <c r="H9062"/>
      <c r="I9062"/>
      <c r="J9062"/>
      <c r="K9062"/>
      <c r="L9062" s="172"/>
    </row>
    <row r="9063" spans="7:12" x14ac:dyDescent="0.15">
      <c r="G9063"/>
      <c r="H9063"/>
      <c r="I9063"/>
      <c r="J9063"/>
      <c r="K9063"/>
      <c r="L9063" s="172"/>
    </row>
    <row r="9064" spans="7:12" x14ac:dyDescent="0.15">
      <c r="G9064"/>
      <c r="H9064"/>
      <c r="I9064"/>
      <c r="J9064"/>
      <c r="K9064"/>
      <c r="L9064" s="172"/>
    </row>
    <row r="9065" spans="7:12" x14ac:dyDescent="0.15">
      <c r="G9065"/>
      <c r="H9065"/>
      <c r="I9065"/>
      <c r="J9065"/>
      <c r="K9065"/>
      <c r="L9065" s="172"/>
    </row>
    <row r="9066" spans="7:12" x14ac:dyDescent="0.15">
      <c r="G9066"/>
      <c r="H9066"/>
      <c r="I9066"/>
      <c r="J9066"/>
      <c r="K9066"/>
      <c r="L9066" s="172"/>
    </row>
    <row r="9067" spans="7:12" x14ac:dyDescent="0.15">
      <c r="G9067"/>
      <c r="H9067"/>
      <c r="I9067"/>
      <c r="J9067"/>
      <c r="K9067"/>
      <c r="L9067" s="172"/>
    </row>
    <row r="9068" spans="7:12" x14ac:dyDescent="0.15">
      <c r="G9068"/>
      <c r="H9068"/>
      <c r="I9068"/>
      <c r="J9068"/>
      <c r="K9068"/>
      <c r="L9068" s="172"/>
    </row>
    <row r="9069" spans="7:12" x14ac:dyDescent="0.15">
      <c r="G9069"/>
      <c r="H9069"/>
      <c r="I9069"/>
      <c r="J9069"/>
      <c r="K9069"/>
      <c r="L9069" s="172"/>
    </row>
    <row r="9070" spans="7:12" x14ac:dyDescent="0.15">
      <c r="G9070"/>
      <c r="H9070"/>
      <c r="I9070"/>
      <c r="J9070"/>
      <c r="K9070"/>
      <c r="L9070" s="172"/>
    </row>
    <row r="9071" spans="7:12" x14ac:dyDescent="0.15">
      <c r="G9071"/>
      <c r="H9071"/>
      <c r="I9071"/>
      <c r="J9071"/>
      <c r="K9071"/>
      <c r="L9071" s="172"/>
    </row>
    <row r="9072" spans="7:12" x14ac:dyDescent="0.15">
      <c r="G9072"/>
      <c r="H9072"/>
      <c r="I9072"/>
      <c r="J9072"/>
      <c r="K9072"/>
      <c r="L9072" s="172"/>
    </row>
    <row r="9073" spans="7:12" x14ac:dyDescent="0.15">
      <c r="G9073"/>
      <c r="H9073"/>
      <c r="I9073"/>
      <c r="J9073"/>
      <c r="K9073"/>
      <c r="L9073" s="172"/>
    </row>
    <row r="9074" spans="7:12" x14ac:dyDescent="0.15">
      <c r="G9074"/>
      <c r="H9074"/>
      <c r="I9074"/>
      <c r="J9074"/>
      <c r="K9074"/>
      <c r="L9074" s="172"/>
    </row>
    <row r="9075" spans="7:12" x14ac:dyDescent="0.15">
      <c r="G9075"/>
      <c r="H9075"/>
      <c r="I9075"/>
      <c r="J9075"/>
      <c r="K9075"/>
      <c r="L9075" s="172"/>
    </row>
    <row r="9076" spans="7:12" x14ac:dyDescent="0.15">
      <c r="G9076"/>
      <c r="H9076"/>
      <c r="I9076"/>
      <c r="J9076"/>
      <c r="K9076"/>
      <c r="L9076" s="172"/>
    </row>
    <row r="9077" spans="7:12" x14ac:dyDescent="0.15">
      <c r="G9077"/>
      <c r="H9077"/>
      <c r="I9077"/>
      <c r="J9077"/>
      <c r="K9077"/>
      <c r="L9077" s="172"/>
    </row>
    <row r="9078" spans="7:12" x14ac:dyDescent="0.15">
      <c r="G9078"/>
      <c r="H9078"/>
      <c r="I9078"/>
      <c r="J9078"/>
      <c r="K9078"/>
      <c r="L9078" s="172"/>
    </row>
    <row r="9079" spans="7:12" x14ac:dyDescent="0.15">
      <c r="G9079"/>
      <c r="H9079"/>
      <c r="I9079"/>
      <c r="J9079"/>
      <c r="K9079"/>
      <c r="L9079" s="172"/>
    </row>
    <row r="9080" spans="7:12" x14ac:dyDescent="0.15">
      <c r="G9080"/>
      <c r="H9080"/>
      <c r="I9080"/>
      <c r="J9080"/>
      <c r="K9080"/>
      <c r="L9080" s="172"/>
    </row>
    <row r="9081" spans="7:12" x14ac:dyDescent="0.15">
      <c r="G9081"/>
      <c r="H9081"/>
      <c r="I9081"/>
      <c r="J9081"/>
      <c r="K9081"/>
      <c r="L9081" s="172"/>
    </row>
    <row r="9082" spans="7:12" x14ac:dyDescent="0.15">
      <c r="G9082"/>
      <c r="H9082"/>
      <c r="I9082"/>
      <c r="J9082"/>
      <c r="K9082"/>
      <c r="L9082" s="172"/>
    </row>
    <row r="9083" spans="7:12" x14ac:dyDescent="0.15">
      <c r="G9083"/>
      <c r="H9083"/>
      <c r="I9083"/>
      <c r="J9083"/>
      <c r="K9083"/>
      <c r="L9083" s="172"/>
    </row>
    <row r="9084" spans="7:12" x14ac:dyDescent="0.15">
      <c r="G9084"/>
      <c r="H9084"/>
      <c r="I9084"/>
      <c r="J9084"/>
      <c r="K9084"/>
      <c r="L9084" s="172"/>
    </row>
    <row r="9085" spans="7:12" x14ac:dyDescent="0.15">
      <c r="G9085"/>
      <c r="H9085"/>
      <c r="I9085"/>
      <c r="J9085"/>
      <c r="K9085"/>
      <c r="L9085" s="172"/>
    </row>
    <row r="9086" spans="7:12" x14ac:dyDescent="0.15">
      <c r="G9086"/>
      <c r="H9086"/>
      <c r="I9086"/>
      <c r="J9086"/>
      <c r="K9086"/>
      <c r="L9086" s="172"/>
    </row>
    <row r="9087" spans="7:12" x14ac:dyDescent="0.15">
      <c r="G9087"/>
      <c r="H9087"/>
      <c r="I9087"/>
      <c r="J9087"/>
      <c r="K9087"/>
      <c r="L9087" s="172"/>
    </row>
    <row r="9088" spans="7:12" x14ac:dyDescent="0.15">
      <c r="G9088"/>
      <c r="H9088"/>
      <c r="I9088"/>
      <c r="J9088"/>
      <c r="K9088"/>
      <c r="L9088" s="172"/>
    </row>
    <row r="9089" spans="7:12" x14ac:dyDescent="0.15">
      <c r="G9089"/>
      <c r="H9089"/>
      <c r="I9089"/>
      <c r="J9089"/>
      <c r="K9089"/>
      <c r="L9089" s="172"/>
    </row>
    <row r="9090" spans="7:12" x14ac:dyDescent="0.15">
      <c r="G9090"/>
      <c r="H9090"/>
      <c r="I9090"/>
      <c r="J9090"/>
      <c r="K9090"/>
      <c r="L9090" s="172"/>
    </row>
    <row r="9091" spans="7:12" x14ac:dyDescent="0.15">
      <c r="G9091"/>
      <c r="H9091"/>
      <c r="I9091"/>
      <c r="J9091"/>
      <c r="K9091"/>
      <c r="L9091" s="172"/>
    </row>
    <row r="9092" spans="7:12" x14ac:dyDescent="0.15">
      <c r="G9092"/>
      <c r="H9092"/>
      <c r="I9092"/>
      <c r="J9092"/>
      <c r="K9092"/>
      <c r="L9092" s="172"/>
    </row>
    <row r="9093" spans="7:12" x14ac:dyDescent="0.15">
      <c r="G9093"/>
      <c r="H9093"/>
      <c r="I9093"/>
      <c r="J9093"/>
      <c r="K9093"/>
      <c r="L9093" s="172"/>
    </row>
    <row r="9094" spans="7:12" x14ac:dyDescent="0.15">
      <c r="G9094"/>
      <c r="H9094"/>
      <c r="I9094"/>
      <c r="J9094"/>
      <c r="K9094"/>
      <c r="L9094" s="172"/>
    </row>
    <row r="9095" spans="7:12" x14ac:dyDescent="0.15">
      <c r="G9095"/>
      <c r="H9095"/>
      <c r="I9095"/>
      <c r="J9095"/>
      <c r="K9095"/>
      <c r="L9095" s="172"/>
    </row>
    <row r="9096" spans="7:12" x14ac:dyDescent="0.15">
      <c r="G9096"/>
      <c r="H9096"/>
      <c r="I9096"/>
      <c r="J9096"/>
      <c r="K9096"/>
      <c r="L9096" s="172"/>
    </row>
    <row r="9097" spans="7:12" x14ac:dyDescent="0.15">
      <c r="G9097"/>
      <c r="H9097"/>
      <c r="I9097"/>
      <c r="J9097"/>
      <c r="K9097"/>
      <c r="L9097" s="172"/>
    </row>
    <row r="9098" spans="7:12" x14ac:dyDescent="0.15">
      <c r="G9098"/>
      <c r="H9098"/>
      <c r="I9098"/>
      <c r="J9098"/>
      <c r="K9098"/>
      <c r="L9098" s="172"/>
    </row>
    <row r="9099" spans="7:12" x14ac:dyDescent="0.15">
      <c r="G9099"/>
      <c r="H9099"/>
      <c r="I9099"/>
      <c r="J9099"/>
      <c r="K9099"/>
      <c r="L9099" s="172"/>
    </row>
    <row r="9100" spans="7:12" x14ac:dyDescent="0.15">
      <c r="G9100"/>
      <c r="H9100"/>
      <c r="I9100"/>
      <c r="J9100"/>
      <c r="K9100"/>
      <c r="L9100" s="172"/>
    </row>
    <row r="9101" spans="7:12" x14ac:dyDescent="0.15">
      <c r="G9101"/>
      <c r="H9101"/>
      <c r="I9101"/>
      <c r="J9101"/>
      <c r="K9101"/>
      <c r="L9101" s="172"/>
    </row>
    <row r="9102" spans="7:12" x14ac:dyDescent="0.15">
      <c r="G9102"/>
      <c r="H9102"/>
      <c r="I9102"/>
      <c r="J9102"/>
      <c r="K9102"/>
      <c r="L9102" s="172"/>
    </row>
    <row r="9103" spans="7:12" x14ac:dyDescent="0.15">
      <c r="G9103"/>
      <c r="H9103"/>
      <c r="I9103"/>
      <c r="J9103"/>
      <c r="K9103"/>
      <c r="L9103" s="172"/>
    </row>
    <row r="9104" spans="7:12" x14ac:dyDescent="0.15">
      <c r="G9104"/>
      <c r="H9104"/>
      <c r="I9104"/>
      <c r="J9104"/>
      <c r="K9104"/>
      <c r="L9104" s="172"/>
    </row>
    <row r="9105" spans="7:12" x14ac:dyDescent="0.15">
      <c r="G9105"/>
      <c r="H9105"/>
      <c r="I9105"/>
      <c r="J9105"/>
      <c r="K9105"/>
      <c r="L9105" s="172"/>
    </row>
    <row r="9106" spans="7:12" x14ac:dyDescent="0.15">
      <c r="G9106"/>
      <c r="H9106"/>
      <c r="I9106"/>
      <c r="J9106"/>
      <c r="K9106"/>
      <c r="L9106" s="172"/>
    </row>
    <row r="9107" spans="7:12" x14ac:dyDescent="0.15">
      <c r="G9107"/>
      <c r="H9107"/>
      <c r="I9107"/>
      <c r="J9107"/>
      <c r="K9107"/>
      <c r="L9107" s="172"/>
    </row>
    <row r="9108" spans="7:12" x14ac:dyDescent="0.15">
      <c r="G9108"/>
      <c r="H9108"/>
      <c r="I9108"/>
      <c r="J9108"/>
      <c r="K9108"/>
      <c r="L9108" s="172"/>
    </row>
    <row r="9109" spans="7:12" x14ac:dyDescent="0.15">
      <c r="G9109"/>
      <c r="H9109"/>
      <c r="I9109"/>
      <c r="J9109"/>
      <c r="K9109"/>
      <c r="L9109" s="172"/>
    </row>
    <row r="9110" spans="7:12" x14ac:dyDescent="0.15">
      <c r="G9110"/>
      <c r="H9110"/>
      <c r="I9110"/>
      <c r="J9110"/>
      <c r="K9110"/>
      <c r="L9110" s="172"/>
    </row>
    <row r="9111" spans="7:12" x14ac:dyDescent="0.15">
      <c r="G9111"/>
      <c r="H9111"/>
      <c r="I9111"/>
      <c r="J9111"/>
      <c r="K9111"/>
      <c r="L9111" s="172"/>
    </row>
    <row r="9112" spans="7:12" x14ac:dyDescent="0.15">
      <c r="G9112"/>
      <c r="H9112"/>
      <c r="I9112"/>
      <c r="J9112"/>
      <c r="K9112"/>
      <c r="L9112" s="172"/>
    </row>
    <row r="9113" spans="7:12" x14ac:dyDescent="0.15">
      <c r="G9113"/>
      <c r="H9113"/>
      <c r="I9113"/>
      <c r="J9113"/>
      <c r="K9113"/>
      <c r="L9113" s="172"/>
    </row>
    <row r="9114" spans="7:12" x14ac:dyDescent="0.15">
      <c r="G9114"/>
      <c r="H9114"/>
      <c r="I9114"/>
      <c r="J9114"/>
      <c r="K9114"/>
      <c r="L9114" s="172"/>
    </row>
    <row r="9115" spans="7:12" x14ac:dyDescent="0.15">
      <c r="G9115"/>
      <c r="H9115"/>
      <c r="I9115"/>
      <c r="J9115"/>
      <c r="K9115"/>
      <c r="L9115" s="172"/>
    </row>
    <row r="9116" spans="7:12" x14ac:dyDescent="0.15">
      <c r="G9116"/>
      <c r="H9116"/>
      <c r="I9116"/>
      <c r="J9116"/>
      <c r="K9116"/>
      <c r="L9116" s="172"/>
    </row>
    <row r="9117" spans="7:12" x14ac:dyDescent="0.15">
      <c r="G9117"/>
      <c r="H9117"/>
      <c r="I9117"/>
      <c r="J9117"/>
      <c r="K9117"/>
      <c r="L9117" s="172"/>
    </row>
    <row r="9118" spans="7:12" x14ac:dyDescent="0.15">
      <c r="G9118"/>
      <c r="H9118"/>
      <c r="I9118"/>
      <c r="J9118"/>
      <c r="K9118"/>
      <c r="L9118" s="172"/>
    </row>
    <row r="9119" spans="7:12" x14ac:dyDescent="0.15">
      <c r="G9119"/>
      <c r="H9119"/>
      <c r="I9119"/>
      <c r="J9119"/>
      <c r="K9119"/>
      <c r="L9119" s="172"/>
    </row>
    <row r="9120" spans="7:12" x14ac:dyDescent="0.15">
      <c r="G9120"/>
      <c r="H9120"/>
      <c r="I9120"/>
      <c r="J9120"/>
      <c r="K9120"/>
      <c r="L9120" s="172"/>
    </row>
    <row r="9121" spans="7:12" x14ac:dyDescent="0.15">
      <c r="G9121"/>
      <c r="H9121"/>
      <c r="I9121"/>
      <c r="J9121"/>
      <c r="K9121"/>
      <c r="L9121" s="172"/>
    </row>
    <row r="9122" spans="7:12" x14ac:dyDescent="0.15">
      <c r="G9122"/>
      <c r="H9122"/>
      <c r="I9122"/>
      <c r="J9122"/>
      <c r="K9122"/>
      <c r="L9122" s="172"/>
    </row>
    <row r="9123" spans="7:12" x14ac:dyDescent="0.15">
      <c r="G9123"/>
      <c r="H9123"/>
      <c r="I9123"/>
      <c r="J9123"/>
      <c r="K9123"/>
      <c r="L9123" s="172"/>
    </row>
    <row r="9124" spans="7:12" x14ac:dyDescent="0.15">
      <c r="G9124"/>
      <c r="H9124"/>
      <c r="I9124"/>
      <c r="J9124"/>
      <c r="K9124"/>
      <c r="L9124" s="172"/>
    </row>
    <row r="9125" spans="7:12" x14ac:dyDescent="0.15">
      <c r="G9125"/>
      <c r="H9125"/>
      <c r="I9125"/>
      <c r="J9125"/>
      <c r="K9125"/>
      <c r="L9125" s="172"/>
    </row>
    <row r="9126" spans="7:12" x14ac:dyDescent="0.15">
      <c r="G9126"/>
      <c r="H9126"/>
      <c r="I9126"/>
      <c r="J9126"/>
      <c r="K9126"/>
      <c r="L9126" s="172"/>
    </row>
    <row r="9127" spans="7:12" x14ac:dyDescent="0.15">
      <c r="G9127"/>
      <c r="H9127"/>
      <c r="I9127"/>
      <c r="J9127"/>
      <c r="K9127"/>
      <c r="L9127" s="172"/>
    </row>
    <row r="9128" spans="7:12" x14ac:dyDescent="0.15">
      <c r="G9128"/>
      <c r="H9128"/>
      <c r="I9128"/>
      <c r="J9128"/>
      <c r="K9128"/>
      <c r="L9128" s="172"/>
    </row>
    <row r="9129" spans="7:12" x14ac:dyDescent="0.15">
      <c r="G9129"/>
      <c r="H9129"/>
      <c r="I9129"/>
      <c r="J9129"/>
      <c r="K9129"/>
      <c r="L9129" s="172"/>
    </row>
    <row r="9130" spans="7:12" x14ac:dyDescent="0.15">
      <c r="G9130"/>
      <c r="H9130"/>
      <c r="I9130"/>
      <c r="J9130"/>
      <c r="K9130"/>
      <c r="L9130" s="172"/>
    </row>
    <row r="9131" spans="7:12" x14ac:dyDescent="0.15">
      <c r="G9131"/>
      <c r="H9131"/>
      <c r="I9131"/>
      <c r="J9131"/>
      <c r="K9131"/>
      <c r="L9131" s="172"/>
    </row>
    <row r="9132" spans="7:12" x14ac:dyDescent="0.15">
      <c r="G9132"/>
      <c r="H9132"/>
      <c r="I9132"/>
      <c r="J9132"/>
      <c r="K9132"/>
      <c r="L9132" s="172"/>
    </row>
    <row r="9133" spans="7:12" x14ac:dyDescent="0.15">
      <c r="G9133"/>
      <c r="H9133"/>
      <c r="I9133"/>
      <c r="J9133"/>
      <c r="K9133"/>
      <c r="L9133" s="172"/>
    </row>
    <row r="9134" spans="7:12" x14ac:dyDescent="0.15">
      <c r="G9134"/>
      <c r="H9134"/>
      <c r="I9134"/>
      <c r="J9134"/>
      <c r="K9134"/>
      <c r="L9134" s="172"/>
    </row>
    <row r="9135" spans="7:12" x14ac:dyDescent="0.15">
      <c r="G9135"/>
      <c r="H9135"/>
      <c r="I9135"/>
      <c r="J9135"/>
      <c r="K9135"/>
      <c r="L9135" s="172"/>
    </row>
    <row r="9136" spans="7:12" x14ac:dyDescent="0.15">
      <c r="G9136"/>
      <c r="H9136"/>
      <c r="I9136"/>
      <c r="J9136"/>
      <c r="K9136"/>
      <c r="L9136" s="172"/>
    </row>
    <row r="9137" spans="7:12" x14ac:dyDescent="0.15">
      <c r="G9137"/>
      <c r="H9137"/>
      <c r="I9137"/>
      <c r="J9137"/>
      <c r="K9137"/>
      <c r="L9137" s="172"/>
    </row>
    <row r="9138" spans="7:12" x14ac:dyDescent="0.15">
      <c r="G9138"/>
      <c r="H9138"/>
      <c r="I9138"/>
      <c r="J9138"/>
      <c r="K9138"/>
      <c r="L9138" s="172"/>
    </row>
    <row r="9139" spans="7:12" x14ac:dyDescent="0.15">
      <c r="G9139"/>
      <c r="H9139"/>
      <c r="I9139"/>
      <c r="J9139"/>
      <c r="K9139"/>
      <c r="L9139" s="172"/>
    </row>
    <row r="9140" spans="7:12" x14ac:dyDescent="0.15">
      <c r="G9140"/>
      <c r="H9140"/>
      <c r="I9140"/>
      <c r="J9140"/>
      <c r="K9140"/>
      <c r="L9140" s="172"/>
    </row>
    <row r="9141" spans="7:12" x14ac:dyDescent="0.15">
      <c r="G9141"/>
      <c r="H9141"/>
      <c r="I9141"/>
      <c r="J9141"/>
      <c r="K9141"/>
      <c r="L9141" s="172"/>
    </row>
    <row r="9142" spans="7:12" x14ac:dyDescent="0.15">
      <c r="G9142"/>
      <c r="H9142"/>
      <c r="I9142"/>
      <c r="J9142"/>
      <c r="K9142"/>
      <c r="L9142" s="172"/>
    </row>
    <row r="9143" spans="7:12" x14ac:dyDescent="0.15">
      <c r="G9143"/>
      <c r="H9143"/>
      <c r="I9143"/>
      <c r="J9143"/>
      <c r="K9143"/>
      <c r="L9143" s="172"/>
    </row>
    <row r="9144" spans="7:12" x14ac:dyDescent="0.15">
      <c r="G9144"/>
      <c r="H9144"/>
      <c r="I9144"/>
      <c r="J9144"/>
      <c r="K9144"/>
      <c r="L9144" s="172"/>
    </row>
    <row r="9145" spans="7:12" x14ac:dyDescent="0.15">
      <c r="G9145"/>
      <c r="H9145"/>
      <c r="I9145"/>
      <c r="J9145"/>
      <c r="K9145"/>
      <c r="L9145" s="172"/>
    </row>
    <row r="9146" spans="7:12" x14ac:dyDescent="0.15">
      <c r="G9146"/>
      <c r="H9146"/>
      <c r="I9146"/>
      <c r="J9146"/>
      <c r="K9146"/>
      <c r="L9146" s="172"/>
    </row>
    <row r="9147" spans="7:12" x14ac:dyDescent="0.15">
      <c r="G9147"/>
      <c r="H9147"/>
      <c r="I9147"/>
      <c r="J9147"/>
      <c r="K9147"/>
      <c r="L9147" s="172"/>
    </row>
    <row r="9148" spans="7:12" x14ac:dyDescent="0.15">
      <c r="G9148"/>
      <c r="H9148"/>
      <c r="I9148"/>
      <c r="J9148"/>
      <c r="K9148"/>
      <c r="L9148" s="172"/>
    </row>
    <row r="9149" spans="7:12" x14ac:dyDescent="0.15">
      <c r="G9149"/>
      <c r="H9149"/>
      <c r="I9149"/>
      <c r="J9149"/>
      <c r="K9149"/>
      <c r="L9149" s="172"/>
    </row>
    <row r="9150" spans="7:12" x14ac:dyDescent="0.15">
      <c r="G9150"/>
      <c r="H9150"/>
      <c r="I9150"/>
      <c r="J9150"/>
      <c r="K9150"/>
      <c r="L9150" s="172"/>
    </row>
    <row r="9151" spans="7:12" x14ac:dyDescent="0.15">
      <c r="G9151"/>
      <c r="H9151"/>
      <c r="I9151"/>
      <c r="J9151"/>
      <c r="K9151"/>
      <c r="L9151" s="172"/>
    </row>
    <row r="9152" spans="7:12" x14ac:dyDescent="0.15">
      <c r="G9152"/>
      <c r="H9152"/>
      <c r="I9152"/>
      <c r="J9152"/>
      <c r="K9152"/>
      <c r="L9152" s="172"/>
    </row>
    <row r="9153" spans="7:12" x14ac:dyDescent="0.15">
      <c r="G9153"/>
      <c r="H9153"/>
      <c r="I9153"/>
      <c r="J9153"/>
      <c r="K9153"/>
      <c r="L9153" s="172"/>
    </row>
    <row r="9154" spans="7:12" x14ac:dyDescent="0.15">
      <c r="G9154"/>
      <c r="H9154"/>
      <c r="I9154"/>
      <c r="J9154"/>
      <c r="K9154"/>
      <c r="L9154" s="172"/>
    </row>
    <row r="9155" spans="7:12" x14ac:dyDescent="0.15">
      <c r="G9155"/>
      <c r="H9155"/>
      <c r="I9155"/>
      <c r="J9155"/>
      <c r="K9155"/>
      <c r="L9155" s="172"/>
    </row>
    <row r="9156" spans="7:12" x14ac:dyDescent="0.15">
      <c r="G9156"/>
      <c r="H9156"/>
      <c r="I9156"/>
      <c r="J9156"/>
      <c r="K9156"/>
      <c r="L9156" s="172"/>
    </row>
    <row r="9157" spans="7:12" x14ac:dyDescent="0.15">
      <c r="G9157"/>
      <c r="H9157"/>
      <c r="I9157"/>
      <c r="J9157"/>
      <c r="K9157"/>
      <c r="L9157" s="172"/>
    </row>
    <row r="9158" spans="7:12" x14ac:dyDescent="0.15">
      <c r="G9158"/>
      <c r="H9158"/>
      <c r="I9158"/>
      <c r="J9158"/>
      <c r="K9158"/>
      <c r="L9158" s="172"/>
    </row>
    <row r="9159" spans="7:12" x14ac:dyDescent="0.15">
      <c r="G9159"/>
      <c r="H9159"/>
      <c r="I9159"/>
      <c r="J9159"/>
      <c r="K9159"/>
      <c r="L9159" s="172"/>
    </row>
    <row r="9160" spans="7:12" x14ac:dyDescent="0.15">
      <c r="G9160"/>
      <c r="H9160"/>
      <c r="I9160"/>
      <c r="J9160"/>
      <c r="K9160"/>
      <c r="L9160" s="172"/>
    </row>
    <row r="9161" spans="7:12" x14ac:dyDescent="0.15">
      <c r="G9161"/>
      <c r="H9161"/>
      <c r="I9161"/>
      <c r="J9161"/>
      <c r="K9161"/>
      <c r="L9161" s="172"/>
    </row>
    <row r="9162" spans="7:12" x14ac:dyDescent="0.15">
      <c r="G9162"/>
      <c r="H9162"/>
      <c r="I9162"/>
      <c r="J9162"/>
      <c r="K9162"/>
      <c r="L9162" s="172"/>
    </row>
    <row r="9163" spans="7:12" x14ac:dyDescent="0.15">
      <c r="G9163"/>
      <c r="H9163"/>
      <c r="I9163"/>
      <c r="J9163"/>
      <c r="K9163"/>
      <c r="L9163" s="172"/>
    </row>
    <row r="9164" spans="7:12" x14ac:dyDescent="0.15">
      <c r="G9164"/>
      <c r="H9164"/>
      <c r="I9164"/>
      <c r="J9164"/>
      <c r="K9164"/>
      <c r="L9164" s="172"/>
    </row>
    <row r="9165" spans="7:12" x14ac:dyDescent="0.15">
      <c r="G9165"/>
      <c r="H9165"/>
      <c r="I9165"/>
      <c r="J9165"/>
      <c r="K9165"/>
      <c r="L9165" s="172"/>
    </row>
    <row r="9166" spans="7:12" x14ac:dyDescent="0.15">
      <c r="G9166"/>
      <c r="H9166"/>
      <c r="I9166"/>
      <c r="J9166"/>
      <c r="K9166"/>
      <c r="L9166" s="172"/>
    </row>
    <row r="9167" spans="7:12" x14ac:dyDescent="0.15">
      <c r="G9167"/>
      <c r="H9167"/>
      <c r="I9167"/>
      <c r="J9167"/>
      <c r="K9167"/>
      <c r="L9167" s="172"/>
    </row>
    <row r="9168" spans="7:12" x14ac:dyDescent="0.15">
      <c r="G9168"/>
      <c r="H9168"/>
      <c r="I9168"/>
      <c r="J9168"/>
      <c r="K9168"/>
      <c r="L9168" s="172"/>
    </row>
    <row r="9169" spans="7:12" x14ac:dyDescent="0.15">
      <c r="G9169"/>
      <c r="H9169"/>
      <c r="I9169"/>
      <c r="J9169"/>
      <c r="K9169"/>
      <c r="L9169" s="172"/>
    </row>
    <row r="9170" spans="7:12" x14ac:dyDescent="0.15">
      <c r="G9170"/>
      <c r="H9170"/>
      <c r="I9170"/>
      <c r="J9170"/>
      <c r="K9170"/>
      <c r="L9170" s="172"/>
    </row>
    <row r="9171" spans="7:12" x14ac:dyDescent="0.15">
      <c r="G9171"/>
      <c r="H9171"/>
      <c r="I9171"/>
      <c r="J9171"/>
      <c r="K9171"/>
      <c r="L9171" s="172"/>
    </row>
    <row r="9172" spans="7:12" x14ac:dyDescent="0.15">
      <c r="G9172"/>
      <c r="H9172"/>
      <c r="I9172"/>
      <c r="J9172"/>
      <c r="K9172"/>
      <c r="L9172" s="172"/>
    </row>
    <row r="9173" spans="7:12" x14ac:dyDescent="0.15">
      <c r="G9173"/>
      <c r="H9173"/>
      <c r="I9173"/>
      <c r="J9173"/>
      <c r="K9173"/>
      <c r="L9173" s="172"/>
    </row>
    <row r="9174" spans="7:12" x14ac:dyDescent="0.15">
      <c r="G9174"/>
      <c r="H9174"/>
      <c r="I9174"/>
      <c r="J9174"/>
      <c r="K9174"/>
      <c r="L9174" s="172"/>
    </row>
    <row r="9175" spans="7:12" x14ac:dyDescent="0.15">
      <c r="G9175"/>
      <c r="H9175"/>
      <c r="I9175"/>
      <c r="J9175"/>
      <c r="K9175"/>
      <c r="L9175" s="172"/>
    </row>
    <row r="9176" spans="7:12" x14ac:dyDescent="0.15">
      <c r="G9176"/>
      <c r="H9176"/>
      <c r="I9176"/>
      <c r="J9176"/>
      <c r="K9176"/>
      <c r="L9176" s="172"/>
    </row>
    <row r="9177" spans="7:12" x14ac:dyDescent="0.15">
      <c r="G9177"/>
      <c r="H9177"/>
      <c r="I9177"/>
      <c r="J9177"/>
      <c r="K9177"/>
      <c r="L9177" s="172"/>
    </row>
    <row r="9178" spans="7:12" x14ac:dyDescent="0.15">
      <c r="G9178"/>
      <c r="H9178"/>
      <c r="I9178"/>
      <c r="J9178"/>
      <c r="K9178"/>
      <c r="L9178" s="172"/>
    </row>
    <row r="9179" spans="7:12" x14ac:dyDescent="0.15">
      <c r="G9179"/>
      <c r="H9179"/>
      <c r="I9179"/>
      <c r="J9179"/>
      <c r="K9179"/>
      <c r="L9179" s="172"/>
    </row>
    <row r="9180" spans="7:12" x14ac:dyDescent="0.15">
      <c r="G9180"/>
      <c r="H9180"/>
      <c r="I9180"/>
      <c r="J9180"/>
      <c r="K9180"/>
      <c r="L9180" s="172"/>
    </row>
    <row r="9181" spans="7:12" x14ac:dyDescent="0.15">
      <c r="G9181"/>
      <c r="H9181"/>
      <c r="I9181"/>
      <c r="J9181"/>
      <c r="K9181"/>
      <c r="L9181" s="172"/>
    </row>
    <row r="9182" spans="7:12" x14ac:dyDescent="0.15">
      <c r="G9182"/>
      <c r="H9182"/>
      <c r="I9182"/>
      <c r="J9182"/>
      <c r="K9182"/>
      <c r="L9182" s="172"/>
    </row>
    <row r="9183" spans="7:12" x14ac:dyDescent="0.15">
      <c r="G9183"/>
      <c r="H9183"/>
      <c r="I9183"/>
      <c r="J9183"/>
      <c r="K9183"/>
      <c r="L9183" s="172"/>
    </row>
    <row r="9184" spans="7:12" x14ac:dyDescent="0.15">
      <c r="G9184"/>
      <c r="H9184"/>
      <c r="I9184"/>
      <c r="J9184"/>
      <c r="K9184"/>
      <c r="L9184" s="172"/>
    </row>
    <row r="9185" spans="7:12" x14ac:dyDescent="0.15">
      <c r="G9185"/>
      <c r="H9185"/>
      <c r="I9185"/>
      <c r="J9185"/>
      <c r="K9185"/>
      <c r="L9185" s="172"/>
    </row>
    <row r="9186" spans="7:12" x14ac:dyDescent="0.15">
      <c r="G9186"/>
      <c r="H9186"/>
      <c r="I9186"/>
      <c r="J9186"/>
      <c r="K9186"/>
      <c r="L9186" s="172"/>
    </row>
    <row r="9187" spans="7:12" x14ac:dyDescent="0.15">
      <c r="G9187"/>
      <c r="H9187"/>
      <c r="I9187"/>
      <c r="J9187"/>
      <c r="K9187"/>
      <c r="L9187" s="172"/>
    </row>
    <row r="9188" spans="7:12" x14ac:dyDescent="0.15">
      <c r="G9188"/>
      <c r="H9188"/>
      <c r="I9188"/>
      <c r="J9188"/>
      <c r="K9188"/>
      <c r="L9188" s="172"/>
    </row>
    <row r="9189" spans="7:12" x14ac:dyDescent="0.15">
      <c r="G9189"/>
      <c r="H9189"/>
      <c r="I9189"/>
      <c r="J9189"/>
      <c r="K9189"/>
      <c r="L9189" s="172"/>
    </row>
    <row r="9190" spans="7:12" x14ac:dyDescent="0.15">
      <c r="G9190"/>
      <c r="H9190"/>
      <c r="I9190"/>
      <c r="J9190"/>
      <c r="K9190"/>
      <c r="L9190" s="172"/>
    </row>
    <row r="9191" spans="7:12" x14ac:dyDescent="0.15">
      <c r="G9191"/>
      <c r="H9191"/>
      <c r="I9191"/>
      <c r="J9191"/>
      <c r="K9191"/>
      <c r="L9191" s="172"/>
    </row>
    <row r="9192" spans="7:12" x14ac:dyDescent="0.15">
      <c r="G9192"/>
      <c r="H9192"/>
      <c r="I9192"/>
      <c r="J9192"/>
      <c r="K9192"/>
      <c r="L9192" s="172"/>
    </row>
    <row r="9193" spans="7:12" x14ac:dyDescent="0.15">
      <c r="G9193"/>
      <c r="H9193"/>
      <c r="I9193"/>
      <c r="J9193"/>
      <c r="K9193"/>
      <c r="L9193" s="172"/>
    </row>
    <row r="9194" spans="7:12" x14ac:dyDescent="0.15">
      <c r="G9194"/>
      <c r="H9194"/>
      <c r="I9194"/>
      <c r="J9194"/>
      <c r="K9194"/>
      <c r="L9194" s="172"/>
    </row>
    <row r="9195" spans="7:12" x14ac:dyDescent="0.15">
      <c r="G9195"/>
      <c r="H9195"/>
      <c r="I9195"/>
      <c r="J9195"/>
      <c r="K9195"/>
      <c r="L9195" s="172"/>
    </row>
    <row r="9196" spans="7:12" x14ac:dyDescent="0.15">
      <c r="G9196"/>
      <c r="H9196"/>
      <c r="I9196"/>
      <c r="J9196"/>
      <c r="K9196"/>
      <c r="L9196" s="172"/>
    </row>
    <row r="9197" spans="7:12" x14ac:dyDescent="0.15">
      <c r="G9197"/>
      <c r="H9197"/>
      <c r="I9197"/>
      <c r="J9197"/>
      <c r="K9197"/>
      <c r="L9197" s="172"/>
    </row>
    <row r="9198" spans="7:12" x14ac:dyDescent="0.15">
      <c r="G9198"/>
      <c r="H9198"/>
      <c r="I9198"/>
      <c r="J9198"/>
      <c r="K9198"/>
      <c r="L9198" s="172"/>
    </row>
    <row r="9199" spans="7:12" x14ac:dyDescent="0.15">
      <c r="G9199"/>
      <c r="H9199"/>
      <c r="I9199"/>
      <c r="J9199"/>
      <c r="K9199"/>
      <c r="L9199" s="172"/>
    </row>
    <row r="9200" spans="7:12" x14ac:dyDescent="0.15">
      <c r="G9200"/>
      <c r="H9200"/>
      <c r="I9200"/>
      <c r="J9200"/>
      <c r="K9200"/>
      <c r="L9200" s="172"/>
    </row>
    <row r="9201" spans="7:12" x14ac:dyDescent="0.15">
      <c r="G9201"/>
      <c r="H9201"/>
      <c r="I9201"/>
      <c r="J9201"/>
      <c r="K9201"/>
      <c r="L9201" s="172"/>
    </row>
    <row r="9202" spans="7:12" x14ac:dyDescent="0.15">
      <c r="G9202"/>
      <c r="H9202"/>
      <c r="I9202"/>
      <c r="J9202"/>
      <c r="K9202"/>
      <c r="L9202" s="172"/>
    </row>
    <row r="9203" spans="7:12" x14ac:dyDescent="0.15">
      <c r="G9203"/>
      <c r="H9203"/>
      <c r="I9203"/>
      <c r="J9203"/>
      <c r="K9203"/>
      <c r="L9203" s="172"/>
    </row>
    <row r="9204" spans="7:12" x14ac:dyDescent="0.15">
      <c r="G9204"/>
      <c r="H9204"/>
      <c r="I9204"/>
      <c r="J9204"/>
      <c r="K9204"/>
      <c r="L9204" s="172"/>
    </row>
    <row r="9205" spans="7:12" x14ac:dyDescent="0.15">
      <c r="G9205"/>
      <c r="H9205"/>
      <c r="I9205"/>
      <c r="J9205"/>
      <c r="K9205"/>
      <c r="L9205" s="172"/>
    </row>
    <row r="9206" spans="7:12" x14ac:dyDescent="0.15">
      <c r="G9206"/>
      <c r="H9206"/>
      <c r="I9206"/>
      <c r="J9206"/>
      <c r="K9206"/>
      <c r="L9206" s="172"/>
    </row>
    <row r="9207" spans="7:12" x14ac:dyDescent="0.15">
      <c r="G9207"/>
      <c r="H9207"/>
      <c r="I9207"/>
      <c r="J9207"/>
      <c r="K9207"/>
      <c r="L9207" s="172"/>
    </row>
    <row r="9208" spans="7:12" x14ac:dyDescent="0.15">
      <c r="G9208"/>
      <c r="H9208"/>
      <c r="I9208"/>
      <c r="J9208"/>
      <c r="K9208"/>
      <c r="L9208" s="172"/>
    </row>
    <row r="9209" spans="7:12" x14ac:dyDescent="0.15">
      <c r="G9209"/>
      <c r="H9209"/>
      <c r="I9209"/>
      <c r="J9209"/>
      <c r="K9209"/>
      <c r="L9209" s="172"/>
    </row>
    <row r="9210" spans="7:12" x14ac:dyDescent="0.15">
      <c r="G9210"/>
      <c r="H9210"/>
      <c r="I9210"/>
      <c r="J9210"/>
      <c r="K9210"/>
      <c r="L9210" s="172"/>
    </row>
    <row r="9211" spans="7:12" x14ac:dyDescent="0.15">
      <c r="G9211"/>
      <c r="H9211"/>
      <c r="I9211"/>
      <c r="J9211"/>
      <c r="K9211"/>
      <c r="L9211" s="172"/>
    </row>
    <row r="9212" spans="7:12" x14ac:dyDescent="0.15">
      <c r="G9212"/>
      <c r="H9212"/>
      <c r="I9212"/>
      <c r="J9212"/>
      <c r="K9212"/>
      <c r="L9212" s="172"/>
    </row>
    <row r="9213" spans="7:12" x14ac:dyDescent="0.15">
      <c r="G9213"/>
      <c r="H9213"/>
      <c r="I9213"/>
      <c r="J9213"/>
      <c r="K9213"/>
      <c r="L9213" s="172"/>
    </row>
    <row r="9214" spans="7:12" x14ac:dyDescent="0.15">
      <c r="G9214"/>
      <c r="H9214"/>
      <c r="I9214"/>
      <c r="J9214"/>
      <c r="K9214"/>
      <c r="L9214" s="172"/>
    </row>
    <row r="9215" spans="7:12" x14ac:dyDescent="0.15">
      <c r="G9215"/>
      <c r="H9215"/>
      <c r="I9215"/>
      <c r="J9215"/>
      <c r="K9215"/>
      <c r="L9215" s="172"/>
    </row>
    <row r="9216" spans="7:12" x14ac:dyDescent="0.15">
      <c r="G9216"/>
      <c r="H9216"/>
      <c r="I9216"/>
      <c r="J9216"/>
      <c r="K9216"/>
      <c r="L9216" s="172"/>
    </row>
    <row r="9217" spans="7:12" x14ac:dyDescent="0.15">
      <c r="G9217"/>
      <c r="H9217"/>
      <c r="I9217"/>
      <c r="J9217"/>
      <c r="K9217"/>
      <c r="L9217" s="172"/>
    </row>
    <row r="9218" spans="7:12" x14ac:dyDescent="0.15">
      <c r="G9218"/>
      <c r="H9218"/>
      <c r="I9218"/>
      <c r="J9218"/>
      <c r="K9218"/>
      <c r="L9218" s="172"/>
    </row>
    <row r="9219" spans="7:12" x14ac:dyDescent="0.15">
      <c r="G9219"/>
      <c r="H9219"/>
      <c r="I9219"/>
      <c r="J9219"/>
      <c r="K9219"/>
      <c r="L9219" s="172"/>
    </row>
    <row r="9220" spans="7:12" x14ac:dyDescent="0.15">
      <c r="G9220"/>
      <c r="H9220"/>
      <c r="I9220"/>
      <c r="J9220"/>
      <c r="K9220"/>
      <c r="L9220" s="172"/>
    </row>
    <row r="9221" spans="7:12" x14ac:dyDescent="0.15">
      <c r="G9221"/>
      <c r="H9221"/>
      <c r="I9221"/>
      <c r="J9221"/>
      <c r="K9221"/>
      <c r="L9221" s="172"/>
    </row>
    <row r="9222" spans="7:12" x14ac:dyDescent="0.15">
      <c r="G9222"/>
      <c r="H9222"/>
      <c r="I9222"/>
      <c r="J9222"/>
      <c r="K9222"/>
      <c r="L9222" s="172"/>
    </row>
    <row r="9223" spans="7:12" x14ac:dyDescent="0.15">
      <c r="G9223"/>
      <c r="H9223"/>
      <c r="I9223"/>
      <c r="J9223"/>
      <c r="K9223"/>
      <c r="L9223" s="172"/>
    </row>
    <row r="9224" spans="7:12" x14ac:dyDescent="0.15">
      <c r="G9224"/>
      <c r="H9224"/>
      <c r="I9224"/>
      <c r="J9224"/>
      <c r="K9224"/>
      <c r="L9224" s="172"/>
    </row>
    <row r="9225" spans="7:12" x14ac:dyDescent="0.15">
      <c r="G9225"/>
      <c r="H9225"/>
      <c r="I9225"/>
      <c r="J9225"/>
      <c r="K9225"/>
      <c r="L9225" s="172"/>
    </row>
    <row r="9226" spans="7:12" x14ac:dyDescent="0.15">
      <c r="G9226"/>
      <c r="H9226"/>
      <c r="I9226"/>
      <c r="J9226"/>
      <c r="K9226"/>
      <c r="L9226" s="172"/>
    </row>
    <row r="9227" spans="7:12" x14ac:dyDescent="0.15">
      <c r="G9227"/>
      <c r="H9227"/>
      <c r="I9227"/>
      <c r="J9227"/>
      <c r="K9227"/>
      <c r="L9227" s="172"/>
    </row>
    <row r="9228" spans="7:12" x14ac:dyDescent="0.15">
      <c r="G9228"/>
      <c r="H9228"/>
      <c r="I9228"/>
      <c r="J9228"/>
      <c r="K9228"/>
      <c r="L9228" s="172"/>
    </row>
    <row r="9229" spans="7:12" x14ac:dyDescent="0.15">
      <c r="G9229"/>
      <c r="H9229"/>
      <c r="I9229"/>
      <c r="J9229"/>
      <c r="K9229"/>
      <c r="L9229" s="172"/>
    </row>
    <row r="9230" spans="7:12" x14ac:dyDescent="0.15">
      <c r="G9230"/>
      <c r="H9230"/>
      <c r="I9230"/>
      <c r="J9230"/>
      <c r="K9230"/>
      <c r="L9230" s="172"/>
    </row>
    <row r="9231" spans="7:12" x14ac:dyDescent="0.15">
      <c r="G9231"/>
      <c r="H9231"/>
      <c r="I9231"/>
      <c r="J9231"/>
      <c r="K9231"/>
      <c r="L9231" s="172"/>
    </row>
    <row r="9232" spans="7:12" x14ac:dyDescent="0.15">
      <c r="G9232"/>
      <c r="H9232"/>
      <c r="I9232"/>
      <c r="J9232"/>
      <c r="K9232"/>
      <c r="L9232" s="172"/>
    </row>
    <row r="9233" spans="7:12" x14ac:dyDescent="0.15">
      <c r="G9233"/>
      <c r="H9233"/>
      <c r="I9233"/>
      <c r="J9233"/>
      <c r="K9233"/>
      <c r="L9233" s="172"/>
    </row>
    <row r="9234" spans="7:12" x14ac:dyDescent="0.15">
      <c r="G9234"/>
      <c r="H9234"/>
      <c r="I9234"/>
      <c r="J9234"/>
      <c r="K9234"/>
      <c r="L9234" s="172"/>
    </row>
    <row r="9235" spans="7:12" x14ac:dyDescent="0.15">
      <c r="G9235"/>
      <c r="H9235"/>
      <c r="I9235"/>
      <c r="J9235"/>
      <c r="K9235"/>
      <c r="L9235" s="172"/>
    </row>
    <row r="9236" spans="7:12" x14ac:dyDescent="0.15">
      <c r="G9236"/>
      <c r="H9236"/>
      <c r="I9236"/>
      <c r="J9236"/>
      <c r="K9236"/>
      <c r="L9236" s="172"/>
    </row>
    <row r="9237" spans="7:12" x14ac:dyDescent="0.15">
      <c r="G9237"/>
      <c r="H9237"/>
      <c r="I9237"/>
      <c r="J9237"/>
      <c r="K9237"/>
      <c r="L9237" s="172"/>
    </row>
    <row r="9238" spans="7:12" x14ac:dyDescent="0.15">
      <c r="G9238"/>
      <c r="H9238"/>
      <c r="I9238"/>
      <c r="J9238"/>
      <c r="K9238"/>
      <c r="L9238" s="172"/>
    </row>
    <row r="9239" spans="7:12" x14ac:dyDescent="0.15">
      <c r="G9239"/>
      <c r="H9239"/>
      <c r="I9239"/>
      <c r="J9239"/>
      <c r="K9239"/>
      <c r="L9239" s="172"/>
    </row>
    <row r="9240" spans="7:12" x14ac:dyDescent="0.15">
      <c r="G9240"/>
      <c r="H9240"/>
      <c r="I9240"/>
      <c r="J9240"/>
      <c r="K9240"/>
      <c r="L9240" s="172"/>
    </row>
    <row r="9241" spans="7:12" x14ac:dyDescent="0.15">
      <c r="G9241"/>
      <c r="H9241"/>
      <c r="I9241"/>
      <c r="J9241"/>
      <c r="K9241"/>
      <c r="L9241" s="172"/>
    </row>
    <row r="9242" spans="7:12" x14ac:dyDescent="0.15">
      <c r="G9242"/>
      <c r="H9242"/>
      <c r="I9242"/>
      <c r="J9242"/>
      <c r="K9242"/>
      <c r="L9242" s="172"/>
    </row>
    <row r="9243" spans="7:12" x14ac:dyDescent="0.15">
      <c r="G9243"/>
      <c r="H9243"/>
      <c r="I9243"/>
      <c r="J9243"/>
      <c r="K9243"/>
      <c r="L9243" s="172"/>
    </row>
    <row r="9244" spans="7:12" x14ac:dyDescent="0.15">
      <c r="G9244"/>
      <c r="H9244"/>
      <c r="I9244"/>
      <c r="J9244"/>
      <c r="K9244"/>
      <c r="L9244" s="172"/>
    </row>
    <row r="9245" spans="7:12" x14ac:dyDescent="0.15">
      <c r="G9245"/>
      <c r="H9245"/>
      <c r="I9245"/>
      <c r="J9245"/>
      <c r="K9245"/>
      <c r="L9245" s="172"/>
    </row>
    <row r="9246" spans="7:12" x14ac:dyDescent="0.15">
      <c r="G9246"/>
      <c r="H9246"/>
      <c r="I9246"/>
      <c r="J9246"/>
      <c r="K9246"/>
      <c r="L9246" s="172"/>
    </row>
    <row r="9247" spans="7:12" x14ac:dyDescent="0.15">
      <c r="G9247"/>
      <c r="H9247"/>
      <c r="I9247"/>
      <c r="J9247"/>
      <c r="K9247"/>
      <c r="L9247" s="172"/>
    </row>
    <row r="9248" spans="7:12" x14ac:dyDescent="0.15">
      <c r="G9248"/>
      <c r="H9248"/>
      <c r="I9248"/>
      <c r="J9248"/>
      <c r="K9248"/>
      <c r="L9248" s="172"/>
    </row>
    <row r="9249" spans="7:12" x14ac:dyDescent="0.15">
      <c r="G9249"/>
      <c r="H9249"/>
      <c r="I9249"/>
      <c r="J9249"/>
      <c r="K9249"/>
      <c r="L9249" s="172"/>
    </row>
    <row r="9250" spans="7:12" x14ac:dyDescent="0.15">
      <c r="G9250"/>
      <c r="H9250"/>
      <c r="I9250"/>
      <c r="J9250"/>
      <c r="K9250"/>
      <c r="L9250" s="172"/>
    </row>
    <row r="9251" spans="7:12" x14ac:dyDescent="0.15">
      <c r="G9251"/>
      <c r="H9251"/>
      <c r="I9251"/>
      <c r="J9251"/>
      <c r="K9251"/>
      <c r="L9251" s="172"/>
    </row>
    <row r="9252" spans="7:12" x14ac:dyDescent="0.15">
      <c r="G9252"/>
      <c r="H9252"/>
      <c r="I9252"/>
      <c r="J9252"/>
      <c r="K9252"/>
      <c r="L9252" s="172"/>
    </row>
    <row r="9253" spans="7:12" x14ac:dyDescent="0.15">
      <c r="G9253"/>
      <c r="H9253"/>
      <c r="I9253"/>
      <c r="J9253"/>
      <c r="K9253"/>
      <c r="L9253" s="172"/>
    </row>
    <row r="9254" spans="7:12" x14ac:dyDescent="0.15">
      <c r="G9254"/>
      <c r="H9254"/>
      <c r="I9254"/>
      <c r="J9254"/>
      <c r="K9254"/>
      <c r="L9254" s="172"/>
    </row>
    <row r="9255" spans="7:12" x14ac:dyDescent="0.15">
      <c r="G9255"/>
      <c r="H9255"/>
      <c r="I9255"/>
      <c r="J9255"/>
      <c r="K9255"/>
      <c r="L9255" s="172"/>
    </row>
    <row r="9256" spans="7:12" x14ac:dyDescent="0.15">
      <c r="G9256"/>
      <c r="H9256"/>
      <c r="I9256"/>
      <c r="J9256"/>
      <c r="K9256"/>
      <c r="L9256" s="172"/>
    </row>
    <row r="9257" spans="7:12" x14ac:dyDescent="0.15">
      <c r="G9257"/>
      <c r="H9257"/>
      <c r="I9257"/>
      <c r="J9257"/>
      <c r="K9257"/>
      <c r="L9257" s="172"/>
    </row>
    <row r="9258" spans="7:12" x14ac:dyDescent="0.15">
      <c r="G9258"/>
      <c r="H9258"/>
      <c r="I9258"/>
      <c r="J9258"/>
      <c r="K9258"/>
      <c r="L9258" s="172"/>
    </row>
    <row r="9259" spans="7:12" x14ac:dyDescent="0.15">
      <c r="G9259"/>
      <c r="H9259"/>
      <c r="I9259"/>
      <c r="J9259"/>
      <c r="K9259"/>
      <c r="L9259" s="172"/>
    </row>
    <row r="9260" spans="7:12" x14ac:dyDescent="0.15">
      <c r="G9260"/>
      <c r="H9260"/>
      <c r="I9260"/>
      <c r="J9260"/>
      <c r="K9260"/>
      <c r="L9260" s="172"/>
    </row>
    <row r="9261" spans="7:12" x14ac:dyDescent="0.15">
      <c r="G9261"/>
      <c r="H9261"/>
      <c r="I9261"/>
      <c r="J9261"/>
      <c r="K9261"/>
      <c r="L9261" s="172"/>
    </row>
    <row r="9262" spans="7:12" x14ac:dyDescent="0.15">
      <c r="G9262"/>
      <c r="H9262"/>
      <c r="I9262"/>
      <c r="J9262"/>
      <c r="K9262"/>
      <c r="L9262" s="172"/>
    </row>
    <row r="9263" spans="7:12" x14ac:dyDescent="0.15">
      <c r="G9263"/>
      <c r="H9263"/>
      <c r="I9263"/>
      <c r="J9263"/>
      <c r="K9263"/>
      <c r="L9263" s="172"/>
    </row>
    <row r="9264" spans="7:12" x14ac:dyDescent="0.15">
      <c r="G9264"/>
      <c r="H9264"/>
      <c r="I9264"/>
      <c r="J9264"/>
      <c r="K9264"/>
      <c r="L9264" s="172"/>
    </row>
    <row r="9265" spans="7:12" x14ac:dyDescent="0.15">
      <c r="G9265"/>
      <c r="H9265"/>
      <c r="I9265"/>
      <c r="J9265"/>
      <c r="K9265"/>
      <c r="L9265" s="172"/>
    </row>
    <row r="9266" spans="7:12" x14ac:dyDescent="0.15">
      <c r="G9266"/>
      <c r="H9266"/>
      <c r="I9266"/>
      <c r="J9266"/>
      <c r="K9266"/>
      <c r="L9266" s="172"/>
    </row>
    <row r="9267" spans="7:12" x14ac:dyDescent="0.15">
      <c r="G9267"/>
      <c r="H9267"/>
      <c r="I9267"/>
      <c r="J9267"/>
      <c r="K9267"/>
      <c r="L9267" s="172"/>
    </row>
    <row r="9268" spans="7:12" x14ac:dyDescent="0.15">
      <c r="G9268"/>
      <c r="H9268"/>
      <c r="I9268"/>
      <c r="J9268"/>
      <c r="K9268"/>
      <c r="L9268" s="172"/>
    </row>
    <row r="9269" spans="7:12" x14ac:dyDescent="0.15">
      <c r="G9269"/>
      <c r="H9269"/>
      <c r="I9269"/>
      <c r="J9269"/>
      <c r="K9269"/>
      <c r="L9269" s="172"/>
    </row>
    <row r="9270" spans="7:12" x14ac:dyDescent="0.15">
      <c r="G9270"/>
      <c r="H9270"/>
      <c r="I9270"/>
      <c r="J9270"/>
      <c r="K9270"/>
      <c r="L9270" s="172"/>
    </row>
    <row r="9271" spans="7:12" x14ac:dyDescent="0.15">
      <c r="G9271"/>
      <c r="H9271"/>
      <c r="I9271"/>
      <c r="J9271"/>
      <c r="K9271"/>
      <c r="L9271" s="172"/>
    </row>
    <row r="9272" spans="7:12" x14ac:dyDescent="0.15">
      <c r="G9272"/>
      <c r="H9272"/>
      <c r="I9272"/>
      <c r="J9272"/>
      <c r="K9272"/>
      <c r="L9272" s="172"/>
    </row>
    <row r="9273" spans="7:12" x14ac:dyDescent="0.15">
      <c r="G9273"/>
      <c r="H9273"/>
      <c r="I9273"/>
      <c r="J9273"/>
      <c r="K9273"/>
      <c r="L9273" s="172"/>
    </row>
    <row r="9274" spans="7:12" x14ac:dyDescent="0.15">
      <c r="G9274"/>
      <c r="H9274"/>
      <c r="I9274"/>
      <c r="J9274"/>
      <c r="K9274"/>
      <c r="L9274" s="172"/>
    </row>
    <row r="9275" spans="7:12" x14ac:dyDescent="0.15">
      <c r="G9275"/>
      <c r="H9275"/>
      <c r="I9275"/>
      <c r="J9275"/>
      <c r="K9275"/>
      <c r="L9275" s="172"/>
    </row>
    <row r="9276" spans="7:12" x14ac:dyDescent="0.15">
      <c r="G9276"/>
      <c r="H9276"/>
      <c r="I9276"/>
      <c r="J9276"/>
      <c r="K9276"/>
      <c r="L9276" s="172"/>
    </row>
    <row r="9277" spans="7:12" x14ac:dyDescent="0.15">
      <c r="G9277"/>
      <c r="H9277"/>
      <c r="I9277"/>
      <c r="J9277"/>
      <c r="K9277"/>
      <c r="L9277" s="172"/>
    </row>
    <row r="9278" spans="7:12" x14ac:dyDescent="0.15">
      <c r="G9278"/>
      <c r="H9278"/>
      <c r="I9278"/>
      <c r="J9278"/>
      <c r="K9278"/>
      <c r="L9278" s="172"/>
    </row>
    <row r="9279" spans="7:12" x14ac:dyDescent="0.15">
      <c r="G9279"/>
      <c r="H9279"/>
      <c r="I9279"/>
      <c r="J9279"/>
      <c r="K9279"/>
      <c r="L9279" s="172"/>
    </row>
    <row r="9280" spans="7:12" x14ac:dyDescent="0.15">
      <c r="G9280"/>
      <c r="H9280"/>
      <c r="I9280"/>
      <c r="J9280"/>
      <c r="K9280"/>
      <c r="L9280" s="172"/>
    </row>
    <row r="9281" spans="7:12" x14ac:dyDescent="0.15">
      <c r="G9281"/>
      <c r="H9281"/>
      <c r="I9281"/>
      <c r="J9281"/>
      <c r="K9281"/>
      <c r="L9281" s="172"/>
    </row>
    <row r="9282" spans="7:12" x14ac:dyDescent="0.15">
      <c r="G9282"/>
      <c r="H9282"/>
      <c r="I9282"/>
      <c r="J9282"/>
      <c r="K9282"/>
      <c r="L9282" s="172"/>
    </row>
    <row r="9283" spans="7:12" x14ac:dyDescent="0.15">
      <c r="G9283"/>
      <c r="H9283"/>
      <c r="I9283"/>
      <c r="J9283"/>
      <c r="K9283"/>
      <c r="L9283" s="172"/>
    </row>
    <row r="9284" spans="7:12" x14ac:dyDescent="0.15">
      <c r="G9284"/>
      <c r="H9284"/>
      <c r="I9284"/>
      <c r="J9284"/>
      <c r="K9284"/>
      <c r="L9284" s="172"/>
    </row>
    <row r="9285" spans="7:12" x14ac:dyDescent="0.15">
      <c r="G9285"/>
      <c r="H9285"/>
      <c r="I9285"/>
      <c r="J9285"/>
      <c r="K9285"/>
      <c r="L9285" s="172"/>
    </row>
    <row r="9286" spans="7:12" x14ac:dyDescent="0.15">
      <c r="G9286"/>
      <c r="H9286"/>
      <c r="I9286"/>
      <c r="J9286"/>
      <c r="K9286"/>
      <c r="L9286" s="172"/>
    </row>
    <row r="9287" spans="7:12" x14ac:dyDescent="0.15">
      <c r="G9287"/>
      <c r="H9287"/>
      <c r="I9287"/>
      <c r="J9287"/>
      <c r="K9287"/>
      <c r="L9287" s="172"/>
    </row>
    <row r="9288" spans="7:12" x14ac:dyDescent="0.15">
      <c r="G9288"/>
      <c r="H9288"/>
      <c r="I9288"/>
      <c r="J9288"/>
      <c r="K9288"/>
      <c r="L9288" s="172"/>
    </row>
    <row r="9289" spans="7:12" x14ac:dyDescent="0.15">
      <c r="G9289"/>
      <c r="H9289"/>
      <c r="I9289"/>
      <c r="J9289"/>
      <c r="K9289"/>
      <c r="L9289" s="172"/>
    </row>
    <row r="9290" spans="7:12" x14ac:dyDescent="0.15">
      <c r="G9290"/>
      <c r="H9290"/>
      <c r="I9290"/>
      <c r="J9290"/>
      <c r="K9290"/>
      <c r="L9290" s="172"/>
    </row>
    <row r="9291" spans="7:12" x14ac:dyDescent="0.15">
      <c r="G9291"/>
      <c r="H9291"/>
      <c r="I9291"/>
      <c r="J9291"/>
      <c r="K9291"/>
      <c r="L9291" s="172"/>
    </row>
    <row r="9292" spans="7:12" x14ac:dyDescent="0.15">
      <c r="G9292"/>
      <c r="H9292"/>
      <c r="I9292"/>
      <c r="J9292"/>
      <c r="K9292"/>
      <c r="L9292" s="172"/>
    </row>
    <row r="9293" spans="7:12" x14ac:dyDescent="0.15">
      <c r="G9293"/>
      <c r="H9293"/>
      <c r="I9293"/>
      <c r="J9293"/>
      <c r="K9293"/>
      <c r="L9293" s="172"/>
    </row>
    <row r="9294" spans="7:12" x14ac:dyDescent="0.15">
      <c r="G9294"/>
      <c r="H9294"/>
      <c r="I9294"/>
      <c r="J9294"/>
      <c r="K9294"/>
      <c r="L9294" s="172"/>
    </row>
    <row r="9295" spans="7:12" x14ac:dyDescent="0.15">
      <c r="G9295"/>
      <c r="H9295"/>
      <c r="I9295"/>
      <c r="J9295"/>
      <c r="K9295"/>
      <c r="L9295" s="172"/>
    </row>
    <row r="9296" spans="7:12" x14ac:dyDescent="0.15">
      <c r="G9296"/>
      <c r="H9296"/>
      <c r="I9296"/>
      <c r="J9296"/>
      <c r="K9296"/>
      <c r="L9296" s="172"/>
    </row>
    <row r="9297" spans="7:12" x14ac:dyDescent="0.15">
      <c r="G9297"/>
      <c r="H9297"/>
      <c r="I9297"/>
      <c r="J9297"/>
      <c r="K9297"/>
      <c r="L9297" s="172"/>
    </row>
    <row r="9298" spans="7:12" x14ac:dyDescent="0.15">
      <c r="G9298"/>
      <c r="H9298"/>
      <c r="I9298"/>
      <c r="J9298"/>
      <c r="K9298"/>
      <c r="L9298" s="172"/>
    </row>
    <row r="9299" spans="7:12" x14ac:dyDescent="0.15">
      <c r="G9299"/>
      <c r="H9299"/>
      <c r="I9299"/>
      <c r="J9299"/>
      <c r="K9299"/>
      <c r="L9299" s="172"/>
    </row>
    <row r="9300" spans="7:12" x14ac:dyDescent="0.15">
      <c r="G9300"/>
      <c r="H9300"/>
      <c r="I9300"/>
      <c r="J9300"/>
      <c r="K9300"/>
      <c r="L9300" s="172"/>
    </row>
    <row r="9301" spans="7:12" x14ac:dyDescent="0.15">
      <c r="G9301"/>
      <c r="H9301"/>
      <c r="I9301"/>
      <c r="J9301"/>
      <c r="K9301"/>
      <c r="L9301" s="172"/>
    </row>
    <row r="9302" spans="7:12" x14ac:dyDescent="0.15">
      <c r="G9302"/>
      <c r="H9302"/>
      <c r="I9302"/>
      <c r="J9302"/>
      <c r="K9302"/>
      <c r="L9302" s="172"/>
    </row>
    <row r="9303" spans="7:12" x14ac:dyDescent="0.15">
      <c r="G9303"/>
      <c r="H9303"/>
      <c r="I9303"/>
      <c r="J9303"/>
      <c r="K9303"/>
      <c r="L9303" s="172"/>
    </row>
    <row r="9304" spans="7:12" x14ac:dyDescent="0.15">
      <c r="G9304"/>
      <c r="H9304"/>
      <c r="I9304"/>
      <c r="J9304"/>
      <c r="K9304"/>
      <c r="L9304" s="172"/>
    </row>
    <row r="9305" spans="7:12" x14ac:dyDescent="0.15">
      <c r="G9305"/>
      <c r="H9305"/>
      <c r="I9305"/>
      <c r="J9305"/>
      <c r="K9305"/>
      <c r="L9305" s="172"/>
    </row>
    <row r="9306" spans="7:12" x14ac:dyDescent="0.15">
      <c r="G9306"/>
      <c r="H9306"/>
      <c r="I9306"/>
      <c r="J9306"/>
      <c r="K9306"/>
      <c r="L9306" s="172"/>
    </row>
    <row r="9307" spans="7:12" x14ac:dyDescent="0.15">
      <c r="G9307"/>
      <c r="H9307"/>
      <c r="I9307"/>
      <c r="J9307"/>
      <c r="K9307"/>
      <c r="L9307" s="172"/>
    </row>
    <row r="9308" spans="7:12" x14ac:dyDescent="0.15">
      <c r="G9308"/>
      <c r="H9308"/>
      <c r="I9308"/>
      <c r="J9308"/>
      <c r="K9308"/>
      <c r="L9308" s="172"/>
    </row>
    <row r="9309" spans="7:12" x14ac:dyDescent="0.15">
      <c r="G9309"/>
      <c r="H9309"/>
      <c r="I9309"/>
      <c r="J9309"/>
      <c r="K9309"/>
      <c r="L9309" s="172"/>
    </row>
    <row r="9310" spans="7:12" x14ac:dyDescent="0.15">
      <c r="G9310"/>
      <c r="H9310"/>
      <c r="I9310"/>
      <c r="J9310"/>
      <c r="K9310"/>
      <c r="L9310" s="172"/>
    </row>
    <row r="9311" spans="7:12" x14ac:dyDescent="0.15">
      <c r="G9311"/>
      <c r="H9311"/>
      <c r="I9311"/>
      <c r="J9311"/>
      <c r="K9311"/>
      <c r="L9311" s="172"/>
    </row>
    <row r="9312" spans="7:12" x14ac:dyDescent="0.15">
      <c r="G9312"/>
      <c r="H9312"/>
      <c r="I9312"/>
      <c r="J9312"/>
      <c r="K9312"/>
      <c r="L9312" s="172"/>
    </row>
    <row r="9313" spans="7:12" x14ac:dyDescent="0.15">
      <c r="G9313"/>
      <c r="H9313"/>
      <c r="I9313"/>
      <c r="J9313"/>
      <c r="K9313"/>
      <c r="L9313" s="172"/>
    </row>
    <row r="9314" spans="7:12" x14ac:dyDescent="0.15">
      <c r="G9314"/>
      <c r="H9314"/>
      <c r="I9314"/>
      <c r="J9314"/>
      <c r="K9314"/>
      <c r="L9314" s="172"/>
    </row>
    <row r="9315" spans="7:12" x14ac:dyDescent="0.15">
      <c r="G9315"/>
      <c r="H9315"/>
      <c r="I9315"/>
      <c r="J9315"/>
      <c r="K9315"/>
      <c r="L9315" s="172"/>
    </row>
    <row r="9316" spans="7:12" x14ac:dyDescent="0.15">
      <c r="G9316"/>
      <c r="H9316"/>
      <c r="I9316"/>
      <c r="J9316"/>
      <c r="K9316"/>
      <c r="L9316" s="172"/>
    </row>
    <row r="9317" spans="7:12" x14ac:dyDescent="0.15">
      <c r="G9317"/>
      <c r="H9317"/>
      <c r="I9317"/>
      <c r="J9317"/>
      <c r="K9317"/>
      <c r="L9317" s="172"/>
    </row>
    <row r="9318" spans="7:12" x14ac:dyDescent="0.15">
      <c r="G9318"/>
      <c r="H9318"/>
      <c r="I9318"/>
      <c r="J9318"/>
      <c r="K9318"/>
      <c r="L9318" s="172"/>
    </row>
    <row r="9319" spans="7:12" x14ac:dyDescent="0.15">
      <c r="G9319"/>
      <c r="H9319"/>
      <c r="I9319"/>
      <c r="J9319"/>
      <c r="K9319"/>
      <c r="L9319" s="172"/>
    </row>
    <row r="9320" spans="7:12" x14ac:dyDescent="0.15">
      <c r="G9320"/>
      <c r="H9320"/>
      <c r="I9320"/>
      <c r="J9320"/>
      <c r="K9320"/>
      <c r="L9320" s="172"/>
    </row>
    <row r="9321" spans="7:12" x14ac:dyDescent="0.15">
      <c r="G9321"/>
      <c r="H9321"/>
      <c r="I9321"/>
      <c r="J9321"/>
      <c r="K9321"/>
      <c r="L9321" s="172"/>
    </row>
    <row r="9322" spans="7:12" x14ac:dyDescent="0.15">
      <c r="G9322"/>
      <c r="H9322"/>
      <c r="I9322"/>
      <c r="J9322"/>
      <c r="K9322"/>
      <c r="L9322" s="172"/>
    </row>
    <row r="9323" spans="7:12" x14ac:dyDescent="0.15">
      <c r="G9323"/>
      <c r="H9323"/>
      <c r="I9323"/>
      <c r="J9323"/>
      <c r="K9323"/>
      <c r="L9323" s="172"/>
    </row>
    <row r="9324" spans="7:12" x14ac:dyDescent="0.15">
      <c r="G9324"/>
      <c r="H9324"/>
      <c r="I9324"/>
      <c r="J9324"/>
      <c r="K9324"/>
      <c r="L9324" s="172"/>
    </row>
    <row r="9325" spans="7:12" x14ac:dyDescent="0.15">
      <c r="G9325"/>
      <c r="H9325"/>
      <c r="I9325"/>
      <c r="J9325"/>
      <c r="K9325"/>
      <c r="L9325" s="172"/>
    </row>
    <row r="9326" spans="7:12" x14ac:dyDescent="0.15">
      <c r="G9326"/>
      <c r="H9326"/>
      <c r="I9326"/>
      <c r="J9326"/>
      <c r="K9326"/>
      <c r="L9326" s="172"/>
    </row>
    <row r="9327" spans="7:12" x14ac:dyDescent="0.15">
      <c r="G9327"/>
      <c r="H9327"/>
      <c r="I9327"/>
      <c r="J9327"/>
      <c r="K9327"/>
      <c r="L9327" s="172"/>
    </row>
    <row r="9328" spans="7:12" x14ac:dyDescent="0.15">
      <c r="G9328"/>
      <c r="H9328"/>
      <c r="I9328"/>
      <c r="J9328"/>
      <c r="K9328"/>
      <c r="L9328" s="172"/>
    </row>
    <row r="9329" spans="7:12" x14ac:dyDescent="0.15">
      <c r="G9329"/>
      <c r="H9329"/>
      <c r="I9329"/>
      <c r="J9329"/>
      <c r="K9329"/>
      <c r="L9329" s="172"/>
    </row>
    <row r="9330" spans="7:12" x14ac:dyDescent="0.15">
      <c r="G9330"/>
      <c r="H9330"/>
      <c r="I9330"/>
      <c r="J9330"/>
      <c r="K9330"/>
      <c r="L9330" s="172"/>
    </row>
    <row r="9331" spans="7:12" x14ac:dyDescent="0.15">
      <c r="G9331"/>
      <c r="H9331"/>
      <c r="I9331"/>
      <c r="J9331"/>
      <c r="K9331"/>
      <c r="L9331" s="172"/>
    </row>
    <row r="9332" spans="7:12" x14ac:dyDescent="0.15">
      <c r="G9332"/>
      <c r="H9332"/>
      <c r="I9332"/>
      <c r="J9332"/>
      <c r="K9332"/>
      <c r="L9332" s="172"/>
    </row>
    <row r="9333" spans="7:12" x14ac:dyDescent="0.15">
      <c r="G9333"/>
      <c r="H9333"/>
      <c r="I9333"/>
      <c r="J9333"/>
      <c r="K9333"/>
      <c r="L9333" s="172"/>
    </row>
    <row r="9334" spans="7:12" x14ac:dyDescent="0.15">
      <c r="G9334"/>
      <c r="H9334"/>
      <c r="I9334"/>
      <c r="J9334"/>
      <c r="K9334"/>
      <c r="L9334" s="172"/>
    </row>
    <row r="9335" spans="7:12" x14ac:dyDescent="0.15">
      <c r="G9335"/>
      <c r="H9335"/>
      <c r="I9335"/>
      <c r="J9335"/>
      <c r="K9335"/>
      <c r="L9335" s="172"/>
    </row>
    <row r="9336" spans="7:12" x14ac:dyDescent="0.15">
      <c r="G9336"/>
      <c r="H9336"/>
      <c r="I9336"/>
      <c r="J9336"/>
      <c r="K9336"/>
      <c r="L9336" s="172"/>
    </row>
    <row r="9337" spans="7:12" x14ac:dyDescent="0.15">
      <c r="G9337"/>
      <c r="H9337"/>
      <c r="I9337"/>
      <c r="J9337"/>
      <c r="K9337"/>
      <c r="L9337" s="172"/>
    </row>
    <row r="9338" spans="7:12" x14ac:dyDescent="0.15">
      <c r="G9338"/>
      <c r="H9338"/>
      <c r="I9338"/>
      <c r="J9338"/>
      <c r="K9338"/>
      <c r="L9338" s="172"/>
    </row>
    <row r="9339" spans="7:12" x14ac:dyDescent="0.15">
      <c r="G9339"/>
      <c r="H9339"/>
      <c r="I9339"/>
      <c r="J9339"/>
      <c r="K9339"/>
      <c r="L9339" s="172"/>
    </row>
    <row r="9340" spans="7:12" x14ac:dyDescent="0.15">
      <c r="G9340"/>
      <c r="H9340"/>
      <c r="I9340"/>
      <c r="J9340"/>
      <c r="K9340"/>
      <c r="L9340" s="172"/>
    </row>
    <row r="9341" spans="7:12" x14ac:dyDescent="0.15">
      <c r="G9341"/>
      <c r="H9341"/>
      <c r="I9341"/>
      <c r="J9341"/>
      <c r="K9341"/>
      <c r="L9341" s="172"/>
    </row>
    <row r="9342" spans="7:12" x14ac:dyDescent="0.15">
      <c r="G9342"/>
      <c r="H9342"/>
      <c r="I9342"/>
      <c r="J9342"/>
      <c r="K9342"/>
      <c r="L9342" s="172"/>
    </row>
    <row r="9343" spans="7:12" x14ac:dyDescent="0.15">
      <c r="G9343"/>
      <c r="H9343"/>
      <c r="I9343"/>
      <c r="J9343"/>
      <c r="K9343"/>
      <c r="L9343" s="172"/>
    </row>
    <row r="9344" spans="7:12" x14ac:dyDescent="0.15">
      <c r="G9344"/>
      <c r="H9344"/>
      <c r="I9344"/>
      <c r="J9344"/>
      <c r="K9344"/>
      <c r="L9344" s="172"/>
    </row>
    <row r="9345" spans="7:12" x14ac:dyDescent="0.15">
      <c r="G9345"/>
      <c r="H9345"/>
      <c r="I9345"/>
      <c r="J9345"/>
      <c r="K9345"/>
      <c r="L9345" s="172"/>
    </row>
    <row r="9346" spans="7:12" x14ac:dyDescent="0.15">
      <c r="G9346"/>
      <c r="H9346"/>
      <c r="I9346"/>
      <c r="J9346"/>
      <c r="K9346"/>
      <c r="L9346" s="172"/>
    </row>
    <row r="9347" spans="7:12" x14ac:dyDescent="0.15">
      <c r="G9347"/>
      <c r="H9347"/>
      <c r="I9347"/>
      <c r="J9347"/>
      <c r="K9347"/>
      <c r="L9347" s="172"/>
    </row>
    <row r="9348" spans="7:12" x14ac:dyDescent="0.15">
      <c r="G9348"/>
      <c r="H9348"/>
      <c r="I9348"/>
      <c r="J9348"/>
      <c r="K9348"/>
      <c r="L9348" s="172"/>
    </row>
    <row r="9349" spans="7:12" x14ac:dyDescent="0.15">
      <c r="G9349"/>
      <c r="H9349"/>
      <c r="I9349"/>
      <c r="J9349"/>
      <c r="K9349"/>
      <c r="L9349" s="172"/>
    </row>
    <row r="9350" spans="7:12" x14ac:dyDescent="0.15">
      <c r="G9350"/>
      <c r="H9350"/>
      <c r="I9350"/>
      <c r="J9350"/>
      <c r="K9350"/>
      <c r="L9350" s="172"/>
    </row>
    <row r="9351" spans="7:12" x14ac:dyDescent="0.15">
      <c r="G9351"/>
      <c r="H9351"/>
      <c r="I9351"/>
      <c r="J9351"/>
      <c r="K9351"/>
      <c r="L9351" s="172"/>
    </row>
    <row r="9352" spans="7:12" x14ac:dyDescent="0.15">
      <c r="G9352"/>
      <c r="H9352"/>
      <c r="I9352"/>
      <c r="J9352"/>
      <c r="K9352"/>
      <c r="L9352" s="172"/>
    </row>
    <row r="9353" spans="7:12" x14ac:dyDescent="0.15">
      <c r="G9353"/>
      <c r="H9353"/>
      <c r="I9353"/>
      <c r="J9353"/>
      <c r="K9353"/>
      <c r="L9353" s="172"/>
    </row>
    <row r="9354" spans="7:12" x14ac:dyDescent="0.15">
      <c r="G9354"/>
      <c r="H9354"/>
      <c r="I9354"/>
      <c r="J9354"/>
      <c r="K9354"/>
      <c r="L9354" s="172"/>
    </row>
    <row r="9355" spans="7:12" x14ac:dyDescent="0.15">
      <c r="G9355"/>
      <c r="H9355"/>
      <c r="I9355"/>
      <c r="J9355"/>
      <c r="K9355"/>
      <c r="L9355" s="172"/>
    </row>
    <row r="9356" spans="7:12" x14ac:dyDescent="0.15">
      <c r="G9356"/>
      <c r="H9356"/>
      <c r="I9356"/>
      <c r="J9356"/>
      <c r="K9356"/>
      <c r="L9356" s="172"/>
    </row>
    <row r="9357" spans="7:12" x14ac:dyDescent="0.15">
      <c r="G9357"/>
      <c r="H9357"/>
      <c r="I9357"/>
      <c r="J9357"/>
      <c r="K9357"/>
      <c r="L9357" s="172"/>
    </row>
    <row r="9358" spans="7:12" x14ac:dyDescent="0.15">
      <c r="G9358"/>
      <c r="H9358"/>
      <c r="I9358"/>
      <c r="J9358"/>
      <c r="K9358"/>
      <c r="L9358" s="172"/>
    </row>
    <row r="9359" spans="7:12" x14ac:dyDescent="0.15">
      <c r="G9359"/>
      <c r="H9359"/>
      <c r="I9359"/>
      <c r="J9359"/>
      <c r="K9359"/>
      <c r="L9359" s="172"/>
    </row>
    <row r="9360" spans="7:12" x14ac:dyDescent="0.15">
      <c r="G9360"/>
      <c r="H9360"/>
      <c r="I9360"/>
      <c r="J9360"/>
      <c r="K9360"/>
      <c r="L9360" s="172"/>
    </row>
    <row r="9361" spans="7:12" x14ac:dyDescent="0.15">
      <c r="G9361"/>
      <c r="H9361"/>
      <c r="I9361"/>
      <c r="J9361"/>
      <c r="K9361"/>
      <c r="L9361" s="172"/>
    </row>
    <row r="9362" spans="7:12" x14ac:dyDescent="0.15">
      <c r="G9362"/>
      <c r="H9362"/>
      <c r="I9362"/>
      <c r="J9362"/>
      <c r="K9362"/>
      <c r="L9362" s="172"/>
    </row>
    <row r="9363" spans="7:12" x14ac:dyDescent="0.15">
      <c r="G9363"/>
      <c r="H9363"/>
      <c r="I9363"/>
      <c r="J9363"/>
      <c r="K9363"/>
      <c r="L9363" s="172"/>
    </row>
    <row r="9364" spans="7:12" x14ac:dyDescent="0.15">
      <c r="G9364"/>
      <c r="H9364"/>
      <c r="I9364"/>
      <c r="J9364"/>
      <c r="K9364"/>
      <c r="L9364" s="172"/>
    </row>
    <row r="9365" spans="7:12" x14ac:dyDescent="0.15">
      <c r="G9365"/>
      <c r="H9365"/>
      <c r="I9365"/>
      <c r="J9365"/>
      <c r="K9365"/>
      <c r="L9365" s="172"/>
    </row>
    <row r="9366" spans="7:12" x14ac:dyDescent="0.15">
      <c r="G9366"/>
      <c r="H9366"/>
      <c r="I9366"/>
      <c r="J9366"/>
      <c r="K9366"/>
      <c r="L9366" s="172"/>
    </row>
    <row r="9367" spans="7:12" x14ac:dyDescent="0.15">
      <c r="G9367"/>
      <c r="H9367"/>
      <c r="I9367"/>
      <c r="J9367"/>
      <c r="K9367"/>
      <c r="L9367" s="172"/>
    </row>
    <row r="9368" spans="7:12" x14ac:dyDescent="0.15">
      <c r="G9368"/>
      <c r="H9368"/>
      <c r="I9368"/>
      <c r="J9368"/>
      <c r="K9368"/>
      <c r="L9368" s="172"/>
    </row>
    <row r="9369" spans="7:12" x14ac:dyDescent="0.15">
      <c r="G9369"/>
      <c r="H9369"/>
      <c r="I9369"/>
      <c r="J9369"/>
      <c r="K9369"/>
      <c r="L9369" s="172"/>
    </row>
    <row r="9370" spans="7:12" x14ac:dyDescent="0.15">
      <c r="G9370"/>
      <c r="H9370"/>
      <c r="I9370"/>
      <c r="J9370"/>
      <c r="K9370"/>
      <c r="L9370" s="172"/>
    </row>
    <row r="9371" spans="7:12" x14ac:dyDescent="0.15">
      <c r="G9371"/>
      <c r="H9371"/>
      <c r="I9371"/>
      <c r="J9371"/>
      <c r="K9371"/>
      <c r="L9371" s="172"/>
    </row>
    <row r="9372" spans="7:12" x14ac:dyDescent="0.15">
      <c r="G9372"/>
      <c r="H9372"/>
      <c r="I9372"/>
      <c r="J9372"/>
      <c r="K9372"/>
      <c r="L9372" s="172"/>
    </row>
    <row r="9373" spans="7:12" x14ac:dyDescent="0.15">
      <c r="G9373"/>
      <c r="H9373"/>
      <c r="I9373"/>
      <c r="J9373"/>
      <c r="K9373"/>
      <c r="L9373" s="172"/>
    </row>
    <row r="9374" spans="7:12" x14ac:dyDescent="0.15">
      <c r="G9374"/>
      <c r="H9374"/>
      <c r="I9374"/>
      <c r="J9374"/>
      <c r="K9374"/>
      <c r="L9374" s="172"/>
    </row>
    <row r="9375" spans="7:12" x14ac:dyDescent="0.15">
      <c r="G9375"/>
      <c r="H9375"/>
      <c r="I9375"/>
      <c r="J9375"/>
      <c r="K9375"/>
      <c r="L9375" s="172"/>
    </row>
    <row r="9376" spans="7:12" x14ac:dyDescent="0.15">
      <c r="G9376"/>
      <c r="H9376"/>
      <c r="I9376"/>
      <c r="J9376"/>
      <c r="K9376"/>
      <c r="L9376" s="172"/>
    </row>
    <row r="9377" spans="7:12" x14ac:dyDescent="0.15">
      <c r="G9377"/>
      <c r="H9377"/>
      <c r="I9377"/>
      <c r="J9377"/>
      <c r="K9377"/>
      <c r="L9377" s="172"/>
    </row>
    <row r="9378" spans="7:12" x14ac:dyDescent="0.15">
      <c r="G9378"/>
      <c r="H9378"/>
      <c r="I9378"/>
      <c r="J9378"/>
      <c r="K9378"/>
      <c r="L9378" s="172"/>
    </row>
    <row r="9379" spans="7:12" x14ac:dyDescent="0.15">
      <c r="G9379"/>
      <c r="H9379"/>
      <c r="I9379"/>
      <c r="J9379"/>
      <c r="K9379"/>
      <c r="L9379" s="172"/>
    </row>
    <row r="9380" spans="7:12" x14ac:dyDescent="0.15">
      <c r="G9380"/>
      <c r="H9380"/>
      <c r="I9380"/>
      <c r="J9380"/>
      <c r="K9380"/>
      <c r="L9380" s="172"/>
    </row>
    <row r="9381" spans="7:12" x14ac:dyDescent="0.15">
      <c r="G9381"/>
      <c r="H9381"/>
      <c r="I9381"/>
      <c r="J9381"/>
      <c r="K9381"/>
      <c r="L9381" s="172"/>
    </row>
    <row r="9382" spans="7:12" x14ac:dyDescent="0.15">
      <c r="G9382"/>
      <c r="H9382"/>
      <c r="I9382"/>
      <c r="J9382"/>
      <c r="K9382"/>
      <c r="L9382" s="172"/>
    </row>
    <row r="9383" spans="7:12" x14ac:dyDescent="0.15">
      <c r="G9383"/>
      <c r="H9383"/>
      <c r="I9383"/>
      <c r="J9383"/>
      <c r="K9383"/>
      <c r="L9383" s="172"/>
    </row>
    <row r="9384" spans="7:12" x14ac:dyDescent="0.15">
      <c r="G9384"/>
      <c r="H9384"/>
      <c r="I9384"/>
      <c r="J9384"/>
      <c r="K9384"/>
      <c r="L9384" s="172"/>
    </row>
    <row r="9385" spans="7:12" x14ac:dyDescent="0.15">
      <c r="G9385"/>
      <c r="H9385"/>
      <c r="I9385"/>
      <c r="J9385"/>
      <c r="K9385"/>
      <c r="L9385" s="172"/>
    </row>
    <row r="9386" spans="7:12" x14ac:dyDescent="0.15">
      <c r="G9386"/>
      <c r="H9386"/>
      <c r="I9386"/>
      <c r="J9386"/>
      <c r="K9386"/>
      <c r="L9386" s="172"/>
    </row>
    <row r="9387" spans="7:12" x14ac:dyDescent="0.15">
      <c r="G9387"/>
      <c r="H9387"/>
      <c r="I9387"/>
      <c r="J9387"/>
      <c r="K9387"/>
      <c r="L9387" s="172"/>
    </row>
    <row r="9388" spans="7:12" x14ac:dyDescent="0.15">
      <c r="G9388"/>
      <c r="H9388"/>
      <c r="I9388"/>
      <c r="J9388"/>
      <c r="K9388"/>
      <c r="L9388" s="172"/>
    </row>
    <row r="9389" spans="7:12" x14ac:dyDescent="0.15">
      <c r="G9389"/>
      <c r="H9389"/>
      <c r="I9389"/>
      <c r="J9389"/>
      <c r="K9389"/>
      <c r="L9389" s="172"/>
    </row>
    <row r="9390" spans="7:12" x14ac:dyDescent="0.15">
      <c r="G9390"/>
      <c r="H9390"/>
      <c r="I9390"/>
      <c r="J9390"/>
      <c r="K9390"/>
      <c r="L9390" s="172"/>
    </row>
    <row r="9391" spans="7:12" x14ac:dyDescent="0.15">
      <c r="G9391"/>
      <c r="H9391"/>
      <c r="I9391"/>
      <c r="J9391"/>
      <c r="K9391"/>
      <c r="L9391" s="172"/>
    </row>
    <row r="9392" spans="7:12" x14ac:dyDescent="0.15">
      <c r="G9392"/>
      <c r="H9392"/>
      <c r="I9392"/>
      <c r="J9392"/>
      <c r="K9392"/>
      <c r="L9392" s="172"/>
    </row>
    <row r="9393" spans="7:12" x14ac:dyDescent="0.15">
      <c r="G9393"/>
      <c r="H9393"/>
      <c r="I9393"/>
      <c r="J9393"/>
      <c r="K9393"/>
      <c r="L9393" s="172"/>
    </row>
    <row r="9394" spans="7:12" x14ac:dyDescent="0.15">
      <c r="G9394"/>
      <c r="H9394"/>
      <c r="I9394"/>
      <c r="J9394"/>
      <c r="K9394"/>
      <c r="L9394" s="172"/>
    </row>
    <row r="9395" spans="7:12" x14ac:dyDescent="0.15">
      <c r="G9395"/>
      <c r="H9395"/>
      <c r="I9395"/>
      <c r="J9395"/>
      <c r="K9395"/>
      <c r="L9395" s="172"/>
    </row>
    <row r="9396" spans="7:12" x14ac:dyDescent="0.15">
      <c r="G9396"/>
      <c r="H9396"/>
      <c r="I9396"/>
      <c r="J9396"/>
      <c r="K9396"/>
      <c r="L9396" s="172"/>
    </row>
    <row r="9397" spans="7:12" x14ac:dyDescent="0.15">
      <c r="G9397"/>
      <c r="H9397"/>
      <c r="I9397"/>
      <c r="J9397"/>
      <c r="K9397"/>
      <c r="L9397" s="172"/>
    </row>
    <row r="9398" spans="7:12" x14ac:dyDescent="0.15">
      <c r="G9398"/>
      <c r="H9398"/>
      <c r="I9398"/>
      <c r="J9398"/>
      <c r="K9398"/>
      <c r="L9398" s="172"/>
    </row>
    <row r="9399" spans="7:12" x14ac:dyDescent="0.15">
      <c r="G9399"/>
      <c r="H9399"/>
      <c r="I9399"/>
      <c r="J9399"/>
      <c r="K9399"/>
      <c r="L9399" s="172"/>
    </row>
    <row r="9400" spans="7:12" x14ac:dyDescent="0.15">
      <c r="G9400"/>
      <c r="H9400"/>
      <c r="I9400"/>
      <c r="J9400"/>
      <c r="K9400"/>
      <c r="L9400" s="172"/>
    </row>
    <row r="9401" spans="7:12" x14ac:dyDescent="0.15">
      <c r="G9401"/>
      <c r="H9401"/>
      <c r="I9401"/>
      <c r="J9401"/>
      <c r="K9401"/>
      <c r="L9401" s="172"/>
    </row>
    <row r="9402" spans="7:12" x14ac:dyDescent="0.15">
      <c r="G9402"/>
      <c r="H9402"/>
      <c r="I9402"/>
      <c r="J9402"/>
      <c r="K9402"/>
      <c r="L9402" s="172"/>
    </row>
    <row r="9403" spans="7:12" x14ac:dyDescent="0.15">
      <c r="G9403"/>
      <c r="H9403"/>
      <c r="I9403"/>
      <c r="J9403"/>
      <c r="K9403"/>
      <c r="L9403" s="172"/>
    </row>
    <row r="9404" spans="7:12" x14ac:dyDescent="0.15">
      <c r="G9404"/>
      <c r="H9404"/>
      <c r="I9404"/>
      <c r="J9404"/>
      <c r="K9404"/>
      <c r="L9404" s="172"/>
    </row>
    <row r="9405" spans="7:12" x14ac:dyDescent="0.15">
      <c r="G9405"/>
      <c r="H9405"/>
      <c r="I9405"/>
      <c r="J9405"/>
      <c r="K9405"/>
      <c r="L9405" s="172"/>
    </row>
    <row r="9406" spans="7:12" x14ac:dyDescent="0.15">
      <c r="G9406"/>
      <c r="H9406"/>
      <c r="I9406"/>
      <c r="J9406"/>
      <c r="K9406"/>
      <c r="L9406" s="172"/>
    </row>
    <row r="9407" spans="7:12" x14ac:dyDescent="0.15">
      <c r="G9407"/>
      <c r="H9407"/>
      <c r="I9407"/>
      <c r="J9407"/>
      <c r="K9407"/>
      <c r="L9407" s="172"/>
    </row>
    <row r="9408" spans="7:12" x14ac:dyDescent="0.15">
      <c r="G9408"/>
      <c r="H9408"/>
      <c r="I9408"/>
      <c r="J9408"/>
      <c r="K9408"/>
      <c r="L9408" s="172"/>
    </row>
    <row r="9409" spans="7:12" x14ac:dyDescent="0.15">
      <c r="G9409"/>
      <c r="H9409"/>
      <c r="I9409"/>
      <c r="J9409"/>
      <c r="K9409"/>
      <c r="L9409" s="172"/>
    </row>
    <row r="9410" spans="7:12" x14ac:dyDescent="0.15">
      <c r="G9410"/>
      <c r="H9410"/>
      <c r="I9410"/>
      <c r="J9410"/>
      <c r="K9410"/>
      <c r="L9410" s="172"/>
    </row>
    <row r="9411" spans="7:12" x14ac:dyDescent="0.15">
      <c r="G9411"/>
      <c r="H9411"/>
      <c r="I9411"/>
      <c r="J9411"/>
      <c r="K9411"/>
      <c r="L9411" s="172"/>
    </row>
    <row r="9412" spans="7:12" x14ac:dyDescent="0.15">
      <c r="G9412"/>
      <c r="H9412"/>
      <c r="I9412"/>
      <c r="J9412"/>
      <c r="K9412"/>
      <c r="L9412" s="172"/>
    </row>
    <row r="9413" spans="7:12" x14ac:dyDescent="0.15">
      <c r="G9413"/>
      <c r="H9413"/>
      <c r="I9413"/>
      <c r="J9413"/>
      <c r="K9413"/>
      <c r="L9413" s="172"/>
    </row>
    <row r="9414" spans="7:12" x14ac:dyDescent="0.15">
      <c r="G9414"/>
      <c r="H9414"/>
      <c r="I9414"/>
      <c r="J9414"/>
      <c r="K9414"/>
      <c r="L9414" s="172"/>
    </row>
    <row r="9415" spans="7:12" x14ac:dyDescent="0.15">
      <c r="G9415"/>
      <c r="H9415"/>
      <c r="I9415"/>
      <c r="J9415"/>
      <c r="K9415"/>
      <c r="L9415" s="172"/>
    </row>
    <row r="9416" spans="7:12" x14ac:dyDescent="0.15">
      <c r="G9416"/>
      <c r="H9416"/>
      <c r="I9416"/>
      <c r="J9416"/>
      <c r="K9416"/>
      <c r="L9416" s="172"/>
    </row>
    <row r="9417" spans="7:12" x14ac:dyDescent="0.15">
      <c r="G9417"/>
      <c r="H9417"/>
      <c r="I9417"/>
      <c r="J9417"/>
      <c r="K9417"/>
      <c r="L9417" s="172"/>
    </row>
    <row r="9418" spans="7:12" x14ac:dyDescent="0.15">
      <c r="G9418"/>
      <c r="H9418"/>
      <c r="I9418"/>
      <c r="J9418"/>
      <c r="K9418"/>
      <c r="L9418" s="172"/>
    </row>
    <row r="9419" spans="7:12" x14ac:dyDescent="0.15">
      <c r="G9419"/>
      <c r="H9419"/>
      <c r="I9419"/>
      <c r="J9419"/>
      <c r="K9419"/>
      <c r="L9419" s="172"/>
    </row>
    <row r="9420" spans="7:12" x14ac:dyDescent="0.15">
      <c r="G9420"/>
      <c r="H9420"/>
      <c r="I9420"/>
      <c r="J9420"/>
      <c r="K9420"/>
      <c r="L9420" s="172"/>
    </row>
    <row r="9421" spans="7:12" x14ac:dyDescent="0.15">
      <c r="G9421"/>
      <c r="H9421"/>
      <c r="I9421"/>
      <c r="J9421"/>
      <c r="K9421"/>
      <c r="L9421" s="172"/>
    </row>
    <row r="9422" spans="7:12" x14ac:dyDescent="0.15">
      <c r="G9422"/>
      <c r="H9422"/>
      <c r="I9422"/>
      <c r="J9422"/>
      <c r="K9422"/>
      <c r="L9422" s="172"/>
    </row>
    <row r="9423" spans="7:12" x14ac:dyDescent="0.15">
      <c r="G9423"/>
      <c r="H9423"/>
      <c r="I9423"/>
      <c r="J9423"/>
      <c r="K9423"/>
      <c r="L9423" s="172"/>
    </row>
    <row r="9424" spans="7:12" x14ac:dyDescent="0.15">
      <c r="G9424"/>
      <c r="H9424"/>
      <c r="I9424"/>
      <c r="J9424"/>
      <c r="K9424"/>
      <c r="L9424" s="172"/>
    </row>
    <row r="9425" spans="7:12" x14ac:dyDescent="0.15">
      <c r="G9425"/>
      <c r="H9425"/>
      <c r="I9425"/>
      <c r="J9425"/>
      <c r="K9425"/>
      <c r="L9425" s="172"/>
    </row>
    <row r="9426" spans="7:12" x14ac:dyDescent="0.15">
      <c r="G9426"/>
      <c r="H9426"/>
      <c r="I9426"/>
      <c r="J9426"/>
      <c r="K9426"/>
      <c r="L9426" s="172"/>
    </row>
    <row r="9427" spans="7:12" x14ac:dyDescent="0.15">
      <c r="G9427"/>
      <c r="H9427"/>
      <c r="I9427"/>
      <c r="J9427"/>
      <c r="K9427"/>
      <c r="L9427" s="172"/>
    </row>
    <row r="9428" spans="7:12" x14ac:dyDescent="0.15">
      <c r="G9428"/>
      <c r="H9428"/>
      <c r="I9428"/>
      <c r="J9428"/>
      <c r="K9428"/>
      <c r="L9428" s="172"/>
    </row>
    <row r="9429" spans="7:12" x14ac:dyDescent="0.15">
      <c r="G9429"/>
      <c r="H9429"/>
      <c r="I9429"/>
      <c r="J9429"/>
      <c r="K9429"/>
      <c r="L9429" s="172"/>
    </row>
    <row r="9430" spans="7:12" x14ac:dyDescent="0.15">
      <c r="G9430"/>
      <c r="H9430"/>
      <c r="I9430"/>
      <c r="J9430"/>
      <c r="K9430"/>
      <c r="L9430" s="172"/>
    </row>
    <row r="9431" spans="7:12" x14ac:dyDescent="0.15">
      <c r="G9431"/>
      <c r="H9431"/>
      <c r="I9431"/>
      <c r="J9431"/>
      <c r="K9431"/>
      <c r="L9431" s="172"/>
    </row>
    <row r="9432" spans="7:12" x14ac:dyDescent="0.15">
      <c r="G9432"/>
      <c r="H9432"/>
      <c r="I9432"/>
      <c r="J9432"/>
      <c r="K9432"/>
      <c r="L9432" s="172"/>
    </row>
    <row r="9433" spans="7:12" x14ac:dyDescent="0.15">
      <c r="G9433"/>
      <c r="H9433"/>
      <c r="I9433"/>
      <c r="J9433"/>
      <c r="K9433"/>
      <c r="L9433" s="172"/>
    </row>
    <row r="9434" spans="7:12" x14ac:dyDescent="0.15">
      <c r="G9434"/>
      <c r="H9434"/>
      <c r="I9434"/>
      <c r="J9434"/>
      <c r="K9434"/>
      <c r="L9434" s="172"/>
    </row>
    <row r="9435" spans="7:12" x14ac:dyDescent="0.15">
      <c r="G9435"/>
      <c r="H9435"/>
      <c r="I9435"/>
      <c r="J9435"/>
      <c r="K9435"/>
      <c r="L9435" s="172"/>
    </row>
    <row r="9436" spans="7:12" x14ac:dyDescent="0.15">
      <c r="G9436"/>
      <c r="H9436"/>
      <c r="I9436"/>
      <c r="J9436"/>
      <c r="K9436"/>
      <c r="L9436" s="172"/>
    </row>
    <row r="9437" spans="7:12" x14ac:dyDescent="0.15">
      <c r="G9437"/>
      <c r="H9437"/>
      <c r="I9437"/>
      <c r="J9437"/>
      <c r="K9437"/>
      <c r="L9437" s="172"/>
    </row>
    <row r="9438" spans="7:12" x14ac:dyDescent="0.15">
      <c r="G9438"/>
      <c r="H9438"/>
      <c r="I9438"/>
      <c r="J9438"/>
      <c r="K9438"/>
      <c r="L9438" s="172"/>
    </row>
    <row r="9439" spans="7:12" x14ac:dyDescent="0.15">
      <c r="G9439"/>
      <c r="H9439"/>
      <c r="I9439"/>
      <c r="J9439"/>
      <c r="K9439"/>
      <c r="L9439" s="172"/>
    </row>
    <row r="9440" spans="7:12" x14ac:dyDescent="0.15">
      <c r="G9440"/>
      <c r="H9440"/>
      <c r="I9440"/>
      <c r="J9440"/>
      <c r="K9440"/>
      <c r="L9440" s="172"/>
    </row>
    <row r="9441" spans="7:12" x14ac:dyDescent="0.15">
      <c r="G9441"/>
      <c r="H9441"/>
      <c r="I9441"/>
      <c r="J9441"/>
      <c r="K9441"/>
      <c r="L9441" s="172"/>
    </row>
    <row r="9442" spans="7:12" x14ac:dyDescent="0.15">
      <c r="G9442"/>
      <c r="H9442"/>
      <c r="I9442"/>
      <c r="J9442"/>
      <c r="K9442"/>
      <c r="L9442" s="172"/>
    </row>
    <row r="9443" spans="7:12" x14ac:dyDescent="0.15">
      <c r="G9443"/>
      <c r="H9443"/>
      <c r="I9443"/>
      <c r="J9443"/>
      <c r="K9443"/>
      <c r="L9443" s="172"/>
    </row>
    <row r="9444" spans="7:12" x14ac:dyDescent="0.15">
      <c r="G9444"/>
      <c r="H9444"/>
      <c r="I9444"/>
      <c r="J9444"/>
      <c r="K9444"/>
      <c r="L9444" s="172"/>
    </row>
    <row r="9445" spans="7:12" x14ac:dyDescent="0.15">
      <c r="G9445"/>
      <c r="H9445"/>
      <c r="I9445"/>
      <c r="J9445"/>
      <c r="K9445"/>
      <c r="L9445" s="172"/>
    </row>
    <row r="9446" spans="7:12" x14ac:dyDescent="0.15">
      <c r="G9446"/>
      <c r="H9446"/>
      <c r="I9446"/>
      <c r="J9446"/>
      <c r="K9446"/>
      <c r="L9446" s="172"/>
    </row>
    <row r="9447" spans="7:12" x14ac:dyDescent="0.15">
      <c r="G9447"/>
      <c r="H9447"/>
      <c r="I9447"/>
      <c r="J9447"/>
      <c r="K9447"/>
      <c r="L9447" s="172"/>
    </row>
    <row r="9448" spans="7:12" x14ac:dyDescent="0.15">
      <c r="G9448"/>
      <c r="H9448"/>
      <c r="I9448"/>
      <c r="J9448"/>
      <c r="K9448"/>
      <c r="L9448" s="172"/>
    </row>
    <row r="9449" spans="7:12" x14ac:dyDescent="0.15">
      <c r="G9449"/>
      <c r="H9449"/>
      <c r="I9449"/>
      <c r="J9449"/>
      <c r="K9449"/>
      <c r="L9449" s="172"/>
    </row>
    <row r="9450" spans="7:12" x14ac:dyDescent="0.15">
      <c r="G9450"/>
      <c r="H9450"/>
      <c r="I9450"/>
      <c r="J9450"/>
      <c r="K9450"/>
      <c r="L9450" s="172"/>
    </row>
    <row r="9451" spans="7:12" x14ac:dyDescent="0.15">
      <c r="G9451"/>
      <c r="H9451"/>
      <c r="I9451"/>
      <c r="J9451"/>
      <c r="K9451"/>
      <c r="L9451" s="172"/>
    </row>
    <row r="9452" spans="7:12" x14ac:dyDescent="0.15">
      <c r="G9452"/>
      <c r="H9452"/>
      <c r="I9452"/>
      <c r="J9452"/>
      <c r="K9452"/>
      <c r="L9452" s="172"/>
    </row>
    <row r="9453" spans="7:12" x14ac:dyDescent="0.15">
      <c r="G9453"/>
      <c r="H9453"/>
      <c r="I9453"/>
      <c r="J9453"/>
      <c r="K9453"/>
      <c r="L9453" s="172"/>
    </row>
    <row r="9454" spans="7:12" x14ac:dyDescent="0.15">
      <c r="G9454"/>
      <c r="H9454"/>
      <c r="I9454"/>
      <c r="J9454"/>
      <c r="K9454"/>
      <c r="L9454" s="172"/>
    </row>
    <row r="9455" spans="7:12" x14ac:dyDescent="0.15">
      <c r="G9455"/>
      <c r="H9455"/>
      <c r="I9455"/>
      <c r="J9455"/>
      <c r="K9455"/>
      <c r="L9455" s="172"/>
    </row>
    <row r="9456" spans="7:12" x14ac:dyDescent="0.15">
      <c r="G9456"/>
      <c r="H9456"/>
      <c r="I9456"/>
      <c r="J9456"/>
      <c r="K9456"/>
      <c r="L9456" s="172"/>
    </row>
    <row r="9457" spans="7:12" x14ac:dyDescent="0.15">
      <c r="G9457"/>
      <c r="H9457"/>
      <c r="I9457"/>
      <c r="J9457"/>
      <c r="K9457"/>
      <c r="L9457" s="172"/>
    </row>
    <row r="9458" spans="7:12" x14ac:dyDescent="0.15">
      <c r="G9458"/>
      <c r="H9458"/>
      <c r="I9458"/>
      <c r="J9458"/>
      <c r="K9458"/>
      <c r="L9458" s="172"/>
    </row>
    <row r="9459" spans="7:12" x14ac:dyDescent="0.15">
      <c r="G9459"/>
      <c r="H9459"/>
      <c r="I9459"/>
      <c r="J9459"/>
      <c r="K9459"/>
      <c r="L9459" s="172"/>
    </row>
    <row r="9460" spans="7:12" x14ac:dyDescent="0.15">
      <c r="G9460"/>
      <c r="H9460"/>
      <c r="I9460"/>
      <c r="J9460"/>
      <c r="K9460"/>
      <c r="L9460" s="172"/>
    </row>
    <row r="9461" spans="7:12" x14ac:dyDescent="0.15">
      <c r="G9461"/>
      <c r="H9461"/>
      <c r="I9461"/>
      <c r="J9461"/>
      <c r="K9461"/>
      <c r="L9461" s="172"/>
    </row>
    <row r="9462" spans="7:12" x14ac:dyDescent="0.15">
      <c r="G9462"/>
      <c r="H9462"/>
      <c r="I9462"/>
      <c r="J9462"/>
      <c r="K9462"/>
      <c r="L9462" s="172"/>
    </row>
    <row r="9463" spans="7:12" x14ac:dyDescent="0.15">
      <c r="G9463"/>
      <c r="H9463"/>
      <c r="I9463"/>
      <c r="J9463"/>
      <c r="K9463"/>
      <c r="L9463" s="172"/>
    </row>
    <row r="9464" spans="7:12" x14ac:dyDescent="0.15">
      <c r="G9464"/>
      <c r="H9464"/>
      <c r="I9464"/>
      <c r="J9464"/>
      <c r="K9464"/>
      <c r="L9464" s="172"/>
    </row>
    <row r="9465" spans="7:12" x14ac:dyDescent="0.15">
      <c r="G9465"/>
      <c r="H9465"/>
      <c r="I9465"/>
      <c r="J9465"/>
      <c r="K9465"/>
      <c r="L9465" s="172"/>
    </row>
    <row r="9466" spans="7:12" x14ac:dyDescent="0.15">
      <c r="G9466"/>
      <c r="H9466"/>
      <c r="I9466"/>
      <c r="J9466"/>
      <c r="K9466"/>
      <c r="L9466" s="172"/>
    </row>
    <row r="9467" spans="7:12" x14ac:dyDescent="0.15">
      <c r="G9467"/>
      <c r="H9467"/>
      <c r="I9467"/>
      <c r="J9467"/>
      <c r="K9467"/>
      <c r="L9467" s="172"/>
    </row>
    <row r="9468" spans="7:12" x14ac:dyDescent="0.15">
      <c r="G9468"/>
      <c r="H9468"/>
      <c r="I9468"/>
      <c r="J9468"/>
      <c r="K9468"/>
      <c r="L9468" s="172"/>
    </row>
    <row r="9469" spans="7:12" x14ac:dyDescent="0.15">
      <c r="G9469"/>
      <c r="H9469"/>
      <c r="I9469"/>
      <c r="J9469"/>
      <c r="K9469"/>
      <c r="L9469" s="172"/>
    </row>
    <row r="9470" spans="7:12" x14ac:dyDescent="0.15">
      <c r="G9470"/>
      <c r="H9470"/>
      <c r="I9470"/>
      <c r="J9470"/>
      <c r="K9470"/>
      <c r="L9470" s="172"/>
    </row>
    <row r="9471" spans="7:12" x14ac:dyDescent="0.15">
      <c r="G9471"/>
      <c r="H9471"/>
      <c r="I9471"/>
      <c r="J9471"/>
      <c r="K9471"/>
      <c r="L9471" s="172"/>
    </row>
    <row r="9472" spans="7:12" x14ac:dyDescent="0.15">
      <c r="G9472"/>
      <c r="H9472"/>
      <c r="I9472"/>
      <c r="J9472"/>
      <c r="K9472"/>
      <c r="L9472" s="172"/>
    </row>
    <row r="9473" spans="7:12" x14ac:dyDescent="0.15">
      <c r="G9473"/>
      <c r="H9473"/>
      <c r="I9473"/>
      <c r="J9473"/>
      <c r="K9473"/>
      <c r="L9473" s="172"/>
    </row>
    <row r="9474" spans="7:12" x14ac:dyDescent="0.15">
      <c r="G9474"/>
      <c r="H9474"/>
      <c r="I9474"/>
      <c r="J9474"/>
      <c r="K9474"/>
      <c r="L9474" s="172"/>
    </row>
    <row r="9475" spans="7:12" x14ac:dyDescent="0.15">
      <c r="G9475"/>
      <c r="H9475"/>
      <c r="I9475"/>
      <c r="J9475"/>
      <c r="K9475"/>
      <c r="L9475" s="172"/>
    </row>
    <row r="9476" spans="7:12" x14ac:dyDescent="0.15">
      <c r="G9476"/>
      <c r="H9476"/>
      <c r="I9476"/>
      <c r="J9476"/>
      <c r="K9476"/>
      <c r="L9476" s="172"/>
    </row>
    <row r="9477" spans="7:12" x14ac:dyDescent="0.15">
      <c r="G9477"/>
      <c r="H9477"/>
      <c r="I9477"/>
      <c r="J9477"/>
      <c r="K9477"/>
      <c r="L9477" s="172"/>
    </row>
    <row r="9478" spans="7:12" x14ac:dyDescent="0.15">
      <c r="G9478"/>
      <c r="H9478"/>
      <c r="I9478"/>
      <c r="J9478"/>
      <c r="K9478"/>
      <c r="L9478" s="172"/>
    </row>
    <row r="9479" spans="7:12" x14ac:dyDescent="0.15">
      <c r="G9479"/>
      <c r="H9479"/>
      <c r="I9479"/>
      <c r="J9479"/>
      <c r="K9479"/>
      <c r="L9479" s="172"/>
    </row>
    <row r="9480" spans="7:12" x14ac:dyDescent="0.15">
      <c r="G9480"/>
      <c r="H9480"/>
      <c r="I9480"/>
      <c r="J9480"/>
      <c r="K9480"/>
      <c r="L9480" s="172"/>
    </row>
    <row r="9481" spans="7:12" x14ac:dyDescent="0.15">
      <c r="G9481"/>
      <c r="H9481"/>
      <c r="I9481"/>
      <c r="J9481"/>
      <c r="K9481"/>
      <c r="L9481" s="172"/>
    </row>
    <row r="9482" spans="7:12" x14ac:dyDescent="0.15">
      <c r="G9482"/>
      <c r="H9482"/>
      <c r="I9482"/>
      <c r="J9482"/>
      <c r="K9482"/>
      <c r="L9482" s="172"/>
    </row>
    <row r="9483" spans="7:12" x14ac:dyDescent="0.15">
      <c r="G9483"/>
      <c r="H9483"/>
      <c r="I9483"/>
      <c r="J9483"/>
      <c r="K9483"/>
      <c r="L9483" s="172"/>
    </row>
    <row r="9484" spans="7:12" x14ac:dyDescent="0.15">
      <c r="G9484"/>
      <c r="H9484"/>
      <c r="I9484"/>
      <c r="J9484"/>
      <c r="K9484"/>
      <c r="L9484" s="172"/>
    </row>
    <row r="9485" spans="7:12" x14ac:dyDescent="0.15">
      <c r="G9485"/>
      <c r="H9485"/>
      <c r="I9485"/>
      <c r="J9485"/>
      <c r="K9485"/>
      <c r="L9485" s="172"/>
    </row>
    <row r="9486" spans="7:12" x14ac:dyDescent="0.15">
      <c r="G9486"/>
      <c r="H9486"/>
      <c r="I9486"/>
      <c r="J9486"/>
      <c r="K9486"/>
      <c r="L9486" s="172"/>
    </row>
    <row r="9487" spans="7:12" x14ac:dyDescent="0.15">
      <c r="G9487"/>
      <c r="H9487"/>
      <c r="I9487"/>
      <c r="J9487"/>
      <c r="K9487"/>
      <c r="L9487" s="172"/>
    </row>
    <row r="9488" spans="7:12" x14ac:dyDescent="0.15">
      <c r="G9488"/>
      <c r="H9488"/>
      <c r="I9488"/>
      <c r="J9488"/>
      <c r="K9488"/>
      <c r="L9488" s="172"/>
    </row>
    <row r="9489" spans="7:12" x14ac:dyDescent="0.15">
      <c r="G9489"/>
      <c r="H9489"/>
      <c r="I9489"/>
      <c r="J9489"/>
      <c r="K9489"/>
      <c r="L9489" s="172"/>
    </row>
    <row r="9490" spans="7:12" x14ac:dyDescent="0.15">
      <c r="G9490"/>
      <c r="H9490"/>
      <c r="I9490"/>
      <c r="J9490"/>
      <c r="K9490"/>
      <c r="L9490" s="172"/>
    </row>
    <row r="9491" spans="7:12" x14ac:dyDescent="0.15">
      <c r="G9491"/>
      <c r="H9491"/>
      <c r="I9491"/>
      <c r="J9491"/>
      <c r="K9491"/>
      <c r="L9491" s="172"/>
    </row>
    <row r="9492" spans="7:12" x14ac:dyDescent="0.15">
      <c r="G9492"/>
      <c r="H9492"/>
      <c r="I9492"/>
      <c r="J9492"/>
      <c r="K9492"/>
      <c r="L9492" s="172"/>
    </row>
    <row r="9493" spans="7:12" x14ac:dyDescent="0.15">
      <c r="G9493"/>
      <c r="H9493"/>
      <c r="I9493"/>
      <c r="J9493"/>
      <c r="K9493"/>
      <c r="L9493" s="172"/>
    </row>
    <row r="9494" spans="7:12" x14ac:dyDescent="0.15">
      <c r="G9494"/>
      <c r="H9494"/>
      <c r="I9494"/>
      <c r="J9494"/>
      <c r="K9494"/>
      <c r="L9494" s="172"/>
    </row>
    <row r="9495" spans="7:12" x14ac:dyDescent="0.15">
      <c r="G9495"/>
      <c r="H9495"/>
      <c r="I9495"/>
      <c r="J9495"/>
      <c r="K9495"/>
      <c r="L9495" s="172"/>
    </row>
    <row r="9496" spans="7:12" x14ac:dyDescent="0.15">
      <c r="G9496"/>
      <c r="H9496"/>
      <c r="I9496"/>
      <c r="J9496"/>
      <c r="K9496"/>
      <c r="L9496" s="172"/>
    </row>
    <row r="9497" spans="7:12" x14ac:dyDescent="0.15">
      <c r="G9497"/>
      <c r="H9497"/>
      <c r="I9497"/>
      <c r="J9497"/>
      <c r="K9497"/>
      <c r="L9497" s="172"/>
    </row>
    <row r="9498" spans="7:12" x14ac:dyDescent="0.15">
      <c r="G9498"/>
      <c r="H9498"/>
      <c r="I9498"/>
      <c r="J9498"/>
      <c r="K9498"/>
      <c r="L9498" s="172"/>
    </row>
    <row r="9499" spans="7:12" x14ac:dyDescent="0.15">
      <c r="G9499"/>
      <c r="H9499"/>
      <c r="I9499"/>
      <c r="J9499"/>
      <c r="K9499"/>
      <c r="L9499" s="172"/>
    </row>
    <row r="9500" spans="7:12" x14ac:dyDescent="0.15">
      <c r="G9500"/>
      <c r="H9500"/>
      <c r="I9500"/>
      <c r="J9500"/>
      <c r="K9500"/>
      <c r="L9500" s="172"/>
    </row>
    <row r="9501" spans="7:12" x14ac:dyDescent="0.15">
      <c r="G9501"/>
      <c r="H9501"/>
      <c r="I9501"/>
      <c r="J9501"/>
      <c r="K9501"/>
      <c r="L9501" s="172"/>
    </row>
    <row r="9502" spans="7:12" x14ac:dyDescent="0.15">
      <c r="G9502"/>
      <c r="H9502"/>
      <c r="I9502"/>
      <c r="J9502"/>
      <c r="K9502"/>
      <c r="L9502" s="172"/>
    </row>
    <row r="9503" spans="7:12" x14ac:dyDescent="0.15">
      <c r="G9503"/>
      <c r="H9503"/>
      <c r="I9503"/>
      <c r="J9503"/>
      <c r="K9503"/>
      <c r="L9503" s="172"/>
    </row>
    <row r="9504" spans="7:12" x14ac:dyDescent="0.15">
      <c r="G9504"/>
      <c r="H9504"/>
      <c r="I9504"/>
      <c r="J9504"/>
      <c r="K9504"/>
      <c r="L9504" s="172"/>
    </row>
    <row r="9505" spans="7:12" x14ac:dyDescent="0.15">
      <c r="G9505"/>
      <c r="H9505"/>
      <c r="I9505"/>
      <c r="J9505"/>
      <c r="K9505"/>
      <c r="L9505" s="172"/>
    </row>
    <row r="9506" spans="7:12" x14ac:dyDescent="0.15">
      <c r="G9506"/>
      <c r="H9506"/>
      <c r="I9506"/>
      <c r="J9506"/>
      <c r="K9506"/>
      <c r="L9506" s="172"/>
    </row>
    <row r="9507" spans="7:12" x14ac:dyDescent="0.15">
      <c r="G9507"/>
      <c r="H9507"/>
      <c r="I9507"/>
      <c r="J9507"/>
      <c r="K9507"/>
      <c r="L9507" s="172"/>
    </row>
    <row r="9508" spans="7:12" x14ac:dyDescent="0.15">
      <c r="G9508"/>
      <c r="H9508"/>
      <c r="I9508"/>
      <c r="J9508"/>
      <c r="K9508"/>
      <c r="L9508" s="172"/>
    </row>
    <row r="9509" spans="7:12" x14ac:dyDescent="0.15">
      <c r="G9509"/>
      <c r="H9509"/>
      <c r="I9509"/>
      <c r="J9509"/>
      <c r="K9509"/>
      <c r="L9509" s="172"/>
    </row>
    <row r="9510" spans="7:12" x14ac:dyDescent="0.15">
      <c r="G9510"/>
      <c r="H9510"/>
      <c r="I9510"/>
      <c r="J9510"/>
      <c r="K9510"/>
      <c r="L9510" s="172"/>
    </row>
    <row r="9511" spans="7:12" x14ac:dyDescent="0.15">
      <c r="G9511"/>
      <c r="H9511"/>
      <c r="I9511"/>
      <c r="J9511"/>
      <c r="K9511"/>
      <c r="L9511" s="172"/>
    </row>
    <row r="9512" spans="7:12" x14ac:dyDescent="0.15">
      <c r="G9512"/>
      <c r="H9512"/>
      <c r="I9512"/>
      <c r="J9512"/>
      <c r="K9512"/>
      <c r="L9512" s="172"/>
    </row>
    <row r="9513" spans="7:12" x14ac:dyDescent="0.15">
      <c r="G9513"/>
      <c r="H9513"/>
      <c r="I9513"/>
      <c r="J9513"/>
      <c r="K9513"/>
      <c r="L9513" s="172"/>
    </row>
    <row r="9514" spans="7:12" x14ac:dyDescent="0.15">
      <c r="G9514"/>
      <c r="H9514"/>
      <c r="I9514"/>
      <c r="J9514"/>
      <c r="K9514"/>
      <c r="L9514" s="172"/>
    </row>
    <row r="9515" spans="7:12" x14ac:dyDescent="0.15">
      <c r="G9515"/>
      <c r="H9515"/>
      <c r="I9515"/>
      <c r="J9515"/>
      <c r="K9515"/>
      <c r="L9515" s="172"/>
    </row>
    <row r="9516" spans="7:12" x14ac:dyDescent="0.15">
      <c r="G9516"/>
      <c r="H9516"/>
      <c r="I9516"/>
      <c r="J9516"/>
      <c r="K9516"/>
      <c r="L9516" s="172"/>
    </row>
    <row r="9517" spans="7:12" x14ac:dyDescent="0.15">
      <c r="G9517"/>
      <c r="H9517"/>
      <c r="I9517"/>
      <c r="J9517"/>
      <c r="K9517"/>
      <c r="L9517" s="172"/>
    </row>
    <row r="9518" spans="7:12" x14ac:dyDescent="0.15">
      <c r="G9518"/>
      <c r="H9518"/>
      <c r="I9518"/>
      <c r="J9518"/>
      <c r="K9518"/>
      <c r="L9518" s="172"/>
    </row>
    <row r="9519" spans="7:12" x14ac:dyDescent="0.15">
      <c r="G9519"/>
      <c r="H9519"/>
      <c r="I9519"/>
      <c r="J9519"/>
      <c r="K9519"/>
      <c r="L9519" s="172"/>
    </row>
    <row r="9520" spans="7:12" x14ac:dyDescent="0.15">
      <c r="G9520"/>
      <c r="H9520"/>
      <c r="I9520"/>
      <c r="J9520"/>
      <c r="K9520"/>
      <c r="L9520" s="172"/>
    </row>
    <row r="9521" spans="7:12" x14ac:dyDescent="0.15">
      <c r="G9521"/>
      <c r="H9521"/>
      <c r="I9521"/>
      <c r="J9521"/>
      <c r="K9521"/>
      <c r="L9521" s="172"/>
    </row>
    <row r="9522" spans="7:12" x14ac:dyDescent="0.15">
      <c r="G9522"/>
      <c r="H9522"/>
      <c r="I9522"/>
      <c r="J9522"/>
      <c r="K9522"/>
      <c r="L9522" s="172"/>
    </row>
    <row r="9523" spans="7:12" x14ac:dyDescent="0.15">
      <c r="G9523"/>
      <c r="H9523"/>
      <c r="I9523"/>
      <c r="J9523"/>
      <c r="K9523"/>
      <c r="L9523" s="172"/>
    </row>
    <row r="9524" spans="7:12" x14ac:dyDescent="0.15">
      <c r="G9524"/>
      <c r="H9524"/>
      <c r="I9524"/>
      <c r="J9524"/>
      <c r="K9524"/>
      <c r="L9524" s="172"/>
    </row>
    <row r="9525" spans="7:12" x14ac:dyDescent="0.15">
      <c r="G9525"/>
      <c r="H9525"/>
      <c r="I9525"/>
      <c r="J9525"/>
      <c r="K9525"/>
      <c r="L9525" s="172"/>
    </row>
    <row r="9526" spans="7:12" x14ac:dyDescent="0.15">
      <c r="G9526"/>
      <c r="H9526"/>
      <c r="I9526"/>
      <c r="J9526"/>
      <c r="K9526"/>
      <c r="L9526" s="172"/>
    </row>
    <row r="9527" spans="7:12" x14ac:dyDescent="0.15">
      <c r="G9527"/>
      <c r="H9527"/>
      <c r="I9527"/>
      <c r="J9527"/>
      <c r="K9527"/>
      <c r="L9527" s="172"/>
    </row>
    <row r="9528" spans="7:12" x14ac:dyDescent="0.15">
      <c r="G9528"/>
      <c r="H9528"/>
      <c r="I9528"/>
      <c r="J9528"/>
      <c r="K9528"/>
      <c r="L9528" s="172"/>
    </row>
    <row r="9529" spans="7:12" x14ac:dyDescent="0.15">
      <c r="G9529"/>
      <c r="H9529"/>
      <c r="I9529"/>
      <c r="J9529"/>
      <c r="K9529"/>
      <c r="L9529" s="172"/>
    </row>
    <row r="9530" spans="7:12" x14ac:dyDescent="0.15">
      <c r="G9530"/>
      <c r="H9530"/>
      <c r="I9530"/>
      <c r="J9530"/>
      <c r="K9530"/>
      <c r="L9530" s="172"/>
    </row>
    <row r="9531" spans="7:12" x14ac:dyDescent="0.15">
      <c r="G9531"/>
      <c r="H9531"/>
      <c r="I9531"/>
      <c r="J9531"/>
      <c r="K9531"/>
      <c r="L9531" s="172"/>
    </row>
    <row r="9532" spans="7:12" x14ac:dyDescent="0.15">
      <c r="G9532"/>
      <c r="H9532"/>
      <c r="I9532"/>
      <c r="J9532"/>
      <c r="K9532"/>
      <c r="L9532" s="172"/>
    </row>
    <row r="9533" spans="7:12" x14ac:dyDescent="0.15">
      <c r="G9533"/>
      <c r="H9533"/>
      <c r="I9533"/>
      <c r="J9533"/>
      <c r="K9533"/>
      <c r="L9533" s="172"/>
    </row>
    <row r="9534" spans="7:12" x14ac:dyDescent="0.15">
      <c r="G9534"/>
      <c r="H9534"/>
      <c r="I9534"/>
      <c r="J9534"/>
      <c r="K9534"/>
      <c r="L9534" s="172"/>
    </row>
    <row r="9535" spans="7:12" x14ac:dyDescent="0.15">
      <c r="G9535"/>
      <c r="H9535"/>
      <c r="I9535"/>
      <c r="J9535"/>
      <c r="K9535"/>
      <c r="L9535" s="172"/>
    </row>
    <row r="9536" spans="7:12" x14ac:dyDescent="0.15">
      <c r="G9536"/>
      <c r="H9536"/>
      <c r="I9536"/>
      <c r="J9536"/>
      <c r="K9536"/>
      <c r="L9536" s="172"/>
    </row>
    <row r="9537" spans="7:12" x14ac:dyDescent="0.15">
      <c r="G9537"/>
      <c r="H9537"/>
      <c r="I9537"/>
      <c r="J9537"/>
      <c r="K9537"/>
      <c r="L9537" s="172"/>
    </row>
    <row r="9538" spans="7:12" x14ac:dyDescent="0.15">
      <c r="G9538"/>
      <c r="H9538"/>
      <c r="I9538"/>
      <c r="J9538"/>
      <c r="K9538"/>
      <c r="L9538" s="172"/>
    </row>
    <row r="9539" spans="7:12" x14ac:dyDescent="0.15">
      <c r="G9539"/>
      <c r="H9539"/>
      <c r="I9539"/>
      <c r="J9539"/>
      <c r="K9539"/>
      <c r="L9539" s="172"/>
    </row>
    <row r="9540" spans="7:12" x14ac:dyDescent="0.15">
      <c r="G9540"/>
      <c r="H9540"/>
      <c r="I9540"/>
      <c r="J9540"/>
      <c r="K9540"/>
      <c r="L9540" s="172"/>
    </row>
    <row r="9541" spans="7:12" x14ac:dyDescent="0.15">
      <c r="G9541"/>
      <c r="H9541"/>
      <c r="I9541"/>
      <c r="J9541"/>
      <c r="K9541"/>
      <c r="L9541" s="172"/>
    </row>
    <row r="9542" spans="7:12" x14ac:dyDescent="0.15">
      <c r="G9542"/>
      <c r="H9542"/>
      <c r="I9542"/>
      <c r="J9542"/>
      <c r="K9542"/>
      <c r="L9542" s="172"/>
    </row>
    <row r="9543" spans="7:12" x14ac:dyDescent="0.15">
      <c r="G9543"/>
      <c r="H9543"/>
      <c r="I9543"/>
      <c r="J9543"/>
      <c r="K9543"/>
      <c r="L9543" s="172"/>
    </row>
    <row r="9544" spans="7:12" x14ac:dyDescent="0.15">
      <c r="G9544"/>
      <c r="H9544"/>
      <c r="I9544"/>
      <c r="J9544"/>
      <c r="K9544"/>
      <c r="L9544" s="172"/>
    </row>
    <row r="9545" spans="7:12" x14ac:dyDescent="0.15">
      <c r="G9545"/>
      <c r="H9545"/>
      <c r="I9545"/>
      <c r="J9545"/>
      <c r="K9545"/>
      <c r="L9545" s="172"/>
    </row>
    <row r="9546" spans="7:12" x14ac:dyDescent="0.15">
      <c r="G9546"/>
      <c r="H9546"/>
      <c r="I9546"/>
      <c r="J9546"/>
      <c r="K9546"/>
      <c r="L9546" s="172"/>
    </row>
    <row r="9547" spans="7:12" x14ac:dyDescent="0.15">
      <c r="G9547"/>
      <c r="H9547"/>
      <c r="I9547"/>
      <c r="J9547"/>
      <c r="K9547"/>
      <c r="L9547" s="172"/>
    </row>
    <row r="9548" spans="7:12" x14ac:dyDescent="0.15">
      <c r="G9548"/>
      <c r="H9548"/>
      <c r="I9548"/>
      <c r="J9548"/>
      <c r="K9548"/>
      <c r="L9548" s="172"/>
    </row>
    <row r="9549" spans="7:12" x14ac:dyDescent="0.15">
      <c r="G9549"/>
      <c r="H9549"/>
      <c r="I9549"/>
      <c r="J9549"/>
      <c r="K9549"/>
      <c r="L9549" s="172"/>
    </row>
    <row r="9550" spans="7:12" x14ac:dyDescent="0.15">
      <c r="G9550"/>
      <c r="H9550"/>
      <c r="I9550"/>
      <c r="J9550"/>
      <c r="K9550"/>
      <c r="L9550" s="172"/>
    </row>
    <row r="9551" spans="7:12" x14ac:dyDescent="0.15">
      <c r="G9551"/>
      <c r="H9551"/>
      <c r="I9551"/>
      <c r="J9551"/>
      <c r="K9551"/>
      <c r="L9551" s="172"/>
    </row>
    <row r="9552" spans="7:12" x14ac:dyDescent="0.15">
      <c r="G9552"/>
      <c r="H9552"/>
      <c r="I9552"/>
      <c r="J9552"/>
      <c r="K9552"/>
      <c r="L9552" s="172"/>
    </row>
    <row r="9553" spans="7:12" x14ac:dyDescent="0.15">
      <c r="G9553"/>
      <c r="H9553"/>
      <c r="I9553"/>
      <c r="J9553"/>
      <c r="K9553"/>
      <c r="L9553" s="172"/>
    </row>
    <row r="9554" spans="7:12" x14ac:dyDescent="0.15">
      <c r="G9554"/>
      <c r="H9554"/>
      <c r="I9554"/>
      <c r="J9554"/>
      <c r="K9554"/>
      <c r="L9554" s="172"/>
    </row>
    <row r="9555" spans="7:12" x14ac:dyDescent="0.15">
      <c r="G9555"/>
      <c r="H9555"/>
      <c r="I9555"/>
      <c r="J9555"/>
      <c r="K9555"/>
      <c r="L9555" s="172"/>
    </row>
    <row r="9556" spans="7:12" x14ac:dyDescent="0.15">
      <c r="G9556"/>
      <c r="H9556"/>
      <c r="I9556"/>
      <c r="J9556"/>
      <c r="K9556"/>
      <c r="L9556" s="172"/>
    </row>
    <row r="9557" spans="7:12" x14ac:dyDescent="0.15">
      <c r="G9557"/>
      <c r="H9557"/>
      <c r="I9557"/>
      <c r="J9557"/>
      <c r="K9557"/>
      <c r="L9557" s="172"/>
    </row>
    <row r="9558" spans="7:12" x14ac:dyDescent="0.15">
      <c r="G9558"/>
      <c r="H9558"/>
      <c r="I9558"/>
      <c r="J9558"/>
      <c r="K9558"/>
      <c r="L9558" s="172"/>
    </row>
    <row r="9559" spans="7:12" x14ac:dyDescent="0.15">
      <c r="G9559"/>
      <c r="H9559"/>
      <c r="I9559"/>
      <c r="J9559"/>
      <c r="K9559"/>
      <c r="L9559" s="172"/>
    </row>
    <row r="9560" spans="7:12" x14ac:dyDescent="0.15">
      <c r="G9560"/>
      <c r="H9560"/>
      <c r="I9560"/>
      <c r="J9560"/>
      <c r="K9560"/>
      <c r="L9560" s="172"/>
    </row>
    <row r="9561" spans="7:12" x14ac:dyDescent="0.15">
      <c r="G9561"/>
      <c r="H9561"/>
      <c r="I9561"/>
      <c r="J9561"/>
      <c r="K9561"/>
      <c r="L9561" s="172"/>
    </row>
    <row r="9562" spans="7:12" x14ac:dyDescent="0.15">
      <c r="G9562"/>
      <c r="H9562"/>
      <c r="I9562"/>
      <c r="J9562"/>
      <c r="K9562"/>
      <c r="L9562" s="172"/>
    </row>
    <row r="9563" spans="7:12" x14ac:dyDescent="0.15">
      <c r="G9563"/>
      <c r="H9563"/>
      <c r="I9563"/>
      <c r="J9563"/>
      <c r="K9563"/>
      <c r="L9563" s="172"/>
    </row>
    <row r="9564" spans="7:12" x14ac:dyDescent="0.15">
      <c r="G9564"/>
      <c r="H9564"/>
      <c r="I9564"/>
      <c r="J9564"/>
      <c r="K9564"/>
      <c r="L9564" s="172"/>
    </row>
    <row r="9565" spans="7:12" x14ac:dyDescent="0.15">
      <c r="G9565"/>
      <c r="H9565"/>
      <c r="I9565"/>
      <c r="J9565"/>
      <c r="K9565"/>
      <c r="L9565" s="172"/>
    </row>
    <row r="9566" spans="7:12" x14ac:dyDescent="0.15">
      <c r="G9566"/>
      <c r="H9566"/>
      <c r="I9566"/>
      <c r="J9566"/>
      <c r="K9566"/>
      <c r="L9566" s="172"/>
    </row>
    <row r="9567" spans="7:12" x14ac:dyDescent="0.15">
      <c r="G9567"/>
      <c r="H9567"/>
      <c r="I9567"/>
      <c r="J9567"/>
      <c r="K9567"/>
      <c r="L9567" s="172"/>
    </row>
    <row r="9568" spans="7:12" x14ac:dyDescent="0.15">
      <c r="G9568"/>
      <c r="H9568"/>
      <c r="I9568"/>
      <c r="J9568"/>
      <c r="K9568"/>
      <c r="L9568" s="172"/>
    </row>
    <row r="9569" spans="7:12" x14ac:dyDescent="0.15">
      <c r="G9569"/>
      <c r="H9569"/>
      <c r="I9569"/>
      <c r="J9569"/>
      <c r="K9569"/>
      <c r="L9569" s="172"/>
    </row>
    <row r="9570" spans="7:12" x14ac:dyDescent="0.15">
      <c r="G9570"/>
      <c r="H9570"/>
      <c r="I9570"/>
      <c r="J9570"/>
      <c r="K9570"/>
      <c r="L9570" s="172"/>
    </row>
    <row r="9571" spans="7:12" x14ac:dyDescent="0.15">
      <c r="G9571"/>
      <c r="H9571"/>
      <c r="I9571"/>
      <c r="J9571"/>
      <c r="K9571"/>
      <c r="L9571" s="172"/>
    </row>
    <row r="9572" spans="7:12" x14ac:dyDescent="0.15">
      <c r="G9572"/>
      <c r="H9572"/>
      <c r="I9572"/>
      <c r="J9572"/>
      <c r="K9572"/>
      <c r="L9572" s="172"/>
    </row>
    <row r="9573" spans="7:12" x14ac:dyDescent="0.15">
      <c r="G9573"/>
      <c r="H9573"/>
      <c r="I9573"/>
      <c r="J9573"/>
      <c r="K9573"/>
      <c r="L9573" s="172"/>
    </row>
    <row r="9574" spans="7:12" x14ac:dyDescent="0.15">
      <c r="G9574"/>
      <c r="H9574"/>
      <c r="I9574"/>
      <c r="J9574"/>
      <c r="K9574"/>
      <c r="L9574" s="172"/>
    </row>
    <row r="9575" spans="7:12" x14ac:dyDescent="0.15">
      <c r="G9575"/>
      <c r="H9575"/>
      <c r="I9575"/>
      <c r="J9575"/>
      <c r="K9575"/>
      <c r="L9575" s="172"/>
    </row>
    <row r="9576" spans="7:12" x14ac:dyDescent="0.15">
      <c r="G9576"/>
      <c r="H9576"/>
      <c r="I9576"/>
      <c r="J9576"/>
      <c r="K9576"/>
      <c r="L9576" s="172"/>
    </row>
    <row r="9577" spans="7:12" x14ac:dyDescent="0.15">
      <c r="G9577"/>
      <c r="H9577"/>
      <c r="I9577"/>
      <c r="J9577"/>
      <c r="K9577"/>
      <c r="L9577" s="172"/>
    </row>
    <row r="9578" spans="7:12" x14ac:dyDescent="0.15">
      <c r="G9578"/>
      <c r="H9578"/>
      <c r="I9578"/>
      <c r="J9578"/>
      <c r="K9578"/>
      <c r="L9578" s="172"/>
    </row>
    <row r="9579" spans="7:12" x14ac:dyDescent="0.15">
      <c r="G9579"/>
      <c r="H9579"/>
      <c r="I9579"/>
      <c r="J9579"/>
      <c r="K9579"/>
      <c r="L9579" s="172"/>
    </row>
    <row r="9580" spans="7:12" x14ac:dyDescent="0.15">
      <c r="G9580"/>
      <c r="H9580"/>
      <c r="I9580"/>
      <c r="J9580"/>
      <c r="K9580"/>
      <c r="L9580" s="172"/>
    </row>
    <row r="9581" spans="7:12" x14ac:dyDescent="0.15">
      <c r="G9581"/>
      <c r="H9581"/>
      <c r="I9581"/>
      <c r="J9581"/>
      <c r="K9581"/>
      <c r="L9581" s="172"/>
    </row>
    <row r="9582" spans="7:12" x14ac:dyDescent="0.15">
      <c r="G9582"/>
      <c r="H9582"/>
      <c r="I9582"/>
      <c r="J9582"/>
      <c r="K9582"/>
      <c r="L9582" s="172"/>
    </row>
    <row r="9583" spans="7:12" x14ac:dyDescent="0.15">
      <c r="G9583"/>
      <c r="H9583"/>
      <c r="I9583"/>
      <c r="J9583"/>
      <c r="K9583"/>
      <c r="L9583" s="172"/>
    </row>
    <row r="9584" spans="7:12" x14ac:dyDescent="0.15">
      <c r="G9584"/>
      <c r="H9584"/>
      <c r="I9584"/>
      <c r="J9584"/>
      <c r="K9584"/>
      <c r="L9584" s="172"/>
    </row>
    <row r="9585" spans="7:12" x14ac:dyDescent="0.15">
      <c r="G9585"/>
      <c r="H9585"/>
      <c r="I9585"/>
      <c r="J9585"/>
      <c r="K9585"/>
      <c r="L9585" s="172"/>
    </row>
    <row r="9586" spans="7:12" x14ac:dyDescent="0.15">
      <c r="G9586"/>
      <c r="H9586"/>
      <c r="I9586"/>
      <c r="J9586"/>
      <c r="K9586"/>
      <c r="L9586" s="172"/>
    </row>
    <row r="9587" spans="7:12" x14ac:dyDescent="0.15">
      <c r="G9587"/>
      <c r="H9587"/>
      <c r="I9587"/>
      <c r="J9587"/>
      <c r="K9587"/>
      <c r="L9587" s="172"/>
    </row>
    <row r="9588" spans="7:12" x14ac:dyDescent="0.15">
      <c r="G9588"/>
      <c r="H9588"/>
      <c r="I9588"/>
      <c r="J9588"/>
      <c r="K9588"/>
      <c r="L9588" s="172"/>
    </row>
    <row r="9589" spans="7:12" x14ac:dyDescent="0.15">
      <c r="G9589"/>
      <c r="H9589"/>
      <c r="I9589"/>
      <c r="J9589"/>
      <c r="K9589"/>
      <c r="L9589" s="172"/>
    </row>
    <row r="9590" spans="7:12" x14ac:dyDescent="0.15">
      <c r="G9590"/>
      <c r="H9590"/>
      <c r="I9590"/>
      <c r="J9590"/>
      <c r="K9590"/>
      <c r="L9590" s="172"/>
    </row>
    <row r="9591" spans="7:12" x14ac:dyDescent="0.15">
      <c r="G9591"/>
      <c r="H9591"/>
      <c r="I9591"/>
      <c r="J9591"/>
      <c r="K9591"/>
      <c r="L9591" s="172"/>
    </row>
    <row r="9592" spans="7:12" x14ac:dyDescent="0.15">
      <c r="G9592"/>
      <c r="H9592"/>
      <c r="I9592"/>
      <c r="J9592"/>
      <c r="K9592"/>
      <c r="L9592" s="172"/>
    </row>
    <row r="9593" spans="7:12" x14ac:dyDescent="0.15">
      <c r="G9593"/>
      <c r="H9593"/>
      <c r="I9593"/>
      <c r="J9593"/>
      <c r="K9593"/>
      <c r="L9593" s="172"/>
    </row>
    <row r="9594" spans="7:12" x14ac:dyDescent="0.15">
      <c r="G9594"/>
      <c r="H9594"/>
      <c r="I9594"/>
      <c r="J9594"/>
      <c r="K9594"/>
      <c r="L9594" s="172"/>
    </row>
    <row r="9595" spans="7:12" x14ac:dyDescent="0.15">
      <c r="G9595"/>
      <c r="H9595"/>
      <c r="I9595"/>
      <c r="J9595"/>
      <c r="K9595"/>
      <c r="L9595" s="172"/>
    </row>
    <row r="9596" spans="7:12" x14ac:dyDescent="0.15">
      <c r="G9596"/>
      <c r="H9596"/>
      <c r="I9596"/>
      <c r="J9596"/>
      <c r="K9596"/>
      <c r="L9596" s="172"/>
    </row>
    <row r="9597" spans="7:12" x14ac:dyDescent="0.15">
      <c r="G9597"/>
      <c r="H9597"/>
      <c r="I9597"/>
      <c r="J9597"/>
      <c r="K9597"/>
      <c r="L9597" s="172"/>
    </row>
    <row r="9598" spans="7:12" x14ac:dyDescent="0.15">
      <c r="G9598"/>
      <c r="H9598"/>
      <c r="I9598"/>
      <c r="J9598"/>
      <c r="K9598"/>
      <c r="L9598" s="172"/>
    </row>
    <row r="9599" spans="7:12" x14ac:dyDescent="0.15">
      <c r="G9599"/>
      <c r="H9599"/>
      <c r="I9599"/>
      <c r="J9599"/>
      <c r="K9599"/>
      <c r="L9599" s="172"/>
    </row>
    <row r="9600" spans="7:12" x14ac:dyDescent="0.15">
      <c r="G9600"/>
      <c r="H9600"/>
      <c r="I9600"/>
      <c r="J9600"/>
      <c r="K9600"/>
      <c r="L9600" s="172"/>
    </row>
    <row r="9601" spans="7:12" x14ac:dyDescent="0.15">
      <c r="G9601"/>
      <c r="H9601"/>
      <c r="I9601"/>
      <c r="J9601"/>
      <c r="K9601"/>
      <c r="L9601" s="172"/>
    </row>
    <row r="9602" spans="7:12" x14ac:dyDescent="0.15">
      <c r="G9602"/>
      <c r="H9602"/>
      <c r="I9602"/>
      <c r="J9602"/>
      <c r="K9602"/>
      <c r="L9602" s="172"/>
    </row>
    <row r="9603" spans="7:12" x14ac:dyDescent="0.15">
      <c r="G9603"/>
      <c r="H9603"/>
      <c r="I9603"/>
      <c r="J9603"/>
      <c r="K9603"/>
      <c r="L9603" s="172"/>
    </row>
    <row r="9604" spans="7:12" x14ac:dyDescent="0.15">
      <c r="G9604"/>
      <c r="H9604"/>
      <c r="I9604"/>
      <c r="J9604"/>
      <c r="K9604"/>
      <c r="L9604" s="172"/>
    </row>
    <row r="9605" spans="7:12" x14ac:dyDescent="0.15">
      <c r="G9605"/>
      <c r="H9605"/>
      <c r="I9605"/>
      <c r="J9605"/>
      <c r="K9605"/>
      <c r="L9605" s="172"/>
    </row>
    <row r="9606" spans="7:12" x14ac:dyDescent="0.15">
      <c r="G9606"/>
      <c r="H9606"/>
      <c r="I9606"/>
      <c r="J9606"/>
      <c r="K9606"/>
      <c r="L9606" s="172"/>
    </row>
    <row r="9607" spans="7:12" x14ac:dyDescent="0.15">
      <c r="G9607"/>
      <c r="H9607"/>
      <c r="I9607"/>
      <c r="J9607"/>
      <c r="K9607"/>
      <c r="L9607" s="172"/>
    </row>
    <row r="9608" spans="7:12" x14ac:dyDescent="0.15">
      <c r="G9608"/>
      <c r="H9608"/>
      <c r="I9608"/>
      <c r="J9608"/>
      <c r="K9608"/>
      <c r="L9608" s="172"/>
    </row>
    <row r="9609" spans="7:12" x14ac:dyDescent="0.15">
      <c r="G9609"/>
      <c r="H9609"/>
      <c r="I9609"/>
      <c r="J9609"/>
      <c r="K9609"/>
      <c r="L9609" s="172"/>
    </row>
    <row r="9610" spans="7:12" x14ac:dyDescent="0.15">
      <c r="G9610"/>
      <c r="H9610"/>
      <c r="I9610"/>
      <c r="J9610"/>
      <c r="K9610"/>
      <c r="L9610" s="172"/>
    </row>
    <row r="9611" spans="7:12" x14ac:dyDescent="0.15">
      <c r="G9611"/>
      <c r="H9611"/>
      <c r="I9611"/>
      <c r="J9611"/>
      <c r="K9611"/>
      <c r="L9611" s="172"/>
    </row>
    <row r="9612" spans="7:12" x14ac:dyDescent="0.15">
      <c r="G9612"/>
      <c r="H9612"/>
      <c r="I9612"/>
      <c r="J9612"/>
      <c r="K9612"/>
      <c r="L9612" s="172"/>
    </row>
    <row r="9613" spans="7:12" x14ac:dyDescent="0.15">
      <c r="G9613"/>
      <c r="H9613"/>
      <c r="I9613"/>
      <c r="J9613"/>
      <c r="K9613"/>
      <c r="L9613" s="172"/>
    </row>
    <row r="9614" spans="7:12" x14ac:dyDescent="0.15">
      <c r="G9614"/>
      <c r="H9614"/>
      <c r="I9614"/>
      <c r="J9614"/>
      <c r="K9614"/>
      <c r="L9614" s="172"/>
    </row>
    <row r="9615" spans="7:12" x14ac:dyDescent="0.15">
      <c r="G9615"/>
      <c r="H9615"/>
      <c r="I9615"/>
      <c r="J9615"/>
      <c r="K9615"/>
      <c r="L9615" s="172"/>
    </row>
    <row r="9616" spans="7:12" x14ac:dyDescent="0.15">
      <c r="G9616"/>
      <c r="H9616"/>
      <c r="I9616"/>
      <c r="J9616"/>
      <c r="K9616"/>
      <c r="L9616" s="172"/>
    </row>
    <row r="9617" spans="7:12" x14ac:dyDescent="0.15">
      <c r="G9617"/>
      <c r="H9617"/>
      <c r="I9617"/>
      <c r="J9617"/>
      <c r="K9617"/>
      <c r="L9617" s="172"/>
    </row>
    <row r="9618" spans="7:12" x14ac:dyDescent="0.15">
      <c r="G9618"/>
      <c r="H9618"/>
      <c r="I9618"/>
      <c r="J9618"/>
      <c r="K9618"/>
      <c r="L9618" s="172"/>
    </row>
    <row r="9619" spans="7:12" x14ac:dyDescent="0.15">
      <c r="G9619"/>
      <c r="H9619"/>
      <c r="I9619"/>
      <c r="J9619"/>
      <c r="K9619"/>
      <c r="L9619" s="172"/>
    </row>
    <row r="9620" spans="7:12" x14ac:dyDescent="0.15">
      <c r="G9620"/>
      <c r="H9620"/>
      <c r="I9620"/>
      <c r="J9620"/>
      <c r="K9620"/>
      <c r="L9620" s="172"/>
    </row>
    <row r="9621" spans="7:12" x14ac:dyDescent="0.15">
      <c r="G9621"/>
      <c r="H9621"/>
      <c r="I9621"/>
      <c r="J9621"/>
      <c r="K9621"/>
      <c r="L9621" s="172"/>
    </row>
    <row r="9622" spans="7:12" x14ac:dyDescent="0.15">
      <c r="G9622"/>
      <c r="H9622"/>
      <c r="I9622"/>
      <c r="J9622"/>
      <c r="K9622"/>
      <c r="L9622" s="172"/>
    </row>
    <row r="9623" spans="7:12" x14ac:dyDescent="0.15">
      <c r="G9623"/>
      <c r="H9623"/>
      <c r="I9623"/>
      <c r="J9623"/>
      <c r="K9623"/>
      <c r="L9623" s="172"/>
    </row>
    <row r="9624" spans="7:12" x14ac:dyDescent="0.15">
      <c r="G9624"/>
      <c r="H9624"/>
      <c r="I9624"/>
      <c r="J9624"/>
      <c r="K9624"/>
      <c r="L9624" s="172"/>
    </row>
    <row r="9625" spans="7:12" x14ac:dyDescent="0.15">
      <c r="G9625"/>
      <c r="H9625"/>
      <c r="I9625"/>
      <c r="J9625"/>
      <c r="K9625"/>
      <c r="L9625" s="172"/>
    </row>
    <row r="9626" spans="7:12" x14ac:dyDescent="0.15">
      <c r="G9626"/>
      <c r="H9626"/>
      <c r="I9626"/>
      <c r="J9626"/>
      <c r="K9626"/>
      <c r="L9626" s="172"/>
    </row>
    <row r="9627" spans="7:12" x14ac:dyDescent="0.15">
      <c r="G9627"/>
      <c r="H9627"/>
      <c r="I9627"/>
      <c r="J9627"/>
      <c r="K9627"/>
      <c r="L9627" s="172"/>
    </row>
    <row r="9628" spans="7:12" x14ac:dyDescent="0.15">
      <c r="G9628"/>
      <c r="H9628"/>
      <c r="I9628"/>
      <c r="J9628"/>
      <c r="K9628"/>
      <c r="L9628" s="172"/>
    </row>
    <row r="9629" spans="7:12" x14ac:dyDescent="0.15">
      <c r="G9629"/>
      <c r="H9629"/>
      <c r="I9629"/>
      <c r="J9629"/>
      <c r="K9629"/>
      <c r="L9629" s="172"/>
    </row>
    <row r="9630" spans="7:12" x14ac:dyDescent="0.15">
      <c r="G9630"/>
      <c r="H9630"/>
      <c r="I9630"/>
      <c r="J9630"/>
      <c r="K9630"/>
      <c r="L9630" s="172"/>
    </row>
    <row r="9631" spans="7:12" x14ac:dyDescent="0.15">
      <c r="G9631"/>
      <c r="H9631"/>
      <c r="I9631"/>
      <c r="J9631"/>
      <c r="K9631"/>
      <c r="L9631" s="172"/>
    </row>
    <row r="9632" spans="7:12" x14ac:dyDescent="0.15">
      <c r="G9632"/>
      <c r="H9632"/>
      <c r="I9632"/>
      <c r="J9632"/>
      <c r="K9632"/>
      <c r="L9632" s="172"/>
    </row>
    <row r="9633" spans="7:12" x14ac:dyDescent="0.15">
      <c r="G9633"/>
      <c r="H9633"/>
      <c r="I9633"/>
      <c r="J9633"/>
      <c r="K9633"/>
      <c r="L9633" s="172"/>
    </row>
    <row r="9634" spans="7:12" x14ac:dyDescent="0.15">
      <c r="G9634"/>
      <c r="H9634"/>
      <c r="I9634"/>
      <c r="J9634"/>
      <c r="K9634"/>
      <c r="L9634" s="172"/>
    </row>
    <row r="9635" spans="7:12" x14ac:dyDescent="0.15">
      <c r="G9635"/>
      <c r="H9635"/>
      <c r="I9635"/>
      <c r="J9635"/>
      <c r="K9635"/>
      <c r="L9635" s="172"/>
    </row>
    <row r="9636" spans="7:12" x14ac:dyDescent="0.15">
      <c r="G9636"/>
      <c r="H9636"/>
      <c r="I9636"/>
      <c r="J9636"/>
      <c r="K9636"/>
      <c r="L9636" s="172"/>
    </row>
    <row r="9637" spans="7:12" x14ac:dyDescent="0.15">
      <c r="G9637"/>
      <c r="H9637"/>
      <c r="I9637"/>
      <c r="J9637"/>
      <c r="K9637"/>
      <c r="L9637" s="172"/>
    </row>
    <row r="9638" spans="7:12" x14ac:dyDescent="0.15">
      <c r="G9638"/>
      <c r="H9638"/>
      <c r="I9638"/>
      <c r="J9638"/>
      <c r="K9638"/>
      <c r="L9638" s="172"/>
    </row>
    <row r="9639" spans="7:12" x14ac:dyDescent="0.15">
      <c r="G9639"/>
      <c r="H9639"/>
      <c r="I9639"/>
      <c r="J9639"/>
      <c r="K9639"/>
      <c r="L9639" s="172"/>
    </row>
    <row r="9640" spans="7:12" x14ac:dyDescent="0.15">
      <c r="G9640"/>
      <c r="H9640"/>
      <c r="I9640"/>
      <c r="J9640"/>
      <c r="K9640"/>
      <c r="L9640" s="172"/>
    </row>
    <row r="9641" spans="7:12" x14ac:dyDescent="0.15">
      <c r="G9641"/>
      <c r="H9641"/>
      <c r="I9641"/>
      <c r="J9641"/>
      <c r="K9641"/>
      <c r="L9641" s="172"/>
    </row>
    <row r="9642" spans="7:12" x14ac:dyDescent="0.15">
      <c r="G9642"/>
      <c r="H9642"/>
      <c r="I9642"/>
      <c r="J9642"/>
      <c r="K9642"/>
      <c r="L9642" s="172"/>
    </row>
    <row r="9643" spans="7:12" x14ac:dyDescent="0.15">
      <c r="G9643"/>
      <c r="H9643"/>
      <c r="I9643"/>
      <c r="J9643"/>
      <c r="K9643"/>
      <c r="L9643" s="172"/>
    </row>
    <row r="9644" spans="7:12" x14ac:dyDescent="0.15">
      <c r="G9644"/>
      <c r="H9644"/>
      <c r="I9644"/>
      <c r="J9644"/>
      <c r="K9644"/>
      <c r="L9644" s="172"/>
    </row>
    <row r="9645" spans="7:12" x14ac:dyDescent="0.15">
      <c r="G9645"/>
      <c r="H9645"/>
      <c r="I9645"/>
      <c r="J9645"/>
      <c r="K9645"/>
      <c r="L9645" s="172"/>
    </row>
    <row r="9646" spans="7:12" x14ac:dyDescent="0.15">
      <c r="G9646"/>
      <c r="H9646"/>
      <c r="I9646"/>
      <c r="J9646"/>
      <c r="K9646"/>
      <c r="L9646" s="172"/>
    </row>
    <row r="9647" spans="7:12" x14ac:dyDescent="0.15">
      <c r="G9647"/>
      <c r="H9647"/>
      <c r="I9647"/>
      <c r="J9647"/>
      <c r="K9647"/>
      <c r="L9647" s="172"/>
    </row>
    <row r="9648" spans="7:12" x14ac:dyDescent="0.15">
      <c r="G9648"/>
      <c r="H9648"/>
      <c r="I9648"/>
      <c r="J9648"/>
      <c r="K9648"/>
      <c r="L9648" s="172"/>
    </row>
    <row r="9649" spans="7:12" x14ac:dyDescent="0.15">
      <c r="G9649"/>
      <c r="H9649"/>
      <c r="I9649"/>
      <c r="J9649"/>
      <c r="K9649"/>
      <c r="L9649" s="172"/>
    </row>
    <row r="9650" spans="7:12" x14ac:dyDescent="0.15">
      <c r="G9650"/>
      <c r="H9650"/>
      <c r="I9650"/>
      <c r="J9650"/>
      <c r="K9650"/>
      <c r="L9650" s="172"/>
    </row>
    <row r="9651" spans="7:12" x14ac:dyDescent="0.15">
      <c r="G9651"/>
      <c r="H9651"/>
      <c r="I9651"/>
      <c r="J9651"/>
      <c r="K9651"/>
      <c r="L9651" s="172"/>
    </row>
    <row r="9652" spans="7:12" x14ac:dyDescent="0.15">
      <c r="G9652"/>
      <c r="H9652"/>
      <c r="I9652"/>
      <c r="J9652"/>
      <c r="K9652"/>
      <c r="L9652" s="172"/>
    </row>
    <row r="9653" spans="7:12" x14ac:dyDescent="0.15">
      <c r="G9653"/>
      <c r="H9653"/>
      <c r="I9653"/>
      <c r="J9653"/>
      <c r="K9653"/>
      <c r="L9653" s="172"/>
    </row>
    <row r="9654" spans="7:12" x14ac:dyDescent="0.15">
      <c r="G9654"/>
      <c r="H9654"/>
      <c r="I9654"/>
      <c r="J9654"/>
      <c r="K9654"/>
      <c r="L9654" s="172"/>
    </row>
    <row r="9655" spans="7:12" x14ac:dyDescent="0.15">
      <c r="G9655"/>
      <c r="H9655"/>
      <c r="I9655"/>
      <c r="J9655"/>
      <c r="K9655"/>
      <c r="L9655" s="172"/>
    </row>
    <row r="9656" spans="7:12" x14ac:dyDescent="0.15">
      <c r="G9656"/>
      <c r="H9656"/>
      <c r="I9656"/>
      <c r="J9656"/>
      <c r="K9656"/>
      <c r="L9656" s="172"/>
    </row>
    <row r="9657" spans="7:12" x14ac:dyDescent="0.15">
      <c r="G9657"/>
      <c r="H9657"/>
      <c r="I9657"/>
      <c r="J9657"/>
      <c r="K9657"/>
      <c r="L9657" s="172"/>
    </row>
    <row r="9658" spans="7:12" x14ac:dyDescent="0.15">
      <c r="G9658"/>
      <c r="H9658"/>
      <c r="I9658"/>
      <c r="J9658"/>
      <c r="K9658"/>
      <c r="L9658" s="172"/>
    </row>
    <row r="9659" spans="7:12" x14ac:dyDescent="0.15">
      <c r="G9659"/>
      <c r="H9659"/>
      <c r="I9659"/>
      <c r="J9659"/>
      <c r="K9659"/>
      <c r="L9659" s="172"/>
    </row>
    <row r="9660" spans="7:12" x14ac:dyDescent="0.15">
      <c r="G9660"/>
      <c r="H9660"/>
      <c r="I9660"/>
      <c r="J9660"/>
      <c r="K9660"/>
      <c r="L9660" s="172"/>
    </row>
    <row r="9661" spans="7:12" x14ac:dyDescent="0.15">
      <c r="G9661"/>
      <c r="H9661"/>
      <c r="I9661"/>
      <c r="J9661"/>
      <c r="K9661"/>
      <c r="L9661" s="172"/>
    </row>
    <row r="9662" spans="7:12" x14ac:dyDescent="0.15">
      <c r="G9662"/>
      <c r="H9662"/>
      <c r="I9662"/>
      <c r="J9662"/>
      <c r="K9662"/>
      <c r="L9662" s="172"/>
    </row>
    <row r="9663" spans="7:12" x14ac:dyDescent="0.15">
      <c r="G9663"/>
      <c r="H9663"/>
      <c r="I9663"/>
      <c r="J9663"/>
      <c r="K9663"/>
      <c r="L9663" s="172"/>
    </row>
    <row r="9664" spans="7:12" x14ac:dyDescent="0.15">
      <c r="G9664"/>
      <c r="H9664"/>
      <c r="I9664"/>
      <c r="J9664"/>
      <c r="K9664"/>
      <c r="L9664" s="172"/>
    </row>
    <row r="9665" spans="7:12" x14ac:dyDescent="0.15">
      <c r="G9665"/>
      <c r="H9665"/>
      <c r="I9665"/>
      <c r="J9665"/>
      <c r="K9665"/>
      <c r="L9665" s="172"/>
    </row>
    <row r="9666" spans="7:12" x14ac:dyDescent="0.15">
      <c r="G9666"/>
      <c r="H9666"/>
      <c r="I9666"/>
      <c r="J9666"/>
      <c r="K9666"/>
      <c r="L9666" s="172"/>
    </row>
    <row r="9667" spans="7:12" x14ac:dyDescent="0.15">
      <c r="G9667"/>
      <c r="H9667"/>
      <c r="I9667"/>
      <c r="J9667"/>
      <c r="K9667"/>
      <c r="L9667" s="172"/>
    </row>
    <row r="9668" spans="7:12" x14ac:dyDescent="0.15">
      <c r="G9668"/>
      <c r="H9668"/>
      <c r="I9668"/>
      <c r="J9668"/>
      <c r="K9668"/>
      <c r="L9668" s="172"/>
    </row>
    <row r="9669" spans="7:12" x14ac:dyDescent="0.15">
      <c r="G9669"/>
      <c r="H9669"/>
      <c r="I9669"/>
      <c r="J9669"/>
      <c r="K9669"/>
      <c r="L9669" s="172"/>
    </row>
    <row r="9670" spans="7:12" x14ac:dyDescent="0.15">
      <c r="G9670"/>
      <c r="H9670"/>
      <c r="I9670"/>
      <c r="J9670"/>
      <c r="K9670"/>
      <c r="L9670" s="172"/>
    </row>
    <row r="9671" spans="7:12" x14ac:dyDescent="0.15">
      <c r="G9671"/>
      <c r="H9671"/>
      <c r="I9671"/>
      <c r="J9671"/>
      <c r="K9671"/>
      <c r="L9671" s="172"/>
    </row>
    <row r="9672" spans="7:12" x14ac:dyDescent="0.15">
      <c r="G9672"/>
      <c r="H9672"/>
      <c r="I9672"/>
      <c r="J9672"/>
      <c r="K9672"/>
      <c r="L9672" s="172"/>
    </row>
    <row r="9673" spans="7:12" x14ac:dyDescent="0.15">
      <c r="G9673"/>
      <c r="H9673"/>
      <c r="I9673"/>
      <c r="J9673"/>
      <c r="K9673"/>
      <c r="L9673" s="172"/>
    </row>
    <row r="9674" spans="7:12" x14ac:dyDescent="0.15">
      <c r="G9674"/>
      <c r="H9674"/>
      <c r="I9674"/>
      <c r="J9674"/>
      <c r="K9674"/>
      <c r="L9674" s="172"/>
    </row>
    <row r="9675" spans="7:12" x14ac:dyDescent="0.15">
      <c r="G9675"/>
      <c r="H9675"/>
      <c r="I9675"/>
      <c r="J9675"/>
      <c r="K9675"/>
      <c r="L9675" s="172"/>
    </row>
    <row r="9676" spans="7:12" x14ac:dyDescent="0.15">
      <c r="G9676"/>
      <c r="H9676"/>
      <c r="I9676"/>
      <c r="J9676"/>
      <c r="K9676"/>
      <c r="L9676" s="172"/>
    </row>
    <row r="9677" spans="7:12" x14ac:dyDescent="0.15">
      <c r="G9677"/>
      <c r="H9677"/>
      <c r="I9677"/>
      <c r="J9677"/>
      <c r="K9677"/>
      <c r="L9677" s="172"/>
    </row>
    <row r="9678" spans="7:12" x14ac:dyDescent="0.15">
      <c r="G9678"/>
      <c r="H9678"/>
      <c r="I9678"/>
      <c r="J9678"/>
      <c r="K9678"/>
      <c r="L9678" s="172"/>
    </row>
    <row r="9679" spans="7:12" x14ac:dyDescent="0.15">
      <c r="G9679"/>
      <c r="H9679"/>
      <c r="I9679"/>
      <c r="J9679"/>
      <c r="K9679"/>
      <c r="L9679" s="172"/>
    </row>
    <row r="9680" spans="7:12" x14ac:dyDescent="0.15">
      <c r="G9680"/>
      <c r="H9680"/>
      <c r="I9680"/>
      <c r="J9680"/>
      <c r="K9680"/>
      <c r="L9680" s="172"/>
    </row>
    <row r="9681" spans="7:12" x14ac:dyDescent="0.15">
      <c r="G9681"/>
      <c r="H9681"/>
      <c r="I9681"/>
      <c r="J9681"/>
      <c r="K9681"/>
      <c r="L9681" s="172"/>
    </row>
    <row r="9682" spans="7:12" x14ac:dyDescent="0.15">
      <c r="G9682"/>
      <c r="H9682"/>
      <c r="I9682"/>
      <c r="J9682"/>
      <c r="K9682"/>
      <c r="L9682" s="172"/>
    </row>
    <row r="9683" spans="7:12" x14ac:dyDescent="0.15">
      <c r="G9683"/>
      <c r="H9683"/>
      <c r="I9683"/>
      <c r="J9683"/>
      <c r="K9683"/>
      <c r="L9683" s="172"/>
    </row>
    <row r="9684" spans="7:12" x14ac:dyDescent="0.15">
      <c r="G9684"/>
      <c r="H9684"/>
      <c r="I9684"/>
      <c r="J9684"/>
      <c r="K9684"/>
      <c r="L9684" s="172"/>
    </row>
    <row r="9685" spans="7:12" x14ac:dyDescent="0.15">
      <c r="G9685"/>
      <c r="H9685"/>
      <c r="I9685"/>
      <c r="J9685"/>
      <c r="K9685"/>
      <c r="L9685" s="172"/>
    </row>
    <row r="9686" spans="7:12" x14ac:dyDescent="0.15">
      <c r="G9686"/>
      <c r="H9686"/>
      <c r="I9686"/>
      <c r="J9686"/>
      <c r="K9686"/>
      <c r="L9686" s="172"/>
    </row>
    <row r="9687" spans="7:12" x14ac:dyDescent="0.15">
      <c r="G9687"/>
      <c r="H9687"/>
      <c r="I9687"/>
      <c r="J9687"/>
      <c r="K9687"/>
      <c r="L9687" s="172"/>
    </row>
    <row r="9688" spans="7:12" x14ac:dyDescent="0.15">
      <c r="G9688"/>
      <c r="H9688"/>
      <c r="I9688"/>
      <c r="J9688"/>
      <c r="K9688"/>
      <c r="L9688" s="172"/>
    </row>
    <row r="9689" spans="7:12" x14ac:dyDescent="0.15">
      <c r="G9689"/>
      <c r="H9689"/>
      <c r="I9689"/>
      <c r="J9689"/>
      <c r="K9689"/>
      <c r="L9689" s="172"/>
    </row>
    <row r="9690" spans="7:12" x14ac:dyDescent="0.15">
      <c r="G9690"/>
      <c r="H9690"/>
      <c r="I9690"/>
      <c r="J9690"/>
      <c r="K9690"/>
      <c r="L9690" s="172"/>
    </row>
    <row r="9691" spans="7:12" x14ac:dyDescent="0.15">
      <c r="G9691"/>
      <c r="H9691"/>
      <c r="I9691"/>
      <c r="J9691"/>
      <c r="K9691"/>
      <c r="L9691" s="172"/>
    </row>
    <row r="9692" spans="7:12" x14ac:dyDescent="0.15">
      <c r="G9692"/>
      <c r="H9692"/>
      <c r="I9692"/>
      <c r="J9692"/>
      <c r="K9692"/>
      <c r="L9692" s="172"/>
    </row>
    <row r="9693" spans="7:12" x14ac:dyDescent="0.15">
      <c r="G9693"/>
      <c r="H9693"/>
      <c r="I9693"/>
      <c r="J9693"/>
      <c r="K9693"/>
      <c r="L9693" s="172"/>
    </row>
    <row r="9694" spans="7:12" x14ac:dyDescent="0.15">
      <c r="G9694"/>
      <c r="H9694"/>
      <c r="I9694"/>
      <c r="J9694"/>
      <c r="K9694"/>
      <c r="L9694" s="172"/>
    </row>
    <row r="9695" spans="7:12" x14ac:dyDescent="0.15">
      <c r="G9695"/>
      <c r="H9695"/>
      <c r="I9695"/>
      <c r="J9695"/>
      <c r="K9695"/>
      <c r="L9695" s="172"/>
    </row>
    <row r="9696" spans="7:12" x14ac:dyDescent="0.15">
      <c r="G9696"/>
      <c r="H9696"/>
      <c r="I9696"/>
      <c r="J9696"/>
      <c r="K9696"/>
      <c r="L9696" s="172"/>
    </row>
    <row r="9697" spans="7:12" x14ac:dyDescent="0.15">
      <c r="G9697"/>
      <c r="H9697"/>
      <c r="I9697"/>
      <c r="J9697"/>
      <c r="K9697"/>
      <c r="L9697" s="172"/>
    </row>
    <row r="9698" spans="7:12" x14ac:dyDescent="0.15">
      <c r="G9698"/>
      <c r="H9698"/>
      <c r="I9698"/>
      <c r="J9698"/>
      <c r="K9698"/>
      <c r="L9698" s="172"/>
    </row>
    <row r="9699" spans="7:12" x14ac:dyDescent="0.15">
      <c r="G9699"/>
      <c r="H9699"/>
      <c r="I9699"/>
      <c r="J9699"/>
      <c r="K9699"/>
      <c r="L9699" s="172"/>
    </row>
    <row r="9700" spans="7:12" x14ac:dyDescent="0.15">
      <c r="G9700"/>
      <c r="H9700"/>
      <c r="I9700"/>
      <c r="J9700"/>
      <c r="K9700"/>
      <c r="L9700" s="172"/>
    </row>
    <row r="9701" spans="7:12" x14ac:dyDescent="0.15">
      <c r="G9701"/>
      <c r="H9701"/>
      <c r="I9701"/>
      <c r="J9701"/>
      <c r="K9701"/>
      <c r="L9701" s="172"/>
    </row>
    <row r="9702" spans="7:12" x14ac:dyDescent="0.15">
      <c r="G9702"/>
      <c r="H9702"/>
      <c r="I9702"/>
      <c r="J9702"/>
      <c r="K9702"/>
      <c r="L9702" s="172"/>
    </row>
    <row r="9703" spans="7:12" x14ac:dyDescent="0.15">
      <c r="G9703"/>
      <c r="H9703"/>
      <c r="I9703"/>
      <c r="J9703"/>
      <c r="K9703"/>
      <c r="L9703" s="172"/>
    </row>
    <row r="9704" spans="7:12" x14ac:dyDescent="0.15">
      <c r="G9704"/>
      <c r="H9704"/>
      <c r="I9704"/>
      <c r="J9704"/>
      <c r="K9704"/>
      <c r="L9704" s="172"/>
    </row>
    <row r="9705" spans="7:12" x14ac:dyDescent="0.15">
      <c r="G9705"/>
      <c r="H9705"/>
      <c r="I9705"/>
      <c r="J9705"/>
      <c r="K9705"/>
      <c r="L9705" s="172"/>
    </row>
    <row r="9706" spans="7:12" x14ac:dyDescent="0.15">
      <c r="G9706"/>
      <c r="H9706"/>
      <c r="I9706"/>
      <c r="J9706"/>
      <c r="K9706"/>
      <c r="L9706" s="172"/>
    </row>
    <row r="9707" spans="7:12" x14ac:dyDescent="0.15">
      <c r="G9707"/>
      <c r="H9707"/>
      <c r="I9707"/>
      <c r="J9707"/>
      <c r="K9707"/>
      <c r="L9707" s="172"/>
    </row>
    <row r="9708" spans="7:12" x14ac:dyDescent="0.15">
      <c r="G9708"/>
      <c r="H9708"/>
      <c r="I9708"/>
      <c r="J9708"/>
      <c r="K9708"/>
      <c r="L9708" s="172"/>
    </row>
    <row r="9709" spans="7:12" x14ac:dyDescent="0.15">
      <c r="G9709"/>
      <c r="H9709"/>
      <c r="I9709"/>
      <c r="J9709"/>
      <c r="K9709"/>
      <c r="L9709" s="172"/>
    </row>
    <row r="9710" spans="7:12" x14ac:dyDescent="0.15">
      <c r="G9710"/>
      <c r="H9710"/>
      <c r="I9710"/>
      <c r="J9710"/>
      <c r="K9710"/>
      <c r="L9710" s="172"/>
    </row>
    <row r="9711" spans="7:12" x14ac:dyDescent="0.15">
      <c r="G9711"/>
      <c r="H9711"/>
      <c r="I9711"/>
      <c r="J9711"/>
      <c r="K9711"/>
      <c r="L9711" s="172"/>
    </row>
    <row r="9712" spans="7:12" x14ac:dyDescent="0.15">
      <c r="G9712"/>
      <c r="H9712"/>
      <c r="I9712"/>
      <c r="J9712"/>
      <c r="K9712"/>
      <c r="L9712" s="172"/>
    </row>
    <row r="9713" spans="7:12" x14ac:dyDescent="0.15">
      <c r="G9713"/>
      <c r="H9713"/>
      <c r="I9713"/>
      <c r="J9713"/>
      <c r="K9713"/>
      <c r="L9713" s="172"/>
    </row>
    <row r="9714" spans="7:12" x14ac:dyDescent="0.15">
      <c r="G9714"/>
      <c r="H9714"/>
      <c r="I9714"/>
      <c r="J9714"/>
      <c r="K9714"/>
      <c r="L9714" s="172"/>
    </row>
    <row r="9715" spans="7:12" x14ac:dyDescent="0.15">
      <c r="G9715"/>
      <c r="H9715"/>
      <c r="I9715"/>
      <c r="J9715"/>
      <c r="K9715"/>
      <c r="L9715" s="172"/>
    </row>
    <row r="9716" spans="7:12" x14ac:dyDescent="0.15">
      <c r="G9716"/>
      <c r="H9716"/>
      <c r="I9716"/>
      <c r="J9716"/>
      <c r="K9716"/>
      <c r="L9716" s="172"/>
    </row>
    <row r="9717" spans="7:12" x14ac:dyDescent="0.15">
      <c r="G9717"/>
      <c r="H9717"/>
      <c r="I9717"/>
      <c r="J9717"/>
      <c r="K9717"/>
      <c r="L9717" s="172"/>
    </row>
    <row r="9718" spans="7:12" x14ac:dyDescent="0.15">
      <c r="G9718"/>
      <c r="H9718"/>
      <c r="I9718"/>
      <c r="J9718"/>
      <c r="K9718"/>
      <c r="L9718" s="172"/>
    </row>
    <row r="9719" spans="7:12" x14ac:dyDescent="0.15">
      <c r="G9719"/>
      <c r="H9719"/>
      <c r="I9719"/>
      <c r="J9719"/>
      <c r="K9719"/>
      <c r="L9719" s="172"/>
    </row>
    <row r="9720" spans="7:12" x14ac:dyDescent="0.15">
      <c r="G9720"/>
      <c r="H9720"/>
      <c r="I9720"/>
      <c r="J9720"/>
      <c r="K9720"/>
      <c r="L9720" s="172"/>
    </row>
    <row r="9721" spans="7:12" x14ac:dyDescent="0.15">
      <c r="G9721"/>
      <c r="H9721"/>
      <c r="I9721"/>
      <c r="J9721"/>
      <c r="K9721"/>
      <c r="L9721" s="172"/>
    </row>
    <row r="9722" spans="7:12" x14ac:dyDescent="0.15">
      <c r="G9722"/>
      <c r="H9722"/>
      <c r="I9722"/>
      <c r="J9722"/>
      <c r="K9722"/>
      <c r="L9722" s="172"/>
    </row>
    <row r="9723" spans="7:12" x14ac:dyDescent="0.15">
      <c r="G9723"/>
      <c r="H9723"/>
      <c r="I9723"/>
      <c r="J9723"/>
      <c r="K9723"/>
      <c r="L9723" s="172"/>
    </row>
    <row r="9724" spans="7:12" x14ac:dyDescent="0.15">
      <c r="G9724"/>
      <c r="H9724"/>
      <c r="I9724"/>
      <c r="J9724"/>
      <c r="K9724"/>
      <c r="L9724" s="172"/>
    </row>
    <row r="9725" spans="7:12" x14ac:dyDescent="0.15">
      <c r="G9725"/>
      <c r="H9725"/>
      <c r="I9725"/>
      <c r="J9725"/>
      <c r="K9725"/>
      <c r="L9725" s="172"/>
    </row>
    <row r="9726" spans="7:12" x14ac:dyDescent="0.15">
      <c r="G9726"/>
      <c r="H9726"/>
      <c r="I9726"/>
      <c r="J9726"/>
      <c r="K9726"/>
      <c r="L9726" s="172"/>
    </row>
    <row r="9727" spans="7:12" x14ac:dyDescent="0.15">
      <c r="G9727"/>
      <c r="H9727"/>
      <c r="I9727"/>
      <c r="J9727"/>
      <c r="K9727"/>
      <c r="L9727" s="172"/>
    </row>
    <row r="9728" spans="7:12" x14ac:dyDescent="0.15">
      <c r="G9728"/>
      <c r="H9728"/>
      <c r="I9728"/>
      <c r="J9728"/>
      <c r="K9728"/>
      <c r="L9728" s="172"/>
    </row>
    <row r="9729" spans="7:12" x14ac:dyDescent="0.15">
      <c r="G9729"/>
      <c r="H9729"/>
      <c r="I9729"/>
      <c r="J9729"/>
      <c r="K9729"/>
      <c r="L9729" s="172"/>
    </row>
    <row r="9730" spans="7:12" x14ac:dyDescent="0.15">
      <c r="G9730"/>
      <c r="H9730"/>
      <c r="I9730"/>
      <c r="J9730"/>
      <c r="K9730"/>
      <c r="L9730" s="172"/>
    </row>
    <row r="9731" spans="7:12" x14ac:dyDescent="0.15">
      <c r="G9731"/>
      <c r="H9731"/>
      <c r="I9731"/>
      <c r="J9731"/>
      <c r="K9731"/>
      <c r="L9731" s="172"/>
    </row>
    <row r="9732" spans="7:12" x14ac:dyDescent="0.15">
      <c r="G9732"/>
      <c r="H9732"/>
      <c r="I9732"/>
      <c r="J9732"/>
      <c r="K9732"/>
      <c r="L9732" s="172"/>
    </row>
    <row r="9733" spans="7:12" x14ac:dyDescent="0.15">
      <c r="G9733"/>
      <c r="H9733"/>
      <c r="I9733"/>
      <c r="J9733"/>
      <c r="K9733"/>
      <c r="L9733" s="172"/>
    </row>
    <row r="9734" spans="7:12" x14ac:dyDescent="0.15">
      <c r="G9734"/>
      <c r="H9734"/>
      <c r="I9734"/>
      <c r="J9734"/>
      <c r="K9734"/>
      <c r="L9734" s="172"/>
    </row>
    <row r="9735" spans="7:12" x14ac:dyDescent="0.15">
      <c r="G9735"/>
      <c r="H9735"/>
      <c r="I9735"/>
      <c r="J9735"/>
      <c r="K9735"/>
      <c r="L9735" s="172"/>
    </row>
    <row r="9736" spans="7:12" x14ac:dyDescent="0.15">
      <c r="G9736"/>
      <c r="H9736"/>
      <c r="I9736"/>
      <c r="J9736"/>
      <c r="K9736"/>
      <c r="L9736" s="172"/>
    </row>
    <row r="9737" spans="7:12" x14ac:dyDescent="0.15">
      <c r="G9737"/>
      <c r="H9737"/>
      <c r="I9737"/>
      <c r="J9737"/>
      <c r="K9737"/>
      <c r="L9737" s="172"/>
    </row>
    <row r="9738" spans="7:12" x14ac:dyDescent="0.15">
      <c r="G9738"/>
      <c r="H9738"/>
      <c r="I9738"/>
      <c r="J9738"/>
      <c r="K9738"/>
      <c r="L9738" s="172"/>
    </row>
    <row r="9739" spans="7:12" x14ac:dyDescent="0.15">
      <c r="G9739"/>
      <c r="H9739"/>
      <c r="I9739"/>
      <c r="J9739"/>
      <c r="K9739"/>
      <c r="L9739" s="172"/>
    </row>
    <row r="9740" spans="7:12" x14ac:dyDescent="0.15">
      <c r="G9740"/>
      <c r="H9740"/>
      <c r="I9740"/>
      <c r="J9740"/>
      <c r="K9740"/>
      <c r="L9740" s="172"/>
    </row>
    <row r="9741" spans="7:12" x14ac:dyDescent="0.15">
      <c r="G9741"/>
      <c r="H9741"/>
      <c r="I9741"/>
      <c r="J9741"/>
      <c r="K9741"/>
      <c r="L9741" s="172"/>
    </row>
    <row r="9742" spans="7:12" x14ac:dyDescent="0.15">
      <c r="G9742"/>
      <c r="H9742"/>
      <c r="I9742"/>
      <c r="J9742"/>
      <c r="K9742"/>
      <c r="L9742" s="172"/>
    </row>
    <row r="9743" spans="7:12" x14ac:dyDescent="0.15">
      <c r="G9743"/>
      <c r="H9743"/>
      <c r="I9743"/>
      <c r="J9743"/>
      <c r="K9743"/>
      <c r="L9743" s="172"/>
    </row>
    <row r="9744" spans="7:12" x14ac:dyDescent="0.15">
      <c r="G9744"/>
      <c r="H9744"/>
      <c r="I9744"/>
      <c r="J9744"/>
      <c r="K9744"/>
      <c r="L9744" s="172"/>
    </row>
    <row r="9745" spans="7:12" x14ac:dyDescent="0.15">
      <c r="G9745"/>
      <c r="H9745"/>
      <c r="I9745"/>
      <c r="J9745"/>
      <c r="K9745"/>
      <c r="L9745" s="172"/>
    </row>
    <row r="9746" spans="7:12" x14ac:dyDescent="0.15">
      <c r="G9746"/>
      <c r="H9746"/>
      <c r="I9746"/>
      <c r="J9746"/>
      <c r="K9746"/>
      <c r="L9746" s="172"/>
    </row>
    <row r="9747" spans="7:12" x14ac:dyDescent="0.15">
      <c r="G9747"/>
      <c r="H9747"/>
      <c r="I9747"/>
      <c r="J9747"/>
      <c r="K9747"/>
      <c r="L9747" s="172"/>
    </row>
    <row r="9748" spans="7:12" x14ac:dyDescent="0.15">
      <c r="G9748"/>
      <c r="H9748"/>
      <c r="I9748"/>
      <c r="J9748"/>
      <c r="K9748"/>
      <c r="L9748" s="172"/>
    </row>
    <row r="9749" spans="7:12" x14ac:dyDescent="0.15">
      <c r="G9749"/>
      <c r="H9749"/>
      <c r="I9749"/>
      <c r="J9749"/>
      <c r="K9749"/>
      <c r="L9749" s="172"/>
    </row>
    <row r="9750" spans="7:12" x14ac:dyDescent="0.15">
      <c r="G9750"/>
      <c r="H9750"/>
      <c r="I9750"/>
      <c r="J9750"/>
      <c r="K9750"/>
      <c r="L9750" s="172"/>
    </row>
    <row r="9751" spans="7:12" x14ac:dyDescent="0.15">
      <c r="G9751"/>
      <c r="H9751"/>
      <c r="I9751"/>
      <c r="J9751"/>
      <c r="K9751"/>
      <c r="L9751" s="172"/>
    </row>
    <row r="9752" spans="7:12" x14ac:dyDescent="0.15">
      <c r="G9752"/>
      <c r="H9752"/>
      <c r="I9752"/>
      <c r="J9752"/>
      <c r="K9752"/>
      <c r="L9752" s="172"/>
    </row>
    <row r="9753" spans="7:12" x14ac:dyDescent="0.15">
      <c r="G9753"/>
      <c r="H9753"/>
      <c r="I9753"/>
      <c r="J9753"/>
      <c r="K9753"/>
      <c r="L9753" s="172"/>
    </row>
    <row r="9754" spans="7:12" x14ac:dyDescent="0.15">
      <c r="G9754"/>
      <c r="H9754"/>
      <c r="I9754"/>
      <c r="J9754"/>
      <c r="K9754"/>
      <c r="L9754" s="172"/>
    </row>
    <row r="9755" spans="7:12" x14ac:dyDescent="0.15">
      <c r="G9755"/>
      <c r="H9755"/>
      <c r="I9755"/>
      <c r="J9755"/>
      <c r="K9755"/>
      <c r="L9755" s="172"/>
    </row>
    <row r="9756" spans="7:12" x14ac:dyDescent="0.15">
      <c r="G9756"/>
      <c r="H9756"/>
      <c r="I9756"/>
      <c r="J9756"/>
      <c r="K9756"/>
      <c r="L9756" s="172"/>
    </row>
    <row r="9757" spans="7:12" x14ac:dyDescent="0.15">
      <c r="G9757"/>
      <c r="H9757"/>
      <c r="I9757"/>
      <c r="J9757"/>
      <c r="K9757"/>
      <c r="L9757" s="172"/>
    </row>
    <row r="9758" spans="7:12" x14ac:dyDescent="0.15">
      <c r="G9758"/>
      <c r="H9758"/>
      <c r="I9758"/>
      <c r="J9758"/>
      <c r="K9758"/>
      <c r="L9758" s="172"/>
    </row>
    <row r="9759" spans="7:12" x14ac:dyDescent="0.15">
      <c r="G9759"/>
      <c r="H9759"/>
      <c r="I9759"/>
      <c r="J9759"/>
      <c r="K9759"/>
      <c r="L9759" s="172"/>
    </row>
    <row r="9760" spans="7:12" x14ac:dyDescent="0.15">
      <c r="G9760"/>
      <c r="H9760"/>
      <c r="I9760"/>
      <c r="J9760"/>
      <c r="K9760"/>
      <c r="L9760" s="172"/>
    </row>
    <row r="9761" spans="7:12" x14ac:dyDescent="0.15">
      <c r="G9761"/>
      <c r="H9761"/>
      <c r="I9761"/>
      <c r="J9761"/>
      <c r="K9761"/>
      <c r="L9761" s="172"/>
    </row>
    <row r="9762" spans="7:12" x14ac:dyDescent="0.15">
      <c r="G9762"/>
      <c r="H9762"/>
      <c r="I9762"/>
      <c r="J9762"/>
      <c r="K9762"/>
      <c r="L9762" s="172"/>
    </row>
    <row r="9763" spans="7:12" x14ac:dyDescent="0.15">
      <c r="G9763"/>
      <c r="H9763"/>
      <c r="I9763"/>
      <c r="J9763"/>
      <c r="K9763"/>
      <c r="L9763" s="172"/>
    </row>
    <row r="9764" spans="7:12" x14ac:dyDescent="0.15">
      <c r="G9764"/>
      <c r="H9764"/>
      <c r="I9764"/>
      <c r="J9764"/>
      <c r="K9764"/>
      <c r="L9764" s="172"/>
    </row>
    <row r="9765" spans="7:12" x14ac:dyDescent="0.15">
      <c r="G9765"/>
      <c r="H9765"/>
      <c r="I9765"/>
      <c r="J9765"/>
      <c r="K9765"/>
      <c r="L9765" s="172"/>
    </row>
    <row r="9766" spans="7:12" x14ac:dyDescent="0.15">
      <c r="G9766"/>
      <c r="H9766"/>
      <c r="I9766"/>
      <c r="J9766"/>
      <c r="K9766"/>
      <c r="L9766" s="172"/>
    </row>
    <row r="9767" spans="7:12" x14ac:dyDescent="0.15">
      <c r="G9767"/>
      <c r="H9767"/>
      <c r="I9767"/>
      <c r="J9767"/>
      <c r="K9767"/>
      <c r="L9767" s="172"/>
    </row>
    <row r="9768" spans="7:12" x14ac:dyDescent="0.15">
      <c r="G9768"/>
      <c r="H9768"/>
      <c r="I9768"/>
      <c r="J9768"/>
      <c r="K9768"/>
      <c r="L9768" s="172"/>
    </row>
    <row r="9769" spans="7:12" x14ac:dyDescent="0.15">
      <c r="G9769"/>
      <c r="H9769"/>
      <c r="I9769"/>
      <c r="J9769"/>
      <c r="K9769"/>
      <c r="L9769" s="172"/>
    </row>
    <row r="9770" spans="7:12" x14ac:dyDescent="0.15">
      <c r="G9770"/>
      <c r="H9770"/>
      <c r="I9770"/>
      <c r="J9770"/>
      <c r="K9770"/>
      <c r="L9770" s="172"/>
    </row>
    <row r="9771" spans="7:12" x14ac:dyDescent="0.15">
      <c r="G9771"/>
      <c r="H9771"/>
      <c r="I9771"/>
      <c r="J9771"/>
      <c r="K9771"/>
      <c r="L9771" s="172"/>
    </row>
    <row r="9772" spans="7:12" x14ac:dyDescent="0.15">
      <c r="G9772"/>
      <c r="H9772"/>
      <c r="I9772"/>
      <c r="J9772"/>
      <c r="K9772"/>
      <c r="L9772" s="172"/>
    </row>
    <row r="9773" spans="7:12" x14ac:dyDescent="0.15">
      <c r="G9773"/>
      <c r="H9773"/>
      <c r="I9773"/>
      <c r="J9773"/>
      <c r="K9773"/>
      <c r="L9773" s="172"/>
    </row>
    <row r="9774" spans="7:12" x14ac:dyDescent="0.15">
      <c r="G9774"/>
      <c r="H9774"/>
      <c r="I9774"/>
      <c r="J9774"/>
      <c r="K9774"/>
      <c r="L9774" s="172"/>
    </row>
    <row r="9775" spans="7:12" x14ac:dyDescent="0.15">
      <c r="G9775"/>
      <c r="H9775"/>
      <c r="I9775"/>
      <c r="J9775"/>
      <c r="K9775"/>
      <c r="L9775" s="172"/>
    </row>
    <row r="9776" spans="7:12" x14ac:dyDescent="0.15">
      <c r="G9776"/>
      <c r="H9776"/>
      <c r="I9776"/>
      <c r="J9776"/>
      <c r="K9776"/>
      <c r="L9776" s="172"/>
    </row>
    <row r="9777" spans="7:12" x14ac:dyDescent="0.15">
      <c r="G9777"/>
      <c r="H9777"/>
      <c r="I9777"/>
      <c r="J9777"/>
      <c r="K9777"/>
      <c r="L9777" s="172"/>
    </row>
    <row r="9778" spans="7:12" x14ac:dyDescent="0.15">
      <c r="G9778"/>
      <c r="H9778"/>
      <c r="I9778"/>
      <c r="J9778"/>
      <c r="K9778"/>
      <c r="L9778" s="172"/>
    </row>
    <row r="9779" spans="7:12" x14ac:dyDescent="0.15">
      <c r="G9779"/>
      <c r="H9779"/>
      <c r="I9779"/>
      <c r="J9779"/>
      <c r="K9779"/>
      <c r="L9779" s="172"/>
    </row>
    <row r="9780" spans="7:12" x14ac:dyDescent="0.15">
      <c r="G9780"/>
      <c r="H9780"/>
      <c r="I9780"/>
      <c r="J9780"/>
      <c r="K9780"/>
      <c r="L9780" s="172"/>
    </row>
    <row r="9781" spans="7:12" x14ac:dyDescent="0.15">
      <c r="G9781"/>
      <c r="H9781"/>
      <c r="I9781"/>
      <c r="J9781"/>
      <c r="K9781"/>
      <c r="L9781" s="172"/>
    </row>
    <row r="9782" spans="7:12" x14ac:dyDescent="0.15">
      <c r="G9782"/>
      <c r="H9782"/>
      <c r="I9782"/>
      <c r="J9782"/>
      <c r="K9782"/>
      <c r="L9782" s="172"/>
    </row>
    <row r="9783" spans="7:12" x14ac:dyDescent="0.15">
      <c r="G9783"/>
      <c r="H9783"/>
      <c r="I9783"/>
      <c r="J9783"/>
      <c r="K9783"/>
      <c r="L9783" s="172"/>
    </row>
    <row r="9784" spans="7:12" x14ac:dyDescent="0.15">
      <c r="G9784"/>
      <c r="H9784"/>
      <c r="I9784"/>
      <c r="J9784"/>
      <c r="K9784"/>
      <c r="L9784" s="172"/>
    </row>
    <row r="9785" spans="7:12" x14ac:dyDescent="0.15">
      <c r="G9785"/>
      <c r="H9785"/>
      <c r="I9785"/>
      <c r="J9785"/>
      <c r="K9785"/>
      <c r="L9785" s="172"/>
    </row>
    <row r="9786" spans="7:12" x14ac:dyDescent="0.15">
      <c r="G9786"/>
      <c r="H9786"/>
      <c r="I9786"/>
      <c r="J9786"/>
      <c r="K9786"/>
      <c r="L9786" s="172"/>
    </row>
    <row r="9787" spans="7:12" x14ac:dyDescent="0.15">
      <c r="G9787"/>
      <c r="H9787"/>
      <c r="I9787"/>
      <c r="J9787"/>
      <c r="K9787"/>
      <c r="L9787" s="172"/>
    </row>
    <row r="9788" spans="7:12" x14ac:dyDescent="0.15">
      <c r="G9788"/>
      <c r="H9788"/>
      <c r="I9788"/>
      <c r="J9788"/>
      <c r="K9788"/>
      <c r="L9788" s="172"/>
    </row>
    <row r="9789" spans="7:12" x14ac:dyDescent="0.15">
      <c r="G9789"/>
      <c r="H9789"/>
      <c r="I9789"/>
      <c r="J9789"/>
      <c r="K9789"/>
      <c r="L9789" s="172"/>
    </row>
    <row r="9790" spans="7:12" x14ac:dyDescent="0.15">
      <c r="G9790"/>
      <c r="H9790"/>
      <c r="I9790"/>
      <c r="J9790"/>
      <c r="K9790"/>
      <c r="L9790" s="172"/>
    </row>
    <row r="9791" spans="7:12" x14ac:dyDescent="0.15">
      <c r="G9791"/>
      <c r="H9791"/>
      <c r="I9791"/>
      <c r="J9791"/>
      <c r="K9791"/>
      <c r="L9791" s="172"/>
    </row>
    <row r="9792" spans="7:12" x14ac:dyDescent="0.15">
      <c r="G9792"/>
      <c r="H9792"/>
      <c r="I9792"/>
      <c r="J9792"/>
      <c r="K9792"/>
      <c r="L9792" s="172"/>
    </row>
    <row r="9793" spans="7:12" x14ac:dyDescent="0.15">
      <c r="G9793"/>
      <c r="H9793"/>
      <c r="I9793"/>
      <c r="J9793"/>
      <c r="K9793"/>
      <c r="L9793" s="172"/>
    </row>
    <row r="9794" spans="7:12" x14ac:dyDescent="0.15">
      <c r="G9794"/>
      <c r="H9794"/>
      <c r="I9794"/>
      <c r="J9794"/>
      <c r="K9794"/>
      <c r="L9794" s="172"/>
    </row>
    <row r="9795" spans="7:12" x14ac:dyDescent="0.15">
      <c r="G9795"/>
      <c r="H9795"/>
      <c r="I9795"/>
      <c r="J9795"/>
      <c r="K9795"/>
      <c r="L9795" s="172"/>
    </row>
    <row r="9796" spans="7:12" x14ac:dyDescent="0.15">
      <c r="G9796"/>
      <c r="H9796"/>
      <c r="I9796"/>
      <c r="J9796"/>
      <c r="K9796"/>
      <c r="L9796" s="172"/>
    </row>
    <row r="9797" spans="7:12" x14ac:dyDescent="0.15">
      <c r="G9797"/>
      <c r="H9797"/>
      <c r="I9797"/>
      <c r="J9797"/>
      <c r="K9797"/>
      <c r="L9797" s="172"/>
    </row>
    <row r="9798" spans="7:12" x14ac:dyDescent="0.15">
      <c r="G9798"/>
      <c r="H9798"/>
      <c r="I9798"/>
      <c r="J9798"/>
      <c r="K9798"/>
      <c r="L9798" s="172"/>
    </row>
    <row r="9799" spans="7:12" x14ac:dyDescent="0.15">
      <c r="G9799"/>
      <c r="H9799"/>
      <c r="I9799"/>
      <c r="J9799"/>
      <c r="K9799"/>
      <c r="L9799" s="172"/>
    </row>
    <row r="9800" spans="7:12" x14ac:dyDescent="0.15">
      <c r="G9800"/>
      <c r="H9800"/>
      <c r="I9800"/>
      <c r="J9800"/>
      <c r="K9800"/>
      <c r="L9800" s="172"/>
    </row>
    <row r="9801" spans="7:12" x14ac:dyDescent="0.15">
      <c r="G9801"/>
      <c r="H9801"/>
      <c r="I9801"/>
      <c r="J9801"/>
      <c r="K9801"/>
      <c r="L9801" s="172"/>
    </row>
    <row r="9802" spans="7:12" x14ac:dyDescent="0.15">
      <c r="G9802"/>
      <c r="H9802"/>
      <c r="I9802"/>
      <c r="J9802"/>
      <c r="K9802"/>
      <c r="L9802" s="172"/>
    </row>
    <row r="9803" spans="7:12" x14ac:dyDescent="0.15">
      <c r="G9803"/>
      <c r="H9803"/>
      <c r="I9803"/>
      <c r="J9803"/>
      <c r="K9803"/>
      <c r="L9803" s="172"/>
    </row>
    <row r="9804" spans="7:12" x14ac:dyDescent="0.15">
      <c r="G9804"/>
      <c r="H9804"/>
      <c r="I9804"/>
      <c r="J9804"/>
      <c r="K9804"/>
      <c r="L9804" s="172"/>
    </row>
    <row r="9805" spans="7:12" x14ac:dyDescent="0.15">
      <c r="G9805"/>
      <c r="H9805"/>
      <c r="I9805"/>
      <c r="J9805"/>
      <c r="K9805"/>
      <c r="L9805" s="172"/>
    </row>
    <row r="9806" spans="7:12" x14ac:dyDescent="0.15">
      <c r="G9806"/>
      <c r="H9806"/>
      <c r="I9806"/>
      <c r="J9806"/>
      <c r="K9806"/>
      <c r="L9806" s="172"/>
    </row>
    <row r="9807" spans="7:12" x14ac:dyDescent="0.15">
      <c r="G9807"/>
      <c r="H9807"/>
      <c r="I9807"/>
      <c r="J9807"/>
      <c r="K9807"/>
      <c r="L9807" s="172"/>
    </row>
    <row r="9808" spans="7:12" x14ac:dyDescent="0.15">
      <c r="G9808"/>
      <c r="H9808"/>
      <c r="I9808"/>
      <c r="J9808"/>
      <c r="K9808"/>
      <c r="L9808" s="172"/>
    </row>
    <row r="9809" spans="7:12" x14ac:dyDescent="0.15">
      <c r="G9809"/>
      <c r="H9809"/>
      <c r="I9809"/>
      <c r="J9809"/>
      <c r="K9809"/>
      <c r="L9809" s="172"/>
    </row>
    <row r="9810" spans="7:12" x14ac:dyDescent="0.15">
      <c r="G9810"/>
      <c r="H9810"/>
      <c r="I9810"/>
      <c r="J9810"/>
      <c r="K9810"/>
      <c r="L9810" s="172"/>
    </row>
    <row r="9811" spans="7:12" x14ac:dyDescent="0.15">
      <c r="G9811"/>
      <c r="H9811"/>
      <c r="I9811"/>
      <c r="J9811"/>
      <c r="K9811"/>
      <c r="L9811" s="172"/>
    </row>
    <row r="9812" spans="7:12" x14ac:dyDescent="0.15">
      <c r="G9812"/>
      <c r="H9812"/>
      <c r="I9812"/>
      <c r="J9812"/>
      <c r="K9812"/>
      <c r="L9812" s="172"/>
    </row>
    <row r="9813" spans="7:12" x14ac:dyDescent="0.15">
      <c r="G9813"/>
      <c r="H9813"/>
      <c r="I9813"/>
      <c r="J9813"/>
      <c r="K9813"/>
      <c r="L9813" s="172"/>
    </row>
    <row r="9814" spans="7:12" x14ac:dyDescent="0.15">
      <c r="G9814"/>
      <c r="H9814"/>
      <c r="I9814"/>
      <c r="J9814"/>
      <c r="K9814"/>
      <c r="L9814" s="172"/>
    </row>
    <row r="9815" spans="7:12" x14ac:dyDescent="0.15">
      <c r="G9815"/>
      <c r="H9815"/>
      <c r="I9815"/>
      <c r="J9815"/>
      <c r="K9815"/>
      <c r="L9815" s="172"/>
    </row>
    <row r="9816" spans="7:12" x14ac:dyDescent="0.15">
      <c r="G9816"/>
      <c r="H9816"/>
      <c r="I9816"/>
      <c r="J9816"/>
      <c r="K9816"/>
      <c r="L9816" s="172"/>
    </row>
    <row r="9817" spans="7:12" x14ac:dyDescent="0.15">
      <c r="G9817"/>
      <c r="H9817"/>
      <c r="I9817"/>
      <c r="J9817"/>
      <c r="K9817"/>
      <c r="L9817" s="172"/>
    </row>
    <row r="9818" spans="7:12" x14ac:dyDescent="0.15">
      <c r="G9818"/>
      <c r="H9818"/>
      <c r="I9818"/>
      <c r="J9818"/>
      <c r="K9818"/>
      <c r="L9818" s="172"/>
    </row>
    <row r="9819" spans="7:12" x14ac:dyDescent="0.15">
      <c r="G9819"/>
      <c r="H9819"/>
      <c r="I9819"/>
      <c r="J9819"/>
      <c r="K9819"/>
      <c r="L9819" s="172"/>
    </row>
    <row r="9820" spans="7:12" x14ac:dyDescent="0.15">
      <c r="G9820"/>
      <c r="H9820"/>
      <c r="I9820"/>
      <c r="J9820"/>
      <c r="K9820"/>
      <c r="L9820" s="172"/>
    </row>
    <row r="9821" spans="7:12" x14ac:dyDescent="0.15">
      <c r="G9821"/>
      <c r="H9821"/>
      <c r="I9821"/>
      <c r="J9821"/>
      <c r="K9821"/>
      <c r="L9821" s="172"/>
    </row>
    <row r="9822" spans="7:12" x14ac:dyDescent="0.15">
      <c r="G9822"/>
      <c r="H9822"/>
      <c r="I9822"/>
      <c r="J9822"/>
      <c r="K9822"/>
      <c r="L9822" s="172"/>
    </row>
    <row r="9823" spans="7:12" x14ac:dyDescent="0.15">
      <c r="G9823"/>
      <c r="H9823"/>
      <c r="I9823"/>
      <c r="J9823"/>
      <c r="K9823"/>
      <c r="L9823" s="172"/>
    </row>
    <row r="9824" spans="7:12" x14ac:dyDescent="0.15">
      <c r="G9824"/>
      <c r="H9824"/>
      <c r="I9824"/>
      <c r="J9824"/>
      <c r="K9824"/>
      <c r="L9824" s="172"/>
    </row>
    <row r="9825" spans="7:12" x14ac:dyDescent="0.15">
      <c r="G9825"/>
      <c r="H9825"/>
      <c r="I9825"/>
      <c r="J9825"/>
      <c r="K9825"/>
      <c r="L9825" s="172"/>
    </row>
    <row r="9826" spans="7:12" x14ac:dyDescent="0.15">
      <c r="G9826"/>
      <c r="H9826"/>
      <c r="I9826"/>
      <c r="J9826"/>
      <c r="K9826"/>
      <c r="L9826" s="172"/>
    </row>
    <row r="9827" spans="7:12" x14ac:dyDescent="0.15">
      <c r="G9827"/>
      <c r="H9827"/>
      <c r="I9827"/>
      <c r="J9827"/>
      <c r="K9827"/>
      <c r="L9827" s="172"/>
    </row>
    <row r="9828" spans="7:12" x14ac:dyDescent="0.15">
      <c r="G9828"/>
      <c r="H9828"/>
      <c r="I9828"/>
      <c r="J9828"/>
      <c r="K9828"/>
      <c r="L9828" s="172"/>
    </row>
    <row r="9829" spans="7:12" x14ac:dyDescent="0.15">
      <c r="G9829"/>
      <c r="H9829"/>
      <c r="I9829"/>
      <c r="J9829"/>
      <c r="K9829"/>
      <c r="L9829" s="172"/>
    </row>
    <row r="9830" spans="7:12" x14ac:dyDescent="0.15">
      <c r="G9830"/>
      <c r="H9830"/>
      <c r="I9830"/>
      <c r="J9830"/>
      <c r="K9830"/>
      <c r="L9830" s="172"/>
    </row>
    <row r="9831" spans="7:12" x14ac:dyDescent="0.15">
      <c r="G9831"/>
      <c r="H9831"/>
      <c r="I9831"/>
      <c r="J9831"/>
      <c r="K9831"/>
      <c r="L9831" s="172"/>
    </row>
    <row r="9832" spans="7:12" x14ac:dyDescent="0.15">
      <c r="G9832"/>
      <c r="H9832"/>
      <c r="I9832"/>
      <c r="J9832"/>
      <c r="K9832"/>
      <c r="L9832" s="172"/>
    </row>
    <row r="9833" spans="7:12" x14ac:dyDescent="0.15">
      <c r="G9833"/>
      <c r="H9833"/>
      <c r="I9833"/>
      <c r="J9833"/>
      <c r="K9833"/>
      <c r="L9833" s="172"/>
    </row>
    <row r="9834" spans="7:12" x14ac:dyDescent="0.15">
      <c r="G9834"/>
      <c r="H9834"/>
      <c r="I9834"/>
      <c r="J9834"/>
      <c r="K9834"/>
      <c r="L9834" s="172"/>
    </row>
    <row r="9835" spans="7:12" x14ac:dyDescent="0.15">
      <c r="G9835"/>
      <c r="H9835"/>
      <c r="I9835"/>
      <c r="J9835"/>
      <c r="K9835"/>
      <c r="L9835" s="172"/>
    </row>
    <row r="9836" spans="7:12" x14ac:dyDescent="0.15">
      <c r="G9836"/>
      <c r="H9836"/>
      <c r="I9836"/>
      <c r="J9836"/>
      <c r="K9836"/>
      <c r="L9836" s="172"/>
    </row>
    <row r="9837" spans="7:12" x14ac:dyDescent="0.15">
      <c r="G9837"/>
      <c r="H9837"/>
      <c r="I9837"/>
      <c r="J9837"/>
      <c r="K9837"/>
      <c r="L9837" s="172"/>
    </row>
    <row r="9838" spans="7:12" x14ac:dyDescent="0.15">
      <c r="G9838"/>
      <c r="H9838"/>
      <c r="I9838"/>
      <c r="J9838"/>
      <c r="K9838"/>
      <c r="L9838" s="172"/>
    </row>
    <row r="9839" spans="7:12" x14ac:dyDescent="0.15">
      <c r="G9839"/>
      <c r="H9839"/>
      <c r="I9839"/>
      <c r="J9839"/>
      <c r="K9839"/>
      <c r="L9839" s="172"/>
    </row>
    <row r="9840" spans="7:12" x14ac:dyDescent="0.15">
      <c r="G9840"/>
      <c r="H9840"/>
      <c r="I9840"/>
      <c r="J9840"/>
      <c r="K9840"/>
      <c r="L9840" s="172"/>
    </row>
    <row r="9841" spans="7:12" x14ac:dyDescent="0.15">
      <c r="G9841"/>
      <c r="H9841"/>
      <c r="I9841"/>
      <c r="J9841"/>
      <c r="K9841"/>
      <c r="L9841" s="172"/>
    </row>
    <row r="9842" spans="7:12" x14ac:dyDescent="0.15">
      <c r="G9842"/>
      <c r="H9842"/>
      <c r="I9842"/>
      <c r="J9842"/>
      <c r="K9842"/>
      <c r="L9842" s="172"/>
    </row>
    <row r="9843" spans="7:12" x14ac:dyDescent="0.15">
      <c r="G9843"/>
      <c r="H9843"/>
      <c r="I9843"/>
      <c r="J9843"/>
      <c r="K9843"/>
      <c r="L9843" s="172"/>
    </row>
    <row r="9844" spans="7:12" x14ac:dyDescent="0.15">
      <c r="G9844"/>
      <c r="H9844"/>
      <c r="I9844"/>
      <c r="J9844"/>
      <c r="K9844"/>
      <c r="L9844" s="172"/>
    </row>
    <row r="9845" spans="7:12" x14ac:dyDescent="0.15">
      <c r="G9845"/>
      <c r="H9845"/>
      <c r="I9845"/>
      <c r="J9845"/>
      <c r="K9845"/>
      <c r="L9845" s="172"/>
    </row>
    <row r="9846" spans="7:12" x14ac:dyDescent="0.15">
      <c r="G9846"/>
      <c r="H9846"/>
      <c r="I9846"/>
      <c r="J9846"/>
      <c r="K9846"/>
      <c r="L9846" s="172"/>
    </row>
    <row r="9847" spans="7:12" x14ac:dyDescent="0.15">
      <c r="G9847"/>
      <c r="H9847"/>
      <c r="I9847"/>
      <c r="J9847"/>
      <c r="K9847"/>
      <c r="L9847" s="172"/>
    </row>
    <row r="9848" spans="7:12" x14ac:dyDescent="0.15">
      <c r="G9848"/>
      <c r="H9848"/>
      <c r="I9848"/>
      <c r="J9848"/>
      <c r="K9848"/>
      <c r="L9848" s="172"/>
    </row>
    <row r="9849" spans="7:12" x14ac:dyDescent="0.15">
      <c r="G9849"/>
      <c r="H9849"/>
      <c r="I9849"/>
      <c r="J9849"/>
      <c r="K9849"/>
      <c r="L9849" s="172"/>
    </row>
    <row r="9850" spans="7:12" x14ac:dyDescent="0.15">
      <c r="G9850"/>
      <c r="H9850"/>
      <c r="I9850"/>
      <c r="J9850"/>
      <c r="K9850"/>
      <c r="L9850" s="172"/>
    </row>
    <row r="9851" spans="7:12" x14ac:dyDescent="0.15">
      <c r="G9851"/>
      <c r="H9851"/>
      <c r="I9851"/>
      <c r="J9851"/>
      <c r="K9851"/>
      <c r="L9851" s="172"/>
    </row>
    <row r="9852" spans="7:12" x14ac:dyDescent="0.15">
      <c r="G9852"/>
      <c r="H9852"/>
      <c r="I9852"/>
      <c r="J9852"/>
      <c r="K9852"/>
      <c r="L9852" s="172"/>
    </row>
    <row r="9853" spans="7:12" x14ac:dyDescent="0.15">
      <c r="G9853"/>
      <c r="H9853"/>
      <c r="I9853"/>
      <c r="J9853"/>
      <c r="K9853"/>
      <c r="L9853" s="172"/>
    </row>
    <row r="9854" spans="7:12" x14ac:dyDescent="0.15">
      <c r="G9854"/>
      <c r="H9854"/>
      <c r="I9854"/>
      <c r="J9854"/>
      <c r="K9854"/>
      <c r="L9854" s="172"/>
    </row>
    <row r="9855" spans="7:12" x14ac:dyDescent="0.15">
      <c r="G9855"/>
      <c r="H9855"/>
      <c r="I9855"/>
      <c r="J9855"/>
      <c r="K9855"/>
      <c r="L9855" s="172"/>
    </row>
    <row r="9856" spans="7:12" x14ac:dyDescent="0.15">
      <c r="G9856"/>
      <c r="H9856"/>
      <c r="I9856"/>
      <c r="J9856"/>
      <c r="K9856"/>
      <c r="L9856" s="172"/>
    </row>
    <row r="9857" spans="7:12" x14ac:dyDescent="0.15">
      <c r="G9857"/>
      <c r="H9857"/>
      <c r="I9857"/>
      <c r="J9857"/>
      <c r="K9857"/>
      <c r="L9857" s="172"/>
    </row>
    <row r="9858" spans="7:12" x14ac:dyDescent="0.15">
      <c r="G9858"/>
      <c r="H9858"/>
      <c r="I9858"/>
      <c r="J9858"/>
      <c r="K9858"/>
      <c r="L9858" s="172"/>
    </row>
    <row r="9859" spans="7:12" x14ac:dyDescent="0.15">
      <c r="G9859"/>
      <c r="H9859"/>
      <c r="I9859"/>
      <c r="J9859"/>
      <c r="K9859"/>
      <c r="L9859" s="172"/>
    </row>
    <row r="9860" spans="7:12" x14ac:dyDescent="0.15">
      <c r="G9860"/>
      <c r="H9860"/>
      <c r="I9860"/>
      <c r="J9860"/>
      <c r="K9860"/>
      <c r="L9860" s="172"/>
    </row>
    <row r="9861" spans="7:12" x14ac:dyDescent="0.15">
      <c r="G9861"/>
      <c r="H9861"/>
      <c r="I9861"/>
      <c r="J9861"/>
      <c r="K9861"/>
      <c r="L9861" s="172"/>
    </row>
    <row r="9862" spans="7:12" x14ac:dyDescent="0.15">
      <c r="G9862"/>
      <c r="H9862"/>
      <c r="I9862"/>
      <c r="J9862"/>
      <c r="K9862"/>
      <c r="L9862" s="172"/>
    </row>
    <row r="9863" spans="7:12" x14ac:dyDescent="0.15">
      <c r="G9863"/>
      <c r="H9863"/>
      <c r="I9863"/>
      <c r="J9863"/>
      <c r="K9863"/>
      <c r="L9863" s="172"/>
    </row>
    <row r="9864" spans="7:12" x14ac:dyDescent="0.15">
      <c r="G9864"/>
      <c r="H9864"/>
      <c r="I9864"/>
      <c r="J9864"/>
      <c r="K9864"/>
      <c r="L9864" s="172"/>
    </row>
    <row r="9865" spans="7:12" x14ac:dyDescent="0.15">
      <c r="G9865"/>
      <c r="H9865"/>
      <c r="I9865"/>
      <c r="J9865"/>
      <c r="K9865"/>
      <c r="L9865" s="172"/>
    </row>
    <row r="9866" spans="7:12" x14ac:dyDescent="0.15">
      <c r="G9866"/>
      <c r="H9866"/>
      <c r="I9866"/>
      <c r="J9866"/>
      <c r="K9866"/>
      <c r="L9866" s="172"/>
    </row>
    <row r="9867" spans="7:12" x14ac:dyDescent="0.15">
      <c r="G9867"/>
      <c r="H9867"/>
      <c r="I9867"/>
      <c r="J9867"/>
      <c r="K9867"/>
      <c r="L9867" s="172"/>
    </row>
    <row r="9868" spans="7:12" x14ac:dyDescent="0.15">
      <c r="G9868"/>
      <c r="H9868"/>
      <c r="I9868"/>
      <c r="J9868"/>
      <c r="K9868"/>
      <c r="L9868" s="172"/>
    </row>
    <row r="9869" spans="7:12" x14ac:dyDescent="0.15">
      <c r="G9869"/>
      <c r="H9869"/>
      <c r="I9869"/>
      <c r="J9869"/>
      <c r="K9869"/>
      <c r="L9869" s="172"/>
    </row>
    <row r="9870" spans="7:12" x14ac:dyDescent="0.15">
      <c r="G9870"/>
      <c r="H9870"/>
      <c r="I9870"/>
      <c r="J9870"/>
      <c r="K9870"/>
      <c r="L9870" s="172"/>
    </row>
    <row r="9871" spans="7:12" x14ac:dyDescent="0.15">
      <c r="G9871"/>
      <c r="H9871"/>
      <c r="I9871"/>
      <c r="J9871"/>
      <c r="K9871"/>
      <c r="L9871" s="172"/>
    </row>
    <row r="9872" spans="7:12" x14ac:dyDescent="0.15">
      <c r="G9872"/>
      <c r="H9872"/>
      <c r="I9872"/>
      <c r="J9872"/>
      <c r="K9872"/>
      <c r="L9872" s="172"/>
    </row>
    <row r="9873" spans="7:12" x14ac:dyDescent="0.15">
      <c r="G9873"/>
      <c r="H9873"/>
      <c r="I9873"/>
      <c r="J9873"/>
      <c r="K9873"/>
      <c r="L9873" s="172"/>
    </row>
    <row r="9874" spans="7:12" x14ac:dyDescent="0.15">
      <c r="G9874"/>
      <c r="H9874"/>
      <c r="I9874"/>
      <c r="J9874"/>
      <c r="K9874"/>
      <c r="L9874" s="172"/>
    </row>
    <row r="9875" spans="7:12" x14ac:dyDescent="0.15">
      <c r="G9875"/>
      <c r="H9875"/>
      <c r="I9875"/>
      <c r="J9875"/>
      <c r="K9875"/>
      <c r="L9875" s="172"/>
    </row>
    <row r="9876" spans="7:12" x14ac:dyDescent="0.15">
      <c r="G9876"/>
      <c r="H9876"/>
      <c r="I9876"/>
      <c r="J9876"/>
      <c r="K9876"/>
      <c r="L9876" s="172"/>
    </row>
    <row r="9877" spans="7:12" x14ac:dyDescent="0.15">
      <c r="G9877"/>
      <c r="H9877"/>
      <c r="I9877"/>
      <c r="J9877"/>
      <c r="K9877"/>
      <c r="L9877" s="172"/>
    </row>
    <row r="9878" spans="7:12" x14ac:dyDescent="0.15">
      <c r="G9878"/>
      <c r="H9878"/>
      <c r="I9878"/>
      <c r="J9878"/>
      <c r="K9878"/>
      <c r="L9878" s="172"/>
    </row>
    <row r="9879" spans="7:12" x14ac:dyDescent="0.15">
      <c r="G9879"/>
      <c r="H9879"/>
      <c r="I9879"/>
      <c r="J9879"/>
      <c r="K9879"/>
      <c r="L9879" s="172"/>
    </row>
    <row r="9880" spans="7:12" x14ac:dyDescent="0.15">
      <c r="G9880"/>
      <c r="H9880"/>
      <c r="I9880"/>
      <c r="J9880"/>
      <c r="K9880"/>
      <c r="L9880" s="172"/>
    </row>
    <row r="9881" spans="7:12" x14ac:dyDescent="0.15">
      <c r="G9881"/>
      <c r="H9881"/>
      <c r="I9881"/>
      <c r="J9881"/>
      <c r="K9881"/>
      <c r="L9881" s="172"/>
    </row>
    <row r="9882" spans="7:12" x14ac:dyDescent="0.15">
      <c r="G9882"/>
      <c r="H9882"/>
      <c r="I9882"/>
      <c r="J9882"/>
      <c r="K9882"/>
      <c r="L9882" s="172"/>
    </row>
    <row r="9883" spans="7:12" x14ac:dyDescent="0.15">
      <c r="G9883"/>
      <c r="H9883"/>
      <c r="I9883"/>
      <c r="J9883"/>
      <c r="K9883"/>
      <c r="L9883" s="172"/>
    </row>
    <row r="9884" spans="7:12" x14ac:dyDescent="0.15">
      <c r="G9884"/>
      <c r="H9884"/>
      <c r="I9884"/>
      <c r="J9884"/>
      <c r="K9884"/>
      <c r="L9884" s="172"/>
    </row>
    <row r="9885" spans="7:12" x14ac:dyDescent="0.15">
      <c r="G9885"/>
      <c r="H9885"/>
      <c r="I9885"/>
      <c r="J9885"/>
      <c r="K9885"/>
      <c r="L9885" s="172"/>
    </row>
    <row r="9886" spans="7:12" x14ac:dyDescent="0.15">
      <c r="G9886"/>
      <c r="H9886"/>
      <c r="I9886"/>
      <c r="J9886"/>
      <c r="K9886"/>
      <c r="L9886" s="172"/>
    </row>
    <row r="9887" spans="7:12" x14ac:dyDescent="0.15">
      <c r="G9887"/>
      <c r="H9887"/>
      <c r="I9887"/>
      <c r="J9887"/>
      <c r="K9887"/>
      <c r="L9887" s="172"/>
    </row>
    <row r="9888" spans="7:12" x14ac:dyDescent="0.15">
      <c r="G9888"/>
      <c r="H9888"/>
      <c r="I9888"/>
      <c r="J9888"/>
      <c r="K9888"/>
      <c r="L9888" s="172"/>
    </row>
    <row r="9889" spans="7:12" x14ac:dyDescent="0.15">
      <c r="G9889"/>
      <c r="H9889"/>
      <c r="I9889"/>
      <c r="J9889"/>
      <c r="K9889"/>
      <c r="L9889" s="172"/>
    </row>
    <row r="9890" spans="7:12" x14ac:dyDescent="0.15">
      <c r="G9890"/>
      <c r="H9890"/>
      <c r="I9890"/>
      <c r="J9890"/>
      <c r="K9890"/>
      <c r="L9890" s="172"/>
    </row>
    <row r="9891" spans="7:12" x14ac:dyDescent="0.15">
      <c r="G9891"/>
      <c r="H9891"/>
      <c r="I9891"/>
      <c r="J9891"/>
      <c r="K9891"/>
      <c r="L9891" s="172"/>
    </row>
    <row r="9892" spans="7:12" x14ac:dyDescent="0.15">
      <c r="G9892"/>
      <c r="H9892"/>
      <c r="I9892"/>
      <c r="J9892"/>
      <c r="K9892"/>
      <c r="L9892" s="172"/>
    </row>
    <row r="9893" spans="7:12" x14ac:dyDescent="0.15">
      <c r="G9893"/>
      <c r="H9893"/>
      <c r="I9893"/>
      <c r="J9893"/>
      <c r="K9893"/>
      <c r="L9893" s="172"/>
    </row>
    <row r="9894" spans="7:12" x14ac:dyDescent="0.15">
      <c r="G9894"/>
      <c r="H9894"/>
      <c r="I9894"/>
      <c r="J9894"/>
      <c r="K9894"/>
      <c r="L9894" s="172"/>
    </row>
    <row r="9895" spans="7:12" x14ac:dyDescent="0.15">
      <c r="G9895"/>
      <c r="H9895"/>
      <c r="I9895"/>
      <c r="J9895"/>
      <c r="K9895"/>
      <c r="L9895" s="172"/>
    </row>
    <row r="9896" spans="7:12" x14ac:dyDescent="0.15">
      <c r="G9896"/>
      <c r="H9896"/>
      <c r="I9896"/>
      <c r="J9896"/>
      <c r="K9896"/>
      <c r="L9896" s="172"/>
    </row>
    <row r="9897" spans="7:12" x14ac:dyDescent="0.15">
      <c r="G9897"/>
      <c r="H9897"/>
      <c r="I9897"/>
      <c r="J9897"/>
      <c r="K9897"/>
      <c r="L9897" s="172"/>
    </row>
    <row r="9898" spans="7:12" x14ac:dyDescent="0.15">
      <c r="G9898"/>
      <c r="H9898"/>
      <c r="I9898"/>
      <c r="J9898"/>
      <c r="K9898"/>
      <c r="L9898" s="172"/>
    </row>
    <row r="9899" spans="7:12" x14ac:dyDescent="0.15">
      <c r="G9899"/>
      <c r="H9899"/>
      <c r="I9899"/>
      <c r="J9899"/>
      <c r="K9899"/>
      <c r="L9899" s="172"/>
    </row>
    <row r="9900" spans="7:12" x14ac:dyDescent="0.15">
      <c r="G9900"/>
      <c r="H9900"/>
      <c r="I9900"/>
      <c r="J9900"/>
      <c r="K9900"/>
      <c r="L9900" s="172"/>
    </row>
    <row r="9901" spans="7:12" x14ac:dyDescent="0.15">
      <c r="G9901"/>
      <c r="H9901"/>
      <c r="I9901"/>
      <c r="J9901"/>
      <c r="K9901"/>
      <c r="L9901" s="172"/>
    </row>
    <row r="9902" spans="7:12" x14ac:dyDescent="0.15">
      <c r="G9902"/>
      <c r="H9902"/>
      <c r="I9902"/>
      <c r="J9902"/>
      <c r="K9902"/>
      <c r="L9902" s="172"/>
    </row>
    <row r="9903" spans="7:12" x14ac:dyDescent="0.15">
      <c r="G9903"/>
      <c r="H9903"/>
      <c r="I9903"/>
      <c r="J9903"/>
      <c r="K9903"/>
      <c r="L9903" s="172"/>
    </row>
    <row r="9904" spans="7:12" x14ac:dyDescent="0.15">
      <c r="G9904"/>
      <c r="H9904"/>
      <c r="I9904"/>
      <c r="J9904"/>
      <c r="K9904"/>
      <c r="L9904" s="172"/>
    </row>
    <row r="9905" spans="7:12" x14ac:dyDescent="0.15">
      <c r="G9905"/>
      <c r="H9905"/>
      <c r="I9905"/>
      <c r="J9905"/>
      <c r="K9905"/>
      <c r="L9905" s="172"/>
    </row>
    <row r="9906" spans="7:12" x14ac:dyDescent="0.15">
      <c r="G9906"/>
      <c r="H9906"/>
      <c r="I9906"/>
      <c r="J9906"/>
      <c r="K9906"/>
      <c r="L9906" s="172"/>
    </row>
    <row r="9907" spans="7:12" x14ac:dyDescent="0.15">
      <c r="G9907"/>
      <c r="H9907"/>
      <c r="I9907"/>
      <c r="J9907"/>
      <c r="K9907"/>
      <c r="L9907" s="172"/>
    </row>
    <row r="9908" spans="7:12" x14ac:dyDescent="0.15">
      <c r="G9908"/>
      <c r="H9908"/>
      <c r="I9908"/>
      <c r="J9908"/>
      <c r="K9908"/>
      <c r="L9908" s="172"/>
    </row>
    <row r="9909" spans="7:12" x14ac:dyDescent="0.15">
      <c r="G9909"/>
      <c r="H9909"/>
      <c r="I9909"/>
      <c r="J9909"/>
      <c r="K9909"/>
      <c r="L9909" s="172"/>
    </row>
    <row r="9910" spans="7:12" x14ac:dyDescent="0.15">
      <c r="G9910"/>
      <c r="H9910"/>
      <c r="I9910"/>
      <c r="J9910"/>
      <c r="K9910"/>
      <c r="L9910" s="172"/>
    </row>
    <row r="9911" spans="7:12" x14ac:dyDescent="0.15">
      <c r="G9911"/>
      <c r="H9911"/>
      <c r="I9911"/>
      <c r="J9911"/>
      <c r="K9911"/>
      <c r="L9911" s="172"/>
    </row>
    <row r="9912" spans="7:12" x14ac:dyDescent="0.15">
      <c r="G9912"/>
      <c r="H9912"/>
      <c r="I9912"/>
      <c r="J9912"/>
      <c r="K9912"/>
      <c r="L9912" s="172"/>
    </row>
    <row r="9913" spans="7:12" x14ac:dyDescent="0.15">
      <c r="G9913"/>
      <c r="H9913"/>
      <c r="I9913"/>
      <c r="J9913"/>
      <c r="K9913"/>
      <c r="L9913" s="172"/>
    </row>
    <row r="9914" spans="7:12" x14ac:dyDescent="0.15">
      <c r="G9914"/>
      <c r="H9914"/>
      <c r="I9914"/>
      <c r="J9914"/>
      <c r="K9914"/>
      <c r="L9914" s="172"/>
    </row>
    <row r="9915" spans="7:12" x14ac:dyDescent="0.15">
      <c r="G9915"/>
      <c r="H9915"/>
      <c r="I9915"/>
      <c r="J9915"/>
      <c r="K9915"/>
      <c r="L9915" s="172"/>
    </row>
    <row r="9916" spans="7:12" x14ac:dyDescent="0.15">
      <c r="G9916"/>
      <c r="H9916"/>
      <c r="I9916"/>
      <c r="J9916"/>
      <c r="K9916"/>
      <c r="L9916" s="172"/>
    </row>
    <row r="9917" spans="7:12" x14ac:dyDescent="0.15">
      <c r="G9917"/>
      <c r="H9917"/>
      <c r="I9917"/>
      <c r="J9917"/>
      <c r="K9917"/>
      <c r="L9917" s="172"/>
    </row>
    <row r="9918" spans="7:12" x14ac:dyDescent="0.15">
      <c r="G9918"/>
      <c r="H9918"/>
      <c r="I9918"/>
      <c r="J9918"/>
      <c r="K9918"/>
      <c r="L9918" s="172"/>
    </row>
    <row r="9919" spans="7:12" x14ac:dyDescent="0.15">
      <c r="G9919"/>
      <c r="H9919"/>
      <c r="I9919"/>
      <c r="J9919"/>
      <c r="K9919"/>
      <c r="L9919" s="172"/>
    </row>
    <row r="9920" spans="7:12" x14ac:dyDescent="0.15">
      <c r="G9920"/>
      <c r="H9920"/>
      <c r="I9920"/>
      <c r="J9920"/>
      <c r="K9920"/>
      <c r="L9920" s="172"/>
    </row>
    <row r="9921" spans="7:12" x14ac:dyDescent="0.15">
      <c r="G9921"/>
      <c r="H9921"/>
      <c r="I9921"/>
      <c r="J9921"/>
      <c r="K9921"/>
      <c r="L9921" s="172"/>
    </row>
    <row r="9922" spans="7:12" x14ac:dyDescent="0.15">
      <c r="G9922"/>
      <c r="H9922"/>
      <c r="I9922"/>
      <c r="J9922"/>
      <c r="K9922"/>
      <c r="L9922" s="172"/>
    </row>
    <row r="9923" spans="7:12" x14ac:dyDescent="0.15">
      <c r="G9923"/>
      <c r="H9923"/>
      <c r="I9923"/>
      <c r="J9923"/>
      <c r="K9923"/>
      <c r="L9923" s="172"/>
    </row>
    <row r="9924" spans="7:12" x14ac:dyDescent="0.15">
      <c r="G9924"/>
      <c r="H9924"/>
      <c r="I9924"/>
      <c r="J9924"/>
      <c r="K9924"/>
      <c r="L9924" s="172"/>
    </row>
    <row r="9925" spans="7:12" x14ac:dyDescent="0.15">
      <c r="G9925"/>
      <c r="H9925"/>
      <c r="I9925"/>
      <c r="J9925"/>
      <c r="K9925"/>
      <c r="L9925" s="172"/>
    </row>
    <row r="9926" spans="7:12" x14ac:dyDescent="0.15">
      <c r="G9926"/>
      <c r="H9926"/>
      <c r="I9926"/>
      <c r="J9926"/>
      <c r="K9926"/>
      <c r="L9926" s="172"/>
    </row>
    <row r="9927" spans="7:12" x14ac:dyDescent="0.15">
      <c r="G9927"/>
      <c r="H9927"/>
      <c r="I9927"/>
      <c r="J9927"/>
      <c r="K9927"/>
      <c r="L9927" s="172"/>
    </row>
    <row r="9928" spans="7:12" x14ac:dyDescent="0.15">
      <c r="G9928"/>
      <c r="H9928"/>
      <c r="I9928"/>
      <c r="J9928"/>
      <c r="K9928"/>
      <c r="L9928" s="172"/>
    </row>
    <row r="9929" spans="7:12" x14ac:dyDescent="0.15">
      <c r="G9929"/>
      <c r="H9929"/>
      <c r="I9929"/>
      <c r="J9929"/>
      <c r="K9929"/>
      <c r="L9929" s="172"/>
    </row>
    <row r="9930" spans="7:12" x14ac:dyDescent="0.15">
      <c r="G9930"/>
      <c r="H9930"/>
      <c r="I9930"/>
      <c r="J9930"/>
      <c r="K9930"/>
      <c r="L9930" s="172"/>
    </row>
    <row r="9931" spans="7:12" x14ac:dyDescent="0.15">
      <c r="G9931"/>
      <c r="H9931"/>
      <c r="I9931"/>
      <c r="J9931"/>
      <c r="K9931"/>
      <c r="L9931" s="172"/>
    </row>
    <row r="9932" spans="7:12" x14ac:dyDescent="0.15">
      <c r="G9932"/>
      <c r="H9932"/>
      <c r="I9932"/>
      <c r="J9932"/>
      <c r="K9932"/>
      <c r="L9932" s="172"/>
    </row>
    <row r="9933" spans="7:12" x14ac:dyDescent="0.15">
      <c r="G9933"/>
      <c r="H9933"/>
      <c r="I9933"/>
      <c r="J9933"/>
      <c r="K9933"/>
      <c r="L9933" s="172"/>
    </row>
    <row r="9934" spans="7:12" x14ac:dyDescent="0.15">
      <c r="G9934"/>
      <c r="H9934"/>
      <c r="I9934"/>
      <c r="J9934"/>
      <c r="K9934"/>
      <c r="L9934" s="172"/>
    </row>
    <row r="9935" spans="7:12" x14ac:dyDescent="0.15">
      <c r="G9935"/>
      <c r="H9935"/>
      <c r="I9935"/>
      <c r="J9935"/>
      <c r="K9935"/>
      <c r="L9935" s="172"/>
    </row>
    <row r="9936" spans="7:12" x14ac:dyDescent="0.15">
      <c r="G9936"/>
      <c r="H9936"/>
      <c r="I9936"/>
      <c r="J9936"/>
      <c r="K9936"/>
      <c r="L9936" s="172"/>
    </row>
    <row r="9937" spans="7:12" x14ac:dyDescent="0.15">
      <c r="G9937"/>
      <c r="H9937"/>
      <c r="I9937"/>
      <c r="J9937"/>
      <c r="K9937"/>
      <c r="L9937" s="172"/>
    </row>
    <row r="9938" spans="7:12" x14ac:dyDescent="0.15">
      <c r="G9938"/>
      <c r="H9938"/>
      <c r="I9938"/>
      <c r="J9938"/>
      <c r="K9938"/>
      <c r="L9938" s="172"/>
    </row>
    <row r="9939" spans="7:12" x14ac:dyDescent="0.15">
      <c r="G9939"/>
      <c r="H9939"/>
      <c r="I9939"/>
      <c r="J9939"/>
      <c r="K9939"/>
      <c r="L9939" s="172"/>
    </row>
    <row r="9940" spans="7:12" x14ac:dyDescent="0.15">
      <c r="G9940"/>
      <c r="H9940"/>
      <c r="I9940"/>
      <c r="J9940"/>
      <c r="K9940"/>
      <c r="L9940" s="172"/>
    </row>
    <row r="9941" spans="7:12" x14ac:dyDescent="0.15">
      <c r="G9941"/>
      <c r="H9941"/>
      <c r="I9941"/>
      <c r="J9941"/>
      <c r="K9941"/>
      <c r="L9941" s="172"/>
    </row>
    <row r="9942" spans="7:12" x14ac:dyDescent="0.15">
      <c r="G9942"/>
      <c r="H9942"/>
      <c r="I9942"/>
      <c r="J9942"/>
      <c r="K9942"/>
      <c r="L9942" s="172"/>
    </row>
    <row r="9943" spans="7:12" x14ac:dyDescent="0.15">
      <c r="G9943"/>
      <c r="H9943"/>
      <c r="I9943"/>
      <c r="J9943"/>
      <c r="K9943"/>
      <c r="L9943" s="172"/>
    </row>
    <row r="9944" spans="7:12" x14ac:dyDescent="0.15">
      <c r="G9944"/>
      <c r="H9944"/>
      <c r="I9944"/>
      <c r="J9944"/>
      <c r="K9944"/>
      <c r="L9944" s="172"/>
    </row>
    <row r="9945" spans="7:12" x14ac:dyDescent="0.15">
      <c r="G9945"/>
      <c r="H9945"/>
      <c r="I9945"/>
      <c r="J9945"/>
      <c r="K9945"/>
      <c r="L9945" s="172"/>
    </row>
    <row r="9946" spans="7:12" x14ac:dyDescent="0.15">
      <c r="G9946"/>
      <c r="H9946"/>
      <c r="I9946"/>
      <c r="J9946"/>
      <c r="K9946"/>
      <c r="L9946" s="172"/>
    </row>
    <row r="9947" spans="7:12" x14ac:dyDescent="0.15">
      <c r="G9947"/>
      <c r="H9947"/>
      <c r="I9947"/>
      <c r="J9947"/>
      <c r="K9947"/>
      <c r="L9947" s="172"/>
    </row>
    <row r="9948" spans="7:12" x14ac:dyDescent="0.15">
      <c r="G9948"/>
      <c r="H9948"/>
      <c r="I9948"/>
      <c r="J9948"/>
      <c r="K9948"/>
      <c r="L9948" s="172"/>
    </row>
    <row r="9949" spans="7:12" x14ac:dyDescent="0.15">
      <c r="G9949"/>
      <c r="H9949"/>
      <c r="I9949"/>
      <c r="J9949"/>
      <c r="K9949"/>
      <c r="L9949" s="172"/>
    </row>
    <row r="9950" spans="7:12" x14ac:dyDescent="0.15">
      <c r="G9950"/>
      <c r="H9950"/>
      <c r="I9950"/>
      <c r="J9950"/>
      <c r="K9950"/>
      <c r="L9950" s="172"/>
    </row>
    <row r="9951" spans="7:12" x14ac:dyDescent="0.15">
      <c r="G9951"/>
      <c r="H9951"/>
      <c r="I9951"/>
      <c r="J9951"/>
      <c r="K9951"/>
      <c r="L9951" s="172"/>
    </row>
    <row r="9952" spans="7:12" x14ac:dyDescent="0.15">
      <c r="G9952"/>
      <c r="H9952"/>
      <c r="I9952"/>
      <c r="J9952"/>
      <c r="K9952"/>
      <c r="L9952" s="172"/>
    </row>
    <row r="9953" spans="7:12" x14ac:dyDescent="0.15">
      <c r="G9953"/>
      <c r="H9953"/>
      <c r="I9953"/>
      <c r="J9953"/>
      <c r="K9953"/>
      <c r="L9953" s="172"/>
    </row>
    <row r="9954" spans="7:12" x14ac:dyDescent="0.15">
      <c r="G9954"/>
      <c r="H9954"/>
      <c r="I9954"/>
      <c r="J9954"/>
      <c r="K9954"/>
      <c r="L9954" s="172"/>
    </row>
    <row r="9955" spans="7:12" x14ac:dyDescent="0.15">
      <c r="G9955"/>
      <c r="H9955"/>
      <c r="I9955"/>
      <c r="J9955"/>
      <c r="K9955"/>
      <c r="L9955" s="172"/>
    </row>
    <row r="9956" spans="7:12" x14ac:dyDescent="0.15">
      <c r="G9956"/>
      <c r="H9956"/>
      <c r="I9956"/>
      <c r="J9956"/>
      <c r="K9956"/>
      <c r="L9956" s="172"/>
    </row>
    <row r="9957" spans="7:12" x14ac:dyDescent="0.15">
      <c r="G9957"/>
      <c r="H9957"/>
      <c r="I9957"/>
      <c r="J9957"/>
      <c r="K9957"/>
      <c r="L9957" s="172"/>
    </row>
    <row r="9958" spans="7:12" x14ac:dyDescent="0.15">
      <c r="G9958"/>
      <c r="H9958"/>
      <c r="I9958"/>
      <c r="J9958"/>
      <c r="K9958"/>
      <c r="L9958" s="172"/>
    </row>
    <row r="9959" spans="7:12" x14ac:dyDescent="0.15">
      <c r="G9959"/>
      <c r="H9959"/>
      <c r="I9959"/>
      <c r="J9959"/>
      <c r="K9959"/>
      <c r="L9959" s="172"/>
    </row>
    <row r="9960" spans="7:12" x14ac:dyDescent="0.15">
      <c r="G9960"/>
      <c r="H9960"/>
      <c r="I9960"/>
      <c r="J9960"/>
      <c r="K9960"/>
      <c r="L9960" s="172"/>
    </row>
    <row r="9961" spans="7:12" x14ac:dyDescent="0.15">
      <c r="G9961"/>
      <c r="H9961"/>
      <c r="I9961"/>
      <c r="J9961"/>
      <c r="K9961"/>
      <c r="L9961" s="172"/>
    </row>
    <row r="9962" spans="7:12" x14ac:dyDescent="0.15">
      <c r="G9962"/>
      <c r="H9962"/>
      <c r="I9962"/>
      <c r="J9962"/>
      <c r="K9962"/>
      <c r="L9962" s="172"/>
    </row>
    <row r="9963" spans="7:12" x14ac:dyDescent="0.15">
      <c r="G9963"/>
      <c r="H9963"/>
      <c r="I9963"/>
      <c r="J9963"/>
      <c r="K9963"/>
      <c r="L9963" s="172"/>
    </row>
    <row r="9964" spans="7:12" x14ac:dyDescent="0.15">
      <c r="G9964"/>
      <c r="H9964"/>
      <c r="I9964"/>
      <c r="J9964"/>
      <c r="K9964"/>
      <c r="L9964" s="172"/>
    </row>
    <row r="9965" spans="7:12" x14ac:dyDescent="0.15">
      <c r="G9965"/>
      <c r="H9965"/>
      <c r="I9965"/>
      <c r="J9965"/>
      <c r="K9965"/>
      <c r="L9965" s="172"/>
    </row>
    <row r="9966" spans="7:12" x14ac:dyDescent="0.15">
      <c r="G9966"/>
      <c r="H9966"/>
      <c r="I9966"/>
      <c r="J9966"/>
      <c r="K9966"/>
      <c r="L9966" s="172"/>
    </row>
    <row r="9967" spans="7:12" x14ac:dyDescent="0.15">
      <c r="G9967"/>
      <c r="H9967"/>
      <c r="I9967"/>
      <c r="J9967"/>
      <c r="K9967"/>
      <c r="L9967" s="172"/>
    </row>
    <row r="9968" spans="7:12" x14ac:dyDescent="0.15">
      <c r="G9968"/>
      <c r="H9968"/>
      <c r="I9968"/>
      <c r="J9968"/>
      <c r="K9968"/>
      <c r="L9968" s="172"/>
    </row>
    <row r="9969" spans="7:12" x14ac:dyDescent="0.15">
      <c r="G9969"/>
      <c r="H9969"/>
      <c r="I9969"/>
      <c r="J9969"/>
      <c r="K9969"/>
      <c r="L9969" s="172"/>
    </row>
    <row r="9970" spans="7:12" x14ac:dyDescent="0.15">
      <c r="G9970"/>
      <c r="H9970"/>
      <c r="I9970"/>
      <c r="J9970"/>
      <c r="K9970"/>
      <c r="L9970" s="172"/>
    </row>
    <row r="9971" spans="7:12" x14ac:dyDescent="0.15">
      <c r="G9971"/>
      <c r="H9971"/>
      <c r="I9971"/>
      <c r="J9971"/>
      <c r="K9971"/>
      <c r="L9971" s="172"/>
    </row>
    <row r="9972" spans="7:12" x14ac:dyDescent="0.15">
      <c r="G9972"/>
      <c r="H9972"/>
      <c r="I9972"/>
      <c r="J9972"/>
      <c r="K9972"/>
      <c r="L9972" s="172"/>
    </row>
    <row r="9973" spans="7:12" x14ac:dyDescent="0.15">
      <c r="G9973"/>
      <c r="H9973"/>
      <c r="I9973"/>
      <c r="J9973"/>
      <c r="K9973"/>
      <c r="L9973" s="172"/>
    </row>
    <row r="9974" spans="7:12" x14ac:dyDescent="0.15">
      <c r="G9974"/>
      <c r="H9974"/>
      <c r="I9974"/>
      <c r="J9974"/>
      <c r="K9974"/>
      <c r="L9974" s="172"/>
    </row>
    <row r="9975" spans="7:12" x14ac:dyDescent="0.15">
      <c r="G9975"/>
      <c r="H9975"/>
      <c r="I9975"/>
      <c r="J9975"/>
      <c r="K9975"/>
      <c r="L9975" s="172"/>
    </row>
    <row r="9976" spans="7:12" x14ac:dyDescent="0.15">
      <c r="G9976"/>
      <c r="H9976"/>
      <c r="I9976"/>
      <c r="J9976"/>
      <c r="K9976"/>
      <c r="L9976" s="172"/>
    </row>
    <row r="9977" spans="7:12" x14ac:dyDescent="0.15">
      <c r="G9977"/>
      <c r="H9977"/>
      <c r="I9977"/>
      <c r="J9977"/>
      <c r="K9977"/>
      <c r="L9977" s="172"/>
    </row>
    <row r="9978" spans="7:12" x14ac:dyDescent="0.15">
      <c r="G9978"/>
      <c r="H9978"/>
      <c r="I9978"/>
      <c r="J9978"/>
      <c r="K9978"/>
      <c r="L9978" s="172"/>
    </row>
    <row r="9979" spans="7:12" x14ac:dyDescent="0.15">
      <c r="G9979"/>
      <c r="H9979"/>
      <c r="I9979"/>
      <c r="J9979"/>
      <c r="K9979"/>
      <c r="L9979" s="172"/>
    </row>
    <row r="9980" spans="7:12" x14ac:dyDescent="0.15">
      <c r="G9980"/>
      <c r="H9980"/>
      <c r="I9980"/>
      <c r="J9980"/>
      <c r="K9980"/>
      <c r="L9980" s="172"/>
    </row>
    <row r="9981" spans="7:12" x14ac:dyDescent="0.15">
      <c r="G9981"/>
      <c r="H9981"/>
      <c r="I9981"/>
      <c r="J9981"/>
      <c r="K9981"/>
      <c r="L9981" s="172"/>
    </row>
    <row r="9982" spans="7:12" x14ac:dyDescent="0.15">
      <c r="G9982"/>
      <c r="H9982"/>
      <c r="I9982"/>
      <c r="J9982"/>
      <c r="K9982"/>
      <c r="L9982" s="172"/>
    </row>
    <row r="9983" spans="7:12" x14ac:dyDescent="0.15">
      <c r="G9983"/>
      <c r="H9983"/>
      <c r="I9983"/>
      <c r="J9983"/>
      <c r="K9983"/>
      <c r="L9983" s="172"/>
    </row>
    <row r="9984" spans="7:12" x14ac:dyDescent="0.15">
      <c r="G9984"/>
      <c r="H9984"/>
      <c r="I9984"/>
      <c r="J9984"/>
      <c r="K9984"/>
      <c r="L9984" s="172"/>
    </row>
    <row r="9985" spans="7:12" x14ac:dyDescent="0.15">
      <c r="G9985"/>
      <c r="H9985"/>
      <c r="I9985"/>
      <c r="J9985"/>
      <c r="K9985"/>
      <c r="L9985" s="172"/>
    </row>
    <row r="9986" spans="7:12" x14ac:dyDescent="0.15">
      <c r="G9986"/>
      <c r="H9986"/>
      <c r="I9986"/>
      <c r="J9986"/>
      <c r="K9986"/>
      <c r="L9986" s="172"/>
    </row>
    <row r="9987" spans="7:12" x14ac:dyDescent="0.15">
      <c r="G9987"/>
      <c r="H9987"/>
      <c r="I9987"/>
      <c r="J9987"/>
      <c r="K9987"/>
      <c r="L9987" s="172"/>
    </row>
    <row r="9988" spans="7:12" x14ac:dyDescent="0.15">
      <c r="G9988"/>
      <c r="H9988"/>
      <c r="I9988"/>
      <c r="J9988"/>
      <c r="K9988"/>
      <c r="L9988" s="172"/>
    </row>
    <row r="9989" spans="7:12" x14ac:dyDescent="0.15">
      <c r="G9989"/>
      <c r="H9989"/>
      <c r="I9989"/>
      <c r="J9989"/>
      <c r="K9989"/>
      <c r="L9989" s="172"/>
    </row>
    <row r="9990" spans="7:12" x14ac:dyDescent="0.15">
      <c r="G9990"/>
      <c r="H9990"/>
      <c r="I9990"/>
      <c r="J9990"/>
      <c r="K9990"/>
      <c r="L9990" s="172"/>
    </row>
    <row r="9991" spans="7:12" x14ac:dyDescent="0.15">
      <c r="G9991"/>
      <c r="H9991"/>
      <c r="I9991"/>
      <c r="J9991"/>
      <c r="K9991"/>
      <c r="L9991" s="172"/>
    </row>
    <row r="9992" spans="7:12" x14ac:dyDescent="0.15">
      <c r="G9992"/>
      <c r="H9992"/>
      <c r="I9992"/>
      <c r="J9992"/>
      <c r="K9992"/>
      <c r="L9992" s="172"/>
    </row>
    <row r="9993" spans="7:12" x14ac:dyDescent="0.15">
      <c r="G9993"/>
      <c r="H9993"/>
      <c r="I9993"/>
      <c r="J9993"/>
      <c r="K9993"/>
      <c r="L9993" s="172"/>
    </row>
    <row r="9994" spans="7:12" x14ac:dyDescent="0.15">
      <c r="G9994"/>
      <c r="H9994"/>
      <c r="I9994"/>
      <c r="J9994"/>
      <c r="K9994"/>
      <c r="L9994" s="172"/>
    </row>
    <row r="9995" spans="7:12" x14ac:dyDescent="0.15">
      <c r="G9995"/>
      <c r="H9995"/>
      <c r="I9995"/>
      <c r="J9995"/>
      <c r="K9995"/>
      <c r="L9995" s="172"/>
    </row>
    <row r="9996" spans="7:12" x14ac:dyDescent="0.15">
      <c r="G9996"/>
      <c r="H9996"/>
      <c r="I9996"/>
      <c r="J9996"/>
      <c r="K9996"/>
      <c r="L9996" s="172"/>
    </row>
    <row r="9997" spans="7:12" x14ac:dyDescent="0.15">
      <c r="G9997"/>
      <c r="H9997"/>
      <c r="I9997"/>
      <c r="J9997"/>
      <c r="K9997"/>
      <c r="L9997" s="172"/>
    </row>
    <row r="9998" spans="7:12" x14ac:dyDescent="0.15">
      <c r="G9998"/>
      <c r="H9998"/>
      <c r="I9998"/>
      <c r="J9998"/>
      <c r="K9998"/>
      <c r="L9998" s="172"/>
    </row>
    <row r="9999" spans="7:12" x14ac:dyDescent="0.15">
      <c r="G9999"/>
      <c r="H9999"/>
      <c r="I9999"/>
      <c r="J9999"/>
      <c r="K9999"/>
      <c r="L9999" s="172"/>
    </row>
    <row r="10000" spans="7:12" x14ac:dyDescent="0.15">
      <c r="G10000"/>
      <c r="H10000"/>
      <c r="I10000"/>
      <c r="J10000"/>
      <c r="K10000"/>
      <c r="L10000" s="172"/>
    </row>
    <row r="10001" spans="7:12" x14ac:dyDescent="0.15">
      <c r="G10001"/>
      <c r="H10001"/>
      <c r="I10001"/>
      <c r="J10001"/>
      <c r="K10001"/>
      <c r="L10001" s="172"/>
    </row>
    <row r="10002" spans="7:12" x14ac:dyDescent="0.15">
      <c r="G10002"/>
      <c r="H10002"/>
      <c r="I10002"/>
      <c r="J10002"/>
      <c r="K10002"/>
      <c r="L10002" s="172"/>
    </row>
    <row r="10003" spans="7:12" x14ac:dyDescent="0.15">
      <c r="G10003"/>
      <c r="H10003"/>
      <c r="I10003"/>
      <c r="J10003"/>
      <c r="K10003"/>
      <c r="L10003" s="172"/>
    </row>
    <row r="10004" spans="7:12" x14ac:dyDescent="0.15">
      <c r="G10004"/>
      <c r="H10004"/>
      <c r="I10004"/>
      <c r="J10004"/>
      <c r="K10004"/>
      <c r="L10004" s="172"/>
    </row>
    <row r="10005" spans="7:12" x14ac:dyDescent="0.15">
      <c r="G10005"/>
      <c r="H10005"/>
      <c r="I10005"/>
      <c r="J10005"/>
      <c r="K10005"/>
      <c r="L10005" s="172"/>
    </row>
    <row r="10006" spans="7:12" x14ac:dyDescent="0.15">
      <c r="G10006"/>
      <c r="H10006"/>
      <c r="I10006"/>
      <c r="J10006"/>
      <c r="K10006"/>
      <c r="L10006" s="172"/>
    </row>
    <row r="10007" spans="7:12" x14ac:dyDescent="0.15">
      <c r="G10007"/>
      <c r="H10007"/>
      <c r="I10007"/>
      <c r="J10007"/>
      <c r="K10007"/>
      <c r="L10007" s="172"/>
    </row>
    <row r="10008" spans="7:12" x14ac:dyDescent="0.15">
      <c r="G10008"/>
      <c r="H10008"/>
      <c r="I10008"/>
      <c r="J10008"/>
      <c r="K10008"/>
      <c r="L10008" s="172"/>
    </row>
    <row r="10009" spans="7:12" x14ac:dyDescent="0.15">
      <c r="G10009"/>
      <c r="H10009"/>
      <c r="I10009"/>
      <c r="J10009"/>
      <c r="K10009"/>
      <c r="L10009" s="172"/>
    </row>
    <row r="10010" spans="7:12" x14ac:dyDescent="0.15">
      <c r="G10010"/>
      <c r="H10010"/>
      <c r="I10010"/>
      <c r="J10010"/>
      <c r="K10010"/>
      <c r="L10010" s="172"/>
    </row>
    <row r="10011" spans="7:12" x14ac:dyDescent="0.15">
      <c r="G10011"/>
      <c r="H10011"/>
      <c r="I10011"/>
      <c r="J10011"/>
      <c r="K10011"/>
      <c r="L10011" s="172"/>
    </row>
    <row r="10012" spans="7:12" x14ac:dyDescent="0.15">
      <c r="G10012"/>
      <c r="H10012"/>
      <c r="I10012"/>
      <c r="J10012"/>
      <c r="K10012"/>
      <c r="L10012" s="172"/>
    </row>
    <row r="10013" spans="7:12" x14ac:dyDescent="0.15">
      <c r="G10013"/>
      <c r="H10013"/>
      <c r="I10013"/>
      <c r="J10013"/>
      <c r="K10013"/>
      <c r="L10013" s="172"/>
    </row>
    <row r="10014" spans="7:12" x14ac:dyDescent="0.15">
      <c r="G10014"/>
      <c r="H10014"/>
      <c r="I10014"/>
      <c r="J10014"/>
      <c r="K10014"/>
      <c r="L10014" s="172"/>
    </row>
    <row r="10015" spans="7:12" x14ac:dyDescent="0.15">
      <c r="G10015"/>
      <c r="H10015"/>
      <c r="I10015"/>
      <c r="J10015"/>
      <c r="K10015"/>
      <c r="L10015" s="172"/>
    </row>
    <row r="10016" spans="7:12" x14ac:dyDescent="0.15">
      <c r="G10016"/>
      <c r="H10016"/>
      <c r="I10016"/>
      <c r="J10016"/>
      <c r="K10016"/>
      <c r="L10016" s="172"/>
    </row>
    <row r="10017" spans="7:12" x14ac:dyDescent="0.15">
      <c r="G10017"/>
      <c r="H10017"/>
      <c r="I10017"/>
      <c r="J10017"/>
      <c r="K10017"/>
      <c r="L10017" s="172"/>
    </row>
    <row r="10018" spans="7:12" x14ac:dyDescent="0.15">
      <c r="G10018"/>
      <c r="H10018"/>
      <c r="I10018"/>
      <c r="J10018"/>
      <c r="K10018"/>
      <c r="L10018" s="172"/>
    </row>
    <row r="10019" spans="7:12" x14ac:dyDescent="0.15">
      <c r="G10019"/>
      <c r="H10019"/>
      <c r="I10019"/>
      <c r="J10019"/>
      <c r="K10019"/>
      <c r="L10019" s="172"/>
    </row>
    <row r="10020" spans="7:12" x14ac:dyDescent="0.15">
      <c r="G10020"/>
      <c r="H10020"/>
      <c r="I10020"/>
      <c r="J10020"/>
      <c r="K10020"/>
      <c r="L10020" s="172"/>
    </row>
    <row r="10021" spans="7:12" x14ac:dyDescent="0.15">
      <c r="G10021"/>
      <c r="H10021"/>
      <c r="I10021"/>
      <c r="J10021"/>
      <c r="K10021"/>
      <c r="L10021" s="172"/>
    </row>
    <row r="10022" spans="7:12" x14ac:dyDescent="0.15">
      <c r="G10022"/>
      <c r="H10022"/>
      <c r="I10022"/>
      <c r="J10022"/>
      <c r="K10022"/>
      <c r="L10022" s="172"/>
    </row>
    <row r="10023" spans="7:12" x14ac:dyDescent="0.15">
      <c r="G10023"/>
      <c r="H10023"/>
      <c r="I10023"/>
      <c r="J10023"/>
      <c r="K10023"/>
      <c r="L10023" s="172"/>
    </row>
    <row r="10024" spans="7:12" x14ac:dyDescent="0.15">
      <c r="G10024"/>
      <c r="H10024"/>
      <c r="I10024"/>
      <c r="J10024"/>
      <c r="K10024"/>
      <c r="L10024" s="172"/>
    </row>
    <row r="10025" spans="7:12" x14ac:dyDescent="0.15">
      <c r="G10025"/>
      <c r="H10025"/>
      <c r="I10025"/>
      <c r="J10025"/>
      <c r="K10025"/>
      <c r="L10025" s="172"/>
    </row>
    <row r="10026" spans="7:12" x14ac:dyDescent="0.15">
      <c r="G10026"/>
      <c r="H10026"/>
      <c r="I10026"/>
      <c r="J10026"/>
      <c r="K10026"/>
      <c r="L10026" s="172"/>
    </row>
    <row r="10027" spans="7:12" x14ac:dyDescent="0.15">
      <c r="G10027"/>
      <c r="H10027"/>
      <c r="I10027"/>
      <c r="J10027"/>
      <c r="K10027"/>
      <c r="L10027" s="172"/>
    </row>
    <row r="10028" spans="7:12" x14ac:dyDescent="0.15">
      <c r="G10028"/>
      <c r="H10028"/>
      <c r="I10028"/>
      <c r="J10028"/>
      <c r="K10028"/>
      <c r="L10028" s="172"/>
    </row>
    <row r="10029" spans="7:12" x14ac:dyDescent="0.15">
      <c r="G10029"/>
      <c r="H10029"/>
      <c r="I10029"/>
      <c r="J10029"/>
      <c r="K10029"/>
      <c r="L10029" s="172"/>
    </row>
    <row r="10030" spans="7:12" x14ac:dyDescent="0.15">
      <c r="G10030"/>
      <c r="H10030"/>
      <c r="I10030"/>
      <c r="J10030"/>
      <c r="K10030"/>
      <c r="L10030" s="172"/>
    </row>
    <row r="10031" spans="7:12" x14ac:dyDescent="0.15">
      <c r="G10031"/>
      <c r="H10031"/>
      <c r="I10031"/>
      <c r="J10031"/>
      <c r="K10031"/>
      <c r="L10031" s="172"/>
    </row>
    <row r="10032" spans="7:12" x14ac:dyDescent="0.15">
      <c r="G10032"/>
      <c r="H10032"/>
      <c r="I10032"/>
      <c r="J10032"/>
      <c r="K10032"/>
      <c r="L10032" s="172"/>
    </row>
    <row r="10033" spans="7:12" x14ac:dyDescent="0.15">
      <c r="G10033"/>
      <c r="H10033"/>
      <c r="I10033"/>
      <c r="J10033"/>
      <c r="K10033"/>
      <c r="L10033" s="172"/>
    </row>
    <row r="10034" spans="7:12" x14ac:dyDescent="0.15">
      <c r="G10034"/>
      <c r="H10034"/>
      <c r="I10034"/>
      <c r="J10034"/>
      <c r="K10034"/>
      <c r="L10034" s="172"/>
    </row>
    <row r="10035" spans="7:12" x14ac:dyDescent="0.15">
      <c r="G10035"/>
      <c r="H10035"/>
      <c r="I10035"/>
      <c r="J10035"/>
      <c r="K10035"/>
      <c r="L10035" s="172"/>
    </row>
    <row r="10036" spans="7:12" x14ac:dyDescent="0.15">
      <c r="G10036"/>
      <c r="H10036"/>
      <c r="I10036"/>
      <c r="J10036"/>
      <c r="K10036"/>
      <c r="L10036" s="172"/>
    </row>
    <row r="10037" spans="7:12" x14ac:dyDescent="0.15">
      <c r="G10037"/>
      <c r="H10037"/>
      <c r="I10037"/>
      <c r="J10037"/>
      <c r="K10037"/>
      <c r="L10037" s="172"/>
    </row>
    <row r="10038" spans="7:12" x14ac:dyDescent="0.15">
      <c r="G10038"/>
      <c r="H10038"/>
      <c r="I10038"/>
      <c r="J10038"/>
      <c r="K10038"/>
      <c r="L10038" s="172"/>
    </row>
    <row r="10039" spans="7:12" x14ac:dyDescent="0.15">
      <c r="G10039"/>
      <c r="H10039"/>
      <c r="I10039"/>
      <c r="J10039"/>
      <c r="K10039"/>
      <c r="L10039" s="172"/>
    </row>
    <row r="10040" spans="7:12" x14ac:dyDescent="0.15">
      <c r="G10040"/>
      <c r="H10040"/>
      <c r="I10040"/>
      <c r="J10040"/>
      <c r="K10040"/>
      <c r="L10040" s="172"/>
    </row>
    <row r="10041" spans="7:12" x14ac:dyDescent="0.15">
      <c r="G10041"/>
      <c r="H10041"/>
      <c r="I10041"/>
      <c r="J10041"/>
      <c r="K10041"/>
      <c r="L10041" s="172"/>
    </row>
    <row r="10042" spans="7:12" x14ac:dyDescent="0.15">
      <c r="G10042"/>
      <c r="H10042"/>
      <c r="I10042"/>
      <c r="J10042"/>
      <c r="K10042"/>
      <c r="L10042" s="172"/>
    </row>
    <row r="10043" spans="7:12" x14ac:dyDescent="0.15">
      <c r="G10043"/>
      <c r="H10043"/>
      <c r="I10043"/>
      <c r="J10043"/>
      <c r="K10043"/>
      <c r="L10043" s="172"/>
    </row>
    <row r="10044" spans="7:12" x14ac:dyDescent="0.15">
      <c r="G10044"/>
      <c r="H10044"/>
      <c r="I10044"/>
      <c r="J10044"/>
      <c r="K10044"/>
      <c r="L10044" s="172"/>
    </row>
    <row r="10045" spans="7:12" x14ac:dyDescent="0.15">
      <c r="G10045"/>
      <c r="H10045"/>
      <c r="I10045"/>
      <c r="J10045"/>
      <c r="K10045"/>
      <c r="L10045" s="172"/>
    </row>
    <row r="10046" spans="7:12" x14ac:dyDescent="0.15">
      <c r="G10046"/>
      <c r="H10046"/>
      <c r="I10046"/>
      <c r="J10046"/>
      <c r="K10046"/>
      <c r="L10046" s="172"/>
    </row>
    <row r="10047" spans="7:12" x14ac:dyDescent="0.15">
      <c r="G10047"/>
      <c r="H10047"/>
      <c r="I10047"/>
      <c r="J10047"/>
      <c r="K10047"/>
      <c r="L10047" s="172"/>
    </row>
    <row r="10048" spans="7:12" x14ac:dyDescent="0.15">
      <c r="G10048"/>
      <c r="H10048"/>
      <c r="I10048"/>
      <c r="J10048"/>
      <c r="K10048"/>
      <c r="L10048" s="172"/>
    </row>
    <row r="10049" spans="7:12" x14ac:dyDescent="0.15">
      <c r="G10049"/>
      <c r="H10049"/>
      <c r="I10049"/>
      <c r="J10049"/>
      <c r="K10049"/>
      <c r="L10049" s="172"/>
    </row>
    <row r="10050" spans="7:12" x14ac:dyDescent="0.15">
      <c r="G10050"/>
      <c r="H10050"/>
      <c r="I10050"/>
      <c r="J10050"/>
      <c r="K10050"/>
      <c r="L10050" s="172"/>
    </row>
    <row r="10051" spans="7:12" x14ac:dyDescent="0.15">
      <c r="G10051"/>
      <c r="H10051"/>
      <c r="I10051"/>
      <c r="J10051"/>
      <c r="K10051"/>
      <c r="L10051" s="172"/>
    </row>
    <row r="10052" spans="7:12" x14ac:dyDescent="0.15">
      <c r="G10052"/>
      <c r="H10052"/>
      <c r="I10052"/>
      <c r="J10052"/>
      <c r="K10052"/>
      <c r="L10052" s="172"/>
    </row>
    <row r="10053" spans="7:12" x14ac:dyDescent="0.15">
      <c r="G10053"/>
      <c r="H10053"/>
      <c r="I10053"/>
      <c r="J10053"/>
      <c r="K10053"/>
      <c r="L10053" s="172"/>
    </row>
    <row r="10054" spans="7:12" x14ac:dyDescent="0.15">
      <c r="G10054"/>
      <c r="H10054"/>
      <c r="I10054"/>
      <c r="J10054"/>
      <c r="K10054"/>
      <c r="L10054" s="172"/>
    </row>
    <row r="10055" spans="7:12" x14ac:dyDescent="0.15">
      <c r="G10055"/>
      <c r="H10055"/>
      <c r="I10055"/>
      <c r="J10055"/>
      <c r="K10055"/>
      <c r="L10055" s="172"/>
    </row>
    <row r="10056" spans="7:12" x14ac:dyDescent="0.15">
      <c r="G10056"/>
      <c r="H10056"/>
      <c r="I10056"/>
      <c r="J10056"/>
      <c r="K10056"/>
      <c r="L10056" s="172"/>
    </row>
    <row r="10057" spans="7:12" x14ac:dyDescent="0.15">
      <c r="G10057"/>
      <c r="H10057"/>
      <c r="I10057"/>
      <c r="J10057"/>
      <c r="K10057"/>
      <c r="L10057" s="172"/>
    </row>
    <row r="10058" spans="7:12" x14ac:dyDescent="0.15">
      <c r="G10058"/>
      <c r="H10058"/>
      <c r="I10058"/>
      <c r="J10058"/>
      <c r="K10058"/>
      <c r="L10058" s="172"/>
    </row>
    <row r="10059" spans="7:12" x14ac:dyDescent="0.15">
      <c r="G10059"/>
      <c r="H10059"/>
      <c r="I10059"/>
      <c r="J10059"/>
      <c r="K10059"/>
      <c r="L10059" s="172"/>
    </row>
    <row r="10060" spans="7:12" x14ac:dyDescent="0.15">
      <c r="G10060"/>
      <c r="H10060"/>
      <c r="I10060"/>
      <c r="J10060"/>
      <c r="K10060"/>
      <c r="L10060" s="172"/>
    </row>
    <row r="10061" spans="7:12" x14ac:dyDescent="0.15">
      <c r="G10061"/>
      <c r="H10061"/>
      <c r="I10061"/>
      <c r="J10061"/>
      <c r="K10061"/>
      <c r="L10061" s="172"/>
    </row>
    <row r="10062" spans="7:12" x14ac:dyDescent="0.15">
      <c r="G10062"/>
      <c r="H10062"/>
      <c r="I10062"/>
      <c r="J10062"/>
      <c r="K10062"/>
      <c r="L10062" s="172"/>
    </row>
    <row r="10063" spans="7:12" x14ac:dyDescent="0.15">
      <c r="G10063"/>
      <c r="H10063"/>
      <c r="I10063"/>
      <c r="J10063"/>
      <c r="K10063"/>
      <c r="L10063" s="172"/>
    </row>
    <row r="10064" spans="7:12" x14ac:dyDescent="0.15">
      <c r="G10064"/>
      <c r="H10064"/>
      <c r="I10064"/>
      <c r="J10064"/>
      <c r="K10064"/>
      <c r="L10064" s="172"/>
    </row>
    <row r="10065" spans="7:12" x14ac:dyDescent="0.15">
      <c r="G10065"/>
      <c r="H10065"/>
      <c r="I10065"/>
      <c r="J10065"/>
      <c r="K10065"/>
      <c r="L10065" s="172"/>
    </row>
    <row r="10066" spans="7:12" x14ac:dyDescent="0.15">
      <c r="G10066"/>
      <c r="H10066"/>
      <c r="I10066"/>
      <c r="J10066"/>
      <c r="K10066"/>
      <c r="L10066" s="172"/>
    </row>
    <row r="10067" spans="7:12" x14ac:dyDescent="0.15">
      <c r="G10067"/>
      <c r="H10067"/>
      <c r="I10067"/>
      <c r="J10067"/>
      <c r="K10067"/>
      <c r="L10067" s="172"/>
    </row>
    <row r="10068" spans="7:12" x14ac:dyDescent="0.15">
      <c r="G10068"/>
      <c r="H10068"/>
      <c r="I10068"/>
      <c r="J10068"/>
      <c r="K10068"/>
      <c r="L10068" s="172"/>
    </row>
    <row r="10069" spans="7:12" x14ac:dyDescent="0.15">
      <c r="G10069"/>
      <c r="H10069"/>
      <c r="I10069"/>
      <c r="J10069"/>
      <c r="K10069"/>
      <c r="L10069" s="172"/>
    </row>
    <row r="10070" spans="7:12" x14ac:dyDescent="0.15">
      <c r="G10070"/>
      <c r="H10070"/>
      <c r="I10070"/>
      <c r="J10070"/>
      <c r="K10070"/>
      <c r="L10070" s="172"/>
    </row>
    <row r="10071" spans="7:12" x14ac:dyDescent="0.15">
      <c r="G10071"/>
      <c r="H10071"/>
      <c r="I10071"/>
      <c r="J10071"/>
      <c r="K10071"/>
      <c r="L10071" s="172"/>
    </row>
    <row r="10072" spans="7:12" x14ac:dyDescent="0.15">
      <c r="G10072"/>
      <c r="H10072"/>
      <c r="I10072"/>
      <c r="J10072"/>
      <c r="K10072"/>
      <c r="L10072" s="172"/>
    </row>
    <row r="10073" spans="7:12" x14ac:dyDescent="0.15">
      <c r="G10073"/>
      <c r="H10073"/>
      <c r="I10073"/>
      <c r="J10073"/>
      <c r="K10073"/>
      <c r="L10073" s="172"/>
    </row>
    <row r="10074" spans="7:12" x14ac:dyDescent="0.15">
      <c r="G10074"/>
      <c r="H10074"/>
      <c r="I10074"/>
      <c r="J10074"/>
      <c r="K10074"/>
      <c r="L10074" s="172"/>
    </row>
    <row r="10075" spans="7:12" x14ac:dyDescent="0.15">
      <c r="G10075"/>
      <c r="H10075"/>
      <c r="I10075"/>
      <c r="J10075"/>
      <c r="K10075"/>
      <c r="L10075" s="172"/>
    </row>
    <row r="10076" spans="7:12" x14ac:dyDescent="0.15">
      <c r="G10076"/>
      <c r="H10076"/>
      <c r="I10076"/>
      <c r="J10076"/>
      <c r="K10076"/>
      <c r="L10076" s="172"/>
    </row>
    <row r="10077" spans="7:12" x14ac:dyDescent="0.15">
      <c r="G10077"/>
      <c r="H10077"/>
      <c r="I10077"/>
      <c r="J10077"/>
      <c r="K10077"/>
      <c r="L10077" s="172"/>
    </row>
    <row r="10078" spans="7:12" x14ac:dyDescent="0.15">
      <c r="G10078"/>
      <c r="H10078"/>
      <c r="I10078"/>
      <c r="J10078"/>
      <c r="K10078"/>
      <c r="L10078" s="172"/>
    </row>
    <row r="10079" spans="7:12" x14ac:dyDescent="0.15">
      <c r="G10079"/>
      <c r="H10079"/>
      <c r="I10079"/>
      <c r="J10079"/>
      <c r="K10079"/>
      <c r="L10079" s="172"/>
    </row>
    <row r="10080" spans="7:12" x14ac:dyDescent="0.15">
      <c r="G10080"/>
      <c r="H10080"/>
      <c r="I10080"/>
      <c r="J10080"/>
      <c r="K10080"/>
      <c r="L10080" s="172"/>
    </row>
    <row r="10081" spans="7:12" x14ac:dyDescent="0.15">
      <c r="G10081"/>
      <c r="H10081"/>
      <c r="I10081"/>
      <c r="J10081"/>
      <c r="K10081"/>
      <c r="L10081" s="172"/>
    </row>
    <row r="10082" spans="7:12" x14ac:dyDescent="0.15">
      <c r="G10082"/>
      <c r="H10082"/>
      <c r="I10082"/>
      <c r="J10082"/>
      <c r="K10082"/>
      <c r="L10082" s="172"/>
    </row>
    <row r="10083" spans="7:12" x14ac:dyDescent="0.15">
      <c r="G10083"/>
      <c r="H10083"/>
      <c r="I10083"/>
      <c r="J10083"/>
      <c r="K10083"/>
      <c r="L10083" s="172"/>
    </row>
    <row r="10084" spans="7:12" x14ac:dyDescent="0.15">
      <c r="G10084"/>
      <c r="H10084"/>
      <c r="I10084"/>
      <c r="J10084"/>
      <c r="K10084"/>
      <c r="L10084" s="172"/>
    </row>
    <row r="10085" spans="7:12" x14ac:dyDescent="0.15">
      <c r="G10085"/>
      <c r="H10085"/>
      <c r="I10085"/>
      <c r="J10085"/>
      <c r="K10085"/>
      <c r="L10085" s="172"/>
    </row>
    <row r="10086" spans="7:12" x14ac:dyDescent="0.15">
      <c r="G10086"/>
      <c r="H10086"/>
      <c r="I10086"/>
      <c r="J10086"/>
      <c r="K10086"/>
      <c r="L10086" s="172"/>
    </row>
    <row r="10087" spans="7:12" x14ac:dyDescent="0.15">
      <c r="G10087"/>
      <c r="H10087"/>
      <c r="I10087"/>
      <c r="J10087"/>
      <c r="K10087"/>
      <c r="L10087" s="172"/>
    </row>
    <row r="10088" spans="7:12" x14ac:dyDescent="0.15">
      <c r="G10088"/>
      <c r="H10088"/>
      <c r="I10088"/>
      <c r="J10088"/>
      <c r="K10088"/>
      <c r="L10088" s="172"/>
    </row>
    <row r="10089" spans="7:12" x14ac:dyDescent="0.15">
      <c r="G10089"/>
      <c r="H10089"/>
      <c r="I10089"/>
      <c r="J10089"/>
      <c r="K10089"/>
      <c r="L10089" s="172"/>
    </row>
    <row r="10090" spans="7:12" x14ac:dyDescent="0.15">
      <c r="G10090"/>
      <c r="H10090"/>
      <c r="I10090"/>
      <c r="J10090"/>
      <c r="K10090"/>
      <c r="L10090" s="172"/>
    </row>
    <row r="10091" spans="7:12" x14ac:dyDescent="0.15">
      <c r="G10091"/>
      <c r="H10091"/>
      <c r="I10091"/>
      <c r="J10091"/>
      <c r="K10091"/>
      <c r="L10091" s="172"/>
    </row>
    <row r="10092" spans="7:12" x14ac:dyDescent="0.15">
      <c r="G10092"/>
      <c r="H10092"/>
      <c r="I10092"/>
      <c r="J10092"/>
      <c r="K10092"/>
      <c r="L10092" s="172"/>
    </row>
    <row r="10093" spans="7:12" x14ac:dyDescent="0.15">
      <c r="G10093"/>
      <c r="H10093"/>
      <c r="I10093"/>
      <c r="J10093"/>
      <c r="K10093"/>
      <c r="L10093" s="172"/>
    </row>
    <row r="10094" spans="7:12" x14ac:dyDescent="0.15">
      <c r="G10094"/>
      <c r="H10094"/>
      <c r="I10094"/>
      <c r="J10094"/>
      <c r="K10094"/>
      <c r="L10094" s="172"/>
    </row>
    <row r="10095" spans="7:12" x14ac:dyDescent="0.15">
      <c r="G10095"/>
      <c r="H10095"/>
      <c r="I10095"/>
      <c r="J10095"/>
      <c r="K10095"/>
      <c r="L10095" s="172"/>
    </row>
    <row r="10096" spans="7:12" x14ac:dyDescent="0.15">
      <c r="G10096"/>
      <c r="H10096"/>
      <c r="I10096"/>
      <c r="J10096"/>
      <c r="K10096"/>
      <c r="L10096" s="172"/>
    </row>
    <row r="10097" spans="7:12" x14ac:dyDescent="0.15">
      <c r="G10097"/>
      <c r="H10097"/>
      <c r="I10097"/>
      <c r="J10097"/>
      <c r="K10097"/>
      <c r="L10097" s="172"/>
    </row>
    <row r="10098" spans="7:12" x14ac:dyDescent="0.15">
      <c r="G10098"/>
      <c r="H10098"/>
      <c r="I10098"/>
      <c r="J10098"/>
      <c r="K10098"/>
      <c r="L10098" s="172"/>
    </row>
    <row r="10099" spans="7:12" x14ac:dyDescent="0.15">
      <c r="G10099"/>
      <c r="H10099"/>
      <c r="I10099"/>
      <c r="J10099"/>
      <c r="K10099"/>
      <c r="L10099" s="172"/>
    </row>
    <row r="10100" spans="7:12" x14ac:dyDescent="0.15">
      <c r="G10100"/>
      <c r="H10100"/>
      <c r="I10100"/>
      <c r="J10100"/>
      <c r="K10100"/>
      <c r="L10100" s="172"/>
    </row>
    <row r="10101" spans="7:12" x14ac:dyDescent="0.15">
      <c r="G10101"/>
      <c r="H10101"/>
      <c r="I10101"/>
      <c r="J10101"/>
      <c r="K10101"/>
      <c r="L10101" s="172"/>
    </row>
    <row r="10102" spans="7:12" x14ac:dyDescent="0.15">
      <c r="G10102"/>
      <c r="H10102"/>
      <c r="I10102"/>
      <c r="J10102"/>
      <c r="K10102"/>
      <c r="L10102" s="172"/>
    </row>
    <row r="10103" spans="7:12" x14ac:dyDescent="0.15">
      <c r="G10103"/>
      <c r="H10103"/>
      <c r="I10103"/>
      <c r="J10103"/>
      <c r="K10103"/>
      <c r="L10103" s="172"/>
    </row>
    <row r="10104" spans="7:12" x14ac:dyDescent="0.15">
      <c r="G10104"/>
      <c r="H10104"/>
      <c r="I10104"/>
      <c r="J10104"/>
      <c r="K10104"/>
      <c r="L10104" s="172"/>
    </row>
    <row r="10105" spans="7:12" x14ac:dyDescent="0.15">
      <c r="G10105"/>
      <c r="H10105"/>
      <c r="I10105"/>
      <c r="J10105"/>
      <c r="K10105"/>
      <c r="L10105" s="172"/>
    </row>
    <row r="10106" spans="7:12" x14ac:dyDescent="0.15">
      <c r="G10106"/>
      <c r="H10106"/>
      <c r="I10106"/>
      <c r="J10106"/>
      <c r="K10106"/>
      <c r="L10106" s="172"/>
    </row>
    <row r="10107" spans="7:12" x14ac:dyDescent="0.15">
      <c r="G10107"/>
      <c r="H10107"/>
      <c r="I10107"/>
      <c r="J10107"/>
      <c r="K10107"/>
      <c r="L10107" s="172"/>
    </row>
    <row r="10108" spans="7:12" x14ac:dyDescent="0.15">
      <c r="G10108"/>
      <c r="H10108"/>
      <c r="I10108"/>
      <c r="J10108"/>
      <c r="K10108"/>
      <c r="L10108" s="172"/>
    </row>
    <row r="10109" spans="7:12" x14ac:dyDescent="0.15">
      <c r="G10109"/>
      <c r="H10109"/>
      <c r="I10109"/>
      <c r="J10109"/>
      <c r="K10109"/>
      <c r="L10109" s="172"/>
    </row>
    <row r="10110" spans="7:12" x14ac:dyDescent="0.15">
      <c r="G10110"/>
      <c r="H10110"/>
      <c r="I10110"/>
      <c r="J10110"/>
      <c r="K10110"/>
      <c r="L10110" s="172"/>
    </row>
    <row r="10111" spans="7:12" x14ac:dyDescent="0.15">
      <c r="G10111"/>
      <c r="H10111"/>
      <c r="I10111"/>
      <c r="J10111"/>
      <c r="K10111"/>
      <c r="L10111" s="172"/>
    </row>
    <row r="10112" spans="7:12" x14ac:dyDescent="0.15">
      <c r="G10112"/>
      <c r="H10112"/>
      <c r="I10112"/>
      <c r="J10112"/>
      <c r="K10112"/>
      <c r="L10112" s="172"/>
    </row>
    <row r="10113" spans="7:12" x14ac:dyDescent="0.15">
      <c r="G10113"/>
      <c r="H10113"/>
      <c r="I10113"/>
      <c r="J10113"/>
      <c r="K10113"/>
      <c r="L10113" s="172"/>
    </row>
    <row r="10114" spans="7:12" x14ac:dyDescent="0.15">
      <c r="G10114"/>
      <c r="H10114"/>
      <c r="I10114"/>
      <c r="J10114"/>
      <c r="K10114"/>
      <c r="L10114" s="172"/>
    </row>
    <row r="10115" spans="7:12" x14ac:dyDescent="0.15">
      <c r="G10115"/>
      <c r="H10115"/>
      <c r="I10115"/>
      <c r="J10115"/>
      <c r="K10115"/>
      <c r="L10115" s="172"/>
    </row>
    <row r="10116" spans="7:12" x14ac:dyDescent="0.15">
      <c r="G10116"/>
      <c r="H10116"/>
      <c r="I10116"/>
      <c r="J10116"/>
      <c r="K10116"/>
      <c r="L10116" s="172"/>
    </row>
    <row r="10117" spans="7:12" x14ac:dyDescent="0.15">
      <c r="G10117"/>
      <c r="H10117"/>
      <c r="I10117"/>
      <c r="J10117"/>
      <c r="K10117"/>
      <c r="L10117" s="172"/>
    </row>
    <row r="10118" spans="7:12" x14ac:dyDescent="0.15">
      <c r="G10118"/>
      <c r="H10118"/>
      <c r="I10118"/>
      <c r="J10118"/>
      <c r="K10118"/>
      <c r="L10118" s="172"/>
    </row>
    <row r="10119" spans="7:12" x14ac:dyDescent="0.15">
      <c r="G10119"/>
      <c r="H10119"/>
      <c r="I10119"/>
      <c r="J10119"/>
      <c r="K10119"/>
      <c r="L10119" s="172"/>
    </row>
    <row r="10120" spans="7:12" x14ac:dyDescent="0.15">
      <c r="G10120"/>
      <c r="H10120"/>
      <c r="I10120"/>
      <c r="J10120"/>
      <c r="K10120"/>
      <c r="L10120" s="172"/>
    </row>
    <row r="10121" spans="7:12" x14ac:dyDescent="0.15">
      <c r="G10121"/>
      <c r="H10121"/>
      <c r="I10121"/>
      <c r="J10121"/>
      <c r="K10121"/>
      <c r="L10121" s="172"/>
    </row>
    <row r="10122" spans="7:12" x14ac:dyDescent="0.15">
      <c r="G10122"/>
      <c r="H10122"/>
      <c r="I10122"/>
      <c r="J10122"/>
      <c r="K10122"/>
      <c r="L10122" s="172"/>
    </row>
    <row r="10123" spans="7:12" x14ac:dyDescent="0.15">
      <c r="G10123"/>
      <c r="H10123"/>
      <c r="I10123"/>
      <c r="J10123"/>
      <c r="K10123"/>
      <c r="L10123" s="172"/>
    </row>
    <row r="10124" spans="7:12" x14ac:dyDescent="0.15">
      <c r="G10124"/>
      <c r="H10124"/>
      <c r="I10124"/>
      <c r="J10124"/>
      <c r="K10124"/>
      <c r="L10124" s="172"/>
    </row>
    <row r="10125" spans="7:12" x14ac:dyDescent="0.15">
      <c r="G10125"/>
      <c r="H10125"/>
      <c r="I10125"/>
      <c r="J10125"/>
      <c r="K10125"/>
      <c r="L10125" s="172"/>
    </row>
    <row r="10126" spans="7:12" x14ac:dyDescent="0.15">
      <c r="G10126"/>
      <c r="H10126"/>
      <c r="I10126"/>
      <c r="J10126"/>
      <c r="K10126"/>
      <c r="L10126" s="172"/>
    </row>
    <row r="10127" spans="7:12" x14ac:dyDescent="0.15">
      <c r="G10127"/>
      <c r="H10127"/>
      <c r="I10127"/>
      <c r="J10127"/>
      <c r="K10127"/>
      <c r="L10127" s="172"/>
    </row>
    <row r="10128" spans="7:12" x14ac:dyDescent="0.15">
      <c r="G10128"/>
      <c r="H10128"/>
      <c r="I10128"/>
      <c r="J10128"/>
      <c r="K10128"/>
      <c r="L10128" s="172"/>
    </row>
    <row r="10129" spans="7:12" x14ac:dyDescent="0.15">
      <c r="G10129"/>
      <c r="H10129"/>
      <c r="I10129"/>
      <c r="J10129"/>
      <c r="K10129"/>
      <c r="L10129" s="172"/>
    </row>
    <row r="10130" spans="7:12" x14ac:dyDescent="0.15">
      <c r="G10130"/>
      <c r="H10130"/>
      <c r="I10130"/>
      <c r="J10130"/>
      <c r="K10130"/>
      <c r="L10130" s="172"/>
    </row>
    <row r="10131" spans="7:12" x14ac:dyDescent="0.15">
      <c r="G10131"/>
      <c r="H10131"/>
      <c r="I10131"/>
      <c r="J10131"/>
      <c r="K10131"/>
      <c r="L10131" s="172"/>
    </row>
    <row r="10132" spans="7:12" x14ac:dyDescent="0.15">
      <c r="G10132"/>
      <c r="H10132"/>
      <c r="I10132"/>
      <c r="J10132"/>
      <c r="K10132"/>
      <c r="L10132" s="172"/>
    </row>
    <row r="10133" spans="7:12" x14ac:dyDescent="0.15">
      <c r="G10133"/>
      <c r="H10133"/>
      <c r="I10133"/>
      <c r="J10133"/>
      <c r="K10133"/>
      <c r="L10133" s="172"/>
    </row>
    <row r="10134" spans="7:12" x14ac:dyDescent="0.15">
      <c r="G10134"/>
      <c r="H10134"/>
      <c r="I10134"/>
      <c r="J10134"/>
      <c r="K10134"/>
      <c r="L10134" s="172"/>
    </row>
    <row r="10135" spans="7:12" x14ac:dyDescent="0.15">
      <c r="G10135"/>
      <c r="H10135"/>
      <c r="I10135"/>
      <c r="J10135"/>
      <c r="K10135"/>
      <c r="L10135" s="172"/>
    </row>
    <row r="10136" spans="7:12" x14ac:dyDescent="0.15">
      <c r="G10136"/>
      <c r="H10136"/>
      <c r="I10136"/>
      <c r="J10136"/>
      <c r="K10136"/>
      <c r="L10136" s="172"/>
    </row>
    <row r="10137" spans="7:12" x14ac:dyDescent="0.15">
      <c r="G10137"/>
      <c r="H10137"/>
      <c r="I10137"/>
      <c r="J10137"/>
      <c r="K10137"/>
      <c r="L10137" s="172"/>
    </row>
    <row r="10138" spans="7:12" x14ac:dyDescent="0.15">
      <c r="G10138"/>
      <c r="H10138"/>
      <c r="I10138"/>
      <c r="J10138"/>
      <c r="K10138"/>
      <c r="L10138" s="172"/>
    </row>
    <row r="10139" spans="7:12" x14ac:dyDescent="0.15">
      <c r="G10139"/>
      <c r="H10139"/>
      <c r="I10139"/>
      <c r="J10139"/>
      <c r="K10139"/>
      <c r="L10139" s="172"/>
    </row>
    <row r="10140" spans="7:12" x14ac:dyDescent="0.15">
      <c r="G10140"/>
      <c r="H10140"/>
      <c r="I10140"/>
      <c r="J10140"/>
      <c r="K10140"/>
      <c r="L10140" s="172"/>
    </row>
    <row r="10141" spans="7:12" x14ac:dyDescent="0.15">
      <c r="G10141"/>
      <c r="H10141"/>
      <c r="I10141"/>
      <c r="J10141"/>
      <c r="K10141"/>
      <c r="L10141" s="172"/>
    </row>
    <row r="10142" spans="7:12" x14ac:dyDescent="0.15">
      <c r="G10142"/>
      <c r="H10142"/>
      <c r="I10142"/>
      <c r="J10142"/>
      <c r="K10142"/>
      <c r="L10142" s="172"/>
    </row>
    <row r="10143" spans="7:12" x14ac:dyDescent="0.15">
      <c r="G10143"/>
      <c r="H10143"/>
      <c r="I10143"/>
      <c r="J10143"/>
      <c r="K10143"/>
      <c r="L10143" s="172"/>
    </row>
    <row r="10144" spans="7:12" x14ac:dyDescent="0.15">
      <c r="G10144"/>
      <c r="H10144"/>
      <c r="I10144"/>
      <c r="J10144"/>
      <c r="K10144"/>
      <c r="L10144" s="172"/>
    </row>
    <row r="10145" spans="7:12" x14ac:dyDescent="0.15">
      <c r="G10145"/>
      <c r="H10145"/>
      <c r="I10145"/>
      <c r="J10145"/>
      <c r="K10145"/>
      <c r="L10145" s="172"/>
    </row>
    <row r="10146" spans="7:12" x14ac:dyDescent="0.15">
      <c r="G10146"/>
      <c r="H10146"/>
      <c r="I10146"/>
      <c r="J10146"/>
      <c r="K10146"/>
      <c r="L10146" s="172"/>
    </row>
    <row r="10147" spans="7:12" x14ac:dyDescent="0.15">
      <c r="G10147"/>
      <c r="H10147"/>
      <c r="I10147"/>
      <c r="J10147"/>
      <c r="K10147"/>
      <c r="L10147" s="172"/>
    </row>
    <row r="10148" spans="7:12" x14ac:dyDescent="0.15">
      <c r="G10148"/>
      <c r="H10148"/>
      <c r="I10148"/>
      <c r="J10148"/>
      <c r="K10148"/>
      <c r="L10148" s="172"/>
    </row>
    <row r="10149" spans="7:12" x14ac:dyDescent="0.15">
      <c r="G10149"/>
      <c r="H10149"/>
      <c r="I10149"/>
      <c r="J10149"/>
      <c r="K10149"/>
      <c r="L10149" s="172"/>
    </row>
    <row r="10150" spans="7:12" x14ac:dyDescent="0.15">
      <c r="G10150"/>
      <c r="H10150"/>
      <c r="I10150"/>
      <c r="J10150"/>
      <c r="K10150"/>
      <c r="L10150" s="172"/>
    </row>
    <row r="10151" spans="7:12" x14ac:dyDescent="0.15">
      <c r="G10151"/>
      <c r="H10151"/>
      <c r="I10151"/>
      <c r="J10151"/>
      <c r="K10151"/>
      <c r="L10151" s="172"/>
    </row>
    <row r="10152" spans="7:12" x14ac:dyDescent="0.15">
      <c r="G10152"/>
      <c r="H10152"/>
      <c r="I10152"/>
      <c r="J10152"/>
      <c r="K10152"/>
      <c r="L10152" s="172"/>
    </row>
    <row r="10153" spans="7:12" x14ac:dyDescent="0.15">
      <c r="G10153"/>
      <c r="H10153"/>
      <c r="I10153"/>
      <c r="J10153"/>
      <c r="K10153"/>
      <c r="L10153" s="172"/>
    </row>
    <row r="10154" spans="7:12" x14ac:dyDescent="0.15">
      <c r="G10154"/>
      <c r="H10154"/>
      <c r="I10154"/>
      <c r="J10154"/>
      <c r="K10154"/>
      <c r="L10154" s="172"/>
    </row>
    <row r="10155" spans="7:12" x14ac:dyDescent="0.15">
      <c r="G10155"/>
      <c r="H10155"/>
      <c r="I10155"/>
      <c r="J10155"/>
      <c r="K10155"/>
      <c r="L10155" s="172"/>
    </row>
    <row r="10156" spans="7:12" x14ac:dyDescent="0.15">
      <c r="G10156"/>
      <c r="H10156"/>
      <c r="I10156"/>
      <c r="J10156"/>
      <c r="K10156"/>
      <c r="L10156" s="172"/>
    </row>
    <row r="10157" spans="7:12" x14ac:dyDescent="0.15">
      <c r="G10157"/>
      <c r="H10157"/>
      <c r="I10157"/>
      <c r="J10157"/>
      <c r="K10157"/>
      <c r="L10157" s="172"/>
    </row>
    <row r="10158" spans="7:12" x14ac:dyDescent="0.15">
      <c r="G10158"/>
      <c r="H10158"/>
      <c r="I10158"/>
      <c r="J10158"/>
      <c r="K10158"/>
      <c r="L10158" s="172"/>
    </row>
    <row r="10159" spans="7:12" x14ac:dyDescent="0.15">
      <c r="G10159"/>
      <c r="H10159"/>
      <c r="I10159"/>
      <c r="J10159"/>
      <c r="K10159"/>
      <c r="L10159" s="172"/>
    </row>
    <row r="10160" spans="7:12" x14ac:dyDescent="0.15">
      <c r="G10160"/>
      <c r="H10160"/>
      <c r="I10160"/>
      <c r="J10160"/>
      <c r="K10160"/>
      <c r="L10160" s="172"/>
    </row>
    <row r="10161" spans="7:12" x14ac:dyDescent="0.15">
      <c r="G10161"/>
      <c r="H10161"/>
      <c r="I10161"/>
      <c r="J10161"/>
      <c r="K10161"/>
      <c r="L10161" s="172"/>
    </row>
    <row r="10162" spans="7:12" x14ac:dyDescent="0.15">
      <c r="G10162"/>
      <c r="H10162"/>
      <c r="I10162"/>
      <c r="J10162"/>
      <c r="K10162"/>
      <c r="L10162" s="172"/>
    </row>
    <row r="10163" spans="7:12" x14ac:dyDescent="0.15">
      <c r="G10163"/>
      <c r="H10163"/>
      <c r="I10163"/>
      <c r="J10163"/>
      <c r="K10163"/>
      <c r="L10163" s="172"/>
    </row>
    <row r="10164" spans="7:12" x14ac:dyDescent="0.15">
      <c r="G10164"/>
      <c r="H10164"/>
      <c r="I10164"/>
      <c r="J10164"/>
      <c r="K10164"/>
      <c r="L10164" s="172"/>
    </row>
    <row r="10165" spans="7:12" x14ac:dyDescent="0.15">
      <c r="G10165"/>
      <c r="H10165"/>
      <c r="I10165"/>
      <c r="J10165"/>
      <c r="K10165"/>
      <c r="L10165" s="172"/>
    </row>
    <row r="10166" spans="7:12" x14ac:dyDescent="0.15">
      <c r="G10166"/>
      <c r="H10166"/>
      <c r="I10166"/>
      <c r="J10166"/>
      <c r="K10166"/>
      <c r="L10166" s="172"/>
    </row>
    <row r="10167" spans="7:12" x14ac:dyDescent="0.15">
      <c r="G10167"/>
      <c r="H10167"/>
      <c r="I10167"/>
      <c r="J10167"/>
      <c r="K10167"/>
      <c r="L10167" s="172"/>
    </row>
    <row r="10168" spans="7:12" x14ac:dyDescent="0.15">
      <c r="G10168"/>
      <c r="H10168"/>
      <c r="I10168"/>
      <c r="J10168"/>
      <c r="K10168"/>
      <c r="L10168" s="172"/>
    </row>
    <row r="10169" spans="7:12" x14ac:dyDescent="0.15">
      <c r="G10169"/>
      <c r="H10169"/>
      <c r="I10169"/>
      <c r="J10169"/>
      <c r="K10169"/>
      <c r="L10169" s="172"/>
    </row>
    <row r="10170" spans="7:12" x14ac:dyDescent="0.15">
      <c r="G10170"/>
      <c r="H10170"/>
      <c r="I10170"/>
      <c r="J10170"/>
      <c r="K10170"/>
      <c r="L10170" s="172"/>
    </row>
    <row r="10171" spans="7:12" x14ac:dyDescent="0.15">
      <c r="G10171"/>
      <c r="H10171"/>
      <c r="I10171"/>
      <c r="J10171"/>
      <c r="K10171"/>
      <c r="L10171" s="172"/>
    </row>
    <row r="10172" spans="7:12" x14ac:dyDescent="0.15">
      <c r="G10172"/>
      <c r="H10172"/>
      <c r="I10172"/>
      <c r="J10172"/>
      <c r="K10172"/>
      <c r="L10172" s="172"/>
    </row>
    <row r="10173" spans="7:12" x14ac:dyDescent="0.15">
      <c r="G10173"/>
      <c r="H10173"/>
      <c r="I10173"/>
      <c r="J10173"/>
      <c r="K10173"/>
      <c r="L10173" s="172"/>
    </row>
    <row r="10174" spans="7:12" x14ac:dyDescent="0.15">
      <c r="G10174"/>
      <c r="H10174"/>
      <c r="I10174"/>
      <c r="J10174"/>
      <c r="K10174"/>
      <c r="L10174" s="172"/>
    </row>
    <row r="10175" spans="7:12" x14ac:dyDescent="0.15">
      <c r="G10175"/>
      <c r="H10175"/>
      <c r="I10175"/>
      <c r="J10175"/>
      <c r="K10175"/>
      <c r="L10175" s="172"/>
    </row>
    <row r="10176" spans="7:12" x14ac:dyDescent="0.15">
      <c r="G10176"/>
      <c r="H10176"/>
      <c r="I10176"/>
      <c r="J10176"/>
      <c r="K10176"/>
      <c r="L10176" s="172"/>
    </row>
    <row r="10177" spans="7:12" x14ac:dyDescent="0.15">
      <c r="G10177"/>
      <c r="H10177"/>
      <c r="I10177"/>
      <c r="J10177"/>
      <c r="K10177"/>
      <c r="L10177" s="172"/>
    </row>
    <row r="10178" spans="7:12" x14ac:dyDescent="0.15">
      <c r="G10178"/>
      <c r="H10178"/>
      <c r="I10178"/>
      <c r="J10178"/>
      <c r="K10178"/>
      <c r="L10178" s="172"/>
    </row>
    <row r="10179" spans="7:12" x14ac:dyDescent="0.15">
      <c r="G10179"/>
      <c r="H10179"/>
      <c r="I10179"/>
      <c r="J10179"/>
      <c r="K10179"/>
      <c r="L10179" s="172"/>
    </row>
    <row r="10180" spans="7:12" x14ac:dyDescent="0.15">
      <c r="G10180"/>
      <c r="H10180"/>
      <c r="I10180"/>
      <c r="J10180"/>
      <c r="K10180"/>
      <c r="L10180" s="172"/>
    </row>
    <row r="10181" spans="7:12" x14ac:dyDescent="0.15">
      <c r="G10181"/>
      <c r="H10181"/>
      <c r="I10181"/>
      <c r="J10181"/>
      <c r="K10181"/>
      <c r="L10181" s="172"/>
    </row>
    <row r="10182" spans="7:12" x14ac:dyDescent="0.15">
      <c r="G10182"/>
      <c r="H10182"/>
      <c r="I10182"/>
      <c r="J10182"/>
      <c r="K10182"/>
      <c r="L10182" s="172"/>
    </row>
    <row r="10183" spans="7:12" x14ac:dyDescent="0.15">
      <c r="G10183"/>
      <c r="H10183"/>
      <c r="I10183"/>
      <c r="J10183"/>
      <c r="K10183"/>
      <c r="L10183" s="172"/>
    </row>
    <row r="10184" spans="7:12" x14ac:dyDescent="0.15">
      <c r="G10184"/>
      <c r="H10184"/>
      <c r="I10184"/>
      <c r="J10184"/>
      <c r="K10184"/>
      <c r="L10184" s="172"/>
    </row>
    <row r="10185" spans="7:12" x14ac:dyDescent="0.15">
      <c r="G10185"/>
      <c r="H10185"/>
      <c r="I10185"/>
      <c r="J10185"/>
      <c r="K10185"/>
      <c r="L10185" s="172"/>
    </row>
    <row r="10186" spans="7:12" x14ac:dyDescent="0.15">
      <c r="G10186"/>
      <c r="H10186"/>
      <c r="I10186"/>
      <c r="J10186"/>
      <c r="K10186"/>
      <c r="L10186" s="172"/>
    </row>
    <row r="10187" spans="7:12" x14ac:dyDescent="0.15">
      <c r="G10187"/>
      <c r="H10187"/>
      <c r="I10187"/>
      <c r="J10187"/>
      <c r="K10187"/>
      <c r="L10187" s="172"/>
    </row>
    <row r="10188" spans="7:12" x14ac:dyDescent="0.15">
      <c r="G10188"/>
      <c r="H10188"/>
      <c r="I10188"/>
      <c r="J10188"/>
      <c r="K10188"/>
      <c r="L10188" s="172"/>
    </row>
    <row r="10189" spans="7:12" x14ac:dyDescent="0.15">
      <c r="G10189"/>
      <c r="H10189"/>
      <c r="I10189"/>
      <c r="J10189"/>
      <c r="K10189"/>
      <c r="L10189" s="172"/>
    </row>
    <row r="10190" spans="7:12" x14ac:dyDescent="0.15">
      <c r="G10190"/>
      <c r="H10190"/>
      <c r="I10190"/>
      <c r="J10190"/>
      <c r="K10190"/>
      <c r="L10190" s="172"/>
    </row>
    <row r="10191" spans="7:12" x14ac:dyDescent="0.15">
      <c r="G10191"/>
      <c r="H10191"/>
      <c r="I10191"/>
      <c r="J10191"/>
      <c r="K10191"/>
      <c r="L10191" s="172"/>
    </row>
    <row r="10192" spans="7:12" x14ac:dyDescent="0.15">
      <c r="G10192"/>
      <c r="H10192"/>
      <c r="I10192"/>
      <c r="J10192"/>
      <c r="K10192"/>
      <c r="L10192" s="172"/>
    </row>
    <row r="10193" spans="7:12" x14ac:dyDescent="0.15">
      <c r="G10193"/>
      <c r="H10193"/>
      <c r="I10193"/>
      <c r="J10193"/>
      <c r="K10193"/>
      <c r="L10193" s="172"/>
    </row>
    <row r="10194" spans="7:12" x14ac:dyDescent="0.15">
      <c r="G10194"/>
      <c r="H10194"/>
      <c r="I10194"/>
      <c r="J10194"/>
      <c r="K10194"/>
      <c r="L10194" s="172"/>
    </row>
    <row r="10195" spans="7:12" x14ac:dyDescent="0.15">
      <c r="G10195"/>
      <c r="H10195"/>
      <c r="I10195"/>
      <c r="J10195"/>
      <c r="K10195"/>
      <c r="L10195" s="172"/>
    </row>
    <row r="10196" spans="7:12" x14ac:dyDescent="0.15">
      <c r="G10196"/>
      <c r="H10196"/>
      <c r="I10196"/>
      <c r="J10196"/>
      <c r="K10196"/>
      <c r="L10196" s="172"/>
    </row>
    <row r="10197" spans="7:12" x14ac:dyDescent="0.15">
      <c r="G10197"/>
      <c r="H10197"/>
      <c r="I10197"/>
      <c r="J10197"/>
      <c r="K10197"/>
      <c r="L10197" s="172"/>
    </row>
    <row r="10198" spans="7:12" x14ac:dyDescent="0.15">
      <c r="G10198"/>
      <c r="H10198"/>
      <c r="I10198"/>
      <c r="J10198"/>
      <c r="K10198"/>
      <c r="L10198" s="172"/>
    </row>
    <row r="10199" spans="7:12" x14ac:dyDescent="0.15">
      <c r="G10199"/>
      <c r="H10199"/>
      <c r="I10199"/>
      <c r="J10199"/>
      <c r="K10199"/>
      <c r="L10199" s="172"/>
    </row>
    <row r="10200" spans="7:12" x14ac:dyDescent="0.15">
      <c r="G10200"/>
      <c r="H10200"/>
      <c r="I10200"/>
      <c r="J10200"/>
      <c r="K10200"/>
      <c r="L10200" s="172"/>
    </row>
    <row r="10201" spans="7:12" x14ac:dyDescent="0.15">
      <c r="G10201"/>
      <c r="H10201"/>
      <c r="I10201"/>
      <c r="J10201"/>
      <c r="K10201"/>
      <c r="L10201" s="172"/>
    </row>
    <row r="10202" spans="7:12" x14ac:dyDescent="0.15">
      <c r="G10202"/>
      <c r="H10202"/>
      <c r="I10202"/>
      <c r="J10202"/>
      <c r="K10202"/>
      <c r="L10202" s="172"/>
    </row>
    <row r="10203" spans="7:12" x14ac:dyDescent="0.15">
      <c r="G10203"/>
      <c r="H10203"/>
      <c r="I10203"/>
      <c r="J10203"/>
      <c r="K10203"/>
      <c r="L10203" s="172"/>
    </row>
    <row r="10204" spans="7:12" x14ac:dyDescent="0.15">
      <c r="G10204"/>
      <c r="H10204"/>
      <c r="I10204"/>
      <c r="J10204"/>
      <c r="K10204"/>
      <c r="L10204" s="172"/>
    </row>
    <row r="10205" spans="7:12" x14ac:dyDescent="0.15">
      <c r="G10205"/>
      <c r="H10205"/>
      <c r="I10205"/>
      <c r="J10205"/>
      <c r="K10205"/>
      <c r="L10205" s="172"/>
    </row>
    <row r="10206" spans="7:12" x14ac:dyDescent="0.15">
      <c r="G10206"/>
      <c r="H10206"/>
      <c r="I10206"/>
      <c r="J10206"/>
      <c r="K10206"/>
      <c r="L10206" s="172"/>
    </row>
    <row r="10207" spans="7:12" x14ac:dyDescent="0.15">
      <c r="G10207"/>
      <c r="H10207"/>
      <c r="I10207"/>
      <c r="J10207"/>
      <c r="K10207"/>
      <c r="L10207" s="172"/>
    </row>
    <row r="10208" spans="7:12" x14ac:dyDescent="0.15">
      <c r="G10208"/>
      <c r="H10208"/>
      <c r="I10208"/>
      <c r="J10208"/>
      <c r="K10208"/>
      <c r="L10208" s="172"/>
    </row>
    <row r="10209" spans="7:12" x14ac:dyDescent="0.15">
      <c r="G10209"/>
      <c r="H10209"/>
      <c r="I10209"/>
      <c r="J10209"/>
      <c r="K10209"/>
      <c r="L10209" s="172"/>
    </row>
    <row r="10210" spans="7:12" x14ac:dyDescent="0.15">
      <c r="G10210"/>
      <c r="H10210"/>
      <c r="I10210"/>
      <c r="J10210"/>
      <c r="K10210"/>
      <c r="L10210" s="172"/>
    </row>
    <row r="10211" spans="7:12" x14ac:dyDescent="0.15">
      <c r="G10211"/>
      <c r="H10211"/>
      <c r="I10211"/>
      <c r="J10211"/>
      <c r="K10211"/>
      <c r="L10211" s="172"/>
    </row>
    <row r="10212" spans="7:12" x14ac:dyDescent="0.15">
      <c r="G10212"/>
      <c r="H10212"/>
      <c r="I10212"/>
      <c r="J10212"/>
      <c r="K10212"/>
      <c r="L10212" s="172"/>
    </row>
    <row r="10213" spans="7:12" x14ac:dyDescent="0.15">
      <c r="G10213"/>
      <c r="H10213"/>
      <c r="I10213"/>
      <c r="J10213"/>
      <c r="K10213"/>
      <c r="L10213" s="172"/>
    </row>
    <row r="10214" spans="7:12" x14ac:dyDescent="0.15">
      <c r="G10214"/>
      <c r="H10214"/>
      <c r="I10214"/>
      <c r="J10214"/>
      <c r="K10214"/>
      <c r="L10214" s="172"/>
    </row>
    <row r="10215" spans="7:12" x14ac:dyDescent="0.15">
      <c r="G10215"/>
      <c r="H10215"/>
      <c r="I10215"/>
      <c r="J10215"/>
      <c r="K10215"/>
      <c r="L10215" s="172"/>
    </row>
    <row r="10216" spans="7:12" x14ac:dyDescent="0.15">
      <c r="G10216"/>
      <c r="H10216"/>
      <c r="I10216"/>
      <c r="J10216"/>
      <c r="K10216"/>
      <c r="L10216" s="172"/>
    </row>
    <row r="10217" spans="7:12" x14ac:dyDescent="0.15">
      <c r="G10217"/>
      <c r="H10217"/>
      <c r="I10217"/>
      <c r="J10217"/>
      <c r="K10217"/>
      <c r="L10217" s="172"/>
    </row>
    <row r="10218" spans="7:12" x14ac:dyDescent="0.15">
      <c r="G10218"/>
      <c r="H10218"/>
      <c r="I10218"/>
      <c r="J10218"/>
      <c r="K10218"/>
      <c r="L10218" s="172"/>
    </row>
    <row r="10219" spans="7:12" x14ac:dyDescent="0.15">
      <c r="G10219"/>
      <c r="H10219"/>
      <c r="I10219"/>
      <c r="J10219"/>
      <c r="K10219"/>
      <c r="L10219" s="172"/>
    </row>
    <row r="10220" spans="7:12" x14ac:dyDescent="0.15">
      <c r="G10220"/>
      <c r="H10220"/>
      <c r="I10220"/>
      <c r="J10220"/>
      <c r="K10220"/>
      <c r="L10220" s="172"/>
    </row>
    <row r="10221" spans="7:12" x14ac:dyDescent="0.15">
      <c r="G10221"/>
      <c r="H10221"/>
      <c r="I10221"/>
      <c r="J10221"/>
      <c r="K10221"/>
      <c r="L10221" s="172"/>
    </row>
    <row r="10222" spans="7:12" x14ac:dyDescent="0.15">
      <c r="G10222"/>
      <c r="H10222"/>
      <c r="I10222"/>
      <c r="J10222"/>
      <c r="K10222"/>
      <c r="L10222" s="172"/>
    </row>
    <row r="10223" spans="7:12" x14ac:dyDescent="0.15">
      <c r="G10223"/>
      <c r="H10223"/>
      <c r="I10223"/>
      <c r="J10223"/>
      <c r="K10223"/>
      <c r="L10223" s="172"/>
    </row>
    <row r="10224" spans="7:12" x14ac:dyDescent="0.15">
      <c r="G10224"/>
      <c r="H10224"/>
      <c r="I10224"/>
      <c r="J10224"/>
      <c r="K10224"/>
      <c r="L10224" s="172"/>
    </row>
    <row r="10225" spans="7:12" x14ac:dyDescent="0.15">
      <c r="G10225"/>
      <c r="H10225"/>
      <c r="I10225"/>
      <c r="J10225"/>
      <c r="K10225"/>
      <c r="L10225" s="172"/>
    </row>
    <row r="10226" spans="7:12" x14ac:dyDescent="0.15">
      <c r="G10226"/>
      <c r="H10226"/>
      <c r="I10226"/>
      <c r="J10226"/>
      <c r="K10226"/>
      <c r="L10226" s="172"/>
    </row>
    <row r="10227" spans="7:12" x14ac:dyDescent="0.15">
      <c r="G10227"/>
      <c r="H10227"/>
      <c r="I10227"/>
      <c r="J10227"/>
      <c r="K10227"/>
      <c r="L10227" s="172"/>
    </row>
    <row r="10228" spans="7:12" x14ac:dyDescent="0.15">
      <c r="G10228"/>
      <c r="H10228"/>
      <c r="I10228"/>
      <c r="J10228"/>
      <c r="K10228"/>
      <c r="L10228" s="172"/>
    </row>
    <row r="10229" spans="7:12" x14ac:dyDescent="0.15">
      <c r="G10229"/>
      <c r="H10229"/>
      <c r="I10229"/>
      <c r="J10229"/>
      <c r="K10229"/>
      <c r="L10229" s="172"/>
    </row>
    <row r="10230" spans="7:12" x14ac:dyDescent="0.15">
      <c r="G10230"/>
      <c r="H10230"/>
      <c r="I10230"/>
      <c r="J10230"/>
      <c r="K10230"/>
      <c r="L10230" s="172"/>
    </row>
    <row r="10231" spans="7:12" x14ac:dyDescent="0.15">
      <c r="G10231"/>
      <c r="H10231"/>
      <c r="I10231"/>
      <c r="J10231"/>
      <c r="K10231"/>
      <c r="L10231" s="172"/>
    </row>
    <row r="10232" spans="7:12" x14ac:dyDescent="0.15">
      <c r="G10232"/>
      <c r="H10232"/>
      <c r="I10232"/>
      <c r="J10232"/>
      <c r="K10232"/>
      <c r="L10232" s="172"/>
    </row>
    <row r="10233" spans="7:12" x14ac:dyDescent="0.15">
      <c r="G10233"/>
      <c r="H10233"/>
      <c r="I10233"/>
      <c r="J10233"/>
      <c r="K10233"/>
      <c r="L10233" s="172"/>
    </row>
    <row r="10234" spans="7:12" x14ac:dyDescent="0.15">
      <c r="G10234"/>
      <c r="H10234"/>
      <c r="I10234"/>
      <c r="J10234"/>
      <c r="K10234"/>
      <c r="L10234" s="172"/>
    </row>
    <row r="10235" spans="7:12" x14ac:dyDescent="0.15">
      <c r="G10235"/>
      <c r="H10235"/>
      <c r="I10235"/>
      <c r="J10235"/>
      <c r="K10235"/>
      <c r="L10235" s="172"/>
    </row>
    <row r="10236" spans="7:12" x14ac:dyDescent="0.15">
      <c r="G10236"/>
      <c r="H10236"/>
      <c r="I10236"/>
      <c r="J10236"/>
      <c r="K10236"/>
      <c r="L10236" s="172"/>
    </row>
    <row r="10237" spans="7:12" x14ac:dyDescent="0.15">
      <c r="G10237"/>
      <c r="H10237"/>
      <c r="I10237"/>
      <c r="J10237"/>
      <c r="K10237"/>
      <c r="L10237" s="172"/>
    </row>
    <row r="10238" spans="7:12" x14ac:dyDescent="0.15">
      <c r="G10238"/>
      <c r="H10238"/>
      <c r="I10238"/>
      <c r="J10238"/>
      <c r="K10238"/>
      <c r="L10238" s="172"/>
    </row>
    <row r="10239" spans="7:12" x14ac:dyDescent="0.15">
      <c r="G10239"/>
      <c r="H10239"/>
      <c r="I10239"/>
      <c r="J10239"/>
      <c r="K10239"/>
      <c r="L10239" s="172"/>
    </row>
    <row r="10240" spans="7:12" x14ac:dyDescent="0.15">
      <c r="G10240"/>
      <c r="H10240"/>
      <c r="I10240"/>
      <c r="J10240"/>
      <c r="K10240"/>
      <c r="L10240" s="172"/>
    </row>
    <row r="10241" spans="7:12" x14ac:dyDescent="0.15">
      <c r="G10241"/>
      <c r="H10241"/>
      <c r="I10241"/>
      <c r="J10241"/>
      <c r="K10241"/>
      <c r="L10241" s="172"/>
    </row>
    <row r="10242" spans="7:12" x14ac:dyDescent="0.15">
      <c r="G10242"/>
      <c r="H10242"/>
      <c r="I10242"/>
      <c r="J10242"/>
      <c r="K10242"/>
      <c r="L10242" s="172"/>
    </row>
    <row r="10243" spans="7:12" x14ac:dyDescent="0.15">
      <c r="G10243"/>
      <c r="H10243"/>
      <c r="I10243"/>
      <c r="J10243"/>
      <c r="K10243"/>
      <c r="L10243" s="172"/>
    </row>
    <row r="10244" spans="7:12" x14ac:dyDescent="0.15">
      <c r="G10244"/>
      <c r="H10244"/>
      <c r="I10244"/>
      <c r="J10244"/>
      <c r="K10244"/>
      <c r="L10244" s="172"/>
    </row>
    <row r="10245" spans="7:12" x14ac:dyDescent="0.15">
      <c r="G10245"/>
      <c r="H10245"/>
      <c r="I10245"/>
      <c r="J10245"/>
      <c r="K10245"/>
      <c r="L10245" s="172"/>
    </row>
    <row r="10246" spans="7:12" x14ac:dyDescent="0.15">
      <c r="G10246"/>
      <c r="H10246"/>
      <c r="I10246"/>
      <c r="J10246"/>
      <c r="K10246"/>
      <c r="L10246" s="172"/>
    </row>
    <row r="10247" spans="7:12" x14ac:dyDescent="0.15">
      <c r="G10247"/>
      <c r="H10247"/>
      <c r="I10247"/>
      <c r="J10247"/>
      <c r="K10247"/>
      <c r="L10247" s="172"/>
    </row>
    <row r="10248" spans="7:12" x14ac:dyDescent="0.15">
      <c r="G10248"/>
      <c r="H10248"/>
      <c r="I10248"/>
      <c r="J10248"/>
      <c r="K10248"/>
      <c r="L10248" s="172"/>
    </row>
    <row r="10249" spans="7:12" x14ac:dyDescent="0.15">
      <c r="G10249"/>
      <c r="H10249"/>
      <c r="I10249"/>
      <c r="J10249"/>
      <c r="K10249"/>
      <c r="L10249" s="172"/>
    </row>
    <row r="10250" spans="7:12" x14ac:dyDescent="0.15">
      <c r="G10250"/>
      <c r="H10250"/>
      <c r="I10250"/>
      <c r="J10250"/>
      <c r="K10250"/>
      <c r="L10250" s="172"/>
    </row>
    <row r="10251" spans="7:12" x14ac:dyDescent="0.15">
      <c r="G10251"/>
      <c r="H10251"/>
      <c r="I10251"/>
      <c r="J10251"/>
      <c r="K10251"/>
      <c r="L10251" s="172"/>
    </row>
    <row r="10252" spans="7:12" x14ac:dyDescent="0.15">
      <c r="G10252"/>
      <c r="H10252"/>
      <c r="I10252"/>
      <c r="J10252"/>
      <c r="K10252"/>
      <c r="L10252" s="172"/>
    </row>
    <row r="10253" spans="7:12" x14ac:dyDescent="0.15">
      <c r="G10253"/>
      <c r="H10253"/>
      <c r="I10253"/>
      <c r="J10253"/>
      <c r="K10253"/>
      <c r="L10253" s="172"/>
    </row>
    <row r="10254" spans="7:12" x14ac:dyDescent="0.15">
      <c r="G10254"/>
      <c r="H10254"/>
      <c r="I10254"/>
      <c r="J10254"/>
      <c r="K10254"/>
      <c r="L10254" s="172"/>
    </row>
    <row r="10255" spans="7:12" x14ac:dyDescent="0.15">
      <c r="G10255"/>
      <c r="H10255"/>
      <c r="I10255"/>
      <c r="J10255"/>
      <c r="K10255"/>
      <c r="L10255" s="172"/>
    </row>
    <row r="10256" spans="7:12" x14ac:dyDescent="0.15">
      <c r="G10256"/>
      <c r="H10256"/>
      <c r="I10256"/>
      <c r="J10256"/>
      <c r="K10256"/>
      <c r="L10256" s="172"/>
    </row>
    <row r="10257" spans="7:12" x14ac:dyDescent="0.15">
      <c r="G10257"/>
      <c r="H10257"/>
      <c r="I10257"/>
      <c r="J10257"/>
      <c r="K10257"/>
      <c r="L10257" s="172"/>
    </row>
    <row r="10258" spans="7:12" x14ac:dyDescent="0.15">
      <c r="G10258"/>
      <c r="H10258"/>
      <c r="I10258"/>
      <c r="J10258"/>
      <c r="K10258"/>
      <c r="L10258" s="172"/>
    </row>
    <row r="10259" spans="7:12" x14ac:dyDescent="0.15">
      <c r="G10259"/>
      <c r="H10259"/>
      <c r="I10259"/>
      <c r="J10259"/>
      <c r="K10259"/>
      <c r="L10259" s="172"/>
    </row>
    <row r="10260" spans="7:12" x14ac:dyDescent="0.15">
      <c r="G10260"/>
      <c r="H10260"/>
      <c r="I10260"/>
      <c r="J10260"/>
      <c r="K10260"/>
      <c r="L10260" s="172"/>
    </row>
    <row r="10261" spans="7:12" x14ac:dyDescent="0.15">
      <c r="G10261"/>
      <c r="H10261"/>
      <c r="I10261"/>
      <c r="J10261"/>
      <c r="K10261"/>
      <c r="L10261" s="172"/>
    </row>
    <row r="10262" spans="7:12" x14ac:dyDescent="0.15">
      <c r="G10262"/>
      <c r="H10262"/>
      <c r="I10262"/>
      <c r="J10262"/>
      <c r="K10262"/>
      <c r="L10262" s="172"/>
    </row>
    <row r="10263" spans="7:12" x14ac:dyDescent="0.15">
      <c r="G10263"/>
      <c r="H10263"/>
      <c r="I10263"/>
      <c r="J10263"/>
      <c r="K10263"/>
      <c r="L10263" s="172"/>
    </row>
    <row r="10264" spans="7:12" x14ac:dyDescent="0.15">
      <c r="G10264"/>
      <c r="H10264"/>
      <c r="I10264"/>
      <c r="J10264"/>
      <c r="K10264"/>
      <c r="L10264" s="172"/>
    </row>
    <row r="10265" spans="7:12" x14ac:dyDescent="0.15">
      <c r="G10265"/>
      <c r="H10265"/>
      <c r="I10265"/>
      <c r="J10265"/>
      <c r="K10265"/>
      <c r="L10265" s="172"/>
    </row>
    <row r="10266" spans="7:12" x14ac:dyDescent="0.15">
      <c r="G10266"/>
      <c r="H10266"/>
      <c r="I10266"/>
      <c r="J10266"/>
      <c r="K10266"/>
      <c r="L10266" s="172"/>
    </row>
    <row r="10267" spans="7:12" x14ac:dyDescent="0.15">
      <c r="G10267"/>
      <c r="H10267"/>
      <c r="I10267"/>
      <c r="J10267"/>
      <c r="K10267"/>
      <c r="L10267" s="172"/>
    </row>
    <row r="10268" spans="7:12" x14ac:dyDescent="0.15">
      <c r="G10268"/>
      <c r="H10268"/>
      <c r="I10268"/>
      <c r="J10268"/>
      <c r="K10268"/>
      <c r="L10268" s="172"/>
    </row>
    <row r="10269" spans="7:12" x14ac:dyDescent="0.15">
      <c r="G10269"/>
      <c r="H10269"/>
      <c r="I10269"/>
      <c r="J10269"/>
      <c r="K10269"/>
      <c r="L10269" s="172"/>
    </row>
    <row r="10270" spans="7:12" x14ac:dyDescent="0.15">
      <c r="G10270"/>
      <c r="H10270"/>
      <c r="I10270"/>
      <c r="J10270"/>
      <c r="K10270"/>
      <c r="L10270" s="172"/>
    </row>
    <row r="10271" spans="7:12" x14ac:dyDescent="0.15">
      <c r="G10271"/>
      <c r="H10271"/>
      <c r="I10271"/>
      <c r="J10271"/>
      <c r="K10271"/>
      <c r="L10271" s="172"/>
    </row>
    <row r="10272" spans="7:12" x14ac:dyDescent="0.15">
      <c r="G10272"/>
      <c r="H10272"/>
      <c r="I10272"/>
      <c r="J10272"/>
      <c r="K10272"/>
      <c r="L10272" s="172"/>
    </row>
    <row r="10273" spans="7:12" x14ac:dyDescent="0.15">
      <c r="G10273"/>
      <c r="H10273"/>
      <c r="I10273"/>
      <c r="J10273"/>
      <c r="K10273"/>
      <c r="L10273" s="172"/>
    </row>
    <row r="10274" spans="7:12" x14ac:dyDescent="0.15">
      <c r="G10274"/>
      <c r="H10274"/>
      <c r="I10274"/>
      <c r="J10274"/>
      <c r="K10274"/>
      <c r="L10274" s="172"/>
    </row>
    <row r="10275" spans="7:12" x14ac:dyDescent="0.15">
      <c r="G10275"/>
      <c r="H10275"/>
      <c r="I10275"/>
      <c r="J10275"/>
      <c r="K10275"/>
      <c r="L10275" s="172"/>
    </row>
    <row r="10276" spans="7:12" x14ac:dyDescent="0.15">
      <c r="G10276"/>
      <c r="H10276"/>
      <c r="I10276"/>
      <c r="J10276"/>
      <c r="K10276"/>
      <c r="L10276" s="172"/>
    </row>
    <row r="10277" spans="7:12" x14ac:dyDescent="0.15">
      <c r="G10277"/>
      <c r="H10277"/>
      <c r="I10277"/>
      <c r="J10277"/>
      <c r="K10277"/>
      <c r="L10277" s="172"/>
    </row>
    <row r="10278" spans="7:12" x14ac:dyDescent="0.15">
      <c r="G10278"/>
      <c r="H10278"/>
      <c r="I10278"/>
      <c r="J10278"/>
      <c r="K10278"/>
      <c r="L10278" s="172"/>
    </row>
    <row r="10279" spans="7:12" x14ac:dyDescent="0.15">
      <c r="G10279"/>
      <c r="H10279"/>
      <c r="I10279"/>
      <c r="J10279"/>
      <c r="K10279"/>
      <c r="L10279" s="172"/>
    </row>
    <row r="10280" spans="7:12" x14ac:dyDescent="0.15">
      <c r="G10280"/>
      <c r="H10280"/>
      <c r="I10280"/>
      <c r="J10280"/>
      <c r="K10280"/>
      <c r="L10280" s="172"/>
    </row>
    <row r="10281" spans="7:12" x14ac:dyDescent="0.15">
      <c r="G10281"/>
      <c r="H10281"/>
      <c r="I10281"/>
      <c r="J10281"/>
      <c r="K10281"/>
      <c r="L10281" s="172"/>
    </row>
    <row r="10282" spans="7:12" x14ac:dyDescent="0.15">
      <c r="G10282"/>
      <c r="H10282"/>
      <c r="I10282"/>
      <c r="J10282"/>
      <c r="K10282"/>
      <c r="L10282" s="172"/>
    </row>
    <row r="10283" spans="7:12" x14ac:dyDescent="0.15">
      <c r="G10283"/>
      <c r="H10283"/>
      <c r="I10283"/>
      <c r="J10283"/>
      <c r="K10283"/>
      <c r="L10283" s="172"/>
    </row>
    <row r="10284" spans="7:12" x14ac:dyDescent="0.15">
      <c r="G10284"/>
      <c r="H10284"/>
      <c r="I10284"/>
      <c r="J10284"/>
      <c r="K10284"/>
      <c r="L10284" s="172"/>
    </row>
    <row r="10285" spans="7:12" x14ac:dyDescent="0.15">
      <c r="G10285"/>
      <c r="H10285"/>
      <c r="I10285"/>
      <c r="J10285"/>
      <c r="K10285"/>
      <c r="L10285" s="172"/>
    </row>
    <row r="10286" spans="7:12" x14ac:dyDescent="0.15">
      <c r="G10286"/>
      <c r="H10286"/>
      <c r="I10286"/>
      <c r="J10286"/>
      <c r="K10286"/>
      <c r="L10286" s="172"/>
    </row>
    <row r="10287" spans="7:12" x14ac:dyDescent="0.15">
      <c r="G10287"/>
      <c r="H10287"/>
      <c r="I10287"/>
      <c r="J10287"/>
      <c r="K10287"/>
      <c r="L10287" s="172"/>
    </row>
    <row r="10288" spans="7:12" x14ac:dyDescent="0.15">
      <c r="G10288"/>
      <c r="H10288"/>
      <c r="I10288"/>
      <c r="J10288"/>
      <c r="K10288"/>
      <c r="L10288" s="172"/>
    </row>
    <row r="10289" spans="7:12" x14ac:dyDescent="0.15">
      <c r="G10289"/>
      <c r="H10289"/>
      <c r="I10289"/>
      <c r="J10289"/>
      <c r="K10289"/>
      <c r="L10289" s="172"/>
    </row>
    <row r="10290" spans="7:12" x14ac:dyDescent="0.15">
      <c r="G10290"/>
      <c r="H10290"/>
      <c r="I10290"/>
      <c r="J10290"/>
      <c r="K10290"/>
      <c r="L10290" s="172"/>
    </row>
    <row r="10291" spans="7:12" x14ac:dyDescent="0.15">
      <c r="G10291"/>
      <c r="H10291"/>
      <c r="I10291"/>
      <c r="J10291"/>
      <c r="K10291"/>
      <c r="L10291" s="172"/>
    </row>
    <row r="10292" spans="7:12" x14ac:dyDescent="0.15">
      <c r="G10292"/>
      <c r="H10292"/>
      <c r="I10292"/>
      <c r="J10292"/>
      <c r="K10292"/>
      <c r="L10292" s="172"/>
    </row>
    <row r="10293" spans="7:12" x14ac:dyDescent="0.15">
      <c r="G10293"/>
      <c r="H10293"/>
      <c r="I10293"/>
      <c r="J10293"/>
      <c r="K10293"/>
      <c r="L10293" s="172"/>
    </row>
    <row r="10294" spans="7:12" x14ac:dyDescent="0.15">
      <c r="G10294"/>
      <c r="H10294"/>
      <c r="I10294"/>
      <c r="J10294"/>
      <c r="K10294"/>
      <c r="L10294" s="172"/>
    </row>
    <row r="10295" spans="7:12" x14ac:dyDescent="0.15">
      <c r="G10295"/>
      <c r="H10295"/>
      <c r="I10295"/>
      <c r="J10295"/>
      <c r="K10295"/>
      <c r="L10295" s="172"/>
    </row>
    <row r="10296" spans="7:12" x14ac:dyDescent="0.15">
      <c r="G10296"/>
      <c r="H10296"/>
      <c r="I10296"/>
      <c r="J10296"/>
      <c r="K10296"/>
      <c r="L10296" s="172"/>
    </row>
    <row r="10297" spans="7:12" x14ac:dyDescent="0.15">
      <c r="G10297"/>
      <c r="H10297"/>
      <c r="I10297"/>
      <c r="J10297"/>
      <c r="K10297"/>
      <c r="L10297" s="172"/>
    </row>
    <row r="10298" spans="7:12" x14ac:dyDescent="0.15">
      <c r="G10298"/>
      <c r="H10298"/>
      <c r="I10298"/>
      <c r="J10298"/>
      <c r="K10298"/>
      <c r="L10298" s="172"/>
    </row>
    <row r="10299" spans="7:12" x14ac:dyDescent="0.15">
      <c r="G10299"/>
      <c r="H10299"/>
      <c r="I10299"/>
      <c r="J10299"/>
      <c r="K10299"/>
      <c r="L10299" s="172"/>
    </row>
    <row r="10300" spans="7:12" x14ac:dyDescent="0.15">
      <c r="G10300"/>
      <c r="H10300"/>
      <c r="I10300"/>
      <c r="J10300"/>
      <c r="K10300"/>
      <c r="L10300" s="172"/>
    </row>
    <row r="10301" spans="7:12" x14ac:dyDescent="0.15">
      <c r="G10301"/>
      <c r="H10301"/>
      <c r="I10301"/>
      <c r="J10301"/>
      <c r="K10301"/>
      <c r="L10301" s="172"/>
    </row>
    <row r="10302" spans="7:12" x14ac:dyDescent="0.15">
      <c r="G10302"/>
      <c r="H10302"/>
      <c r="I10302"/>
      <c r="J10302"/>
      <c r="K10302"/>
      <c r="L10302" s="172"/>
    </row>
    <row r="10303" spans="7:12" x14ac:dyDescent="0.15">
      <c r="G10303"/>
      <c r="H10303"/>
      <c r="I10303"/>
      <c r="J10303"/>
      <c r="K10303"/>
      <c r="L10303" s="172"/>
    </row>
    <row r="10304" spans="7:12" x14ac:dyDescent="0.15">
      <c r="G10304"/>
      <c r="H10304"/>
      <c r="I10304"/>
      <c r="J10304"/>
      <c r="K10304"/>
      <c r="L10304" s="172"/>
    </row>
    <row r="10305" spans="7:12" x14ac:dyDescent="0.15">
      <c r="G10305"/>
      <c r="H10305"/>
      <c r="I10305"/>
      <c r="J10305"/>
      <c r="K10305"/>
      <c r="L10305" s="172"/>
    </row>
    <row r="10306" spans="7:12" x14ac:dyDescent="0.15">
      <c r="G10306"/>
      <c r="H10306"/>
      <c r="I10306"/>
      <c r="J10306"/>
      <c r="K10306"/>
      <c r="L10306" s="172"/>
    </row>
    <row r="10307" spans="7:12" x14ac:dyDescent="0.15">
      <c r="G10307"/>
      <c r="H10307"/>
      <c r="I10307"/>
      <c r="J10307"/>
      <c r="K10307"/>
      <c r="L10307" s="172"/>
    </row>
    <row r="10308" spans="7:12" x14ac:dyDescent="0.15">
      <c r="G10308"/>
      <c r="H10308"/>
      <c r="I10308"/>
      <c r="J10308"/>
      <c r="K10308"/>
      <c r="L10308" s="172"/>
    </row>
    <row r="10309" spans="7:12" x14ac:dyDescent="0.15">
      <c r="G10309"/>
      <c r="H10309"/>
      <c r="I10309"/>
      <c r="J10309"/>
      <c r="K10309"/>
      <c r="L10309" s="172"/>
    </row>
    <row r="10310" spans="7:12" x14ac:dyDescent="0.15">
      <c r="G10310"/>
      <c r="H10310"/>
      <c r="I10310"/>
      <c r="J10310"/>
      <c r="K10310"/>
      <c r="L10310" s="172"/>
    </row>
    <row r="10311" spans="7:12" x14ac:dyDescent="0.15">
      <c r="G10311"/>
      <c r="H10311"/>
      <c r="I10311"/>
      <c r="J10311"/>
      <c r="K10311"/>
      <c r="L10311" s="172"/>
    </row>
    <row r="10312" spans="7:12" x14ac:dyDescent="0.15">
      <c r="G10312"/>
      <c r="H10312"/>
      <c r="I10312"/>
      <c r="J10312"/>
      <c r="K10312"/>
      <c r="L10312" s="172"/>
    </row>
    <row r="10313" spans="7:12" x14ac:dyDescent="0.15">
      <c r="G10313"/>
      <c r="H10313"/>
      <c r="I10313"/>
      <c r="J10313"/>
      <c r="K10313"/>
      <c r="L10313" s="172"/>
    </row>
    <row r="10314" spans="7:12" x14ac:dyDescent="0.15">
      <c r="G10314"/>
      <c r="H10314"/>
      <c r="I10314"/>
      <c r="J10314"/>
      <c r="K10314"/>
      <c r="L10314" s="172"/>
    </row>
    <row r="10315" spans="7:12" x14ac:dyDescent="0.15">
      <c r="G10315"/>
      <c r="H10315"/>
      <c r="I10315"/>
      <c r="J10315"/>
      <c r="K10315"/>
      <c r="L10315" s="172"/>
    </row>
    <row r="10316" spans="7:12" x14ac:dyDescent="0.15">
      <c r="G10316"/>
      <c r="H10316"/>
      <c r="I10316"/>
      <c r="J10316"/>
      <c r="K10316"/>
      <c r="L10316" s="172"/>
    </row>
    <row r="10317" spans="7:12" x14ac:dyDescent="0.15">
      <c r="G10317"/>
      <c r="H10317"/>
      <c r="I10317"/>
      <c r="J10317"/>
      <c r="K10317"/>
      <c r="L10317" s="172"/>
    </row>
    <row r="10318" spans="7:12" x14ac:dyDescent="0.15">
      <c r="G10318"/>
      <c r="H10318"/>
      <c r="I10318"/>
      <c r="J10318"/>
      <c r="K10318"/>
      <c r="L10318" s="172"/>
    </row>
    <row r="10319" spans="7:12" x14ac:dyDescent="0.15">
      <c r="G10319"/>
      <c r="H10319"/>
      <c r="I10319"/>
      <c r="J10319"/>
      <c r="K10319"/>
      <c r="L10319" s="172"/>
    </row>
    <row r="10320" spans="7:12" x14ac:dyDescent="0.15">
      <c r="G10320"/>
      <c r="H10320"/>
      <c r="I10320"/>
      <c r="J10320"/>
      <c r="K10320"/>
      <c r="L10320" s="172"/>
    </row>
    <row r="10321" spans="7:12" x14ac:dyDescent="0.15">
      <c r="G10321"/>
      <c r="H10321"/>
      <c r="I10321"/>
      <c r="J10321"/>
      <c r="K10321"/>
      <c r="L10321" s="172"/>
    </row>
    <row r="10322" spans="7:12" x14ac:dyDescent="0.15">
      <c r="G10322"/>
      <c r="H10322"/>
      <c r="I10322"/>
      <c r="J10322"/>
      <c r="K10322"/>
      <c r="L10322" s="172"/>
    </row>
    <row r="10323" spans="7:12" x14ac:dyDescent="0.15">
      <c r="G10323"/>
      <c r="H10323"/>
      <c r="I10323"/>
      <c r="J10323"/>
      <c r="K10323"/>
      <c r="L10323" s="172"/>
    </row>
    <row r="10324" spans="7:12" x14ac:dyDescent="0.15">
      <c r="G10324"/>
      <c r="H10324"/>
      <c r="I10324"/>
      <c r="J10324"/>
      <c r="K10324"/>
      <c r="L10324" s="172"/>
    </row>
    <row r="10325" spans="7:12" x14ac:dyDescent="0.15">
      <c r="G10325"/>
      <c r="H10325"/>
      <c r="I10325"/>
      <c r="J10325"/>
      <c r="K10325"/>
      <c r="L10325" s="172"/>
    </row>
    <row r="10326" spans="7:12" x14ac:dyDescent="0.15">
      <c r="G10326"/>
      <c r="H10326"/>
      <c r="I10326"/>
      <c r="J10326"/>
      <c r="K10326"/>
      <c r="L10326" s="172"/>
    </row>
    <row r="10327" spans="7:12" x14ac:dyDescent="0.15">
      <c r="G10327"/>
      <c r="H10327"/>
      <c r="I10327"/>
      <c r="J10327"/>
      <c r="K10327"/>
      <c r="L10327" s="172"/>
    </row>
    <row r="10328" spans="7:12" x14ac:dyDescent="0.15">
      <c r="G10328"/>
      <c r="H10328"/>
      <c r="I10328"/>
      <c r="J10328"/>
      <c r="K10328"/>
      <c r="L10328" s="172"/>
    </row>
    <row r="10329" spans="7:12" x14ac:dyDescent="0.15">
      <c r="G10329"/>
      <c r="H10329"/>
      <c r="I10329"/>
      <c r="J10329"/>
      <c r="K10329"/>
      <c r="L10329" s="172"/>
    </row>
    <row r="10330" spans="7:12" x14ac:dyDescent="0.15">
      <c r="G10330"/>
      <c r="H10330"/>
      <c r="I10330"/>
      <c r="J10330"/>
      <c r="K10330"/>
      <c r="L10330" s="172"/>
    </row>
    <row r="10331" spans="7:12" x14ac:dyDescent="0.15">
      <c r="G10331"/>
      <c r="H10331"/>
      <c r="I10331"/>
      <c r="J10331"/>
      <c r="K10331"/>
      <c r="L10331" s="172"/>
    </row>
    <row r="10332" spans="7:12" x14ac:dyDescent="0.15">
      <c r="G10332"/>
      <c r="H10332"/>
      <c r="I10332"/>
      <c r="J10332"/>
      <c r="K10332"/>
      <c r="L10332" s="172"/>
    </row>
    <row r="10333" spans="7:12" x14ac:dyDescent="0.15">
      <c r="G10333"/>
      <c r="H10333"/>
      <c r="I10333"/>
      <c r="J10333"/>
      <c r="K10333"/>
      <c r="L10333" s="172"/>
    </row>
    <row r="10334" spans="7:12" x14ac:dyDescent="0.15">
      <c r="G10334"/>
      <c r="H10334"/>
      <c r="I10334"/>
      <c r="J10334"/>
      <c r="K10334"/>
      <c r="L10334" s="172"/>
    </row>
    <row r="10335" spans="7:12" x14ac:dyDescent="0.15">
      <c r="G10335"/>
      <c r="H10335"/>
      <c r="I10335"/>
      <c r="J10335"/>
      <c r="K10335"/>
      <c r="L10335" s="172"/>
    </row>
    <row r="10336" spans="7:12" x14ac:dyDescent="0.15">
      <c r="G10336"/>
      <c r="H10336"/>
      <c r="I10336"/>
      <c r="J10336"/>
      <c r="K10336"/>
      <c r="L10336" s="172"/>
    </row>
    <row r="10337" spans="7:12" x14ac:dyDescent="0.15">
      <c r="G10337"/>
      <c r="H10337"/>
      <c r="I10337"/>
      <c r="J10337"/>
      <c r="K10337"/>
      <c r="L10337" s="172"/>
    </row>
    <row r="10338" spans="7:12" x14ac:dyDescent="0.15">
      <c r="G10338"/>
      <c r="H10338"/>
      <c r="I10338"/>
      <c r="J10338"/>
      <c r="K10338"/>
      <c r="L10338" s="172"/>
    </row>
    <row r="10339" spans="7:12" x14ac:dyDescent="0.15">
      <c r="G10339"/>
      <c r="H10339"/>
      <c r="I10339"/>
      <c r="J10339"/>
      <c r="K10339"/>
      <c r="L10339" s="172"/>
    </row>
    <row r="10340" spans="7:12" x14ac:dyDescent="0.15">
      <c r="G10340"/>
      <c r="H10340"/>
      <c r="I10340"/>
      <c r="J10340"/>
      <c r="K10340"/>
      <c r="L10340" s="172"/>
    </row>
    <row r="10341" spans="7:12" x14ac:dyDescent="0.15">
      <c r="G10341"/>
      <c r="H10341"/>
      <c r="I10341"/>
      <c r="J10341"/>
      <c r="K10341"/>
      <c r="L10341" s="172"/>
    </row>
    <row r="10342" spans="7:12" x14ac:dyDescent="0.15">
      <c r="G10342"/>
      <c r="H10342"/>
      <c r="I10342"/>
      <c r="J10342"/>
      <c r="K10342"/>
      <c r="L10342" s="172"/>
    </row>
    <row r="10343" spans="7:12" x14ac:dyDescent="0.15">
      <c r="G10343"/>
      <c r="H10343"/>
      <c r="I10343"/>
      <c r="J10343"/>
      <c r="K10343"/>
      <c r="L10343" s="172"/>
    </row>
    <row r="10344" spans="7:12" x14ac:dyDescent="0.15">
      <c r="G10344"/>
      <c r="H10344"/>
      <c r="I10344"/>
      <c r="J10344"/>
      <c r="K10344"/>
      <c r="L10344" s="172"/>
    </row>
    <row r="10345" spans="7:12" x14ac:dyDescent="0.15">
      <c r="G10345"/>
      <c r="H10345"/>
      <c r="I10345"/>
      <c r="J10345"/>
      <c r="K10345"/>
      <c r="L10345" s="172"/>
    </row>
    <row r="10346" spans="7:12" x14ac:dyDescent="0.15">
      <c r="G10346"/>
      <c r="H10346"/>
      <c r="I10346"/>
      <c r="J10346"/>
      <c r="K10346"/>
      <c r="L10346" s="172"/>
    </row>
    <row r="10347" spans="7:12" x14ac:dyDescent="0.15">
      <c r="G10347"/>
      <c r="H10347"/>
      <c r="I10347"/>
      <c r="J10347"/>
      <c r="K10347"/>
      <c r="L10347" s="172"/>
    </row>
    <row r="10348" spans="7:12" x14ac:dyDescent="0.15">
      <c r="G10348"/>
      <c r="H10348"/>
      <c r="I10348"/>
      <c r="J10348"/>
      <c r="K10348"/>
      <c r="L10348" s="172"/>
    </row>
    <row r="10349" spans="7:12" x14ac:dyDescent="0.15">
      <c r="G10349"/>
      <c r="H10349"/>
      <c r="I10349"/>
      <c r="J10349"/>
      <c r="K10349"/>
      <c r="L10349" s="172"/>
    </row>
    <row r="10350" spans="7:12" x14ac:dyDescent="0.15">
      <c r="G10350"/>
      <c r="H10350"/>
      <c r="I10350"/>
      <c r="J10350"/>
      <c r="K10350"/>
      <c r="L10350" s="172"/>
    </row>
    <row r="10351" spans="7:12" x14ac:dyDescent="0.15">
      <c r="G10351"/>
      <c r="H10351"/>
      <c r="I10351"/>
      <c r="J10351"/>
      <c r="K10351"/>
      <c r="L10351" s="172"/>
    </row>
    <row r="10352" spans="7:12" x14ac:dyDescent="0.15">
      <c r="G10352"/>
      <c r="H10352"/>
      <c r="I10352"/>
      <c r="J10352"/>
      <c r="K10352"/>
      <c r="L10352" s="172"/>
    </row>
    <row r="10353" spans="7:12" x14ac:dyDescent="0.15">
      <c r="G10353"/>
      <c r="H10353"/>
      <c r="I10353"/>
      <c r="J10353"/>
      <c r="K10353"/>
      <c r="L10353" s="172"/>
    </row>
    <row r="10354" spans="7:12" x14ac:dyDescent="0.15">
      <c r="G10354"/>
      <c r="H10354"/>
      <c r="I10354"/>
      <c r="J10354"/>
      <c r="K10354"/>
      <c r="L10354" s="172"/>
    </row>
    <row r="10355" spans="7:12" x14ac:dyDescent="0.15">
      <c r="G10355"/>
      <c r="H10355"/>
      <c r="I10355"/>
      <c r="J10355"/>
      <c r="K10355"/>
      <c r="L10355" s="172"/>
    </row>
    <row r="10356" spans="7:12" x14ac:dyDescent="0.15">
      <c r="G10356"/>
      <c r="H10356"/>
      <c r="I10356"/>
      <c r="J10356"/>
      <c r="K10356"/>
      <c r="L10356" s="172"/>
    </row>
    <row r="10357" spans="7:12" x14ac:dyDescent="0.15">
      <c r="G10357"/>
      <c r="H10357"/>
      <c r="I10357"/>
      <c r="J10357"/>
      <c r="K10357"/>
      <c r="L10357" s="172"/>
    </row>
    <row r="10358" spans="7:12" x14ac:dyDescent="0.15">
      <c r="G10358"/>
      <c r="H10358"/>
      <c r="I10358"/>
      <c r="J10358"/>
      <c r="K10358"/>
      <c r="L10358" s="172"/>
    </row>
    <row r="10359" spans="7:12" x14ac:dyDescent="0.15">
      <c r="G10359"/>
      <c r="H10359"/>
      <c r="I10359"/>
      <c r="J10359"/>
      <c r="K10359"/>
      <c r="L10359" s="172"/>
    </row>
    <row r="10360" spans="7:12" x14ac:dyDescent="0.15">
      <c r="G10360"/>
      <c r="H10360"/>
      <c r="I10360"/>
      <c r="J10360"/>
      <c r="K10360"/>
      <c r="L10360" s="172"/>
    </row>
    <row r="10361" spans="7:12" x14ac:dyDescent="0.15">
      <c r="G10361"/>
      <c r="H10361"/>
      <c r="I10361"/>
      <c r="J10361"/>
      <c r="K10361"/>
      <c r="L10361" s="172"/>
    </row>
    <row r="10362" spans="7:12" x14ac:dyDescent="0.15">
      <c r="G10362"/>
      <c r="H10362"/>
      <c r="I10362"/>
      <c r="J10362"/>
      <c r="K10362"/>
      <c r="L10362" s="172"/>
    </row>
    <row r="10363" spans="7:12" x14ac:dyDescent="0.15">
      <c r="G10363"/>
      <c r="H10363"/>
      <c r="I10363"/>
      <c r="J10363"/>
      <c r="K10363"/>
      <c r="L10363" s="172"/>
    </row>
    <row r="10364" spans="7:12" x14ac:dyDescent="0.15">
      <c r="G10364"/>
      <c r="H10364"/>
      <c r="I10364"/>
      <c r="J10364"/>
      <c r="K10364"/>
      <c r="L10364" s="172"/>
    </row>
    <row r="10365" spans="7:12" x14ac:dyDescent="0.15">
      <c r="G10365"/>
      <c r="H10365"/>
      <c r="I10365"/>
      <c r="J10365"/>
      <c r="K10365"/>
      <c r="L10365" s="172"/>
    </row>
    <row r="10366" spans="7:12" x14ac:dyDescent="0.15">
      <c r="G10366"/>
      <c r="H10366"/>
      <c r="I10366"/>
      <c r="J10366"/>
      <c r="K10366"/>
      <c r="L10366" s="172"/>
    </row>
    <row r="10367" spans="7:12" x14ac:dyDescent="0.15">
      <c r="G10367"/>
      <c r="H10367"/>
      <c r="I10367"/>
      <c r="J10367"/>
      <c r="K10367"/>
      <c r="L10367" s="172"/>
    </row>
    <row r="10368" spans="7:12" x14ac:dyDescent="0.15">
      <c r="G10368"/>
      <c r="H10368"/>
      <c r="I10368"/>
      <c r="J10368"/>
      <c r="K10368"/>
      <c r="L10368" s="172"/>
    </row>
    <row r="10369" spans="7:12" x14ac:dyDescent="0.15">
      <c r="G10369"/>
      <c r="H10369"/>
      <c r="I10369"/>
      <c r="J10369"/>
      <c r="K10369"/>
      <c r="L10369" s="172"/>
    </row>
    <row r="10370" spans="7:12" x14ac:dyDescent="0.15">
      <c r="G10370"/>
      <c r="H10370"/>
      <c r="I10370"/>
      <c r="J10370"/>
      <c r="K10370"/>
      <c r="L10370" s="172"/>
    </row>
    <row r="10371" spans="7:12" x14ac:dyDescent="0.15">
      <c r="G10371"/>
      <c r="H10371"/>
      <c r="I10371"/>
      <c r="J10371"/>
      <c r="K10371"/>
      <c r="L10371" s="172"/>
    </row>
    <row r="10372" spans="7:12" x14ac:dyDescent="0.15">
      <c r="G10372"/>
      <c r="H10372"/>
      <c r="I10372"/>
      <c r="J10372"/>
      <c r="K10372"/>
      <c r="L10372" s="172"/>
    </row>
    <row r="10373" spans="7:12" x14ac:dyDescent="0.15">
      <c r="G10373"/>
      <c r="H10373"/>
      <c r="I10373"/>
      <c r="J10373"/>
      <c r="K10373"/>
      <c r="L10373" s="172"/>
    </row>
    <row r="10374" spans="7:12" x14ac:dyDescent="0.15">
      <c r="G10374"/>
      <c r="H10374"/>
      <c r="I10374"/>
      <c r="J10374"/>
      <c r="K10374"/>
      <c r="L10374" s="172"/>
    </row>
    <row r="10375" spans="7:12" x14ac:dyDescent="0.15">
      <c r="G10375"/>
      <c r="H10375"/>
      <c r="I10375"/>
      <c r="J10375"/>
      <c r="K10375"/>
      <c r="L10375" s="172"/>
    </row>
    <row r="10376" spans="7:12" x14ac:dyDescent="0.15">
      <c r="G10376"/>
      <c r="H10376"/>
      <c r="I10376"/>
      <c r="J10376"/>
      <c r="K10376"/>
      <c r="L10376" s="172"/>
    </row>
    <row r="10377" spans="7:12" x14ac:dyDescent="0.15">
      <c r="G10377"/>
      <c r="H10377"/>
      <c r="I10377"/>
      <c r="J10377"/>
      <c r="K10377"/>
      <c r="L10377" s="172"/>
    </row>
    <row r="10378" spans="7:12" x14ac:dyDescent="0.15">
      <c r="G10378"/>
      <c r="H10378"/>
      <c r="I10378"/>
      <c r="J10378"/>
      <c r="K10378"/>
      <c r="L10378" s="172"/>
    </row>
    <row r="10379" spans="7:12" x14ac:dyDescent="0.15">
      <c r="G10379"/>
      <c r="H10379"/>
      <c r="I10379"/>
      <c r="J10379"/>
      <c r="K10379"/>
      <c r="L10379" s="172"/>
    </row>
    <row r="10380" spans="7:12" x14ac:dyDescent="0.15">
      <c r="G10380"/>
      <c r="H10380"/>
      <c r="I10380"/>
      <c r="J10380"/>
      <c r="K10380"/>
      <c r="L10380" s="172"/>
    </row>
    <row r="10381" spans="7:12" x14ac:dyDescent="0.15">
      <c r="G10381"/>
      <c r="H10381"/>
      <c r="I10381"/>
      <c r="J10381"/>
      <c r="K10381"/>
      <c r="L10381" s="172"/>
    </row>
    <row r="10382" spans="7:12" x14ac:dyDescent="0.15">
      <c r="G10382"/>
      <c r="H10382"/>
      <c r="I10382"/>
      <c r="J10382"/>
      <c r="K10382"/>
      <c r="L10382" s="172"/>
    </row>
    <row r="10383" spans="7:12" x14ac:dyDescent="0.15">
      <c r="G10383"/>
      <c r="H10383"/>
      <c r="I10383"/>
      <c r="J10383"/>
      <c r="K10383"/>
      <c r="L10383" s="172"/>
    </row>
    <row r="10384" spans="7:12" x14ac:dyDescent="0.15">
      <c r="G10384"/>
      <c r="H10384"/>
      <c r="I10384"/>
      <c r="J10384"/>
      <c r="K10384"/>
      <c r="L10384" s="172"/>
    </row>
    <row r="10385" spans="7:12" x14ac:dyDescent="0.15">
      <c r="G10385"/>
      <c r="H10385"/>
      <c r="I10385"/>
      <c r="J10385"/>
      <c r="K10385"/>
      <c r="L10385" s="172"/>
    </row>
    <row r="10386" spans="7:12" x14ac:dyDescent="0.15">
      <c r="G10386"/>
      <c r="H10386"/>
      <c r="I10386"/>
      <c r="J10386"/>
      <c r="K10386"/>
      <c r="L10386" s="172"/>
    </row>
    <row r="10387" spans="7:12" x14ac:dyDescent="0.15">
      <c r="G10387"/>
      <c r="H10387"/>
      <c r="I10387"/>
      <c r="J10387"/>
      <c r="K10387"/>
      <c r="L10387" s="172"/>
    </row>
    <row r="10388" spans="7:12" x14ac:dyDescent="0.15">
      <c r="G10388"/>
      <c r="H10388"/>
      <c r="I10388"/>
      <c r="J10388"/>
      <c r="K10388"/>
      <c r="L10388" s="172"/>
    </row>
    <row r="10389" spans="7:12" x14ac:dyDescent="0.15">
      <c r="G10389"/>
      <c r="H10389"/>
      <c r="I10389"/>
      <c r="J10389"/>
      <c r="K10389"/>
      <c r="L10389" s="172"/>
    </row>
    <row r="10390" spans="7:12" x14ac:dyDescent="0.15">
      <c r="G10390"/>
      <c r="H10390"/>
      <c r="I10390"/>
      <c r="J10390"/>
      <c r="K10390"/>
      <c r="L10390" s="172"/>
    </row>
    <row r="10391" spans="7:12" x14ac:dyDescent="0.15">
      <c r="G10391"/>
      <c r="H10391"/>
      <c r="I10391"/>
      <c r="J10391"/>
      <c r="K10391"/>
      <c r="L10391" s="172"/>
    </row>
    <row r="10392" spans="7:12" x14ac:dyDescent="0.15">
      <c r="G10392"/>
      <c r="H10392"/>
      <c r="I10392"/>
      <c r="J10392"/>
      <c r="K10392"/>
      <c r="L10392" s="172"/>
    </row>
    <row r="10393" spans="7:12" x14ac:dyDescent="0.15">
      <c r="G10393"/>
      <c r="H10393"/>
      <c r="I10393"/>
      <c r="J10393"/>
      <c r="K10393"/>
      <c r="L10393" s="172"/>
    </row>
    <row r="10394" spans="7:12" x14ac:dyDescent="0.15">
      <c r="G10394"/>
      <c r="H10394"/>
      <c r="I10394"/>
      <c r="J10394"/>
      <c r="K10394"/>
      <c r="L10394" s="172"/>
    </row>
    <row r="10395" spans="7:12" x14ac:dyDescent="0.15">
      <c r="G10395"/>
      <c r="H10395"/>
      <c r="I10395"/>
      <c r="J10395"/>
      <c r="K10395"/>
      <c r="L10395" s="172"/>
    </row>
    <row r="10396" spans="7:12" x14ac:dyDescent="0.15">
      <c r="G10396"/>
      <c r="H10396"/>
      <c r="I10396"/>
      <c r="J10396"/>
      <c r="K10396"/>
      <c r="L10396" s="172"/>
    </row>
    <row r="10397" spans="7:12" x14ac:dyDescent="0.15">
      <c r="G10397"/>
      <c r="H10397"/>
      <c r="I10397"/>
      <c r="J10397"/>
      <c r="K10397"/>
      <c r="L10397" s="172"/>
    </row>
    <row r="10398" spans="7:12" x14ac:dyDescent="0.15">
      <c r="G10398"/>
      <c r="H10398"/>
      <c r="I10398"/>
      <c r="J10398"/>
      <c r="K10398"/>
      <c r="L10398" s="172"/>
    </row>
    <row r="10399" spans="7:12" x14ac:dyDescent="0.15">
      <c r="G10399"/>
      <c r="H10399"/>
      <c r="I10399"/>
      <c r="J10399"/>
      <c r="K10399"/>
      <c r="L10399" s="172"/>
    </row>
    <row r="10400" spans="7:12" x14ac:dyDescent="0.15">
      <c r="G10400"/>
      <c r="H10400"/>
      <c r="I10400"/>
      <c r="J10400"/>
      <c r="K10400"/>
      <c r="L10400" s="172"/>
    </row>
    <row r="10401" spans="7:12" x14ac:dyDescent="0.15">
      <c r="G10401"/>
      <c r="H10401"/>
      <c r="I10401"/>
      <c r="J10401"/>
      <c r="K10401"/>
      <c r="L10401" s="172"/>
    </row>
    <row r="10402" spans="7:12" x14ac:dyDescent="0.15">
      <c r="G10402"/>
      <c r="H10402"/>
      <c r="I10402"/>
      <c r="J10402"/>
      <c r="K10402"/>
      <c r="L10402" s="172"/>
    </row>
    <row r="10403" spans="7:12" x14ac:dyDescent="0.15">
      <c r="G10403"/>
      <c r="H10403"/>
      <c r="I10403"/>
      <c r="J10403"/>
      <c r="K10403"/>
      <c r="L10403" s="172"/>
    </row>
    <row r="10404" spans="7:12" x14ac:dyDescent="0.15">
      <c r="G10404"/>
      <c r="H10404"/>
      <c r="I10404"/>
      <c r="J10404"/>
      <c r="K10404"/>
      <c r="L10404" s="172"/>
    </row>
    <row r="10405" spans="7:12" x14ac:dyDescent="0.15">
      <c r="G10405"/>
      <c r="H10405"/>
      <c r="I10405"/>
      <c r="J10405"/>
      <c r="K10405"/>
      <c r="L10405" s="172"/>
    </row>
    <row r="10406" spans="7:12" x14ac:dyDescent="0.15">
      <c r="G10406"/>
      <c r="H10406"/>
      <c r="I10406"/>
      <c r="J10406"/>
      <c r="K10406"/>
      <c r="L10406" s="172"/>
    </row>
    <row r="10407" spans="7:12" x14ac:dyDescent="0.15">
      <c r="G10407"/>
      <c r="H10407"/>
      <c r="I10407"/>
      <c r="J10407"/>
      <c r="K10407"/>
      <c r="L10407" s="172"/>
    </row>
    <row r="10408" spans="7:12" x14ac:dyDescent="0.15">
      <c r="G10408"/>
      <c r="H10408"/>
      <c r="I10408"/>
      <c r="J10408"/>
      <c r="K10408"/>
      <c r="L10408" s="172"/>
    </row>
    <row r="10409" spans="7:12" x14ac:dyDescent="0.15">
      <c r="G10409"/>
      <c r="H10409"/>
      <c r="I10409"/>
      <c r="J10409"/>
      <c r="K10409"/>
      <c r="L10409" s="172"/>
    </row>
    <row r="10410" spans="7:12" x14ac:dyDescent="0.15">
      <c r="G10410"/>
      <c r="H10410"/>
      <c r="I10410"/>
      <c r="J10410"/>
      <c r="K10410"/>
      <c r="L10410" s="172"/>
    </row>
    <row r="10411" spans="7:12" x14ac:dyDescent="0.15">
      <c r="G10411"/>
      <c r="H10411"/>
      <c r="I10411"/>
      <c r="J10411"/>
      <c r="K10411"/>
      <c r="L10411" s="172"/>
    </row>
    <row r="10412" spans="7:12" x14ac:dyDescent="0.15">
      <c r="G10412"/>
      <c r="H10412"/>
      <c r="I10412"/>
      <c r="J10412"/>
      <c r="K10412"/>
      <c r="L10412" s="172"/>
    </row>
    <row r="10413" spans="7:12" x14ac:dyDescent="0.15">
      <c r="G10413"/>
      <c r="H10413"/>
      <c r="I10413"/>
      <c r="J10413"/>
      <c r="K10413"/>
      <c r="L10413" s="172"/>
    </row>
    <row r="10414" spans="7:12" x14ac:dyDescent="0.15">
      <c r="G10414"/>
      <c r="H10414"/>
      <c r="I10414"/>
      <c r="J10414"/>
      <c r="K10414"/>
      <c r="L10414" s="172"/>
    </row>
    <row r="10415" spans="7:12" x14ac:dyDescent="0.15">
      <c r="G10415"/>
      <c r="H10415"/>
      <c r="I10415"/>
      <c r="J10415"/>
      <c r="K10415"/>
      <c r="L10415" s="172"/>
    </row>
    <row r="10416" spans="7:12" x14ac:dyDescent="0.15">
      <c r="G10416"/>
      <c r="H10416"/>
      <c r="I10416"/>
      <c r="J10416"/>
      <c r="K10416"/>
      <c r="L10416" s="172"/>
    </row>
    <row r="10417" spans="7:12" x14ac:dyDescent="0.15">
      <c r="G10417"/>
      <c r="H10417"/>
      <c r="I10417"/>
      <c r="J10417"/>
      <c r="K10417"/>
      <c r="L10417" s="172"/>
    </row>
    <row r="10418" spans="7:12" x14ac:dyDescent="0.15">
      <c r="G10418"/>
      <c r="H10418"/>
      <c r="I10418"/>
      <c r="J10418"/>
      <c r="K10418"/>
      <c r="L10418" s="172"/>
    </row>
    <row r="10419" spans="7:12" x14ac:dyDescent="0.15">
      <c r="G10419"/>
      <c r="H10419"/>
      <c r="I10419"/>
      <c r="J10419"/>
      <c r="K10419"/>
      <c r="L10419" s="172"/>
    </row>
    <row r="10420" spans="7:12" x14ac:dyDescent="0.15">
      <c r="G10420"/>
      <c r="H10420"/>
      <c r="I10420"/>
      <c r="J10420"/>
      <c r="K10420"/>
      <c r="L10420" s="172"/>
    </row>
    <row r="10421" spans="7:12" x14ac:dyDescent="0.15">
      <c r="G10421"/>
      <c r="H10421"/>
      <c r="I10421"/>
      <c r="J10421"/>
      <c r="K10421"/>
      <c r="L10421" s="172"/>
    </row>
    <row r="10422" spans="7:12" x14ac:dyDescent="0.15">
      <c r="G10422"/>
      <c r="H10422"/>
      <c r="I10422"/>
      <c r="J10422"/>
      <c r="K10422"/>
      <c r="L10422" s="172"/>
    </row>
    <row r="10423" spans="7:12" x14ac:dyDescent="0.15">
      <c r="G10423"/>
      <c r="H10423"/>
      <c r="I10423"/>
      <c r="J10423"/>
      <c r="K10423"/>
      <c r="L10423" s="172"/>
    </row>
    <row r="10424" spans="7:12" x14ac:dyDescent="0.15">
      <c r="G10424"/>
      <c r="H10424"/>
      <c r="I10424"/>
      <c r="J10424"/>
      <c r="K10424"/>
      <c r="L10424" s="172"/>
    </row>
    <row r="10425" spans="7:12" x14ac:dyDescent="0.15">
      <c r="G10425"/>
      <c r="H10425"/>
      <c r="I10425"/>
      <c r="J10425"/>
      <c r="K10425"/>
      <c r="L10425" s="172"/>
    </row>
    <row r="10426" spans="7:12" x14ac:dyDescent="0.15">
      <c r="G10426"/>
      <c r="H10426"/>
      <c r="I10426"/>
      <c r="J10426"/>
      <c r="K10426"/>
      <c r="L10426" s="172"/>
    </row>
    <row r="10427" spans="7:12" x14ac:dyDescent="0.15">
      <c r="G10427"/>
      <c r="H10427"/>
      <c r="I10427"/>
      <c r="J10427"/>
      <c r="K10427"/>
      <c r="L10427" s="172"/>
    </row>
    <row r="10428" spans="7:12" x14ac:dyDescent="0.15">
      <c r="G10428"/>
      <c r="H10428"/>
      <c r="I10428"/>
      <c r="J10428"/>
      <c r="K10428"/>
      <c r="L10428" s="172"/>
    </row>
    <row r="10429" spans="7:12" x14ac:dyDescent="0.15">
      <c r="G10429"/>
      <c r="H10429"/>
      <c r="I10429"/>
      <c r="J10429"/>
      <c r="K10429"/>
      <c r="L10429" s="172"/>
    </row>
    <row r="10430" spans="7:12" x14ac:dyDescent="0.15">
      <c r="G10430"/>
      <c r="H10430"/>
      <c r="I10430"/>
      <c r="J10430"/>
      <c r="K10430"/>
      <c r="L10430" s="172"/>
    </row>
    <row r="10431" spans="7:12" x14ac:dyDescent="0.15">
      <c r="G10431"/>
      <c r="H10431"/>
      <c r="I10431"/>
      <c r="J10431"/>
      <c r="K10431"/>
      <c r="L10431" s="172"/>
    </row>
    <row r="10432" spans="7:12" x14ac:dyDescent="0.15">
      <c r="G10432"/>
      <c r="H10432"/>
      <c r="I10432"/>
      <c r="J10432"/>
      <c r="K10432"/>
      <c r="L10432" s="172"/>
    </row>
    <row r="10433" spans="7:12" x14ac:dyDescent="0.15">
      <c r="G10433"/>
      <c r="H10433"/>
      <c r="I10433"/>
      <c r="J10433"/>
      <c r="K10433"/>
      <c r="L10433" s="172"/>
    </row>
    <row r="10434" spans="7:12" x14ac:dyDescent="0.15">
      <c r="G10434"/>
      <c r="H10434"/>
      <c r="I10434"/>
      <c r="J10434"/>
      <c r="K10434"/>
      <c r="L10434" s="172"/>
    </row>
    <row r="10435" spans="7:12" x14ac:dyDescent="0.15">
      <c r="G10435"/>
      <c r="H10435"/>
      <c r="I10435"/>
      <c r="J10435"/>
      <c r="K10435"/>
      <c r="L10435" s="172"/>
    </row>
    <row r="10436" spans="7:12" x14ac:dyDescent="0.15">
      <c r="G10436"/>
      <c r="H10436"/>
      <c r="I10436"/>
      <c r="J10436"/>
      <c r="K10436"/>
      <c r="L10436" s="172"/>
    </row>
    <row r="10437" spans="7:12" x14ac:dyDescent="0.15">
      <c r="G10437"/>
      <c r="H10437"/>
      <c r="I10437"/>
      <c r="J10437"/>
      <c r="K10437"/>
      <c r="L10437" s="172"/>
    </row>
    <row r="10438" spans="7:12" x14ac:dyDescent="0.15">
      <c r="G10438"/>
      <c r="H10438"/>
      <c r="I10438"/>
      <c r="J10438"/>
      <c r="K10438"/>
      <c r="L10438" s="172"/>
    </row>
    <row r="10439" spans="7:12" x14ac:dyDescent="0.15">
      <c r="G10439"/>
      <c r="H10439"/>
      <c r="I10439"/>
      <c r="J10439"/>
      <c r="K10439"/>
      <c r="L10439" s="172"/>
    </row>
    <row r="10440" spans="7:12" x14ac:dyDescent="0.15">
      <c r="G10440"/>
      <c r="H10440"/>
      <c r="I10440"/>
      <c r="J10440"/>
      <c r="K10440"/>
      <c r="L10440" s="172"/>
    </row>
    <row r="10441" spans="7:12" x14ac:dyDescent="0.15">
      <c r="G10441"/>
      <c r="H10441"/>
      <c r="I10441"/>
      <c r="J10441"/>
      <c r="K10441"/>
      <c r="L10441" s="172"/>
    </row>
    <row r="10442" spans="7:12" x14ac:dyDescent="0.15">
      <c r="G10442"/>
      <c r="H10442"/>
      <c r="I10442"/>
      <c r="J10442"/>
      <c r="K10442"/>
      <c r="L10442" s="172"/>
    </row>
    <row r="10443" spans="7:12" x14ac:dyDescent="0.15">
      <c r="G10443"/>
      <c r="H10443"/>
      <c r="I10443"/>
      <c r="J10443"/>
      <c r="K10443"/>
      <c r="L10443" s="172"/>
    </row>
    <row r="10444" spans="7:12" x14ac:dyDescent="0.15">
      <c r="G10444"/>
      <c r="H10444"/>
      <c r="I10444"/>
      <c r="J10444"/>
      <c r="K10444"/>
      <c r="L10444" s="172"/>
    </row>
    <row r="10445" spans="7:12" x14ac:dyDescent="0.15">
      <c r="G10445"/>
      <c r="H10445"/>
      <c r="I10445"/>
      <c r="J10445"/>
      <c r="K10445"/>
      <c r="L10445" s="172"/>
    </row>
    <row r="10446" spans="7:12" x14ac:dyDescent="0.15">
      <c r="G10446"/>
      <c r="H10446"/>
      <c r="I10446"/>
      <c r="J10446"/>
      <c r="K10446"/>
      <c r="L10446" s="172"/>
    </row>
    <row r="10447" spans="7:12" x14ac:dyDescent="0.15">
      <c r="G10447"/>
      <c r="H10447"/>
      <c r="I10447"/>
      <c r="J10447"/>
      <c r="K10447"/>
      <c r="L10447" s="172"/>
    </row>
    <row r="10448" spans="7:12" x14ac:dyDescent="0.15">
      <c r="G10448"/>
      <c r="H10448"/>
      <c r="I10448"/>
      <c r="J10448"/>
      <c r="K10448"/>
      <c r="L10448" s="172"/>
    </row>
    <row r="10449" spans="7:12" x14ac:dyDescent="0.15">
      <c r="G10449"/>
      <c r="H10449"/>
      <c r="I10449"/>
      <c r="J10449"/>
      <c r="K10449"/>
      <c r="L10449" s="172"/>
    </row>
    <row r="10450" spans="7:12" x14ac:dyDescent="0.15">
      <c r="G10450"/>
      <c r="H10450"/>
      <c r="I10450"/>
      <c r="J10450"/>
      <c r="K10450"/>
      <c r="L10450" s="172"/>
    </row>
    <row r="10451" spans="7:12" x14ac:dyDescent="0.15">
      <c r="G10451"/>
      <c r="H10451"/>
      <c r="I10451"/>
      <c r="J10451"/>
      <c r="K10451"/>
      <c r="L10451" s="172"/>
    </row>
    <row r="10452" spans="7:12" x14ac:dyDescent="0.15">
      <c r="G10452"/>
      <c r="H10452"/>
      <c r="I10452"/>
      <c r="J10452"/>
      <c r="K10452"/>
      <c r="L10452" s="172"/>
    </row>
    <row r="10453" spans="7:12" x14ac:dyDescent="0.15">
      <c r="G10453"/>
      <c r="H10453"/>
      <c r="I10453"/>
      <c r="J10453"/>
      <c r="K10453"/>
      <c r="L10453" s="172"/>
    </row>
    <row r="10454" spans="7:12" x14ac:dyDescent="0.15">
      <c r="G10454"/>
      <c r="H10454"/>
      <c r="I10454"/>
      <c r="J10454"/>
      <c r="K10454"/>
      <c r="L10454" s="172"/>
    </row>
    <row r="10455" spans="7:12" x14ac:dyDescent="0.15">
      <c r="G10455"/>
      <c r="H10455"/>
      <c r="I10455"/>
      <c r="J10455"/>
      <c r="K10455"/>
      <c r="L10455" s="172"/>
    </row>
    <row r="10456" spans="7:12" x14ac:dyDescent="0.15">
      <c r="G10456"/>
      <c r="H10456"/>
      <c r="I10456"/>
      <c r="J10456"/>
      <c r="K10456"/>
      <c r="L10456" s="172"/>
    </row>
    <row r="10457" spans="7:12" x14ac:dyDescent="0.15">
      <c r="G10457"/>
      <c r="H10457"/>
      <c r="I10457"/>
      <c r="J10457"/>
      <c r="K10457"/>
      <c r="L10457" s="172"/>
    </row>
    <row r="10458" spans="7:12" x14ac:dyDescent="0.15">
      <c r="G10458"/>
      <c r="H10458"/>
      <c r="I10458"/>
      <c r="J10458"/>
      <c r="K10458"/>
      <c r="L10458" s="172"/>
    </row>
    <row r="10459" spans="7:12" x14ac:dyDescent="0.15">
      <c r="G10459"/>
      <c r="H10459"/>
      <c r="I10459"/>
      <c r="J10459"/>
      <c r="K10459"/>
      <c r="L10459" s="172"/>
    </row>
    <row r="10460" spans="7:12" x14ac:dyDescent="0.15">
      <c r="G10460"/>
      <c r="H10460"/>
      <c r="I10460"/>
      <c r="J10460"/>
      <c r="K10460"/>
      <c r="L10460" s="172"/>
    </row>
    <row r="10461" spans="7:12" x14ac:dyDescent="0.15">
      <c r="G10461"/>
      <c r="H10461"/>
      <c r="I10461"/>
      <c r="J10461"/>
      <c r="K10461"/>
      <c r="L10461" s="172"/>
    </row>
    <row r="10462" spans="7:12" x14ac:dyDescent="0.15">
      <c r="G10462"/>
      <c r="H10462"/>
      <c r="I10462"/>
      <c r="J10462"/>
      <c r="K10462"/>
      <c r="L10462" s="172"/>
    </row>
    <row r="10463" spans="7:12" x14ac:dyDescent="0.15">
      <c r="G10463"/>
      <c r="H10463"/>
      <c r="I10463"/>
      <c r="J10463"/>
      <c r="K10463"/>
      <c r="L10463" s="172"/>
    </row>
    <row r="10464" spans="7:12" x14ac:dyDescent="0.15">
      <c r="G10464"/>
      <c r="H10464"/>
      <c r="I10464"/>
      <c r="J10464"/>
      <c r="K10464"/>
      <c r="L10464" s="172"/>
    </row>
    <row r="10465" spans="7:12" x14ac:dyDescent="0.15">
      <c r="G10465"/>
      <c r="H10465"/>
      <c r="I10465"/>
      <c r="J10465"/>
      <c r="K10465"/>
      <c r="L10465" s="172"/>
    </row>
    <row r="10466" spans="7:12" x14ac:dyDescent="0.15">
      <c r="G10466"/>
      <c r="H10466"/>
      <c r="I10466"/>
      <c r="J10466"/>
      <c r="K10466"/>
      <c r="L10466" s="172"/>
    </row>
    <row r="10467" spans="7:12" x14ac:dyDescent="0.15">
      <c r="G10467"/>
      <c r="H10467"/>
      <c r="I10467"/>
      <c r="J10467"/>
      <c r="K10467"/>
      <c r="L10467" s="172"/>
    </row>
    <row r="10468" spans="7:12" x14ac:dyDescent="0.15">
      <c r="G10468"/>
      <c r="H10468"/>
      <c r="I10468"/>
      <c r="J10468"/>
      <c r="K10468"/>
      <c r="L10468" s="172"/>
    </row>
    <row r="10469" spans="7:12" x14ac:dyDescent="0.15">
      <c r="G10469"/>
      <c r="H10469"/>
      <c r="I10469"/>
      <c r="J10469"/>
      <c r="K10469"/>
      <c r="L10469" s="172"/>
    </row>
    <row r="10470" spans="7:12" x14ac:dyDescent="0.15">
      <c r="G10470"/>
      <c r="H10470"/>
      <c r="I10470"/>
      <c r="J10470"/>
      <c r="K10470"/>
      <c r="L10470" s="172"/>
    </row>
    <row r="10471" spans="7:12" x14ac:dyDescent="0.15">
      <c r="G10471"/>
      <c r="H10471"/>
      <c r="I10471"/>
      <c r="J10471"/>
      <c r="K10471"/>
      <c r="L10471" s="172"/>
    </row>
    <row r="10472" spans="7:12" x14ac:dyDescent="0.15">
      <c r="G10472"/>
      <c r="H10472"/>
      <c r="I10472"/>
      <c r="J10472"/>
      <c r="K10472"/>
      <c r="L10472" s="172"/>
    </row>
    <row r="10473" spans="7:12" x14ac:dyDescent="0.15">
      <c r="G10473"/>
      <c r="H10473"/>
      <c r="I10473"/>
      <c r="J10473"/>
      <c r="K10473"/>
      <c r="L10473" s="172"/>
    </row>
    <row r="10474" spans="7:12" x14ac:dyDescent="0.15">
      <c r="G10474"/>
      <c r="H10474"/>
      <c r="I10474"/>
      <c r="J10474"/>
      <c r="K10474"/>
      <c r="L10474" s="172"/>
    </row>
    <row r="10475" spans="7:12" x14ac:dyDescent="0.15">
      <c r="G10475"/>
      <c r="H10475"/>
      <c r="I10475"/>
      <c r="J10475"/>
      <c r="K10475"/>
      <c r="L10475" s="172"/>
    </row>
    <row r="10476" spans="7:12" x14ac:dyDescent="0.15">
      <c r="G10476"/>
      <c r="H10476"/>
      <c r="I10476"/>
      <c r="J10476"/>
      <c r="K10476"/>
      <c r="L10476" s="172"/>
    </row>
    <row r="10477" spans="7:12" x14ac:dyDescent="0.15">
      <c r="G10477"/>
      <c r="H10477"/>
      <c r="I10477"/>
      <c r="J10477"/>
      <c r="K10477"/>
      <c r="L10477" s="172"/>
    </row>
    <row r="10478" spans="7:12" x14ac:dyDescent="0.15">
      <c r="G10478"/>
      <c r="H10478"/>
      <c r="I10478"/>
      <c r="J10478"/>
      <c r="K10478"/>
      <c r="L10478" s="172"/>
    </row>
    <row r="10479" spans="7:12" x14ac:dyDescent="0.15">
      <c r="G10479"/>
      <c r="H10479"/>
      <c r="I10479"/>
      <c r="J10479"/>
      <c r="K10479"/>
      <c r="L10479" s="172"/>
    </row>
    <row r="10480" spans="7:12" x14ac:dyDescent="0.15">
      <c r="G10480"/>
      <c r="H10480"/>
      <c r="I10480"/>
      <c r="J10480"/>
      <c r="K10480"/>
      <c r="L10480" s="172"/>
    </row>
    <row r="10481" spans="7:12" x14ac:dyDescent="0.15">
      <c r="G10481"/>
      <c r="H10481"/>
      <c r="I10481"/>
      <c r="J10481"/>
      <c r="K10481"/>
      <c r="L10481" s="172"/>
    </row>
    <row r="10482" spans="7:12" x14ac:dyDescent="0.15">
      <c r="G10482"/>
      <c r="H10482"/>
      <c r="I10482"/>
      <c r="J10482"/>
      <c r="K10482"/>
      <c r="L10482" s="172"/>
    </row>
    <row r="10483" spans="7:12" x14ac:dyDescent="0.15">
      <c r="G10483"/>
      <c r="H10483"/>
      <c r="I10483"/>
      <c r="J10483"/>
      <c r="K10483"/>
      <c r="L10483" s="172"/>
    </row>
    <row r="10484" spans="7:12" x14ac:dyDescent="0.15">
      <c r="G10484"/>
      <c r="H10484"/>
      <c r="I10484"/>
      <c r="J10484"/>
      <c r="K10484"/>
      <c r="L10484" s="172"/>
    </row>
    <row r="10485" spans="7:12" x14ac:dyDescent="0.15">
      <c r="G10485"/>
      <c r="H10485"/>
      <c r="I10485"/>
      <c r="J10485"/>
      <c r="K10485"/>
      <c r="L10485" s="172"/>
    </row>
    <row r="10486" spans="7:12" x14ac:dyDescent="0.15">
      <c r="G10486"/>
      <c r="H10486"/>
      <c r="I10486"/>
      <c r="J10486"/>
      <c r="K10486"/>
      <c r="L10486" s="172"/>
    </row>
    <row r="10487" spans="7:12" x14ac:dyDescent="0.15">
      <c r="G10487"/>
      <c r="H10487"/>
      <c r="I10487"/>
      <c r="J10487"/>
      <c r="K10487"/>
      <c r="L10487" s="172"/>
    </row>
    <row r="10488" spans="7:12" x14ac:dyDescent="0.15">
      <c r="G10488"/>
      <c r="H10488"/>
      <c r="I10488"/>
      <c r="J10488"/>
      <c r="K10488"/>
      <c r="L10488" s="172"/>
    </row>
    <row r="10489" spans="7:12" x14ac:dyDescent="0.15">
      <c r="G10489"/>
      <c r="H10489"/>
      <c r="I10489"/>
      <c r="J10489"/>
      <c r="K10489"/>
      <c r="L10489" s="172"/>
    </row>
    <row r="10490" spans="7:12" x14ac:dyDescent="0.15">
      <c r="G10490"/>
      <c r="H10490"/>
      <c r="I10490"/>
      <c r="J10490"/>
      <c r="K10490"/>
      <c r="L10490" s="172"/>
    </row>
    <row r="10491" spans="7:12" x14ac:dyDescent="0.15">
      <c r="G10491"/>
      <c r="H10491"/>
      <c r="I10491"/>
      <c r="J10491"/>
      <c r="K10491"/>
      <c r="L10491" s="172"/>
    </row>
    <row r="10492" spans="7:12" x14ac:dyDescent="0.15">
      <c r="G10492"/>
      <c r="H10492"/>
      <c r="I10492"/>
      <c r="J10492"/>
      <c r="K10492"/>
      <c r="L10492" s="172"/>
    </row>
    <row r="10493" spans="7:12" x14ac:dyDescent="0.15">
      <c r="G10493"/>
      <c r="H10493"/>
      <c r="I10493"/>
      <c r="J10493"/>
      <c r="K10493"/>
      <c r="L10493" s="172"/>
    </row>
    <row r="10494" spans="7:12" x14ac:dyDescent="0.15">
      <c r="G10494"/>
      <c r="H10494"/>
      <c r="I10494"/>
      <c r="J10494"/>
      <c r="K10494"/>
      <c r="L10494" s="172"/>
    </row>
    <row r="10495" spans="7:12" x14ac:dyDescent="0.15">
      <c r="G10495"/>
      <c r="H10495"/>
      <c r="I10495"/>
      <c r="J10495"/>
      <c r="K10495"/>
      <c r="L10495" s="172"/>
    </row>
    <row r="10496" spans="7:12" x14ac:dyDescent="0.15">
      <c r="G10496"/>
      <c r="H10496"/>
      <c r="I10496"/>
      <c r="J10496"/>
      <c r="K10496"/>
      <c r="L10496" s="172"/>
    </row>
    <row r="10497" spans="7:12" x14ac:dyDescent="0.15">
      <c r="G10497"/>
      <c r="H10497"/>
      <c r="I10497"/>
      <c r="J10497"/>
      <c r="K10497"/>
      <c r="L10497" s="172"/>
    </row>
    <row r="10498" spans="7:12" x14ac:dyDescent="0.15">
      <c r="G10498"/>
      <c r="H10498"/>
      <c r="I10498"/>
      <c r="J10498"/>
      <c r="K10498"/>
      <c r="L10498" s="172"/>
    </row>
    <row r="10499" spans="7:12" x14ac:dyDescent="0.15">
      <c r="G10499"/>
      <c r="H10499"/>
      <c r="I10499"/>
      <c r="J10499"/>
      <c r="K10499"/>
      <c r="L10499" s="172"/>
    </row>
    <row r="10500" spans="7:12" x14ac:dyDescent="0.15">
      <c r="G10500"/>
      <c r="H10500"/>
      <c r="I10500"/>
      <c r="J10500"/>
      <c r="K10500"/>
      <c r="L10500" s="172"/>
    </row>
    <row r="10501" spans="7:12" x14ac:dyDescent="0.15">
      <c r="G10501"/>
      <c r="H10501"/>
      <c r="I10501"/>
      <c r="J10501"/>
      <c r="K10501"/>
      <c r="L10501" s="172"/>
    </row>
    <row r="10502" spans="7:12" x14ac:dyDescent="0.15">
      <c r="G10502"/>
      <c r="H10502"/>
      <c r="I10502"/>
      <c r="J10502"/>
      <c r="K10502"/>
      <c r="L10502" s="172"/>
    </row>
    <row r="10503" spans="7:12" x14ac:dyDescent="0.15">
      <c r="G10503"/>
      <c r="H10503"/>
      <c r="I10503"/>
      <c r="J10503"/>
      <c r="K10503"/>
      <c r="L10503" s="172"/>
    </row>
    <row r="10504" spans="7:12" x14ac:dyDescent="0.15">
      <c r="G10504"/>
      <c r="H10504"/>
      <c r="I10504"/>
      <c r="J10504"/>
      <c r="K10504"/>
      <c r="L10504" s="172"/>
    </row>
    <row r="10505" spans="7:12" x14ac:dyDescent="0.15">
      <c r="G10505"/>
      <c r="H10505"/>
      <c r="I10505"/>
      <c r="J10505"/>
      <c r="K10505"/>
      <c r="L10505" s="172"/>
    </row>
    <row r="10506" spans="7:12" x14ac:dyDescent="0.15">
      <c r="G10506"/>
      <c r="H10506"/>
      <c r="I10506"/>
      <c r="J10506"/>
      <c r="K10506"/>
      <c r="L10506" s="172"/>
    </row>
    <row r="10507" spans="7:12" x14ac:dyDescent="0.15">
      <c r="G10507"/>
      <c r="H10507"/>
      <c r="I10507"/>
      <c r="J10507"/>
      <c r="K10507"/>
      <c r="L10507" s="172"/>
    </row>
    <row r="10508" spans="7:12" x14ac:dyDescent="0.15">
      <c r="G10508"/>
      <c r="H10508"/>
      <c r="I10508"/>
      <c r="J10508"/>
      <c r="K10508"/>
      <c r="L10508" s="172"/>
    </row>
    <row r="10509" spans="7:12" x14ac:dyDescent="0.15">
      <c r="G10509"/>
      <c r="H10509"/>
      <c r="I10509"/>
      <c r="J10509"/>
      <c r="K10509"/>
      <c r="L10509" s="172"/>
    </row>
    <row r="10510" spans="7:12" x14ac:dyDescent="0.15">
      <c r="G10510"/>
      <c r="H10510"/>
      <c r="I10510"/>
      <c r="J10510"/>
      <c r="K10510"/>
      <c r="L10510" s="172"/>
    </row>
    <row r="10511" spans="7:12" x14ac:dyDescent="0.15">
      <c r="G10511"/>
      <c r="H10511"/>
      <c r="I10511"/>
      <c r="J10511"/>
      <c r="K10511"/>
      <c r="L10511" s="172"/>
    </row>
    <row r="10512" spans="7:12" x14ac:dyDescent="0.15">
      <c r="G10512"/>
      <c r="H10512"/>
      <c r="I10512"/>
      <c r="J10512"/>
      <c r="K10512"/>
      <c r="L10512" s="172"/>
    </row>
    <row r="10513" spans="7:12" x14ac:dyDescent="0.15">
      <c r="G10513"/>
      <c r="H10513"/>
      <c r="I10513"/>
      <c r="J10513"/>
      <c r="K10513"/>
      <c r="L10513" s="172"/>
    </row>
    <row r="10514" spans="7:12" x14ac:dyDescent="0.15">
      <c r="G10514"/>
      <c r="H10514"/>
      <c r="I10514"/>
      <c r="J10514"/>
      <c r="K10514"/>
      <c r="L10514" s="172"/>
    </row>
    <row r="10515" spans="7:12" x14ac:dyDescent="0.15">
      <c r="G10515"/>
      <c r="H10515"/>
      <c r="I10515"/>
      <c r="J10515"/>
      <c r="K10515"/>
      <c r="L10515" s="172"/>
    </row>
    <row r="10516" spans="7:12" x14ac:dyDescent="0.15">
      <c r="G10516"/>
      <c r="H10516"/>
      <c r="I10516"/>
      <c r="J10516"/>
      <c r="K10516"/>
      <c r="L10516" s="172"/>
    </row>
    <row r="10517" spans="7:12" x14ac:dyDescent="0.15">
      <c r="G10517"/>
      <c r="H10517"/>
      <c r="I10517"/>
      <c r="J10517"/>
      <c r="K10517"/>
      <c r="L10517" s="172"/>
    </row>
    <row r="10518" spans="7:12" x14ac:dyDescent="0.15">
      <c r="G10518"/>
      <c r="H10518"/>
      <c r="I10518"/>
      <c r="J10518"/>
      <c r="K10518"/>
      <c r="L10518" s="172"/>
    </row>
    <row r="10519" spans="7:12" x14ac:dyDescent="0.15">
      <c r="G10519"/>
      <c r="H10519"/>
      <c r="I10519"/>
      <c r="J10519"/>
      <c r="K10519"/>
      <c r="L10519" s="172"/>
    </row>
    <row r="10520" spans="7:12" x14ac:dyDescent="0.15">
      <c r="G10520"/>
      <c r="H10520"/>
      <c r="I10520"/>
      <c r="J10520"/>
      <c r="K10520"/>
      <c r="L10520" s="172"/>
    </row>
    <row r="10521" spans="7:12" x14ac:dyDescent="0.15">
      <c r="G10521"/>
      <c r="H10521"/>
      <c r="I10521"/>
      <c r="J10521"/>
      <c r="K10521"/>
      <c r="L10521" s="172"/>
    </row>
    <row r="10522" spans="7:12" x14ac:dyDescent="0.15">
      <c r="G10522"/>
      <c r="H10522"/>
      <c r="I10522"/>
      <c r="J10522"/>
      <c r="K10522"/>
      <c r="L10522" s="172"/>
    </row>
    <row r="10523" spans="7:12" x14ac:dyDescent="0.15">
      <c r="G10523"/>
      <c r="H10523"/>
      <c r="I10523"/>
      <c r="J10523"/>
      <c r="K10523"/>
      <c r="L10523" s="172"/>
    </row>
    <row r="10524" spans="7:12" x14ac:dyDescent="0.15">
      <c r="G10524"/>
      <c r="H10524"/>
      <c r="I10524"/>
      <c r="J10524"/>
      <c r="K10524"/>
      <c r="L10524" s="172"/>
    </row>
    <row r="10525" spans="7:12" x14ac:dyDescent="0.15">
      <c r="G10525"/>
      <c r="H10525"/>
      <c r="I10525"/>
      <c r="J10525"/>
      <c r="K10525"/>
      <c r="L10525" s="172"/>
    </row>
    <row r="10526" spans="7:12" x14ac:dyDescent="0.15">
      <c r="G10526"/>
      <c r="H10526"/>
      <c r="I10526"/>
      <c r="J10526"/>
      <c r="K10526"/>
      <c r="L10526" s="172"/>
    </row>
    <row r="10527" spans="7:12" x14ac:dyDescent="0.15">
      <c r="G10527"/>
      <c r="H10527"/>
      <c r="I10527"/>
      <c r="J10527"/>
      <c r="K10527"/>
      <c r="L10527" s="172"/>
    </row>
    <row r="10528" spans="7:12" x14ac:dyDescent="0.15">
      <c r="G10528"/>
      <c r="H10528"/>
      <c r="I10528"/>
      <c r="J10528"/>
      <c r="K10528"/>
      <c r="L10528" s="172"/>
    </row>
    <row r="10529" spans="7:12" x14ac:dyDescent="0.15">
      <c r="G10529"/>
      <c r="H10529"/>
      <c r="I10529"/>
      <c r="J10529"/>
      <c r="K10529"/>
      <c r="L10529" s="172"/>
    </row>
    <row r="10530" spans="7:12" x14ac:dyDescent="0.15">
      <c r="G10530"/>
      <c r="H10530"/>
      <c r="I10530"/>
      <c r="J10530"/>
      <c r="K10530"/>
      <c r="L10530" s="172"/>
    </row>
    <row r="10531" spans="7:12" x14ac:dyDescent="0.15">
      <c r="G10531"/>
      <c r="H10531"/>
      <c r="I10531"/>
      <c r="J10531"/>
      <c r="K10531"/>
      <c r="L10531" s="172"/>
    </row>
    <row r="10532" spans="7:12" x14ac:dyDescent="0.15">
      <c r="G10532"/>
      <c r="H10532"/>
      <c r="I10532"/>
      <c r="J10532"/>
      <c r="K10532"/>
      <c r="L10532" s="172"/>
    </row>
    <row r="10533" spans="7:12" x14ac:dyDescent="0.15">
      <c r="G10533"/>
      <c r="H10533"/>
      <c r="I10533"/>
      <c r="J10533"/>
      <c r="K10533"/>
      <c r="L10533" s="172"/>
    </row>
    <row r="10534" spans="7:12" x14ac:dyDescent="0.15">
      <c r="G10534"/>
      <c r="H10534"/>
      <c r="I10534"/>
      <c r="J10534"/>
      <c r="K10534"/>
      <c r="L10534" s="172"/>
    </row>
    <row r="10535" spans="7:12" x14ac:dyDescent="0.15">
      <c r="G10535"/>
      <c r="H10535"/>
      <c r="I10535"/>
      <c r="J10535"/>
      <c r="K10535"/>
      <c r="L10535" s="172"/>
    </row>
    <row r="10536" spans="7:12" x14ac:dyDescent="0.15">
      <c r="G10536"/>
      <c r="H10536"/>
      <c r="I10536"/>
      <c r="J10536"/>
      <c r="K10536"/>
      <c r="L10536" s="172"/>
    </row>
    <row r="10537" spans="7:12" x14ac:dyDescent="0.15">
      <c r="G10537"/>
      <c r="H10537"/>
      <c r="I10537"/>
      <c r="J10537"/>
      <c r="K10537"/>
      <c r="L10537" s="172"/>
    </row>
    <row r="10538" spans="7:12" x14ac:dyDescent="0.15">
      <c r="G10538"/>
      <c r="H10538"/>
      <c r="I10538"/>
      <c r="J10538"/>
      <c r="K10538"/>
      <c r="L10538" s="172"/>
    </row>
    <row r="10539" spans="7:12" x14ac:dyDescent="0.15">
      <c r="G10539"/>
      <c r="H10539"/>
      <c r="I10539"/>
      <c r="J10539"/>
      <c r="K10539"/>
      <c r="L10539" s="172"/>
    </row>
    <row r="10540" spans="7:12" x14ac:dyDescent="0.15">
      <c r="G10540"/>
      <c r="H10540"/>
      <c r="I10540"/>
      <c r="J10540"/>
      <c r="K10540"/>
      <c r="L10540" s="172"/>
    </row>
    <row r="10541" spans="7:12" x14ac:dyDescent="0.15">
      <c r="G10541"/>
      <c r="H10541"/>
      <c r="I10541"/>
      <c r="J10541"/>
      <c r="K10541"/>
      <c r="L10541" s="172"/>
    </row>
    <row r="10542" spans="7:12" x14ac:dyDescent="0.15">
      <c r="G10542"/>
      <c r="H10542"/>
      <c r="I10542"/>
      <c r="J10542"/>
      <c r="K10542"/>
      <c r="L10542" s="172"/>
    </row>
    <row r="10543" spans="7:12" x14ac:dyDescent="0.15">
      <c r="G10543"/>
      <c r="H10543"/>
      <c r="I10543"/>
      <c r="J10543"/>
      <c r="K10543"/>
      <c r="L10543" s="172"/>
    </row>
    <row r="10544" spans="7:12" x14ac:dyDescent="0.15">
      <c r="G10544"/>
      <c r="H10544"/>
      <c r="I10544"/>
      <c r="J10544"/>
      <c r="K10544"/>
      <c r="L10544" s="172"/>
    </row>
    <row r="10545" spans="7:12" x14ac:dyDescent="0.15">
      <c r="G10545"/>
      <c r="H10545"/>
      <c r="I10545"/>
      <c r="J10545"/>
      <c r="K10545"/>
      <c r="L10545" s="172"/>
    </row>
    <row r="10546" spans="7:12" x14ac:dyDescent="0.15">
      <c r="G10546"/>
      <c r="H10546"/>
      <c r="I10546"/>
      <c r="J10546"/>
      <c r="K10546"/>
      <c r="L10546" s="172"/>
    </row>
    <row r="10547" spans="7:12" x14ac:dyDescent="0.15">
      <c r="G10547"/>
      <c r="H10547"/>
      <c r="I10547"/>
      <c r="J10547"/>
      <c r="K10547"/>
      <c r="L10547" s="172"/>
    </row>
    <row r="10548" spans="7:12" x14ac:dyDescent="0.15">
      <c r="G10548"/>
      <c r="H10548"/>
      <c r="I10548"/>
      <c r="J10548"/>
      <c r="K10548"/>
      <c r="L10548" s="172"/>
    </row>
    <row r="10549" spans="7:12" x14ac:dyDescent="0.15">
      <c r="G10549"/>
      <c r="H10549"/>
      <c r="I10549"/>
      <c r="J10549"/>
      <c r="K10549"/>
      <c r="L10549" s="172"/>
    </row>
    <row r="10550" spans="7:12" x14ac:dyDescent="0.15">
      <c r="G10550"/>
      <c r="H10550"/>
      <c r="I10550"/>
      <c r="J10550"/>
      <c r="K10550"/>
      <c r="L10550" s="172"/>
    </row>
    <row r="10551" spans="7:12" x14ac:dyDescent="0.15">
      <c r="G10551"/>
      <c r="H10551"/>
      <c r="I10551"/>
      <c r="J10551"/>
      <c r="K10551"/>
      <c r="L10551" s="172"/>
    </row>
    <row r="10552" spans="7:12" x14ac:dyDescent="0.15">
      <c r="G10552"/>
      <c r="H10552"/>
      <c r="I10552"/>
      <c r="J10552"/>
      <c r="K10552"/>
      <c r="L10552" s="172"/>
    </row>
    <row r="10553" spans="7:12" x14ac:dyDescent="0.15">
      <c r="G10553"/>
      <c r="H10553"/>
      <c r="I10553"/>
      <c r="J10553"/>
      <c r="K10553"/>
      <c r="L10553" s="172"/>
    </row>
    <row r="10554" spans="7:12" x14ac:dyDescent="0.15">
      <c r="G10554"/>
      <c r="H10554"/>
      <c r="I10554"/>
      <c r="J10554"/>
      <c r="K10554"/>
      <c r="L10554" s="172"/>
    </row>
    <row r="10555" spans="7:12" x14ac:dyDescent="0.15">
      <c r="G10555"/>
      <c r="H10555"/>
      <c r="I10555"/>
      <c r="J10555"/>
      <c r="K10555"/>
      <c r="L10555" s="172"/>
    </row>
    <row r="10556" spans="7:12" x14ac:dyDescent="0.15">
      <c r="G10556"/>
      <c r="H10556"/>
      <c r="I10556"/>
      <c r="J10556"/>
      <c r="K10556"/>
      <c r="L10556" s="172"/>
    </row>
    <row r="10557" spans="7:12" x14ac:dyDescent="0.15">
      <c r="G10557"/>
      <c r="H10557"/>
      <c r="I10557"/>
      <c r="J10557"/>
      <c r="K10557"/>
      <c r="L10557" s="172"/>
    </row>
    <row r="10558" spans="7:12" x14ac:dyDescent="0.15">
      <c r="G10558"/>
      <c r="H10558"/>
      <c r="I10558"/>
      <c r="J10558"/>
      <c r="K10558"/>
      <c r="L10558" s="172"/>
    </row>
    <row r="10559" spans="7:12" x14ac:dyDescent="0.15">
      <c r="G10559"/>
      <c r="H10559"/>
      <c r="I10559"/>
      <c r="J10559"/>
      <c r="K10559"/>
      <c r="L10559" s="172"/>
    </row>
    <row r="10560" spans="7:12" x14ac:dyDescent="0.15">
      <c r="G10560"/>
      <c r="H10560"/>
      <c r="I10560"/>
      <c r="J10560"/>
      <c r="K10560"/>
      <c r="L10560" s="172"/>
    </row>
    <row r="10561" spans="7:12" x14ac:dyDescent="0.15">
      <c r="G10561"/>
      <c r="H10561"/>
      <c r="I10561"/>
      <c r="J10561"/>
      <c r="K10561"/>
      <c r="L10561" s="172"/>
    </row>
    <row r="10562" spans="7:12" x14ac:dyDescent="0.15">
      <c r="G10562"/>
      <c r="H10562"/>
      <c r="I10562"/>
      <c r="J10562"/>
      <c r="K10562"/>
      <c r="L10562" s="172"/>
    </row>
    <row r="10563" spans="7:12" x14ac:dyDescent="0.15">
      <c r="G10563"/>
      <c r="H10563"/>
      <c r="I10563"/>
      <c r="J10563"/>
      <c r="K10563"/>
      <c r="L10563" s="172"/>
    </row>
    <row r="10564" spans="7:12" x14ac:dyDescent="0.15">
      <c r="G10564"/>
      <c r="H10564"/>
      <c r="I10564"/>
      <c r="J10564"/>
      <c r="K10564"/>
      <c r="L10564" s="172"/>
    </row>
    <row r="10565" spans="7:12" x14ac:dyDescent="0.15">
      <c r="G10565"/>
      <c r="H10565"/>
      <c r="I10565"/>
      <c r="J10565"/>
      <c r="K10565"/>
      <c r="L10565" s="172"/>
    </row>
    <row r="10566" spans="7:12" x14ac:dyDescent="0.15">
      <c r="G10566"/>
      <c r="H10566"/>
      <c r="I10566"/>
      <c r="J10566"/>
      <c r="K10566"/>
      <c r="L10566" s="172"/>
    </row>
    <row r="10567" spans="7:12" x14ac:dyDescent="0.15">
      <c r="G10567"/>
      <c r="H10567"/>
      <c r="I10567"/>
      <c r="J10567"/>
      <c r="K10567"/>
      <c r="L10567" s="172"/>
    </row>
    <row r="10568" spans="7:12" x14ac:dyDescent="0.15">
      <c r="G10568"/>
      <c r="H10568"/>
      <c r="I10568"/>
      <c r="J10568"/>
      <c r="K10568"/>
      <c r="L10568" s="172"/>
    </row>
    <row r="10569" spans="7:12" x14ac:dyDescent="0.15">
      <c r="G10569"/>
      <c r="H10569"/>
      <c r="I10569"/>
      <c r="J10569"/>
      <c r="K10569"/>
      <c r="L10569" s="172"/>
    </row>
    <row r="10570" spans="7:12" x14ac:dyDescent="0.15">
      <c r="G10570"/>
      <c r="H10570"/>
      <c r="I10570"/>
      <c r="J10570"/>
      <c r="K10570"/>
      <c r="L10570" s="172"/>
    </row>
    <row r="10571" spans="7:12" x14ac:dyDescent="0.15">
      <c r="G10571"/>
      <c r="H10571"/>
      <c r="I10571"/>
      <c r="J10571"/>
      <c r="K10571"/>
      <c r="L10571" s="172"/>
    </row>
    <row r="10572" spans="7:12" x14ac:dyDescent="0.15">
      <c r="G10572"/>
      <c r="H10572"/>
      <c r="I10572"/>
      <c r="J10572"/>
      <c r="K10572"/>
      <c r="L10572" s="172"/>
    </row>
    <row r="10573" spans="7:12" x14ac:dyDescent="0.15">
      <c r="G10573"/>
      <c r="H10573"/>
      <c r="I10573"/>
      <c r="J10573"/>
      <c r="K10573"/>
      <c r="L10573" s="172"/>
    </row>
    <row r="10574" spans="7:12" x14ac:dyDescent="0.15">
      <c r="G10574"/>
      <c r="H10574"/>
      <c r="I10574"/>
      <c r="J10574"/>
      <c r="K10574"/>
      <c r="L10574" s="172"/>
    </row>
    <row r="10575" spans="7:12" x14ac:dyDescent="0.15">
      <c r="G10575"/>
      <c r="H10575"/>
      <c r="I10575"/>
      <c r="J10575"/>
      <c r="K10575"/>
      <c r="L10575" s="172"/>
    </row>
    <row r="10576" spans="7:12" x14ac:dyDescent="0.15">
      <c r="G10576"/>
      <c r="H10576"/>
      <c r="I10576"/>
      <c r="J10576"/>
      <c r="K10576"/>
      <c r="L10576" s="172"/>
    </row>
    <row r="10577" spans="7:12" x14ac:dyDescent="0.15">
      <c r="G10577"/>
      <c r="H10577"/>
      <c r="I10577"/>
      <c r="J10577"/>
      <c r="K10577"/>
      <c r="L10577" s="172"/>
    </row>
    <row r="10578" spans="7:12" x14ac:dyDescent="0.15">
      <c r="G10578"/>
      <c r="H10578"/>
      <c r="I10578"/>
      <c r="J10578"/>
      <c r="K10578"/>
      <c r="L10578" s="172"/>
    </row>
    <row r="10579" spans="7:12" x14ac:dyDescent="0.15">
      <c r="G10579"/>
      <c r="H10579"/>
      <c r="I10579"/>
      <c r="J10579"/>
      <c r="K10579"/>
      <c r="L10579" s="172"/>
    </row>
    <row r="10580" spans="7:12" x14ac:dyDescent="0.15">
      <c r="G10580"/>
      <c r="H10580"/>
      <c r="I10580"/>
      <c r="J10580"/>
      <c r="K10580"/>
      <c r="L10580" s="172"/>
    </row>
    <row r="10581" spans="7:12" x14ac:dyDescent="0.15">
      <c r="G10581"/>
      <c r="H10581"/>
      <c r="I10581"/>
      <c r="J10581"/>
      <c r="K10581"/>
      <c r="L10581" s="172"/>
    </row>
    <row r="10582" spans="7:12" x14ac:dyDescent="0.15">
      <c r="G10582"/>
      <c r="H10582"/>
      <c r="I10582"/>
      <c r="J10582"/>
      <c r="K10582"/>
      <c r="L10582" s="172"/>
    </row>
    <row r="10583" spans="7:12" x14ac:dyDescent="0.15">
      <c r="G10583"/>
      <c r="H10583"/>
      <c r="I10583"/>
      <c r="J10583"/>
      <c r="K10583"/>
      <c r="L10583" s="172"/>
    </row>
    <row r="10584" spans="7:12" x14ac:dyDescent="0.15">
      <c r="G10584"/>
      <c r="H10584"/>
      <c r="I10584"/>
      <c r="J10584"/>
      <c r="K10584"/>
      <c r="L10584" s="172"/>
    </row>
    <row r="10585" spans="7:12" x14ac:dyDescent="0.15">
      <c r="G10585"/>
      <c r="H10585"/>
      <c r="I10585"/>
      <c r="J10585"/>
      <c r="K10585"/>
      <c r="L10585" s="172"/>
    </row>
    <row r="10586" spans="7:12" x14ac:dyDescent="0.15">
      <c r="G10586"/>
      <c r="H10586"/>
      <c r="I10586"/>
      <c r="J10586"/>
      <c r="K10586"/>
      <c r="L10586" s="172"/>
    </row>
    <row r="10587" spans="7:12" x14ac:dyDescent="0.15">
      <c r="G10587"/>
      <c r="H10587"/>
      <c r="I10587"/>
      <c r="J10587"/>
      <c r="K10587"/>
      <c r="L10587" s="172"/>
    </row>
    <row r="10588" spans="7:12" x14ac:dyDescent="0.15">
      <c r="G10588"/>
      <c r="H10588"/>
      <c r="I10588"/>
      <c r="J10588"/>
      <c r="K10588"/>
      <c r="L10588" s="172"/>
    </row>
    <row r="10589" spans="7:12" x14ac:dyDescent="0.15">
      <c r="G10589"/>
      <c r="H10589"/>
      <c r="I10589"/>
      <c r="J10589"/>
      <c r="K10589"/>
      <c r="L10589" s="172"/>
    </row>
    <row r="10590" spans="7:12" x14ac:dyDescent="0.15">
      <c r="G10590"/>
      <c r="H10590"/>
      <c r="I10590"/>
      <c r="J10590"/>
      <c r="K10590"/>
      <c r="L10590" s="172"/>
    </row>
    <row r="10591" spans="7:12" x14ac:dyDescent="0.15">
      <c r="G10591"/>
      <c r="H10591"/>
      <c r="I10591"/>
      <c r="J10591"/>
      <c r="K10591"/>
      <c r="L10591" s="172"/>
    </row>
    <row r="10592" spans="7:12" x14ac:dyDescent="0.15">
      <c r="G10592"/>
      <c r="H10592"/>
      <c r="I10592"/>
      <c r="J10592"/>
      <c r="K10592"/>
      <c r="L10592" s="172"/>
    </row>
    <row r="10593" spans="7:12" x14ac:dyDescent="0.15">
      <c r="G10593"/>
      <c r="H10593"/>
      <c r="I10593"/>
      <c r="J10593"/>
      <c r="K10593"/>
      <c r="L10593" s="172"/>
    </row>
    <row r="10594" spans="7:12" x14ac:dyDescent="0.15">
      <c r="G10594"/>
      <c r="H10594"/>
      <c r="I10594"/>
      <c r="J10594"/>
      <c r="K10594"/>
      <c r="L10594" s="172"/>
    </row>
    <row r="10595" spans="7:12" x14ac:dyDescent="0.15">
      <c r="G10595"/>
      <c r="H10595"/>
      <c r="I10595"/>
      <c r="J10595"/>
      <c r="K10595"/>
      <c r="L10595" s="172"/>
    </row>
    <row r="10596" spans="7:12" x14ac:dyDescent="0.15">
      <c r="G10596"/>
      <c r="H10596"/>
      <c r="I10596"/>
      <c r="J10596"/>
      <c r="K10596"/>
      <c r="L10596" s="172"/>
    </row>
    <row r="10597" spans="7:12" x14ac:dyDescent="0.15">
      <c r="G10597"/>
      <c r="H10597"/>
      <c r="I10597"/>
      <c r="J10597"/>
      <c r="K10597"/>
      <c r="L10597" s="172"/>
    </row>
    <row r="10598" spans="7:12" x14ac:dyDescent="0.15">
      <c r="G10598"/>
      <c r="H10598"/>
      <c r="I10598"/>
      <c r="J10598"/>
      <c r="K10598"/>
      <c r="L10598" s="172"/>
    </row>
    <row r="10599" spans="7:12" x14ac:dyDescent="0.15">
      <c r="G10599"/>
      <c r="H10599"/>
      <c r="I10599"/>
      <c r="J10599"/>
      <c r="K10599"/>
      <c r="L10599" s="172"/>
    </row>
    <row r="10600" spans="7:12" x14ac:dyDescent="0.15">
      <c r="G10600"/>
      <c r="H10600"/>
      <c r="I10600"/>
      <c r="J10600"/>
      <c r="K10600"/>
      <c r="L10600" s="172"/>
    </row>
    <row r="10601" spans="7:12" x14ac:dyDescent="0.15">
      <c r="G10601"/>
      <c r="H10601"/>
      <c r="I10601"/>
      <c r="J10601"/>
      <c r="K10601"/>
      <c r="L10601" s="172"/>
    </row>
    <row r="10602" spans="7:12" x14ac:dyDescent="0.15">
      <c r="G10602"/>
      <c r="H10602"/>
      <c r="I10602"/>
      <c r="J10602"/>
      <c r="K10602"/>
      <c r="L10602" s="172"/>
    </row>
    <row r="10603" spans="7:12" x14ac:dyDescent="0.15">
      <c r="G10603"/>
      <c r="H10603"/>
      <c r="I10603"/>
      <c r="J10603"/>
      <c r="K10603"/>
      <c r="L10603" s="172"/>
    </row>
    <row r="10604" spans="7:12" x14ac:dyDescent="0.15">
      <c r="G10604"/>
      <c r="H10604"/>
      <c r="I10604"/>
      <c r="J10604"/>
      <c r="K10604"/>
      <c r="L10604" s="172"/>
    </row>
    <row r="10605" spans="7:12" x14ac:dyDescent="0.15">
      <c r="G10605"/>
      <c r="H10605"/>
      <c r="I10605"/>
      <c r="J10605"/>
      <c r="K10605"/>
      <c r="L10605" s="172"/>
    </row>
    <row r="10606" spans="7:12" x14ac:dyDescent="0.15">
      <c r="G10606"/>
      <c r="H10606"/>
      <c r="I10606"/>
      <c r="J10606"/>
      <c r="K10606"/>
      <c r="L10606" s="172"/>
    </row>
    <row r="10607" spans="7:12" x14ac:dyDescent="0.15">
      <c r="G10607"/>
      <c r="H10607"/>
      <c r="I10607"/>
      <c r="J10607"/>
      <c r="K10607"/>
      <c r="L10607" s="172"/>
    </row>
    <row r="10608" spans="7:12" x14ac:dyDescent="0.15">
      <c r="G10608"/>
      <c r="H10608"/>
      <c r="I10608"/>
      <c r="J10608"/>
      <c r="K10608"/>
      <c r="L10608" s="172"/>
    </row>
    <row r="10609" spans="7:12" x14ac:dyDescent="0.15">
      <c r="G10609"/>
      <c r="H10609"/>
      <c r="I10609"/>
      <c r="J10609"/>
      <c r="K10609"/>
      <c r="L10609" s="172"/>
    </row>
    <row r="10610" spans="7:12" x14ac:dyDescent="0.15">
      <c r="G10610"/>
      <c r="H10610"/>
      <c r="I10610"/>
      <c r="J10610"/>
      <c r="K10610"/>
      <c r="L10610" s="172"/>
    </row>
    <row r="10611" spans="7:12" x14ac:dyDescent="0.15">
      <c r="G10611"/>
      <c r="H10611"/>
      <c r="I10611"/>
      <c r="J10611"/>
      <c r="K10611"/>
      <c r="L10611" s="172"/>
    </row>
    <row r="10612" spans="7:12" x14ac:dyDescent="0.15">
      <c r="G10612"/>
      <c r="H10612"/>
      <c r="I10612"/>
      <c r="J10612"/>
      <c r="K10612"/>
      <c r="L10612" s="172"/>
    </row>
    <row r="10613" spans="7:12" x14ac:dyDescent="0.15">
      <c r="G10613"/>
      <c r="H10613"/>
      <c r="I10613"/>
      <c r="J10613"/>
      <c r="K10613"/>
      <c r="L10613" s="172"/>
    </row>
    <row r="10614" spans="7:12" x14ac:dyDescent="0.15">
      <c r="G10614"/>
      <c r="H10614"/>
      <c r="I10614"/>
      <c r="J10614"/>
      <c r="K10614"/>
      <c r="L10614" s="172"/>
    </row>
    <row r="10615" spans="7:12" x14ac:dyDescent="0.15">
      <c r="G10615"/>
      <c r="H10615"/>
      <c r="I10615"/>
      <c r="J10615"/>
      <c r="K10615"/>
      <c r="L10615" s="172"/>
    </row>
    <row r="10616" spans="7:12" x14ac:dyDescent="0.15">
      <c r="G10616"/>
      <c r="H10616"/>
      <c r="I10616"/>
      <c r="J10616"/>
      <c r="K10616"/>
      <c r="L10616" s="172"/>
    </row>
    <row r="10617" spans="7:12" x14ac:dyDescent="0.15">
      <c r="G10617"/>
      <c r="H10617"/>
      <c r="I10617"/>
      <c r="J10617"/>
      <c r="K10617"/>
      <c r="L10617" s="172"/>
    </row>
    <row r="10618" spans="7:12" x14ac:dyDescent="0.15">
      <c r="G10618"/>
      <c r="H10618"/>
      <c r="I10618"/>
      <c r="J10618"/>
      <c r="K10618"/>
      <c r="L10618" s="172"/>
    </row>
    <row r="10619" spans="7:12" x14ac:dyDescent="0.15">
      <c r="G10619"/>
      <c r="H10619"/>
      <c r="I10619"/>
      <c r="J10619"/>
      <c r="K10619"/>
      <c r="L10619" s="172"/>
    </row>
    <row r="10620" spans="7:12" x14ac:dyDescent="0.15">
      <c r="G10620"/>
      <c r="H10620"/>
      <c r="I10620"/>
      <c r="J10620"/>
      <c r="K10620"/>
      <c r="L10620" s="172"/>
    </row>
    <row r="10621" spans="7:12" x14ac:dyDescent="0.15">
      <c r="G10621"/>
      <c r="H10621"/>
      <c r="I10621"/>
      <c r="J10621"/>
      <c r="K10621"/>
      <c r="L10621" s="172"/>
    </row>
    <row r="10622" spans="7:12" x14ac:dyDescent="0.15">
      <c r="G10622"/>
      <c r="H10622"/>
      <c r="I10622"/>
      <c r="J10622"/>
      <c r="K10622"/>
      <c r="L10622" s="172"/>
    </row>
    <row r="10623" spans="7:12" x14ac:dyDescent="0.15">
      <c r="G10623"/>
      <c r="H10623"/>
      <c r="I10623"/>
      <c r="J10623"/>
      <c r="K10623"/>
      <c r="L10623" s="172"/>
    </row>
    <row r="10624" spans="7:12" x14ac:dyDescent="0.15">
      <c r="G10624"/>
      <c r="H10624"/>
      <c r="I10624"/>
      <c r="J10624"/>
      <c r="K10624"/>
      <c r="L10624" s="172"/>
    </row>
    <row r="10625" spans="7:12" x14ac:dyDescent="0.15">
      <c r="G10625"/>
      <c r="H10625"/>
      <c r="I10625"/>
      <c r="J10625"/>
      <c r="K10625"/>
      <c r="L10625" s="172"/>
    </row>
    <row r="10626" spans="7:12" x14ac:dyDescent="0.15">
      <c r="G10626"/>
      <c r="H10626"/>
      <c r="I10626"/>
      <c r="J10626"/>
      <c r="K10626"/>
      <c r="L10626" s="172"/>
    </row>
    <row r="10627" spans="7:12" x14ac:dyDescent="0.15">
      <c r="G10627"/>
      <c r="H10627"/>
      <c r="I10627"/>
      <c r="J10627"/>
      <c r="K10627"/>
      <c r="L10627" s="172"/>
    </row>
    <row r="10628" spans="7:12" x14ac:dyDescent="0.15">
      <c r="G10628"/>
      <c r="H10628"/>
      <c r="I10628"/>
      <c r="J10628"/>
      <c r="K10628"/>
      <c r="L10628" s="172"/>
    </row>
    <row r="10629" spans="7:12" x14ac:dyDescent="0.15">
      <c r="G10629"/>
      <c r="H10629"/>
      <c r="I10629"/>
      <c r="J10629"/>
      <c r="K10629"/>
      <c r="L10629" s="172"/>
    </row>
    <row r="10630" spans="7:12" x14ac:dyDescent="0.15">
      <c r="G10630"/>
      <c r="H10630"/>
      <c r="I10630"/>
      <c r="J10630"/>
      <c r="K10630"/>
      <c r="L10630" s="172"/>
    </row>
    <row r="10631" spans="7:12" x14ac:dyDescent="0.15">
      <c r="G10631"/>
      <c r="H10631"/>
      <c r="I10631"/>
      <c r="J10631"/>
      <c r="K10631"/>
      <c r="L10631" s="172"/>
    </row>
    <row r="10632" spans="7:12" x14ac:dyDescent="0.15">
      <c r="G10632"/>
      <c r="H10632"/>
      <c r="I10632"/>
      <c r="J10632"/>
      <c r="K10632"/>
      <c r="L10632" s="172"/>
    </row>
    <row r="10633" spans="7:12" x14ac:dyDescent="0.15">
      <c r="G10633"/>
      <c r="H10633"/>
      <c r="I10633"/>
      <c r="J10633"/>
      <c r="K10633"/>
      <c r="L10633" s="172"/>
    </row>
    <row r="10634" spans="7:12" x14ac:dyDescent="0.15">
      <c r="G10634"/>
      <c r="H10634"/>
      <c r="I10634"/>
      <c r="J10634"/>
      <c r="K10634"/>
      <c r="L10634" s="172"/>
    </row>
    <row r="10635" spans="7:12" x14ac:dyDescent="0.15">
      <c r="G10635"/>
      <c r="H10635"/>
      <c r="I10635"/>
      <c r="J10635"/>
      <c r="K10635"/>
      <c r="L10635" s="172"/>
    </row>
    <row r="10636" spans="7:12" x14ac:dyDescent="0.15">
      <c r="G10636"/>
      <c r="H10636"/>
      <c r="I10636"/>
      <c r="J10636"/>
      <c r="K10636"/>
      <c r="L10636" s="172"/>
    </row>
    <row r="10637" spans="7:12" x14ac:dyDescent="0.15">
      <c r="G10637"/>
      <c r="H10637"/>
      <c r="I10637"/>
      <c r="J10637"/>
      <c r="K10637"/>
      <c r="L10637" s="172"/>
    </row>
    <row r="10638" spans="7:12" x14ac:dyDescent="0.15">
      <c r="G10638"/>
      <c r="H10638"/>
      <c r="I10638"/>
      <c r="J10638"/>
      <c r="K10638"/>
      <c r="L10638" s="172"/>
    </row>
    <row r="10639" spans="7:12" x14ac:dyDescent="0.15">
      <c r="G10639"/>
      <c r="H10639"/>
      <c r="I10639"/>
      <c r="J10639"/>
      <c r="K10639"/>
      <c r="L10639" s="172"/>
    </row>
    <row r="10640" spans="7:12" x14ac:dyDescent="0.15">
      <c r="G10640"/>
      <c r="H10640"/>
      <c r="I10640"/>
      <c r="J10640"/>
      <c r="K10640"/>
      <c r="L10640" s="172"/>
    </row>
    <row r="10641" spans="7:12" x14ac:dyDescent="0.15">
      <c r="G10641"/>
      <c r="H10641"/>
      <c r="I10641"/>
      <c r="J10641"/>
      <c r="K10641"/>
      <c r="L10641" s="172"/>
    </row>
    <row r="10642" spans="7:12" x14ac:dyDescent="0.15">
      <c r="G10642"/>
      <c r="H10642"/>
      <c r="I10642"/>
      <c r="J10642"/>
      <c r="K10642"/>
      <c r="L10642" s="172"/>
    </row>
    <row r="10643" spans="7:12" x14ac:dyDescent="0.15">
      <c r="G10643"/>
      <c r="H10643"/>
      <c r="I10643"/>
      <c r="J10643"/>
      <c r="K10643"/>
      <c r="L10643" s="172"/>
    </row>
    <row r="10644" spans="7:12" x14ac:dyDescent="0.15">
      <c r="G10644"/>
      <c r="H10644"/>
      <c r="I10644"/>
      <c r="J10644"/>
      <c r="K10644"/>
      <c r="L10644" s="172"/>
    </row>
    <row r="10645" spans="7:12" x14ac:dyDescent="0.15">
      <c r="G10645"/>
      <c r="H10645"/>
      <c r="I10645"/>
      <c r="J10645"/>
      <c r="K10645"/>
      <c r="L10645" s="172"/>
    </row>
    <row r="10646" spans="7:12" x14ac:dyDescent="0.15">
      <c r="G10646"/>
      <c r="H10646"/>
      <c r="I10646"/>
      <c r="J10646"/>
      <c r="K10646"/>
      <c r="L10646" s="172"/>
    </row>
    <row r="10647" spans="7:12" x14ac:dyDescent="0.15">
      <c r="G10647"/>
      <c r="H10647"/>
      <c r="I10647"/>
      <c r="J10647"/>
      <c r="K10647"/>
      <c r="L10647" s="172"/>
    </row>
    <row r="10648" spans="7:12" x14ac:dyDescent="0.15">
      <c r="G10648"/>
      <c r="H10648"/>
      <c r="I10648"/>
      <c r="J10648"/>
      <c r="K10648"/>
      <c r="L10648" s="172"/>
    </row>
    <row r="10649" spans="7:12" x14ac:dyDescent="0.15">
      <c r="G10649"/>
      <c r="H10649"/>
      <c r="I10649"/>
      <c r="J10649"/>
      <c r="K10649"/>
      <c r="L10649" s="172"/>
    </row>
    <row r="10650" spans="7:12" x14ac:dyDescent="0.15">
      <c r="G10650"/>
      <c r="H10650"/>
      <c r="I10650"/>
      <c r="J10650"/>
      <c r="K10650"/>
      <c r="L10650" s="172"/>
    </row>
    <row r="10651" spans="7:12" x14ac:dyDescent="0.15">
      <c r="G10651"/>
      <c r="H10651"/>
      <c r="I10651"/>
      <c r="J10651"/>
      <c r="K10651"/>
      <c r="L10651" s="172"/>
    </row>
    <row r="10652" spans="7:12" x14ac:dyDescent="0.15">
      <c r="G10652"/>
      <c r="H10652"/>
      <c r="I10652"/>
      <c r="J10652"/>
      <c r="K10652"/>
      <c r="L10652" s="172"/>
    </row>
    <row r="10653" spans="7:12" x14ac:dyDescent="0.15">
      <c r="G10653"/>
      <c r="H10653"/>
      <c r="I10653"/>
      <c r="J10653"/>
      <c r="K10653"/>
      <c r="L10653" s="172"/>
    </row>
    <row r="10654" spans="7:12" x14ac:dyDescent="0.15">
      <c r="G10654"/>
      <c r="H10654"/>
      <c r="I10654"/>
      <c r="J10654"/>
      <c r="K10654"/>
      <c r="L10654" s="172"/>
    </row>
    <row r="10655" spans="7:12" x14ac:dyDescent="0.15">
      <c r="G10655"/>
      <c r="H10655"/>
      <c r="I10655"/>
      <c r="J10655"/>
      <c r="K10655"/>
      <c r="L10655" s="172"/>
    </row>
    <row r="10656" spans="7:12" x14ac:dyDescent="0.15">
      <c r="G10656"/>
      <c r="H10656"/>
      <c r="I10656"/>
      <c r="J10656"/>
      <c r="K10656"/>
      <c r="L10656" s="172"/>
    </row>
    <row r="10657" spans="7:12" x14ac:dyDescent="0.15">
      <c r="G10657"/>
      <c r="H10657"/>
      <c r="I10657"/>
      <c r="J10657"/>
      <c r="K10657"/>
      <c r="L10657" s="172"/>
    </row>
    <row r="10658" spans="7:12" x14ac:dyDescent="0.15">
      <c r="G10658"/>
      <c r="H10658"/>
      <c r="I10658"/>
      <c r="J10658"/>
      <c r="K10658"/>
      <c r="L10658" s="172"/>
    </row>
    <row r="10659" spans="7:12" x14ac:dyDescent="0.15">
      <c r="G10659"/>
      <c r="H10659"/>
      <c r="I10659"/>
      <c r="J10659"/>
      <c r="K10659"/>
      <c r="L10659" s="172"/>
    </row>
    <row r="10660" spans="7:12" x14ac:dyDescent="0.15">
      <c r="G10660"/>
      <c r="H10660"/>
      <c r="I10660"/>
      <c r="J10660"/>
      <c r="K10660"/>
      <c r="L10660" s="172"/>
    </row>
    <row r="10661" spans="7:12" x14ac:dyDescent="0.15">
      <c r="G10661"/>
      <c r="H10661"/>
      <c r="I10661"/>
      <c r="J10661"/>
      <c r="K10661"/>
      <c r="L10661" s="172"/>
    </row>
    <row r="10662" spans="7:12" x14ac:dyDescent="0.15">
      <c r="G10662"/>
      <c r="H10662"/>
      <c r="I10662"/>
      <c r="J10662"/>
      <c r="K10662"/>
      <c r="L10662" s="172"/>
    </row>
    <row r="10663" spans="7:12" x14ac:dyDescent="0.15">
      <c r="G10663"/>
      <c r="H10663"/>
      <c r="I10663"/>
      <c r="J10663"/>
      <c r="K10663"/>
      <c r="L10663" s="172"/>
    </row>
    <row r="10664" spans="7:12" x14ac:dyDescent="0.15">
      <c r="G10664"/>
      <c r="H10664"/>
      <c r="I10664"/>
      <c r="J10664"/>
      <c r="K10664"/>
      <c r="L10664" s="172"/>
    </row>
    <row r="10665" spans="7:12" x14ac:dyDescent="0.15">
      <c r="G10665"/>
      <c r="H10665"/>
      <c r="I10665"/>
      <c r="J10665"/>
      <c r="K10665"/>
      <c r="L10665" s="172"/>
    </row>
    <row r="10666" spans="7:12" x14ac:dyDescent="0.15">
      <c r="G10666"/>
      <c r="H10666"/>
      <c r="I10666"/>
      <c r="J10666"/>
      <c r="K10666"/>
      <c r="L10666" s="172"/>
    </row>
    <row r="10667" spans="7:12" x14ac:dyDescent="0.15">
      <c r="G10667"/>
      <c r="H10667"/>
      <c r="I10667"/>
      <c r="J10667"/>
      <c r="K10667"/>
      <c r="L10667" s="172"/>
    </row>
    <row r="10668" spans="7:12" x14ac:dyDescent="0.15">
      <c r="G10668"/>
      <c r="H10668"/>
      <c r="I10668"/>
      <c r="J10668"/>
      <c r="K10668"/>
      <c r="L10668" s="172"/>
    </row>
    <row r="10669" spans="7:12" x14ac:dyDescent="0.15">
      <c r="G10669"/>
      <c r="H10669"/>
      <c r="I10669"/>
      <c r="J10669"/>
      <c r="K10669"/>
      <c r="L10669" s="172"/>
    </row>
    <row r="10670" spans="7:12" x14ac:dyDescent="0.15">
      <c r="G10670"/>
      <c r="H10670"/>
      <c r="I10670"/>
      <c r="J10670"/>
      <c r="K10670"/>
      <c r="L10670" s="172"/>
    </row>
    <row r="10671" spans="7:12" x14ac:dyDescent="0.15">
      <c r="G10671"/>
      <c r="H10671"/>
      <c r="I10671"/>
      <c r="J10671"/>
      <c r="K10671"/>
      <c r="L10671" s="172"/>
    </row>
    <row r="10672" spans="7:12" x14ac:dyDescent="0.15">
      <c r="G10672"/>
      <c r="H10672"/>
      <c r="I10672"/>
      <c r="J10672"/>
      <c r="K10672"/>
      <c r="L10672" s="172"/>
    </row>
    <row r="10673" spans="7:12" x14ac:dyDescent="0.15">
      <c r="G10673"/>
      <c r="H10673"/>
      <c r="I10673"/>
      <c r="J10673"/>
      <c r="K10673"/>
      <c r="L10673" s="172"/>
    </row>
    <row r="10674" spans="7:12" x14ac:dyDescent="0.15">
      <c r="G10674"/>
      <c r="H10674"/>
      <c r="I10674"/>
      <c r="J10674"/>
      <c r="K10674"/>
      <c r="L10674" s="172"/>
    </row>
    <row r="10675" spans="7:12" x14ac:dyDescent="0.15">
      <c r="G10675"/>
      <c r="H10675"/>
      <c r="I10675"/>
      <c r="J10675"/>
      <c r="K10675"/>
      <c r="L10675" s="172"/>
    </row>
    <row r="10676" spans="7:12" x14ac:dyDescent="0.15">
      <c r="G10676"/>
      <c r="H10676"/>
      <c r="I10676"/>
      <c r="J10676"/>
      <c r="K10676"/>
      <c r="L10676" s="172"/>
    </row>
    <row r="10677" spans="7:12" x14ac:dyDescent="0.15">
      <c r="G10677"/>
      <c r="H10677"/>
      <c r="I10677"/>
      <c r="J10677"/>
      <c r="K10677"/>
      <c r="L10677" s="172"/>
    </row>
    <row r="10678" spans="7:12" x14ac:dyDescent="0.15">
      <c r="G10678"/>
      <c r="H10678"/>
      <c r="I10678"/>
      <c r="J10678"/>
      <c r="K10678"/>
      <c r="L10678" s="172"/>
    </row>
    <row r="10679" spans="7:12" x14ac:dyDescent="0.15">
      <c r="G10679"/>
      <c r="H10679"/>
      <c r="I10679"/>
      <c r="J10679"/>
      <c r="K10679"/>
      <c r="L10679" s="172"/>
    </row>
    <row r="10680" spans="7:12" x14ac:dyDescent="0.15">
      <c r="G10680"/>
      <c r="H10680"/>
      <c r="I10680"/>
      <c r="J10680"/>
      <c r="K10680"/>
      <c r="L10680" s="172"/>
    </row>
    <row r="10681" spans="7:12" x14ac:dyDescent="0.15">
      <c r="G10681"/>
      <c r="H10681"/>
      <c r="I10681"/>
      <c r="J10681"/>
      <c r="K10681"/>
      <c r="L10681" s="172"/>
    </row>
    <row r="10682" spans="7:12" x14ac:dyDescent="0.15">
      <c r="G10682"/>
      <c r="H10682"/>
      <c r="I10682"/>
      <c r="J10682"/>
      <c r="K10682"/>
      <c r="L10682" s="172"/>
    </row>
    <row r="10683" spans="7:12" x14ac:dyDescent="0.15">
      <c r="G10683"/>
      <c r="H10683"/>
      <c r="I10683"/>
      <c r="J10683"/>
      <c r="K10683"/>
      <c r="L10683" s="172"/>
    </row>
    <row r="10684" spans="7:12" x14ac:dyDescent="0.15">
      <c r="G10684"/>
      <c r="H10684"/>
      <c r="I10684"/>
      <c r="J10684"/>
      <c r="K10684"/>
      <c r="L10684" s="172"/>
    </row>
    <row r="10685" spans="7:12" x14ac:dyDescent="0.15">
      <c r="G10685"/>
      <c r="H10685"/>
      <c r="I10685"/>
      <c r="J10685"/>
      <c r="K10685"/>
      <c r="L10685" s="172"/>
    </row>
    <row r="10686" spans="7:12" x14ac:dyDescent="0.15">
      <c r="G10686"/>
      <c r="H10686"/>
      <c r="I10686"/>
      <c r="J10686"/>
      <c r="K10686"/>
      <c r="L10686" s="172"/>
    </row>
    <row r="10687" spans="7:12" x14ac:dyDescent="0.15">
      <c r="G10687"/>
      <c r="H10687"/>
      <c r="I10687"/>
      <c r="J10687"/>
      <c r="K10687"/>
      <c r="L10687" s="172"/>
    </row>
    <row r="10688" spans="7:12" x14ac:dyDescent="0.15">
      <c r="G10688"/>
      <c r="H10688"/>
      <c r="I10688"/>
      <c r="J10688"/>
      <c r="K10688"/>
      <c r="L10688" s="172"/>
    </row>
    <row r="10689" spans="7:12" x14ac:dyDescent="0.15">
      <c r="G10689"/>
      <c r="H10689"/>
      <c r="I10689"/>
      <c r="J10689"/>
      <c r="K10689"/>
      <c r="L10689" s="172"/>
    </row>
    <row r="10690" spans="7:12" x14ac:dyDescent="0.15">
      <c r="G10690"/>
      <c r="H10690"/>
      <c r="I10690"/>
      <c r="J10690"/>
      <c r="K10690"/>
      <c r="L10690" s="172"/>
    </row>
    <row r="10691" spans="7:12" x14ac:dyDescent="0.15">
      <c r="G10691"/>
      <c r="H10691"/>
      <c r="I10691"/>
      <c r="J10691"/>
      <c r="K10691"/>
      <c r="L10691" s="172"/>
    </row>
    <row r="10692" spans="7:12" x14ac:dyDescent="0.15">
      <c r="G10692"/>
      <c r="H10692"/>
      <c r="I10692"/>
      <c r="J10692"/>
      <c r="K10692"/>
      <c r="L10692" s="172"/>
    </row>
    <row r="10693" spans="7:12" x14ac:dyDescent="0.15">
      <c r="G10693"/>
      <c r="H10693"/>
      <c r="I10693"/>
      <c r="J10693"/>
      <c r="K10693"/>
      <c r="L10693" s="172"/>
    </row>
    <row r="10694" spans="7:12" x14ac:dyDescent="0.15">
      <c r="G10694"/>
      <c r="H10694"/>
      <c r="I10694"/>
      <c r="J10694"/>
      <c r="K10694"/>
      <c r="L10694" s="172"/>
    </row>
    <row r="10695" spans="7:12" x14ac:dyDescent="0.15">
      <c r="G10695"/>
      <c r="H10695"/>
      <c r="I10695"/>
      <c r="J10695"/>
      <c r="K10695"/>
      <c r="L10695" s="172"/>
    </row>
    <row r="10696" spans="7:12" x14ac:dyDescent="0.15">
      <c r="G10696"/>
      <c r="H10696"/>
      <c r="I10696"/>
      <c r="J10696"/>
      <c r="K10696"/>
      <c r="L10696" s="172"/>
    </row>
    <row r="10697" spans="7:12" x14ac:dyDescent="0.15">
      <c r="G10697"/>
      <c r="H10697"/>
      <c r="I10697"/>
      <c r="J10697"/>
      <c r="K10697"/>
      <c r="L10697" s="172"/>
    </row>
    <row r="10698" spans="7:12" x14ac:dyDescent="0.15">
      <c r="G10698"/>
      <c r="H10698"/>
      <c r="I10698"/>
      <c r="J10698"/>
      <c r="K10698"/>
      <c r="L10698" s="172"/>
    </row>
    <row r="10699" spans="7:12" x14ac:dyDescent="0.15">
      <c r="G10699"/>
      <c r="H10699"/>
      <c r="I10699"/>
      <c r="J10699"/>
      <c r="K10699"/>
      <c r="L10699" s="172"/>
    </row>
    <row r="10700" spans="7:12" x14ac:dyDescent="0.15">
      <c r="G10700"/>
      <c r="H10700"/>
      <c r="I10700"/>
      <c r="J10700"/>
      <c r="K10700"/>
      <c r="L10700" s="172"/>
    </row>
    <row r="10701" spans="7:12" x14ac:dyDescent="0.15">
      <c r="G10701"/>
      <c r="H10701"/>
      <c r="I10701"/>
      <c r="J10701"/>
      <c r="K10701"/>
      <c r="L10701" s="172"/>
    </row>
    <row r="10702" spans="7:12" x14ac:dyDescent="0.15">
      <c r="G10702"/>
      <c r="H10702"/>
      <c r="I10702"/>
      <c r="J10702"/>
      <c r="K10702"/>
      <c r="L10702" s="172"/>
    </row>
    <row r="10703" spans="7:12" x14ac:dyDescent="0.15">
      <c r="G10703"/>
      <c r="H10703"/>
      <c r="I10703"/>
      <c r="J10703"/>
      <c r="K10703"/>
      <c r="L10703" s="172"/>
    </row>
    <row r="10704" spans="7:12" x14ac:dyDescent="0.15">
      <c r="G10704"/>
      <c r="H10704"/>
      <c r="I10704"/>
      <c r="J10704"/>
      <c r="K10704"/>
      <c r="L10704" s="172"/>
    </row>
    <row r="10705" spans="7:12" x14ac:dyDescent="0.15">
      <c r="G10705"/>
      <c r="H10705"/>
      <c r="I10705"/>
      <c r="J10705"/>
      <c r="K10705"/>
      <c r="L10705" s="172"/>
    </row>
    <row r="10706" spans="7:12" x14ac:dyDescent="0.15">
      <c r="G10706"/>
      <c r="H10706"/>
      <c r="I10706"/>
      <c r="J10706"/>
      <c r="K10706"/>
      <c r="L10706" s="172"/>
    </row>
    <row r="10707" spans="7:12" x14ac:dyDescent="0.15">
      <c r="G10707"/>
      <c r="H10707"/>
      <c r="I10707"/>
      <c r="J10707"/>
      <c r="K10707"/>
      <c r="L10707" s="172"/>
    </row>
    <row r="10708" spans="7:12" x14ac:dyDescent="0.15">
      <c r="G10708"/>
      <c r="H10708"/>
      <c r="I10708"/>
      <c r="J10708"/>
      <c r="K10708"/>
      <c r="L10708" s="172"/>
    </row>
    <row r="10709" spans="7:12" x14ac:dyDescent="0.15">
      <c r="G10709"/>
      <c r="H10709"/>
      <c r="I10709"/>
      <c r="J10709"/>
      <c r="K10709"/>
      <c r="L10709" s="172"/>
    </row>
    <row r="10710" spans="7:12" x14ac:dyDescent="0.15">
      <c r="G10710"/>
      <c r="H10710"/>
      <c r="I10710"/>
      <c r="J10710"/>
      <c r="K10710"/>
      <c r="L10710" s="172"/>
    </row>
    <row r="10711" spans="7:12" x14ac:dyDescent="0.15">
      <c r="G10711"/>
      <c r="H10711"/>
      <c r="I10711"/>
      <c r="J10711"/>
      <c r="K10711"/>
      <c r="L10711" s="172"/>
    </row>
    <row r="10712" spans="7:12" x14ac:dyDescent="0.15">
      <c r="G10712"/>
      <c r="H10712"/>
      <c r="I10712"/>
      <c r="J10712"/>
      <c r="K10712"/>
      <c r="L10712" s="172"/>
    </row>
    <row r="10713" spans="7:12" x14ac:dyDescent="0.15">
      <c r="G10713"/>
      <c r="H10713"/>
      <c r="I10713"/>
      <c r="J10713"/>
      <c r="K10713"/>
      <c r="L10713" s="172"/>
    </row>
    <row r="10714" spans="7:12" x14ac:dyDescent="0.15">
      <c r="G10714"/>
      <c r="H10714"/>
      <c r="I10714"/>
      <c r="J10714"/>
      <c r="K10714"/>
      <c r="L10714" s="172"/>
    </row>
    <row r="10715" spans="7:12" x14ac:dyDescent="0.15">
      <c r="G10715"/>
      <c r="H10715"/>
      <c r="I10715"/>
      <c r="J10715"/>
      <c r="K10715"/>
      <c r="L10715" s="172"/>
    </row>
    <row r="10716" spans="7:12" x14ac:dyDescent="0.15">
      <c r="G10716"/>
      <c r="H10716"/>
      <c r="I10716"/>
      <c r="J10716"/>
      <c r="K10716"/>
      <c r="L10716" s="172"/>
    </row>
    <row r="10717" spans="7:12" x14ac:dyDescent="0.15">
      <c r="G10717"/>
      <c r="H10717"/>
      <c r="I10717"/>
      <c r="J10717"/>
      <c r="K10717"/>
      <c r="L10717" s="172"/>
    </row>
    <row r="10718" spans="7:12" x14ac:dyDescent="0.15">
      <c r="G10718"/>
      <c r="H10718"/>
      <c r="I10718"/>
      <c r="J10718"/>
      <c r="K10718"/>
      <c r="L10718" s="172"/>
    </row>
    <row r="10719" spans="7:12" x14ac:dyDescent="0.15">
      <c r="G10719"/>
      <c r="H10719"/>
      <c r="I10719"/>
      <c r="J10719"/>
      <c r="K10719"/>
      <c r="L10719" s="172"/>
    </row>
    <row r="10720" spans="7:12" x14ac:dyDescent="0.15">
      <c r="G10720"/>
      <c r="H10720"/>
      <c r="I10720"/>
      <c r="J10720"/>
      <c r="K10720"/>
      <c r="L10720" s="172"/>
    </row>
    <row r="10721" spans="7:12" x14ac:dyDescent="0.15">
      <c r="G10721"/>
      <c r="H10721"/>
      <c r="I10721"/>
      <c r="J10721"/>
      <c r="K10721"/>
      <c r="L10721" s="172"/>
    </row>
    <row r="10722" spans="7:12" x14ac:dyDescent="0.15">
      <c r="G10722"/>
      <c r="H10722"/>
      <c r="I10722"/>
      <c r="J10722"/>
      <c r="K10722"/>
      <c r="L10722" s="172"/>
    </row>
    <row r="10723" spans="7:12" x14ac:dyDescent="0.15">
      <c r="G10723"/>
      <c r="H10723"/>
      <c r="I10723"/>
      <c r="J10723"/>
      <c r="K10723"/>
      <c r="L10723" s="172"/>
    </row>
    <row r="10724" spans="7:12" x14ac:dyDescent="0.15">
      <c r="G10724"/>
      <c r="H10724"/>
      <c r="I10724"/>
      <c r="J10724"/>
      <c r="K10724"/>
      <c r="L10724" s="172"/>
    </row>
    <row r="10725" spans="7:12" x14ac:dyDescent="0.15">
      <c r="G10725"/>
      <c r="H10725"/>
      <c r="I10725"/>
      <c r="J10725"/>
      <c r="K10725"/>
      <c r="L10725" s="172"/>
    </row>
    <row r="10726" spans="7:12" x14ac:dyDescent="0.15">
      <c r="G10726"/>
      <c r="H10726"/>
      <c r="I10726"/>
      <c r="J10726"/>
      <c r="K10726"/>
      <c r="L10726" s="172"/>
    </row>
    <row r="10727" spans="7:12" x14ac:dyDescent="0.15">
      <c r="G10727"/>
      <c r="H10727"/>
      <c r="I10727"/>
      <c r="J10727"/>
      <c r="K10727"/>
      <c r="L10727" s="172"/>
    </row>
    <row r="10728" spans="7:12" x14ac:dyDescent="0.15">
      <c r="G10728"/>
      <c r="H10728"/>
      <c r="I10728"/>
      <c r="J10728"/>
      <c r="K10728"/>
      <c r="L10728" s="172"/>
    </row>
    <row r="10729" spans="7:12" x14ac:dyDescent="0.15">
      <c r="G10729"/>
      <c r="H10729"/>
      <c r="I10729"/>
      <c r="J10729"/>
      <c r="K10729"/>
      <c r="L10729" s="172"/>
    </row>
    <row r="10730" spans="7:12" x14ac:dyDescent="0.15">
      <c r="G10730"/>
      <c r="H10730"/>
      <c r="I10730"/>
      <c r="J10730"/>
      <c r="K10730"/>
      <c r="L10730" s="172"/>
    </row>
    <row r="10731" spans="7:12" x14ac:dyDescent="0.15">
      <c r="G10731"/>
      <c r="H10731"/>
      <c r="I10731"/>
      <c r="J10731"/>
      <c r="K10731"/>
      <c r="L10731" s="172"/>
    </row>
    <row r="10732" spans="7:12" x14ac:dyDescent="0.15">
      <c r="G10732"/>
      <c r="H10732"/>
      <c r="I10732"/>
      <c r="J10732"/>
      <c r="K10732"/>
      <c r="L10732" s="172"/>
    </row>
    <row r="10733" spans="7:12" x14ac:dyDescent="0.15">
      <c r="G10733"/>
      <c r="H10733"/>
      <c r="I10733"/>
      <c r="J10733"/>
      <c r="K10733"/>
      <c r="L10733" s="172"/>
    </row>
    <row r="10734" spans="7:12" x14ac:dyDescent="0.15">
      <c r="G10734"/>
      <c r="H10734"/>
      <c r="I10734"/>
      <c r="J10734"/>
      <c r="K10734"/>
      <c r="L10734" s="172"/>
    </row>
    <row r="10735" spans="7:12" x14ac:dyDescent="0.15">
      <c r="G10735"/>
      <c r="H10735"/>
      <c r="I10735"/>
      <c r="J10735"/>
      <c r="K10735"/>
      <c r="L10735" s="172"/>
    </row>
    <row r="10736" spans="7:12" x14ac:dyDescent="0.15">
      <c r="G10736"/>
      <c r="H10736"/>
      <c r="I10736"/>
      <c r="J10736"/>
      <c r="K10736"/>
      <c r="L10736" s="172"/>
    </row>
    <row r="10737" spans="7:12" x14ac:dyDescent="0.15">
      <c r="G10737"/>
      <c r="H10737"/>
      <c r="I10737"/>
      <c r="J10737"/>
      <c r="K10737"/>
      <c r="L10737" s="172"/>
    </row>
    <row r="10738" spans="7:12" x14ac:dyDescent="0.15">
      <c r="G10738"/>
      <c r="H10738"/>
      <c r="I10738"/>
      <c r="J10738"/>
      <c r="K10738"/>
      <c r="L10738" s="172"/>
    </row>
    <row r="10739" spans="7:12" x14ac:dyDescent="0.15">
      <c r="G10739"/>
      <c r="H10739"/>
      <c r="I10739"/>
      <c r="J10739"/>
      <c r="K10739"/>
      <c r="L10739" s="172"/>
    </row>
    <row r="10740" spans="7:12" x14ac:dyDescent="0.15">
      <c r="G10740"/>
      <c r="H10740"/>
      <c r="I10740"/>
      <c r="J10740"/>
      <c r="K10740"/>
      <c r="L10740" s="172"/>
    </row>
    <row r="10741" spans="7:12" x14ac:dyDescent="0.15">
      <c r="G10741"/>
      <c r="H10741"/>
      <c r="I10741"/>
      <c r="J10741"/>
      <c r="K10741"/>
      <c r="L10741" s="172"/>
    </row>
    <row r="10742" spans="7:12" x14ac:dyDescent="0.15">
      <c r="G10742"/>
      <c r="H10742"/>
      <c r="I10742"/>
      <c r="J10742"/>
      <c r="K10742"/>
      <c r="L10742" s="172"/>
    </row>
    <row r="10743" spans="7:12" x14ac:dyDescent="0.15">
      <c r="G10743"/>
      <c r="H10743"/>
      <c r="I10743"/>
      <c r="J10743"/>
      <c r="K10743"/>
      <c r="L10743" s="172"/>
    </row>
    <row r="10744" spans="7:12" x14ac:dyDescent="0.15">
      <c r="G10744"/>
      <c r="H10744"/>
      <c r="I10744"/>
      <c r="J10744"/>
      <c r="K10744"/>
      <c r="L10744" s="172"/>
    </row>
    <row r="10745" spans="7:12" x14ac:dyDescent="0.15">
      <c r="G10745"/>
      <c r="H10745"/>
      <c r="I10745"/>
      <c r="J10745"/>
      <c r="K10745"/>
      <c r="L10745" s="172"/>
    </row>
    <row r="10746" spans="7:12" x14ac:dyDescent="0.15">
      <c r="G10746"/>
      <c r="H10746"/>
      <c r="I10746"/>
      <c r="J10746"/>
      <c r="K10746"/>
      <c r="L10746" s="172"/>
    </row>
    <row r="10747" spans="7:12" x14ac:dyDescent="0.15">
      <c r="G10747"/>
      <c r="H10747"/>
      <c r="I10747"/>
      <c r="J10747"/>
      <c r="K10747"/>
      <c r="L10747" s="172"/>
    </row>
    <row r="10748" spans="7:12" x14ac:dyDescent="0.15">
      <c r="G10748"/>
      <c r="H10748"/>
      <c r="I10748"/>
      <c r="J10748"/>
      <c r="K10748"/>
      <c r="L10748" s="172"/>
    </row>
    <row r="10749" spans="7:12" x14ac:dyDescent="0.15">
      <c r="G10749"/>
      <c r="H10749"/>
      <c r="I10749"/>
      <c r="J10749"/>
      <c r="K10749"/>
      <c r="L10749" s="172"/>
    </row>
    <row r="10750" spans="7:12" x14ac:dyDescent="0.15">
      <c r="G10750"/>
      <c r="H10750"/>
      <c r="I10750"/>
      <c r="J10750"/>
      <c r="K10750"/>
      <c r="L10750" s="172"/>
    </row>
    <row r="10751" spans="7:12" x14ac:dyDescent="0.15">
      <c r="G10751"/>
      <c r="H10751"/>
      <c r="I10751"/>
      <c r="J10751"/>
      <c r="K10751"/>
      <c r="L10751" s="172"/>
    </row>
    <row r="10752" spans="7:12" x14ac:dyDescent="0.15">
      <c r="G10752"/>
      <c r="H10752"/>
      <c r="I10752"/>
      <c r="J10752"/>
      <c r="K10752"/>
      <c r="L10752" s="172"/>
    </row>
    <row r="10753" spans="7:12" x14ac:dyDescent="0.15">
      <c r="G10753"/>
      <c r="H10753"/>
      <c r="I10753"/>
      <c r="J10753"/>
      <c r="K10753"/>
      <c r="L10753" s="172"/>
    </row>
    <row r="10754" spans="7:12" x14ac:dyDescent="0.15">
      <c r="G10754"/>
      <c r="H10754"/>
      <c r="I10754"/>
      <c r="J10754"/>
      <c r="K10754"/>
      <c r="L10754" s="172"/>
    </row>
    <row r="10755" spans="7:12" x14ac:dyDescent="0.15">
      <c r="G10755"/>
      <c r="H10755"/>
      <c r="I10755"/>
      <c r="J10755"/>
      <c r="K10755"/>
      <c r="L10755" s="172"/>
    </row>
    <row r="10756" spans="7:12" x14ac:dyDescent="0.15">
      <c r="G10756"/>
      <c r="H10756"/>
      <c r="I10756"/>
      <c r="J10756"/>
      <c r="K10756"/>
      <c r="L10756" s="172"/>
    </row>
    <row r="10757" spans="7:12" x14ac:dyDescent="0.15">
      <c r="G10757"/>
      <c r="H10757"/>
      <c r="I10757"/>
      <c r="J10757"/>
      <c r="K10757"/>
      <c r="L10757" s="172"/>
    </row>
    <row r="10758" spans="7:12" x14ac:dyDescent="0.15">
      <c r="G10758"/>
      <c r="H10758"/>
      <c r="I10758"/>
      <c r="J10758"/>
      <c r="K10758"/>
      <c r="L10758" s="172"/>
    </row>
    <row r="10759" spans="7:12" x14ac:dyDescent="0.15">
      <c r="G10759"/>
      <c r="H10759"/>
      <c r="I10759"/>
      <c r="J10759"/>
      <c r="K10759"/>
      <c r="L10759" s="172"/>
    </row>
    <row r="10760" spans="7:12" x14ac:dyDescent="0.15">
      <c r="G10760"/>
      <c r="H10760"/>
      <c r="I10760"/>
      <c r="J10760"/>
      <c r="K10760"/>
      <c r="L10760" s="172"/>
    </row>
    <row r="10761" spans="7:12" x14ac:dyDescent="0.15">
      <c r="G10761"/>
      <c r="H10761"/>
      <c r="I10761"/>
      <c r="J10761"/>
      <c r="K10761"/>
      <c r="L10761" s="172"/>
    </row>
    <row r="10762" spans="7:12" x14ac:dyDescent="0.15">
      <c r="G10762"/>
      <c r="H10762"/>
      <c r="I10762"/>
      <c r="J10762"/>
      <c r="K10762"/>
      <c r="L10762" s="172"/>
    </row>
    <row r="10763" spans="7:12" x14ac:dyDescent="0.15">
      <c r="G10763"/>
      <c r="H10763"/>
      <c r="I10763"/>
      <c r="J10763"/>
      <c r="K10763"/>
      <c r="L10763" s="172"/>
    </row>
    <row r="10764" spans="7:12" x14ac:dyDescent="0.15">
      <c r="G10764"/>
      <c r="H10764"/>
      <c r="I10764"/>
      <c r="J10764"/>
      <c r="K10764"/>
      <c r="L10764" s="172"/>
    </row>
    <row r="10765" spans="7:12" x14ac:dyDescent="0.15">
      <c r="G10765"/>
      <c r="H10765"/>
      <c r="I10765"/>
      <c r="J10765"/>
      <c r="K10765"/>
      <c r="L10765" s="172"/>
    </row>
    <row r="10766" spans="7:12" x14ac:dyDescent="0.15">
      <c r="G10766"/>
      <c r="H10766"/>
      <c r="I10766"/>
      <c r="J10766"/>
      <c r="K10766"/>
      <c r="L10766" s="172"/>
    </row>
    <row r="10767" spans="7:12" x14ac:dyDescent="0.15">
      <c r="G10767"/>
      <c r="H10767"/>
      <c r="I10767"/>
      <c r="J10767"/>
      <c r="K10767"/>
      <c r="L10767" s="172"/>
    </row>
    <row r="10768" spans="7:12" x14ac:dyDescent="0.15">
      <c r="G10768"/>
      <c r="H10768"/>
      <c r="I10768"/>
      <c r="J10768"/>
      <c r="K10768"/>
      <c r="L10768" s="172"/>
    </row>
    <row r="10769" spans="7:12" x14ac:dyDescent="0.15">
      <c r="G10769"/>
      <c r="H10769"/>
      <c r="I10769"/>
      <c r="J10769"/>
      <c r="K10769"/>
      <c r="L10769" s="172"/>
    </row>
    <row r="10770" spans="7:12" x14ac:dyDescent="0.15">
      <c r="G10770"/>
      <c r="H10770"/>
      <c r="I10770"/>
      <c r="J10770"/>
      <c r="K10770"/>
      <c r="L10770" s="172"/>
    </row>
    <row r="10771" spans="7:12" x14ac:dyDescent="0.15">
      <c r="G10771"/>
      <c r="H10771"/>
      <c r="I10771"/>
      <c r="J10771"/>
      <c r="K10771"/>
      <c r="L10771" s="172"/>
    </row>
    <row r="10772" spans="7:12" x14ac:dyDescent="0.15">
      <c r="G10772"/>
      <c r="H10772"/>
      <c r="I10772"/>
      <c r="J10772"/>
      <c r="K10772"/>
      <c r="L10772" s="172"/>
    </row>
    <row r="10773" spans="7:12" x14ac:dyDescent="0.15">
      <c r="G10773"/>
      <c r="H10773"/>
      <c r="I10773"/>
      <c r="J10773"/>
      <c r="K10773"/>
      <c r="L10773" s="172"/>
    </row>
    <row r="10774" spans="7:12" x14ac:dyDescent="0.15">
      <c r="G10774"/>
      <c r="H10774"/>
      <c r="I10774"/>
      <c r="J10774"/>
      <c r="K10774"/>
      <c r="L10774" s="172"/>
    </row>
    <row r="10775" spans="7:12" x14ac:dyDescent="0.15">
      <c r="G10775"/>
      <c r="H10775"/>
      <c r="I10775"/>
      <c r="J10775"/>
      <c r="K10775"/>
      <c r="L10775" s="172"/>
    </row>
    <row r="10776" spans="7:12" x14ac:dyDescent="0.15">
      <c r="G10776"/>
      <c r="H10776"/>
      <c r="I10776"/>
      <c r="J10776"/>
      <c r="K10776"/>
      <c r="L10776" s="172"/>
    </row>
    <row r="10777" spans="7:12" x14ac:dyDescent="0.15">
      <c r="G10777"/>
      <c r="H10777"/>
      <c r="I10777"/>
      <c r="J10777"/>
      <c r="K10777"/>
      <c r="L10777" s="172"/>
    </row>
    <row r="10778" spans="7:12" x14ac:dyDescent="0.15">
      <c r="G10778"/>
      <c r="H10778"/>
      <c r="I10778"/>
      <c r="J10778"/>
      <c r="K10778"/>
      <c r="L10778" s="172"/>
    </row>
    <row r="10779" spans="7:12" x14ac:dyDescent="0.15">
      <c r="G10779"/>
      <c r="H10779"/>
      <c r="I10779"/>
      <c r="J10779"/>
      <c r="K10779"/>
      <c r="L10779" s="172"/>
    </row>
    <row r="10780" spans="7:12" x14ac:dyDescent="0.15">
      <c r="G10780"/>
      <c r="H10780"/>
      <c r="I10780"/>
      <c r="J10780"/>
      <c r="K10780"/>
      <c r="L10780" s="172"/>
    </row>
    <row r="10781" spans="7:12" x14ac:dyDescent="0.15">
      <c r="G10781"/>
      <c r="H10781"/>
      <c r="I10781"/>
      <c r="J10781"/>
      <c r="K10781"/>
      <c r="L10781" s="172"/>
    </row>
    <row r="10782" spans="7:12" x14ac:dyDescent="0.15">
      <c r="G10782"/>
      <c r="H10782"/>
      <c r="I10782"/>
      <c r="J10782"/>
      <c r="K10782"/>
      <c r="L10782" s="172"/>
    </row>
    <row r="10783" spans="7:12" x14ac:dyDescent="0.15">
      <c r="G10783"/>
      <c r="H10783"/>
      <c r="I10783"/>
      <c r="J10783"/>
      <c r="K10783"/>
      <c r="L10783" s="172"/>
    </row>
    <row r="10784" spans="7:12" x14ac:dyDescent="0.15">
      <c r="G10784"/>
      <c r="H10784"/>
      <c r="I10784"/>
      <c r="J10784"/>
      <c r="K10784"/>
      <c r="L10784" s="172"/>
    </row>
    <row r="10785" spans="7:12" x14ac:dyDescent="0.15">
      <c r="G10785"/>
      <c r="H10785"/>
      <c r="I10785"/>
      <c r="J10785"/>
      <c r="K10785"/>
      <c r="L10785" s="172"/>
    </row>
    <row r="10786" spans="7:12" x14ac:dyDescent="0.15">
      <c r="G10786"/>
      <c r="H10786"/>
      <c r="I10786"/>
      <c r="J10786"/>
      <c r="K10786"/>
      <c r="L10786" s="172"/>
    </row>
    <row r="10787" spans="7:12" x14ac:dyDescent="0.15">
      <c r="G10787"/>
      <c r="H10787"/>
      <c r="I10787"/>
      <c r="J10787"/>
      <c r="K10787"/>
      <c r="L10787" s="172"/>
    </row>
    <row r="10788" spans="7:12" x14ac:dyDescent="0.15">
      <c r="G10788"/>
      <c r="H10788"/>
      <c r="I10788"/>
      <c r="J10788"/>
      <c r="K10788"/>
      <c r="L10788" s="172"/>
    </row>
    <row r="10789" spans="7:12" x14ac:dyDescent="0.15">
      <c r="G10789"/>
      <c r="H10789"/>
      <c r="I10789"/>
      <c r="J10789"/>
      <c r="K10789"/>
      <c r="L10789" s="172"/>
    </row>
    <row r="10790" spans="7:12" x14ac:dyDescent="0.15">
      <c r="G10790"/>
      <c r="H10790"/>
      <c r="I10790"/>
      <c r="J10790"/>
      <c r="K10790"/>
      <c r="L10790" s="172"/>
    </row>
    <row r="10791" spans="7:12" x14ac:dyDescent="0.15">
      <c r="G10791"/>
      <c r="H10791"/>
      <c r="I10791"/>
      <c r="J10791"/>
      <c r="K10791"/>
      <c r="L10791" s="172"/>
    </row>
    <row r="10792" spans="7:12" x14ac:dyDescent="0.15">
      <c r="G10792"/>
      <c r="H10792"/>
      <c r="I10792"/>
      <c r="J10792"/>
      <c r="K10792"/>
      <c r="L10792" s="172"/>
    </row>
    <row r="10793" spans="7:12" x14ac:dyDescent="0.15">
      <c r="G10793"/>
      <c r="H10793"/>
      <c r="I10793"/>
      <c r="J10793"/>
      <c r="K10793"/>
      <c r="L10793" s="172"/>
    </row>
    <row r="10794" spans="7:12" x14ac:dyDescent="0.15">
      <c r="G10794"/>
      <c r="H10794"/>
      <c r="I10794"/>
      <c r="J10794"/>
      <c r="K10794"/>
      <c r="L10794" s="172"/>
    </row>
    <row r="10795" spans="7:12" x14ac:dyDescent="0.15">
      <c r="G10795"/>
      <c r="H10795"/>
      <c r="I10795"/>
      <c r="J10795"/>
      <c r="K10795"/>
      <c r="L10795" s="172"/>
    </row>
    <row r="10796" spans="7:12" x14ac:dyDescent="0.15">
      <c r="G10796"/>
      <c r="H10796"/>
      <c r="I10796"/>
      <c r="J10796"/>
      <c r="K10796"/>
      <c r="L10796" s="172"/>
    </row>
    <row r="10797" spans="7:12" x14ac:dyDescent="0.15">
      <c r="G10797"/>
      <c r="H10797"/>
      <c r="I10797"/>
      <c r="J10797"/>
      <c r="K10797"/>
      <c r="L10797" s="172"/>
    </row>
    <row r="10798" spans="7:12" x14ac:dyDescent="0.15">
      <c r="G10798"/>
      <c r="H10798"/>
      <c r="I10798"/>
      <c r="J10798"/>
      <c r="K10798"/>
      <c r="L10798" s="172"/>
    </row>
    <row r="10799" spans="7:12" x14ac:dyDescent="0.15">
      <c r="G10799"/>
      <c r="H10799"/>
      <c r="I10799"/>
      <c r="J10799"/>
      <c r="K10799"/>
      <c r="L10799" s="172"/>
    </row>
    <row r="10800" spans="7:12" x14ac:dyDescent="0.15">
      <c r="G10800"/>
      <c r="H10800"/>
      <c r="I10800"/>
      <c r="J10800"/>
      <c r="K10800"/>
      <c r="L10800" s="172"/>
    </row>
    <row r="10801" spans="7:12" x14ac:dyDescent="0.15">
      <c r="G10801"/>
      <c r="H10801"/>
      <c r="I10801"/>
      <c r="J10801"/>
      <c r="K10801"/>
      <c r="L10801" s="172"/>
    </row>
    <row r="10802" spans="7:12" x14ac:dyDescent="0.15">
      <c r="G10802"/>
      <c r="H10802"/>
      <c r="I10802"/>
      <c r="J10802"/>
      <c r="K10802"/>
      <c r="L10802" s="172"/>
    </row>
    <row r="10803" spans="7:12" x14ac:dyDescent="0.15">
      <c r="G10803"/>
      <c r="H10803"/>
      <c r="I10803"/>
      <c r="J10803"/>
      <c r="K10803"/>
      <c r="L10803" s="172"/>
    </row>
    <row r="10804" spans="7:12" x14ac:dyDescent="0.15">
      <c r="G10804"/>
      <c r="H10804"/>
      <c r="I10804"/>
      <c r="J10804"/>
      <c r="K10804"/>
      <c r="L10804" s="172"/>
    </row>
    <row r="10805" spans="7:12" x14ac:dyDescent="0.15">
      <c r="G10805"/>
      <c r="H10805"/>
      <c r="I10805"/>
      <c r="J10805"/>
      <c r="K10805"/>
      <c r="L10805" s="172"/>
    </row>
    <row r="10806" spans="7:12" x14ac:dyDescent="0.15">
      <c r="G10806"/>
      <c r="H10806"/>
      <c r="I10806"/>
      <c r="J10806"/>
      <c r="K10806"/>
      <c r="L10806" s="172"/>
    </row>
    <row r="10807" spans="7:12" x14ac:dyDescent="0.15">
      <c r="G10807"/>
      <c r="H10807"/>
      <c r="I10807"/>
      <c r="J10807"/>
      <c r="K10807"/>
      <c r="L10807" s="172"/>
    </row>
    <row r="10808" spans="7:12" x14ac:dyDescent="0.15">
      <c r="G10808"/>
      <c r="H10808"/>
      <c r="I10808"/>
      <c r="J10808"/>
      <c r="K10808"/>
      <c r="L10808" s="172"/>
    </row>
    <row r="10809" spans="7:12" x14ac:dyDescent="0.15">
      <c r="G10809"/>
      <c r="H10809"/>
      <c r="I10809"/>
      <c r="J10809"/>
      <c r="K10809"/>
      <c r="L10809" s="172"/>
    </row>
    <row r="10810" spans="7:12" x14ac:dyDescent="0.15">
      <c r="G10810"/>
      <c r="H10810"/>
      <c r="I10810"/>
      <c r="J10810"/>
      <c r="K10810"/>
      <c r="L10810" s="172"/>
    </row>
    <row r="10811" spans="7:12" x14ac:dyDescent="0.15">
      <c r="G10811"/>
      <c r="H10811"/>
      <c r="I10811"/>
      <c r="J10811"/>
      <c r="K10811"/>
      <c r="L10811" s="172"/>
    </row>
    <row r="10812" spans="7:12" x14ac:dyDescent="0.15">
      <c r="G10812"/>
      <c r="H10812"/>
      <c r="I10812"/>
      <c r="J10812"/>
      <c r="K10812"/>
      <c r="L10812" s="172"/>
    </row>
    <row r="10813" spans="7:12" x14ac:dyDescent="0.15">
      <c r="G10813"/>
      <c r="H10813"/>
      <c r="I10813"/>
      <c r="J10813"/>
      <c r="K10813"/>
      <c r="L10813" s="172"/>
    </row>
    <row r="10814" spans="7:12" x14ac:dyDescent="0.15">
      <c r="G10814"/>
      <c r="H10814"/>
      <c r="I10814"/>
      <c r="J10814"/>
      <c r="K10814"/>
      <c r="L10814" s="172"/>
    </row>
    <row r="10815" spans="7:12" x14ac:dyDescent="0.15">
      <c r="G10815"/>
      <c r="H10815"/>
      <c r="I10815"/>
      <c r="J10815"/>
      <c r="K10815"/>
      <c r="L10815" s="172"/>
    </row>
    <row r="10816" spans="7:12" x14ac:dyDescent="0.15">
      <c r="G10816"/>
      <c r="H10816"/>
      <c r="I10816"/>
      <c r="J10816"/>
      <c r="K10816"/>
      <c r="L10816" s="172"/>
    </row>
    <row r="10817" spans="7:12" x14ac:dyDescent="0.15">
      <c r="G10817"/>
      <c r="H10817"/>
      <c r="I10817"/>
      <c r="J10817"/>
      <c r="K10817"/>
      <c r="L10817" s="172"/>
    </row>
    <row r="10818" spans="7:12" x14ac:dyDescent="0.15">
      <c r="G10818"/>
      <c r="H10818"/>
      <c r="I10818"/>
      <c r="J10818"/>
      <c r="K10818"/>
      <c r="L10818" s="172"/>
    </row>
    <row r="10819" spans="7:12" x14ac:dyDescent="0.15">
      <c r="G10819"/>
      <c r="H10819"/>
      <c r="I10819"/>
      <c r="J10819"/>
      <c r="K10819"/>
      <c r="L10819" s="172"/>
    </row>
    <row r="10820" spans="7:12" x14ac:dyDescent="0.15">
      <c r="G10820"/>
      <c r="H10820"/>
      <c r="I10820"/>
      <c r="J10820"/>
      <c r="K10820"/>
      <c r="L10820" s="172"/>
    </row>
    <row r="10821" spans="7:12" x14ac:dyDescent="0.15">
      <c r="G10821"/>
      <c r="H10821"/>
      <c r="I10821"/>
      <c r="J10821"/>
      <c r="K10821"/>
      <c r="L10821" s="172"/>
    </row>
    <row r="10822" spans="7:12" x14ac:dyDescent="0.15">
      <c r="G10822"/>
      <c r="H10822"/>
      <c r="I10822"/>
      <c r="J10822"/>
      <c r="K10822"/>
      <c r="L10822" s="172"/>
    </row>
    <row r="10823" spans="7:12" x14ac:dyDescent="0.15">
      <c r="G10823"/>
      <c r="H10823"/>
      <c r="I10823"/>
      <c r="J10823"/>
      <c r="K10823"/>
      <c r="L10823" s="172"/>
    </row>
    <row r="10824" spans="7:12" x14ac:dyDescent="0.15">
      <c r="G10824"/>
      <c r="H10824"/>
      <c r="I10824"/>
      <c r="J10824"/>
      <c r="K10824"/>
      <c r="L10824" s="172"/>
    </row>
    <row r="10825" spans="7:12" x14ac:dyDescent="0.15">
      <c r="G10825"/>
      <c r="H10825"/>
      <c r="I10825"/>
      <c r="J10825"/>
      <c r="K10825"/>
      <c r="L10825" s="172"/>
    </row>
    <row r="10826" spans="7:12" x14ac:dyDescent="0.15">
      <c r="G10826"/>
      <c r="H10826"/>
      <c r="I10826"/>
      <c r="J10826"/>
      <c r="K10826"/>
      <c r="L10826" s="172"/>
    </row>
    <row r="10827" spans="7:12" x14ac:dyDescent="0.15">
      <c r="G10827"/>
      <c r="H10827"/>
      <c r="I10827"/>
      <c r="J10827"/>
      <c r="K10827"/>
      <c r="L10827" s="172"/>
    </row>
    <row r="10828" spans="7:12" x14ac:dyDescent="0.15">
      <c r="G10828"/>
      <c r="H10828"/>
      <c r="I10828"/>
      <c r="J10828"/>
      <c r="K10828"/>
      <c r="L10828" s="172"/>
    </row>
    <row r="10829" spans="7:12" x14ac:dyDescent="0.15">
      <c r="G10829"/>
      <c r="H10829"/>
      <c r="I10829"/>
      <c r="J10829"/>
      <c r="K10829"/>
      <c r="L10829" s="172"/>
    </row>
    <row r="10830" spans="7:12" x14ac:dyDescent="0.15">
      <c r="G10830"/>
      <c r="H10830"/>
      <c r="I10830"/>
      <c r="J10830"/>
      <c r="K10830"/>
      <c r="L10830" s="172"/>
    </row>
    <row r="10831" spans="7:12" x14ac:dyDescent="0.15">
      <c r="G10831"/>
      <c r="H10831"/>
      <c r="I10831"/>
      <c r="J10831"/>
      <c r="K10831"/>
      <c r="L10831" s="172"/>
    </row>
    <row r="10832" spans="7:12" x14ac:dyDescent="0.15">
      <c r="G10832"/>
      <c r="H10832"/>
      <c r="I10832"/>
      <c r="J10832"/>
      <c r="K10832"/>
      <c r="L10832" s="172"/>
    </row>
    <row r="10833" spans="7:12" x14ac:dyDescent="0.15">
      <c r="G10833"/>
      <c r="H10833"/>
      <c r="I10833"/>
      <c r="J10833"/>
      <c r="K10833"/>
      <c r="L10833" s="172"/>
    </row>
    <row r="10834" spans="7:12" x14ac:dyDescent="0.15">
      <c r="G10834"/>
      <c r="H10834"/>
      <c r="I10834"/>
      <c r="J10834"/>
      <c r="K10834"/>
      <c r="L10834" s="172"/>
    </row>
    <row r="10835" spans="7:12" x14ac:dyDescent="0.15">
      <c r="G10835"/>
      <c r="H10835"/>
      <c r="I10835"/>
      <c r="J10835"/>
      <c r="K10835"/>
      <c r="L10835" s="172"/>
    </row>
    <row r="10836" spans="7:12" x14ac:dyDescent="0.15">
      <c r="G10836"/>
      <c r="H10836"/>
      <c r="I10836"/>
      <c r="J10836"/>
      <c r="K10836"/>
      <c r="L10836" s="172"/>
    </row>
    <row r="10837" spans="7:12" x14ac:dyDescent="0.15">
      <c r="G10837"/>
      <c r="H10837"/>
      <c r="I10837"/>
      <c r="J10837"/>
      <c r="K10837"/>
      <c r="L10837" s="172"/>
    </row>
    <row r="10838" spans="7:12" x14ac:dyDescent="0.15">
      <c r="G10838"/>
      <c r="H10838"/>
      <c r="I10838"/>
      <c r="J10838"/>
      <c r="K10838"/>
      <c r="L10838" s="172"/>
    </row>
    <row r="10839" spans="7:12" x14ac:dyDescent="0.15">
      <c r="G10839"/>
      <c r="H10839"/>
      <c r="I10839"/>
      <c r="J10839"/>
      <c r="K10839"/>
      <c r="L10839" s="172"/>
    </row>
    <row r="10840" spans="7:12" x14ac:dyDescent="0.15">
      <c r="G10840"/>
      <c r="H10840"/>
      <c r="I10840"/>
      <c r="J10840"/>
      <c r="K10840"/>
      <c r="L10840" s="172"/>
    </row>
    <row r="10841" spans="7:12" x14ac:dyDescent="0.15">
      <c r="G10841"/>
      <c r="H10841"/>
      <c r="I10841"/>
      <c r="J10841"/>
      <c r="K10841"/>
      <c r="L10841" s="172"/>
    </row>
    <row r="10842" spans="7:12" x14ac:dyDescent="0.15">
      <c r="G10842"/>
      <c r="H10842"/>
      <c r="I10842"/>
      <c r="J10842"/>
      <c r="K10842"/>
      <c r="L10842" s="172"/>
    </row>
    <row r="10843" spans="7:12" x14ac:dyDescent="0.15">
      <c r="G10843"/>
      <c r="H10843"/>
      <c r="I10843"/>
      <c r="J10843"/>
      <c r="K10843"/>
      <c r="L10843" s="172"/>
    </row>
    <row r="10844" spans="7:12" x14ac:dyDescent="0.15">
      <c r="G10844"/>
      <c r="H10844"/>
      <c r="I10844"/>
      <c r="J10844"/>
      <c r="K10844"/>
      <c r="L10844" s="172"/>
    </row>
    <row r="10845" spans="7:12" x14ac:dyDescent="0.15">
      <c r="G10845"/>
      <c r="H10845"/>
      <c r="I10845"/>
      <c r="J10845"/>
      <c r="K10845"/>
      <c r="L10845" s="172"/>
    </row>
    <row r="10846" spans="7:12" x14ac:dyDescent="0.15">
      <c r="G10846"/>
      <c r="H10846"/>
      <c r="I10846"/>
      <c r="J10846"/>
      <c r="K10846"/>
      <c r="L10846" s="172"/>
    </row>
    <row r="10847" spans="7:12" x14ac:dyDescent="0.15">
      <c r="G10847"/>
      <c r="H10847"/>
      <c r="I10847"/>
      <c r="J10847"/>
      <c r="K10847"/>
      <c r="L10847" s="172"/>
    </row>
    <row r="10848" spans="7:12" x14ac:dyDescent="0.15">
      <c r="G10848"/>
      <c r="H10848"/>
      <c r="I10848"/>
      <c r="J10848"/>
      <c r="K10848"/>
      <c r="L10848" s="172"/>
    </row>
    <row r="10849" spans="7:12" x14ac:dyDescent="0.15">
      <c r="G10849"/>
      <c r="H10849"/>
      <c r="I10849"/>
      <c r="J10849"/>
      <c r="K10849"/>
      <c r="L10849" s="172"/>
    </row>
    <row r="10850" spans="7:12" x14ac:dyDescent="0.15">
      <c r="G10850"/>
      <c r="H10850"/>
      <c r="I10850"/>
      <c r="J10850"/>
      <c r="K10850"/>
      <c r="L10850" s="172"/>
    </row>
    <row r="10851" spans="7:12" x14ac:dyDescent="0.15">
      <c r="G10851"/>
      <c r="H10851"/>
      <c r="I10851"/>
      <c r="J10851"/>
      <c r="K10851"/>
      <c r="L10851" s="172"/>
    </row>
    <row r="10852" spans="7:12" x14ac:dyDescent="0.15">
      <c r="G10852"/>
      <c r="H10852"/>
      <c r="I10852"/>
      <c r="J10852"/>
      <c r="K10852"/>
      <c r="L10852" s="172"/>
    </row>
    <row r="10853" spans="7:12" x14ac:dyDescent="0.15">
      <c r="G10853"/>
      <c r="H10853"/>
      <c r="I10853"/>
      <c r="J10853"/>
      <c r="K10853"/>
      <c r="L10853" s="172"/>
    </row>
    <row r="10854" spans="7:12" x14ac:dyDescent="0.15">
      <c r="G10854"/>
      <c r="H10854"/>
      <c r="I10854"/>
      <c r="J10854"/>
      <c r="K10854"/>
      <c r="L10854" s="172"/>
    </row>
    <row r="10855" spans="7:12" x14ac:dyDescent="0.15">
      <c r="G10855"/>
      <c r="H10855"/>
      <c r="I10855"/>
      <c r="J10855"/>
      <c r="K10855"/>
      <c r="L10855" s="172"/>
    </row>
    <row r="10856" spans="7:12" x14ac:dyDescent="0.15">
      <c r="G10856"/>
      <c r="H10856"/>
      <c r="I10856"/>
      <c r="J10856"/>
      <c r="K10856"/>
      <c r="L10856" s="172"/>
    </row>
    <row r="10857" spans="7:12" x14ac:dyDescent="0.15">
      <c r="G10857"/>
      <c r="H10857"/>
      <c r="I10857"/>
      <c r="J10857"/>
      <c r="K10857"/>
      <c r="L10857" s="172"/>
    </row>
    <row r="10858" spans="7:12" x14ac:dyDescent="0.15">
      <c r="G10858"/>
      <c r="H10858"/>
      <c r="I10858"/>
      <c r="J10858"/>
      <c r="K10858"/>
      <c r="L10858" s="172"/>
    </row>
    <row r="10859" spans="7:12" x14ac:dyDescent="0.15">
      <c r="G10859"/>
      <c r="H10859"/>
      <c r="I10859"/>
      <c r="J10859"/>
      <c r="K10859"/>
      <c r="L10859" s="172"/>
    </row>
    <row r="10860" spans="7:12" x14ac:dyDescent="0.15">
      <c r="G10860"/>
      <c r="H10860"/>
      <c r="I10860"/>
      <c r="J10860"/>
      <c r="K10860"/>
      <c r="L10860" s="172"/>
    </row>
    <row r="10861" spans="7:12" x14ac:dyDescent="0.15">
      <c r="G10861"/>
      <c r="H10861"/>
      <c r="I10861"/>
      <c r="J10861"/>
      <c r="K10861"/>
      <c r="L10861" s="172"/>
    </row>
    <row r="10862" spans="7:12" x14ac:dyDescent="0.15">
      <c r="G10862"/>
      <c r="H10862"/>
      <c r="I10862"/>
      <c r="J10862"/>
      <c r="K10862"/>
      <c r="L10862" s="172"/>
    </row>
    <row r="10863" spans="7:12" x14ac:dyDescent="0.15">
      <c r="G10863"/>
      <c r="H10863"/>
      <c r="I10863"/>
      <c r="J10863"/>
      <c r="K10863"/>
      <c r="L10863" s="172"/>
    </row>
    <row r="10864" spans="7:12" x14ac:dyDescent="0.15">
      <c r="G10864"/>
      <c r="H10864"/>
      <c r="I10864"/>
      <c r="J10864"/>
      <c r="K10864"/>
      <c r="L10864" s="172"/>
    </row>
    <row r="10865" spans="7:12" x14ac:dyDescent="0.15">
      <c r="G10865"/>
      <c r="H10865"/>
      <c r="I10865"/>
      <c r="J10865"/>
      <c r="K10865"/>
      <c r="L10865" s="172"/>
    </row>
    <row r="10866" spans="7:12" x14ac:dyDescent="0.15">
      <c r="G10866"/>
      <c r="H10866"/>
      <c r="I10866"/>
      <c r="J10866"/>
      <c r="K10866"/>
      <c r="L10866" s="172"/>
    </row>
    <row r="10867" spans="7:12" x14ac:dyDescent="0.15">
      <c r="G10867"/>
      <c r="H10867"/>
      <c r="I10867"/>
      <c r="J10867"/>
      <c r="K10867"/>
      <c r="L10867" s="172"/>
    </row>
    <row r="10868" spans="7:12" x14ac:dyDescent="0.15">
      <c r="G10868"/>
      <c r="H10868"/>
      <c r="I10868"/>
      <c r="J10868"/>
      <c r="K10868"/>
      <c r="L10868" s="172"/>
    </row>
    <row r="10869" spans="7:12" x14ac:dyDescent="0.15">
      <c r="G10869"/>
      <c r="H10869"/>
      <c r="I10869"/>
      <c r="J10869"/>
      <c r="K10869"/>
      <c r="L10869" s="172"/>
    </row>
    <row r="10870" spans="7:12" x14ac:dyDescent="0.15">
      <c r="G10870"/>
      <c r="H10870"/>
      <c r="I10870"/>
      <c r="J10870"/>
      <c r="K10870"/>
      <c r="L10870" s="172"/>
    </row>
    <row r="10871" spans="7:12" x14ac:dyDescent="0.15">
      <c r="G10871"/>
      <c r="H10871"/>
      <c r="I10871"/>
      <c r="J10871"/>
      <c r="K10871"/>
      <c r="L10871" s="172"/>
    </row>
    <row r="10872" spans="7:12" x14ac:dyDescent="0.15">
      <c r="G10872"/>
      <c r="H10872"/>
      <c r="I10872"/>
      <c r="J10872"/>
      <c r="K10872"/>
      <c r="L10872" s="172"/>
    </row>
    <row r="10873" spans="7:12" x14ac:dyDescent="0.15">
      <c r="G10873"/>
      <c r="H10873"/>
      <c r="I10873"/>
      <c r="J10873"/>
      <c r="K10873"/>
      <c r="L10873" s="172"/>
    </row>
    <row r="10874" spans="7:12" x14ac:dyDescent="0.15">
      <c r="G10874"/>
      <c r="H10874"/>
      <c r="I10874"/>
      <c r="J10874"/>
      <c r="K10874"/>
      <c r="L10874" s="172"/>
    </row>
    <row r="10875" spans="7:12" x14ac:dyDescent="0.15">
      <c r="G10875"/>
      <c r="H10875"/>
      <c r="I10875"/>
      <c r="J10875"/>
      <c r="K10875"/>
      <c r="L10875" s="172"/>
    </row>
    <row r="10876" spans="7:12" x14ac:dyDescent="0.15">
      <c r="G10876"/>
      <c r="H10876"/>
      <c r="I10876"/>
      <c r="J10876"/>
      <c r="K10876"/>
      <c r="L10876" s="172"/>
    </row>
    <row r="10877" spans="7:12" x14ac:dyDescent="0.15">
      <c r="G10877"/>
      <c r="H10877"/>
      <c r="I10877"/>
      <c r="J10877"/>
      <c r="K10877"/>
      <c r="L10877" s="172"/>
    </row>
    <row r="10878" spans="7:12" x14ac:dyDescent="0.15">
      <c r="G10878"/>
      <c r="H10878"/>
      <c r="I10878"/>
      <c r="J10878"/>
      <c r="K10878"/>
      <c r="L10878" s="172"/>
    </row>
    <row r="10879" spans="7:12" x14ac:dyDescent="0.15">
      <c r="G10879"/>
      <c r="H10879"/>
      <c r="I10879"/>
      <c r="J10879"/>
      <c r="K10879"/>
      <c r="L10879" s="172"/>
    </row>
    <row r="10880" spans="7:12" x14ac:dyDescent="0.15">
      <c r="G10880"/>
      <c r="H10880"/>
      <c r="I10880"/>
      <c r="J10880"/>
      <c r="K10880"/>
      <c r="L10880" s="172"/>
    </row>
    <row r="10881" spans="7:12" x14ac:dyDescent="0.15">
      <c r="G10881"/>
      <c r="H10881"/>
      <c r="I10881"/>
      <c r="J10881"/>
      <c r="K10881"/>
      <c r="L10881" s="172"/>
    </row>
    <row r="10882" spans="7:12" x14ac:dyDescent="0.15">
      <c r="G10882"/>
      <c r="H10882"/>
      <c r="I10882"/>
      <c r="J10882"/>
      <c r="K10882"/>
      <c r="L10882" s="172"/>
    </row>
    <row r="10883" spans="7:12" x14ac:dyDescent="0.15">
      <c r="G10883"/>
      <c r="H10883"/>
      <c r="I10883"/>
      <c r="J10883"/>
      <c r="K10883"/>
      <c r="L10883" s="172"/>
    </row>
    <row r="10884" spans="7:12" x14ac:dyDescent="0.15">
      <c r="G10884"/>
      <c r="H10884"/>
      <c r="I10884"/>
      <c r="J10884"/>
      <c r="K10884"/>
      <c r="L10884" s="172"/>
    </row>
    <row r="10885" spans="7:12" x14ac:dyDescent="0.15">
      <c r="G10885"/>
      <c r="H10885"/>
      <c r="I10885"/>
      <c r="J10885"/>
      <c r="K10885"/>
      <c r="L10885" s="172"/>
    </row>
    <row r="10886" spans="7:12" x14ac:dyDescent="0.15">
      <c r="G10886"/>
      <c r="H10886"/>
      <c r="I10886"/>
      <c r="J10886"/>
      <c r="K10886"/>
      <c r="L10886" s="172"/>
    </row>
    <row r="10887" spans="7:12" x14ac:dyDescent="0.15">
      <c r="G10887"/>
      <c r="H10887"/>
      <c r="I10887"/>
      <c r="J10887"/>
      <c r="K10887"/>
      <c r="L10887" s="172"/>
    </row>
    <row r="10888" spans="7:12" x14ac:dyDescent="0.15">
      <c r="G10888"/>
      <c r="H10888"/>
      <c r="I10888"/>
      <c r="J10888"/>
      <c r="K10888"/>
      <c r="L10888" s="172"/>
    </row>
    <row r="10889" spans="7:12" x14ac:dyDescent="0.15">
      <c r="G10889"/>
      <c r="H10889"/>
      <c r="I10889"/>
      <c r="J10889"/>
      <c r="K10889"/>
      <c r="L10889" s="172"/>
    </row>
    <row r="10890" spans="7:12" x14ac:dyDescent="0.15">
      <c r="G10890"/>
      <c r="H10890"/>
      <c r="I10890"/>
      <c r="J10890"/>
      <c r="K10890"/>
      <c r="L10890" s="172"/>
    </row>
    <row r="10891" spans="7:12" x14ac:dyDescent="0.15">
      <c r="G10891"/>
      <c r="H10891"/>
      <c r="I10891"/>
      <c r="J10891"/>
      <c r="K10891"/>
      <c r="L10891" s="172"/>
    </row>
    <row r="10892" spans="7:12" x14ac:dyDescent="0.15">
      <c r="G10892"/>
      <c r="H10892"/>
      <c r="I10892"/>
      <c r="J10892"/>
      <c r="K10892"/>
      <c r="L10892" s="172"/>
    </row>
    <row r="10893" spans="7:12" x14ac:dyDescent="0.15">
      <c r="G10893"/>
      <c r="H10893"/>
      <c r="I10893"/>
      <c r="J10893"/>
      <c r="K10893"/>
      <c r="L10893" s="172"/>
    </row>
    <row r="10894" spans="7:12" x14ac:dyDescent="0.15">
      <c r="G10894"/>
      <c r="H10894"/>
      <c r="I10894"/>
      <c r="J10894"/>
      <c r="K10894"/>
      <c r="L10894" s="172"/>
    </row>
    <row r="10895" spans="7:12" x14ac:dyDescent="0.15">
      <c r="G10895"/>
      <c r="H10895"/>
      <c r="I10895"/>
      <c r="J10895"/>
      <c r="K10895"/>
      <c r="L10895" s="172"/>
    </row>
    <row r="10896" spans="7:12" x14ac:dyDescent="0.15">
      <c r="G10896"/>
      <c r="H10896"/>
      <c r="I10896"/>
      <c r="J10896"/>
      <c r="K10896"/>
      <c r="L10896" s="172"/>
    </row>
    <row r="10897" spans="7:12" x14ac:dyDescent="0.15">
      <c r="G10897"/>
      <c r="H10897"/>
      <c r="I10897"/>
      <c r="J10897"/>
      <c r="K10897"/>
      <c r="L10897" s="172"/>
    </row>
    <row r="10898" spans="7:12" x14ac:dyDescent="0.15">
      <c r="G10898"/>
      <c r="H10898"/>
      <c r="I10898"/>
      <c r="J10898"/>
      <c r="K10898"/>
      <c r="L10898" s="172"/>
    </row>
    <row r="10899" spans="7:12" x14ac:dyDescent="0.15">
      <c r="G10899"/>
      <c r="H10899"/>
      <c r="I10899"/>
      <c r="J10899"/>
      <c r="K10899"/>
      <c r="L10899" s="172"/>
    </row>
    <row r="10900" spans="7:12" x14ac:dyDescent="0.15">
      <c r="G10900"/>
      <c r="H10900"/>
      <c r="I10900"/>
      <c r="J10900"/>
      <c r="K10900"/>
      <c r="L10900" s="172"/>
    </row>
    <row r="10901" spans="7:12" x14ac:dyDescent="0.15">
      <c r="G10901"/>
      <c r="H10901"/>
      <c r="I10901"/>
      <c r="J10901"/>
      <c r="K10901"/>
      <c r="L10901" s="172"/>
    </row>
    <row r="10902" spans="7:12" x14ac:dyDescent="0.15">
      <c r="G10902"/>
      <c r="H10902"/>
      <c r="I10902"/>
      <c r="J10902"/>
      <c r="K10902"/>
      <c r="L10902" s="172"/>
    </row>
    <row r="10903" spans="7:12" x14ac:dyDescent="0.15">
      <c r="G10903"/>
      <c r="H10903"/>
      <c r="I10903"/>
      <c r="J10903"/>
      <c r="K10903"/>
      <c r="L10903" s="172"/>
    </row>
    <row r="10904" spans="7:12" x14ac:dyDescent="0.15">
      <c r="G10904"/>
      <c r="H10904"/>
      <c r="I10904"/>
      <c r="J10904"/>
      <c r="K10904"/>
      <c r="L10904" s="172"/>
    </row>
    <row r="10905" spans="7:12" x14ac:dyDescent="0.15">
      <c r="G10905"/>
      <c r="H10905"/>
      <c r="I10905"/>
      <c r="J10905"/>
      <c r="K10905"/>
      <c r="L10905" s="172"/>
    </row>
    <row r="10906" spans="7:12" x14ac:dyDescent="0.15">
      <c r="G10906"/>
      <c r="H10906"/>
      <c r="I10906"/>
      <c r="J10906"/>
      <c r="K10906"/>
      <c r="L10906" s="172"/>
    </row>
    <row r="10907" spans="7:12" x14ac:dyDescent="0.15">
      <c r="G10907"/>
      <c r="H10907"/>
      <c r="I10907"/>
      <c r="J10907"/>
      <c r="K10907"/>
      <c r="L10907" s="172"/>
    </row>
    <row r="10908" spans="7:12" x14ac:dyDescent="0.15">
      <c r="G10908"/>
      <c r="H10908"/>
      <c r="I10908"/>
      <c r="J10908"/>
      <c r="K10908"/>
      <c r="L10908" s="172"/>
    </row>
    <row r="10909" spans="7:12" x14ac:dyDescent="0.15">
      <c r="G10909"/>
      <c r="H10909"/>
      <c r="I10909"/>
      <c r="J10909"/>
      <c r="K10909"/>
      <c r="L10909" s="172"/>
    </row>
    <row r="10910" spans="7:12" x14ac:dyDescent="0.15">
      <c r="G10910"/>
      <c r="H10910"/>
      <c r="I10910"/>
      <c r="J10910"/>
      <c r="K10910"/>
      <c r="L10910" s="172"/>
    </row>
    <row r="10911" spans="7:12" x14ac:dyDescent="0.15">
      <c r="G10911"/>
      <c r="H10911"/>
      <c r="I10911"/>
      <c r="J10911"/>
      <c r="K10911"/>
      <c r="L10911" s="172"/>
    </row>
    <row r="10912" spans="7:12" x14ac:dyDescent="0.15">
      <c r="G10912"/>
      <c r="H10912"/>
      <c r="I10912"/>
      <c r="J10912"/>
      <c r="K10912"/>
      <c r="L10912" s="172"/>
    </row>
    <row r="10913" spans="7:12" x14ac:dyDescent="0.15">
      <c r="G10913"/>
      <c r="H10913"/>
      <c r="I10913"/>
      <c r="J10913"/>
      <c r="K10913"/>
      <c r="L10913" s="172"/>
    </row>
    <row r="10914" spans="7:12" x14ac:dyDescent="0.15">
      <c r="G10914"/>
      <c r="H10914"/>
      <c r="I10914"/>
      <c r="J10914"/>
      <c r="K10914"/>
      <c r="L10914" s="172"/>
    </row>
    <row r="10915" spans="7:12" x14ac:dyDescent="0.15">
      <c r="G10915"/>
      <c r="H10915"/>
      <c r="I10915"/>
      <c r="J10915"/>
      <c r="K10915"/>
      <c r="L10915" s="172"/>
    </row>
    <row r="10916" spans="7:12" x14ac:dyDescent="0.15">
      <c r="G10916"/>
      <c r="H10916"/>
      <c r="I10916"/>
      <c r="J10916"/>
      <c r="K10916"/>
      <c r="L10916" s="172"/>
    </row>
    <row r="10917" spans="7:12" x14ac:dyDescent="0.15">
      <c r="G10917"/>
      <c r="H10917"/>
      <c r="I10917"/>
      <c r="J10917"/>
      <c r="K10917"/>
      <c r="L10917" s="172"/>
    </row>
    <row r="10918" spans="7:12" x14ac:dyDescent="0.15">
      <c r="G10918"/>
      <c r="H10918"/>
      <c r="I10918"/>
      <c r="J10918"/>
      <c r="K10918"/>
      <c r="L10918" s="172"/>
    </row>
    <row r="10919" spans="7:12" x14ac:dyDescent="0.15">
      <c r="G10919"/>
      <c r="H10919"/>
      <c r="I10919"/>
      <c r="J10919"/>
      <c r="K10919"/>
      <c r="L10919" s="172"/>
    </row>
    <row r="10920" spans="7:12" x14ac:dyDescent="0.15">
      <c r="G10920"/>
      <c r="H10920"/>
      <c r="I10920"/>
      <c r="J10920"/>
      <c r="K10920"/>
      <c r="L10920" s="172"/>
    </row>
    <row r="10921" spans="7:12" x14ac:dyDescent="0.15">
      <c r="G10921"/>
      <c r="H10921"/>
      <c r="I10921"/>
      <c r="J10921"/>
      <c r="K10921"/>
      <c r="L10921" s="172"/>
    </row>
    <row r="10922" spans="7:12" x14ac:dyDescent="0.15">
      <c r="G10922"/>
      <c r="H10922"/>
      <c r="I10922"/>
      <c r="J10922"/>
      <c r="K10922"/>
      <c r="L10922" s="172"/>
    </row>
    <row r="10923" spans="7:12" x14ac:dyDescent="0.15">
      <c r="G10923"/>
      <c r="H10923"/>
      <c r="I10923"/>
      <c r="J10923"/>
      <c r="K10923"/>
      <c r="L10923" s="172"/>
    </row>
    <row r="10924" spans="7:12" x14ac:dyDescent="0.15">
      <c r="G10924"/>
      <c r="H10924"/>
      <c r="I10924"/>
      <c r="J10924"/>
      <c r="K10924"/>
      <c r="L10924" s="172"/>
    </row>
    <row r="10925" spans="7:12" x14ac:dyDescent="0.15">
      <c r="G10925"/>
      <c r="H10925"/>
      <c r="I10925"/>
      <c r="J10925"/>
      <c r="K10925"/>
      <c r="L10925" s="172"/>
    </row>
    <row r="10926" spans="7:12" x14ac:dyDescent="0.15">
      <c r="G10926"/>
      <c r="H10926"/>
      <c r="I10926"/>
      <c r="J10926"/>
      <c r="K10926"/>
      <c r="L10926" s="172"/>
    </row>
    <row r="10927" spans="7:12" x14ac:dyDescent="0.15">
      <c r="G10927"/>
      <c r="H10927"/>
      <c r="I10927"/>
      <c r="J10927"/>
      <c r="K10927"/>
      <c r="L10927" s="172"/>
    </row>
    <row r="10928" spans="7:12" x14ac:dyDescent="0.15">
      <c r="G10928"/>
      <c r="H10928"/>
      <c r="I10928"/>
      <c r="J10928"/>
      <c r="K10928"/>
      <c r="L10928" s="172"/>
    </row>
    <row r="10929" spans="7:12" x14ac:dyDescent="0.15">
      <c r="G10929"/>
      <c r="H10929"/>
      <c r="I10929"/>
      <c r="J10929"/>
      <c r="K10929"/>
      <c r="L10929" s="172"/>
    </row>
    <row r="10930" spans="7:12" x14ac:dyDescent="0.15">
      <c r="G10930"/>
      <c r="H10930"/>
      <c r="I10930"/>
      <c r="J10930"/>
      <c r="K10930"/>
      <c r="L10930" s="172"/>
    </row>
    <row r="10931" spans="7:12" x14ac:dyDescent="0.15">
      <c r="G10931"/>
      <c r="H10931"/>
      <c r="I10931"/>
      <c r="J10931"/>
      <c r="K10931"/>
      <c r="L10931" s="172"/>
    </row>
    <row r="10932" spans="7:12" x14ac:dyDescent="0.15">
      <c r="G10932"/>
      <c r="H10932"/>
      <c r="I10932"/>
      <c r="J10932"/>
      <c r="K10932"/>
      <c r="L10932" s="172"/>
    </row>
    <row r="10933" spans="7:12" x14ac:dyDescent="0.15">
      <c r="G10933"/>
      <c r="H10933"/>
      <c r="I10933"/>
      <c r="J10933"/>
      <c r="K10933"/>
      <c r="L10933" s="172"/>
    </row>
    <row r="10934" spans="7:12" x14ac:dyDescent="0.15">
      <c r="G10934"/>
      <c r="H10934"/>
      <c r="I10934"/>
      <c r="J10934"/>
      <c r="K10934"/>
      <c r="L10934" s="172"/>
    </row>
    <row r="10935" spans="7:12" x14ac:dyDescent="0.15">
      <c r="G10935"/>
      <c r="H10935"/>
      <c r="I10935"/>
      <c r="J10935"/>
      <c r="K10935"/>
      <c r="L10935" s="172"/>
    </row>
    <row r="10936" spans="7:12" x14ac:dyDescent="0.15">
      <c r="G10936"/>
      <c r="H10936"/>
      <c r="I10936"/>
      <c r="J10936"/>
      <c r="K10936"/>
      <c r="L10936" s="172"/>
    </row>
    <row r="10937" spans="7:12" x14ac:dyDescent="0.15">
      <c r="G10937"/>
      <c r="H10937"/>
      <c r="I10937"/>
      <c r="J10937"/>
      <c r="K10937"/>
      <c r="L10937" s="172"/>
    </row>
    <row r="10938" spans="7:12" x14ac:dyDescent="0.15">
      <c r="G10938"/>
      <c r="H10938"/>
      <c r="I10938"/>
      <c r="J10938"/>
      <c r="K10938"/>
      <c r="L10938" s="172"/>
    </row>
    <row r="10939" spans="7:12" x14ac:dyDescent="0.15">
      <c r="G10939"/>
      <c r="H10939"/>
      <c r="I10939"/>
      <c r="J10939"/>
      <c r="K10939"/>
      <c r="L10939" s="172"/>
    </row>
    <row r="10940" spans="7:12" x14ac:dyDescent="0.15">
      <c r="G10940"/>
      <c r="H10940"/>
      <c r="I10940"/>
      <c r="J10940"/>
      <c r="K10940"/>
      <c r="L10940" s="172"/>
    </row>
    <row r="10941" spans="7:12" x14ac:dyDescent="0.15">
      <c r="G10941"/>
      <c r="H10941"/>
      <c r="I10941"/>
      <c r="J10941"/>
      <c r="K10941"/>
      <c r="L10941" s="172"/>
    </row>
    <row r="10942" spans="7:12" x14ac:dyDescent="0.15">
      <c r="G10942"/>
      <c r="H10942"/>
      <c r="I10942"/>
      <c r="J10942"/>
      <c r="K10942"/>
      <c r="L10942" s="172"/>
    </row>
    <row r="10943" spans="7:12" x14ac:dyDescent="0.15">
      <c r="G10943"/>
      <c r="H10943"/>
      <c r="I10943"/>
      <c r="J10943"/>
      <c r="K10943"/>
      <c r="L10943" s="172"/>
    </row>
    <row r="10944" spans="7:12" x14ac:dyDescent="0.15">
      <c r="G10944"/>
      <c r="H10944"/>
      <c r="I10944"/>
      <c r="J10944"/>
      <c r="K10944"/>
      <c r="L10944" s="172"/>
    </row>
    <row r="10945" spans="7:12" x14ac:dyDescent="0.15">
      <c r="G10945"/>
      <c r="H10945"/>
      <c r="I10945"/>
      <c r="J10945"/>
      <c r="K10945"/>
      <c r="L10945" s="172"/>
    </row>
    <row r="10946" spans="7:12" x14ac:dyDescent="0.15">
      <c r="G10946"/>
      <c r="H10946"/>
      <c r="I10946"/>
      <c r="J10946"/>
      <c r="K10946"/>
      <c r="L10946" s="172"/>
    </row>
    <row r="10947" spans="7:12" x14ac:dyDescent="0.15">
      <c r="G10947"/>
      <c r="H10947"/>
      <c r="I10947"/>
      <c r="J10947"/>
      <c r="K10947"/>
      <c r="L10947" s="172"/>
    </row>
    <row r="10948" spans="7:12" x14ac:dyDescent="0.15">
      <c r="G10948"/>
      <c r="H10948"/>
      <c r="I10948"/>
      <c r="J10948"/>
      <c r="K10948"/>
      <c r="L10948" s="172"/>
    </row>
    <row r="10949" spans="7:12" x14ac:dyDescent="0.15">
      <c r="G10949"/>
      <c r="H10949"/>
      <c r="I10949"/>
      <c r="J10949"/>
      <c r="K10949"/>
      <c r="L10949" s="172"/>
    </row>
    <row r="10950" spans="7:12" x14ac:dyDescent="0.15">
      <c r="G10950"/>
      <c r="H10950"/>
      <c r="I10950"/>
      <c r="J10950"/>
      <c r="K10950"/>
      <c r="L10950" s="172"/>
    </row>
    <row r="10951" spans="7:12" x14ac:dyDescent="0.15">
      <c r="G10951"/>
      <c r="H10951"/>
      <c r="I10951"/>
      <c r="J10951"/>
      <c r="K10951"/>
      <c r="L10951" s="172"/>
    </row>
    <row r="10952" spans="7:12" x14ac:dyDescent="0.15">
      <c r="G10952"/>
      <c r="H10952"/>
      <c r="I10952"/>
      <c r="J10952"/>
      <c r="K10952"/>
      <c r="L10952" s="172"/>
    </row>
    <row r="10953" spans="7:12" x14ac:dyDescent="0.15">
      <c r="G10953"/>
      <c r="H10953"/>
      <c r="I10953"/>
      <c r="J10953"/>
      <c r="K10953"/>
      <c r="L10953" s="172"/>
    </row>
    <row r="10954" spans="7:12" x14ac:dyDescent="0.15">
      <c r="G10954"/>
      <c r="H10954"/>
      <c r="I10954"/>
      <c r="J10954"/>
      <c r="K10954"/>
      <c r="L10954" s="172"/>
    </row>
    <row r="10955" spans="7:12" x14ac:dyDescent="0.15">
      <c r="G10955"/>
      <c r="H10955"/>
      <c r="I10955"/>
      <c r="J10955"/>
      <c r="K10955"/>
      <c r="L10955" s="172"/>
    </row>
    <row r="10956" spans="7:12" x14ac:dyDescent="0.15">
      <c r="G10956"/>
      <c r="H10956"/>
      <c r="I10956"/>
      <c r="J10956"/>
      <c r="K10956"/>
      <c r="L10956" s="172"/>
    </row>
    <row r="10957" spans="7:12" x14ac:dyDescent="0.15">
      <c r="G10957"/>
      <c r="H10957"/>
      <c r="I10957"/>
      <c r="J10957"/>
      <c r="K10957"/>
      <c r="L10957" s="172"/>
    </row>
    <row r="10958" spans="7:12" x14ac:dyDescent="0.15">
      <c r="G10958"/>
      <c r="H10958"/>
      <c r="I10958"/>
      <c r="J10958"/>
      <c r="K10958"/>
      <c r="L10958" s="172"/>
    </row>
    <row r="10959" spans="7:12" x14ac:dyDescent="0.15">
      <c r="G10959"/>
      <c r="H10959"/>
      <c r="I10959"/>
      <c r="J10959"/>
      <c r="K10959"/>
      <c r="L10959" s="172"/>
    </row>
    <row r="10960" spans="7:12" x14ac:dyDescent="0.15">
      <c r="G10960"/>
      <c r="H10960"/>
      <c r="I10960"/>
      <c r="J10960"/>
      <c r="K10960"/>
      <c r="L10960" s="172"/>
    </row>
    <row r="10961" spans="7:12" x14ac:dyDescent="0.15">
      <c r="G10961"/>
      <c r="H10961"/>
      <c r="I10961"/>
      <c r="J10961"/>
      <c r="K10961"/>
      <c r="L10961" s="172"/>
    </row>
    <row r="10962" spans="7:12" x14ac:dyDescent="0.15">
      <c r="G10962"/>
      <c r="H10962"/>
      <c r="I10962"/>
      <c r="J10962"/>
      <c r="K10962"/>
      <c r="L10962" s="172"/>
    </row>
    <row r="10963" spans="7:12" x14ac:dyDescent="0.15">
      <c r="G10963"/>
      <c r="H10963"/>
      <c r="I10963"/>
      <c r="J10963"/>
      <c r="K10963"/>
      <c r="L10963" s="172"/>
    </row>
    <row r="10964" spans="7:12" x14ac:dyDescent="0.15">
      <c r="G10964"/>
      <c r="H10964"/>
      <c r="I10964"/>
      <c r="J10964"/>
      <c r="K10964"/>
      <c r="L10964" s="172"/>
    </row>
    <row r="10965" spans="7:12" x14ac:dyDescent="0.15">
      <c r="G10965"/>
      <c r="H10965"/>
      <c r="I10965"/>
      <c r="J10965"/>
      <c r="K10965"/>
      <c r="L10965" s="172"/>
    </row>
    <row r="10966" spans="7:12" x14ac:dyDescent="0.15">
      <c r="G10966"/>
      <c r="H10966"/>
      <c r="I10966"/>
      <c r="J10966"/>
      <c r="K10966"/>
      <c r="L10966" s="172"/>
    </row>
    <row r="10967" spans="7:12" x14ac:dyDescent="0.15">
      <c r="G10967"/>
      <c r="H10967"/>
      <c r="I10967"/>
      <c r="J10967"/>
      <c r="K10967"/>
      <c r="L10967" s="172"/>
    </row>
    <row r="10968" spans="7:12" x14ac:dyDescent="0.15">
      <c r="G10968"/>
      <c r="H10968"/>
      <c r="I10968"/>
      <c r="J10968"/>
      <c r="K10968"/>
      <c r="L10968" s="172"/>
    </row>
    <row r="10969" spans="7:12" x14ac:dyDescent="0.15">
      <c r="G10969"/>
      <c r="H10969"/>
      <c r="I10969"/>
      <c r="J10969"/>
      <c r="K10969"/>
      <c r="L10969" s="172"/>
    </row>
    <row r="10970" spans="7:12" x14ac:dyDescent="0.15">
      <c r="G10970"/>
      <c r="H10970"/>
      <c r="I10970"/>
      <c r="J10970"/>
      <c r="K10970"/>
      <c r="L10970" s="172"/>
    </row>
    <row r="10971" spans="7:12" x14ac:dyDescent="0.15">
      <c r="G10971"/>
      <c r="H10971"/>
      <c r="I10971"/>
      <c r="J10971"/>
      <c r="K10971"/>
      <c r="L10971" s="172"/>
    </row>
    <row r="10972" spans="7:12" x14ac:dyDescent="0.15">
      <c r="G10972"/>
      <c r="H10972"/>
      <c r="I10972"/>
      <c r="J10972"/>
      <c r="K10972"/>
      <c r="L10972" s="172"/>
    </row>
    <row r="10973" spans="7:12" x14ac:dyDescent="0.15">
      <c r="G10973"/>
      <c r="H10973"/>
      <c r="I10973"/>
      <c r="J10973"/>
      <c r="K10973"/>
      <c r="L10973" s="172"/>
    </row>
    <row r="10974" spans="7:12" x14ac:dyDescent="0.15">
      <c r="G10974"/>
      <c r="H10974"/>
      <c r="I10974"/>
      <c r="J10974"/>
      <c r="K10974"/>
      <c r="L10974" s="172"/>
    </row>
    <row r="10975" spans="7:12" x14ac:dyDescent="0.15">
      <c r="G10975"/>
      <c r="H10975"/>
      <c r="I10975"/>
      <c r="J10975"/>
      <c r="K10975"/>
      <c r="L10975" s="172"/>
    </row>
    <row r="10976" spans="7:12" x14ac:dyDescent="0.15">
      <c r="G10976"/>
      <c r="H10976"/>
      <c r="I10976"/>
      <c r="J10976"/>
      <c r="K10976"/>
      <c r="L10976" s="172"/>
    </row>
    <row r="10977" spans="7:12" x14ac:dyDescent="0.15">
      <c r="G10977"/>
      <c r="H10977"/>
      <c r="I10977"/>
      <c r="J10977"/>
      <c r="K10977"/>
      <c r="L10977" s="172"/>
    </row>
    <row r="10978" spans="7:12" x14ac:dyDescent="0.15">
      <c r="G10978"/>
      <c r="H10978"/>
      <c r="I10978"/>
      <c r="J10978"/>
      <c r="K10978"/>
      <c r="L10978" s="172"/>
    </row>
    <row r="10979" spans="7:12" x14ac:dyDescent="0.15">
      <c r="G10979"/>
      <c r="H10979"/>
      <c r="I10979"/>
      <c r="J10979"/>
      <c r="K10979"/>
      <c r="L10979" s="172"/>
    </row>
    <row r="10980" spans="7:12" x14ac:dyDescent="0.15">
      <c r="G10980"/>
      <c r="H10980"/>
      <c r="I10980"/>
      <c r="J10980"/>
      <c r="K10980"/>
      <c r="L10980" s="172"/>
    </row>
    <row r="10981" spans="7:12" x14ac:dyDescent="0.15">
      <c r="G10981"/>
      <c r="H10981"/>
      <c r="I10981"/>
      <c r="J10981"/>
      <c r="K10981"/>
      <c r="L10981" s="172"/>
    </row>
    <row r="10982" spans="7:12" x14ac:dyDescent="0.15">
      <c r="G10982"/>
      <c r="H10982"/>
      <c r="I10982"/>
      <c r="J10982"/>
      <c r="K10982"/>
      <c r="L10982" s="172"/>
    </row>
    <row r="10983" spans="7:12" x14ac:dyDescent="0.15">
      <c r="G10983"/>
      <c r="H10983"/>
      <c r="I10983"/>
      <c r="J10983"/>
      <c r="K10983"/>
      <c r="L10983" s="172"/>
    </row>
    <row r="10984" spans="7:12" x14ac:dyDescent="0.15">
      <c r="G10984"/>
      <c r="H10984"/>
      <c r="I10984"/>
      <c r="J10984"/>
      <c r="K10984"/>
      <c r="L10984" s="172"/>
    </row>
    <row r="10985" spans="7:12" x14ac:dyDescent="0.15">
      <c r="G10985"/>
      <c r="H10985"/>
      <c r="I10985"/>
      <c r="J10985"/>
      <c r="K10985"/>
      <c r="L10985" s="172"/>
    </row>
    <row r="10986" spans="7:12" x14ac:dyDescent="0.15">
      <c r="G10986"/>
      <c r="H10986"/>
      <c r="I10986"/>
      <c r="J10986"/>
      <c r="K10986"/>
      <c r="L10986" s="172"/>
    </row>
    <row r="10987" spans="7:12" x14ac:dyDescent="0.15">
      <c r="G10987"/>
      <c r="H10987"/>
      <c r="I10987"/>
      <c r="J10987"/>
      <c r="K10987"/>
      <c r="L10987" s="172"/>
    </row>
    <row r="10988" spans="7:12" x14ac:dyDescent="0.15">
      <c r="G10988"/>
      <c r="H10988"/>
      <c r="I10988"/>
      <c r="J10988"/>
      <c r="K10988"/>
      <c r="L10988" s="172"/>
    </row>
    <row r="10989" spans="7:12" x14ac:dyDescent="0.15">
      <c r="G10989"/>
      <c r="H10989"/>
      <c r="I10989"/>
      <c r="J10989"/>
      <c r="K10989"/>
      <c r="L10989" s="172"/>
    </row>
    <row r="10990" spans="7:12" x14ac:dyDescent="0.15">
      <c r="G10990"/>
      <c r="H10990"/>
      <c r="I10990"/>
      <c r="J10990"/>
      <c r="K10990"/>
      <c r="L10990" s="172"/>
    </row>
    <row r="10991" spans="7:12" x14ac:dyDescent="0.15">
      <c r="G10991"/>
      <c r="H10991"/>
      <c r="I10991"/>
      <c r="J10991"/>
      <c r="K10991"/>
      <c r="L10991" s="172"/>
    </row>
    <row r="10992" spans="7:12" x14ac:dyDescent="0.15">
      <c r="G10992"/>
      <c r="H10992"/>
      <c r="I10992"/>
      <c r="J10992"/>
      <c r="K10992"/>
      <c r="L10992" s="172"/>
    </row>
    <row r="10993" spans="7:12" x14ac:dyDescent="0.15">
      <c r="G10993"/>
      <c r="H10993"/>
      <c r="I10993"/>
      <c r="J10993"/>
      <c r="K10993"/>
      <c r="L10993" s="172"/>
    </row>
    <row r="10994" spans="7:12" x14ac:dyDescent="0.15">
      <c r="G10994"/>
      <c r="H10994"/>
      <c r="I10994"/>
      <c r="J10994"/>
      <c r="K10994"/>
      <c r="L10994" s="172"/>
    </row>
    <row r="10995" spans="7:12" x14ac:dyDescent="0.15">
      <c r="G10995"/>
      <c r="H10995"/>
      <c r="I10995"/>
      <c r="J10995"/>
      <c r="K10995"/>
      <c r="L10995" s="172"/>
    </row>
    <row r="10996" spans="7:12" x14ac:dyDescent="0.15">
      <c r="G10996"/>
      <c r="H10996"/>
      <c r="I10996"/>
      <c r="J10996"/>
      <c r="K10996"/>
      <c r="L10996" s="172"/>
    </row>
    <row r="10997" spans="7:12" x14ac:dyDescent="0.15">
      <c r="G10997"/>
      <c r="H10997"/>
      <c r="I10997"/>
      <c r="J10997"/>
      <c r="K10997"/>
      <c r="L10997" s="172"/>
    </row>
    <row r="10998" spans="7:12" x14ac:dyDescent="0.15">
      <c r="G10998"/>
      <c r="H10998"/>
      <c r="I10998"/>
      <c r="J10998"/>
      <c r="K10998"/>
      <c r="L10998" s="172"/>
    </row>
    <row r="10999" spans="7:12" x14ac:dyDescent="0.15">
      <c r="G10999"/>
      <c r="H10999"/>
      <c r="I10999"/>
      <c r="J10999"/>
      <c r="K10999"/>
      <c r="L10999" s="172"/>
    </row>
    <row r="11000" spans="7:12" x14ac:dyDescent="0.15">
      <c r="G11000"/>
      <c r="H11000"/>
      <c r="I11000"/>
      <c r="J11000"/>
      <c r="K11000"/>
      <c r="L11000" s="172"/>
    </row>
    <row r="11001" spans="7:12" x14ac:dyDescent="0.15">
      <c r="G11001"/>
      <c r="H11001"/>
      <c r="I11001"/>
      <c r="J11001"/>
      <c r="K11001"/>
      <c r="L11001" s="172"/>
    </row>
    <row r="11002" spans="7:12" x14ac:dyDescent="0.15">
      <c r="G11002"/>
      <c r="H11002"/>
      <c r="I11002"/>
      <c r="J11002"/>
      <c r="K11002"/>
      <c r="L11002" s="172"/>
    </row>
    <row r="11003" spans="7:12" x14ac:dyDescent="0.15">
      <c r="G11003"/>
      <c r="H11003"/>
      <c r="I11003"/>
      <c r="J11003"/>
      <c r="K11003"/>
      <c r="L11003" s="172"/>
    </row>
    <row r="11004" spans="7:12" x14ac:dyDescent="0.15">
      <c r="G11004"/>
      <c r="H11004"/>
      <c r="I11004"/>
      <c r="J11004"/>
      <c r="K11004"/>
      <c r="L11004" s="172"/>
    </row>
    <row r="11005" spans="7:12" x14ac:dyDescent="0.15">
      <c r="G11005"/>
      <c r="H11005"/>
      <c r="I11005"/>
      <c r="J11005"/>
      <c r="K11005"/>
      <c r="L11005" s="172"/>
    </row>
    <row r="11006" spans="7:12" x14ac:dyDescent="0.15">
      <c r="G11006"/>
      <c r="H11006"/>
      <c r="I11006"/>
      <c r="J11006"/>
      <c r="K11006"/>
      <c r="L11006" s="172"/>
    </row>
    <row r="11007" spans="7:12" x14ac:dyDescent="0.15">
      <c r="G11007"/>
      <c r="H11007"/>
      <c r="I11007"/>
      <c r="J11007"/>
      <c r="K11007"/>
      <c r="L11007" s="172"/>
    </row>
    <row r="11008" spans="7:12" x14ac:dyDescent="0.15">
      <c r="G11008"/>
      <c r="H11008"/>
      <c r="I11008"/>
      <c r="J11008"/>
      <c r="K11008"/>
      <c r="L11008" s="172"/>
    </row>
    <row r="11009" spans="7:12" x14ac:dyDescent="0.15">
      <c r="G11009"/>
      <c r="H11009"/>
      <c r="I11009"/>
      <c r="J11009"/>
      <c r="K11009"/>
      <c r="L11009" s="172"/>
    </row>
    <row r="11010" spans="7:12" x14ac:dyDescent="0.15">
      <c r="G11010"/>
      <c r="H11010"/>
      <c r="I11010"/>
      <c r="J11010"/>
      <c r="K11010"/>
      <c r="L11010" s="172"/>
    </row>
    <row r="11011" spans="7:12" x14ac:dyDescent="0.15">
      <c r="G11011"/>
      <c r="H11011"/>
      <c r="I11011"/>
      <c r="J11011"/>
      <c r="K11011"/>
      <c r="L11011" s="172"/>
    </row>
    <row r="11012" spans="7:12" x14ac:dyDescent="0.15">
      <c r="G11012"/>
      <c r="H11012"/>
      <c r="I11012"/>
      <c r="J11012"/>
      <c r="K11012"/>
      <c r="L11012" s="172"/>
    </row>
    <row r="11013" spans="7:12" x14ac:dyDescent="0.15">
      <c r="G11013"/>
      <c r="H11013"/>
      <c r="I11013"/>
      <c r="J11013"/>
      <c r="K11013"/>
      <c r="L11013" s="172"/>
    </row>
    <row r="11014" spans="7:12" x14ac:dyDescent="0.15">
      <c r="G11014"/>
      <c r="H11014"/>
      <c r="I11014"/>
      <c r="J11014"/>
      <c r="K11014"/>
      <c r="L11014" s="172"/>
    </row>
    <row r="11015" spans="7:12" x14ac:dyDescent="0.15">
      <c r="G11015"/>
      <c r="H11015"/>
      <c r="I11015"/>
      <c r="J11015"/>
      <c r="K11015"/>
      <c r="L11015" s="172"/>
    </row>
    <row r="11016" spans="7:12" x14ac:dyDescent="0.15">
      <c r="G11016"/>
      <c r="H11016"/>
      <c r="I11016"/>
      <c r="J11016"/>
      <c r="K11016"/>
      <c r="L11016" s="172"/>
    </row>
    <row r="11017" spans="7:12" x14ac:dyDescent="0.15">
      <c r="G11017"/>
      <c r="H11017"/>
      <c r="I11017"/>
      <c r="J11017"/>
      <c r="K11017"/>
      <c r="L11017" s="172"/>
    </row>
    <row r="11018" spans="7:12" x14ac:dyDescent="0.15">
      <c r="G11018"/>
      <c r="H11018"/>
      <c r="I11018"/>
      <c r="J11018"/>
      <c r="K11018"/>
      <c r="L11018" s="172"/>
    </row>
    <row r="11019" spans="7:12" x14ac:dyDescent="0.15">
      <c r="G11019"/>
      <c r="H11019"/>
      <c r="I11019"/>
      <c r="J11019"/>
      <c r="K11019"/>
      <c r="L11019" s="172"/>
    </row>
    <row r="11020" spans="7:12" x14ac:dyDescent="0.15">
      <c r="G11020"/>
      <c r="H11020"/>
      <c r="I11020"/>
      <c r="J11020"/>
      <c r="K11020"/>
      <c r="L11020" s="172"/>
    </row>
    <row r="11021" spans="7:12" x14ac:dyDescent="0.15">
      <c r="G11021"/>
      <c r="H11021"/>
      <c r="I11021"/>
      <c r="J11021"/>
      <c r="K11021"/>
      <c r="L11021" s="172"/>
    </row>
    <row r="11022" spans="7:12" x14ac:dyDescent="0.15">
      <c r="G11022"/>
      <c r="H11022"/>
      <c r="I11022"/>
      <c r="J11022"/>
      <c r="K11022"/>
      <c r="L11022" s="172"/>
    </row>
    <row r="11023" spans="7:12" x14ac:dyDescent="0.15">
      <c r="G11023"/>
      <c r="H11023"/>
      <c r="I11023"/>
      <c r="J11023"/>
      <c r="K11023"/>
      <c r="L11023" s="172"/>
    </row>
    <row r="11024" spans="7:12" x14ac:dyDescent="0.15">
      <c r="G11024"/>
      <c r="H11024"/>
      <c r="I11024"/>
      <c r="J11024"/>
      <c r="K11024"/>
      <c r="L11024" s="172"/>
    </row>
    <row r="11025" spans="7:12" x14ac:dyDescent="0.15">
      <c r="G11025"/>
      <c r="H11025"/>
      <c r="I11025"/>
      <c r="J11025"/>
      <c r="K11025"/>
      <c r="L11025" s="172"/>
    </row>
    <row r="11026" spans="7:12" x14ac:dyDescent="0.15">
      <c r="G11026"/>
      <c r="H11026"/>
      <c r="I11026"/>
      <c r="J11026"/>
      <c r="K11026"/>
      <c r="L11026" s="172"/>
    </row>
    <row r="11027" spans="7:12" x14ac:dyDescent="0.15">
      <c r="G11027"/>
      <c r="H11027"/>
      <c r="I11027"/>
      <c r="J11027"/>
      <c r="K11027"/>
      <c r="L11027" s="172"/>
    </row>
    <row r="11028" spans="7:12" x14ac:dyDescent="0.15">
      <c r="G11028"/>
      <c r="H11028"/>
      <c r="I11028"/>
      <c r="J11028"/>
      <c r="K11028"/>
      <c r="L11028" s="172"/>
    </row>
    <row r="11029" spans="7:12" x14ac:dyDescent="0.15">
      <c r="G11029"/>
      <c r="H11029"/>
      <c r="I11029"/>
      <c r="J11029"/>
      <c r="K11029"/>
      <c r="L11029" s="172"/>
    </row>
    <row r="11030" spans="7:12" x14ac:dyDescent="0.15">
      <c r="G11030"/>
      <c r="H11030"/>
      <c r="I11030"/>
      <c r="J11030"/>
      <c r="K11030"/>
      <c r="L11030" s="172"/>
    </row>
    <row r="11031" spans="7:12" x14ac:dyDescent="0.15">
      <c r="G11031"/>
      <c r="H11031"/>
      <c r="I11031"/>
      <c r="J11031"/>
      <c r="K11031"/>
      <c r="L11031" s="172"/>
    </row>
    <row r="11032" spans="7:12" x14ac:dyDescent="0.15">
      <c r="G11032"/>
      <c r="H11032"/>
      <c r="I11032"/>
      <c r="J11032"/>
      <c r="K11032"/>
      <c r="L11032" s="172"/>
    </row>
    <row r="11033" spans="7:12" x14ac:dyDescent="0.15">
      <c r="G11033"/>
      <c r="H11033"/>
      <c r="I11033"/>
      <c r="J11033"/>
      <c r="K11033"/>
      <c r="L11033" s="172"/>
    </row>
    <row r="11034" spans="7:12" x14ac:dyDescent="0.15">
      <c r="G11034"/>
      <c r="H11034"/>
      <c r="I11034"/>
      <c r="J11034"/>
      <c r="K11034"/>
      <c r="L11034" s="172"/>
    </row>
    <row r="11035" spans="7:12" x14ac:dyDescent="0.15">
      <c r="G11035"/>
      <c r="H11035"/>
      <c r="I11035"/>
      <c r="J11035"/>
      <c r="K11035"/>
      <c r="L11035" s="172"/>
    </row>
    <row r="11036" spans="7:12" x14ac:dyDescent="0.15">
      <c r="G11036"/>
      <c r="H11036"/>
      <c r="I11036"/>
      <c r="J11036"/>
      <c r="K11036"/>
      <c r="L11036" s="172"/>
    </row>
    <row r="11037" spans="7:12" x14ac:dyDescent="0.15">
      <c r="G11037"/>
      <c r="H11037"/>
      <c r="I11037"/>
      <c r="J11037"/>
      <c r="K11037"/>
      <c r="L11037" s="172"/>
    </row>
    <row r="11038" spans="7:12" x14ac:dyDescent="0.15">
      <c r="G11038"/>
      <c r="H11038"/>
      <c r="I11038"/>
      <c r="J11038"/>
      <c r="K11038"/>
      <c r="L11038" s="172"/>
    </row>
    <row r="11039" spans="7:12" x14ac:dyDescent="0.15">
      <c r="G11039"/>
      <c r="H11039"/>
      <c r="I11039"/>
      <c r="J11039"/>
      <c r="K11039"/>
      <c r="L11039" s="172"/>
    </row>
    <row r="11040" spans="7:12" x14ac:dyDescent="0.15">
      <c r="G11040"/>
      <c r="H11040"/>
      <c r="I11040"/>
      <c r="J11040"/>
      <c r="K11040"/>
      <c r="L11040" s="172"/>
    </row>
    <row r="11041" spans="7:12" x14ac:dyDescent="0.15">
      <c r="G11041"/>
      <c r="H11041"/>
      <c r="I11041"/>
      <c r="J11041"/>
      <c r="K11041"/>
      <c r="L11041" s="172"/>
    </row>
    <row r="11042" spans="7:12" x14ac:dyDescent="0.15">
      <c r="G11042"/>
      <c r="H11042"/>
      <c r="I11042"/>
      <c r="J11042"/>
      <c r="K11042"/>
      <c r="L11042" s="172"/>
    </row>
    <row r="11043" spans="7:12" x14ac:dyDescent="0.15">
      <c r="G11043"/>
      <c r="H11043"/>
      <c r="I11043"/>
      <c r="J11043"/>
      <c r="K11043"/>
      <c r="L11043" s="172"/>
    </row>
    <row r="11044" spans="7:12" x14ac:dyDescent="0.15">
      <c r="G11044"/>
      <c r="H11044"/>
      <c r="I11044"/>
      <c r="J11044"/>
      <c r="K11044"/>
      <c r="L11044" s="172"/>
    </row>
    <row r="11045" spans="7:12" x14ac:dyDescent="0.15">
      <c r="G11045"/>
      <c r="H11045"/>
      <c r="I11045"/>
      <c r="J11045"/>
      <c r="K11045"/>
      <c r="L11045" s="172"/>
    </row>
    <row r="11046" spans="7:12" x14ac:dyDescent="0.15">
      <c r="G11046"/>
      <c r="H11046"/>
      <c r="I11046"/>
      <c r="J11046"/>
      <c r="K11046"/>
      <c r="L11046" s="172"/>
    </row>
    <row r="11047" spans="7:12" x14ac:dyDescent="0.15">
      <c r="G11047"/>
      <c r="H11047"/>
      <c r="I11047"/>
      <c r="J11047"/>
      <c r="K11047"/>
      <c r="L11047" s="172"/>
    </row>
    <row r="11048" spans="7:12" x14ac:dyDescent="0.15">
      <c r="G11048"/>
      <c r="H11048"/>
      <c r="I11048"/>
      <c r="J11048"/>
      <c r="K11048"/>
      <c r="L11048" s="172"/>
    </row>
    <row r="11049" spans="7:12" x14ac:dyDescent="0.15">
      <c r="G11049"/>
      <c r="H11049"/>
      <c r="I11049"/>
      <c r="J11049"/>
      <c r="K11049"/>
      <c r="L11049" s="172"/>
    </row>
    <row r="11050" spans="7:12" x14ac:dyDescent="0.15">
      <c r="G11050"/>
      <c r="H11050"/>
      <c r="I11050"/>
      <c r="J11050"/>
      <c r="K11050"/>
      <c r="L11050" s="172"/>
    </row>
    <row r="11051" spans="7:12" x14ac:dyDescent="0.15">
      <c r="G11051"/>
      <c r="H11051"/>
      <c r="I11051"/>
      <c r="J11051"/>
      <c r="K11051"/>
      <c r="L11051" s="172"/>
    </row>
    <row r="11052" spans="7:12" x14ac:dyDescent="0.15">
      <c r="G11052"/>
      <c r="H11052"/>
      <c r="I11052"/>
      <c r="J11052"/>
      <c r="K11052"/>
      <c r="L11052" s="172"/>
    </row>
    <row r="11053" spans="7:12" x14ac:dyDescent="0.15">
      <c r="G11053"/>
      <c r="H11053"/>
      <c r="I11053"/>
      <c r="J11053"/>
      <c r="K11053"/>
      <c r="L11053" s="172"/>
    </row>
    <row r="11054" spans="7:12" x14ac:dyDescent="0.15">
      <c r="G11054"/>
      <c r="H11054"/>
      <c r="I11054"/>
      <c r="J11054"/>
      <c r="K11054"/>
      <c r="L11054" s="172"/>
    </row>
    <row r="11055" spans="7:12" x14ac:dyDescent="0.15">
      <c r="G11055"/>
      <c r="H11055"/>
      <c r="I11055"/>
      <c r="J11055"/>
      <c r="K11055"/>
      <c r="L11055" s="172"/>
    </row>
    <row r="11056" spans="7:12" x14ac:dyDescent="0.15">
      <c r="G11056"/>
      <c r="H11056"/>
      <c r="I11056"/>
      <c r="J11056"/>
      <c r="K11056"/>
      <c r="L11056" s="172"/>
    </row>
    <row r="11057" spans="7:12" x14ac:dyDescent="0.15">
      <c r="G11057"/>
      <c r="H11057"/>
      <c r="I11057"/>
      <c r="J11057"/>
      <c r="K11057"/>
      <c r="L11057" s="172"/>
    </row>
    <row r="11058" spans="7:12" x14ac:dyDescent="0.15">
      <c r="G11058"/>
      <c r="H11058"/>
      <c r="I11058"/>
      <c r="J11058"/>
      <c r="K11058"/>
      <c r="L11058" s="172"/>
    </row>
    <row r="11059" spans="7:12" x14ac:dyDescent="0.15">
      <c r="G11059"/>
      <c r="H11059"/>
      <c r="I11059"/>
      <c r="J11059"/>
      <c r="K11059"/>
      <c r="L11059" s="172"/>
    </row>
    <row r="11060" spans="7:12" x14ac:dyDescent="0.15">
      <c r="G11060"/>
      <c r="H11060"/>
      <c r="I11060"/>
      <c r="J11060"/>
      <c r="K11060"/>
      <c r="L11060" s="172"/>
    </row>
    <row r="11061" spans="7:12" x14ac:dyDescent="0.15">
      <c r="G11061"/>
      <c r="H11061"/>
      <c r="I11061"/>
      <c r="J11061"/>
      <c r="K11061"/>
      <c r="L11061" s="172"/>
    </row>
    <row r="11062" spans="7:12" x14ac:dyDescent="0.15">
      <c r="G11062"/>
      <c r="H11062"/>
      <c r="I11062"/>
      <c r="J11062"/>
      <c r="K11062"/>
      <c r="L11062" s="172"/>
    </row>
    <row r="11063" spans="7:12" x14ac:dyDescent="0.15">
      <c r="G11063"/>
      <c r="H11063"/>
      <c r="I11063"/>
      <c r="J11063"/>
      <c r="K11063"/>
      <c r="L11063" s="172"/>
    </row>
    <row r="11064" spans="7:12" x14ac:dyDescent="0.15">
      <c r="G11064"/>
      <c r="H11064"/>
      <c r="I11064"/>
      <c r="J11064"/>
      <c r="K11064"/>
      <c r="L11064" s="172"/>
    </row>
    <row r="11065" spans="7:12" x14ac:dyDescent="0.15">
      <c r="G11065"/>
      <c r="H11065"/>
      <c r="I11065"/>
      <c r="J11065"/>
      <c r="K11065"/>
      <c r="L11065" s="172"/>
    </row>
    <row r="11066" spans="7:12" x14ac:dyDescent="0.15">
      <c r="G11066"/>
      <c r="H11066"/>
      <c r="I11066"/>
      <c r="J11066"/>
      <c r="K11066"/>
      <c r="L11066" s="172"/>
    </row>
    <row r="11067" spans="7:12" x14ac:dyDescent="0.15">
      <c r="G11067"/>
      <c r="H11067"/>
      <c r="I11067"/>
      <c r="J11067"/>
      <c r="K11067"/>
      <c r="L11067" s="172"/>
    </row>
    <row r="11068" spans="7:12" x14ac:dyDescent="0.15">
      <c r="G11068"/>
      <c r="H11068"/>
      <c r="I11068"/>
      <c r="J11068"/>
      <c r="K11068"/>
      <c r="L11068" s="172"/>
    </row>
    <row r="11069" spans="7:12" x14ac:dyDescent="0.15">
      <c r="G11069"/>
      <c r="H11069"/>
      <c r="I11069"/>
      <c r="J11069"/>
      <c r="K11069"/>
      <c r="L11069" s="172"/>
    </row>
    <row r="11070" spans="7:12" x14ac:dyDescent="0.15">
      <c r="G11070"/>
      <c r="H11070"/>
      <c r="I11070"/>
      <c r="J11070"/>
      <c r="K11070"/>
      <c r="L11070" s="172"/>
    </row>
    <row r="11071" spans="7:12" x14ac:dyDescent="0.15">
      <c r="G11071"/>
      <c r="H11071"/>
      <c r="I11071"/>
      <c r="J11071"/>
      <c r="K11071"/>
      <c r="L11071" s="172"/>
    </row>
    <row r="11072" spans="7:12" x14ac:dyDescent="0.15">
      <c r="G11072"/>
      <c r="H11072"/>
      <c r="I11072"/>
      <c r="J11072"/>
      <c r="K11072"/>
      <c r="L11072" s="172"/>
    </row>
    <row r="11073" spans="7:12" x14ac:dyDescent="0.15">
      <c r="G11073"/>
      <c r="H11073"/>
      <c r="I11073"/>
      <c r="J11073"/>
      <c r="K11073"/>
      <c r="L11073" s="172"/>
    </row>
    <row r="11074" spans="7:12" x14ac:dyDescent="0.15">
      <c r="G11074"/>
      <c r="H11074"/>
      <c r="I11074"/>
      <c r="J11074"/>
      <c r="K11074"/>
      <c r="L11074" s="172"/>
    </row>
    <row r="11075" spans="7:12" x14ac:dyDescent="0.15">
      <c r="G11075"/>
      <c r="H11075"/>
      <c r="I11075"/>
      <c r="J11075"/>
      <c r="K11075"/>
      <c r="L11075" s="172"/>
    </row>
    <row r="11076" spans="7:12" x14ac:dyDescent="0.15">
      <c r="G11076"/>
      <c r="H11076"/>
      <c r="I11076"/>
      <c r="J11076"/>
      <c r="K11076"/>
      <c r="L11076" s="172"/>
    </row>
    <row r="11077" spans="7:12" x14ac:dyDescent="0.15">
      <c r="G11077"/>
      <c r="H11077"/>
      <c r="I11077"/>
      <c r="J11077"/>
      <c r="K11077"/>
      <c r="L11077" s="172"/>
    </row>
    <row r="11078" spans="7:12" x14ac:dyDescent="0.15">
      <c r="G11078"/>
      <c r="H11078"/>
      <c r="I11078"/>
      <c r="J11078"/>
      <c r="K11078"/>
      <c r="L11078" s="172"/>
    </row>
    <row r="11079" spans="7:12" x14ac:dyDescent="0.15">
      <c r="G11079"/>
      <c r="H11079"/>
      <c r="I11079"/>
      <c r="J11079"/>
      <c r="K11079"/>
      <c r="L11079" s="172"/>
    </row>
    <row r="11080" spans="7:12" x14ac:dyDescent="0.15">
      <c r="G11080"/>
      <c r="H11080"/>
      <c r="I11080"/>
      <c r="J11080"/>
      <c r="K11080"/>
      <c r="L11080" s="172"/>
    </row>
    <row r="11081" spans="7:12" x14ac:dyDescent="0.15">
      <c r="G11081"/>
      <c r="H11081"/>
      <c r="I11081"/>
      <c r="J11081"/>
      <c r="K11081"/>
      <c r="L11081" s="172"/>
    </row>
    <row r="11082" spans="7:12" x14ac:dyDescent="0.15">
      <c r="G11082"/>
      <c r="H11082"/>
      <c r="I11082"/>
      <c r="J11082"/>
      <c r="K11082"/>
      <c r="L11082" s="172"/>
    </row>
    <row r="11083" spans="7:12" x14ac:dyDescent="0.15">
      <c r="G11083"/>
      <c r="H11083"/>
      <c r="I11083"/>
      <c r="J11083"/>
      <c r="K11083"/>
      <c r="L11083" s="172"/>
    </row>
    <row r="11084" spans="7:12" x14ac:dyDescent="0.15">
      <c r="G11084"/>
      <c r="H11084"/>
      <c r="I11084"/>
      <c r="J11084"/>
      <c r="K11084"/>
      <c r="L11084" s="172"/>
    </row>
    <row r="11085" spans="7:12" x14ac:dyDescent="0.15">
      <c r="G11085"/>
      <c r="H11085"/>
      <c r="I11085"/>
      <c r="J11085"/>
      <c r="K11085"/>
      <c r="L11085" s="172"/>
    </row>
    <row r="11086" spans="7:12" x14ac:dyDescent="0.15">
      <c r="G11086"/>
      <c r="H11086"/>
      <c r="I11086"/>
      <c r="J11086"/>
      <c r="K11086"/>
      <c r="L11086" s="172"/>
    </row>
    <row r="11087" spans="7:12" x14ac:dyDescent="0.15">
      <c r="G11087"/>
      <c r="H11087"/>
      <c r="I11087"/>
      <c r="J11087"/>
      <c r="K11087"/>
      <c r="L11087" s="172"/>
    </row>
    <row r="11088" spans="7:12" x14ac:dyDescent="0.15">
      <c r="G11088"/>
      <c r="H11088"/>
      <c r="I11088"/>
      <c r="J11088"/>
      <c r="K11088"/>
      <c r="L11088" s="172"/>
    </row>
    <row r="11089" spans="7:12" x14ac:dyDescent="0.15">
      <c r="G11089"/>
      <c r="H11089"/>
      <c r="I11089"/>
      <c r="J11089"/>
      <c r="K11089"/>
      <c r="L11089" s="172"/>
    </row>
    <row r="11090" spans="7:12" x14ac:dyDescent="0.15">
      <c r="G11090"/>
      <c r="H11090"/>
      <c r="I11090"/>
      <c r="J11090"/>
      <c r="K11090"/>
      <c r="L11090" s="172"/>
    </row>
    <row r="11091" spans="7:12" x14ac:dyDescent="0.15">
      <c r="G11091"/>
      <c r="H11091"/>
      <c r="I11091"/>
      <c r="J11091"/>
      <c r="K11091"/>
      <c r="L11091" s="172"/>
    </row>
    <row r="11092" spans="7:12" x14ac:dyDescent="0.15">
      <c r="G11092"/>
      <c r="H11092"/>
      <c r="I11092"/>
      <c r="J11092"/>
      <c r="K11092"/>
      <c r="L11092" s="172"/>
    </row>
    <row r="11093" spans="7:12" x14ac:dyDescent="0.15">
      <c r="G11093"/>
      <c r="H11093"/>
      <c r="I11093"/>
      <c r="J11093"/>
      <c r="K11093"/>
      <c r="L11093" s="172"/>
    </row>
    <row r="11094" spans="7:12" x14ac:dyDescent="0.15">
      <c r="G11094"/>
      <c r="H11094"/>
      <c r="I11094"/>
      <c r="J11094"/>
      <c r="K11094"/>
      <c r="L11094" s="172"/>
    </row>
    <row r="11095" spans="7:12" x14ac:dyDescent="0.15">
      <c r="G11095"/>
      <c r="H11095"/>
      <c r="I11095"/>
      <c r="J11095"/>
      <c r="K11095"/>
      <c r="L11095" s="172"/>
    </row>
    <row r="11096" spans="7:12" x14ac:dyDescent="0.15">
      <c r="G11096"/>
      <c r="H11096"/>
      <c r="I11096"/>
      <c r="J11096"/>
      <c r="K11096"/>
      <c r="L11096" s="172"/>
    </row>
    <row r="11097" spans="7:12" x14ac:dyDescent="0.15">
      <c r="G11097"/>
      <c r="H11097"/>
      <c r="I11097"/>
      <c r="J11097"/>
      <c r="K11097"/>
      <c r="L11097" s="172"/>
    </row>
    <row r="11098" spans="7:12" x14ac:dyDescent="0.15">
      <c r="G11098"/>
      <c r="H11098"/>
      <c r="I11098"/>
      <c r="J11098"/>
      <c r="K11098"/>
      <c r="L11098" s="172"/>
    </row>
    <row r="11099" spans="7:12" x14ac:dyDescent="0.15">
      <c r="G11099"/>
      <c r="H11099"/>
      <c r="I11099"/>
      <c r="J11099"/>
      <c r="K11099"/>
      <c r="L11099" s="172"/>
    </row>
    <row r="11100" spans="7:12" x14ac:dyDescent="0.15">
      <c r="G11100"/>
      <c r="H11100"/>
      <c r="I11100"/>
      <c r="J11100"/>
      <c r="K11100"/>
      <c r="L11100" s="172"/>
    </row>
    <row r="11101" spans="7:12" x14ac:dyDescent="0.15">
      <c r="G11101"/>
      <c r="H11101"/>
      <c r="I11101"/>
      <c r="J11101"/>
      <c r="K11101"/>
      <c r="L11101" s="172"/>
    </row>
    <row r="11102" spans="7:12" x14ac:dyDescent="0.15">
      <c r="G11102"/>
      <c r="H11102"/>
      <c r="I11102"/>
      <c r="J11102"/>
      <c r="K11102"/>
      <c r="L11102" s="172"/>
    </row>
    <row r="11103" spans="7:12" x14ac:dyDescent="0.15">
      <c r="G11103"/>
      <c r="H11103"/>
      <c r="I11103"/>
      <c r="J11103"/>
      <c r="K11103"/>
      <c r="L11103" s="172"/>
    </row>
    <row r="11104" spans="7:12" x14ac:dyDescent="0.15">
      <c r="G11104"/>
      <c r="H11104"/>
      <c r="I11104"/>
      <c r="J11104"/>
      <c r="K11104"/>
      <c r="L11104" s="172"/>
    </row>
    <row r="11105" spans="7:12" x14ac:dyDescent="0.15">
      <c r="G11105"/>
      <c r="H11105"/>
      <c r="I11105"/>
      <c r="J11105"/>
      <c r="K11105"/>
      <c r="L11105" s="172"/>
    </row>
    <row r="11106" spans="7:12" x14ac:dyDescent="0.15">
      <c r="G11106"/>
      <c r="H11106"/>
      <c r="I11106"/>
      <c r="J11106"/>
      <c r="K11106"/>
      <c r="L11106" s="172"/>
    </row>
    <row r="11107" spans="7:12" x14ac:dyDescent="0.15">
      <c r="G11107"/>
      <c r="H11107"/>
      <c r="I11107"/>
      <c r="J11107"/>
      <c r="K11107"/>
      <c r="L11107" s="172"/>
    </row>
    <row r="11108" spans="7:12" x14ac:dyDescent="0.15">
      <c r="G11108"/>
      <c r="H11108"/>
      <c r="I11108"/>
      <c r="J11108"/>
      <c r="K11108"/>
      <c r="L11108" s="172"/>
    </row>
    <row r="11109" spans="7:12" x14ac:dyDescent="0.15">
      <c r="G11109"/>
      <c r="H11109"/>
      <c r="I11109"/>
      <c r="J11109"/>
      <c r="K11109"/>
      <c r="L11109" s="172"/>
    </row>
    <row r="11110" spans="7:12" x14ac:dyDescent="0.15">
      <c r="G11110"/>
      <c r="H11110"/>
      <c r="I11110"/>
      <c r="J11110"/>
      <c r="K11110"/>
      <c r="L11110" s="172"/>
    </row>
    <row r="11111" spans="7:12" x14ac:dyDescent="0.15">
      <c r="G11111"/>
      <c r="H11111"/>
      <c r="I11111"/>
      <c r="J11111"/>
      <c r="K11111"/>
      <c r="L11111" s="172"/>
    </row>
    <row r="11112" spans="7:12" x14ac:dyDescent="0.15">
      <c r="G11112"/>
      <c r="H11112"/>
      <c r="I11112"/>
      <c r="J11112"/>
      <c r="K11112"/>
      <c r="L11112" s="172"/>
    </row>
    <row r="11113" spans="7:12" x14ac:dyDescent="0.15">
      <c r="G11113"/>
      <c r="H11113"/>
      <c r="I11113"/>
      <c r="J11113"/>
      <c r="K11113"/>
      <c r="L11113" s="172"/>
    </row>
    <row r="11114" spans="7:12" x14ac:dyDescent="0.15">
      <c r="G11114"/>
      <c r="H11114"/>
      <c r="I11114"/>
      <c r="J11114"/>
      <c r="K11114"/>
      <c r="L11114" s="172"/>
    </row>
    <row r="11115" spans="7:12" x14ac:dyDescent="0.15">
      <c r="G11115"/>
      <c r="H11115"/>
      <c r="I11115"/>
      <c r="J11115"/>
      <c r="K11115"/>
      <c r="L11115" s="172"/>
    </row>
    <row r="11116" spans="7:12" x14ac:dyDescent="0.15">
      <c r="G11116"/>
      <c r="H11116"/>
      <c r="I11116"/>
      <c r="J11116"/>
      <c r="K11116"/>
      <c r="L11116" s="172"/>
    </row>
    <row r="11117" spans="7:12" x14ac:dyDescent="0.15">
      <c r="G11117"/>
      <c r="H11117"/>
      <c r="I11117"/>
      <c r="J11117"/>
      <c r="K11117"/>
      <c r="L11117" s="172"/>
    </row>
    <row r="11118" spans="7:12" x14ac:dyDescent="0.15">
      <c r="G11118"/>
      <c r="H11118"/>
      <c r="I11118"/>
      <c r="J11118"/>
      <c r="K11118"/>
      <c r="L11118" s="172"/>
    </row>
    <row r="11119" spans="7:12" x14ac:dyDescent="0.15">
      <c r="G11119"/>
      <c r="H11119"/>
      <c r="I11119"/>
      <c r="J11119"/>
      <c r="K11119"/>
      <c r="L11119" s="172"/>
    </row>
    <row r="11120" spans="7:12" x14ac:dyDescent="0.15">
      <c r="G11120"/>
      <c r="H11120"/>
      <c r="I11120"/>
      <c r="J11120"/>
      <c r="K11120"/>
      <c r="L11120" s="172"/>
    </row>
    <row r="11121" spans="7:12" x14ac:dyDescent="0.15">
      <c r="G11121"/>
      <c r="H11121"/>
      <c r="I11121"/>
      <c r="J11121"/>
      <c r="K11121"/>
      <c r="L11121" s="172"/>
    </row>
    <row r="11122" spans="7:12" x14ac:dyDescent="0.15">
      <c r="G11122"/>
      <c r="H11122"/>
      <c r="I11122"/>
      <c r="J11122"/>
      <c r="K11122"/>
      <c r="L11122" s="172"/>
    </row>
    <row r="11123" spans="7:12" x14ac:dyDescent="0.15">
      <c r="G11123"/>
      <c r="H11123"/>
      <c r="I11123"/>
      <c r="J11123"/>
      <c r="K11123"/>
      <c r="L11123" s="172"/>
    </row>
    <row r="11124" spans="7:12" x14ac:dyDescent="0.15">
      <c r="G11124"/>
      <c r="H11124"/>
      <c r="I11124"/>
      <c r="J11124"/>
      <c r="K11124"/>
      <c r="L11124" s="172"/>
    </row>
    <row r="11125" spans="7:12" x14ac:dyDescent="0.15">
      <c r="G11125"/>
      <c r="H11125"/>
      <c r="I11125"/>
      <c r="J11125"/>
      <c r="K11125"/>
      <c r="L11125" s="172"/>
    </row>
    <row r="11126" spans="7:12" x14ac:dyDescent="0.15">
      <c r="G11126"/>
      <c r="H11126"/>
      <c r="I11126"/>
      <c r="J11126"/>
      <c r="K11126"/>
      <c r="L11126" s="172"/>
    </row>
    <row r="11127" spans="7:12" x14ac:dyDescent="0.15">
      <c r="G11127"/>
      <c r="H11127"/>
      <c r="I11127"/>
      <c r="J11127"/>
      <c r="K11127"/>
      <c r="L11127" s="172"/>
    </row>
    <row r="11128" spans="7:12" x14ac:dyDescent="0.15">
      <c r="G11128"/>
      <c r="H11128"/>
      <c r="I11128"/>
      <c r="J11128"/>
      <c r="K11128"/>
      <c r="L11128" s="172"/>
    </row>
    <row r="11129" spans="7:12" x14ac:dyDescent="0.15">
      <c r="G11129"/>
      <c r="H11129"/>
      <c r="I11129"/>
      <c r="J11129"/>
      <c r="K11129"/>
      <c r="L11129" s="172"/>
    </row>
    <row r="11130" spans="7:12" x14ac:dyDescent="0.15">
      <c r="G11130"/>
      <c r="H11130"/>
      <c r="I11130"/>
      <c r="J11130"/>
      <c r="K11130"/>
      <c r="L11130" s="172"/>
    </row>
    <row r="11131" spans="7:12" x14ac:dyDescent="0.15">
      <c r="G11131"/>
      <c r="H11131"/>
      <c r="I11131"/>
      <c r="J11131"/>
      <c r="K11131"/>
      <c r="L11131" s="172"/>
    </row>
    <row r="11132" spans="7:12" x14ac:dyDescent="0.15">
      <c r="G11132"/>
      <c r="H11132"/>
      <c r="I11132"/>
      <c r="J11132"/>
      <c r="K11132"/>
      <c r="L11132" s="172"/>
    </row>
    <row r="11133" spans="7:12" x14ac:dyDescent="0.15">
      <c r="G11133"/>
      <c r="H11133"/>
      <c r="I11133"/>
      <c r="J11133"/>
      <c r="K11133"/>
      <c r="L11133" s="172"/>
    </row>
    <row r="11134" spans="7:12" x14ac:dyDescent="0.15">
      <c r="G11134"/>
      <c r="H11134"/>
      <c r="I11134"/>
      <c r="J11134"/>
      <c r="K11134"/>
      <c r="L11134" s="172"/>
    </row>
    <row r="11135" spans="7:12" x14ac:dyDescent="0.15">
      <c r="G11135"/>
      <c r="H11135"/>
      <c r="I11135"/>
      <c r="J11135"/>
      <c r="K11135"/>
      <c r="L11135" s="172"/>
    </row>
    <row r="11136" spans="7:12" x14ac:dyDescent="0.15">
      <c r="G11136"/>
      <c r="H11136"/>
      <c r="I11136"/>
      <c r="J11136"/>
      <c r="K11136"/>
      <c r="L11136" s="172"/>
    </row>
    <row r="11137" spans="7:12" x14ac:dyDescent="0.15">
      <c r="G11137"/>
      <c r="H11137"/>
      <c r="I11137"/>
      <c r="J11137"/>
      <c r="K11137"/>
      <c r="L11137" s="172"/>
    </row>
    <row r="11138" spans="7:12" x14ac:dyDescent="0.15">
      <c r="G11138"/>
      <c r="H11138"/>
      <c r="I11138"/>
      <c r="J11138"/>
      <c r="K11138"/>
      <c r="L11138" s="172"/>
    </row>
    <row r="11139" spans="7:12" x14ac:dyDescent="0.15">
      <c r="G11139"/>
      <c r="H11139"/>
      <c r="I11139"/>
      <c r="J11139"/>
      <c r="K11139"/>
      <c r="L11139" s="172"/>
    </row>
    <row r="11140" spans="7:12" x14ac:dyDescent="0.15">
      <c r="G11140"/>
      <c r="H11140"/>
      <c r="I11140"/>
      <c r="J11140"/>
      <c r="K11140"/>
      <c r="L11140" s="172"/>
    </row>
    <row r="11141" spans="7:12" x14ac:dyDescent="0.15">
      <c r="G11141"/>
      <c r="H11141"/>
      <c r="I11141"/>
      <c r="J11141"/>
      <c r="K11141"/>
      <c r="L11141" s="172"/>
    </row>
    <row r="11142" spans="7:12" x14ac:dyDescent="0.15">
      <c r="G11142"/>
      <c r="H11142"/>
      <c r="I11142"/>
      <c r="J11142"/>
      <c r="K11142"/>
      <c r="L11142" s="172"/>
    </row>
    <row r="11143" spans="7:12" x14ac:dyDescent="0.15">
      <c r="G11143"/>
      <c r="H11143"/>
      <c r="I11143"/>
      <c r="J11143"/>
      <c r="K11143"/>
      <c r="L11143" s="172"/>
    </row>
    <row r="11144" spans="7:12" x14ac:dyDescent="0.15">
      <c r="G11144"/>
      <c r="H11144"/>
      <c r="I11144"/>
      <c r="J11144"/>
      <c r="K11144"/>
      <c r="L11144" s="172"/>
    </row>
    <row r="11145" spans="7:12" x14ac:dyDescent="0.15">
      <c r="G11145"/>
      <c r="H11145"/>
      <c r="I11145"/>
      <c r="J11145"/>
      <c r="K11145"/>
      <c r="L11145" s="172"/>
    </row>
    <row r="11146" spans="7:12" x14ac:dyDescent="0.15">
      <c r="G11146"/>
      <c r="H11146"/>
      <c r="I11146"/>
      <c r="J11146"/>
      <c r="K11146"/>
      <c r="L11146" s="172"/>
    </row>
    <row r="11147" spans="7:12" x14ac:dyDescent="0.15">
      <c r="G11147"/>
      <c r="H11147"/>
      <c r="I11147"/>
      <c r="J11147"/>
      <c r="K11147"/>
      <c r="L11147" s="172"/>
    </row>
    <row r="11148" spans="7:12" x14ac:dyDescent="0.15">
      <c r="G11148"/>
      <c r="H11148"/>
      <c r="I11148"/>
      <c r="J11148"/>
      <c r="K11148"/>
      <c r="L11148" s="172"/>
    </row>
    <row r="11149" spans="7:12" x14ac:dyDescent="0.15">
      <c r="G11149"/>
      <c r="H11149"/>
      <c r="I11149"/>
      <c r="J11149"/>
      <c r="K11149"/>
      <c r="L11149" s="172"/>
    </row>
    <row r="11150" spans="7:12" x14ac:dyDescent="0.15">
      <c r="G11150"/>
      <c r="H11150"/>
      <c r="I11150"/>
      <c r="J11150"/>
      <c r="K11150"/>
      <c r="L11150" s="172"/>
    </row>
    <row r="11151" spans="7:12" x14ac:dyDescent="0.15">
      <c r="G11151"/>
      <c r="H11151"/>
      <c r="I11151"/>
      <c r="J11151"/>
      <c r="K11151"/>
      <c r="L11151" s="172"/>
    </row>
    <row r="11152" spans="7:12" x14ac:dyDescent="0.15">
      <c r="G11152"/>
      <c r="H11152"/>
      <c r="I11152"/>
      <c r="J11152"/>
      <c r="K11152"/>
      <c r="L11152" s="172"/>
    </row>
    <row r="11153" spans="7:12" x14ac:dyDescent="0.15">
      <c r="G11153"/>
      <c r="H11153"/>
      <c r="I11153"/>
      <c r="J11153"/>
      <c r="K11153"/>
      <c r="L11153" s="172"/>
    </row>
    <row r="11154" spans="7:12" x14ac:dyDescent="0.15">
      <c r="G11154"/>
      <c r="H11154"/>
      <c r="I11154"/>
      <c r="J11154"/>
      <c r="K11154"/>
      <c r="L11154" s="172"/>
    </row>
    <row r="11155" spans="7:12" x14ac:dyDescent="0.15">
      <c r="G11155"/>
      <c r="H11155"/>
      <c r="I11155"/>
      <c r="J11155"/>
      <c r="K11155"/>
      <c r="L11155" s="172"/>
    </row>
    <row r="11156" spans="7:12" x14ac:dyDescent="0.15">
      <c r="G11156"/>
      <c r="H11156"/>
      <c r="I11156"/>
      <c r="J11156"/>
      <c r="K11156"/>
      <c r="L11156" s="172"/>
    </row>
    <row r="11157" spans="7:12" x14ac:dyDescent="0.15">
      <c r="G11157"/>
      <c r="H11157"/>
      <c r="I11157"/>
      <c r="J11157"/>
      <c r="K11157"/>
      <c r="L11157" s="172"/>
    </row>
    <row r="11158" spans="7:12" x14ac:dyDescent="0.15">
      <c r="G11158"/>
      <c r="H11158"/>
      <c r="I11158"/>
      <c r="J11158"/>
      <c r="K11158"/>
      <c r="L11158" s="172"/>
    </row>
    <row r="11159" spans="7:12" x14ac:dyDescent="0.15">
      <c r="G11159"/>
      <c r="H11159"/>
      <c r="I11159"/>
      <c r="J11159"/>
      <c r="K11159"/>
      <c r="L11159" s="172"/>
    </row>
    <row r="11160" spans="7:12" x14ac:dyDescent="0.15">
      <c r="G11160"/>
      <c r="H11160"/>
      <c r="I11160"/>
      <c r="J11160"/>
      <c r="K11160"/>
      <c r="L11160" s="172"/>
    </row>
    <row r="11161" spans="7:12" x14ac:dyDescent="0.15">
      <c r="G11161"/>
      <c r="H11161"/>
      <c r="I11161"/>
      <c r="J11161"/>
      <c r="K11161"/>
      <c r="L11161" s="172"/>
    </row>
    <row r="11162" spans="7:12" x14ac:dyDescent="0.15">
      <c r="G11162"/>
      <c r="H11162"/>
      <c r="I11162"/>
      <c r="J11162"/>
      <c r="K11162"/>
      <c r="L11162" s="172"/>
    </row>
    <row r="11163" spans="7:12" x14ac:dyDescent="0.15">
      <c r="G11163"/>
      <c r="H11163"/>
      <c r="I11163"/>
      <c r="J11163"/>
      <c r="K11163"/>
      <c r="L11163" s="172"/>
    </row>
    <row r="11164" spans="7:12" x14ac:dyDescent="0.15">
      <c r="G11164"/>
      <c r="H11164"/>
      <c r="I11164"/>
      <c r="J11164"/>
      <c r="K11164"/>
      <c r="L11164" s="172"/>
    </row>
    <row r="11165" spans="7:12" x14ac:dyDescent="0.15">
      <c r="G11165"/>
      <c r="H11165"/>
      <c r="I11165"/>
      <c r="J11165"/>
      <c r="K11165"/>
      <c r="L11165" s="172"/>
    </row>
    <row r="11166" spans="7:12" x14ac:dyDescent="0.15">
      <c r="G11166"/>
      <c r="H11166"/>
      <c r="I11166"/>
      <c r="J11166"/>
      <c r="K11166"/>
      <c r="L11166" s="172"/>
    </row>
    <row r="11167" spans="7:12" x14ac:dyDescent="0.15">
      <c r="G11167"/>
      <c r="H11167"/>
      <c r="I11167"/>
      <c r="J11167"/>
      <c r="K11167"/>
      <c r="L11167" s="172"/>
    </row>
    <row r="11168" spans="7:12" x14ac:dyDescent="0.15">
      <c r="G11168"/>
      <c r="H11168"/>
      <c r="I11168"/>
      <c r="J11168"/>
      <c r="K11168"/>
      <c r="L11168" s="172"/>
    </row>
    <row r="11169" spans="7:12" x14ac:dyDescent="0.15">
      <c r="G11169"/>
      <c r="H11169"/>
      <c r="I11169"/>
      <c r="J11169"/>
      <c r="K11169"/>
      <c r="L11169" s="172"/>
    </row>
    <row r="11170" spans="7:12" x14ac:dyDescent="0.15">
      <c r="G11170"/>
      <c r="H11170"/>
      <c r="I11170"/>
      <c r="J11170"/>
      <c r="K11170"/>
      <c r="L11170" s="172"/>
    </row>
    <row r="11171" spans="7:12" x14ac:dyDescent="0.15">
      <c r="G11171"/>
      <c r="H11171"/>
      <c r="I11171"/>
      <c r="J11171"/>
      <c r="K11171"/>
      <c r="L11171" s="172"/>
    </row>
    <row r="11172" spans="7:12" x14ac:dyDescent="0.15">
      <c r="G11172"/>
      <c r="H11172"/>
      <c r="I11172"/>
      <c r="J11172"/>
      <c r="K11172"/>
      <c r="L11172" s="172"/>
    </row>
    <row r="11173" spans="7:12" x14ac:dyDescent="0.15">
      <c r="G11173"/>
      <c r="H11173"/>
      <c r="I11173"/>
      <c r="J11173"/>
      <c r="K11173"/>
      <c r="L11173" s="172"/>
    </row>
    <row r="11174" spans="7:12" x14ac:dyDescent="0.15">
      <c r="G11174"/>
      <c r="H11174"/>
      <c r="I11174"/>
      <c r="J11174"/>
      <c r="K11174"/>
      <c r="L11174" s="172"/>
    </row>
    <row r="11175" spans="7:12" x14ac:dyDescent="0.15">
      <c r="G11175"/>
      <c r="H11175"/>
      <c r="I11175"/>
      <c r="J11175"/>
      <c r="K11175"/>
      <c r="L11175" s="172"/>
    </row>
    <row r="11176" spans="7:12" x14ac:dyDescent="0.15">
      <c r="G11176"/>
      <c r="H11176"/>
      <c r="I11176"/>
      <c r="J11176"/>
      <c r="K11176"/>
      <c r="L11176" s="172"/>
    </row>
    <row r="11177" spans="7:12" x14ac:dyDescent="0.15">
      <c r="G11177"/>
      <c r="H11177"/>
      <c r="I11177"/>
      <c r="J11177"/>
      <c r="K11177"/>
      <c r="L11177" s="172"/>
    </row>
    <row r="11178" spans="7:12" x14ac:dyDescent="0.15">
      <c r="G11178"/>
      <c r="H11178"/>
      <c r="I11178"/>
      <c r="J11178"/>
      <c r="K11178"/>
      <c r="L11178" s="172"/>
    </row>
    <row r="11179" spans="7:12" x14ac:dyDescent="0.15">
      <c r="G11179"/>
      <c r="H11179"/>
      <c r="I11179"/>
      <c r="J11179"/>
      <c r="K11179"/>
      <c r="L11179" s="172"/>
    </row>
    <row r="11180" spans="7:12" x14ac:dyDescent="0.15">
      <c r="G11180"/>
      <c r="H11180"/>
      <c r="I11180"/>
      <c r="J11180"/>
      <c r="K11180"/>
      <c r="L11180" s="172"/>
    </row>
    <row r="11181" spans="7:12" x14ac:dyDescent="0.15">
      <c r="G11181"/>
      <c r="H11181"/>
      <c r="I11181"/>
      <c r="J11181"/>
      <c r="K11181"/>
      <c r="L11181" s="172"/>
    </row>
    <row r="11182" spans="7:12" x14ac:dyDescent="0.15">
      <c r="G11182"/>
      <c r="H11182"/>
      <c r="I11182"/>
      <c r="J11182"/>
      <c r="K11182"/>
      <c r="L11182" s="172"/>
    </row>
    <row r="11183" spans="7:12" x14ac:dyDescent="0.15">
      <c r="G11183"/>
      <c r="H11183"/>
      <c r="I11183"/>
      <c r="J11183"/>
      <c r="K11183"/>
      <c r="L11183" s="172"/>
    </row>
    <row r="11184" spans="7:12" x14ac:dyDescent="0.15">
      <c r="G11184"/>
      <c r="H11184"/>
      <c r="I11184"/>
      <c r="J11184"/>
      <c r="K11184"/>
      <c r="L11184" s="172"/>
    </row>
    <row r="11185" spans="7:12" x14ac:dyDescent="0.15">
      <c r="G11185"/>
      <c r="H11185"/>
      <c r="I11185"/>
      <c r="J11185"/>
      <c r="K11185"/>
      <c r="L11185" s="172"/>
    </row>
    <row r="11186" spans="7:12" x14ac:dyDescent="0.15">
      <c r="G11186"/>
      <c r="H11186"/>
      <c r="I11186"/>
      <c r="J11186"/>
      <c r="K11186"/>
      <c r="L11186" s="172"/>
    </row>
    <row r="11187" spans="7:12" x14ac:dyDescent="0.15">
      <c r="G11187"/>
      <c r="H11187"/>
      <c r="I11187"/>
      <c r="J11187"/>
      <c r="K11187"/>
      <c r="L11187" s="172"/>
    </row>
    <row r="11188" spans="7:12" x14ac:dyDescent="0.15">
      <c r="G11188"/>
      <c r="H11188"/>
      <c r="I11188"/>
      <c r="J11188"/>
      <c r="K11188"/>
      <c r="L11188" s="172"/>
    </row>
    <row r="11189" spans="7:12" x14ac:dyDescent="0.15">
      <c r="G11189"/>
      <c r="H11189"/>
      <c r="I11189"/>
      <c r="J11189"/>
      <c r="K11189"/>
      <c r="L11189" s="172"/>
    </row>
    <row r="11190" spans="7:12" x14ac:dyDescent="0.15">
      <c r="G11190"/>
      <c r="H11190"/>
      <c r="I11190"/>
      <c r="J11190"/>
      <c r="K11190"/>
      <c r="L11190" s="172"/>
    </row>
    <row r="11191" spans="7:12" x14ac:dyDescent="0.15">
      <c r="G11191"/>
      <c r="H11191"/>
      <c r="I11191"/>
      <c r="J11191"/>
      <c r="K11191"/>
      <c r="L11191" s="172"/>
    </row>
    <row r="11192" spans="7:12" x14ac:dyDescent="0.15">
      <c r="G11192"/>
      <c r="H11192"/>
      <c r="I11192"/>
      <c r="J11192"/>
      <c r="K11192"/>
      <c r="L11192" s="172"/>
    </row>
    <row r="11193" spans="7:12" x14ac:dyDescent="0.15">
      <c r="G11193"/>
      <c r="H11193"/>
      <c r="I11193"/>
      <c r="J11193"/>
      <c r="K11193"/>
      <c r="L11193" s="172"/>
    </row>
    <row r="11194" spans="7:12" x14ac:dyDescent="0.15">
      <c r="G11194"/>
      <c r="H11194"/>
      <c r="I11194"/>
      <c r="J11194"/>
      <c r="K11194"/>
      <c r="L11194" s="172"/>
    </row>
    <row r="11195" spans="7:12" x14ac:dyDescent="0.15">
      <c r="G11195"/>
      <c r="H11195"/>
      <c r="I11195"/>
      <c r="J11195"/>
      <c r="K11195"/>
      <c r="L11195" s="172"/>
    </row>
    <row r="11196" spans="7:12" x14ac:dyDescent="0.15">
      <c r="G11196"/>
      <c r="H11196"/>
      <c r="I11196"/>
      <c r="J11196"/>
      <c r="K11196"/>
      <c r="L11196" s="172"/>
    </row>
    <row r="11197" spans="7:12" x14ac:dyDescent="0.15">
      <c r="G11197"/>
      <c r="H11197"/>
      <c r="I11197"/>
      <c r="J11197"/>
      <c r="K11197"/>
      <c r="L11197" s="172"/>
    </row>
    <row r="11198" spans="7:12" x14ac:dyDescent="0.15">
      <c r="G11198"/>
      <c r="H11198"/>
      <c r="I11198"/>
      <c r="J11198"/>
      <c r="K11198"/>
      <c r="L11198" s="172"/>
    </row>
    <row r="11199" spans="7:12" x14ac:dyDescent="0.15">
      <c r="G11199"/>
      <c r="H11199"/>
      <c r="I11199"/>
      <c r="J11199"/>
      <c r="K11199"/>
      <c r="L11199" s="172"/>
    </row>
    <row r="11200" spans="7:12" x14ac:dyDescent="0.15">
      <c r="G11200"/>
      <c r="H11200"/>
      <c r="I11200"/>
      <c r="J11200"/>
      <c r="K11200"/>
      <c r="L11200" s="172"/>
    </row>
    <row r="11201" spans="7:12" x14ac:dyDescent="0.15">
      <c r="G11201"/>
      <c r="H11201"/>
      <c r="I11201"/>
      <c r="J11201"/>
      <c r="K11201"/>
      <c r="L11201" s="172"/>
    </row>
    <row r="11202" spans="7:12" x14ac:dyDescent="0.15">
      <c r="G11202"/>
      <c r="H11202"/>
      <c r="I11202"/>
      <c r="J11202"/>
      <c r="K11202"/>
      <c r="L11202" s="172"/>
    </row>
    <row r="11203" spans="7:12" x14ac:dyDescent="0.15">
      <c r="G11203"/>
      <c r="H11203"/>
      <c r="I11203"/>
      <c r="J11203"/>
      <c r="K11203"/>
      <c r="L11203" s="172"/>
    </row>
    <row r="11204" spans="7:12" x14ac:dyDescent="0.15">
      <c r="G11204"/>
      <c r="H11204"/>
      <c r="I11204"/>
      <c r="J11204"/>
      <c r="K11204"/>
      <c r="L11204" s="172"/>
    </row>
    <row r="11205" spans="7:12" x14ac:dyDescent="0.15">
      <c r="G11205"/>
      <c r="H11205"/>
      <c r="I11205"/>
      <c r="J11205"/>
      <c r="K11205"/>
      <c r="L11205" s="172"/>
    </row>
    <row r="11206" spans="7:12" x14ac:dyDescent="0.15">
      <c r="G11206"/>
      <c r="H11206"/>
      <c r="I11206"/>
      <c r="J11206"/>
      <c r="K11206"/>
      <c r="L11206" s="172"/>
    </row>
    <row r="11207" spans="7:12" x14ac:dyDescent="0.15">
      <c r="G11207"/>
      <c r="H11207"/>
      <c r="I11207"/>
      <c r="J11207"/>
      <c r="K11207"/>
      <c r="L11207" s="172"/>
    </row>
    <row r="11208" spans="7:12" x14ac:dyDescent="0.15">
      <c r="G11208"/>
      <c r="H11208"/>
      <c r="I11208"/>
      <c r="J11208"/>
      <c r="K11208"/>
      <c r="L11208" s="172"/>
    </row>
    <row r="11209" spans="7:12" x14ac:dyDescent="0.15">
      <c r="G11209"/>
      <c r="H11209"/>
      <c r="I11209"/>
      <c r="J11209"/>
      <c r="K11209"/>
      <c r="L11209" s="172"/>
    </row>
    <row r="11210" spans="7:12" x14ac:dyDescent="0.15">
      <c r="G11210"/>
      <c r="H11210"/>
      <c r="I11210"/>
      <c r="J11210"/>
      <c r="K11210"/>
      <c r="L11210" s="172"/>
    </row>
    <row r="11211" spans="7:12" x14ac:dyDescent="0.15">
      <c r="G11211"/>
      <c r="H11211"/>
      <c r="I11211"/>
      <c r="J11211"/>
      <c r="K11211"/>
      <c r="L11211" s="172"/>
    </row>
    <row r="11212" spans="7:12" x14ac:dyDescent="0.15">
      <c r="G11212"/>
      <c r="H11212"/>
      <c r="I11212"/>
      <c r="J11212"/>
      <c r="K11212"/>
      <c r="L11212" s="172"/>
    </row>
    <row r="11213" spans="7:12" x14ac:dyDescent="0.15">
      <c r="G11213"/>
      <c r="H11213"/>
      <c r="I11213"/>
      <c r="J11213"/>
      <c r="K11213"/>
      <c r="L11213" s="172"/>
    </row>
    <row r="11214" spans="7:12" x14ac:dyDescent="0.15">
      <c r="G11214"/>
      <c r="H11214"/>
      <c r="I11214"/>
      <c r="J11214"/>
      <c r="K11214"/>
      <c r="L11214" s="172"/>
    </row>
    <row r="11215" spans="7:12" x14ac:dyDescent="0.15">
      <c r="G11215"/>
      <c r="H11215"/>
      <c r="I11215"/>
      <c r="J11215"/>
      <c r="K11215"/>
      <c r="L11215" s="172"/>
    </row>
    <row r="11216" spans="7:12" x14ac:dyDescent="0.15">
      <c r="G11216"/>
      <c r="H11216"/>
      <c r="I11216"/>
      <c r="J11216"/>
      <c r="K11216"/>
      <c r="L11216" s="172"/>
    </row>
    <row r="11217" spans="7:12" x14ac:dyDescent="0.15">
      <c r="G11217"/>
      <c r="H11217"/>
      <c r="I11217"/>
      <c r="J11217"/>
      <c r="K11217"/>
      <c r="L11217" s="172"/>
    </row>
    <row r="11218" spans="7:12" x14ac:dyDescent="0.15">
      <c r="G11218"/>
      <c r="H11218"/>
      <c r="I11218"/>
      <c r="J11218"/>
      <c r="K11218"/>
      <c r="L11218" s="172"/>
    </row>
    <row r="11219" spans="7:12" x14ac:dyDescent="0.15">
      <c r="G11219"/>
      <c r="H11219"/>
      <c r="I11219"/>
      <c r="J11219"/>
      <c r="K11219"/>
      <c r="L11219" s="172"/>
    </row>
    <row r="11220" spans="7:12" x14ac:dyDescent="0.15">
      <c r="G11220"/>
      <c r="H11220"/>
      <c r="I11220"/>
      <c r="J11220"/>
      <c r="K11220"/>
      <c r="L11220" s="172"/>
    </row>
    <row r="11221" spans="7:12" x14ac:dyDescent="0.15">
      <c r="G11221"/>
      <c r="H11221"/>
      <c r="I11221"/>
      <c r="J11221"/>
      <c r="K11221"/>
      <c r="L11221" s="172"/>
    </row>
    <row r="11222" spans="7:12" x14ac:dyDescent="0.15">
      <c r="G11222"/>
      <c r="H11222"/>
      <c r="I11222"/>
      <c r="J11222"/>
      <c r="K11222"/>
      <c r="L11222" s="172"/>
    </row>
    <row r="11223" spans="7:12" x14ac:dyDescent="0.15">
      <c r="G11223"/>
      <c r="H11223"/>
      <c r="I11223"/>
      <c r="J11223"/>
      <c r="K11223"/>
      <c r="L11223" s="172"/>
    </row>
    <row r="11224" spans="7:12" x14ac:dyDescent="0.15">
      <c r="G11224"/>
      <c r="H11224"/>
      <c r="I11224"/>
      <c r="J11224"/>
      <c r="K11224"/>
      <c r="L11224" s="172"/>
    </row>
    <row r="11225" spans="7:12" x14ac:dyDescent="0.15">
      <c r="G11225"/>
      <c r="H11225"/>
      <c r="I11225"/>
      <c r="J11225"/>
      <c r="K11225"/>
      <c r="L11225" s="172"/>
    </row>
    <row r="11226" spans="7:12" x14ac:dyDescent="0.15">
      <c r="G11226"/>
      <c r="H11226"/>
      <c r="I11226"/>
      <c r="J11226"/>
      <c r="K11226"/>
      <c r="L11226" s="172"/>
    </row>
    <row r="11227" spans="7:12" x14ac:dyDescent="0.15">
      <c r="G11227"/>
      <c r="H11227"/>
      <c r="I11227"/>
      <c r="J11227"/>
      <c r="K11227"/>
      <c r="L11227" s="172"/>
    </row>
    <row r="11228" spans="7:12" x14ac:dyDescent="0.15">
      <c r="G11228"/>
      <c r="H11228"/>
      <c r="I11228"/>
      <c r="J11228"/>
      <c r="K11228"/>
      <c r="L11228" s="172"/>
    </row>
    <row r="11229" spans="7:12" x14ac:dyDescent="0.15">
      <c r="G11229"/>
      <c r="H11229"/>
      <c r="I11229"/>
      <c r="J11229"/>
      <c r="K11229"/>
      <c r="L11229" s="172"/>
    </row>
    <row r="11230" spans="7:12" x14ac:dyDescent="0.15">
      <c r="G11230"/>
      <c r="H11230"/>
      <c r="I11230"/>
      <c r="J11230"/>
      <c r="K11230"/>
      <c r="L11230" s="172"/>
    </row>
    <row r="11231" spans="7:12" x14ac:dyDescent="0.15">
      <c r="G11231"/>
      <c r="H11231"/>
      <c r="I11231"/>
      <c r="J11231"/>
      <c r="K11231"/>
      <c r="L11231" s="172"/>
    </row>
    <row r="11232" spans="7:12" x14ac:dyDescent="0.15">
      <c r="G11232"/>
      <c r="H11232"/>
      <c r="I11232"/>
      <c r="J11232"/>
      <c r="K11232"/>
      <c r="L11232" s="172"/>
    </row>
    <row r="11233" spans="7:12" x14ac:dyDescent="0.15">
      <c r="G11233"/>
      <c r="H11233"/>
      <c r="I11233"/>
      <c r="J11233"/>
      <c r="K11233"/>
      <c r="L11233" s="172"/>
    </row>
    <row r="11234" spans="7:12" x14ac:dyDescent="0.15">
      <c r="G11234"/>
      <c r="H11234"/>
      <c r="I11234"/>
      <c r="J11234"/>
      <c r="K11234"/>
      <c r="L11234" s="172"/>
    </row>
    <row r="11235" spans="7:12" x14ac:dyDescent="0.15">
      <c r="G11235"/>
      <c r="H11235"/>
      <c r="I11235"/>
      <c r="J11235"/>
      <c r="K11235"/>
      <c r="L11235" s="172"/>
    </row>
    <row r="11236" spans="7:12" x14ac:dyDescent="0.15">
      <c r="G11236"/>
      <c r="H11236"/>
      <c r="I11236"/>
      <c r="J11236"/>
      <c r="K11236"/>
      <c r="L11236" s="172"/>
    </row>
    <row r="11237" spans="7:12" x14ac:dyDescent="0.15">
      <c r="G11237"/>
      <c r="H11237"/>
      <c r="I11237"/>
      <c r="J11237"/>
      <c r="K11237"/>
      <c r="L11237" s="172"/>
    </row>
    <row r="11238" spans="7:12" x14ac:dyDescent="0.15">
      <c r="G11238"/>
      <c r="H11238"/>
      <c r="I11238"/>
      <c r="J11238"/>
      <c r="K11238"/>
      <c r="L11238" s="172"/>
    </row>
    <row r="11239" spans="7:12" x14ac:dyDescent="0.15">
      <c r="G11239"/>
      <c r="H11239"/>
      <c r="I11239"/>
      <c r="J11239"/>
      <c r="K11239"/>
      <c r="L11239" s="172"/>
    </row>
    <row r="11240" spans="7:12" x14ac:dyDescent="0.15">
      <c r="G11240"/>
      <c r="H11240"/>
      <c r="I11240"/>
      <c r="J11240"/>
      <c r="K11240"/>
      <c r="L11240" s="172"/>
    </row>
    <row r="11241" spans="7:12" x14ac:dyDescent="0.15">
      <c r="G11241"/>
      <c r="H11241"/>
      <c r="I11241"/>
      <c r="J11241"/>
      <c r="K11241"/>
      <c r="L11241" s="172"/>
    </row>
    <row r="11242" spans="7:12" x14ac:dyDescent="0.15">
      <c r="G11242"/>
      <c r="H11242"/>
      <c r="I11242"/>
      <c r="J11242"/>
      <c r="K11242"/>
      <c r="L11242" s="172"/>
    </row>
    <row r="11243" spans="7:12" x14ac:dyDescent="0.15">
      <c r="G11243"/>
      <c r="H11243"/>
      <c r="I11243"/>
      <c r="J11243"/>
      <c r="K11243"/>
      <c r="L11243" s="172"/>
    </row>
    <row r="11244" spans="7:12" x14ac:dyDescent="0.15">
      <c r="G11244"/>
      <c r="H11244"/>
      <c r="I11244"/>
      <c r="J11244"/>
      <c r="K11244"/>
      <c r="L11244" s="172"/>
    </row>
    <row r="11245" spans="7:12" x14ac:dyDescent="0.15">
      <c r="G11245"/>
      <c r="H11245"/>
      <c r="I11245"/>
      <c r="J11245"/>
      <c r="K11245"/>
      <c r="L11245" s="172"/>
    </row>
    <row r="11246" spans="7:12" x14ac:dyDescent="0.15">
      <c r="G11246"/>
      <c r="H11246"/>
      <c r="I11246"/>
      <c r="J11246"/>
      <c r="K11246"/>
      <c r="L11246" s="172"/>
    </row>
    <row r="11247" spans="7:12" x14ac:dyDescent="0.15">
      <c r="G11247"/>
      <c r="H11247"/>
      <c r="I11247"/>
      <c r="J11247"/>
      <c r="K11247"/>
      <c r="L11247" s="172"/>
    </row>
    <row r="11248" spans="7:12" x14ac:dyDescent="0.15">
      <c r="G11248"/>
      <c r="H11248"/>
      <c r="I11248"/>
      <c r="J11248"/>
      <c r="K11248"/>
      <c r="L11248" s="172"/>
    </row>
    <row r="11249" spans="7:12" x14ac:dyDescent="0.15">
      <c r="G11249"/>
      <c r="H11249"/>
      <c r="I11249"/>
      <c r="J11249"/>
      <c r="K11249"/>
      <c r="L11249" s="172"/>
    </row>
    <row r="11250" spans="7:12" x14ac:dyDescent="0.15">
      <c r="G11250"/>
      <c r="H11250"/>
      <c r="I11250"/>
      <c r="J11250"/>
      <c r="K11250"/>
      <c r="L11250" s="172"/>
    </row>
    <row r="11251" spans="7:12" x14ac:dyDescent="0.15">
      <c r="G11251"/>
      <c r="H11251"/>
      <c r="I11251"/>
      <c r="J11251"/>
      <c r="K11251"/>
      <c r="L11251" s="172"/>
    </row>
    <row r="11252" spans="7:12" x14ac:dyDescent="0.15">
      <c r="G11252"/>
      <c r="H11252"/>
      <c r="I11252"/>
      <c r="J11252"/>
      <c r="K11252"/>
      <c r="L11252" s="172"/>
    </row>
    <row r="11253" spans="7:12" x14ac:dyDescent="0.15">
      <c r="G11253"/>
      <c r="H11253"/>
      <c r="I11253"/>
      <c r="J11253"/>
      <c r="K11253"/>
      <c r="L11253" s="172"/>
    </row>
    <row r="11254" spans="7:12" x14ac:dyDescent="0.15">
      <c r="G11254"/>
      <c r="H11254"/>
      <c r="I11254"/>
      <c r="J11254"/>
      <c r="K11254"/>
      <c r="L11254" s="172"/>
    </row>
    <row r="11255" spans="7:12" x14ac:dyDescent="0.15">
      <c r="G11255"/>
      <c r="H11255"/>
      <c r="I11255"/>
      <c r="J11255"/>
      <c r="K11255"/>
      <c r="L11255" s="172"/>
    </row>
    <row r="11256" spans="7:12" x14ac:dyDescent="0.15">
      <c r="G11256"/>
      <c r="H11256"/>
      <c r="I11256"/>
      <c r="J11256"/>
      <c r="K11256"/>
      <c r="L11256" s="172"/>
    </row>
    <row r="11257" spans="7:12" x14ac:dyDescent="0.15">
      <c r="G11257"/>
      <c r="H11257"/>
      <c r="I11257"/>
      <c r="J11257"/>
      <c r="K11257"/>
      <c r="L11257" s="172"/>
    </row>
    <row r="11258" spans="7:12" x14ac:dyDescent="0.15">
      <c r="G11258"/>
      <c r="H11258"/>
      <c r="I11258"/>
      <c r="J11258"/>
      <c r="K11258"/>
      <c r="L11258" s="172"/>
    </row>
    <row r="11259" spans="7:12" x14ac:dyDescent="0.15">
      <c r="G11259"/>
      <c r="H11259"/>
      <c r="I11259"/>
      <c r="J11259"/>
      <c r="K11259"/>
      <c r="L11259" s="172"/>
    </row>
    <row r="11260" spans="7:12" x14ac:dyDescent="0.15">
      <c r="G11260"/>
      <c r="H11260"/>
      <c r="I11260"/>
      <c r="J11260"/>
      <c r="K11260"/>
      <c r="L11260" s="172"/>
    </row>
    <row r="11261" spans="7:12" x14ac:dyDescent="0.15">
      <c r="G11261"/>
      <c r="H11261"/>
      <c r="I11261"/>
      <c r="J11261"/>
      <c r="K11261"/>
      <c r="L11261" s="172"/>
    </row>
    <row r="11262" spans="7:12" x14ac:dyDescent="0.15">
      <c r="G11262"/>
      <c r="H11262"/>
      <c r="I11262"/>
      <c r="J11262"/>
      <c r="K11262"/>
      <c r="L11262" s="172"/>
    </row>
    <row r="11263" spans="7:12" x14ac:dyDescent="0.15">
      <c r="G11263"/>
      <c r="H11263"/>
      <c r="I11263"/>
      <c r="J11263"/>
      <c r="K11263"/>
      <c r="L11263" s="172"/>
    </row>
    <row r="11264" spans="7:12" x14ac:dyDescent="0.15">
      <c r="G11264"/>
      <c r="H11264"/>
      <c r="I11264"/>
      <c r="J11264"/>
      <c r="K11264"/>
      <c r="L11264" s="172"/>
    </row>
    <row r="11265" spans="7:12" x14ac:dyDescent="0.15">
      <c r="G11265"/>
      <c r="H11265"/>
      <c r="I11265"/>
      <c r="J11265"/>
      <c r="K11265"/>
      <c r="L11265" s="172"/>
    </row>
    <row r="11266" spans="7:12" x14ac:dyDescent="0.15">
      <c r="G11266"/>
      <c r="H11266"/>
      <c r="I11266"/>
      <c r="J11266"/>
      <c r="K11266"/>
      <c r="L11266" s="172"/>
    </row>
    <row r="11267" spans="7:12" x14ac:dyDescent="0.15">
      <c r="G11267"/>
      <c r="H11267"/>
      <c r="I11267"/>
      <c r="J11267"/>
      <c r="K11267"/>
      <c r="L11267" s="172"/>
    </row>
    <row r="11268" spans="7:12" x14ac:dyDescent="0.15">
      <c r="G11268"/>
      <c r="H11268"/>
      <c r="I11268"/>
      <c r="J11268"/>
      <c r="K11268"/>
      <c r="L11268" s="172"/>
    </row>
    <row r="11269" spans="7:12" x14ac:dyDescent="0.15">
      <c r="G11269"/>
      <c r="H11269"/>
      <c r="I11269"/>
      <c r="J11269"/>
      <c r="K11269"/>
      <c r="L11269" s="172"/>
    </row>
    <row r="11270" spans="7:12" x14ac:dyDescent="0.15">
      <c r="G11270"/>
      <c r="H11270"/>
      <c r="I11270"/>
      <c r="J11270"/>
      <c r="K11270"/>
      <c r="L11270" s="172"/>
    </row>
    <row r="11271" spans="7:12" x14ac:dyDescent="0.15">
      <c r="G11271"/>
      <c r="H11271"/>
      <c r="I11271"/>
      <c r="J11271"/>
      <c r="K11271"/>
      <c r="L11271" s="172"/>
    </row>
    <row r="11272" spans="7:12" x14ac:dyDescent="0.15">
      <c r="G11272"/>
      <c r="H11272"/>
      <c r="I11272"/>
      <c r="J11272"/>
      <c r="K11272"/>
      <c r="L11272" s="172"/>
    </row>
    <row r="11273" spans="7:12" x14ac:dyDescent="0.15">
      <c r="G11273"/>
      <c r="H11273"/>
      <c r="I11273"/>
      <c r="J11273"/>
      <c r="K11273"/>
      <c r="L11273" s="172"/>
    </row>
    <row r="11274" spans="7:12" x14ac:dyDescent="0.15">
      <c r="G11274"/>
      <c r="H11274"/>
      <c r="I11274"/>
      <c r="J11274"/>
      <c r="K11274"/>
      <c r="L11274" s="172"/>
    </row>
    <row r="11275" spans="7:12" x14ac:dyDescent="0.15">
      <c r="G11275"/>
      <c r="H11275"/>
      <c r="I11275"/>
      <c r="J11275"/>
      <c r="K11275"/>
      <c r="L11275" s="172"/>
    </row>
    <row r="11276" spans="7:12" x14ac:dyDescent="0.15">
      <c r="G11276"/>
      <c r="H11276"/>
      <c r="I11276"/>
      <c r="J11276"/>
      <c r="K11276"/>
      <c r="L11276" s="172"/>
    </row>
    <row r="11277" spans="7:12" x14ac:dyDescent="0.15">
      <c r="G11277"/>
      <c r="H11277"/>
      <c r="I11277"/>
      <c r="J11277"/>
      <c r="K11277"/>
      <c r="L11277" s="172"/>
    </row>
    <row r="11278" spans="7:12" x14ac:dyDescent="0.15">
      <c r="G11278"/>
      <c r="H11278"/>
      <c r="I11278"/>
      <c r="J11278"/>
      <c r="K11278"/>
      <c r="L11278" s="172"/>
    </row>
    <row r="11279" spans="7:12" x14ac:dyDescent="0.15">
      <c r="G11279"/>
      <c r="H11279"/>
      <c r="I11279"/>
      <c r="J11279"/>
      <c r="K11279"/>
      <c r="L11279" s="172"/>
    </row>
    <row r="11280" spans="7:12" x14ac:dyDescent="0.15">
      <c r="G11280"/>
      <c r="H11280"/>
      <c r="I11280"/>
      <c r="J11280"/>
      <c r="K11280"/>
      <c r="L11280" s="172"/>
    </row>
    <row r="11281" spans="7:12" x14ac:dyDescent="0.15">
      <c r="G11281"/>
      <c r="H11281"/>
      <c r="I11281"/>
      <c r="J11281"/>
      <c r="K11281"/>
      <c r="L11281" s="172"/>
    </row>
    <row r="11282" spans="7:12" x14ac:dyDescent="0.15">
      <c r="G11282"/>
      <c r="H11282"/>
      <c r="I11282"/>
      <c r="J11282"/>
      <c r="K11282"/>
      <c r="L11282" s="172"/>
    </row>
    <row r="11283" spans="7:12" x14ac:dyDescent="0.15">
      <c r="G11283"/>
      <c r="H11283"/>
      <c r="I11283"/>
      <c r="J11283"/>
      <c r="K11283"/>
      <c r="L11283" s="172"/>
    </row>
    <row r="11284" spans="7:12" x14ac:dyDescent="0.15">
      <c r="G11284"/>
      <c r="H11284"/>
      <c r="I11284"/>
      <c r="J11284"/>
      <c r="K11284"/>
      <c r="L11284" s="172"/>
    </row>
    <row r="11285" spans="7:12" x14ac:dyDescent="0.15">
      <c r="G11285"/>
      <c r="H11285"/>
      <c r="I11285"/>
      <c r="J11285"/>
      <c r="K11285"/>
      <c r="L11285" s="172"/>
    </row>
    <row r="11286" spans="7:12" x14ac:dyDescent="0.15">
      <c r="G11286"/>
      <c r="H11286"/>
      <c r="I11286"/>
      <c r="J11286"/>
      <c r="K11286"/>
      <c r="L11286" s="172"/>
    </row>
    <row r="11287" spans="7:12" x14ac:dyDescent="0.15">
      <c r="G11287"/>
      <c r="H11287"/>
      <c r="I11287"/>
      <c r="J11287"/>
      <c r="K11287"/>
      <c r="L11287" s="172"/>
    </row>
    <row r="11288" spans="7:12" x14ac:dyDescent="0.15">
      <c r="G11288"/>
      <c r="H11288"/>
      <c r="I11288"/>
      <c r="J11288"/>
      <c r="K11288"/>
      <c r="L11288" s="172"/>
    </row>
    <row r="11289" spans="7:12" x14ac:dyDescent="0.15">
      <c r="G11289"/>
      <c r="H11289"/>
      <c r="I11289"/>
      <c r="J11289"/>
      <c r="K11289"/>
      <c r="L11289" s="172"/>
    </row>
    <row r="11290" spans="7:12" x14ac:dyDescent="0.15">
      <c r="G11290"/>
      <c r="H11290"/>
      <c r="I11290"/>
      <c r="J11290"/>
      <c r="K11290"/>
      <c r="L11290" s="172"/>
    </row>
    <row r="11291" spans="7:12" x14ac:dyDescent="0.15">
      <c r="G11291"/>
      <c r="H11291"/>
      <c r="I11291"/>
      <c r="J11291"/>
      <c r="K11291"/>
      <c r="L11291" s="172"/>
    </row>
    <row r="11292" spans="7:12" x14ac:dyDescent="0.15">
      <c r="G11292"/>
      <c r="H11292"/>
      <c r="I11292"/>
      <c r="J11292"/>
      <c r="K11292"/>
      <c r="L11292" s="172"/>
    </row>
    <row r="11293" spans="7:12" x14ac:dyDescent="0.15">
      <c r="G11293"/>
      <c r="H11293"/>
      <c r="I11293"/>
      <c r="J11293"/>
      <c r="K11293"/>
      <c r="L11293" s="172"/>
    </row>
    <row r="11294" spans="7:12" x14ac:dyDescent="0.15">
      <c r="G11294"/>
      <c r="H11294"/>
      <c r="I11294"/>
      <c r="J11294"/>
      <c r="K11294"/>
      <c r="L11294" s="172"/>
    </row>
    <row r="11295" spans="7:12" x14ac:dyDescent="0.15">
      <c r="G11295"/>
      <c r="H11295"/>
      <c r="I11295"/>
      <c r="J11295"/>
      <c r="K11295"/>
      <c r="L11295" s="172"/>
    </row>
    <row r="11296" spans="7:12" x14ac:dyDescent="0.15">
      <c r="G11296"/>
      <c r="H11296"/>
      <c r="I11296"/>
      <c r="J11296"/>
      <c r="K11296"/>
      <c r="L11296" s="172"/>
    </row>
    <row r="11297" spans="7:12" x14ac:dyDescent="0.15">
      <c r="G11297"/>
      <c r="H11297"/>
      <c r="I11297"/>
      <c r="J11297"/>
      <c r="K11297"/>
      <c r="L11297" s="172"/>
    </row>
    <row r="11298" spans="7:12" x14ac:dyDescent="0.15">
      <c r="G11298"/>
      <c r="H11298"/>
      <c r="I11298"/>
      <c r="J11298"/>
      <c r="K11298"/>
      <c r="L11298" s="172"/>
    </row>
    <row r="11299" spans="7:12" x14ac:dyDescent="0.15">
      <c r="G11299"/>
      <c r="H11299"/>
      <c r="I11299"/>
      <c r="J11299"/>
      <c r="K11299"/>
      <c r="L11299" s="172"/>
    </row>
    <row r="11300" spans="7:12" x14ac:dyDescent="0.15">
      <c r="G11300"/>
      <c r="H11300"/>
      <c r="I11300"/>
      <c r="J11300"/>
      <c r="K11300"/>
      <c r="L11300" s="172"/>
    </row>
    <row r="11301" spans="7:12" x14ac:dyDescent="0.15">
      <c r="G11301"/>
      <c r="H11301"/>
      <c r="I11301"/>
      <c r="J11301"/>
      <c r="K11301"/>
      <c r="L11301" s="172"/>
    </row>
    <row r="11302" spans="7:12" x14ac:dyDescent="0.15">
      <c r="G11302"/>
      <c r="H11302"/>
      <c r="I11302"/>
      <c r="J11302"/>
      <c r="K11302"/>
      <c r="L11302" s="172"/>
    </row>
    <row r="11303" spans="7:12" x14ac:dyDescent="0.15">
      <c r="G11303"/>
      <c r="H11303"/>
      <c r="I11303"/>
      <c r="J11303"/>
      <c r="K11303"/>
      <c r="L11303" s="172"/>
    </row>
    <row r="11304" spans="7:12" x14ac:dyDescent="0.15">
      <c r="G11304"/>
      <c r="H11304"/>
      <c r="I11304"/>
      <c r="J11304"/>
      <c r="K11304"/>
      <c r="L11304" s="172"/>
    </row>
    <row r="11305" spans="7:12" x14ac:dyDescent="0.15">
      <c r="G11305"/>
      <c r="H11305"/>
      <c r="I11305"/>
      <c r="J11305"/>
      <c r="K11305"/>
      <c r="L11305" s="172"/>
    </row>
    <row r="11306" spans="7:12" x14ac:dyDescent="0.15">
      <c r="G11306"/>
      <c r="H11306"/>
      <c r="I11306"/>
      <c r="J11306"/>
      <c r="K11306"/>
      <c r="L11306" s="172"/>
    </row>
    <row r="11307" spans="7:12" x14ac:dyDescent="0.15">
      <c r="G11307"/>
      <c r="H11307"/>
      <c r="I11307"/>
      <c r="J11307"/>
      <c r="K11307"/>
      <c r="L11307" s="172"/>
    </row>
    <row r="11308" spans="7:12" x14ac:dyDescent="0.15">
      <c r="G11308"/>
      <c r="H11308"/>
      <c r="I11308"/>
      <c r="J11308"/>
      <c r="K11308"/>
      <c r="L11308" s="172"/>
    </row>
    <row r="11309" spans="7:12" x14ac:dyDescent="0.15">
      <c r="G11309"/>
      <c r="H11309"/>
      <c r="I11309"/>
      <c r="J11309"/>
      <c r="K11309"/>
      <c r="L11309" s="172"/>
    </row>
    <row r="11310" spans="7:12" x14ac:dyDescent="0.15">
      <c r="G11310"/>
      <c r="H11310"/>
      <c r="I11310"/>
      <c r="J11310"/>
      <c r="K11310"/>
      <c r="L11310" s="172"/>
    </row>
    <row r="11311" spans="7:12" x14ac:dyDescent="0.15">
      <c r="G11311"/>
      <c r="H11311"/>
      <c r="I11311"/>
      <c r="J11311"/>
      <c r="K11311"/>
      <c r="L11311" s="172"/>
    </row>
    <row r="11312" spans="7:12" x14ac:dyDescent="0.15">
      <c r="G11312"/>
      <c r="H11312"/>
      <c r="I11312"/>
      <c r="J11312"/>
      <c r="K11312"/>
      <c r="L11312" s="172"/>
    </row>
    <row r="11313" spans="7:12" x14ac:dyDescent="0.15">
      <c r="G11313"/>
      <c r="H11313"/>
      <c r="I11313"/>
      <c r="J11313"/>
      <c r="K11313"/>
      <c r="L11313" s="172"/>
    </row>
    <row r="11314" spans="7:12" x14ac:dyDescent="0.15">
      <c r="G11314"/>
      <c r="H11314"/>
      <c r="I11314"/>
      <c r="J11314"/>
      <c r="K11314"/>
      <c r="L11314" s="172"/>
    </row>
    <row r="11315" spans="7:12" x14ac:dyDescent="0.15">
      <c r="G11315"/>
      <c r="H11315"/>
      <c r="I11315"/>
      <c r="J11315"/>
      <c r="K11315"/>
      <c r="L11315" s="172"/>
    </row>
    <row r="11316" spans="7:12" x14ac:dyDescent="0.15">
      <c r="G11316"/>
      <c r="H11316"/>
      <c r="I11316"/>
      <c r="J11316"/>
      <c r="K11316"/>
      <c r="L11316" s="172"/>
    </row>
    <row r="11317" spans="7:12" x14ac:dyDescent="0.15">
      <c r="G11317"/>
      <c r="H11317"/>
      <c r="I11317"/>
      <c r="J11317"/>
      <c r="K11317"/>
      <c r="L11317" s="172"/>
    </row>
    <row r="11318" spans="7:12" x14ac:dyDescent="0.15">
      <c r="G11318"/>
      <c r="H11318"/>
      <c r="I11318"/>
      <c r="J11318"/>
      <c r="K11318"/>
      <c r="L11318" s="172"/>
    </row>
    <row r="11319" spans="7:12" x14ac:dyDescent="0.15">
      <c r="G11319"/>
      <c r="H11319"/>
      <c r="I11319"/>
      <c r="J11319"/>
      <c r="K11319"/>
      <c r="L11319" s="172"/>
    </row>
    <row r="11320" spans="7:12" x14ac:dyDescent="0.15">
      <c r="G11320"/>
      <c r="H11320"/>
      <c r="I11320"/>
      <c r="J11320"/>
      <c r="K11320"/>
      <c r="L11320" s="172"/>
    </row>
    <row r="11321" spans="7:12" x14ac:dyDescent="0.15">
      <c r="G11321"/>
      <c r="H11321"/>
      <c r="I11321"/>
      <c r="J11321"/>
      <c r="K11321"/>
      <c r="L11321" s="172"/>
    </row>
    <row r="11322" spans="7:12" x14ac:dyDescent="0.15">
      <c r="G11322"/>
      <c r="H11322"/>
      <c r="I11322"/>
      <c r="J11322"/>
      <c r="K11322"/>
      <c r="L11322" s="172"/>
    </row>
    <row r="11323" spans="7:12" x14ac:dyDescent="0.15">
      <c r="G11323"/>
      <c r="H11323"/>
      <c r="I11323"/>
      <c r="J11323"/>
      <c r="K11323"/>
      <c r="L11323" s="172"/>
    </row>
    <row r="11324" spans="7:12" x14ac:dyDescent="0.15">
      <c r="G11324"/>
      <c r="H11324"/>
      <c r="I11324"/>
      <c r="J11324"/>
      <c r="K11324"/>
      <c r="L11324" s="172"/>
    </row>
    <row r="11325" spans="7:12" x14ac:dyDescent="0.15">
      <c r="G11325"/>
      <c r="H11325"/>
      <c r="I11325"/>
      <c r="J11325"/>
      <c r="K11325"/>
      <c r="L11325" s="172"/>
    </row>
    <row r="11326" spans="7:12" x14ac:dyDescent="0.15">
      <c r="G11326"/>
      <c r="H11326"/>
      <c r="I11326"/>
      <c r="J11326"/>
      <c r="K11326"/>
      <c r="L11326" s="172"/>
    </row>
    <row r="11327" spans="7:12" x14ac:dyDescent="0.15">
      <c r="G11327"/>
      <c r="H11327"/>
      <c r="I11327"/>
      <c r="J11327"/>
      <c r="K11327"/>
      <c r="L11327" s="172"/>
    </row>
    <row r="11328" spans="7:12" x14ac:dyDescent="0.15">
      <c r="G11328"/>
      <c r="H11328"/>
      <c r="I11328"/>
      <c r="J11328"/>
      <c r="K11328"/>
      <c r="L11328" s="172"/>
    </row>
    <row r="11329" spans="7:12" x14ac:dyDescent="0.15">
      <c r="G11329"/>
      <c r="H11329"/>
      <c r="I11329"/>
      <c r="J11329"/>
      <c r="K11329"/>
      <c r="L11329" s="172"/>
    </row>
    <row r="11330" spans="7:12" x14ac:dyDescent="0.15">
      <c r="G11330"/>
      <c r="H11330"/>
      <c r="I11330"/>
      <c r="J11330"/>
      <c r="K11330"/>
      <c r="L11330" s="172"/>
    </row>
    <row r="11331" spans="7:12" x14ac:dyDescent="0.15">
      <c r="G11331"/>
      <c r="H11331"/>
      <c r="I11331"/>
      <c r="J11331"/>
      <c r="K11331"/>
      <c r="L11331" s="172"/>
    </row>
    <row r="11332" spans="7:12" x14ac:dyDescent="0.15">
      <c r="G11332"/>
      <c r="H11332"/>
      <c r="I11332"/>
      <c r="J11332"/>
      <c r="K11332"/>
      <c r="L11332" s="172"/>
    </row>
    <row r="11333" spans="7:12" x14ac:dyDescent="0.15">
      <c r="G11333"/>
      <c r="H11333"/>
      <c r="I11333"/>
      <c r="J11333"/>
      <c r="K11333"/>
      <c r="L11333" s="172"/>
    </row>
    <row r="11334" spans="7:12" x14ac:dyDescent="0.15">
      <c r="G11334"/>
      <c r="H11334"/>
      <c r="I11334"/>
      <c r="J11334"/>
      <c r="K11334"/>
      <c r="L11334" s="172"/>
    </row>
    <row r="11335" spans="7:12" x14ac:dyDescent="0.15">
      <c r="G11335"/>
      <c r="H11335"/>
      <c r="I11335"/>
      <c r="J11335"/>
      <c r="K11335"/>
      <c r="L11335" s="172"/>
    </row>
    <row r="11336" spans="7:12" x14ac:dyDescent="0.15">
      <c r="G11336"/>
      <c r="H11336"/>
      <c r="I11336"/>
      <c r="J11336"/>
      <c r="K11336"/>
      <c r="L11336" s="172"/>
    </row>
    <row r="11337" spans="7:12" x14ac:dyDescent="0.15">
      <c r="G11337"/>
      <c r="H11337"/>
      <c r="I11337"/>
      <c r="J11337"/>
      <c r="K11337"/>
      <c r="L11337" s="172"/>
    </row>
    <row r="11338" spans="7:12" x14ac:dyDescent="0.15">
      <c r="G11338"/>
      <c r="H11338"/>
      <c r="I11338"/>
      <c r="J11338"/>
      <c r="K11338"/>
      <c r="L11338" s="172"/>
    </row>
    <row r="11339" spans="7:12" x14ac:dyDescent="0.15">
      <c r="G11339"/>
      <c r="H11339"/>
      <c r="I11339"/>
      <c r="J11339"/>
      <c r="K11339"/>
      <c r="L11339" s="172"/>
    </row>
    <row r="11340" spans="7:12" x14ac:dyDescent="0.15">
      <c r="G11340"/>
      <c r="H11340"/>
      <c r="I11340"/>
      <c r="J11340"/>
      <c r="K11340"/>
      <c r="L11340" s="172"/>
    </row>
    <row r="11341" spans="7:12" x14ac:dyDescent="0.15">
      <c r="G11341"/>
      <c r="H11341"/>
      <c r="I11341"/>
      <c r="J11341"/>
      <c r="K11341"/>
      <c r="L11341" s="172"/>
    </row>
    <row r="11342" spans="7:12" x14ac:dyDescent="0.15">
      <c r="G11342"/>
      <c r="H11342"/>
      <c r="I11342"/>
      <c r="J11342"/>
      <c r="K11342"/>
      <c r="L11342" s="172"/>
    </row>
    <row r="11343" spans="7:12" x14ac:dyDescent="0.15">
      <c r="G11343"/>
      <c r="H11343"/>
      <c r="I11343"/>
      <c r="J11343"/>
      <c r="K11343"/>
      <c r="L11343" s="172"/>
    </row>
    <row r="11344" spans="7:12" x14ac:dyDescent="0.15">
      <c r="G11344"/>
      <c r="H11344"/>
      <c r="I11344"/>
      <c r="J11344"/>
      <c r="K11344"/>
      <c r="L11344" s="172"/>
    </row>
    <row r="11345" spans="7:12" x14ac:dyDescent="0.15">
      <c r="G11345"/>
      <c r="H11345"/>
      <c r="I11345"/>
      <c r="J11345"/>
      <c r="K11345"/>
      <c r="L11345" s="172"/>
    </row>
    <row r="11346" spans="7:12" x14ac:dyDescent="0.15">
      <c r="G11346"/>
      <c r="H11346"/>
      <c r="I11346"/>
      <c r="J11346"/>
      <c r="K11346"/>
      <c r="L11346" s="172"/>
    </row>
    <row r="11347" spans="7:12" x14ac:dyDescent="0.15">
      <c r="G11347"/>
      <c r="H11347"/>
      <c r="I11347"/>
      <c r="J11347"/>
      <c r="K11347"/>
      <c r="L11347" s="172"/>
    </row>
    <row r="11348" spans="7:12" x14ac:dyDescent="0.15">
      <c r="G11348"/>
      <c r="H11348"/>
      <c r="I11348"/>
      <c r="J11348"/>
      <c r="K11348"/>
      <c r="L11348" s="172"/>
    </row>
    <row r="11349" spans="7:12" x14ac:dyDescent="0.15">
      <c r="G11349"/>
      <c r="H11349"/>
      <c r="I11349"/>
      <c r="J11349"/>
      <c r="K11349"/>
      <c r="L11349" s="172"/>
    </row>
    <row r="11350" spans="7:12" x14ac:dyDescent="0.15">
      <c r="G11350"/>
      <c r="H11350"/>
      <c r="I11350"/>
      <c r="J11350"/>
      <c r="K11350"/>
      <c r="L11350" s="172"/>
    </row>
    <row r="11351" spans="7:12" x14ac:dyDescent="0.15">
      <c r="G11351"/>
      <c r="H11351"/>
      <c r="I11351"/>
      <c r="J11351"/>
      <c r="K11351"/>
      <c r="L11351" s="172"/>
    </row>
    <row r="11352" spans="7:12" x14ac:dyDescent="0.15">
      <c r="G11352"/>
      <c r="H11352"/>
      <c r="I11352"/>
      <c r="J11352"/>
      <c r="K11352"/>
      <c r="L11352" s="172"/>
    </row>
    <row r="11353" spans="7:12" x14ac:dyDescent="0.15">
      <c r="G11353"/>
      <c r="H11353"/>
      <c r="I11353"/>
      <c r="J11353"/>
      <c r="K11353"/>
      <c r="L11353" s="172"/>
    </row>
    <row r="11354" spans="7:12" x14ac:dyDescent="0.15">
      <c r="G11354"/>
      <c r="H11354"/>
      <c r="I11354"/>
      <c r="J11354"/>
      <c r="K11354"/>
      <c r="L11354" s="172"/>
    </row>
    <row r="11355" spans="7:12" x14ac:dyDescent="0.15">
      <c r="G11355"/>
      <c r="H11355"/>
      <c r="I11355"/>
      <c r="J11355"/>
      <c r="K11355"/>
      <c r="L11355" s="172"/>
    </row>
    <row r="11356" spans="7:12" x14ac:dyDescent="0.15">
      <c r="G11356"/>
      <c r="H11356"/>
      <c r="I11356"/>
      <c r="J11356"/>
      <c r="K11356"/>
      <c r="L11356" s="172"/>
    </row>
    <row r="11357" spans="7:12" x14ac:dyDescent="0.15">
      <c r="G11357"/>
      <c r="H11357"/>
      <c r="I11357"/>
      <c r="J11357"/>
      <c r="K11357"/>
      <c r="L11357" s="172"/>
    </row>
    <row r="11358" spans="7:12" x14ac:dyDescent="0.15">
      <c r="G11358"/>
      <c r="H11358"/>
      <c r="I11358"/>
      <c r="J11358"/>
      <c r="K11358"/>
      <c r="L11358" s="172"/>
    </row>
    <row r="11359" spans="7:12" x14ac:dyDescent="0.15">
      <c r="G11359"/>
      <c r="H11359"/>
      <c r="I11359"/>
      <c r="J11359"/>
      <c r="K11359"/>
      <c r="L11359" s="172"/>
    </row>
    <row r="11360" spans="7:12" x14ac:dyDescent="0.15">
      <c r="G11360"/>
      <c r="H11360"/>
      <c r="I11360"/>
      <c r="J11360"/>
      <c r="K11360"/>
      <c r="L11360" s="172"/>
    </row>
    <row r="11361" spans="7:12" x14ac:dyDescent="0.15">
      <c r="G11361"/>
      <c r="H11361"/>
      <c r="I11361"/>
      <c r="J11361"/>
      <c r="K11361"/>
      <c r="L11361" s="172"/>
    </row>
    <row r="11362" spans="7:12" x14ac:dyDescent="0.15">
      <c r="G11362"/>
      <c r="H11362"/>
      <c r="I11362"/>
      <c r="J11362"/>
      <c r="K11362"/>
      <c r="L11362" s="172"/>
    </row>
    <row r="11363" spans="7:12" x14ac:dyDescent="0.15">
      <c r="G11363"/>
      <c r="H11363"/>
      <c r="I11363"/>
      <c r="J11363"/>
      <c r="K11363"/>
      <c r="L11363" s="172"/>
    </row>
    <row r="11364" spans="7:12" x14ac:dyDescent="0.15">
      <c r="G11364"/>
      <c r="H11364"/>
      <c r="I11364"/>
      <c r="J11364"/>
      <c r="K11364"/>
      <c r="L11364" s="172"/>
    </row>
    <row r="11365" spans="7:12" x14ac:dyDescent="0.15">
      <c r="G11365"/>
      <c r="H11365"/>
      <c r="I11365"/>
      <c r="J11365"/>
      <c r="K11365"/>
      <c r="L11365" s="172"/>
    </row>
    <row r="11366" spans="7:12" x14ac:dyDescent="0.15">
      <c r="G11366"/>
      <c r="H11366"/>
      <c r="I11366"/>
      <c r="J11366"/>
      <c r="K11366"/>
      <c r="L11366" s="172"/>
    </row>
    <row r="11367" spans="7:12" x14ac:dyDescent="0.15">
      <c r="G11367"/>
      <c r="H11367"/>
      <c r="I11367"/>
      <c r="J11367"/>
      <c r="K11367"/>
      <c r="L11367" s="172"/>
    </row>
    <row r="11368" spans="7:12" x14ac:dyDescent="0.15">
      <c r="G11368"/>
      <c r="H11368"/>
      <c r="I11368"/>
      <c r="J11368"/>
      <c r="K11368"/>
      <c r="L11368" s="172"/>
    </row>
    <row r="11369" spans="7:12" x14ac:dyDescent="0.15">
      <c r="G11369"/>
      <c r="H11369"/>
      <c r="I11369"/>
      <c r="J11369"/>
      <c r="K11369"/>
      <c r="L11369" s="172"/>
    </row>
    <row r="11370" spans="7:12" x14ac:dyDescent="0.15">
      <c r="G11370"/>
      <c r="H11370"/>
      <c r="I11370"/>
      <c r="J11370"/>
      <c r="K11370"/>
      <c r="L11370" s="172"/>
    </row>
    <row r="11371" spans="7:12" x14ac:dyDescent="0.15">
      <c r="G11371"/>
      <c r="H11371"/>
      <c r="I11371"/>
      <c r="J11371"/>
      <c r="K11371"/>
      <c r="L11371" s="172"/>
    </row>
    <row r="11372" spans="7:12" x14ac:dyDescent="0.15">
      <c r="G11372"/>
      <c r="H11372"/>
      <c r="I11372"/>
      <c r="J11372"/>
      <c r="K11372"/>
      <c r="L11372" s="172"/>
    </row>
    <row r="11373" spans="7:12" x14ac:dyDescent="0.15">
      <c r="G11373"/>
      <c r="H11373"/>
      <c r="I11373"/>
      <c r="J11373"/>
      <c r="K11373"/>
      <c r="L11373" s="172"/>
    </row>
    <row r="11374" spans="7:12" x14ac:dyDescent="0.15">
      <c r="G11374"/>
      <c r="H11374"/>
      <c r="I11374"/>
      <c r="J11374"/>
      <c r="K11374"/>
      <c r="L11374" s="172"/>
    </row>
    <row r="11375" spans="7:12" x14ac:dyDescent="0.15">
      <c r="G11375"/>
      <c r="H11375"/>
      <c r="I11375"/>
      <c r="J11375"/>
      <c r="K11375"/>
      <c r="L11375" s="172"/>
    </row>
    <row r="11376" spans="7:12" x14ac:dyDescent="0.15">
      <c r="G11376"/>
      <c r="H11376"/>
      <c r="I11376"/>
      <c r="J11376"/>
      <c r="K11376"/>
      <c r="L11376" s="172"/>
    </row>
    <row r="11377" spans="7:12" x14ac:dyDescent="0.15">
      <c r="G11377"/>
      <c r="H11377"/>
      <c r="I11377"/>
      <c r="J11377"/>
      <c r="K11377"/>
      <c r="L11377" s="172"/>
    </row>
    <row r="11378" spans="7:12" x14ac:dyDescent="0.15">
      <c r="G11378"/>
      <c r="H11378"/>
      <c r="I11378"/>
      <c r="J11378"/>
      <c r="K11378"/>
      <c r="L11378" s="172"/>
    </row>
    <row r="11379" spans="7:12" x14ac:dyDescent="0.15">
      <c r="G11379"/>
      <c r="H11379"/>
      <c r="I11379"/>
      <c r="J11379"/>
      <c r="K11379"/>
      <c r="L11379" s="172"/>
    </row>
    <row r="11380" spans="7:12" x14ac:dyDescent="0.15">
      <c r="G11380"/>
      <c r="H11380"/>
      <c r="I11380"/>
      <c r="J11380"/>
      <c r="K11380"/>
      <c r="L11380" s="172"/>
    </row>
    <row r="11381" spans="7:12" x14ac:dyDescent="0.15">
      <c r="G11381"/>
      <c r="H11381"/>
      <c r="I11381"/>
      <c r="J11381"/>
      <c r="K11381"/>
      <c r="L11381" s="172"/>
    </row>
    <row r="11382" spans="7:12" x14ac:dyDescent="0.15">
      <c r="G11382"/>
      <c r="H11382"/>
      <c r="I11382"/>
      <c r="J11382"/>
      <c r="K11382"/>
      <c r="L11382" s="172"/>
    </row>
    <row r="11383" spans="7:12" x14ac:dyDescent="0.15">
      <c r="G11383"/>
      <c r="H11383"/>
      <c r="I11383"/>
      <c r="J11383"/>
      <c r="K11383"/>
      <c r="L11383" s="172"/>
    </row>
    <row r="11384" spans="7:12" x14ac:dyDescent="0.15">
      <c r="G11384"/>
      <c r="H11384"/>
      <c r="I11384"/>
      <c r="J11384"/>
      <c r="K11384"/>
      <c r="L11384" s="172"/>
    </row>
    <row r="11385" spans="7:12" x14ac:dyDescent="0.15">
      <c r="G11385"/>
      <c r="H11385"/>
      <c r="I11385"/>
      <c r="J11385"/>
      <c r="K11385"/>
      <c r="L11385" s="172"/>
    </row>
    <row r="11386" spans="7:12" x14ac:dyDescent="0.15">
      <c r="G11386"/>
      <c r="H11386"/>
      <c r="I11386"/>
      <c r="J11386"/>
      <c r="K11386"/>
      <c r="L11386" s="172"/>
    </row>
    <row r="11387" spans="7:12" x14ac:dyDescent="0.15">
      <c r="G11387"/>
      <c r="H11387"/>
      <c r="I11387"/>
      <c r="J11387"/>
      <c r="K11387"/>
      <c r="L11387" s="172"/>
    </row>
    <row r="11388" spans="7:12" x14ac:dyDescent="0.15">
      <c r="G11388"/>
      <c r="H11388"/>
      <c r="I11388"/>
      <c r="J11388"/>
      <c r="K11388"/>
      <c r="L11388" s="172"/>
    </row>
    <row r="11389" spans="7:12" x14ac:dyDescent="0.15">
      <c r="G11389"/>
      <c r="H11389"/>
      <c r="I11389"/>
      <c r="J11389"/>
      <c r="K11389"/>
      <c r="L11389" s="172"/>
    </row>
    <row r="11390" spans="7:12" x14ac:dyDescent="0.15">
      <c r="G11390"/>
      <c r="H11390"/>
      <c r="I11390"/>
      <c r="J11390"/>
      <c r="K11390"/>
      <c r="L11390" s="172"/>
    </row>
    <row r="11391" spans="7:12" x14ac:dyDescent="0.15">
      <c r="G11391"/>
      <c r="H11391"/>
      <c r="I11391"/>
      <c r="J11391"/>
      <c r="K11391"/>
      <c r="L11391" s="172"/>
    </row>
    <row r="11392" spans="7:12" x14ac:dyDescent="0.15">
      <c r="G11392"/>
      <c r="H11392"/>
      <c r="I11392"/>
      <c r="J11392"/>
      <c r="K11392"/>
      <c r="L11392" s="172"/>
    </row>
    <row r="11393" spans="7:12" x14ac:dyDescent="0.15">
      <c r="G11393"/>
      <c r="H11393"/>
      <c r="I11393"/>
      <c r="J11393"/>
      <c r="K11393"/>
      <c r="L11393" s="172"/>
    </row>
    <row r="11394" spans="7:12" x14ac:dyDescent="0.15">
      <c r="G11394"/>
      <c r="H11394"/>
      <c r="I11394"/>
      <c r="J11394"/>
      <c r="K11394"/>
      <c r="L11394" s="172"/>
    </row>
    <row r="11395" spans="7:12" x14ac:dyDescent="0.15">
      <c r="G11395"/>
      <c r="H11395"/>
      <c r="I11395"/>
      <c r="J11395"/>
      <c r="K11395"/>
      <c r="L11395" s="172"/>
    </row>
    <row r="11396" spans="7:12" x14ac:dyDescent="0.15">
      <c r="G11396"/>
      <c r="H11396"/>
      <c r="I11396"/>
      <c r="J11396"/>
      <c r="K11396"/>
      <c r="L11396" s="172"/>
    </row>
    <row r="11397" spans="7:12" x14ac:dyDescent="0.15">
      <c r="G11397"/>
      <c r="H11397"/>
      <c r="I11397"/>
      <c r="J11397"/>
      <c r="K11397"/>
      <c r="L11397" s="172"/>
    </row>
    <row r="11398" spans="7:12" x14ac:dyDescent="0.15">
      <c r="G11398"/>
      <c r="H11398"/>
      <c r="I11398"/>
      <c r="J11398"/>
      <c r="K11398"/>
      <c r="L11398" s="172"/>
    </row>
    <row r="11399" spans="7:12" x14ac:dyDescent="0.15">
      <c r="G11399"/>
      <c r="H11399"/>
      <c r="I11399"/>
      <c r="J11399"/>
      <c r="K11399"/>
      <c r="L11399" s="172"/>
    </row>
    <row r="11400" spans="7:12" x14ac:dyDescent="0.15">
      <c r="G11400"/>
      <c r="H11400"/>
      <c r="I11400"/>
      <c r="J11400"/>
      <c r="K11400"/>
      <c r="L11400" s="172"/>
    </row>
    <row r="11401" spans="7:12" x14ac:dyDescent="0.15">
      <c r="G11401"/>
      <c r="H11401"/>
      <c r="I11401"/>
      <c r="J11401"/>
      <c r="K11401"/>
      <c r="L11401" s="172"/>
    </row>
    <row r="11402" spans="7:12" x14ac:dyDescent="0.15">
      <c r="G11402"/>
      <c r="H11402"/>
      <c r="I11402"/>
      <c r="J11402"/>
      <c r="K11402"/>
      <c r="L11402" s="172"/>
    </row>
    <row r="11403" spans="7:12" x14ac:dyDescent="0.15">
      <c r="G11403"/>
      <c r="H11403"/>
      <c r="I11403"/>
      <c r="J11403"/>
      <c r="K11403"/>
      <c r="L11403" s="172"/>
    </row>
    <row r="11404" spans="7:12" x14ac:dyDescent="0.15">
      <c r="G11404"/>
      <c r="H11404"/>
      <c r="I11404"/>
      <c r="J11404"/>
      <c r="K11404"/>
      <c r="L11404" s="172"/>
    </row>
    <row r="11405" spans="7:12" x14ac:dyDescent="0.15">
      <c r="G11405"/>
      <c r="H11405"/>
      <c r="I11405"/>
      <c r="J11405"/>
      <c r="K11405"/>
      <c r="L11405" s="172"/>
    </row>
    <row r="11406" spans="7:12" x14ac:dyDescent="0.15">
      <c r="G11406"/>
      <c r="H11406"/>
      <c r="I11406"/>
      <c r="J11406"/>
      <c r="K11406"/>
      <c r="L11406" s="172"/>
    </row>
    <row r="11407" spans="7:12" x14ac:dyDescent="0.15">
      <c r="G11407"/>
      <c r="H11407"/>
      <c r="I11407"/>
      <c r="J11407"/>
      <c r="K11407"/>
      <c r="L11407" s="172"/>
    </row>
    <row r="11408" spans="7:12" x14ac:dyDescent="0.15">
      <c r="G11408"/>
      <c r="H11408"/>
      <c r="I11408"/>
      <c r="J11408"/>
      <c r="K11408"/>
      <c r="L11408" s="172"/>
    </row>
    <row r="11409" spans="7:12" x14ac:dyDescent="0.15">
      <c r="G11409"/>
      <c r="H11409"/>
      <c r="I11409"/>
      <c r="J11409"/>
      <c r="K11409"/>
      <c r="L11409" s="172"/>
    </row>
    <row r="11410" spans="7:12" x14ac:dyDescent="0.15">
      <c r="G11410"/>
      <c r="H11410"/>
      <c r="I11410"/>
      <c r="J11410"/>
      <c r="K11410"/>
      <c r="L11410" s="172"/>
    </row>
    <row r="11411" spans="7:12" x14ac:dyDescent="0.15">
      <c r="G11411"/>
      <c r="H11411"/>
      <c r="I11411"/>
      <c r="J11411"/>
      <c r="K11411"/>
      <c r="L11411" s="172"/>
    </row>
    <row r="11412" spans="7:12" x14ac:dyDescent="0.15">
      <c r="G11412"/>
      <c r="H11412"/>
      <c r="I11412"/>
      <c r="J11412"/>
      <c r="K11412"/>
      <c r="L11412" s="172"/>
    </row>
    <row r="11413" spans="7:12" x14ac:dyDescent="0.15">
      <c r="G11413"/>
      <c r="H11413"/>
      <c r="I11413"/>
      <c r="J11413"/>
      <c r="K11413"/>
      <c r="L11413" s="172"/>
    </row>
    <row r="11414" spans="7:12" x14ac:dyDescent="0.15">
      <c r="G11414"/>
      <c r="H11414"/>
      <c r="I11414"/>
      <c r="J11414"/>
      <c r="K11414"/>
      <c r="L11414" s="172"/>
    </row>
    <row r="11415" spans="7:12" x14ac:dyDescent="0.15">
      <c r="G11415"/>
      <c r="H11415"/>
      <c r="I11415"/>
      <c r="J11415"/>
      <c r="K11415"/>
      <c r="L11415" s="172"/>
    </row>
    <row r="11416" spans="7:12" x14ac:dyDescent="0.15">
      <c r="G11416"/>
      <c r="H11416"/>
      <c r="I11416"/>
      <c r="J11416"/>
      <c r="K11416"/>
      <c r="L11416" s="172"/>
    </row>
    <row r="11417" spans="7:12" x14ac:dyDescent="0.15">
      <c r="G11417"/>
      <c r="H11417"/>
      <c r="I11417"/>
      <c r="J11417"/>
      <c r="K11417"/>
      <c r="L11417" s="172"/>
    </row>
    <row r="11418" spans="7:12" x14ac:dyDescent="0.15">
      <c r="G11418"/>
      <c r="H11418"/>
      <c r="I11418"/>
      <c r="J11418"/>
      <c r="K11418"/>
      <c r="L11418" s="172"/>
    </row>
    <row r="11419" spans="7:12" x14ac:dyDescent="0.15">
      <c r="G11419"/>
      <c r="H11419"/>
      <c r="I11419"/>
      <c r="J11419"/>
      <c r="K11419"/>
      <c r="L11419" s="172"/>
    </row>
    <row r="11420" spans="7:12" x14ac:dyDescent="0.15">
      <c r="G11420"/>
      <c r="H11420"/>
      <c r="I11420"/>
      <c r="J11420"/>
      <c r="K11420"/>
      <c r="L11420" s="172"/>
    </row>
    <row r="11421" spans="7:12" x14ac:dyDescent="0.15">
      <c r="G11421"/>
      <c r="H11421"/>
      <c r="I11421"/>
      <c r="J11421"/>
      <c r="K11421"/>
      <c r="L11421" s="172"/>
    </row>
    <row r="11422" spans="7:12" x14ac:dyDescent="0.15">
      <c r="G11422"/>
      <c r="H11422"/>
      <c r="I11422"/>
      <c r="J11422"/>
      <c r="K11422"/>
      <c r="L11422" s="172"/>
    </row>
    <row r="11423" spans="7:12" x14ac:dyDescent="0.15">
      <c r="G11423"/>
      <c r="H11423"/>
      <c r="I11423"/>
      <c r="J11423"/>
      <c r="K11423"/>
      <c r="L11423" s="172"/>
    </row>
    <row r="11424" spans="7:12" x14ac:dyDescent="0.15">
      <c r="G11424"/>
      <c r="H11424"/>
      <c r="I11424"/>
      <c r="J11424"/>
      <c r="K11424"/>
      <c r="L11424" s="172"/>
    </row>
    <row r="11425" spans="7:12" x14ac:dyDescent="0.15">
      <c r="G11425"/>
      <c r="H11425"/>
      <c r="I11425"/>
      <c r="J11425"/>
      <c r="K11425"/>
      <c r="L11425" s="172"/>
    </row>
    <row r="11426" spans="7:12" x14ac:dyDescent="0.15">
      <c r="G11426"/>
      <c r="H11426"/>
      <c r="I11426"/>
      <c r="J11426"/>
      <c r="K11426"/>
      <c r="L11426" s="172"/>
    </row>
    <row r="11427" spans="7:12" x14ac:dyDescent="0.15">
      <c r="G11427"/>
      <c r="H11427"/>
      <c r="I11427"/>
      <c r="J11427"/>
      <c r="K11427"/>
      <c r="L11427" s="172"/>
    </row>
    <row r="11428" spans="7:12" x14ac:dyDescent="0.15">
      <c r="G11428"/>
      <c r="H11428"/>
      <c r="I11428"/>
      <c r="J11428"/>
      <c r="K11428"/>
      <c r="L11428" s="172"/>
    </row>
    <row r="11429" spans="7:12" x14ac:dyDescent="0.15">
      <c r="G11429"/>
      <c r="H11429"/>
      <c r="I11429"/>
      <c r="J11429"/>
      <c r="K11429"/>
      <c r="L11429" s="172"/>
    </row>
    <row r="11430" spans="7:12" x14ac:dyDescent="0.15">
      <c r="G11430"/>
      <c r="H11430"/>
      <c r="I11430"/>
      <c r="J11430"/>
      <c r="K11430"/>
      <c r="L11430" s="172"/>
    </row>
    <row r="11431" spans="7:12" x14ac:dyDescent="0.15">
      <c r="G11431"/>
      <c r="H11431"/>
      <c r="I11431"/>
      <c r="J11431"/>
      <c r="K11431"/>
      <c r="L11431" s="172"/>
    </row>
    <row r="11432" spans="7:12" x14ac:dyDescent="0.15">
      <c r="G11432"/>
      <c r="H11432"/>
      <c r="I11432"/>
      <c r="J11432"/>
      <c r="K11432"/>
      <c r="L11432" s="172"/>
    </row>
    <row r="11433" spans="7:12" x14ac:dyDescent="0.15">
      <c r="G11433"/>
      <c r="H11433"/>
      <c r="I11433"/>
      <c r="J11433"/>
      <c r="K11433"/>
      <c r="L11433" s="172"/>
    </row>
    <row r="11434" spans="7:12" x14ac:dyDescent="0.15">
      <c r="G11434"/>
      <c r="H11434"/>
      <c r="I11434"/>
      <c r="J11434"/>
      <c r="K11434"/>
      <c r="L11434" s="172"/>
    </row>
    <row r="11435" spans="7:12" x14ac:dyDescent="0.15">
      <c r="G11435"/>
      <c r="H11435"/>
      <c r="I11435"/>
      <c r="J11435"/>
      <c r="K11435"/>
      <c r="L11435" s="172"/>
    </row>
    <row r="11436" spans="7:12" x14ac:dyDescent="0.15">
      <c r="G11436"/>
      <c r="H11436"/>
      <c r="I11436"/>
      <c r="J11436"/>
      <c r="K11436"/>
      <c r="L11436" s="172"/>
    </row>
    <row r="11437" spans="7:12" x14ac:dyDescent="0.15">
      <c r="G11437"/>
      <c r="H11437"/>
      <c r="I11437"/>
      <c r="J11437"/>
      <c r="K11437"/>
      <c r="L11437" s="172"/>
    </row>
    <row r="11438" spans="7:12" x14ac:dyDescent="0.15">
      <c r="G11438"/>
      <c r="H11438"/>
      <c r="I11438"/>
      <c r="J11438"/>
      <c r="K11438"/>
      <c r="L11438" s="172"/>
    </row>
    <row r="11439" spans="7:12" x14ac:dyDescent="0.15">
      <c r="G11439"/>
      <c r="H11439"/>
      <c r="I11439"/>
      <c r="J11439"/>
      <c r="K11439"/>
      <c r="L11439" s="172"/>
    </row>
    <row r="11440" spans="7:12" x14ac:dyDescent="0.15">
      <c r="G11440"/>
      <c r="H11440"/>
      <c r="I11440"/>
      <c r="J11440"/>
      <c r="K11440"/>
      <c r="L11440" s="172"/>
    </row>
    <row r="11441" spans="7:12" x14ac:dyDescent="0.15">
      <c r="G11441"/>
      <c r="H11441"/>
      <c r="I11441"/>
      <c r="J11441"/>
      <c r="K11441"/>
      <c r="L11441" s="172"/>
    </row>
    <row r="11442" spans="7:12" x14ac:dyDescent="0.15">
      <c r="G11442"/>
      <c r="H11442"/>
      <c r="I11442"/>
      <c r="J11442"/>
      <c r="K11442"/>
      <c r="L11442" s="172"/>
    </row>
    <row r="11443" spans="7:12" x14ac:dyDescent="0.15">
      <c r="G11443"/>
      <c r="H11443"/>
      <c r="I11443"/>
      <c r="J11443"/>
      <c r="K11443"/>
      <c r="L11443" s="172"/>
    </row>
    <row r="11444" spans="7:12" x14ac:dyDescent="0.15">
      <c r="G11444"/>
      <c r="H11444"/>
      <c r="I11444"/>
      <c r="J11444"/>
      <c r="K11444"/>
      <c r="L11444" s="172"/>
    </row>
    <row r="11445" spans="7:12" x14ac:dyDescent="0.15">
      <c r="G11445"/>
      <c r="H11445"/>
      <c r="I11445"/>
      <c r="J11445"/>
      <c r="K11445"/>
      <c r="L11445" s="172"/>
    </row>
    <row r="11446" spans="7:12" x14ac:dyDescent="0.15">
      <c r="G11446"/>
      <c r="H11446"/>
      <c r="I11446"/>
      <c r="J11446"/>
      <c r="K11446"/>
      <c r="L11446" s="172"/>
    </row>
    <row r="11447" spans="7:12" x14ac:dyDescent="0.15">
      <c r="G11447"/>
      <c r="H11447"/>
      <c r="I11447"/>
      <c r="J11447"/>
      <c r="K11447"/>
      <c r="L11447" s="172"/>
    </row>
    <row r="11448" spans="7:12" x14ac:dyDescent="0.15">
      <c r="G11448"/>
      <c r="H11448"/>
      <c r="I11448"/>
      <c r="J11448"/>
      <c r="K11448"/>
      <c r="L11448" s="172"/>
    </row>
    <row r="11449" spans="7:12" x14ac:dyDescent="0.15">
      <c r="G11449"/>
      <c r="H11449"/>
      <c r="I11449"/>
      <c r="J11449"/>
      <c r="K11449"/>
      <c r="L11449" s="172"/>
    </row>
    <row r="11450" spans="7:12" x14ac:dyDescent="0.15">
      <c r="G11450"/>
      <c r="H11450"/>
      <c r="I11450"/>
      <c r="J11450"/>
      <c r="K11450"/>
      <c r="L11450" s="172"/>
    </row>
    <row r="11451" spans="7:12" x14ac:dyDescent="0.15">
      <c r="G11451"/>
      <c r="H11451"/>
      <c r="I11451"/>
      <c r="J11451"/>
      <c r="K11451"/>
      <c r="L11451" s="172"/>
    </row>
    <row r="11452" spans="7:12" x14ac:dyDescent="0.15">
      <c r="G11452"/>
      <c r="H11452"/>
      <c r="I11452"/>
      <c r="J11452"/>
      <c r="K11452"/>
      <c r="L11452" s="172"/>
    </row>
    <row r="11453" spans="7:12" x14ac:dyDescent="0.15">
      <c r="G11453"/>
      <c r="H11453"/>
      <c r="I11453"/>
      <c r="J11453"/>
      <c r="K11453"/>
      <c r="L11453" s="172"/>
    </row>
    <row r="11454" spans="7:12" x14ac:dyDescent="0.15">
      <c r="G11454"/>
      <c r="H11454"/>
      <c r="I11454"/>
      <c r="J11454"/>
      <c r="K11454"/>
      <c r="L11454" s="172"/>
    </row>
    <row r="11455" spans="7:12" x14ac:dyDescent="0.15">
      <c r="G11455"/>
      <c r="H11455"/>
      <c r="I11455"/>
      <c r="J11455"/>
      <c r="K11455"/>
      <c r="L11455" s="172"/>
    </row>
    <row r="11456" spans="7:12" x14ac:dyDescent="0.15">
      <c r="G11456"/>
      <c r="H11456"/>
      <c r="I11456"/>
      <c r="J11456"/>
      <c r="K11456"/>
      <c r="L11456" s="172"/>
    </row>
    <row r="11457" spans="7:12" x14ac:dyDescent="0.15">
      <c r="G11457"/>
      <c r="H11457"/>
      <c r="I11457"/>
      <c r="J11457"/>
      <c r="K11457"/>
      <c r="L11457" s="172"/>
    </row>
    <row r="11458" spans="7:12" x14ac:dyDescent="0.15">
      <c r="G11458"/>
      <c r="H11458"/>
      <c r="I11458"/>
      <c r="J11458"/>
      <c r="K11458"/>
      <c r="L11458" s="172"/>
    </row>
    <row r="11459" spans="7:12" x14ac:dyDescent="0.15">
      <c r="G11459"/>
      <c r="H11459"/>
      <c r="I11459"/>
      <c r="J11459"/>
      <c r="K11459"/>
      <c r="L11459" s="172"/>
    </row>
    <row r="11460" spans="7:12" x14ac:dyDescent="0.15">
      <c r="G11460"/>
      <c r="H11460"/>
      <c r="I11460"/>
      <c r="J11460"/>
      <c r="K11460"/>
      <c r="L11460" s="172"/>
    </row>
    <row r="11461" spans="7:12" x14ac:dyDescent="0.15">
      <c r="G11461"/>
      <c r="H11461"/>
      <c r="I11461"/>
      <c r="J11461"/>
      <c r="K11461"/>
      <c r="L11461" s="172"/>
    </row>
    <row r="11462" spans="7:12" x14ac:dyDescent="0.15">
      <c r="G11462"/>
      <c r="H11462"/>
      <c r="I11462"/>
      <c r="J11462"/>
      <c r="K11462"/>
      <c r="L11462" s="172"/>
    </row>
    <row r="11463" spans="7:12" x14ac:dyDescent="0.15">
      <c r="G11463"/>
      <c r="H11463"/>
      <c r="I11463"/>
      <c r="J11463"/>
      <c r="K11463"/>
      <c r="L11463" s="172"/>
    </row>
    <row r="11464" spans="7:12" x14ac:dyDescent="0.15">
      <c r="G11464"/>
      <c r="H11464"/>
      <c r="I11464"/>
      <c r="J11464"/>
      <c r="K11464"/>
      <c r="L11464" s="172"/>
    </row>
    <row r="11465" spans="7:12" x14ac:dyDescent="0.15">
      <c r="G11465"/>
      <c r="H11465"/>
      <c r="I11465"/>
      <c r="J11465"/>
      <c r="K11465"/>
      <c r="L11465" s="172"/>
    </row>
    <row r="11466" spans="7:12" x14ac:dyDescent="0.15">
      <c r="G11466"/>
      <c r="H11466"/>
      <c r="I11466"/>
      <c r="J11466"/>
      <c r="K11466"/>
      <c r="L11466" s="172"/>
    </row>
    <row r="11467" spans="7:12" x14ac:dyDescent="0.15">
      <c r="G11467"/>
      <c r="H11467"/>
      <c r="I11467"/>
      <c r="J11467"/>
      <c r="K11467"/>
      <c r="L11467" s="172"/>
    </row>
    <row r="11468" spans="7:12" x14ac:dyDescent="0.15">
      <c r="G11468"/>
      <c r="H11468"/>
      <c r="I11468"/>
      <c r="J11468"/>
      <c r="K11468"/>
      <c r="L11468" s="172"/>
    </row>
    <row r="11469" spans="7:12" x14ac:dyDescent="0.15">
      <c r="G11469"/>
      <c r="H11469"/>
      <c r="I11469"/>
      <c r="J11469"/>
      <c r="K11469"/>
      <c r="L11469" s="172"/>
    </row>
    <row r="11470" spans="7:12" x14ac:dyDescent="0.15">
      <c r="G11470"/>
      <c r="H11470"/>
      <c r="I11470"/>
      <c r="J11470"/>
      <c r="K11470"/>
      <c r="L11470" s="172"/>
    </row>
    <row r="11471" spans="7:12" x14ac:dyDescent="0.15">
      <c r="G11471"/>
      <c r="H11471"/>
      <c r="I11471"/>
      <c r="J11471"/>
      <c r="K11471"/>
      <c r="L11471" s="172"/>
    </row>
    <row r="11472" spans="7:12" x14ac:dyDescent="0.15">
      <c r="G11472"/>
      <c r="H11472"/>
      <c r="I11472"/>
      <c r="J11472"/>
      <c r="K11472"/>
      <c r="L11472" s="172"/>
    </row>
    <row r="11473" spans="7:12" x14ac:dyDescent="0.15">
      <c r="G11473"/>
      <c r="H11473"/>
      <c r="I11473"/>
      <c r="J11473"/>
      <c r="K11473"/>
      <c r="L11473" s="172"/>
    </row>
    <row r="11474" spans="7:12" x14ac:dyDescent="0.15">
      <c r="G11474"/>
      <c r="H11474"/>
      <c r="I11474"/>
      <c r="J11474"/>
      <c r="K11474"/>
      <c r="L11474" s="172"/>
    </row>
    <row r="11475" spans="7:12" x14ac:dyDescent="0.15">
      <c r="G11475"/>
      <c r="H11475"/>
      <c r="I11475"/>
      <c r="J11475"/>
      <c r="K11475"/>
      <c r="L11475" s="172"/>
    </row>
    <row r="11476" spans="7:12" x14ac:dyDescent="0.15">
      <c r="G11476"/>
      <c r="H11476"/>
      <c r="I11476"/>
      <c r="J11476"/>
      <c r="K11476"/>
      <c r="L11476" s="172"/>
    </row>
    <row r="11477" spans="7:12" x14ac:dyDescent="0.15">
      <c r="G11477"/>
      <c r="H11477"/>
      <c r="I11477"/>
      <c r="J11477"/>
      <c r="K11477"/>
      <c r="L11477" s="172"/>
    </row>
    <row r="11478" spans="7:12" x14ac:dyDescent="0.15">
      <c r="G11478"/>
      <c r="H11478"/>
      <c r="I11478"/>
      <c r="J11478"/>
      <c r="K11478"/>
      <c r="L11478" s="172"/>
    </row>
    <row r="11479" spans="7:12" x14ac:dyDescent="0.15">
      <c r="G11479"/>
      <c r="H11479"/>
      <c r="I11479"/>
      <c r="J11479"/>
      <c r="K11479"/>
      <c r="L11479" s="172"/>
    </row>
    <row r="11480" spans="7:12" x14ac:dyDescent="0.15">
      <c r="G11480"/>
      <c r="H11480"/>
      <c r="I11480"/>
      <c r="J11480"/>
      <c r="K11480"/>
      <c r="L11480" s="172"/>
    </row>
    <row r="11481" spans="7:12" x14ac:dyDescent="0.15">
      <c r="G11481"/>
      <c r="H11481"/>
      <c r="I11481"/>
      <c r="J11481"/>
      <c r="K11481"/>
      <c r="L11481" s="172"/>
    </row>
    <row r="11482" spans="7:12" x14ac:dyDescent="0.15">
      <c r="G11482"/>
      <c r="H11482"/>
      <c r="I11482"/>
      <c r="J11482"/>
      <c r="K11482"/>
      <c r="L11482" s="172"/>
    </row>
    <row r="11483" spans="7:12" x14ac:dyDescent="0.15">
      <c r="G11483"/>
      <c r="H11483"/>
      <c r="I11483"/>
      <c r="J11483"/>
      <c r="K11483"/>
      <c r="L11483" s="172"/>
    </row>
    <row r="11484" spans="7:12" x14ac:dyDescent="0.15">
      <c r="G11484"/>
      <c r="H11484"/>
      <c r="I11484"/>
      <c r="J11484"/>
      <c r="K11484"/>
      <c r="L11484" s="172"/>
    </row>
    <row r="11485" spans="7:12" x14ac:dyDescent="0.15">
      <c r="G11485"/>
      <c r="H11485"/>
      <c r="I11485"/>
      <c r="J11485"/>
      <c r="K11485"/>
      <c r="L11485" s="172"/>
    </row>
    <row r="11486" spans="7:12" x14ac:dyDescent="0.15">
      <c r="G11486"/>
      <c r="H11486"/>
      <c r="I11486"/>
      <c r="J11486"/>
      <c r="K11486"/>
      <c r="L11486" s="172"/>
    </row>
    <row r="11487" spans="7:12" x14ac:dyDescent="0.15">
      <c r="G11487"/>
      <c r="H11487"/>
      <c r="I11487"/>
      <c r="J11487"/>
      <c r="K11487"/>
      <c r="L11487" s="172"/>
    </row>
    <row r="11488" spans="7:12" x14ac:dyDescent="0.15">
      <c r="G11488"/>
      <c r="H11488"/>
      <c r="I11488"/>
      <c r="J11488"/>
      <c r="K11488"/>
      <c r="L11488" s="172"/>
    </row>
    <row r="11489" spans="7:12" x14ac:dyDescent="0.15">
      <c r="G11489"/>
      <c r="H11489"/>
      <c r="I11489"/>
      <c r="J11489"/>
      <c r="K11489"/>
      <c r="L11489" s="172"/>
    </row>
    <row r="11490" spans="7:12" x14ac:dyDescent="0.15">
      <c r="G11490"/>
      <c r="H11490"/>
      <c r="I11490"/>
      <c r="J11490"/>
      <c r="K11490"/>
      <c r="L11490" s="172"/>
    </row>
    <row r="11491" spans="7:12" x14ac:dyDescent="0.15">
      <c r="G11491"/>
      <c r="H11491"/>
      <c r="I11491"/>
      <c r="J11491"/>
      <c r="K11491"/>
      <c r="L11491" s="172"/>
    </row>
    <row r="11492" spans="7:12" x14ac:dyDescent="0.15">
      <c r="G11492"/>
      <c r="H11492"/>
      <c r="I11492"/>
      <c r="J11492"/>
      <c r="K11492"/>
      <c r="L11492" s="172"/>
    </row>
    <row r="11493" spans="7:12" x14ac:dyDescent="0.15">
      <c r="G11493"/>
      <c r="H11493"/>
      <c r="I11493"/>
      <c r="J11493"/>
      <c r="K11493"/>
      <c r="L11493" s="172"/>
    </row>
    <row r="11494" spans="7:12" x14ac:dyDescent="0.15">
      <c r="G11494"/>
      <c r="H11494"/>
      <c r="I11494"/>
      <c r="J11494"/>
      <c r="K11494"/>
      <c r="L11494" s="172"/>
    </row>
    <row r="11495" spans="7:12" x14ac:dyDescent="0.15">
      <c r="G11495"/>
      <c r="H11495"/>
      <c r="I11495"/>
      <c r="J11495"/>
      <c r="K11495"/>
      <c r="L11495" s="172"/>
    </row>
    <row r="11496" spans="7:12" x14ac:dyDescent="0.15">
      <c r="G11496"/>
      <c r="H11496"/>
      <c r="I11496"/>
      <c r="J11496"/>
      <c r="K11496"/>
      <c r="L11496" s="172"/>
    </row>
    <row r="11497" spans="7:12" x14ac:dyDescent="0.15">
      <c r="G11497"/>
      <c r="H11497"/>
      <c r="I11497"/>
      <c r="J11497"/>
      <c r="K11497"/>
      <c r="L11497" s="172"/>
    </row>
    <row r="11498" spans="7:12" x14ac:dyDescent="0.15">
      <c r="G11498"/>
      <c r="H11498"/>
      <c r="I11498"/>
      <c r="J11498"/>
      <c r="K11498"/>
      <c r="L11498" s="172"/>
    </row>
    <row r="11499" spans="7:12" x14ac:dyDescent="0.15">
      <c r="G11499"/>
      <c r="H11499"/>
      <c r="I11499"/>
      <c r="J11499"/>
      <c r="K11499"/>
      <c r="L11499" s="172"/>
    </row>
    <row r="11500" spans="7:12" x14ac:dyDescent="0.15">
      <c r="G11500"/>
      <c r="H11500"/>
      <c r="I11500"/>
      <c r="J11500"/>
      <c r="K11500"/>
      <c r="L11500" s="172"/>
    </row>
    <row r="11501" spans="7:12" x14ac:dyDescent="0.15">
      <c r="G11501"/>
      <c r="H11501"/>
      <c r="I11501"/>
      <c r="J11501"/>
      <c r="K11501"/>
      <c r="L11501" s="172"/>
    </row>
    <row r="11502" spans="7:12" x14ac:dyDescent="0.15">
      <c r="G11502"/>
      <c r="H11502"/>
      <c r="I11502"/>
      <c r="J11502"/>
      <c r="K11502"/>
      <c r="L11502" s="172"/>
    </row>
    <row r="11503" spans="7:12" x14ac:dyDescent="0.15">
      <c r="G11503"/>
      <c r="H11503"/>
      <c r="I11503"/>
      <c r="J11503"/>
      <c r="K11503"/>
      <c r="L11503" s="172"/>
    </row>
    <row r="11504" spans="7:12" x14ac:dyDescent="0.15">
      <c r="G11504"/>
      <c r="H11504"/>
      <c r="I11504"/>
      <c r="J11504"/>
      <c r="K11504"/>
      <c r="L11504" s="172"/>
    </row>
    <row r="11505" spans="7:12" x14ac:dyDescent="0.15">
      <c r="G11505"/>
      <c r="H11505"/>
      <c r="I11505"/>
      <c r="J11505"/>
      <c r="K11505"/>
      <c r="L11505" s="172"/>
    </row>
    <row r="11506" spans="7:12" x14ac:dyDescent="0.15">
      <c r="G11506"/>
      <c r="H11506"/>
      <c r="I11506"/>
      <c r="J11506"/>
      <c r="K11506"/>
      <c r="L11506" s="172"/>
    </row>
    <row r="11507" spans="7:12" x14ac:dyDescent="0.15">
      <c r="G11507"/>
      <c r="H11507"/>
      <c r="I11507"/>
      <c r="J11507"/>
      <c r="K11507"/>
      <c r="L11507" s="172"/>
    </row>
    <row r="11508" spans="7:12" x14ac:dyDescent="0.15">
      <c r="G11508"/>
      <c r="H11508"/>
      <c r="I11508"/>
      <c r="J11508"/>
      <c r="K11508"/>
      <c r="L11508" s="172"/>
    </row>
    <row r="11509" spans="7:12" x14ac:dyDescent="0.15">
      <c r="G11509"/>
      <c r="H11509"/>
      <c r="I11509"/>
      <c r="J11509"/>
      <c r="K11509"/>
      <c r="L11509" s="172"/>
    </row>
    <row r="11510" spans="7:12" x14ac:dyDescent="0.15">
      <c r="G11510"/>
      <c r="H11510"/>
      <c r="I11510"/>
      <c r="J11510"/>
      <c r="K11510"/>
      <c r="L11510" s="172"/>
    </row>
    <row r="11511" spans="7:12" x14ac:dyDescent="0.15">
      <c r="G11511"/>
      <c r="H11511"/>
      <c r="I11511"/>
      <c r="J11511"/>
      <c r="K11511"/>
      <c r="L11511" s="172"/>
    </row>
    <row r="11512" spans="7:12" x14ac:dyDescent="0.15">
      <c r="G11512"/>
      <c r="H11512"/>
      <c r="I11512"/>
      <c r="J11512"/>
      <c r="K11512"/>
      <c r="L11512" s="172"/>
    </row>
    <row r="11513" spans="7:12" x14ac:dyDescent="0.15">
      <c r="G11513"/>
      <c r="H11513"/>
      <c r="I11513"/>
      <c r="J11513"/>
      <c r="K11513"/>
      <c r="L11513" s="172"/>
    </row>
    <row r="11514" spans="7:12" x14ac:dyDescent="0.15">
      <c r="G11514"/>
      <c r="H11514"/>
      <c r="I11514"/>
      <c r="J11514"/>
      <c r="K11514"/>
      <c r="L11514" s="172"/>
    </row>
    <row r="11515" spans="7:12" x14ac:dyDescent="0.15">
      <c r="G11515"/>
      <c r="H11515"/>
      <c r="I11515"/>
      <c r="J11515"/>
      <c r="K11515"/>
      <c r="L11515" s="172"/>
    </row>
    <row r="11516" spans="7:12" x14ac:dyDescent="0.15">
      <c r="G11516"/>
      <c r="H11516"/>
      <c r="I11516"/>
      <c r="J11516"/>
      <c r="K11516"/>
      <c r="L11516" s="172"/>
    </row>
    <row r="11517" spans="7:12" x14ac:dyDescent="0.15">
      <c r="G11517"/>
      <c r="H11517"/>
      <c r="I11517"/>
      <c r="J11517"/>
      <c r="K11517"/>
      <c r="L11517" s="172"/>
    </row>
    <row r="11518" spans="7:12" x14ac:dyDescent="0.15">
      <c r="G11518"/>
      <c r="H11518"/>
      <c r="I11518"/>
      <c r="J11518"/>
      <c r="K11518"/>
      <c r="L11518" s="172"/>
    </row>
    <row r="11519" spans="7:12" x14ac:dyDescent="0.15">
      <c r="G11519"/>
      <c r="H11519"/>
      <c r="I11519"/>
      <c r="J11519"/>
      <c r="K11519"/>
      <c r="L11519" s="172"/>
    </row>
    <row r="11520" spans="7:12" x14ac:dyDescent="0.15">
      <c r="G11520"/>
      <c r="H11520"/>
      <c r="I11520"/>
      <c r="J11520"/>
      <c r="K11520"/>
      <c r="L11520" s="172"/>
    </row>
    <row r="11521" spans="7:12" x14ac:dyDescent="0.15">
      <c r="G11521"/>
      <c r="H11521"/>
      <c r="I11521"/>
      <c r="J11521"/>
      <c r="K11521"/>
      <c r="L11521" s="172"/>
    </row>
    <row r="11522" spans="7:12" x14ac:dyDescent="0.15">
      <c r="G11522"/>
      <c r="H11522"/>
      <c r="I11522"/>
      <c r="J11522"/>
      <c r="K11522"/>
      <c r="L11522" s="172"/>
    </row>
    <row r="11523" spans="7:12" x14ac:dyDescent="0.15">
      <c r="G11523"/>
      <c r="H11523"/>
      <c r="I11523"/>
      <c r="J11523"/>
      <c r="K11523"/>
      <c r="L11523" s="172"/>
    </row>
    <row r="11524" spans="7:12" x14ac:dyDescent="0.15">
      <c r="G11524"/>
      <c r="H11524"/>
      <c r="I11524"/>
      <c r="J11524"/>
      <c r="K11524"/>
      <c r="L11524" s="172"/>
    </row>
    <row r="11525" spans="7:12" x14ac:dyDescent="0.15">
      <c r="G11525"/>
      <c r="H11525"/>
      <c r="I11525"/>
      <c r="J11525"/>
      <c r="K11525"/>
      <c r="L11525" s="172"/>
    </row>
    <row r="11526" spans="7:12" x14ac:dyDescent="0.15">
      <c r="G11526"/>
      <c r="H11526"/>
      <c r="I11526"/>
      <c r="J11526"/>
      <c r="K11526"/>
      <c r="L11526" s="172"/>
    </row>
    <row r="11527" spans="7:12" x14ac:dyDescent="0.15">
      <c r="G11527"/>
      <c r="H11527"/>
      <c r="I11527"/>
      <c r="J11527"/>
      <c r="K11527"/>
      <c r="L11527" s="172"/>
    </row>
    <row r="11528" spans="7:12" x14ac:dyDescent="0.15">
      <c r="G11528"/>
      <c r="H11528"/>
      <c r="I11528"/>
      <c r="J11528"/>
      <c r="K11528"/>
      <c r="L11528" s="172"/>
    </row>
    <row r="11529" spans="7:12" x14ac:dyDescent="0.15">
      <c r="G11529"/>
      <c r="H11529"/>
      <c r="I11529"/>
      <c r="J11529"/>
      <c r="K11529"/>
      <c r="L11529" s="172"/>
    </row>
    <row r="11530" spans="7:12" x14ac:dyDescent="0.15">
      <c r="G11530"/>
      <c r="H11530"/>
      <c r="I11530"/>
      <c r="J11530"/>
      <c r="K11530"/>
      <c r="L11530" s="172"/>
    </row>
    <row r="11531" spans="7:12" x14ac:dyDescent="0.15">
      <c r="G11531"/>
      <c r="H11531"/>
      <c r="I11531"/>
      <c r="J11531"/>
      <c r="K11531"/>
      <c r="L11531" s="172"/>
    </row>
    <row r="11532" spans="7:12" x14ac:dyDescent="0.15">
      <c r="G11532"/>
      <c r="H11532"/>
      <c r="I11532"/>
      <c r="J11532"/>
      <c r="K11532"/>
      <c r="L11532" s="172"/>
    </row>
    <row r="11533" spans="7:12" x14ac:dyDescent="0.15">
      <c r="G11533"/>
      <c r="H11533"/>
      <c r="I11533"/>
      <c r="J11533"/>
      <c r="K11533"/>
      <c r="L11533" s="172"/>
    </row>
    <row r="11534" spans="7:12" x14ac:dyDescent="0.15">
      <c r="G11534"/>
      <c r="H11534"/>
      <c r="I11534"/>
      <c r="J11534"/>
      <c r="K11534"/>
      <c r="L11534" s="172"/>
    </row>
    <row r="11535" spans="7:12" x14ac:dyDescent="0.15">
      <c r="G11535"/>
      <c r="H11535"/>
      <c r="I11535"/>
      <c r="J11535"/>
      <c r="K11535"/>
      <c r="L11535" s="172"/>
    </row>
    <row r="11536" spans="7:12" x14ac:dyDescent="0.15">
      <c r="G11536"/>
      <c r="H11536"/>
      <c r="I11536"/>
      <c r="J11536"/>
      <c r="K11536"/>
      <c r="L11536" s="172"/>
    </row>
    <row r="11537" spans="7:12" x14ac:dyDescent="0.15">
      <c r="G11537"/>
      <c r="H11537"/>
      <c r="I11537"/>
      <c r="J11537"/>
      <c r="K11537"/>
      <c r="L11537" s="172"/>
    </row>
    <row r="11538" spans="7:12" x14ac:dyDescent="0.15">
      <c r="G11538"/>
      <c r="H11538"/>
      <c r="I11538"/>
      <c r="J11538"/>
      <c r="K11538"/>
      <c r="L11538" s="172"/>
    </row>
    <row r="11539" spans="7:12" x14ac:dyDescent="0.15">
      <c r="G11539"/>
      <c r="H11539"/>
      <c r="I11539"/>
      <c r="J11539"/>
      <c r="K11539"/>
      <c r="L11539" s="172"/>
    </row>
    <row r="11540" spans="7:12" x14ac:dyDescent="0.15">
      <c r="G11540"/>
      <c r="H11540"/>
      <c r="I11540"/>
      <c r="J11540"/>
      <c r="K11540"/>
      <c r="L11540" s="172"/>
    </row>
    <row r="11541" spans="7:12" x14ac:dyDescent="0.15">
      <c r="G11541"/>
      <c r="H11541"/>
      <c r="I11541"/>
      <c r="J11541"/>
      <c r="K11541"/>
      <c r="L11541" s="172"/>
    </row>
    <row r="11542" spans="7:12" x14ac:dyDescent="0.15">
      <c r="G11542"/>
      <c r="H11542"/>
      <c r="I11542"/>
      <c r="J11542"/>
      <c r="K11542"/>
      <c r="L11542" s="172"/>
    </row>
    <row r="11543" spans="7:12" x14ac:dyDescent="0.15">
      <c r="G11543"/>
      <c r="H11543"/>
      <c r="I11543"/>
      <c r="J11543"/>
      <c r="K11543"/>
      <c r="L11543" s="172"/>
    </row>
    <row r="11544" spans="7:12" x14ac:dyDescent="0.15">
      <c r="G11544"/>
      <c r="H11544"/>
      <c r="I11544"/>
      <c r="J11544"/>
      <c r="K11544"/>
      <c r="L11544" s="172"/>
    </row>
    <row r="11545" spans="7:12" x14ac:dyDescent="0.15">
      <c r="G11545"/>
      <c r="H11545"/>
      <c r="I11545"/>
      <c r="J11545"/>
      <c r="K11545"/>
      <c r="L11545" s="172"/>
    </row>
    <row r="11546" spans="7:12" x14ac:dyDescent="0.15">
      <c r="G11546"/>
      <c r="H11546"/>
      <c r="I11546"/>
      <c r="J11546"/>
      <c r="K11546"/>
      <c r="L11546" s="172"/>
    </row>
    <row r="11547" spans="7:12" x14ac:dyDescent="0.15">
      <c r="G11547"/>
      <c r="H11547"/>
      <c r="I11547"/>
      <c r="J11547"/>
      <c r="K11547"/>
      <c r="L11547" s="172"/>
    </row>
    <row r="11548" spans="7:12" x14ac:dyDescent="0.15">
      <c r="G11548"/>
      <c r="H11548"/>
      <c r="I11548"/>
      <c r="J11548"/>
      <c r="K11548"/>
      <c r="L11548" s="172"/>
    </row>
    <row r="11549" spans="7:12" x14ac:dyDescent="0.15">
      <c r="G11549"/>
      <c r="H11549"/>
      <c r="I11549"/>
      <c r="J11549"/>
      <c r="K11549"/>
      <c r="L11549" s="172"/>
    </row>
    <row r="11550" spans="7:12" x14ac:dyDescent="0.15">
      <c r="G11550"/>
      <c r="H11550"/>
      <c r="I11550"/>
      <c r="J11550"/>
      <c r="K11550"/>
      <c r="L11550" s="172"/>
    </row>
    <row r="11551" spans="7:12" x14ac:dyDescent="0.15">
      <c r="G11551"/>
      <c r="H11551"/>
      <c r="I11551"/>
      <c r="J11551"/>
      <c r="K11551"/>
      <c r="L11551" s="172"/>
    </row>
    <row r="11552" spans="7:12" x14ac:dyDescent="0.15">
      <c r="G11552"/>
      <c r="H11552"/>
      <c r="I11552"/>
      <c r="J11552"/>
      <c r="K11552"/>
      <c r="L11552" s="172"/>
    </row>
    <row r="11553" spans="7:12" x14ac:dyDescent="0.15">
      <c r="G11553"/>
      <c r="H11553"/>
      <c r="I11553"/>
      <c r="J11553"/>
      <c r="K11553"/>
      <c r="L11553" s="172"/>
    </row>
    <row r="11554" spans="7:12" x14ac:dyDescent="0.15">
      <c r="G11554"/>
      <c r="H11554"/>
      <c r="I11554"/>
      <c r="J11554"/>
      <c r="K11554"/>
      <c r="L11554" s="172"/>
    </row>
    <row r="11555" spans="7:12" x14ac:dyDescent="0.15">
      <c r="G11555"/>
      <c r="H11555"/>
      <c r="I11555"/>
      <c r="J11555"/>
      <c r="K11555"/>
      <c r="L11555" s="172"/>
    </row>
    <row r="11556" spans="7:12" x14ac:dyDescent="0.15">
      <c r="G11556"/>
      <c r="H11556"/>
      <c r="I11556"/>
      <c r="J11556"/>
      <c r="K11556"/>
      <c r="L11556" s="172"/>
    </row>
    <row r="11557" spans="7:12" x14ac:dyDescent="0.15">
      <c r="G11557"/>
      <c r="H11557"/>
      <c r="I11557"/>
      <c r="J11557"/>
      <c r="K11557"/>
      <c r="L11557" s="172"/>
    </row>
    <row r="11558" spans="7:12" x14ac:dyDescent="0.15">
      <c r="G11558"/>
      <c r="H11558"/>
      <c r="I11558"/>
      <c r="J11558"/>
      <c r="K11558"/>
      <c r="L11558" s="172"/>
    </row>
    <row r="11559" spans="7:12" x14ac:dyDescent="0.15">
      <c r="G11559"/>
      <c r="H11559"/>
      <c r="I11559"/>
      <c r="J11559"/>
      <c r="K11559"/>
      <c r="L11559" s="172"/>
    </row>
    <row r="11560" spans="7:12" x14ac:dyDescent="0.15">
      <c r="G11560"/>
      <c r="H11560"/>
      <c r="I11560"/>
      <c r="J11560"/>
      <c r="K11560"/>
      <c r="L11560" s="172"/>
    </row>
    <row r="11561" spans="7:12" x14ac:dyDescent="0.15">
      <c r="G11561"/>
      <c r="H11561"/>
      <c r="I11561"/>
      <c r="J11561"/>
      <c r="K11561"/>
      <c r="L11561" s="172"/>
    </row>
    <row r="11562" spans="7:12" x14ac:dyDescent="0.15">
      <c r="G11562"/>
      <c r="H11562"/>
      <c r="I11562"/>
      <c r="J11562"/>
      <c r="K11562"/>
      <c r="L11562" s="172"/>
    </row>
    <row r="11563" spans="7:12" x14ac:dyDescent="0.15">
      <c r="G11563"/>
      <c r="H11563"/>
      <c r="I11563"/>
      <c r="J11563"/>
      <c r="K11563"/>
      <c r="L11563" s="172"/>
    </row>
    <row r="11564" spans="7:12" x14ac:dyDescent="0.15">
      <c r="G11564"/>
      <c r="H11564"/>
      <c r="I11564"/>
      <c r="J11564"/>
      <c r="K11564"/>
      <c r="L11564" s="172"/>
    </row>
    <row r="11565" spans="7:12" x14ac:dyDescent="0.15">
      <c r="G11565"/>
      <c r="H11565"/>
      <c r="I11565"/>
      <c r="J11565"/>
      <c r="K11565"/>
      <c r="L11565" s="172"/>
    </row>
    <row r="11566" spans="7:12" x14ac:dyDescent="0.15">
      <c r="G11566"/>
      <c r="H11566"/>
      <c r="I11566"/>
      <c r="J11566"/>
      <c r="K11566"/>
      <c r="L11566" s="172"/>
    </row>
    <row r="11567" spans="7:12" x14ac:dyDescent="0.15">
      <c r="G11567"/>
      <c r="H11567"/>
      <c r="I11567"/>
      <c r="J11567"/>
      <c r="K11567"/>
      <c r="L11567" s="172"/>
    </row>
    <row r="11568" spans="7:12" x14ac:dyDescent="0.15">
      <c r="G11568"/>
      <c r="H11568"/>
      <c r="I11568"/>
      <c r="J11568"/>
      <c r="K11568"/>
      <c r="L11568" s="172"/>
    </row>
    <row r="11569" spans="7:12" x14ac:dyDescent="0.15">
      <c r="G11569"/>
      <c r="H11569"/>
      <c r="I11569"/>
      <c r="J11569"/>
      <c r="K11569"/>
      <c r="L11569" s="172"/>
    </row>
    <row r="11570" spans="7:12" x14ac:dyDescent="0.15">
      <c r="G11570"/>
      <c r="H11570"/>
      <c r="I11570"/>
      <c r="J11570"/>
      <c r="K11570"/>
      <c r="L11570" s="172"/>
    </row>
    <row r="11571" spans="7:12" x14ac:dyDescent="0.15">
      <c r="G11571"/>
      <c r="H11571"/>
      <c r="I11571"/>
      <c r="J11571"/>
      <c r="K11571"/>
      <c r="L11571" s="172"/>
    </row>
    <row r="11572" spans="7:12" x14ac:dyDescent="0.15">
      <c r="G11572"/>
      <c r="H11572"/>
      <c r="I11572"/>
      <c r="J11572"/>
      <c r="K11572"/>
      <c r="L11572" s="172"/>
    </row>
    <row r="11573" spans="7:12" x14ac:dyDescent="0.15">
      <c r="G11573"/>
      <c r="H11573"/>
      <c r="I11573"/>
      <c r="J11573"/>
      <c r="K11573"/>
      <c r="L11573" s="172"/>
    </row>
    <row r="11574" spans="7:12" x14ac:dyDescent="0.15">
      <c r="G11574"/>
      <c r="H11574"/>
      <c r="I11574"/>
      <c r="J11574"/>
      <c r="K11574"/>
      <c r="L11574" s="172"/>
    </row>
    <row r="11575" spans="7:12" x14ac:dyDescent="0.15">
      <c r="G11575"/>
      <c r="H11575"/>
      <c r="I11575"/>
      <c r="J11575"/>
      <c r="K11575"/>
      <c r="L11575" s="172"/>
    </row>
    <row r="11576" spans="7:12" x14ac:dyDescent="0.15">
      <c r="G11576"/>
      <c r="H11576"/>
      <c r="I11576"/>
      <c r="J11576"/>
      <c r="K11576"/>
      <c r="L11576" s="172"/>
    </row>
    <row r="11577" spans="7:12" x14ac:dyDescent="0.15">
      <c r="G11577"/>
      <c r="H11577"/>
      <c r="I11577"/>
      <c r="J11577"/>
      <c r="K11577"/>
      <c r="L11577" s="172"/>
    </row>
    <row r="11578" spans="7:12" x14ac:dyDescent="0.15">
      <c r="G11578"/>
      <c r="H11578"/>
      <c r="I11578"/>
      <c r="J11578"/>
      <c r="K11578"/>
      <c r="L11578" s="172"/>
    </row>
    <row r="11579" spans="7:12" x14ac:dyDescent="0.15">
      <c r="G11579"/>
      <c r="H11579"/>
      <c r="I11579"/>
      <c r="J11579"/>
      <c r="K11579"/>
      <c r="L11579" s="172"/>
    </row>
    <row r="11580" spans="7:12" x14ac:dyDescent="0.15">
      <c r="G11580"/>
      <c r="H11580"/>
      <c r="I11580"/>
      <c r="J11580"/>
      <c r="K11580"/>
      <c r="L11580" s="172"/>
    </row>
    <row r="11581" spans="7:12" x14ac:dyDescent="0.15">
      <c r="G11581"/>
      <c r="H11581"/>
      <c r="I11581"/>
      <c r="J11581"/>
      <c r="K11581"/>
      <c r="L11581" s="172"/>
    </row>
    <row r="11582" spans="7:12" x14ac:dyDescent="0.15">
      <c r="G11582"/>
      <c r="H11582"/>
      <c r="I11582"/>
      <c r="J11582"/>
      <c r="K11582"/>
      <c r="L11582" s="172"/>
    </row>
    <row r="11583" spans="7:12" x14ac:dyDescent="0.15">
      <c r="G11583"/>
      <c r="H11583"/>
      <c r="I11583"/>
      <c r="J11583"/>
      <c r="K11583"/>
      <c r="L11583" s="172"/>
    </row>
    <row r="11584" spans="7:12" x14ac:dyDescent="0.15">
      <c r="G11584"/>
      <c r="H11584"/>
      <c r="I11584"/>
      <c r="J11584"/>
      <c r="K11584"/>
      <c r="L11584" s="172"/>
    </row>
    <row r="11585" spans="7:12" x14ac:dyDescent="0.15">
      <c r="G11585"/>
      <c r="H11585"/>
      <c r="I11585"/>
      <c r="J11585"/>
      <c r="K11585"/>
      <c r="L11585" s="172"/>
    </row>
    <row r="11586" spans="7:12" x14ac:dyDescent="0.15">
      <c r="G11586"/>
      <c r="H11586"/>
      <c r="I11586"/>
      <c r="J11586"/>
      <c r="K11586"/>
      <c r="L11586" s="172"/>
    </row>
    <row r="11587" spans="7:12" x14ac:dyDescent="0.15">
      <c r="G11587"/>
      <c r="H11587"/>
      <c r="I11587"/>
      <c r="J11587"/>
      <c r="K11587"/>
      <c r="L11587" s="172"/>
    </row>
    <row r="11588" spans="7:12" x14ac:dyDescent="0.15">
      <c r="G11588"/>
      <c r="H11588"/>
      <c r="I11588"/>
      <c r="J11588"/>
      <c r="K11588"/>
      <c r="L11588" s="172"/>
    </row>
    <row r="11589" spans="7:12" x14ac:dyDescent="0.15">
      <c r="G11589"/>
      <c r="H11589"/>
      <c r="I11589"/>
      <c r="J11589"/>
      <c r="K11589"/>
      <c r="L11589" s="172"/>
    </row>
    <row r="11590" spans="7:12" x14ac:dyDescent="0.15">
      <c r="G11590"/>
      <c r="H11590"/>
      <c r="I11590"/>
      <c r="J11590"/>
      <c r="K11590"/>
      <c r="L11590" s="172"/>
    </row>
    <row r="11591" spans="7:12" x14ac:dyDescent="0.15">
      <c r="G11591"/>
      <c r="H11591"/>
      <c r="I11591"/>
      <c r="J11591"/>
      <c r="K11591"/>
      <c r="L11591" s="172"/>
    </row>
    <row r="11592" spans="7:12" x14ac:dyDescent="0.15">
      <c r="G11592"/>
      <c r="H11592"/>
      <c r="I11592"/>
      <c r="J11592"/>
      <c r="K11592"/>
      <c r="L11592" s="172"/>
    </row>
    <row r="11593" spans="7:12" x14ac:dyDescent="0.15">
      <c r="G11593"/>
      <c r="H11593"/>
      <c r="I11593"/>
      <c r="J11593"/>
      <c r="K11593"/>
      <c r="L11593" s="172"/>
    </row>
    <row r="11594" spans="7:12" x14ac:dyDescent="0.15">
      <c r="G11594"/>
      <c r="H11594"/>
      <c r="I11594"/>
      <c r="J11594"/>
      <c r="K11594"/>
      <c r="L11594" s="172"/>
    </row>
    <row r="11595" spans="7:12" x14ac:dyDescent="0.15">
      <c r="G11595"/>
      <c r="H11595"/>
      <c r="I11595"/>
      <c r="J11595"/>
      <c r="K11595"/>
      <c r="L11595" s="172"/>
    </row>
    <row r="11596" spans="7:12" x14ac:dyDescent="0.15">
      <c r="G11596"/>
      <c r="H11596"/>
      <c r="I11596"/>
      <c r="J11596"/>
      <c r="K11596"/>
      <c r="L11596" s="172"/>
    </row>
    <row r="11597" spans="7:12" x14ac:dyDescent="0.15">
      <c r="G11597"/>
      <c r="H11597"/>
      <c r="I11597"/>
      <c r="J11597"/>
      <c r="K11597"/>
      <c r="L11597" s="172"/>
    </row>
    <row r="11598" spans="7:12" x14ac:dyDescent="0.15">
      <c r="G11598"/>
      <c r="H11598"/>
      <c r="I11598"/>
      <c r="J11598"/>
      <c r="K11598"/>
      <c r="L11598" s="172"/>
    </row>
    <row r="11599" spans="7:12" x14ac:dyDescent="0.15">
      <c r="G11599"/>
      <c r="H11599"/>
      <c r="I11599"/>
      <c r="J11599"/>
      <c r="K11599"/>
      <c r="L11599" s="172"/>
    </row>
    <row r="11600" spans="7:12" x14ac:dyDescent="0.15">
      <c r="G11600"/>
      <c r="H11600"/>
      <c r="I11600"/>
      <c r="J11600"/>
      <c r="K11600"/>
      <c r="L11600" s="172"/>
    </row>
    <row r="11601" spans="7:12" x14ac:dyDescent="0.15">
      <c r="G11601"/>
      <c r="H11601"/>
      <c r="I11601"/>
      <c r="J11601"/>
      <c r="K11601"/>
      <c r="L11601" s="172"/>
    </row>
    <row r="11602" spans="7:12" x14ac:dyDescent="0.15">
      <c r="G11602"/>
      <c r="H11602"/>
      <c r="I11602"/>
      <c r="J11602"/>
      <c r="K11602"/>
      <c r="L11602" s="172"/>
    </row>
    <row r="11603" spans="7:12" x14ac:dyDescent="0.15">
      <c r="G11603"/>
      <c r="H11603"/>
      <c r="I11603"/>
      <c r="J11603"/>
      <c r="K11603"/>
      <c r="L11603" s="172"/>
    </row>
    <row r="11604" spans="7:12" x14ac:dyDescent="0.15">
      <c r="G11604"/>
      <c r="H11604"/>
      <c r="I11604"/>
      <c r="J11604"/>
      <c r="K11604"/>
      <c r="L11604" s="172"/>
    </row>
    <row r="11605" spans="7:12" x14ac:dyDescent="0.15">
      <c r="G11605"/>
      <c r="H11605"/>
      <c r="I11605"/>
      <c r="J11605"/>
      <c r="K11605"/>
      <c r="L11605" s="172"/>
    </row>
    <row r="11606" spans="7:12" x14ac:dyDescent="0.15">
      <c r="G11606"/>
      <c r="H11606"/>
      <c r="I11606"/>
      <c r="J11606"/>
      <c r="K11606"/>
      <c r="L11606" s="172"/>
    </row>
    <row r="11607" spans="7:12" x14ac:dyDescent="0.15">
      <c r="G11607"/>
      <c r="H11607"/>
      <c r="I11607"/>
      <c r="J11607"/>
      <c r="K11607"/>
      <c r="L11607" s="172"/>
    </row>
    <row r="11608" spans="7:12" x14ac:dyDescent="0.15">
      <c r="G11608"/>
      <c r="H11608"/>
      <c r="I11608"/>
      <c r="J11608"/>
      <c r="K11608"/>
      <c r="L11608" s="172"/>
    </row>
    <row r="11609" spans="7:12" x14ac:dyDescent="0.15">
      <c r="G11609"/>
      <c r="H11609"/>
      <c r="I11609"/>
      <c r="J11609"/>
      <c r="K11609"/>
      <c r="L11609" s="172"/>
    </row>
    <row r="11610" spans="7:12" x14ac:dyDescent="0.15">
      <c r="G11610"/>
      <c r="H11610"/>
      <c r="I11610"/>
      <c r="J11610"/>
      <c r="K11610"/>
      <c r="L11610" s="172"/>
    </row>
    <row r="11611" spans="7:12" x14ac:dyDescent="0.15">
      <c r="G11611"/>
      <c r="H11611"/>
      <c r="I11611"/>
      <c r="J11611"/>
      <c r="K11611"/>
      <c r="L11611" s="172"/>
    </row>
    <row r="11612" spans="7:12" x14ac:dyDescent="0.15">
      <c r="G11612"/>
      <c r="H11612"/>
      <c r="I11612"/>
      <c r="J11612"/>
      <c r="K11612"/>
      <c r="L11612" s="172"/>
    </row>
    <row r="11613" spans="7:12" x14ac:dyDescent="0.15">
      <c r="G11613"/>
      <c r="H11613"/>
      <c r="I11613"/>
      <c r="J11613"/>
      <c r="K11613"/>
      <c r="L11613" s="172"/>
    </row>
    <row r="11614" spans="7:12" x14ac:dyDescent="0.15">
      <c r="G11614"/>
      <c r="H11614"/>
      <c r="I11614"/>
      <c r="J11614"/>
      <c r="K11614"/>
      <c r="L11614" s="172"/>
    </row>
    <row r="11615" spans="7:12" x14ac:dyDescent="0.15">
      <c r="G11615"/>
      <c r="H11615"/>
      <c r="I11615"/>
      <c r="J11615"/>
      <c r="K11615"/>
      <c r="L11615" s="172"/>
    </row>
    <row r="11616" spans="7:12" x14ac:dyDescent="0.15">
      <c r="G11616"/>
      <c r="H11616"/>
      <c r="I11616"/>
      <c r="J11616"/>
      <c r="K11616"/>
      <c r="L11616" s="172"/>
    </row>
    <row r="11617" spans="7:12" x14ac:dyDescent="0.15">
      <c r="G11617"/>
      <c r="H11617"/>
      <c r="I11617"/>
      <c r="J11617"/>
      <c r="K11617"/>
      <c r="L11617" s="172"/>
    </row>
    <row r="11618" spans="7:12" x14ac:dyDescent="0.15">
      <c r="G11618"/>
      <c r="H11618"/>
      <c r="I11618"/>
      <c r="J11618"/>
      <c r="K11618"/>
      <c r="L11618" s="172"/>
    </row>
    <row r="11619" spans="7:12" x14ac:dyDescent="0.15">
      <c r="G11619"/>
      <c r="H11619"/>
      <c r="I11619"/>
      <c r="J11619"/>
      <c r="K11619"/>
      <c r="L11619" s="172"/>
    </row>
    <row r="11620" spans="7:12" x14ac:dyDescent="0.15">
      <c r="G11620"/>
      <c r="H11620"/>
      <c r="I11620"/>
      <c r="J11620"/>
      <c r="K11620"/>
      <c r="L11620" s="172"/>
    </row>
    <row r="11621" spans="7:12" x14ac:dyDescent="0.15">
      <c r="G11621"/>
      <c r="H11621"/>
      <c r="I11621"/>
      <c r="J11621"/>
      <c r="K11621"/>
      <c r="L11621" s="172"/>
    </row>
    <row r="11622" spans="7:12" x14ac:dyDescent="0.15">
      <c r="G11622"/>
      <c r="H11622"/>
      <c r="I11622"/>
      <c r="J11622"/>
      <c r="K11622"/>
      <c r="L11622" s="172"/>
    </row>
    <row r="11623" spans="7:12" x14ac:dyDescent="0.15">
      <c r="G11623"/>
      <c r="H11623"/>
      <c r="I11623"/>
      <c r="J11623"/>
      <c r="K11623"/>
      <c r="L11623" s="172"/>
    </row>
    <row r="11624" spans="7:12" x14ac:dyDescent="0.15">
      <c r="G11624"/>
      <c r="H11624"/>
      <c r="I11624"/>
      <c r="J11624"/>
      <c r="K11624"/>
      <c r="L11624" s="172"/>
    </row>
    <row r="11625" spans="7:12" x14ac:dyDescent="0.15">
      <c r="G11625"/>
      <c r="H11625"/>
      <c r="I11625"/>
      <c r="J11625"/>
      <c r="K11625"/>
      <c r="L11625" s="172"/>
    </row>
    <row r="11626" spans="7:12" x14ac:dyDescent="0.15">
      <c r="G11626"/>
      <c r="H11626"/>
      <c r="I11626"/>
      <c r="J11626"/>
      <c r="K11626"/>
      <c r="L11626" s="172"/>
    </row>
    <row r="11627" spans="7:12" x14ac:dyDescent="0.15">
      <c r="G11627"/>
      <c r="H11627"/>
      <c r="I11627"/>
      <c r="J11627"/>
      <c r="K11627"/>
      <c r="L11627" s="172"/>
    </row>
    <row r="11628" spans="7:12" x14ac:dyDescent="0.15">
      <c r="G11628"/>
      <c r="H11628"/>
      <c r="I11628"/>
      <c r="J11628"/>
      <c r="K11628"/>
      <c r="L11628" s="172"/>
    </row>
    <row r="11629" spans="7:12" x14ac:dyDescent="0.15">
      <c r="G11629"/>
      <c r="H11629"/>
      <c r="I11629"/>
      <c r="J11629"/>
      <c r="K11629"/>
      <c r="L11629" s="172"/>
    </row>
    <row r="11630" spans="7:12" x14ac:dyDescent="0.15">
      <c r="G11630"/>
      <c r="H11630"/>
      <c r="I11630"/>
      <c r="J11630"/>
      <c r="K11630"/>
      <c r="L11630" s="172"/>
    </row>
    <row r="11631" spans="7:12" x14ac:dyDescent="0.15">
      <c r="G11631"/>
      <c r="H11631"/>
      <c r="I11631"/>
      <c r="J11631"/>
      <c r="K11631"/>
      <c r="L11631" s="172"/>
    </row>
    <row r="11632" spans="7:12" x14ac:dyDescent="0.15">
      <c r="G11632"/>
      <c r="H11632"/>
      <c r="I11632"/>
      <c r="J11632"/>
      <c r="K11632"/>
      <c r="L11632" s="172"/>
    </row>
    <row r="11633" spans="7:12" x14ac:dyDescent="0.15">
      <c r="G11633"/>
      <c r="H11633"/>
      <c r="I11633"/>
      <c r="J11633"/>
      <c r="K11633"/>
      <c r="L11633" s="172"/>
    </row>
    <row r="11634" spans="7:12" x14ac:dyDescent="0.15">
      <c r="G11634"/>
      <c r="H11634"/>
      <c r="I11634"/>
      <c r="J11634"/>
      <c r="K11634"/>
      <c r="L11634" s="172"/>
    </row>
    <row r="11635" spans="7:12" x14ac:dyDescent="0.15">
      <c r="G11635"/>
      <c r="H11635"/>
      <c r="I11635"/>
      <c r="J11635"/>
      <c r="K11635"/>
      <c r="L11635" s="172"/>
    </row>
    <row r="11636" spans="7:12" x14ac:dyDescent="0.15">
      <c r="G11636"/>
      <c r="H11636"/>
      <c r="I11636"/>
      <c r="J11636"/>
      <c r="K11636"/>
      <c r="L11636" s="172"/>
    </row>
    <row r="11637" spans="7:12" x14ac:dyDescent="0.15">
      <c r="G11637"/>
      <c r="H11637"/>
      <c r="I11637"/>
      <c r="J11637"/>
      <c r="K11637"/>
      <c r="L11637" s="172"/>
    </row>
    <row r="11638" spans="7:12" x14ac:dyDescent="0.15">
      <c r="G11638"/>
      <c r="H11638"/>
      <c r="I11638"/>
      <c r="J11638"/>
      <c r="K11638"/>
      <c r="L11638" s="172"/>
    </row>
    <row r="11639" spans="7:12" x14ac:dyDescent="0.15">
      <c r="G11639"/>
      <c r="H11639"/>
      <c r="I11639"/>
      <c r="J11639"/>
      <c r="K11639"/>
      <c r="L11639" s="172"/>
    </row>
    <row r="11640" spans="7:12" x14ac:dyDescent="0.15">
      <c r="G11640"/>
      <c r="H11640"/>
      <c r="I11640"/>
      <c r="J11640"/>
      <c r="K11640"/>
      <c r="L11640" s="172"/>
    </row>
    <row r="11641" spans="7:12" x14ac:dyDescent="0.15">
      <c r="G11641"/>
      <c r="H11641"/>
      <c r="I11641"/>
      <c r="J11641"/>
      <c r="K11641"/>
      <c r="L11641" s="172"/>
    </row>
    <row r="11642" spans="7:12" x14ac:dyDescent="0.15">
      <c r="G11642"/>
      <c r="H11642"/>
      <c r="I11642"/>
      <c r="J11642"/>
      <c r="K11642"/>
      <c r="L11642" s="172"/>
    </row>
    <row r="11643" spans="7:12" x14ac:dyDescent="0.15">
      <c r="G11643"/>
      <c r="H11643"/>
      <c r="I11643"/>
      <c r="J11643"/>
      <c r="K11643"/>
      <c r="L11643" s="172"/>
    </row>
    <row r="11644" spans="7:12" x14ac:dyDescent="0.15">
      <c r="G11644"/>
      <c r="H11644"/>
      <c r="I11644"/>
      <c r="J11644"/>
      <c r="K11644"/>
      <c r="L11644" s="172"/>
    </row>
    <row r="11645" spans="7:12" x14ac:dyDescent="0.15">
      <c r="G11645"/>
      <c r="H11645"/>
      <c r="I11645"/>
      <c r="J11645"/>
      <c r="K11645"/>
      <c r="L11645" s="172"/>
    </row>
    <row r="11646" spans="7:12" x14ac:dyDescent="0.15">
      <c r="G11646"/>
      <c r="H11646"/>
      <c r="I11646"/>
      <c r="J11646"/>
      <c r="K11646"/>
      <c r="L11646" s="172"/>
    </row>
    <row r="11647" spans="7:12" x14ac:dyDescent="0.15">
      <c r="G11647"/>
      <c r="H11647"/>
      <c r="I11647"/>
      <c r="J11647"/>
      <c r="K11647"/>
      <c r="L11647" s="172"/>
    </row>
    <row r="11648" spans="7:12" x14ac:dyDescent="0.15">
      <c r="G11648"/>
      <c r="H11648"/>
      <c r="I11648"/>
      <c r="J11648"/>
      <c r="K11648"/>
      <c r="L11648" s="172"/>
    </row>
    <row r="11649" spans="7:12" x14ac:dyDescent="0.15">
      <c r="G11649"/>
      <c r="H11649"/>
      <c r="I11649"/>
      <c r="J11649"/>
      <c r="K11649"/>
      <c r="L11649" s="172"/>
    </row>
    <row r="11650" spans="7:12" x14ac:dyDescent="0.15">
      <c r="G11650"/>
      <c r="H11650"/>
      <c r="I11650"/>
      <c r="J11650"/>
      <c r="K11650"/>
      <c r="L11650" s="172"/>
    </row>
    <row r="11651" spans="7:12" x14ac:dyDescent="0.15">
      <c r="G11651"/>
      <c r="H11651"/>
      <c r="I11651"/>
      <c r="J11651"/>
      <c r="K11651"/>
      <c r="L11651" s="172"/>
    </row>
    <row r="11652" spans="7:12" x14ac:dyDescent="0.15">
      <c r="G11652"/>
      <c r="H11652"/>
      <c r="I11652"/>
      <c r="J11652"/>
      <c r="K11652"/>
      <c r="L11652" s="172"/>
    </row>
    <row r="11653" spans="7:12" x14ac:dyDescent="0.15">
      <c r="G11653"/>
      <c r="H11653"/>
      <c r="I11653"/>
      <c r="J11653"/>
      <c r="K11653"/>
      <c r="L11653" s="172"/>
    </row>
    <row r="11654" spans="7:12" x14ac:dyDescent="0.15">
      <c r="G11654"/>
      <c r="H11654"/>
      <c r="I11654"/>
      <c r="J11654"/>
      <c r="K11654"/>
      <c r="L11654" s="172"/>
    </row>
    <row r="11655" spans="7:12" x14ac:dyDescent="0.15">
      <c r="G11655"/>
      <c r="H11655"/>
      <c r="I11655"/>
      <c r="J11655"/>
      <c r="K11655"/>
      <c r="L11655" s="172"/>
    </row>
    <row r="11656" spans="7:12" x14ac:dyDescent="0.15">
      <c r="G11656"/>
      <c r="H11656"/>
      <c r="I11656"/>
      <c r="J11656"/>
      <c r="K11656"/>
      <c r="L11656" s="172"/>
    </row>
    <row r="11657" spans="7:12" x14ac:dyDescent="0.15">
      <c r="G11657"/>
      <c r="H11657"/>
      <c r="I11657"/>
      <c r="J11657"/>
      <c r="K11657"/>
      <c r="L11657" s="172"/>
    </row>
    <row r="11658" spans="7:12" x14ac:dyDescent="0.15">
      <c r="G11658"/>
      <c r="H11658"/>
      <c r="I11658"/>
      <c r="J11658"/>
      <c r="K11658"/>
      <c r="L11658" s="172"/>
    </row>
    <row r="11659" spans="7:12" x14ac:dyDescent="0.15">
      <c r="G11659"/>
      <c r="H11659"/>
      <c r="I11659"/>
      <c r="J11659"/>
      <c r="K11659"/>
      <c r="L11659" s="172"/>
    </row>
    <row r="11660" spans="7:12" x14ac:dyDescent="0.15">
      <c r="G11660"/>
      <c r="H11660"/>
      <c r="I11660"/>
      <c r="J11660"/>
      <c r="K11660"/>
      <c r="L11660" s="172"/>
    </row>
    <row r="11661" spans="7:12" x14ac:dyDescent="0.15">
      <c r="G11661"/>
      <c r="H11661"/>
      <c r="I11661"/>
      <c r="J11661"/>
      <c r="K11661"/>
      <c r="L11661" s="172"/>
    </row>
    <row r="11662" spans="7:12" x14ac:dyDescent="0.15">
      <c r="G11662"/>
      <c r="H11662"/>
      <c r="I11662"/>
      <c r="J11662"/>
      <c r="K11662"/>
      <c r="L11662" s="172"/>
    </row>
    <row r="11663" spans="7:12" x14ac:dyDescent="0.15">
      <c r="G11663"/>
      <c r="H11663"/>
      <c r="I11663"/>
      <c r="J11663"/>
      <c r="K11663"/>
      <c r="L11663" s="172"/>
    </row>
    <row r="11664" spans="7:12" x14ac:dyDescent="0.15">
      <c r="G11664"/>
      <c r="H11664"/>
      <c r="I11664"/>
      <c r="J11664"/>
      <c r="K11664"/>
      <c r="L11664" s="172"/>
    </row>
    <row r="11665" spans="7:12" x14ac:dyDescent="0.15">
      <c r="G11665"/>
      <c r="H11665"/>
      <c r="I11665"/>
      <c r="J11665"/>
      <c r="K11665"/>
      <c r="L11665" s="172"/>
    </row>
    <row r="11666" spans="7:12" x14ac:dyDescent="0.15">
      <c r="G11666"/>
      <c r="H11666"/>
      <c r="I11666"/>
      <c r="J11666"/>
      <c r="K11666"/>
      <c r="L11666" s="172"/>
    </row>
    <row r="11667" spans="7:12" x14ac:dyDescent="0.15">
      <c r="G11667"/>
      <c r="H11667"/>
      <c r="I11667"/>
      <c r="J11667"/>
      <c r="K11667"/>
      <c r="L11667" s="172"/>
    </row>
    <row r="11668" spans="7:12" x14ac:dyDescent="0.15">
      <c r="G11668"/>
      <c r="H11668"/>
      <c r="I11668"/>
      <c r="J11668"/>
      <c r="K11668"/>
      <c r="L11668" s="172"/>
    </row>
    <row r="11669" spans="7:12" x14ac:dyDescent="0.15">
      <c r="G11669"/>
      <c r="H11669"/>
      <c r="I11669"/>
      <c r="J11669"/>
      <c r="K11669"/>
      <c r="L11669" s="172"/>
    </row>
    <row r="11670" spans="7:12" x14ac:dyDescent="0.15">
      <c r="G11670"/>
      <c r="H11670"/>
      <c r="I11670"/>
      <c r="J11670"/>
      <c r="K11670"/>
      <c r="L11670" s="172"/>
    </row>
    <row r="11671" spans="7:12" x14ac:dyDescent="0.15">
      <c r="G11671"/>
      <c r="H11671"/>
      <c r="I11671"/>
      <c r="J11671"/>
      <c r="K11671"/>
      <c r="L11671" s="172"/>
    </row>
    <row r="11672" spans="7:12" x14ac:dyDescent="0.15">
      <c r="G11672"/>
      <c r="H11672"/>
      <c r="I11672"/>
      <c r="J11672"/>
      <c r="K11672"/>
      <c r="L11672" s="172"/>
    </row>
    <row r="11673" spans="7:12" x14ac:dyDescent="0.15">
      <c r="G11673"/>
      <c r="H11673"/>
      <c r="I11673"/>
      <c r="J11673"/>
      <c r="K11673"/>
      <c r="L11673" s="172"/>
    </row>
    <row r="11674" spans="7:12" x14ac:dyDescent="0.15">
      <c r="G11674"/>
      <c r="H11674"/>
      <c r="I11674"/>
      <c r="J11674"/>
      <c r="K11674"/>
      <c r="L11674" s="172"/>
    </row>
    <row r="11675" spans="7:12" x14ac:dyDescent="0.15">
      <c r="G11675"/>
      <c r="H11675"/>
      <c r="I11675"/>
      <c r="J11675"/>
      <c r="K11675"/>
      <c r="L11675" s="172"/>
    </row>
    <row r="11676" spans="7:12" x14ac:dyDescent="0.15">
      <c r="G11676"/>
      <c r="H11676"/>
      <c r="I11676"/>
      <c r="J11676"/>
      <c r="K11676"/>
      <c r="L11676" s="172"/>
    </row>
    <row r="11677" spans="7:12" x14ac:dyDescent="0.15">
      <c r="G11677"/>
      <c r="H11677"/>
      <c r="I11677"/>
      <c r="J11677"/>
      <c r="K11677"/>
      <c r="L11677" s="172"/>
    </row>
    <row r="11678" spans="7:12" x14ac:dyDescent="0.15">
      <c r="G11678"/>
      <c r="H11678"/>
      <c r="I11678"/>
      <c r="J11678"/>
      <c r="K11678"/>
      <c r="L11678" s="172"/>
    </row>
    <row r="11679" spans="7:12" x14ac:dyDescent="0.15">
      <c r="G11679"/>
      <c r="H11679"/>
      <c r="I11679"/>
      <c r="J11679"/>
      <c r="K11679"/>
      <c r="L11679" s="172"/>
    </row>
    <row r="11680" spans="7:12" x14ac:dyDescent="0.15">
      <c r="G11680"/>
      <c r="H11680"/>
      <c r="I11680"/>
      <c r="J11680"/>
      <c r="K11680"/>
      <c r="L11680" s="172"/>
    </row>
    <row r="11681" spans="7:12" x14ac:dyDescent="0.15">
      <c r="G11681"/>
      <c r="H11681"/>
      <c r="I11681"/>
      <c r="J11681"/>
      <c r="K11681"/>
      <c r="L11681" s="172"/>
    </row>
    <row r="11682" spans="7:12" x14ac:dyDescent="0.15">
      <c r="G11682"/>
      <c r="H11682"/>
      <c r="I11682"/>
      <c r="J11682"/>
      <c r="K11682"/>
      <c r="L11682" s="172"/>
    </row>
    <row r="11683" spans="7:12" x14ac:dyDescent="0.15">
      <c r="G11683"/>
      <c r="H11683"/>
      <c r="I11683"/>
      <c r="J11683"/>
      <c r="K11683"/>
      <c r="L11683" s="172"/>
    </row>
    <row r="11684" spans="7:12" x14ac:dyDescent="0.15">
      <c r="G11684"/>
      <c r="H11684"/>
      <c r="I11684"/>
      <c r="J11684"/>
      <c r="K11684"/>
      <c r="L11684" s="172"/>
    </row>
    <row r="11685" spans="7:12" x14ac:dyDescent="0.15">
      <c r="G11685"/>
      <c r="H11685"/>
      <c r="I11685"/>
      <c r="J11685"/>
      <c r="K11685"/>
      <c r="L11685" s="172"/>
    </row>
    <row r="11686" spans="7:12" x14ac:dyDescent="0.15">
      <c r="G11686"/>
      <c r="H11686"/>
      <c r="I11686"/>
      <c r="J11686"/>
      <c r="K11686"/>
      <c r="L11686" s="172"/>
    </row>
    <row r="11687" spans="7:12" x14ac:dyDescent="0.15">
      <c r="G11687"/>
      <c r="H11687"/>
      <c r="I11687"/>
      <c r="J11687"/>
      <c r="K11687"/>
      <c r="L11687" s="172"/>
    </row>
    <row r="11688" spans="7:12" x14ac:dyDescent="0.15">
      <c r="G11688"/>
      <c r="H11688"/>
      <c r="I11688"/>
      <c r="J11688"/>
      <c r="K11688"/>
      <c r="L11688" s="172"/>
    </row>
    <row r="11689" spans="7:12" x14ac:dyDescent="0.15">
      <c r="G11689"/>
      <c r="H11689"/>
      <c r="I11689"/>
      <c r="J11689"/>
      <c r="K11689"/>
      <c r="L11689" s="172"/>
    </row>
    <row r="11690" spans="7:12" x14ac:dyDescent="0.15">
      <c r="G11690"/>
      <c r="H11690"/>
      <c r="I11690"/>
      <c r="J11690"/>
      <c r="K11690"/>
      <c r="L11690" s="172"/>
    </row>
    <row r="11691" spans="7:12" x14ac:dyDescent="0.15">
      <c r="G11691"/>
      <c r="H11691"/>
      <c r="I11691"/>
      <c r="J11691"/>
      <c r="K11691"/>
      <c r="L11691" s="172"/>
    </row>
    <row r="11692" spans="7:12" x14ac:dyDescent="0.15">
      <c r="G11692"/>
      <c r="H11692"/>
      <c r="I11692"/>
      <c r="J11692"/>
      <c r="K11692"/>
      <c r="L11692" s="172"/>
    </row>
    <row r="11693" spans="7:12" x14ac:dyDescent="0.15">
      <c r="G11693"/>
      <c r="H11693"/>
      <c r="I11693"/>
      <c r="J11693"/>
      <c r="K11693"/>
      <c r="L11693" s="172"/>
    </row>
    <row r="11694" spans="7:12" x14ac:dyDescent="0.15">
      <c r="G11694"/>
      <c r="H11694"/>
      <c r="I11694"/>
      <c r="J11694"/>
      <c r="K11694"/>
      <c r="L11694" s="172"/>
    </row>
    <row r="11695" spans="7:12" x14ac:dyDescent="0.15">
      <c r="G11695"/>
      <c r="H11695"/>
      <c r="I11695"/>
      <c r="J11695"/>
      <c r="K11695"/>
      <c r="L11695" s="172"/>
    </row>
    <row r="11696" spans="7:12" x14ac:dyDescent="0.15">
      <c r="G11696"/>
      <c r="H11696"/>
      <c r="I11696"/>
      <c r="J11696"/>
      <c r="K11696"/>
      <c r="L11696" s="172"/>
    </row>
    <row r="11697" spans="7:12" x14ac:dyDescent="0.15">
      <c r="G11697"/>
      <c r="H11697"/>
      <c r="I11697"/>
      <c r="J11697"/>
      <c r="K11697"/>
      <c r="L11697" s="172"/>
    </row>
    <row r="11698" spans="7:12" x14ac:dyDescent="0.15">
      <c r="G11698"/>
      <c r="H11698"/>
      <c r="I11698"/>
      <c r="J11698"/>
      <c r="K11698"/>
      <c r="L11698" s="172"/>
    </row>
    <row r="11699" spans="7:12" x14ac:dyDescent="0.15">
      <c r="G11699"/>
      <c r="H11699"/>
      <c r="I11699"/>
      <c r="J11699"/>
      <c r="K11699"/>
      <c r="L11699" s="172"/>
    </row>
    <row r="11700" spans="7:12" x14ac:dyDescent="0.15">
      <c r="G11700"/>
      <c r="H11700"/>
      <c r="I11700"/>
      <c r="J11700"/>
      <c r="K11700"/>
      <c r="L11700" s="172"/>
    </row>
    <row r="11701" spans="7:12" x14ac:dyDescent="0.15">
      <c r="G11701"/>
      <c r="H11701"/>
      <c r="I11701"/>
      <c r="J11701"/>
      <c r="K11701"/>
      <c r="L11701" s="172"/>
    </row>
    <row r="11702" spans="7:12" x14ac:dyDescent="0.15">
      <c r="G11702"/>
      <c r="H11702"/>
      <c r="I11702"/>
      <c r="J11702"/>
      <c r="K11702"/>
      <c r="L11702" s="172"/>
    </row>
    <row r="11703" spans="7:12" x14ac:dyDescent="0.15">
      <c r="G11703"/>
      <c r="H11703"/>
      <c r="I11703"/>
      <c r="J11703"/>
      <c r="K11703"/>
      <c r="L11703" s="172"/>
    </row>
    <row r="11704" spans="7:12" x14ac:dyDescent="0.15">
      <c r="G11704"/>
      <c r="H11704"/>
      <c r="I11704"/>
      <c r="J11704"/>
      <c r="K11704"/>
      <c r="L11704" s="172"/>
    </row>
    <row r="11705" spans="7:12" x14ac:dyDescent="0.15">
      <c r="G11705"/>
      <c r="H11705"/>
      <c r="I11705"/>
      <c r="J11705"/>
      <c r="K11705"/>
      <c r="L11705" s="172"/>
    </row>
    <row r="11706" spans="7:12" x14ac:dyDescent="0.15">
      <c r="G11706"/>
      <c r="H11706"/>
      <c r="I11706"/>
      <c r="J11706"/>
      <c r="K11706"/>
      <c r="L11706" s="172"/>
    </row>
    <row r="11707" spans="7:12" x14ac:dyDescent="0.15">
      <c r="G11707"/>
      <c r="H11707"/>
      <c r="I11707"/>
      <c r="J11707"/>
      <c r="K11707"/>
      <c r="L11707" s="172"/>
    </row>
    <row r="11708" spans="7:12" x14ac:dyDescent="0.15">
      <c r="G11708"/>
      <c r="H11708"/>
      <c r="I11708"/>
      <c r="J11708"/>
      <c r="K11708"/>
      <c r="L11708" s="172"/>
    </row>
    <row r="11709" spans="7:12" x14ac:dyDescent="0.15">
      <c r="G11709"/>
      <c r="H11709"/>
      <c r="I11709"/>
      <c r="J11709"/>
      <c r="K11709"/>
      <c r="L11709" s="172"/>
    </row>
    <row r="11710" spans="7:12" x14ac:dyDescent="0.15">
      <c r="G11710"/>
      <c r="H11710"/>
      <c r="I11710"/>
      <c r="J11710"/>
      <c r="K11710"/>
      <c r="L11710" s="172"/>
    </row>
    <row r="11711" spans="7:12" x14ac:dyDescent="0.15">
      <c r="G11711"/>
      <c r="H11711"/>
      <c r="I11711"/>
      <c r="J11711"/>
      <c r="K11711"/>
      <c r="L11711" s="172"/>
    </row>
    <row r="11712" spans="7:12" x14ac:dyDescent="0.15">
      <c r="G11712"/>
      <c r="H11712"/>
      <c r="I11712"/>
      <c r="J11712"/>
      <c r="K11712"/>
      <c r="L11712" s="172"/>
    </row>
    <row r="11713" spans="7:12" x14ac:dyDescent="0.15">
      <c r="G11713"/>
      <c r="H11713"/>
      <c r="I11713"/>
      <c r="J11713"/>
      <c r="K11713"/>
      <c r="L11713" s="172"/>
    </row>
    <row r="11714" spans="7:12" x14ac:dyDescent="0.15">
      <c r="G11714"/>
      <c r="H11714"/>
      <c r="I11714"/>
      <c r="J11714"/>
      <c r="K11714"/>
      <c r="L11714" s="172"/>
    </row>
    <row r="11715" spans="7:12" x14ac:dyDescent="0.15">
      <c r="G11715"/>
      <c r="H11715"/>
      <c r="I11715"/>
      <c r="J11715"/>
      <c r="K11715"/>
      <c r="L11715" s="172"/>
    </row>
    <row r="11716" spans="7:12" x14ac:dyDescent="0.15">
      <c r="G11716"/>
      <c r="H11716"/>
      <c r="I11716"/>
      <c r="J11716"/>
      <c r="K11716"/>
      <c r="L11716" s="172"/>
    </row>
    <row r="11717" spans="7:12" x14ac:dyDescent="0.15">
      <c r="G11717"/>
      <c r="H11717"/>
      <c r="I11717"/>
      <c r="J11717"/>
      <c r="K11717"/>
      <c r="L11717" s="172"/>
    </row>
    <row r="11718" spans="7:12" x14ac:dyDescent="0.15">
      <c r="G11718"/>
      <c r="H11718"/>
      <c r="I11718"/>
      <c r="J11718"/>
      <c r="K11718"/>
      <c r="L11718" s="172"/>
    </row>
    <row r="11719" spans="7:12" x14ac:dyDescent="0.15">
      <c r="G11719"/>
      <c r="H11719"/>
      <c r="I11719"/>
      <c r="J11719"/>
      <c r="K11719"/>
      <c r="L11719" s="172"/>
    </row>
    <row r="11720" spans="7:12" x14ac:dyDescent="0.15">
      <c r="G11720"/>
      <c r="H11720"/>
      <c r="I11720"/>
      <c r="J11720"/>
      <c r="K11720"/>
      <c r="L11720" s="172"/>
    </row>
    <row r="11721" spans="7:12" x14ac:dyDescent="0.15">
      <c r="G11721"/>
      <c r="H11721"/>
      <c r="I11721"/>
      <c r="J11721"/>
      <c r="K11721"/>
      <c r="L11721" s="172"/>
    </row>
    <row r="11722" spans="7:12" x14ac:dyDescent="0.15">
      <c r="G11722"/>
      <c r="H11722"/>
      <c r="I11722"/>
      <c r="J11722"/>
      <c r="K11722"/>
      <c r="L11722" s="172"/>
    </row>
    <row r="11723" spans="7:12" x14ac:dyDescent="0.15">
      <c r="G11723"/>
      <c r="H11723"/>
      <c r="I11723"/>
      <c r="J11723"/>
      <c r="K11723"/>
      <c r="L11723" s="172"/>
    </row>
    <row r="11724" spans="7:12" x14ac:dyDescent="0.15">
      <c r="G11724"/>
      <c r="H11724"/>
      <c r="I11724"/>
      <c r="J11724"/>
      <c r="K11724"/>
      <c r="L11724" s="172"/>
    </row>
    <row r="11725" spans="7:12" x14ac:dyDescent="0.15">
      <c r="G11725"/>
      <c r="H11725"/>
      <c r="I11725"/>
      <c r="J11725"/>
      <c r="K11725"/>
      <c r="L11725" s="172"/>
    </row>
    <row r="11726" spans="7:12" x14ac:dyDescent="0.15">
      <c r="G11726"/>
      <c r="H11726"/>
      <c r="I11726"/>
      <c r="J11726"/>
      <c r="K11726"/>
      <c r="L11726" s="172"/>
    </row>
    <row r="11727" spans="7:12" x14ac:dyDescent="0.15">
      <c r="G11727"/>
      <c r="H11727"/>
      <c r="I11727"/>
      <c r="J11727"/>
      <c r="K11727"/>
      <c r="L11727" s="172"/>
    </row>
    <row r="11728" spans="7:12" x14ac:dyDescent="0.15">
      <c r="G11728"/>
      <c r="H11728"/>
      <c r="I11728"/>
      <c r="J11728"/>
      <c r="K11728"/>
      <c r="L11728" s="172"/>
    </row>
    <row r="11729" spans="7:12" x14ac:dyDescent="0.15">
      <c r="G11729"/>
      <c r="H11729"/>
      <c r="I11729"/>
      <c r="J11729"/>
      <c r="K11729"/>
      <c r="L11729" s="172"/>
    </row>
    <row r="11730" spans="7:12" x14ac:dyDescent="0.15">
      <c r="G11730"/>
      <c r="H11730"/>
      <c r="I11730"/>
      <c r="J11730"/>
      <c r="K11730"/>
      <c r="L11730" s="172"/>
    </row>
    <row r="11731" spans="7:12" x14ac:dyDescent="0.15">
      <c r="G11731"/>
      <c r="H11731"/>
      <c r="I11731"/>
      <c r="J11731"/>
      <c r="K11731"/>
      <c r="L11731" s="172"/>
    </row>
    <row r="11732" spans="7:12" x14ac:dyDescent="0.15">
      <c r="G11732"/>
      <c r="H11732"/>
      <c r="I11732"/>
      <c r="J11732"/>
      <c r="K11732"/>
      <c r="L11732" s="172"/>
    </row>
    <row r="11733" spans="7:12" x14ac:dyDescent="0.15">
      <c r="G11733"/>
      <c r="H11733"/>
      <c r="I11733"/>
      <c r="J11733"/>
      <c r="K11733"/>
      <c r="L11733" s="172"/>
    </row>
    <row r="11734" spans="7:12" x14ac:dyDescent="0.15">
      <c r="G11734"/>
      <c r="H11734"/>
      <c r="I11734"/>
      <c r="J11734"/>
      <c r="K11734"/>
      <c r="L11734" s="172"/>
    </row>
    <row r="11735" spans="7:12" x14ac:dyDescent="0.15">
      <c r="G11735"/>
      <c r="H11735"/>
      <c r="I11735"/>
      <c r="J11735"/>
      <c r="K11735"/>
      <c r="L11735" s="172"/>
    </row>
    <row r="11736" spans="7:12" x14ac:dyDescent="0.15">
      <c r="G11736"/>
      <c r="H11736"/>
      <c r="I11736"/>
      <c r="J11736"/>
      <c r="K11736"/>
      <c r="L11736" s="172"/>
    </row>
    <row r="11737" spans="7:12" x14ac:dyDescent="0.15">
      <c r="G11737"/>
      <c r="H11737"/>
      <c r="I11737"/>
      <c r="J11737"/>
      <c r="K11737"/>
      <c r="L11737" s="172"/>
    </row>
    <row r="11738" spans="7:12" x14ac:dyDescent="0.15">
      <c r="G11738"/>
      <c r="H11738"/>
      <c r="I11738"/>
      <c r="J11738"/>
      <c r="K11738"/>
      <c r="L11738" s="172"/>
    </row>
    <row r="11739" spans="7:12" x14ac:dyDescent="0.15">
      <c r="G11739"/>
      <c r="H11739"/>
      <c r="I11739"/>
      <c r="J11739"/>
      <c r="K11739"/>
      <c r="L11739" s="172"/>
    </row>
    <row r="11740" spans="7:12" x14ac:dyDescent="0.15">
      <c r="G11740"/>
      <c r="H11740"/>
      <c r="I11740"/>
      <c r="J11740"/>
      <c r="K11740"/>
      <c r="L11740" s="172"/>
    </row>
    <row r="11741" spans="7:12" x14ac:dyDescent="0.15">
      <c r="G11741"/>
      <c r="H11741"/>
      <c r="I11741"/>
      <c r="J11741"/>
      <c r="K11741"/>
      <c r="L11741" s="172"/>
    </row>
    <row r="11742" spans="7:12" x14ac:dyDescent="0.15">
      <c r="G11742"/>
      <c r="H11742"/>
      <c r="I11742"/>
      <c r="J11742"/>
      <c r="K11742"/>
      <c r="L11742" s="172"/>
    </row>
    <row r="11743" spans="7:12" x14ac:dyDescent="0.15">
      <c r="G11743"/>
      <c r="H11743"/>
      <c r="I11743"/>
      <c r="J11743"/>
      <c r="K11743"/>
      <c r="L11743" s="172"/>
    </row>
    <row r="11744" spans="7:12" x14ac:dyDescent="0.15">
      <c r="G11744"/>
      <c r="H11744"/>
      <c r="I11744"/>
      <c r="J11744"/>
      <c r="K11744"/>
      <c r="L11744" s="172"/>
    </row>
    <row r="11745" spans="7:12" x14ac:dyDescent="0.15">
      <c r="G11745"/>
      <c r="H11745"/>
      <c r="I11745"/>
      <c r="J11745"/>
      <c r="K11745"/>
      <c r="L11745" s="172"/>
    </row>
    <row r="11746" spans="7:12" x14ac:dyDescent="0.15">
      <c r="G11746"/>
      <c r="H11746"/>
      <c r="I11746"/>
      <c r="J11746"/>
      <c r="K11746"/>
      <c r="L11746" s="172"/>
    </row>
    <row r="11747" spans="7:12" x14ac:dyDescent="0.15">
      <c r="G11747"/>
      <c r="H11747"/>
      <c r="I11747"/>
      <c r="J11747"/>
      <c r="K11747"/>
      <c r="L11747" s="172"/>
    </row>
    <row r="11748" spans="7:12" x14ac:dyDescent="0.15">
      <c r="G11748"/>
      <c r="H11748"/>
      <c r="I11748"/>
      <c r="J11748"/>
      <c r="K11748"/>
      <c r="L11748" s="172"/>
    </row>
    <row r="11749" spans="7:12" x14ac:dyDescent="0.15">
      <c r="G11749"/>
      <c r="H11749"/>
      <c r="I11749"/>
      <c r="J11749"/>
      <c r="K11749"/>
      <c r="L11749" s="172"/>
    </row>
    <row r="11750" spans="7:12" x14ac:dyDescent="0.15">
      <c r="G11750"/>
      <c r="H11750"/>
      <c r="I11750"/>
      <c r="J11750"/>
      <c r="K11750"/>
      <c r="L11750" s="172"/>
    </row>
    <row r="11751" spans="7:12" x14ac:dyDescent="0.15">
      <c r="G11751"/>
      <c r="H11751"/>
      <c r="I11751"/>
      <c r="J11751"/>
      <c r="K11751"/>
      <c r="L11751" s="172"/>
    </row>
    <row r="11752" spans="7:12" x14ac:dyDescent="0.15">
      <c r="G11752"/>
      <c r="H11752"/>
      <c r="I11752"/>
      <c r="J11752"/>
      <c r="K11752"/>
      <c r="L11752" s="172"/>
    </row>
    <row r="11753" spans="7:12" x14ac:dyDescent="0.15">
      <c r="G11753"/>
      <c r="H11753"/>
      <c r="I11753"/>
      <c r="J11753"/>
      <c r="K11753"/>
      <c r="L11753" s="172"/>
    </row>
    <row r="11754" spans="7:12" x14ac:dyDescent="0.15">
      <c r="G11754"/>
      <c r="H11754"/>
      <c r="I11754"/>
      <c r="J11754"/>
      <c r="K11754"/>
      <c r="L11754" s="172"/>
    </row>
    <row r="11755" spans="7:12" x14ac:dyDescent="0.15">
      <c r="G11755"/>
      <c r="H11755"/>
      <c r="I11755"/>
      <c r="J11755"/>
      <c r="K11755"/>
      <c r="L11755" s="172"/>
    </row>
    <row r="11756" spans="7:12" x14ac:dyDescent="0.15">
      <c r="G11756"/>
      <c r="H11756"/>
      <c r="I11756"/>
      <c r="J11756"/>
      <c r="K11756"/>
      <c r="L11756" s="172"/>
    </row>
    <row r="11757" spans="7:12" x14ac:dyDescent="0.15">
      <c r="G11757"/>
      <c r="H11757"/>
      <c r="I11757"/>
      <c r="J11757"/>
      <c r="K11757"/>
      <c r="L11757" s="172"/>
    </row>
    <row r="11758" spans="7:12" x14ac:dyDescent="0.15">
      <c r="G11758"/>
      <c r="H11758"/>
      <c r="I11758"/>
      <c r="J11758"/>
      <c r="K11758"/>
      <c r="L11758" s="172"/>
    </row>
    <row r="11759" spans="7:12" x14ac:dyDescent="0.15">
      <c r="G11759"/>
      <c r="H11759"/>
      <c r="I11759"/>
      <c r="J11759"/>
      <c r="K11759"/>
      <c r="L11759" s="172"/>
    </row>
    <row r="11760" spans="7:12" x14ac:dyDescent="0.15">
      <c r="G11760"/>
      <c r="H11760"/>
      <c r="I11760"/>
      <c r="J11760"/>
      <c r="K11760"/>
      <c r="L11760" s="172"/>
    </row>
    <row r="11761" spans="7:12" x14ac:dyDescent="0.15">
      <c r="G11761"/>
      <c r="H11761"/>
      <c r="I11761"/>
      <c r="J11761"/>
      <c r="K11761"/>
      <c r="L11761" s="172"/>
    </row>
    <row r="11762" spans="7:12" x14ac:dyDescent="0.15">
      <c r="G11762"/>
      <c r="H11762"/>
      <c r="I11762"/>
      <c r="J11762"/>
      <c r="K11762"/>
      <c r="L11762" s="172"/>
    </row>
    <row r="11763" spans="7:12" x14ac:dyDescent="0.15">
      <c r="G11763"/>
      <c r="H11763"/>
      <c r="I11763"/>
      <c r="J11763"/>
      <c r="K11763"/>
      <c r="L11763" s="172"/>
    </row>
    <row r="11764" spans="7:12" x14ac:dyDescent="0.15">
      <c r="G11764"/>
      <c r="H11764"/>
      <c r="I11764"/>
      <c r="J11764"/>
      <c r="K11764"/>
      <c r="L11764" s="172"/>
    </row>
    <row r="11765" spans="7:12" x14ac:dyDescent="0.15">
      <c r="G11765"/>
      <c r="H11765"/>
      <c r="I11765"/>
      <c r="J11765"/>
      <c r="K11765"/>
      <c r="L11765" s="172"/>
    </row>
    <row r="11766" spans="7:12" x14ac:dyDescent="0.15">
      <c r="G11766"/>
      <c r="H11766"/>
      <c r="I11766"/>
      <c r="J11766"/>
      <c r="K11766"/>
      <c r="L11766" s="172"/>
    </row>
    <row r="11767" spans="7:12" x14ac:dyDescent="0.15">
      <c r="G11767"/>
      <c r="H11767"/>
      <c r="I11767"/>
      <c r="J11767"/>
      <c r="K11767"/>
      <c r="L11767" s="172"/>
    </row>
    <row r="11768" spans="7:12" x14ac:dyDescent="0.15">
      <c r="G11768"/>
      <c r="H11768"/>
      <c r="I11768"/>
      <c r="J11768"/>
      <c r="K11768"/>
      <c r="L11768" s="172"/>
    </row>
    <row r="11769" spans="7:12" x14ac:dyDescent="0.15">
      <c r="G11769"/>
      <c r="H11769"/>
      <c r="I11769"/>
      <c r="J11769"/>
      <c r="K11769"/>
      <c r="L11769" s="172"/>
    </row>
    <row r="11770" spans="7:12" x14ac:dyDescent="0.15">
      <c r="G11770"/>
      <c r="H11770"/>
      <c r="I11770"/>
      <c r="J11770"/>
      <c r="K11770"/>
      <c r="L11770" s="172"/>
    </row>
    <row r="11771" spans="7:12" x14ac:dyDescent="0.15">
      <c r="G11771"/>
      <c r="H11771"/>
      <c r="I11771"/>
      <c r="J11771"/>
      <c r="K11771"/>
      <c r="L11771" s="172"/>
    </row>
    <row r="11772" spans="7:12" x14ac:dyDescent="0.15">
      <c r="G11772"/>
      <c r="H11772"/>
      <c r="I11772"/>
      <c r="J11772"/>
      <c r="K11772"/>
      <c r="L11772" s="172"/>
    </row>
    <row r="11773" spans="7:12" x14ac:dyDescent="0.15">
      <c r="G11773"/>
      <c r="H11773"/>
      <c r="I11773"/>
      <c r="J11773"/>
      <c r="K11773"/>
      <c r="L11773" s="172"/>
    </row>
    <row r="11774" spans="7:12" x14ac:dyDescent="0.15">
      <c r="G11774"/>
      <c r="H11774"/>
      <c r="I11774"/>
      <c r="J11774"/>
      <c r="K11774"/>
      <c r="L11774" s="172"/>
    </row>
    <row r="11775" spans="7:12" x14ac:dyDescent="0.15">
      <c r="G11775"/>
      <c r="H11775"/>
      <c r="I11775"/>
      <c r="J11775"/>
      <c r="K11775"/>
      <c r="L11775" s="172"/>
    </row>
    <row r="11776" spans="7:12" x14ac:dyDescent="0.15">
      <c r="G11776"/>
      <c r="H11776"/>
      <c r="I11776"/>
      <c r="J11776"/>
      <c r="K11776"/>
      <c r="L11776" s="172"/>
    </row>
    <row r="11777" spans="7:12" x14ac:dyDescent="0.15">
      <c r="G11777"/>
      <c r="H11777"/>
      <c r="I11777"/>
      <c r="J11777"/>
      <c r="K11777"/>
      <c r="L11777" s="172"/>
    </row>
    <row r="11778" spans="7:12" x14ac:dyDescent="0.15">
      <c r="G11778"/>
      <c r="H11778"/>
      <c r="I11778"/>
      <c r="J11778"/>
      <c r="K11778"/>
      <c r="L11778" s="172"/>
    </row>
    <row r="11779" spans="7:12" x14ac:dyDescent="0.15">
      <c r="G11779"/>
      <c r="H11779"/>
      <c r="I11779"/>
      <c r="J11779"/>
      <c r="K11779"/>
      <c r="L11779" s="172"/>
    </row>
    <row r="11780" spans="7:12" x14ac:dyDescent="0.15">
      <c r="G11780"/>
      <c r="H11780"/>
      <c r="I11780"/>
      <c r="J11780"/>
      <c r="K11780"/>
      <c r="L11780" s="172"/>
    </row>
    <row r="11781" spans="7:12" x14ac:dyDescent="0.15">
      <c r="G11781"/>
      <c r="H11781"/>
      <c r="I11781"/>
      <c r="J11781"/>
      <c r="K11781"/>
      <c r="L11781" s="172"/>
    </row>
    <row r="11782" spans="7:12" x14ac:dyDescent="0.15">
      <c r="G11782"/>
      <c r="H11782"/>
      <c r="I11782"/>
      <c r="J11782"/>
      <c r="K11782"/>
      <c r="L11782" s="172"/>
    </row>
    <row r="11783" spans="7:12" x14ac:dyDescent="0.15">
      <c r="G11783"/>
      <c r="H11783"/>
      <c r="I11783"/>
      <c r="J11783"/>
      <c r="K11783"/>
      <c r="L11783" s="172"/>
    </row>
    <row r="11784" spans="7:12" x14ac:dyDescent="0.15">
      <c r="G11784"/>
      <c r="H11784"/>
      <c r="I11784"/>
      <c r="J11784"/>
      <c r="K11784"/>
      <c r="L11784" s="172"/>
    </row>
    <row r="11785" spans="7:12" x14ac:dyDescent="0.15">
      <c r="G11785"/>
      <c r="H11785"/>
      <c r="I11785"/>
      <c r="J11785"/>
      <c r="K11785"/>
      <c r="L11785" s="172"/>
    </row>
    <row r="11786" spans="7:12" x14ac:dyDescent="0.15">
      <c r="G11786"/>
      <c r="H11786"/>
      <c r="I11786"/>
      <c r="J11786"/>
      <c r="K11786"/>
      <c r="L11786" s="172"/>
    </row>
    <row r="11787" spans="7:12" x14ac:dyDescent="0.15">
      <c r="G11787"/>
      <c r="H11787"/>
      <c r="I11787"/>
      <c r="J11787"/>
      <c r="K11787"/>
      <c r="L11787" s="172"/>
    </row>
    <row r="11788" spans="7:12" x14ac:dyDescent="0.15">
      <c r="G11788"/>
      <c r="H11788"/>
      <c r="I11788"/>
      <c r="J11788"/>
      <c r="K11788"/>
      <c r="L11788" s="172"/>
    </row>
    <row r="11789" spans="7:12" x14ac:dyDescent="0.15">
      <c r="G11789"/>
      <c r="H11789"/>
      <c r="I11789"/>
      <c r="J11789"/>
      <c r="K11789"/>
      <c r="L11789" s="172"/>
    </row>
    <row r="11790" spans="7:12" x14ac:dyDescent="0.15">
      <c r="G11790"/>
      <c r="H11790"/>
      <c r="I11790"/>
      <c r="J11790"/>
      <c r="K11790"/>
      <c r="L11790" s="172"/>
    </row>
    <row r="11791" spans="7:12" x14ac:dyDescent="0.15">
      <c r="G11791"/>
      <c r="H11791"/>
      <c r="I11791"/>
      <c r="J11791"/>
      <c r="K11791"/>
      <c r="L11791" s="172"/>
    </row>
    <row r="11792" spans="7:12" x14ac:dyDescent="0.15">
      <c r="G11792"/>
      <c r="H11792"/>
      <c r="I11792"/>
      <c r="J11792"/>
      <c r="K11792"/>
      <c r="L11792" s="172"/>
    </row>
    <row r="11793" spans="7:12" x14ac:dyDescent="0.15">
      <c r="G11793"/>
      <c r="H11793"/>
      <c r="I11793"/>
      <c r="J11793"/>
      <c r="K11793"/>
      <c r="L11793" s="172"/>
    </row>
    <row r="11794" spans="7:12" x14ac:dyDescent="0.15">
      <c r="G11794"/>
      <c r="H11794"/>
      <c r="I11794"/>
      <c r="J11794"/>
      <c r="K11794"/>
      <c r="L11794" s="172"/>
    </row>
    <row r="11795" spans="7:12" x14ac:dyDescent="0.15">
      <c r="G11795"/>
      <c r="H11795"/>
      <c r="I11795"/>
      <c r="J11795"/>
      <c r="K11795"/>
      <c r="L11795" s="172"/>
    </row>
    <row r="11796" spans="7:12" x14ac:dyDescent="0.15">
      <c r="G11796"/>
      <c r="H11796"/>
      <c r="I11796"/>
      <c r="J11796"/>
      <c r="K11796"/>
      <c r="L11796" s="172"/>
    </row>
    <row r="11797" spans="7:12" x14ac:dyDescent="0.15">
      <c r="G11797"/>
      <c r="H11797"/>
      <c r="I11797"/>
      <c r="J11797"/>
      <c r="K11797"/>
      <c r="L11797" s="172"/>
    </row>
    <row r="11798" spans="7:12" x14ac:dyDescent="0.15">
      <c r="G11798"/>
      <c r="H11798"/>
      <c r="I11798"/>
      <c r="J11798"/>
      <c r="K11798"/>
      <c r="L11798" s="172"/>
    </row>
    <row r="11799" spans="7:12" x14ac:dyDescent="0.15">
      <c r="G11799"/>
      <c r="H11799"/>
      <c r="I11799"/>
      <c r="J11799"/>
      <c r="K11799"/>
      <c r="L11799" s="172"/>
    </row>
    <row r="11800" spans="7:12" x14ac:dyDescent="0.15">
      <c r="G11800"/>
      <c r="H11800"/>
      <c r="I11800"/>
      <c r="J11800"/>
      <c r="K11800"/>
      <c r="L11800" s="172"/>
    </row>
    <row r="11801" spans="7:12" x14ac:dyDescent="0.15">
      <c r="G11801"/>
      <c r="H11801"/>
      <c r="I11801"/>
      <c r="J11801"/>
      <c r="K11801"/>
      <c r="L11801" s="172"/>
    </row>
    <row r="11802" spans="7:12" x14ac:dyDescent="0.15">
      <c r="G11802"/>
      <c r="H11802"/>
      <c r="I11802"/>
      <c r="J11802"/>
      <c r="K11802"/>
      <c r="L11802" s="172"/>
    </row>
    <row r="11803" spans="7:12" x14ac:dyDescent="0.15">
      <c r="G11803"/>
      <c r="H11803"/>
      <c r="I11803"/>
      <c r="J11803"/>
      <c r="K11803"/>
      <c r="L11803" s="172"/>
    </row>
    <row r="11804" spans="7:12" x14ac:dyDescent="0.15">
      <c r="G11804"/>
      <c r="H11804"/>
      <c r="I11804"/>
      <c r="J11804"/>
      <c r="K11804"/>
      <c r="L11804" s="172"/>
    </row>
    <row r="11805" spans="7:12" x14ac:dyDescent="0.15">
      <c r="G11805"/>
      <c r="H11805"/>
      <c r="I11805"/>
      <c r="J11805"/>
      <c r="K11805"/>
      <c r="L11805" s="172"/>
    </row>
    <row r="11806" spans="7:12" x14ac:dyDescent="0.15">
      <c r="G11806"/>
      <c r="H11806"/>
      <c r="I11806"/>
      <c r="J11806"/>
      <c r="K11806"/>
      <c r="L11806" s="172"/>
    </row>
    <row r="11807" spans="7:12" x14ac:dyDescent="0.15">
      <c r="G11807"/>
      <c r="H11807"/>
      <c r="I11807"/>
      <c r="J11807"/>
      <c r="K11807"/>
      <c r="L11807" s="172"/>
    </row>
    <row r="11808" spans="7:12" x14ac:dyDescent="0.15">
      <c r="G11808"/>
      <c r="H11808"/>
      <c r="I11808"/>
      <c r="J11808"/>
      <c r="K11808"/>
      <c r="L11808" s="172"/>
    </row>
    <row r="11809" spans="7:12" x14ac:dyDescent="0.15">
      <c r="G11809"/>
      <c r="H11809"/>
      <c r="I11809"/>
      <c r="J11809"/>
      <c r="K11809"/>
      <c r="L11809" s="172"/>
    </row>
    <row r="11810" spans="7:12" x14ac:dyDescent="0.15">
      <c r="G11810"/>
      <c r="H11810"/>
      <c r="I11810"/>
      <c r="J11810"/>
      <c r="K11810"/>
      <c r="L11810" s="172"/>
    </row>
    <row r="11811" spans="7:12" x14ac:dyDescent="0.15">
      <c r="G11811"/>
      <c r="H11811"/>
      <c r="I11811"/>
      <c r="J11811"/>
      <c r="K11811"/>
      <c r="L11811" s="172"/>
    </row>
    <row r="11812" spans="7:12" x14ac:dyDescent="0.15">
      <c r="G11812"/>
      <c r="H11812"/>
      <c r="I11812"/>
      <c r="J11812"/>
      <c r="K11812"/>
      <c r="L11812" s="172"/>
    </row>
    <row r="11813" spans="7:12" x14ac:dyDescent="0.15">
      <c r="G11813"/>
      <c r="H11813"/>
      <c r="I11813"/>
      <c r="J11813"/>
      <c r="K11813"/>
      <c r="L11813" s="172"/>
    </row>
    <row r="11814" spans="7:12" x14ac:dyDescent="0.15">
      <c r="G11814"/>
      <c r="H11814"/>
      <c r="I11814"/>
      <c r="J11814"/>
      <c r="K11814"/>
      <c r="L11814" s="172"/>
    </row>
    <row r="11815" spans="7:12" x14ac:dyDescent="0.15">
      <c r="G11815"/>
      <c r="H11815"/>
      <c r="I11815"/>
      <c r="J11815"/>
      <c r="K11815"/>
      <c r="L11815" s="172"/>
    </row>
    <row r="11816" spans="7:12" x14ac:dyDescent="0.15">
      <c r="G11816"/>
      <c r="H11816"/>
      <c r="I11816"/>
      <c r="J11816"/>
      <c r="K11816"/>
      <c r="L11816" s="172"/>
    </row>
    <row r="11817" spans="7:12" x14ac:dyDescent="0.15">
      <c r="G11817"/>
      <c r="H11817"/>
      <c r="I11817"/>
      <c r="J11817"/>
      <c r="K11817"/>
      <c r="L11817" s="172"/>
    </row>
    <row r="11818" spans="7:12" x14ac:dyDescent="0.15">
      <c r="G11818"/>
      <c r="H11818"/>
      <c r="I11818"/>
      <c r="J11818"/>
      <c r="K11818"/>
      <c r="L11818" s="172"/>
    </row>
    <row r="11819" spans="7:12" x14ac:dyDescent="0.15">
      <c r="G11819"/>
      <c r="H11819"/>
      <c r="I11819"/>
      <c r="J11819"/>
      <c r="K11819"/>
      <c r="L11819" s="172"/>
    </row>
    <row r="11820" spans="7:12" x14ac:dyDescent="0.15">
      <c r="G11820"/>
      <c r="H11820"/>
      <c r="I11820"/>
      <c r="J11820"/>
      <c r="K11820"/>
      <c r="L11820" s="172"/>
    </row>
    <row r="11821" spans="7:12" x14ac:dyDescent="0.15">
      <c r="G11821"/>
      <c r="H11821"/>
      <c r="I11821"/>
      <c r="J11821"/>
      <c r="K11821"/>
      <c r="L11821" s="172"/>
    </row>
    <row r="11822" spans="7:12" x14ac:dyDescent="0.15">
      <c r="G11822"/>
      <c r="H11822"/>
      <c r="I11822"/>
      <c r="J11822"/>
      <c r="K11822"/>
      <c r="L11822" s="172"/>
    </row>
    <row r="11823" spans="7:12" x14ac:dyDescent="0.15">
      <c r="G11823"/>
      <c r="H11823"/>
      <c r="I11823"/>
      <c r="J11823"/>
      <c r="K11823"/>
      <c r="L11823" s="172"/>
    </row>
    <row r="11824" spans="7:12" x14ac:dyDescent="0.15">
      <c r="G11824"/>
      <c r="H11824"/>
      <c r="I11824"/>
      <c r="J11824"/>
      <c r="K11824"/>
      <c r="L11824" s="172"/>
    </row>
    <row r="11825" spans="7:12" x14ac:dyDescent="0.15">
      <c r="G11825"/>
      <c r="H11825"/>
      <c r="I11825"/>
      <c r="J11825"/>
      <c r="K11825"/>
      <c r="L11825" s="172"/>
    </row>
    <row r="11826" spans="7:12" x14ac:dyDescent="0.15">
      <c r="G11826"/>
      <c r="H11826"/>
      <c r="I11826"/>
      <c r="J11826"/>
      <c r="K11826"/>
      <c r="L11826" s="172"/>
    </row>
    <row r="11827" spans="7:12" x14ac:dyDescent="0.15">
      <c r="G11827"/>
      <c r="H11827"/>
      <c r="I11827"/>
      <c r="J11827"/>
      <c r="K11827"/>
      <c r="L11827" s="172"/>
    </row>
    <row r="11828" spans="7:12" x14ac:dyDescent="0.15">
      <c r="G11828"/>
      <c r="H11828"/>
      <c r="I11828"/>
      <c r="J11828"/>
      <c r="K11828"/>
      <c r="L11828" s="172"/>
    </row>
    <row r="11829" spans="7:12" x14ac:dyDescent="0.15">
      <c r="G11829"/>
      <c r="H11829"/>
      <c r="I11829"/>
      <c r="J11829"/>
      <c r="K11829"/>
      <c r="L11829" s="172"/>
    </row>
    <row r="11830" spans="7:12" x14ac:dyDescent="0.15">
      <c r="G11830"/>
      <c r="H11830"/>
      <c r="I11830"/>
      <c r="J11830"/>
      <c r="K11830"/>
      <c r="L11830" s="172"/>
    </row>
    <row r="11831" spans="7:12" x14ac:dyDescent="0.15">
      <c r="G11831"/>
      <c r="H11831"/>
      <c r="I11831"/>
      <c r="J11831"/>
      <c r="K11831"/>
      <c r="L11831" s="172"/>
    </row>
    <row r="11832" spans="7:12" x14ac:dyDescent="0.15">
      <c r="G11832"/>
      <c r="H11832"/>
      <c r="I11832"/>
      <c r="J11832"/>
      <c r="K11832"/>
      <c r="L11832" s="172"/>
    </row>
    <row r="11833" spans="7:12" x14ac:dyDescent="0.15">
      <c r="G11833"/>
      <c r="H11833"/>
      <c r="I11833"/>
      <c r="J11833"/>
      <c r="K11833"/>
      <c r="L11833" s="172"/>
    </row>
    <row r="11834" spans="7:12" x14ac:dyDescent="0.15">
      <c r="G11834"/>
      <c r="H11834"/>
      <c r="I11834"/>
      <c r="J11834"/>
      <c r="K11834"/>
      <c r="L11834" s="172"/>
    </row>
    <row r="11835" spans="7:12" x14ac:dyDescent="0.15">
      <c r="G11835"/>
      <c r="H11835"/>
      <c r="I11835"/>
      <c r="J11835"/>
      <c r="K11835"/>
      <c r="L11835" s="172"/>
    </row>
    <row r="11836" spans="7:12" x14ac:dyDescent="0.15">
      <c r="G11836"/>
      <c r="H11836"/>
      <c r="I11836"/>
      <c r="J11836"/>
      <c r="K11836"/>
      <c r="L11836" s="172"/>
    </row>
    <row r="11837" spans="7:12" x14ac:dyDescent="0.15">
      <c r="G11837"/>
      <c r="H11837"/>
      <c r="I11837"/>
      <c r="J11837"/>
      <c r="K11837"/>
      <c r="L11837" s="172"/>
    </row>
    <row r="11838" spans="7:12" x14ac:dyDescent="0.15">
      <c r="G11838"/>
      <c r="H11838"/>
      <c r="I11838"/>
      <c r="J11838"/>
      <c r="K11838"/>
      <c r="L11838" s="172"/>
    </row>
    <row r="11839" spans="7:12" x14ac:dyDescent="0.15">
      <c r="G11839"/>
      <c r="H11839"/>
      <c r="I11839"/>
      <c r="J11839"/>
      <c r="K11839"/>
      <c r="L11839" s="172"/>
    </row>
    <row r="11840" spans="7:12" x14ac:dyDescent="0.15">
      <c r="G11840"/>
      <c r="H11840"/>
      <c r="I11840"/>
      <c r="J11840"/>
      <c r="K11840"/>
      <c r="L11840" s="172"/>
    </row>
    <row r="11841" spans="7:12" x14ac:dyDescent="0.15">
      <c r="G11841"/>
      <c r="H11841"/>
      <c r="I11841"/>
      <c r="J11841"/>
      <c r="K11841"/>
      <c r="L11841" s="172"/>
    </row>
    <row r="11842" spans="7:12" x14ac:dyDescent="0.15">
      <c r="G11842"/>
      <c r="H11842"/>
      <c r="I11842"/>
      <c r="J11842"/>
      <c r="K11842"/>
      <c r="L11842" s="172"/>
    </row>
    <row r="11843" spans="7:12" x14ac:dyDescent="0.15">
      <c r="G11843"/>
      <c r="H11843"/>
      <c r="I11843"/>
      <c r="J11843"/>
      <c r="K11843"/>
      <c r="L11843" s="172"/>
    </row>
    <row r="11844" spans="7:12" x14ac:dyDescent="0.15">
      <c r="G11844"/>
      <c r="H11844"/>
      <c r="I11844"/>
      <c r="J11844"/>
      <c r="K11844"/>
      <c r="L11844" s="172"/>
    </row>
    <row r="11845" spans="7:12" x14ac:dyDescent="0.15">
      <c r="G11845"/>
      <c r="H11845"/>
      <c r="I11845"/>
      <c r="J11845"/>
      <c r="K11845"/>
      <c r="L11845" s="172"/>
    </row>
    <row r="11846" spans="7:12" x14ac:dyDescent="0.15">
      <c r="G11846"/>
      <c r="H11846"/>
      <c r="I11846"/>
      <c r="J11846"/>
      <c r="K11846"/>
      <c r="L11846" s="172"/>
    </row>
    <row r="11847" spans="7:12" x14ac:dyDescent="0.15">
      <c r="G11847"/>
      <c r="H11847"/>
      <c r="I11847"/>
      <c r="J11847"/>
      <c r="K11847"/>
      <c r="L11847" s="172"/>
    </row>
    <row r="11848" spans="7:12" x14ac:dyDescent="0.15">
      <c r="G11848"/>
      <c r="H11848"/>
      <c r="I11848"/>
      <c r="J11848"/>
      <c r="K11848"/>
      <c r="L11848" s="172"/>
    </row>
    <row r="11849" spans="7:12" x14ac:dyDescent="0.15">
      <c r="G11849"/>
      <c r="H11849"/>
      <c r="I11849"/>
      <c r="J11849"/>
      <c r="K11849"/>
      <c r="L11849" s="172"/>
    </row>
    <row r="11850" spans="7:12" x14ac:dyDescent="0.15">
      <c r="G11850"/>
      <c r="H11850"/>
      <c r="I11850"/>
      <c r="J11850"/>
      <c r="K11850"/>
      <c r="L11850" s="172"/>
    </row>
    <row r="11851" spans="7:12" x14ac:dyDescent="0.15">
      <c r="G11851"/>
      <c r="H11851"/>
      <c r="I11851"/>
      <c r="J11851"/>
      <c r="K11851"/>
      <c r="L11851" s="172"/>
    </row>
    <row r="11852" spans="7:12" x14ac:dyDescent="0.15">
      <c r="G11852"/>
      <c r="H11852"/>
      <c r="I11852"/>
      <c r="J11852"/>
      <c r="K11852"/>
      <c r="L11852" s="172"/>
    </row>
    <row r="11853" spans="7:12" x14ac:dyDescent="0.15">
      <c r="G11853"/>
      <c r="H11853"/>
      <c r="I11853"/>
      <c r="J11853"/>
      <c r="K11853"/>
      <c r="L11853" s="172"/>
    </row>
    <row r="11854" spans="7:12" x14ac:dyDescent="0.15">
      <c r="G11854"/>
      <c r="H11854"/>
      <c r="I11854"/>
      <c r="J11854"/>
      <c r="K11854"/>
      <c r="L11854" s="172"/>
    </row>
    <row r="11855" spans="7:12" x14ac:dyDescent="0.15">
      <c r="G11855"/>
      <c r="H11855"/>
      <c r="I11855"/>
      <c r="J11855"/>
      <c r="K11855"/>
      <c r="L11855" s="172"/>
    </row>
    <row r="11856" spans="7:12" x14ac:dyDescent="0.15">
      <c r="G11856"/>
      <c r="H11856"/>
      <c r="I11856"/>
      <c r="J11856"/>
      <c r="K11856"/>
      <c r="L11856" s="172"/>
    </row>
    <row r="11857" spans="7:12" x14ac:dyDescent="0.15">
      <c r="G11857"/>
      <c r="H11857"/>
      <c r="I11857"/>
      <c r="J11857"/>
      <c r="K11857"/>
      <c r="L11857" s="172"/>
    </row>
    <row r="11858" spans="7:12" x14ac:dyDescent="0.15">
      <c r="G11858"/>
      <c r="H11858"/>
      <c r="I11858"/>
      <c r="J11858"/>
      <c r="K11858"/>
      <c r="L11858" s="172"/>
    </row>
    <row r="11859" spans="7:12" x14ac:dyDescent="0.15">
      <c r="G11859"/>
      <c r="H11859"/>
      <c r="I11859"/>
      <c r="J11859"/>
      <c r="K11859"/>
      <c r="L11859" s="172"/>
    </row>
    <row r="11860" spans="7:12" x14ac:dyDescent="0.15">
      <c r="G11860"/>
      <c r="H11860"/>
      <c r="I11860"/>
      <c r="J11860"/>
      <c r="K11860"/>
      <c r="L11860" s="172"/>
    </row>
    <row r="11861" spans="7:12" x14ac:dyDescent="0.15">
      <c r="G11861"/>
      <c r="H11861"/>
      <c r="I11861"/>
      <c r="J11861"/>
      <c r="K11861"/>
      <c r="L11861" s="172"/>
    </row>
    <row r="11862" spans="7:12" x14ac:dyDescent="0.15">
      <c r="G11862"/>
      <c r="H11862"/>
      <c r="I11862"/>
      <c r="J11862"/>
      <c r="K11862"/>
      <c r="L11862" s="172"/>
    </row>
    <row r="11863" spans="7:12" x14ac:dyDescent="0.15">
      <c r="G11863"/>
      <c r="H11863"/>
      <c r="I11863"/>
      <c r="J11863"/>
      <c r="K11863"/>
      <c r="L11863" s="172"/>
    </row>
    <row r="11864" spans="7:12" x14ac:dyDescent="0.15">
      <c r="G11864"/>
      <c r="H11864"/>
      <c r="I11864"/>
      <c r="J11864"/>
      <c r="K11864"/>
      <c r="L11864" s="172"/>
    </row>
    <row r="11865" spans="7:12" x14ac:dyDescent="0.15">
      <c r="G11865"/>
      <c r="H11865"/>
      <c r="I11865"/>
      <c r="J11865"/>
      <c r="K11865"/>
      <c r="L11865" s="172"/>
    </row>
    <row r="11866" spans="7:12" x14ac:dyDescent="0.15">
      <c r="G11866"/>
      <c r="H11866"/>
      <c r="I11866"/>
      <c r="J11866"/>
      <c r="K11866"/>
      <c r="L11866" s="172"/>
    </row>
    <row r="11867" spans="7:12" x14ac:dyDescent="0.15">
      <c r="G11867"/>
      <c r="H11867"/>
      <c r="I11867"/>
      <c r="J11867"/>
      <c r="K11867"/>
      <c r="L11867" s="172"/>
    </row>
    <row r="11868" spans="7:12" x14ac:dyDescent="0.15">
      <c r="G11868"/>
      <c r="H11868"/>
      <c r="I11868"/>
      <c r="J11868"/>
      <c r="K11868"/>
      <c r="L11868" s="172"/>
    </row>
    <row r="11869" spans="7:12" x14ac:dyDescent="0.15">
      <c r="G11869"/>
      <c r="H11869"/>
      <c r="I11869"/>
      <c r="J11869"/>
      <c r="K11869"/>
      <c r="L11869" s="172"/>
    </row>
    <row r="11870" spans="7:12" x14ac:dyDescent="0.15">
      <c r="G11870"/>
      <c r="H11870"/>
      <c r="I11870"/>
      <c r="J11870"/>
      <c r="K11870"/>
      <c r="L11870" s="172"/>
    </row>
    <row r="11871" spans="7:12" x14ac:dyDescent="0.15">
      <c r="G11871"/>
      <c r="H11871"/>
      <c r="I11871"/>
      <c r="J11871"/>
      <c r="K11871"/>
      <c r="L11871" s="172"/>
    </row>
    <row r="11872" spans="7:12" x14ac:dyDescent="0.15">
      <c r="G11872"/>
      <c r="H11872"/>
      <c r="I11872"/>
      <c r="J11872"/>
      <c r="K11872"/>
      <c r="L11872" s="172"/>
    </row>
    <row r="11873" spans="7:12" x14ac:dyDescent="0.15">
      <c r="G11873"/>
      <c r="H11873"/>
      <c r="I11873"/>
      <c r="J11873"/>
      <c r="K11873"/>
      <c r="L11873" s="172"/>
    </row>
    <row r="11874" spans="7:12" x14ac:dyDescent="0.15">
      <c r="G11874"/>
      <c r="H11874"/>
      <c r="I11874"/>
      <c r="J11874"/>
      <c r="K11874"/>
      <c r="L11874" s="172"/>
    </row>
    <row r="11875" spans="7:12" x14ac:dyDescent="0.15">
      <c r="G11875"/>
      <c r="H11875"/>
      <c r="I11875"/>
      <c r="J11875"/>
      <c r="K11875"/>
      <c r="L11875" s="172"/>
    </row>
    <row r="11876" spans="7:12" x14ac:dyDescent="0.15">
      <c r="G11876"/>
      <c r="H11876"/>
      <c r="I11876"/>
      <c r="J11876"/>
      <c r="K11876"/>
      <c r="L11876" s="172"/>
    </row>
    <row r="11877" spans="7:12" x14ac:dyDescent="0.15">
      <c r="G11877"/>
      <c r="H11877"/>
      <c r="I11877"/>
      <c r="J11877"/>
      <c r="K11877"/>
      <c r="L11877" s="172"/>
    </row>
    <row r="11878" spans="7:12" x14ac:dyDescent="0.15">
      <c r="G11878"/>
      <c r="H11878"/>
      <c r="I11878"/>
      <c r="J11878"/>
      <c r="K11878"/>
      <c r="L11878" s="172"/>
    </row>
    <row r="11879" spans="7:12" x14ac:dyDescent="0.15">
      <c r="G11879"/>
      <c r="H11879"/>
      <c r="I11879"/>
      <c r="J11879"/>
      <c r="K11879"/>
      <c r="L11879" s="172"/>
    </row>
    <row r="11880" spans="7:12" x14ac:dyDescent="0.15">
      <c r="G11880"/>
      <c r="H11880"/>
      <c r="I11880"/>
      <c r="J11880"/>
      <c r="K11880"/>
      <c r="L11880" s="172"/>
    </row>
    <row r="11881" spans="7:12" x14ac:dyDescent="0.15">
      <c r="G11881"/>
      <c r="H11881"/>
      <c r="I11881"/>
      <c r="J11881"/>
      <c r="K11881"/>
      <c r="L11881" s="172"/>
    </row>
    <row r="11882" spans="7:12" x14ac:dyDescent="0.15">
      <c r="G11882"/>
      <c r="H11882"/>
      <c r="I11882"/>
      <c r="J11882"/>
      <c r="K11882"/>
      <c r="L11882" s="172"/>
    </row>
    <row r="11883" spans="7:12" x14ac:dyDescent="0.15">
      <c r="G11883"/>
      <c r="H11883"/>
      <c r="I11883"/>
      <c r="J11883"/>
      <c r="K11883"/>
      <c r="L11883" s="172"/>
    </row>
    <row r="11884" spans="7:12" x14ac:dyDescent="0.15">
      <c r="G11884"/>
      <c r="H11884"/>
      <c r="I11884"/>
      <c r="J11884"/>
      <c r="K11884"/>
      <c r="L11884" s="172"/>
    </row>
    <row r="11885" spans="7:12" x14ac:dyDescent="0.15">
      <c r="G11885"/>
      <c r="H11885"/>
      <c r="I11885"/>
      <c r="J11885"/>
      <c r="K11885"/>
      <c r="L11885" s="172"/>
    </row>
    <row r="11886" spans="7:12" x14ac:dyDescent="0.15">
      <c r="G11886"/>
      <c r="H11886"/>
      <c r="I11886"/>
      <c r="J11886"/>
      <c r="K11886"/>
      <c r="L11886" s="172"/>
    </row>
    <row r="11887" spans="7:12" x14ac:dyDescent="0.15">
      <c r="G11887"/>
      <c r="H11887"/>
      <c r="I11887"/>
      <c r="J11887"/>
      <c r="K11887"/>
      <c r="L11887" s="172"/>
    </row>
    <row r="11888" spans="7:12" x14ac:dyDescent="0.15">
      <c r="G11888"/>
      <c r="H11888"/>
      <c r="I11888"/>
      <c r="J11888"/>
      <c r="K11888"/>
      <c r="L11888" s="172"/>
    </row>
    <row r="11889" spans="7:12" x14ac:dyDescent="0.15">
      <c r="G11889"/>
      <c r="H11889"/>
      <c r="I11889"/>
      <c r="J11889"/>
      <c r="K11889"/>
      <c r="L11889" s="172"/>
    </row>
    <row r="11890" spans="7:12" x14ac:dyDescent="0.15">
      <c r="G11890"/>
      <c r="H11890"/>
      <c r="I11890"/>
      <c r="J11890"/>
      <c r="K11890"/>
      <c r="L11890" s="172"/>
    </row>
    <row r="11891" spans="7:12" x14ac:dyDescent="0.15">
      <c r="G11891"/>
      <c r="H11891"/>
      <c r="I11891"/>
      <c r="J11891"/>
      <c r="K11891"/>
      <c r="L11891" s="172"/>
    </row>
    <row r="11892" spans="7:12" x14ac:dyDescent="0.15">
      <c r="G11892"/>
      <c r="H11892"/>
      <c r="I11892"/>
      <c r="J11892"/>
      <c r="K11892"/>
      <c r="L11892" s="172"/>
    </row>
    <row r="11893" spans="7:12" x14ac:dyDescent="0.15">
      <c r="G11893"/>
      <c r="H11893"/>
      <c r="I11893"/>
      <c r="J11893"/>
      <c r="K11893"/>
      <c r="L11893" s="172"/>
    </row>
    <row r="11894" spans="7:12" x14ac:dyDescent="0.15">
      <c r="G11894"/>
      <c r="H11894"/>
      <c r="I11894"/>
      <c r="J11894"/>
      <c r="K11894"/>
      <c r="L11894" s="172"/>
    </row>
    <row r="11895" spans="7:12" x14ac:dyDescent="0.15">
      <c r="G11895"/>
      <c r="H11895"/>
      <c r="I11895"/>
      <c r="J11895"/>
      <c r="K11895"/>
      <c r="L11895" s="172"/>
    </row>
    <row r="11896" spans="7:12" x14ac:dyDescent="0.15">
      <c r="G11896"/>
      <c r="H11896"/>
      <c r="I11896"/>
      <c r="J11896"/>
      <c r="K11896"/>
      <c r="L11896" s="172"/>
    </row>
    <row r="11897" spans="7:12" x14ac:dyDescent="0.15">
      <c r="G11897"/>
      <c r="H11897"/>
      <c r="I11897"/>
      <c r="J11897"/>
      <c r="K11897"/>
      <c r="L11897" s="172"/>
    </row>
    <row r="11898" spans="7:12" x14ac:dyDescent="0.15">
      <c r="G11898"/>
      <c r="H11898"/>
      <c r="I11898"/>
      <c r="J11898"/>
      <c r="K11898"/>
      <c r="L11898" s="172"/>
    </row>
    <row r="11899" spans="7:12" x14ac:dyDescent="0.15">
      <c r="G11899"/>
      <c r="H11899"/>
      <c r="I11899"/>
      <c r="J11899"/>
      <c r="K11899"/>
      <c r="L11899" s="172"/>
    </row>
    <row r="11900" spans="7:12" x14ac:dyDescent="0.15">
      <c r="G11900"/>
      <c r="H11900"/>
      <c r="I11900"/>
      <c r="J11900"/>
      <c r="K11900"/>
      <c r="L11900" s="172"/>
    </row>
    <row r="11901" spans="7:12" x14ac:dyDescent="0.15">
      <c r="G11901"/>
      <c r="H11901"/>
      <c r="I11901"/>
      <c r="J11901"/>
      <c r="K11901"/>
      <c r="L11901" s="172"/>
    </row>
    <row r="11902" spans="7:12" x14ac:dyDescent="0.15">
      <c r="G11902"/>
      <c r="H11902"/>
      <c r="I11902"/>
      <c r="J11902"/>
      <c r="K11902"/>
      <c r="L11902" s="172"/>
    </row>
    <row r="11903" spans="7:12" x14ac:dyDescent="0.15">
      <c r="G11903"/>
      <c r="H11903"/>
      <c r="I11903"/>
      <c r="J11903"/>
      <c r="K11903"/>
      <c r="L11903" s="172"/>
    </row>
    <row r="11904" spans="7:12" x14ac:dyDescent="0.15">
      <c r="G11904"/>
      <c r="H11904"/>
      <c r="I11904"/>
      <c r="J11904"/>
      <c r="K11904"/>
      <c r="L11904" s="172"/>
    </row>
    <row r="11905" spans="7:12" x14ac:dyDescent="0.15">
      <c r="G11905"/>
      <c r="H11905"/>
      <c r="I11905"/>
      <c r="J11905"/>
      <c r="K11905"/>
      <c r="L11905" s="172"/>
    </row>
    <row r="11906" spans="7:12" x14ac:dyDescent="0.15">
      <c r="G11906"/>
      <c r="H11906"/>
      <c r="I11906"/>
      <c r="J11906"/>
      <c r="K11906"/>
      <c r="L11906" s="172"/>
    </row>
    <row r="11907" spans="7:12" x14ac:dyDescent="0.15">
      <c r="G11907"/>
      <c r="H11907"/>
      <c r="I11907"/>
      <c r="J11907"/>
      <c r="K11907"/>
      <c r="L11907" s="172"/>
    </row>
    <row r="11908" spans="7:12" x14ac:dyDescent="0.15">
      <c r="G11908"/>
      <c r="H11908"/>
      <c r="I11908"/>
      <c r="J11908"/>
      <c r="K11908"/>
      <c r="L11908" s="172"/>
    </row>
    <row r="11909" spans="7:12" x14ac:dyDescent="0.15">
      <c r="G11909"/>
      <c r="H11909"/>
      <c r="I11909"/>
      <c r="J11909"/>
      <c r="K11909"/>
      <c r="L11909" s="172"/>
    </row>
    <row r="11910" spans="7:12" x14ac:dyDescent="0.15">
      <c r="G11910"/>
      <c r="H11910"/>
      <c r="I11910"/>
      <c r="J11910"/>
      <c r="K11910"/>
      <c r="L11910" s="172"/>
    </row>
    <row r="11911" spans="7:12" x14ac:dyDescent="0.15">
      <c r="G11911"/>
      <c r="H11911"/>
      <c r="I11911"/>
      <c r="J11911"/>
      <c r="K11911"/>
      <c r="L11911" s="172"/>
    </row>
    <row r="11912" spans="7:12" x14ac:dyDescent="0.15">
      <c r="G11912"/>
      <c r="H11912"/>
      <c r="I11912"/>
      <c r="J11912"/>
      <c r="K11912"/>
      <c r="L11912" s="172"/>
    </row>
    <row r="11913" spans="7:12" x14ac:dyDescent="0.15">
      <c r="G11913"/>
      <c r="H11913"/>
      <c r="I11913"/>
      <c r="J11913"/>
      <c r="K11913"/>
      <c r="L11913" s="172"/>
    </row>
    <row r="11914" spans="7:12" x14ac:dyDescent="0.15">
      <c r="G11914"/>
      <c r="H11914"/>
      <c r="I11914"/>
      <c r="J11914"/>
      <c r="K11914"/>
      <c r="L11914" s="172"/>
    </row>
    <row r="11915" spans="7:12" x14ac:dyDescent="0.15">
      <c r="G11915"/>
      <c r="H11915"/>
      <c r="I11915"/>
      <c r="J11915"/>
      <c r="K11915"/>
      <c r="L11915" s="172"/>
    </row>
    <row r="11916" spans="7:12" x14ac:dyDescent="0.15">
      <c r="G11916"/>
      <c r="H11916"/>
      <c r="I11916"/>
      <c r="J11916"/>
      <c r="K11916"/>
      <c r="L11916" s="172"/>
    </row>
    <row r="11917" spans="7:12" x14ac:dyDescent="0.15">
      <c r="G11917"/>
      <c r="H11917"/>
      <c r="I11917"/>
      <c r="J11917"/>
      <c r="K11917"/>
      <c r="L11917" s="172"/>
    </row>
    <row r="11918" spans="7:12" x14ac:dyDescent="0.15">
      <c r="G11918"/>
      <c r="H11918"/>
      <c r="I11918"/>
      <c r="J11918"/>
      <c r="K11918"/>
      <c r="L11918" s="172"/>
    </row>
    <row r="11919" spans="7:12" x14ac:dyDescent="0.15">
      <c r="G11919"/>
      <c r="H11919"/>
      <c r="I11919"/>
      <c r="J11919"/>
      <c r="K11919"/>
      <c r="L11919" s="172"/>
    </row>
    <row r="11920" spans="7:12" x14ac:dyDescent="0.15">
      <c r="G11920"/>
      <c r="H11920"/>
      <c r="I11920"/>
      <c r="J11920"/>
      <c r="K11920"/>
      <c r="L11920" s="172"/>
    </row>
    <row r="11921" spans="7:12" x14ac:dyDescent="0.15">
      <c r="G11921"/>
      <c r="H11921"/>
      <c r="I11921"/>
      <c r="J11921"/>
      <c r="K11921"/>
      <c r="L11921" s="172"/>
    </row>
    <row r="11922" spans="7:12" x14ac:dyDescent="0.15">
      <c r="G11922"/>
      <c r="H11922"/>
      <c r="I11922"/>
      <c r="J11922"/>
      <c r="K11922"/>
      <c r="L11922" s="172"/>
    </row>
    <row r="11923" spans="7:12" x14ac:dyDescent="0.15">
      <c r="G11923"/>
      <c r="H11923"/>
      <c r="I11923"/>
      <c r="J11923"/>
      <c r="K11923"/>
      <c r="L11923" s="172"/>
    </row>
    <row r="11924" spans="7:12" x14ac:dyDescent="0.15">
      <c r="G11924"/>
      <c r="H11924"/>
      <c r="I11924"/>
      <c r="J11924"/>
      <c r="K11924"/>
      <c r="L11924" s="172"/>
    </row>
    <row r="11925" spans="7:12" x14ac:dyDescent="0.15">
      <c r="G11925"/>
      <c r="H11925"/>
      <c r="I11925"/>
      <c r="J11925"/>
      <c r="K11925"/>
      <c r="L11925" s="172"/>
    </row>
    <row r="11926" spans="7:12" x14ac:dyDescent="0.15">
      <c r="G11926"/>
      <c r="H11926"/>
      <c r="I11926"/>
      <c r="J11926"/>
      <c r="K11926"/>
      <c r="L11926" s="172"/>
    </row>
    <row r="11927" spans="7:12" x14ac:dyDescent="0.15">
      <c r="G11927"/>
      <c r="H11927"/>
      <c r="I11927"/>
      <c r="J11927"/>
      <c r="K11927"/>
      <c r="L11927" s="172"/>
    </row>
    <row r="11928" spans="7:12" x14ac:dyDescent="0.15">
      <c r="G11928"/>
      <c r="H11928"/>
      <c r="I11928"/>
      <c r="J11928"/>
      <c r="K11928"/>
      <c r="L11928" s="172"/>
    </row>
    <row r="11929" spans="7:12" x14ac:dyDescent="0.15">
      <c r="G11929"/>
      <c r="H11929"/>
      <c r="I11929"/>
      <c r="J11929"/>
      <c r="K11929"/>
      <c r="L11929" s="172"/>
    </row>
    <row r="11930" spans="7:12" x14ac:dyDescent="0.15">
      <c r="G11930"/>
      <c r="H11930"/>
      <c r="I11930"/>
      <c r="J11930"/>
      <c r="K11930"/>
      <c r="L11930" s="172"/>
    </row>
    <row r="11931" spans="7:12" x14ac:dyDescent="0.15">
      <c r="G11931"/>
      <c r="H11931"/>
      <c r="I11931"/>
      <c r="J11931"/>
      <c r="K11931"/>
      <c r="L11931" s="172"/>
    </row>
    <row r="11932" spans="7:12" x14ac:dyDescent="0.15">
      <c r="G11932"/>
      <c r="H11932"/>
      <c r="I11932"/>
      <c r="J11932"/>
      <c r="K11932"/>
      <c r="L11932" s="172"/>
    </row>
    <row r="11933" spans="7:12" x14ac:dyDescent="0.15">
      <c r="G11933"/>
      <c r="H11933"/>
      <c r="I11933"/>
      <c r="J11933"/>
      <c r="K11933"/>
      <c r="L11933" s="172"/>
    </row>
    <row r="11934" spans="7:12" x14ac:dyDescent="0.15">
      <c r="G11934"/>
      <c r="H11934"/>
      <c r="I11934"/>
      <c r="J11934"/>
      <c r="K11934"/>
      <c r="L11934" s="172"/>
    </row>
    <row r="11935" spans="7:12" x14ac:dyDescent="0.15">
      <c r="G11935"/>
      <c r="H11935"/>
      <c r="I11935"/>
      <c r="J11935"/>
      <c r="K11935"/>
      <c r="L11935" s="172"/>
    </row>
    <row r="11936" spans="7:12" x14ac:dyDescent="0.15">
      <c r="G11936"/>
      <c r="H11936"/>
      <c r="I11936"/>
      <c r="J11936"/>
      <c r="K11936"/>
      <c r="L11936" s="172"/>
    </row>
    <row r="11937" spans="7:12" x14ac:dyDescent="0.15">
      <c r="G11937"/>
      <c r="H11937"/>
      <c r="I11937"/>
      <c r="J11937"/>
      <c r="K11937"/>
      <c r="L11937" s="172"/>
    </row>
    <row r="11938" spans="7:12" x14ac:dyDescent="0.15">
      <c r="G11938"/>
      <c r="H11938"/>
      <c r="I11938"/>
      <c r="J11938"/>
      <c r="K11938"/>
      <c r="L11938" s="172"/>
    </row>
    <row r="11939" spans="7:12" x14ac:dyDescent="0.15">
      <c r="G11939"/>
      <c r="H11939"/>
      <c r="I11939"/>
      <c r="J11939"/>
      <c r="K11939"/>
      <c r="L11939" s="172"/>
    </row>
    <row r="11940" spans="7:12" x14ac:dyDescent="0.15">
      <c r="G11940"/>
      <c r="H11940"/>
      <c r="I11940"/>
      <c r="J11940"/>
      <c r="K11940"/>
      <c r="L11940" s="172"/>
    </row>
    <row r="11941" spans="7:12" x14ac:dyDescent="0.15">
      <c r="G11941"/>
      <c r="H11941"/>
      <c r="I11941"/>
      <c r="J11941"/>
      <c r="K11941"/>
      <c r="L11941" s="172"/>
    </row>
    <row r="11942" spans="7:12" x14ac:dyDescent="0.15">
      <c r="G11942"/>
      <c r="H11942"/>
      <c r="I11942"/>
      <c r="J11942"/>
      <c r="K11942"/>
      <c r="L11942" s="172"/>
    </row>
    <row r="11943" spans="7:12" x14ac:dyDescent="0.15">
      <c r="G11943"/>
      <c r="H11943"/>
      <c r="I11943"/>
      <c r="J11943"/>
      <c r="K11943"/>
      <c r="L11943" s="172"/>
    </row>
    <row r="11944" spans="7:12" x14ac:dyDescent="0.15">
      <c r="G11944"/>
      <c r="H11944"/>
      <c r="I11944"/>
      <c r="J11944"/>
      <c r="K11944"/>
      <c r="L11944" s="172"/>
    </row>
    <row r="11945" spans="7:12" x14ac:dyDescent="0.15">
      <c r="G11945"/>
      <c r="H11945"/>
      <c r="I11945"/>
      <c r="J11945"/>
      <c r="K11945"/>
      <c r="L11945" s="172"/>
    </row>
    <row r="11946" spans="7:12" x14ac:dyDescent="0.15">
      <c r="G11946"/>
      <c r="H11946"/>
      <c r="I11946"/>
      <c r="J11946"/>
      <c r="K11946"/>
      <c r="L11946" s="172"/>
    </row>
    <row r="11947" spans="7:12" x14ac:dyDescent="0.15">
      <c r="G11947"/>
      <c r="H11947"/>
      <c r="I11947"/>
      <c r="J11947"/>
      <c r="K11947"/>
      <c r="L11947" s="172"/>
    </row>
    <row r="11948" spans="7:12" x14ac:dyDescent="0.15">
      <c r="G11948"/>
      <c r="H11948"/>
      <c r="I11948"/>
      <c r="J11948"/>
      <c r="K11948"/>
      <c r="L11948" s="172"/>
    </row>
    <row r="11949" spans="7:12" x14ac:dyDescent="0.15">
      <c r="G11949"/>
      <c r="H11949"/>
      <c r="I11949"/>
      <c r="J11949"/>
      <c r="K11949"/>
      <c r="L11949" s="172"/>
    </row>
    <row r="11950" spans="7:12" x14ac:dyDescent="0.15">
      <c r="G11950"/>
      <c r="H11950"/>
      <c r="I11950"/>
      <c r="J11950"/>
      <c r="K11950"/>
      <c r="L11950" s="172"/>
    </row>
    <row r="11951" spans="7:12" x14ac:dyDescent="0.15">
      <c r="G11951"/>
      <c r="H11951"/>
      <c r="I11951"/>
      <c r="J11951"/>
      <c r="K11951"/>
      <c r="L11951" s="172"/>
    </row>
    <row r="11952" spans="7:12" x14ac:dyDescent="0.15">
      <c r="G11952"/>
      <c r="H11952"/>
      <c r="I11952"/>
      <c r="J11952"/>
      <c r="K11952"/>
      <c r="L11952" s="172"/>
    </row>
    <row r="11953" spans="7:12" x14ac:dyDescent="0.15">
      <c r="G11953"/>
      <c r="H11953"/>
      <c r="I11953"/>
      <c r="J11953"/>
      <c r="K11953"/>
      <c r="L11953" s="172"/>
    </row>
    <row r="11954" spans="7:12" x14ac:dyDescent="0.15">
      <c r="G11954"/>
      <c r="H11954"/>
      <c r="I11954"/>
      <c r="J11954"/>
      <c r="K11954"/>
      <c r="L11954" s="172"/>
    </row>
    <row r="11955" spans="7:12" x14ac:dyDescent="0.15">
      <c r="G11955"/>
      <c r="H11955"/>
      <c r="I11955"/>
      <c r="J11955"/>
      <c r="K11955"/>
      <c r="L11955" s="172"/>
    </row>
    <row r="11956" spans="7:12" x14ac:dyDescent="0.15">
      <c r="G11956"/>
      <c r="H11956"/>
      <c r="I11956"/>
      <c r="J11956"/>
      <c r="K11956"/>
      <c r="L11956" s="172"/>
    </row>
    <row r="11957" spans="7:12" x14ac:dyDescent="0.15">
      <c r="G11957"/>
      <c r="H11957"/>
      <c r="I11957"/>
      <c r="J11957"/>
      <c r="K11957"/>
      <c r="L11957" s="172"/>
    </row>
    <row r="11958" spans="7:12" x14ac:dyDescent="0.15">
      <c r="G11958"/>
      <c r="H11958"/>
      <c r="I11958"/>
      <c r="J11958"/>
      <c r="K11958"/>
      <c r="L11958" s="172"/>
    </row>
    <row r="11959" spans="7:12" x14ac:dyDescent="0.15">
      <c r="G11959"/>
      <c r="H11959"/>
      <c r="I11959"/>
      <c r="J11959"/>
      <c r="K11959"/>
      <c r="L11959" s="172"/>
    </row>
    <row r="11960" spans="7:12" x14ac:dyDescent="0.15">
      <c r="G11960"/>
      <c r="H11960"/>
      <c r="I11960"/>
      <c r="J11960"/>
      <c r="K11960"/>
      <c r="L11960" s="172"/>
    </row>
    <row r="11961" spans="7:12" x14ac:dyDescent="0.15">
      <c r="G11961"/>
      <c r="H11961"/>
      <c r="I11961"/>
      <c r="J11961"/>
      <c r="K11961"/>
      <c r="L11961" s="172"/>
    </row>
    <row r="11962" spans="7:12" x14ac:dyDescent="0.15">
      <c r="G11962"/>
      <c r="H11962"/>
      <c r="I11962"/>
      <c r="J11962"/>
      <c r="K11962"/>
      <c r="L11962" s="172"/>
    </row>
    <row r="11963" spans="7:12" x14ac:dyDescent="0.15">
      <c r="G11963"/>
      <c r="H11963"/>
      <c r="I11963"/>
      <c r="J11963"/>
      <c r="K11963"/>
      <c r="L11963" s="172"/>
    </row>
    <row r="11964" spans="7:12" x14ac:dyDescent="0.15">
      <c r="G11964"/>
      <c r="H11964"/>
      <c r="I11964"/>
      <c r="J11964"/>
      <c r="K11964"/>
      <c r="L11964" s="172"/>
    </row>
    <row r="11965" spans="7:12" x14ac:dyDescent="0.15">
      <c r="G11965"/>
      <c r="H11965"/>
      <c r="I11965"/>
      <c r="J11965"/>
      <c r="K11965"/>
      <c r="L11965" s="172"/>
    </row>
    <row r="11966" spans="7:12" x14ac:dyDescent="0.15">
      <c r="G11966"/>
      <c r="H11966"/>
      <c r="I11966"/>
      <c r="J11966"/>
      <c r="K11966"/>
      <c r="L11966" s="172"/>
    </row>
    <row r="11967" spans="7:12" x14ac:dyDescent="0.15">
      <c r="G11967"/>
      <c r="H11967"/>
      <c r="I11967"/>
      <c r="J11967"/>
      <c r="K11967"/>
      <c r="L11967" s="172"/>
    </row>
    <row r="11968" spans="7:12" x14ac:dyDescent="0.15">
      <c r="G11968"/>
      <c r="H11968"/>
      <c r="I11968"/>
      <c r="J11968"/>
      <c r="K11968"/>
      <c r="L11968" s="172"/>
    </row>
    <row r="11969" spans="7:12" x14ac:dyDescent="0.15">
      <c r="G11969"/>
      <c r="H11969"/>
      <c r="I11969"/>
      <c r="J11969"/>
      <c r="K11969"/>
      <c r="L11969" s="172"/>
    </row>
    <row r="11970" spans="7:12" x14ac:dyDescent="0.15">
      <c r="G11970"/>
      <c r="H11970"/>
      <c r="I11970"/>
      <c r="J11970"/>
      <c r="K11970"/>
      <c r="L11970" s="172"/>
    </row>
    <row r="11971" spans="7:12" x14ac:dyDescent="0.15">
      <c r="G11971"/>
      <c r="H11971"/>
      <c r="I11971"/>
      <c r="J11971"/>
      <c r="K11971"/>
      <c r="L11971" s="172"/>
    </row>
    <row r="11972" spans="7:12" x14ac:dyDescent="0.15">
      <c r="G11972"/>
      <c r="H11972"/>
      <c r="I11972"/>
      <c r="J11972"/>
      <c r="K11972"/>
      <c r="L11972" s="172"/>
    </row>
    <row r="11973" spans="7:12" x14ac:dyDescent="0.15">
      <c r="G11973"/>
      <c r="H11973"/>
      <c r="I11973"/>
      <c r="J11973"/>
      <c r="K11973"/>
      <c r="L11973" s="172"/>
    </row>
    <row r="11974" spans="7:12" x14ac:dyDescent="0.15">
      <c r="G11974"/>
      <c r="H11974"/>
      <c r="I11974"/>
      <c r="J11974"/>
      <c r="K11974"/>
      <c r="L11974" s="172"/>
    </row>
    <row r="11975" spans="7:12" x14ac:dyDescent="0.15">
      <c r="G11975"/>
      <c r="H11975"/>
      <c r="I11975"/>
      <c r="J11975"/>
      <c r="K11975"/>
      <c r="L11975" s="172"/>
    </row>
    <row r="11976" spans="7:12" x14ac:dyDescent="0.15">
      <c r="G11976"/>
      <c r="H11976"/>
      <c r="I11976"/>
      <c r="J11976"/>
      <c r="K11976"/>
      <c r="L11976" s="172"/>
    </row>
    <row r="11977" spans="7:12" x14ac:dyDescent="0.15">
      <c r="G11977"/>
      <c r="H11977"/>
      <c r="I11977"/>
      <c r="J11977"/>
      <c r="K11977"/>
      <c r="L11977" s="172"/>
    </row>
    <row r="11978" spans="7:12" x14ac:dyDescent="0.15">
      <c r="G11978"/>
      <c r="H11978"/>
      <c r="I11978"/>
      <c r="J11978"/>
      <c r="K11978"/>
      <c r="L11978" s="172"/>
    </row>
    <row r="11979" spans="7:12" x14ac:dyDescent="0.15">
      <c r="G11979"/>
      <c r="H11979"/>
      <c r="I11979"/>
      <c r="J11979"/>
      <c r="K11979"/>
      <c r="L11979" s="172"/>
    </row>
    <row r="11980" spans="7:12" x14ac:dyDescent="0.15">
      <c r="G11980"/>
      <c r="H11980"/>
      <c r="I11980"/>
      <c r="J11980"/>
      <c r="K11980"/>
      <c r="L11980" s="172"/>
    </row>
    <row r="11981" spans="7:12" x14ac:dyDescent="0.15">
      <c r="G11981"/>
      <c r="H11981"/>
      <c r="I11981"/>
      <c r="J11981"/>
      <c r="K11981"/>
      <c r="L11981" s="172"/>
    </row>
    <row r="11982" spans="7:12" x14ac:dyDescent="0.15">
      <c r="G11982"/>
      <c r="H11982"/>
      <c r="I11982"/>
      <c r="J11982"/>
      <c r="K11982"/>
      <c r="L11982" s="172"/>
    </row>
    <row r="11983" spans="7:12" x14ac:dyDescent="0.15">
      <c r="G11983"/>
      <c r="H11983"/>
      <c r="I11983"/>
      <c r="J11983"/>
      <c r="K11983"/>
      <c r="L11983" s="172"/>
    </row>
    <row r="11984" spans="7:12" x14ac:dyDescent="0.15">
      <c r="G11984"/>
      <c r="H11984"/>
      <c r="I11984"/>
      <c r="J11984"/>
      <c r="K11984"/>
      <c r="L11984" s="172"/>
    </row>
    <row r="11985" spans="7:12" x14ac:dyDescent="0.15">
      <c r="G11985"/>
      <c r="H11985"/>
      <c r="I11985"/>
      <c r="J11985"/>
      <c r="K11985"/>
      <c r="L11985" s="172"/>
    </row>
    <row r="11986" spans="7:12" x14ac:dyDescent="0.15">
      <c r="G11986"/>
      <c r="H11986"/>
      <c r="I11986"/>
      <c r="J11986"/>
      <c r="K11986"/>
      <c r="L11986" s="172"/>
    </row>
    <row r="11987" spans="7:12" x14ac:dyDescent="0.15">
      <c r="G11987"/>
      <c r="H11987"/>
      <c r="I11987"/>
      <c r="J11987"/>
      <c r="K11987"/>
      <c r="L11987" s="172"/>
    </row>
    <row r="11988" spans="7:12" x14ac:dyDescent="0.15">
      <c r="G11988"/>
      <c r="H11988"/>
      <c r="I11988"/>
      <c r="J11988"/>
      <c r="K11988"/>
      <c r="L11988" s="172"/>
    </row>
    <row r="11989" spans="7:12" x14ac:dyDescent="0.15">
      <c r="G11989"/>
      <c r="H11989"/>
      <c r="I11989"/>
      <c r="J11989"/>
      <c r="K11989"/>
      <c r="L11989" s="172"/>
    </row>
    <row r="11990" spans="7:12" x14ac:dyDescent="0.15">
      <c r="G11990"/>
      <c r="H11990"/>
      <c r="I11990"/>
      <c r="J11990"/>
      <c r="K11990"/>
      <c r="L11990" s="172"/>
    </row>
    <row r="11991" spans="7:12" x14ac:dyDescent="0.15">
      <c r="G11991"/>
      <c r="H11991"/>
      <c r="I11991"/>
      <c r="J11991"/>
      <c r="K11991"/>
      <c r="L11991" s="172"/>
    </row>
    <row r="11992" spans="7:12" x14ac:dyDescent="0.15">
      <c r="G11992"/>
      <c r="H11992"/>
      <c r="I11992"/>
      <c r="J11992"/>
      <c r="K11992"/>
      <c r="L11992" s="172"/>
    </row>
    <row r="11993" spans="7:12" x14ac:dyDescent="0.15">
      <c r="G11993"/>
      <c r="H11993"/>
      <c r="I11993"/>
      <c r="J11993"/>
      <c r="K11993"/>
      <c r="L11993" s="172"/>
    </row>
    <row r="11994" spans="7:12" x14ac:dyDescent="0.15">
      <c r="G11994"/>
      <c r="H11994"/>
      <c r="I11994"/>
      <c r="J11994"/>
      <c r="K11994"/>
      <c r="L11994" s="172"/>
    </row>
    <row r="11995" spans="7:12" x14ac:dyDescent="0.15">
      <c r="G11995"/>
      <c r="H11995"/>
      <c r="I11995"/>
      <c r="J11995"/>
      <c r="K11995"/>
      <c r="L11995" s="172"/>
    </row>
    <row r="11996" spans="7:12" x14ac:dyDescent="0.15">
      <c r="G11996"/>
      <c r="H11996"/>
      <c r="I11996"/>
      <c r="J11996"/>
      <c r="K11996"/>
      <c r="L11996" s="172"/>
    </row>
    <row r="11997" spans="7:12" x14ac:dyDescent="0.15">
      <c r="G11997"/>
      <c r="H11997"/>
      <c r="I11997"/>
      <c r="J11997"/>
      <c r="K11997"/>
      <c r="L11997" s="172"/>
    </row>
    <row r="11998" spans="7:12" x14ac:dyDescent="0.15">
      <c r="G11998"/>
      <c r="H11998"/>
      <c r="I11998"/>
      <c r="J11998"/>
      <c r="K11998"/>
      <c r="L11998" s="172"/>
    </row>
    <row r="11999" spans="7:12" x14ac:dyDescent="0.15">
      <c r="G11999"/>
      <c r="H11999"/>
      <c r="I11999"/>
      <c r="J11999"/>
      <c r="K11999"/>
      <c r="L11999" s="172"/>
    </row>
    <row r="12000" spans="7:12" x14ac:dyDescent="0.15">
      <c r="G12000"/>
      <c r="H12000"/>
      <c r="I12000"/>
      <c r="J12000"/>
      <c r="K12000"/>
      <c r="L12000" s="172"/>
    </row>
    <row r="12001" spans="7:12" x14ac:dyDescent="0.15">
      <c r="G12001"/>
      <c r="H12001"/>
      <c r="I12001"/>
      <c r="J12001"/>
      <c r="K12001"/>
      <c r="L12001" s="172"/>
    </row>
    <row r="12002" spans="7:12" x14ac:dyDescent="0.15">
      <c r="G12002"/>
      <c r="H12002"/>
      <c r="I12002"/>
      <c r="J12002"/>
      <c r="K12002"/>
      <c r="L12002" s="172"/>
    </row>
    <row r="12003" spans="7:12" x14ac:dyDescent="0.15">
      <c r="G12003"/>
      <c r="H12003"/>
      <c r="I12003"/>
      <c r="J12003"/>
      <c r="K12003"/>
      <c r="L12003" s="172"/>
    </row>
    <row r="12004" spans="7:12" x14ac:dyDescent="0.15">
      <c r="G12004"/>
      <c r="H12004"/>
      <c r="I12004"/>
      <c r="J12004"/>
      <c r="K12004"/>
      <c r="L12004" s="172"/>
    </row>
    <row r="12005" spans="7:12" x14ac:dyDescent="0.15">
      <c r="G12005"/>
      <c r="H12005"/>
      <c r="I12005"/>
      <c r="J12005"/>
      <c r="K12005"/>
      <c r="L12005" s="172"/>
    </row>
    <row r="12006" spans="7:12" x14ac:dyDescent="0.15">
      <c r="G12006"/>
      <c r="H12006"/>
      <c r="I12006"/>
      <c r="J12006"/>
      <c r="K12006"/>
      <c r="L12006" s="172"/>
    </row>
    <row r="12007" spans="7:12" x14ac:dyDescent="0.15">
      <c r="G12007"/>
      <c r="H12007"/>
      <c r="I12007"/>
      <c r="J12007"/>
      <c r="K12007"/>
      <c r="L12007" s="172"/>
    </row>
    <row r="12008" spans="7:12" x14ac:dyDescent="0.15">
      <c r="G12008"/>
      <c r="H12008"/>
      <c r="I12008"/>
      <c r="J12008"/>
      <c r="K12008"/>
      <c r="L12008" s="172"/>
    </row>
    <row r="12009" spans="7:12" x14ac:dyDescent="0.15">
      <c r="G12009"/>
      <c r="H12009"/>
      <c r="I12009"/>
      <c r="J12009"/>
      <c r="K12009"/>
      <c r="L12009" s="172"/>
    </row>
    <row r="12010" spans="7:12" x14ac:dyDescent="0.15">
      <c r="G12010"/>
      <c r="H12010"/>
      <c r="I12010"/>
      <c r="J12010"/>
      <c r="K12010"/>
      <c r="L12010" s="172"/>
    </row>
    <row r="12011" spans="7:12" x14ac:dyDescent="0.15">
      <c r="G12011"/>
      <c r="H12011"/>
      <c r="I12011"/>
      <c r="J12011"/>
      <c r="K12011"/>
      <c r="L12011" s="172"/>
    </row>
    <row r="12012" spans="7:12" x14ac:dyDescent="0.15">
      <c r="G12012"/>
      <c r="H12012"/>
      <c r="I12012"/>
      <c r="J12012"/>
      <c r="K12012"/>
      <c r="L12012" s="172"/>
    </row>
    <row r="12013" spans="7:12" x14ac:dyDescent="0.15">
      <c r="G12013"/>
      <c r="H12013"/>
      <c r="I12013"/>
      <c r="J12013"/>
      <c r="K12013"/>
      <c r="L12013" s="172"/>
    </row>
    <row r="12014" spans="7:12" x14ac:dyDescent="0.15">
      <c r="G12014"/>
      <c r="H12014"/>
      <c r="I12014"/>
      <c r="J12014"/>
      <c r="K12014"/>
      <c r="L12014" s="172"/>
    </row>
    <row r="12015" spans="7:12" x14ac:dyDescent="0.15">
      <c r="G12015"/>
      <c r="H12015"/>
      <c r="I12015"/>
      <c r="J12015"/>
      <c r="K12015"/>
      <c r="L12015" s="172"/>
    </row>
    <row r="12016" spans="7:12" x14ac:dyDescent="0.15">
      <c r="G12016"/>
      <c r="H12016"/>
      <c r="I12016"/>
      <c r="J12016"/>
      <c r="K12016"/>
      <c r="L12016" s="172"/>
    </row>
    <row r="12017" spans="7:12" x14ac:dyDescent="0.15">
      <c r="G12017"/>
      <c r="H12017"/>
      <c r="I12017"/>
      <c r="J12017"/>
      <c r="K12017"/>
      <c r="L12017" s="172"/>
    </row>
    <row r="12018" spans="7:12" x14ac:dyDescent="0.15">
      <c r="G12018"/>
      <c r="H12018"/>
      <c r="I12018"/>
      <c r="J12018"/>
      <c r="K12018"/>
      <c r="L12018" s="172"/>
    </row>
    <row r="12019" spans="7:12" x14ac:dyDescent="0.15">
      <c r="G12019"/>
      <c r="H12019"/>
      <c r="I12019"/>
      <c r="J12019"/>
      <c r="K12019"/>
      <c r="L12019" s="172"/>
    </row>
    <row r="12020" spans="7:12" x14ac:dyDescent="0.15">
      <c r="G12020"/>
      <c r="H12020"/>
      <c r="I12020"/>
      <c r="J12020"/>
      <c r="K12020"/>
      <c r="L12020" s="172"/>
    </row>
    <row r="12021" spans="7:12" x14ac:dyDescent="0.15">
      <c r="G12021"/>
      <c r="H12021"/>
      <c r="I12021"/>
      <c r="J12021"/>
      <c r="K12021"/>
      <c r="L12021" s="172"/>
    </row>
    <row r="12022" spans="7:12" x14ac:dyDescent="0.15">
      <c r="G12022"/>
      <c r="H12022"/>
      <c r="I12022"/>
      <c r="J12022"/>
      <c r="K12022"/>
      <c r="L12022" s="172"/>
    </row>
    <row r="12023" spans="7:12" x14ac:dyDescent="0.15">
      <c r="G12023"/>
      <c r="H12023"/>
      <c r="I12023"/>
      <c r="J12023"/>
      <c r="K12023"/>
      <c r="L12023" s="172"/>
    </row>
    <row r="12024" spans="7:12" x14ac:dyDescent="0.15">
      <c r="G12024"/>
      <c r="H12024"/>
      <c r="I12024"/>
      <c r="J12024"/>
      <c r="K12024"/>
      <c r="L12024" s="172"/>
    </row>
    <row r="12025" spans="7:12" x14ac:dyDescent="0.15">
      <c r="G12025"/>
      <c r="H12025"/>
      <c r="I12025"/>
      <c r="J12025"/>
      <c r="K12025"/>
      <c r="L12025" s="172"/>
    </row>
    <row r="12026" spans="7:12" x14ac:dyDescent="0.15">
      <c r="G12026"/>
      <c r="H12026"/>
      <c r="I12026"/>
      <c r="J12026"/>
      <c r="K12026"/>
      <c r="L12026" s="172"/>
    </row>
    <row r="12027" spans="7:12" x14ac:dyDescent="0.15">
      <c r="G12027"/>
      <c r="H12027"/>
      <c r="I12027"/>
      <c r="J12027"/>
      <c r="K12027"/>
      <c r="L12027" s="172"/>
    </row>
    <row r="12028" spans="7:12" x14ac:dyDescent="0.15">
      <c r="G12028"/>
      <c r="H12028"/>
      <c r="I12028"/>
      <c r="J12028"/>
      <c r="K12028"/>
      <c r="L12028" s="172"/>
    </row>
    <row r="12029" spans="7:12" x14ac:dyDescent="0.15">
      <c r="G12029"/>
      <c r="H12029"/>
      <c r="I12029"/>
      <c r="J12029"/>
      <c r="K12029"/>
      <c r="L12029" s="172"/>
    </row>
    <row r="12030" spans="7:12" x14ac:dyDescent="0.15">
      <c r="G12030"/>
      <c r="H12030"/>
      <c r="I12030"/>
      <c r="J12030"/>
      <c r="K12030"/>
      <c r="L12030" s="172"/>
    </row>
    <row r="12031" spans="7:12" x14ac:dyDescent="0.15">
      <c r="G12031"/>
      <c r="H12031"/>
      <c r="I12031"/>
      <c r="J12031"/>
      <c r="K12031"/>
      <c r="L12031" s="172"/>
    </row>
    <row r="12032" spans="7:12" x14ac:dyDescent="0.15">
      <c r="G12032"/>
      <c r="H12032"/>
      <c r="I12032"/>
      <c r="J12032"/>
      <c r="K12032"/>
      <c r="L12032" s="172"/>
    </row>
    <row r="12033" spans="7:12" x14ac:dyDescent="0.15">
      <c r="G12033"/>
      <c r="H12033"/>
      <c r="I12033"/>
      <c r="J12033"/>
      <c r="K12033"/>
      <c r="L12033" s="172"/>
    </row>
    <row r="12034" spans="7:12" x14ac:dyDescent="0.15">
      <c r="G12034"/>
      <c r="H12034"/>
      <c r="I12034"/>
      <c r="J12034"/>
      <c r="K12034"/>
      <c r="L12034" s="172"/>
    </row>
    <row r="12035" spans="7:12" x14ac:dyDescent="0.15">
      <c r="G12035"/>
      <c r="H12035"/>
      <c r="I12035"/>
      <c r="J12035"/>
      <c r="K12035"/>
      <c r="L12035" s="172"/>
    </row>
    <row r="12036" spans="7:12" x14ac:dyDescent="0.15">
      <c r="G12036"/>
      <c r="H12036"/>
      <c r="I12036"/>
      <c r="J12036"/>
      <c r="K12036"/>
      <c r="L12036" s="172"/>
    </row>
    <row r="12037" spans="7:12" x14ac:dyDescent="0.15">
      <c r="G12037"/>
      <c r="H12037"/>
      <c r="I12037"/>
      <c r="J12037"/>
      <c r="K12037"/>
      <c r="L12037" s="172"/>
    </row>
    <row r="12038" spans="7:12" x14ac:dyDescent="0.15">
      <c r="G12038"/>
      <c r="H12038"/>
      <c r="I12038"/>
      <c r="J12038"/>
      <c r="K12038"/>
      <c r="L12038" s="172"/>
    </row>
    <row r="12039" spans="7:12" x14ac:dyDescent="0.15">
      <c r="G12039"/>
      <c r="H12039"/>
      <c r="I12039"/>
      <c r="J12039"/>
      <c r="K12039"/>
      <c r="L12039" s="172"/>
    </row>
    <row r="12040" spans="7:12" x14ac:dyDescent="0.15">
      <c r="G12040"/>
      <c r="H12040"/>
      <c r="I12040"/>
      <c r="J12040"/>
      <c r="K12040"/>
      <c r="L12040" s="172"/>
    </row>
    <row r="12041" spans="7:12" x14ac:dyDescent="0.15">
      <c r="G12041"/>
      <c r="H12041"/>
      <c r="I12041"/>
      <c r="J12041"/>
      <c r="K12041"/>
      <c r="L12041" s="172"/>
    </row>
    <row r="12042" spans="7:12" x14ac:dyDescent="0.15">
      <c r="G12042"/>
      <c r="H12042"/>
      <c r="I12042"/>
      <c r="J12042"/>
      <c r="K12042"/>
      <c r="L12042" s="172"/>
    </row>
    <row r="12043" spans="7:12" x14ac:dyDescent="0.15">
      <c r="G12043"/>
      <c r="H12043"/>
      <c r="I12043"/>
      <c r="J12043"/>
      <c r="K12043"/>
      <c r="L12043" s="172"/>
    </row>
    <row r="12044" spans="7:12" x14ac:dyDescent="0.15">
      <c r="G12044"/>
      <c r="H12044"/>
      <c r="I12044"/>
      <c r="J12044"/>
      <c r="K12044"/>
      <c r="L12044" s="172"/>
    </row>
    <row r="12045" spans="7:12" x14ac:dyDescent="0.15">
      <c r="G12045"/>
      <c r="H12045"/>
      <c r="I12045"/>
      <c r="J12045"/>
      <c r="K12045"/>
      <c r="L12045" s="172"/>
    </row>
    <row r="12046" spans="7:12" x14ac:dyDescent="0.15">
      <c r="G12046"/>
      <c r="H12046"/>
      <c r="I12046"/>
      <c r="J12046"/>
      <c r="K12046"/>
      <c r="L12046" s="172"/>
    </row>
    <row r="12047" spans="7:12" x14ac:dyDescent="0.15">
      <c r="G12047"/>
      <c r="H12047"/>
      <c r="I12047"/>
      <c r="J12047"/>
      <c r="K12047"/>
      <c r="L12047" s="172"/>
    </row>
    <row r="12048" spans="7:12" x14ac:dyDescent="0.15">
      <c r="G12048"/>
      <c r="H12048"/>
      <c r="I12048"/>
      <c r="J12048"/>
      <c r="K12048"/>
      <c r="L12048" s="172"/>
    </row>
    <row r="12049" spans="7:12" x14ac:dyDescent="0.15">
      <c r="G12049"/>
      <c r="H12049"/>
      <c r="I12049"/>
      <c r="J12049"/>
      <c r="K12049"/>
      <c r="L12049" s="172"/>
    </row>
    <row r="12050" spans="7:12" x14ac:dyDescent="0.15">
      <c r="G12050"/>
      <c r="H12050"/>
      <c r="I12050"/>
      <c r="J12050"/>
      <c r="K12050"/>
      <c r="L12050" s="172"/>
    </row>
    <row r="12051" spans="7:12" x14ac:dyDescent="0.15">
      <c r="G12051"/>
      <c r="H12051"/>
      <c r="I12051"/>
      <c r="J12051"/>
      <c r="K12051"/>
      <c r="L12051" s="172"/>
    </row>
    <row r="12052" spans="7:12" x14ac:dyDescent="0.15">
      <c r="G12052"/>
      <c r="H12052"/>
      <c r="I12052"/>
      <c r="J12052"/>
      <c r="K12052"/>
      <c r="L12052" s="172"/>
    </row>
    <row r="12053" spans="7:12" x14ac:dyDescent="0.15">
      <c r="G12053"/>
      <c r="H12053"/>
      <c r="I12053"/>
      <c r="J12053"/>
      <c r="K12053"/>
      <c r="L12053" s="172"/>
    </row>
    <row r="12054" spans="7:12" x14ac:dyDescent="0.15">
      <c r="G12054"/>
      <c r="H12054"/>
      <c r="I12054"/>
      <c r="J12054"/>
      <c r="K12054"/>
      <c r="L12054" s="172"/>
    </row>
    <row r="12055" spans="7:12" x14ac:dyDescent="0.15">
      <c r="G12055"/>
      <c r="H12055"/>
      <c r="I12055"/>
      <c r="J12055"/>
      <c r="K12055"/>
      <c r="L12055" s="172"/>
    </row>
    <row r="12056" spans="7:12" x14ac:dyDescent="0.15">
      <c r="G12056"/>
      <c r="H12056"/>
      <c r="I12056"/>
      <c r="J12056"/>
      <c r="K12056"/>
      <c r="L12056" s="172"/>
    </row>
    <row r="12057" spans="7:12" x14ac:dyDescent="0.15">
      <c r="G12057"/>
      <c r="H12057"/>
      <c r="I12057"/>
      <c r="J12057"/>
      <c r="K12057"/>
      <c r="L12057" s="172"/>
    </row>
    <row r="12058" spans="7:12" x14ac:dyDescent="0.15">
      <c r="G12058"/>
      <c r="H12058"/>
      <c r="I12058"/>
      <c r="J12058"/>
      <c r="K12058"/>
      <c r="L12058" s="172"/>
    </row>
    <row r="12059" spans="7:12" x14ac:dyDescent="0.15">
      <c r="G12059"/>
      <c r="H12059"/>
      <c r="I12059"/>
      <c r="J12059"/>
      <c r="K12059"/>
      <c r="L12059" s="172"/>
    </row>
    <row r="12060" spans="7:12" x14ac:dyDescent="0.15">
      <c r="G12060"/>
      <c r="H12060"/>
      <c r="I12060"/>
      <c r="J12060"/>
      <c r="K12060"/>
      <c r="L12060" s="172"/>
    </row>
    <row r="12061" spans="7:12" x14ac:dyDescent="0.15">
      <c r="G12061"/>
      <c r="H12061"/>
      <c r="I12061"/>
      <c r="J12061"/>
      <c r="K12061"/>
      <c r="L12061" s="172"/>
    </row>
    <row r="12062" spans="7:12" x14ac:dyDescent="0.15">
      <c r="G12062"/>
      <c r="H12062"/>
      <c r="I12062"/>
      <c r="J12062"/>
      <c r="K12062"/>
      <c r="L12062" s="172"/>
    </row>
    <row r="12063" spans="7:12" x14ac:dyDescent="0.15">
      <c r="G12063"/>
      <c r="H12063"/>
      <c r="I12063"/>
      <c r="J12063"/>
      <c r="K12063"/>
      <c r="L12063" s="172"/>
    </row>
    <row r="12064" spans="7:12" x14ac:dyDescent="0.15">
      <c r="G12064"/>
      <c r="H12064"/>
      <c r="I12064"/>
      <c r="J12064"/>
      <c r="K12064"/>
      <c r="L12064" s="172"/>
    </row>
    <row r="12065" spans="7:12" x14ac:dyDescent="0.15">
      <c r="G12065"/>
      <c r="H12065"/>
      <c r="I12065"/>
      <c r="J12065"/>
      <c r="K12065"/>
      <c r="L12065" s="172"/>
    </row>
    <row r="12066" spans="7:12" x14ac:dyDescent="0.15">
      <c r="G12066"/>
      <c r="H12066"/>
      <c r="I12066"/>
      <c r="J12066"/>
      <c r="K12066"/>
      <c r="L12066" s="172"/>
    </row>
    <row r="12067" spans="7:12" x14ac:dyDescent="0.15">
      <c r="G12067"/>
      <c r="H12067"/>
      <c r="I12067"/>
      <c r="J12067"/>
      <c r="K12067"/>
      <c r="L12067" s="172"/>
    </row>
    <row r="12068" spans="7:12" x14ac:dyDescent="0.15">
      <c r="G12068"/>
      <c r="H12068"/>
      <c r="I12068"/>
      <c r="J12068"/>
      <c r="K12068"/>
      <c r="L12068" s="172"/>
    </row>
    <row r="12069" spans="7:12" x14ac:dyDescent="0.15">
      <c r="G12069"/>
      <c r="H12069"/>
      <c r="I12069"/>
      <c r="J12069"/>
      <c r="K12069"/>
      <c r="L12069" s="172"/>
    </row>
    <row r="12070" spans="7:12" x14ac:dyDescent="0.15">
      <c r="G12070"/>
      <c r="H12070"/>
      <c r="I12070"/>
      <c r="J12070"/>
      <c r="K12070"/>
      <c r="L12070" s="172"/>
    </row>
    <row r="12071" spans="7:12" x14ac:dyDescent="0.15">
      <c r="G12071"/>
      <c r="H12071"/>
      <c r="I12071"/>
      <c r="J12071"/>
      <c r="K12071"/>
      <c r="L12071" s="172"/>
    </row>
    <row r="12072" spans="7:12" x14ac:dyDescent="0.15">
      <c r="G12072"/>
      <c r="H12072"/>
      <c r="I12072"/>
      <c r="J12072"/>
      <c r="K12072"/>
      <c r="L12072" s="172"/>
    </row>
    <row r="12073" spans="7:12" x14ac:dyDescent="0.15">
      <c r="G12073"/>
      <c r="H12073"/>
      <c r="I12073"/>
      <c r="J12073"/>
      <c r="K12073"/>
      <c r="L12073" s="172"/>
    </row>
    <row r="12074" spans="7:12" x14ac:dyDescent="0.15">
      <c r="G12074"/>
      <c r="H12074"/>
      <c r="I12074"/>
      <c r="J12074"/>
      <c r="K12074"/>
      <c r="L12074" s="172"/>
    </row>
    <row r="12075" spans="7:12" x14ac:dyDescent="0.15">
      <c r="G12075"/>
      <c r="H12075"/>
      <c r="I12075"/>
      <c r="J12075"/>
      <c r="K12075"/>
      <c r="L12075" s="172"/>
    </row>
    <row r="12076" spans="7:12" x14ac:dyDescent="0.15">
      <c r="G12076"/>
      <c r="H12076"/>
      <c r="I12076"/>
      <c r="J12076"/>
      <c r="K12076"/>
      <c r="L12076" s="172"/>
    </row>
    <row r="12077" spans="7:12" x14ac:dyDescent="0.15">
      <c r="G12077"/>
      <c r="H12077"/>
      <c r="I12077"/>
      <c r="J12077"/>
      <c r="K12077"/>
      <c r="L12077" s="172"/>
    </row>
    <row r="12078" spans="7:12" x14ac:dyDescent="0.15">
      <c r="G12078"/>
      <c r="H12078"/>
      <c r="I12078"/>
      <c r="J12078"/>
      <c r="K12078"/>
      <c r="L12078" s="172"/>
    </row>
    <row r="12079" spans="7:12" x14ac:dyDescent="0.15">
      <c r="G12079"/>
      <c r="H12079"/>
      <c r="I12079"/>
      <c r="J12079"/>
      <c r="K12079"/>
      <c r="L12079" s="172"/>
    </row>
    <row r="12080" spans="7:12" x14ac:dyDescent="0.15">
      <c r="G12080"/>
      <c r="H12080"/>
      <c r="I12080"/>
      <c r="J12080"/>
      <c r="K12080"/>
      <c r="L12080" s="172"/>
    </row>
    <row r="12081" spans="7:12" x14ac:dyDescent="0.15">
      <c r="G12081"/>
      <c r="H12081"/>
      <c r="I12081"/>
      <c r="J12081"/>
      <c r="K12081"/>
      <c r="L12081" s="172"/>
    </row>
    <row r="12082" spans="7:12" x14ac:dyDescent="0.15">
      <c r="G12082"/>
      <c r="H12082"/>
      <c r="I12082"/>
      <c r="J12082"/>
      <c r="K12082"/>
      <c r="L12082" s="172"/>
    </row>
    <row r="12083" spans="7:12" x14ac:dyDescent="0.15">
      <c r="G12083"/>
      <c r="H12083"/>
      <c r="I12083"/>
      <c r="J12083"/>
      <c r="K12083"/>
      <c r="L12083" s="172"/>
    </row>
    <row r="12084" spans="7:12" x14ac:dyDescent="0.15">
      <c r="G12084"/>
      <c r="H12084"/>
      <c r="I12084"/>
      <c r="J12084"/>
      <c r="K12084"/>
      <c r="L12084" s="172"/>
    </row>
    <row r="12085" spans="7:12" x14ac:dyDescent="0.15">
      <c r="G12085"/>
      <c r="H12085"/>
      <c r="I12085"/>
      <c r="J12085"/>
      <c r="K12085"/>
      <c r="L12085" s="172"/>
    </row>
    <row r="12086" spans="7:12" x14ac:dyDescent="0.15">
      <c r="G12086"/>
      <c r="H12086"/>
      <c r="I12086"/>
      <c r="J12086"/>
      <c r="K12086"/>
      <c r="L12086" s="172"/>
    </row>
    <row r="12087" spans="7:12" x14ac:dyDescent="0.15">
      <c r="G12087"/>
      <c r="H12087"/>
      <c r="I12087"/>
      <c r="J12087"/>
      <c r="K12087"/>
      <c r="L12087" s="172"/>
    </row>
    <row r="12088" spans="7:12" x14ac:dyDescent="0.15">
      <c r="G12088"/>
      <c r="H12088"/>
      <c r="I12088"/>
      <c r="J12088"/>
      <c r="K12088"/>
      <c r="L12088" s="172"/>
    </row>
    <row r="12089" spans="7:12" x14ac:dyDescent="0.15">
      <c r="G12089"/>
      <c r="H12089"/>
      <c r="I12089"/>
      <c r="J12089"/>
      <c r="K12089"/>
      <c r="L12089" s="172"/>
    </row>
    <row r="12090" spans="7:12" x14ac:dyDescent="0.15">
      <c r="G12090"/>
      <c r="H12090"/>
      <c r="I12090"/>
      <c r="J12090"/>
      <c r="K12090"/>
      <c r="L12090" s="172"/>
    </row>
    <row r="12091" spans="7:12" x14ac:dyDescent="0.15">
      <c r="G12091"/>
      <c r="H12091"/>
      <c r="I12091"/>
      <c r="J12091"/>
      <c r="K12091"/>
      <c r="L12091" s="172"/>
    </row>
    <row r="12092" spans="7:12" x14ac:dyDescent="0.15">
      <c r="G12092"/>
      <c r="H12092"/>
      <c r="I12092"/>
      <c r="J12092"/>
      <c r="K12092"/>
      <c r="L12092" s="172"/>
    </row>
    <row r="12093" spans="7:12" x14ac:dyDescent="0.15">
      <c r="G12093"/>
      <c r="H12093"/>
      <c r="I12093"/>
      <c r="J12093"/>
      <c r="K12093"/>
      <c r="L12093" s="172"/>
    </row>
    <row r="12094" spans="7:12" x14ac:dyDescent="0.15">
      <c r="G12094"/>
      <c r="H12094"/>
      <c r="I12094"/>
      <c r="J12094"/>
      <c r="K12094"/>
      <c r="L12094" s="172"/>
    </row>
    <row r="12095" spans="7:12" x14ac:dyDescent="0.15">
      <c r="G12095"/>
      <c r="H12095"/>
      <c r="I12095"/>
      <c r="J12095"/>
      <c r="K12095"/>
      <c r="L12095" s="172"/>
    </row>
    <row r="12096" spans="7:12" x14ac:dyDescent="0.15">
      <c r="G12096"/>
      <c r="H12096"/>
      <c r="I12096"/>
      <c r="J12096"/>
      <c r="K12096"/>
      <c r="L12096" s="172"/>
    </row>
    <row r="12097" spans="7:12" x14ac:dyDescent="0.15">
      <c r="G12097"/>
      <c r="H12097"/>
      <c r="I12097"/>
      <c r="J12097"/>
      <c r="K12097"/>
      <c r="L12097" s="172"/>
    </row>
    <row r="12098" spans="7:12" x14ac:dyDescent="0.15">
      <c r="G12098"/>
      <c r="H12098"/>
      <c r="I12098"/>
      <c r="J12098"/>
      <c r="K12098"/>
      <c r="L12098" s="172"/>
    </row>
    <row r="12099" spans="7:12" x14ac:dyDescent="0.15">
      <c r="G12099"/>
      <c r="H12099"/>
      <c r="I12099"/>
      <c r="J12099"/>
      <c r="K12099"/>
      <c r="L12099" s="172"/>
    </row>
    <row r="12100" spans="7:12" x14ac:dyDescent="0.15">
      <c r="G12100"/>
      <c r="H12100"/>
      <c r="I12100"/>
      <c r="J12100"/>
      <c r="K12100"/>
      <c r="L12100" s="172"/>
    </row>
    <row r="12101" spans="7:12" x14ac:dyDescent="0.15">
      <c r="G12101"/>
      <c r="H12101"/>
      <c r="I12101"/>
      <c r="J12101"/>
      <c r="K12101"/>
      <c r="L12101" s="172"/>
    </row>
    <row r="12102" spans="7:12" x14ac:dyDescent="0.15">
      <c r="G12102"/>
      <c r="H12102"/>
      <c r="I12102"/>
      <c r="J12102"/>
      <c r="K12102"/>
      <c r="L12102" s="172"/>
    </row>
    <row r="12103" spans="7:12" x14ac:dyDescent="0.15">
      <c r="G12103"/>
      <c r="H12103"/>
      <c r="I12103"/>
      <c r="J12103"/>
      <c r="K12103"/>
      <c r="L12103" s="172"/>
    </row>
    <row r="12104" spans="7:12" x14ac:dyDescent="0.15">
      <c r="G12104"/>
      <c r="H12104"/>
      <c r="I12104"/>
      <c r="J12104"/>
      <c r="K12104"/>
      <c r="L12104" s="172"/>
    </row>
    <row r="12105" spans="7:12" x14ac:dyDescent="0.15">
      <c r="G12105"/>
      <c r="H12105"/>
      <c r="I12105"/>
      <c r="J12105"/>
      <c r="K12105"/>
      <c r="L12105" s="172"/>
    </row>
    <row r="12106" spans="7:12" x14ac:dyDescent="0.15">
      <c r="G12106"/>
      <c r="H12106"/>
      <c r="I12106"/>
      <c r="J12106"/>
      <c r="K12106"/>
      <c r="L12106" s="172"/>
    </row>
    <row r="12107" spans="7:12" x14ac:dyDescent="0.15">
      <c r="G12107"/>
      <c r="H12107"/>
      <c r="I12107"/>
      <c r="J12107"/>
      <c r="K12107"/>
      <c r="L12107" s="172"/>
    </row>
    <row r="12108" spans="7:12" x14ac:dyDescent="0.15">
      <c r="G12108"/>
      <c r="H12108"/>
      <c r="I12108"/>
      <c r="J12108"/>
      <c r="K12108"/>
      <c r="L12108" s="172"/>
    </row>
    <row r="12109" spans="7:12" x14ac:dyDescent="0.15">
      <c r="G12109"/>
      <c r="H12109"/>
      <c r="I12109"/>
      <c r="J12109"/>
      <c r="K12109"/>
      <c r="L12109" s="172"/>
    </row>
    <row r="12110" spans="7:12" x14ac:dyDescent="0.15">
      <c r="G12110"/>
      <c r="H12110"/>
      <c r="I12110"/>
      <c r="J12110"/>
      <c r="K12110"/>
      <c r="L12110" s="172"/>
    </row>
    <row r="12111" spans="7:12" x14ac:dyDescent="0.15">
      <c r="G12111"/>
      <c r="H12111"/>
      <c r="I12111"/>
      <c r="J12111"/>
      <c r="K12111"/>
      <c r="L12111" s="172"/>
    </row>
    <row r="12112" spans="7:12" x14ac:dyDescent="0.15">
      <c r="G12112"/>
      <c r="H12112"/>
      <c r="I12112"/>
      <c r="J12112"/>
      <c r="K12112"/>
      <c r="L12112" s="172"/>
    </row>
    <row r="12113" spans="7:12" x14ac:dyDescent="0.15">
      <c r="G12113"/>
      <c r="H12113"/>
      <c r="I12113"/>
      <c r="J12113"/>
      <c r="K12113"/>
      <c r="L12113" s="172"/>
    </row>
    <row r="12114" spans="7:12" x14ac:dyDescent="0.15">
      <c r="G12114"/>
      <c r="H12114"/>
      <c r="I12114"/>
      <c r="J12114"/>
      <c r="K12114"/>
      <c r="L12114" s="172"/>
    </row>
    <row r="12115" spans="7:12" x14ac:dyDescent="0.15">
      <c r="G12115"/>
      <c r="H12115"/>
      <c r="I12115"/>
      <c r="J12115"/>
      <c r="K12115"/>
      <c r="L12115" s="172"/>
    </row>
    <row r="12116" spans="7:12" x14ac:dyDescent="0.15">
      <c r="G12116"/>
      <c r="H12116"/>
      <c r="I12116"/>
      <c r="J12116"/>
      <c r="K12116"/>
      <c r="L12116" s="172"/>
    </row>
    <row r="12117" spans="7:12" x14ac:dyDescent="0.15">
      <c r="G12117"/>
      <c r="H12117"/>
      <c r="I12117"/>
      <c r="J12117"/>
      <c r="K12117"/>
      <c r="L12117" s="172"/>
    </row>
    <row r="12118" spans="7:12" x14ac:dyDescent="0.15">
      <c r="G12118"/>
      <c r="H12118"/>
      <c r="I12118"/>
      <c r="J12118"/>
      <c r="K12118"/>
      <c r="L12118" s="172"/>
    </row>
    <row r="12119" spans="7:12" x14ac:dyDescent="0.15">
      <c r="G12119"/>
      <c r="H12119"/>
      <c r="I12119"/>
      <c r="J12119"/>
      <c r="K12119"/>
      <c r="L12119" s="172"/>
    </row>
    <row r="12120" spans="7:12" x14ac:dyDescent="0.15">
      <c r="G12120"/>
      <c r="H12120"/>
      <c r="I12120"/>
      <c r="J12120"/>
      <c r="K12120"/>
      <c r="L12120" s="172"/>
    </row>
    <row r="12121" spans="7:12" x14ac:dyDescent="0.15">
      <c r="G12121"/>
      <c r="H12121"/>
      <c r="I12121"/>
      <c r="J12121"/>
      <c r="K12121"/>
      <c r="L12121" s="172"/>
    </row>
    <row r="12122" spans="7:12" x14ac:dyDescent="0.15">
      <c r="G12122"/>
      <c r="H12122"/>
      <c r="I12122"/>
      <c r="J12122"/>
      <c r="K12122"/>
      <c r="L12122" s="172"/>
    </row>
    <row r="12123" spans="7:12" x14ac:dyDescent="0.15">
      <c r="G12123"/>
      <c r="H12123"/>
      <c r="I12123"/>
      <c r="J12123"/>
      <c r="K12123"/>
      <c r="L12123" s="172"/>
    </row>
    <row r="12124" spans="7:12" x14ac:dyDescent="0.15">
      <c r="G12124"/>
      <c r="H12124"/>
      <c r="I12124"/>
      <c r="J12124"/>
      <c r="K12124"/>
      <c r="L12124" s="172"/>
    </row>
    <row r="12125" spans="7:12" x14ac:dyDescent="0.15">
      <c r="G12125"/>
      <c r="H12125"/>
      <c r="I12125"/>
      <c r="J12125"/>
      <c r="K12125"/>
      <c r="L12125" s="172"/>
    </row>
    <row r="12126" spans="7:12" x14ac:dyDescent="0.15">
      <c r="G12126"/>
      <c r="H12126"/>
      <c r="I12126"/>
      <c r="J12126"/>
      <c r="K12126"/>
      <c r="L12126" s="172"/>
    </row>
    <row r="12127" spans="7:12" x14ac:dyDescent="0.15">
      <c r="G12127"/>
      <c r="H12127"/>
      <c r="I12127"/>
      <c r="J12127"/>
      <c r="K12127"/>
      <c r="L12127" s="172"/>
    </row>
    <row r="12128" spans="7:12" x14ac:dyDescent="0.15">
      <c r="G12128"/>
      <c r="H12128"/>
      <c r="I12128"/>
      <c r="J12128"/>
      <c r="K12128"/>
      <c r="L12128" s="172"/>
    </row>
    <row r="12129" spans="7:12" x14ac:dyDescent="0.15">
      <c r="G12129"/>
      <c r="H12129"/>
      <c r="I12129"/>
      <c r="J12129"/>
      <c r="K12129"/>
      <c r="L12129" s="172"/>
    </row>
    <row r="12130" spans="7:12" x14ac:dyDescent="0.15">
      <c r="G12130"/>
      <c r="H12130"/>
      <c r="I12130"/>
      <c r="J12130"/>
      <c r="K12130"/>
      <c r="L12130" s="172"/>
    </row>
    <row r="12131" spans="7:12" x14ac:dyDescent="0.15">
      <c r="G12131"/>
      <c r="H12131"/>
      <c r="I12131"/>
      <c r="J12131"/>
      <c r="K12131"/>
      <c r="L12131" s="172"/>
    </row>
    <row r="12132" spans="7:12" x14ac:dyDescent="0.15">
      <c r="G12132"/>
      <c r="H12132"/>
      <c r="I12132"/>
      <c r="J12132"/>
      <c r="K12132"/>
      <c r="L12132" s="172"/>
    </row>
    <row r="12133" spans="7:12" x14ac:dyDescent="0.15">
      <c r="G12133"/>
      <c r="H12133"/>
      <c r="I12133"/>
      <c r="J12133"/>
      <c r="K12133"/>
      <c r="L12133" s="172"/>
    </row>
    <row r="12134" spans="7:12" x14ac:dyDescent="0.15">
      <c r="G12134"/>
      <c r="H12134"/>
      <c r="I12134"/>
      <c r="J12134"/>
      <c r="K12134"/>
      <c r="L12134" s="172"/>
    </row>
    <row r="12135" spans="7:12" x14ac:dyDescent="0.15">
      <c r="G12135"/>
      <c r="H12135"/>
      <c r="I12135"/>
      <c r="J12135"/>
      <c r="K12135"/>
      <c r="L12135" s="172"/>
    </row>
    <row r="12136" spans="7:12" x14ac:dyDescent="0.15">
      <c r="G12136"/>
      <c r="H12136"/>
      <c r="I12136"/>
      <c r="J12136"/>
      <c r="K12136"/>
      <c r="L12136" s="172"/>
    </row>
    <row r="12137" spans="7:12" x14ac:dyDescent="0.15">
      <c r="G12137"/>
      <c r="H12137"/>
      <c r="I12137"/>
      <c r="J12137"/>
      <c r="K12137"/>
      <c r="L12137" s="172"/>
    </row>
    <row r="12138" spans="7:12" x14ac:dyDescent="0.15">
      <c r="G12138"/>
      <c r="H12138"/>
      <c r="I12138"/>
      <c r="J12138"/>
      <c r="K12138"/>
      <c r="L12138" s="172"/>
    </row>
    <row r="12139" spans="7:12" x14ac:dyDescent="0.15">
      <c r="G12139"/>
      <c r="H12139"/>
      <c r="I12139"/>
      <c r="J12139"/>
      <c r="K12139"/>
      <c r="L12139" s="172"/>
    </row>
    <row r="12140" spans="7:12" x14ac:dyDescent="0.15">
      <c r="G12140"/>
      <c r="H12140"/>
      <c r="I12140"/>
      <c r="J12140"/>
      <c r="K12140"/>
      <c r="L12140" s="172"/>
    </row>
    <row r="12141" spans="7:12" x14ac:dyDescent="0.15">
      <c r="G12141"/>
      <c r="H12141"/>
      <c r="I12141"/>
      <c r="J12141"/>
      <c r="K12141"/>
      <c r="L12141" s="172"/>
    </row>
    <row r="12142" spans="7:12" x14ac:dyDescent="0.15">
      <c r="G12142"/>
      <c r="H12142"/>
      <c r="I12142"/>
      <c r="J12142"/>
      <c r="K12142"/>
      <c r="L12142" s="172"/>
    </row>
    <row r="12143" spans="7:12" x14ac:dyDescent="0.15">
      <c r="G12143"/>
      <c r="H12143"/>
      <c r="I12143"/>
      <c r="J12143"/>
      <c r="K12143"/>
      <c r="L12143" s="172"/>
    </row>
    <row r="12144" spans="7:12" x14ac:dyDescent="0.15">
      <c r="G12144"/>
      <c r="H12144"/>
      <c r="I12144"/>
      <c r="J12144"/>
      <c r="K12144"/>
      <c r="L12144" s="172"/>
    </row>
    <row r="12145" spans="7:12" x14ac:dyDescent="0.15">
      <c r="G12145"/>
      <c r="H12145"/>
      <c r="I12145"/>
      <c r="J12145"/>
      <c r="K12145"/>
      <c r="L12145" s="172"/>
    </row>
    <row r="12146" spans="7:12" x14ac:dyDescent="0.15">
      <c r="G12146"/>
      <c r="H12146"/>
      <c r="I12146"/>
      <c r="J12146"/>
      <c r="K12146"/>
      <c r="L12146" s="172"/>
    </row>
    <row r="12147" spans="7:12" x14ac:dyDescent="0.15">
      <c r="G12147"/>
      <c r="H12147"/>
      <c r="I12147"/>
      <c r="J12147"/>
      <c r="K12147"/>
      <c r="L12147" s="172"/>
    </row>
    <row r="12148" spans="7:12" x14ac:dyDescent="0.15">
      <c r="G12148"/>
      <c r="H12148"/>
      <c r="I12148"/>
      <c r="J12148"/>
      <c r="K12148"/>
      <c r="L12148" s="172"/>
    </row>
    <row r="12149" spans="7:12" x14ac:dyDescent="0.15">
      <c r="G12149"/>
      <c r="H12149"/>
      <c r="I12149"/>
      <c r="J12149"/>
      <c r="K12149"/>
      <c r="L12149" s="172"/>
    </row>
    <row r="12150" spans="7:12" x14ac:dyDescent="0.15">
      <c r="G12150"/>
      <c r="H12150"/>
      <c r="I12150"/>
      <c r="J12150"/>
      <c r="K12150"/>
      <c r="L12150" s="172"/>
    </row>
    <row r="12151" spans="7:12" x14ac:dyDescent="0.15">
      <c r="G12151"/>
      <c r="H12151"/>
      <c r="I12151"/>
      <c r="J12151"/>
      <c r="K12151"/>
      <c r="L12151" s="172"/>
    </row>
    <row r="12152" spans="7:12" x14ac:dyDescent="0.15">
      <c r="G12152"/>
      <c r="H12152"/>
      <c r="I12152"/>
      <c r="J12152"/>
      <c r="K12152"/>
      <c r="L12152" s="172"/>
    </row>
    <row r="12153" spans="7:12" x14ac:dyDescent="0.15">
      <c r="G12153"/>
      <c r="H12153"/>
      <c r="I12153"/>
      <c r="J12153"/>
      <c r="K12153"/>
      <c r="L12153" s="172"/>
    </row>
    <row r="12154" spans="7:12" x14ac:dyDescent="0.15">
      <c r="G12154"/>
      <c r="H12154"/>
      <c r="I12154"/>
      <c r="J12154"/>
      <c r="K12154"/>
      <c r="L12154" s="172"/>
    </row>
    <row r="12155" spans="7:12" x14ac:dyDescent="0.15">
      <c r="G12155"/>
      <c r="H12155"/>
      <c r="I12155"/>
      <c r="J12155"/>
      <c r="K12155"/>
      <c r="L12155" s="172"/>
    </row>
    <row r="12156" spans="7:12" x14ac:dyDescent="0.15">
      <c r="G12156"/>
      <c r="H12156"/>
      <c r="I12156"/>
      <c r="J12156"/>
      <c r="K12156"/>
      <c r="L12156" s="172"/>
    </row>
    <row r="12157" spans="7:12" x14ac:dyDescent="0.15">
      <c r="G12157"/>
      <c r="H12157"/>
      <c r="I12157"/>
      <c r="J12157"/>
      <c r="K12157"/>
      <c r="L12157" s="172"/>
    </row>
    <row r="12158" spans="7:12" x14ac:dyDescent="0.15">
      <c r="G12158"/>
      <c r="H12158"/>
      <c r="I12158"/>
      <c r="J12158"/>
      <c r="K12158"/>
      <c r="L12158" s="172"/>
    </row>
    <row r="12159" spans="7:12" x14ac:dyDescent="0.15">
      <c r="G12159"/>
      <c r="H12159"/>
      <c r="I12159"/>
      <c r="J12159"/>
      <c r="K12159"/>
      <c r="L12159" s="172"/>
    </row>
    <row r="12160" spans="7:12" x14ac:dyDescent="0.15">
      <c r="G12160"/>
      <c r="H12160"/>
      <c r="I12160"/>
      <c r="J12160"/>
      <c r="K12160"/>
      <c r="L12160" s="172"/>
    </row>
    <row r="12161" spans="7:12" x14ac:dyDescent="0.15">
      <c r="G12161"/>
      <c r="H12161"/>
      <c r="I12161"/>
      <c r="J12161"/>
      <c r="K12161"/>
      <c r="L12161" s="172"/>
    </row>
    <row r="12162" spans="7:12" x14ac:dyDescent="0.15">
      <c r="G12162"/>
      <c r="H12162"/>
      <c r="I12162"/>
      <c r="J12162"/>
      <c r="K12162"/>
      <c r="L12162" s="172"/>
    </row>
    <row r="12163" spans="7:12" x14ac:dyDescent="0.15">
      <c r="G12163"/>
      <c r="H12163"/>
      <c r="I12163"/>
      <c r="J12163"/>
      <c r="K12163"/>
      <c r="L12163" s="172"/>
    </row>
    <row r="12164" spans="7:12" x14ac:dyDescent="0.15">
      <c r="G12164"/>
      <c r="H12164"/>
      <c r="I12164"/>
      <c r="J12164"/>
      <c r="K12164"/>
      <c r="L12164" s="172"/>
    </row>
    <row r="12165" spans="7:12" x14ac:dyDescent="0.15">
      <c r="G12165"/>
      <c r="H12165"/>
      <c r="I12165"/>
      <c r="J12165"/>
      <c r="K12165"/>
      <c r="L12165" s="172"/>
    </row>
    <row r="12166" spans="7:12" x14ac:dyDescent="0.15">
      <c r="G12166"/>
      <c r="H12166"/>
      <c r="I12166"/>
      <c r="J12166"/>
      <c r="K12166"/>
      <c r="L12166" s="172"/>
    </row>
    <row r="12167" spans="7:12" x14ac:dyDescent="0.15">
      <c r="G12167"/>
      <c r="H12167"/>
      <c r="I12167"/>
      <c r="J12167"/>
      <c r="K12167"/>
      <c r="L12167" s="172"/>
    </row>
    <row r="12168" spans="7:12" x14ac:dyDescent="0.15">
      <c r="G12168"/>
      <c r="H12168"/>
      <c r="I12168"/>
      <c r="J12168"/>
      <c r="K12168"/>
      <c r="L12168" s="172"/>
    </row>
    <row r="12169" spans="7:12" x14ac:dyDescent="0.15">
      <c r="G12169"/>
      <c r="H12169"/>
      <c r="I12169"/>
      <c r="J12169"/>
      <c r="K12169"/>
      <c r="L12169" s="172"/>
    </row>
    <row r="12170" spans="7:12" x14ac:dyDescent="0.15">
      <c r="G12170"/>
      <c r="H12170"/>
      <c r="I12170"/>
      <c r="J12170"/>
      <c r="K12170"/>
      <c r="L12170" s="172"/>
    </row>
    <row r="12171" spans="7:12" x14ac:dyDescent="0.15">
      <c r="G12171"/>
      <c r="H12171"/>
      <c r="I12171"/>
      <c r="J12171"/>
      <c r="K12171"/>
      <c r="L12171" s="172"/>
    </row>
    <row r="12172" spans="7:12" x14ac:dyDescent="0.15">
      <c r="G12172"/>
      <c r="H12172"/>
      <c r="I12172"/>
      <c r="J12172"/>
      <c r="K12172"/>
      <c r="L12172" s="172"/>
    </row>
    <row r="12173" spans="7:12" x14ac:dyDescent="0.15">
      <c r="G12173"/>
      <c r="H12173"/>
      <c r="I12173"/>
      <c r="J12173"/>
      <c r="K12173"/>
      <c r="L12173" s="172"/>
    </row>
    <row r="12174" spans="7:12" x14ac:dyDescent="0.15">
      <c r="G12174"/>
      <c r="H12174"/>
      <c r="I12174"/>
      <c r="J12174"/>
      <c r="K12174"/>
      <c r="L12174" s="172"/>
    </row>
    <row r="12175" spans="7:12" x14ac:dyDescent="0.15">
      <c r="G12175"/>
      <c r="H12175"/>
      <c r="I12175"/>
      <c r="J12175"/>
      <c r="K12175"/>
      <c r="L12175" s="172"/>
    </row>
    <row r="12176" spans="7:12" x14ac:dyDescent="0.15">
      <c r="G12176"/>
      <c r="H12176"/>
      <c r="I12176"/>
      <c r="J12176"/>
      <c r="K12176"/>
      <c r="L12176" s="172"/>
    </row>
    <row r="12177" spans="7:12" x14ac:dyDescent="0.15">
      <c r="G12177"/>
      <c r="H12177"/>
      <c r="I12177"/>
      <c r="J12177"/>
      <c r="K12177"/>
      <c r="L12177" s="172"/>
    </row>
    <row r="12178" spans="7:12" x14ac:dyDescent="0.15">
      <c r="G12178"/>
      <c r="H12178"/>
      <c r="I12178"/>
      <c r="J12178"/>
      <c r="K12178"/>
      <c r="L12178" s="172"/>
    </row>
    <row r="12179" spans="7:12" x14ac:dyDescent="0.15">
      <c r="G12179"/>
      <c r="H12179"/>
      <c r="I12179"/>
      <c r="J12179"/>
      <c r="K12179"/>
      <c r="L12179" s="172"/>
    </row>
    <row r="12180" spans="7:12" x14ac:dyDescent="0.15">
      <c r="G12180"/>
      <c r="H12180"/>
      <c r="I12180"/>
      <c r="J12180"/>
      <c r="K12180"/>
      <c r="L12180" s="172"/>
    </row>
    <row r="12181" spans="7:12" x14ac:dyDescent="0.15">
      <c r="G12181"/>
      <c r="H12181"/>
      <c r="I12181"/>
      <c r="J12181"/>
      <c r="K12181"/>
      <c r="L12181" s="172"/>
    </row>
    <row r="12182" spans="7:12" x14ac:dyDescent="0.15">
      <c r="G12182"/>
      <c r="H12182"/>
      <c r="I12182"/>
      <c r="J12182"/>
      <c r="K12182"/>
      <c r="L12182" s="172"/>
    </row>
    <row r="12183" spans="7:12" x14ac:dyDescent="0.15">
      <c r="G12183"/>
      <c r="H12183"/>
      <c r="I12183"/>
      <c r="J12183"/>
      <c r="K12183"/>
      <c r="L12183" s="172"/>
    </row>
    <row r="12184" spans="7:12" x14ac:dyDescent="0.15">
      <c r="G12184"/>
      <c r="H12184"/>
      <c r="I12184"/>
      <c r="J12184"/>
      <c r="K12184"/>
      <c r="L12184" s="172"/>
    </row>
    <row r="12185" spans="7:12" x14ac:dyDescent="0.15">
      <c r="G12185"/>
      <c r="H12185"/>
      <c r="I12185"/>
      <c r="J12185"/>
      <c r="K12185"/>
      <c r="L12185" s="172"/>
    </row>
    <row r="12186" spans="7:12" x14ac:dyDescent="0.15">
      <c r="G12186"/>
      <c r="H12186"/>
      <c r="I12186"/>
      <c r="J12186"/>
      <c r="K12186"/>
      <c r="L12186" s="172"/>
    </row>
    <row r="12187" spans="7:12" x14ac:dyDescent="0.15">
      <c r="G12187"/>
      <c r="H12187"/>
      <c r="I12187"/>
      <c r="J12187"/>
      <c r="K12187"/>
      <c r="L12187" s="172"/>
    </row>
    <row r="12188" spans="7:12" x14ac:dyDescent="0.15">
      <c r="G12188"/>
      <c r="H12188"/>
      <c r="I12188"/>
      <c r="J12188"/>
      <c r="K12188"/>
      <c r="L12188" s="172"/>
    </row>
    <row r="12189" spans="7:12" x14ac:dyDescent="0.15">
      <c r="G12189"/>
      <c r="H12189"/>
      <c r="I12189"/>
      <c r="J12189"/>
      <c r="K12189"/>
      <c r="L12189" s="172"/>
    </row>
    <row r="12190" spans="7:12" x14ac:dyDescent="0.15">
      <c r="G12190"/>
      <c r="H12190"/>
      <c r="I12190"/>
      <c r="J12190"/>
      <c r="K12190"/>
      <c r="L12190" s="172"/>
    </row>
    <row r="12191" spans="7:12" x14ac:dyDescent="0.15">
      <c r="G12191"/>
      <c r="H12191"/>
      <c r="I12191"/>
      <c r="J12191"/>
      <c r="K12191"/>
      <c r="L12191" s="172"/>
    </row>
    <row r="12192" spans="7:12" x14ac:dyDescent="0.15">
      <c r="G12192"/>
      <c r="H12192"/>
      <c r="I12192"/>
      <c r="J12192"/>
      <c r="K12192"/>
      <c r="L12192" s="172"/>
    </row>
    <row r="12193" spans="7:12" x14ac:dyDescent="0.15">
      <c r="G12193"/>
      <c r="H12193"/>
      <c r="I12193"/>
      <c r="J12193"/>
      <c r="K12193"/>
      <c r="L12193" s="172"/>
    </row>
    <row r="12194" spans="7:12" x14ac:dyDescent="0.15">
      <c r="G12194"/>
      <c r="H12194"/>
      <c r="I12194"/>
      <c r="J12194"/>
      <c r="K12194"/>
      <c r="L12194" s="172"/>
    </row>
    <row r="12195" spans="7:12" x14ac:dyDescent="0.15">
      <c r="G12195"/>
      <c r="H12195"/>
      <c r="I12195"/>
      <c r="J12195"/>
      <c r="K12195"/>
      <c r="L12195" s="172"/>
    </row>
    <row r="12196" spans="7:12" x14ac:dyDescent="0.15">
      <c r="G12196"/>
      <c r="H12196"/>
      <c r="I12196"/>
      <c r="J12196"/>
      <c r="K12196"/>
      <c r="L12196" s="172"/>
    </row>
    <row r="12197" spans="7:12" x14ac:dyDescent="0.15">
      <c r="G12197"/>
      <c r="H12197"/>
      <c r="I12197"/>
      <c r="J12197"/>
      <c r="K12197"/>
      <c r="L12197" s="172"/>
    </row>
    <row r="12198" spans="7:12" x14ac:dyDescent="0.15">
      <c r="G12198"/>
      <c r="H12198"/>
      <c r="I12198"/>
      <c r="J12198"/>
      <c r="K12198"/>
      <c r="L12198" s="172"/>
    </row>
    <row r="12199" spans="7:12" x14ac:dyDescent="0.15">
      <c r="G12199"/>
      <c r="H12199"/>
      <c r="I12199"/>
      <c r="J12199"/>
      <c r="K12199"/>
      <c r="L12199" s="172"/>
    </row>
    <row r="12200" spans="7:12" x14ac:dyDescent="0.15">
      <c r="G12200"/>
      <c r="H12200"/>
      <c r="I12200"/>
      <c r="J12200"/>
      <c r="K12200"/>
      <c r="L12200" s="172"/>
    </row>
    <row r="12201" spans="7:12" x14ac:dyDescent="0.15">
      <c r="G12201"/>
      <c r="H12201"/>
      <c r="I12201"/>
      <c r="J12201"/>
      <c r="K12201"/>
      <c r="L12201" s="172"/>
    </row>
    <row r="12202" spans="7:12" x14ac:dyDescent="0.15">
      <c r="G12202"/>
      <c r="H12202"/>
      <c r="I12202"/>
      <c r="J12202"/>
      <c r="K12202"/>
      <c r="L12202" s="172"/>
    </row>
    <row r="12203" spans="7:12" x14ac:dyDescent="0.15">
      <c r="G12203"/>
      <c r="H12203"/>
      <c r="I12203"/>
      <c r="J12203"/>
      <c r="K12203"/>
      <c r="L12203" s="172"/>
    </row>
    <row r="12204" spans="7:12" x14ac:dyDescent="0.15">
      <c r="G12204"/>
      <c r="H12204"/>
      <c r="I12204"/>
      <c r="J12204"/>
      <c r="K12204"/>
      <c r="L12204" s="172"/>
    </row>
    <row r="12205" spans="7:12" x14ac:dyDescent="0.15">
      <c r="G12205"/>
      <c r="H12205"/>
      <c r="I12205"/>
      <c r="J12205"/>
      <c r="K12205"/>
      <c r="L12205" s="172"/>
    </row>
    <row r="12206" spans="7:12" x14ac:dyDescent="0.15">
      <c r="G12206"/>
      <c r="H12206"/>
      <c r="I12206"/>
      <c r="J12206"/>
      <c r="K12206"/>
      <c r="L12206" s="172"/>
    </row>
    <row r="12207" spans="7:12" x14ac:dyDescent="0.15">
      <c r="G12207"/>
      <c r="H12207"/>
      <c r="I12207"/>
      <c r="J12207"/>
      <c r="K12207"/>
      <c r="L12207" s="172"/>
    </row>
    <row r="12208" spans="7:12" x14ac:dyDescent="0.15">
      <c r="G12208"/>
      <c r="H12208"/>
      <c r="I12208"/>
      <c r="J12208"/>
      <c r="K12208"/>
      <c r="L12208" s="172"/>
    </row>
    <row r="12209" spans="7:12" x14ac:dyDescent="0.15">
      <c r="G12209"/>
      <c r="H12209"/>
      <c r="I12209"/>
      <c r="J12209"/>
      <c r="K12209"/>
      <c r="L12209" s="172"/>
    </row>
    <row r="12210" spans="7:12" x14ac:dyDescent="0.15">
      <c r="G12210"/>
      <c r="H12210"/>
      <c r="I12210"/>
      <c r="J12210"/>
      <c r="K12210"/>
      <c r="L12210" s="172"/>
    </row>
    <row r="12211" spans="7:12" x14ac:dyDescent="0.15">
      <c r="G12211"/>
      <c r="H12211"/>
      <c r="I12211"/>
      <c r="J12211"/>
      <c r="K12211"/>
      <c r="L12211" s="172"/>
    </row>
    <row r="12212" spans="7:12" x14ac:dyDescent="0.15">
      <c r="G12212"/>
      <c r="H12212"/>
      <c r="I12212"/>
      <c r="J12212"/>
      <c r="K12212"/>
      <c r="L12212" s="172"/>
    </row>
    <row r="12213" spans="7:12" x14ac:dyDescent="0.15">
      <c r="G12213"/>
      <c r="H12213"/>
      <c r="I12213"/>
      <c r="J12213"/>
      <c r="K12213"/>
      <c r="L12213" s="172"/>
    </row>
    <row r="12214" spans="7:12" x14ac:dyDescent="0.15">
      <c r="G12214"/>
      <c r="H12214"/>
      <c r="I12214"/>
      <c r="J12214"/>
      <c r="K12214"/>
      <c r="L12214" s="172"/>
    </row>
    <row r="12215" spans="7:12" x14ac:dyDescent="0.15">
      <c r="G12215"/>
      <c r="H12215"/>
      <c r="I12215"/>
      <c r="J12215"/>
      <c r="K12215"/>
      <c r="L12215" s="172"/>
    </row>
    <row r="12216" spans="7:12" x14ac:dyDescent="0.15">
      <c r="G12216"/>
      <c r="H12216"/>
      <c r="I12216"/>
      <c r="J12216"/>
      <c r="K12216"/>
      <c r="L12216" s="172"/>
    </row>
    <row r="12217" spans="7:12" x14ac:dyDescent="0.15">
      <c r="G12217"/>
      <c r="H12217"/>
      <c r="I12217"/>
      <c r="J12217"/>
      <c r="K12217"/>
      <c r="L12217" s="172"/>
    </row>
    <row r="12218" spans="7:12" x14ac:dyDescent="0.15">
      <c r="G12218"/>
      <c r="H12218"/>
      <c r="I12218"/>
      <c r="J12218"/>
      <c r="K12218"/>
      <c r="L12218" s="172"/>
    </row>
    <row r="12219" spans="7:12" x14ac:dyDescent="0.15">
      <c r="G12219"/>
      <c r="H12219"/>
      <c r="I12219"/>
      <c r="J12219"/>
      <c r="K12219"/>
      <c r="L12219" s="172"/>
    </row>
    <row r="12220" spans="7:12" x14ac:dyDescent="0.15">
      <c r="G12220"/>
      <c r="H12220"/>
      <c r="I12220"/>
      <c r="J12220"/>
      <c r="K12220"/>
      <c r="L12220" s="172"/>
    </row>
    <row r="12221" spans="7:12" x14ac:dyDescent="0.15">
      <c r="G12221"/>
      <c r="H12221"/>
      <c r="I12221"/>
      <c r="J12221"/>
      <c r="K12221"/>
      <c r="L12221" s="172"/>
    </row>
    <row r="12222" spans="7:12" x14ac:dyDescent="0.15">
      <c r="G12222"/>
      <c r="H12222"/>
      <c r="I12222"/>
      <c r="J12222"/>
      <c r="K12222"/>
      <c r="L12222" s="172"/>
    </row>
    <row r="12223" spans="7:12" x14ac:dyDescent="0.15">
      <c r="G12223"/>
      <c r="H12223"/>
      <c r="I12223"/>
      <c r="J12223"/>
      <c r="K12223"/>
      <c r="L12223" s="172"/>
    </row>
    <row r="12224" spans="7:12" x14ac:dyDescent="0.15">
      <c r="G12224"/>
      <c r="H12224"/>
      <c r="I12224"/>
      <c r="J12224"/>
      <c r="K12224"/>
      <c r="L12224" s="172"/>
    </row>
    <row r="12225" spans="7:12" x14ac:dyDescent="0.15">
      <c r="G12225"/>
      <c r="H12225"/>
      <c r="I12225"/>
      <c r="J12225"/>
      <c r="K12225"/>
      <c r="L12225" s="172"/>
    </row>
    <row r="12226" spans="7:12" x14ac:dyDescent="0.15">
      <c r="G12226"/>
      <c r="H12226"/>
      <c r="I12226"/>
      <c r="J12226"/>
      <c r="K12226"/>
      <c r="L12226" s="172"/>
    </row>
    <row r="12227" spans="7:12" x14ac:dyDescent="0.15">
      <c r="G12227"/>
      <c r="H12227"/>
      <c r="I12227"/>
      <c r="J12227"/>
      <c r="K12227"/>
      <c r="L12227" s="172"/>
    </row>
    <row r="12228" spans="7:12" x14ac:dyDescent="0.15">
      <c r="G12228"/>
      <c r="H12228"/>
      <c r="I12228"/>
      <c r="J12228"/>
      <c r="K12228"/>
      <c r="L12228" s="172"/>
    </row>
    <row r="12229" spans="7:12" x14ac:dyDescent="0.15">
      <c r="G12229"/>
      <c r="H12229"/>
      <c r="I12229"/>
      <c r="J12229"/>
      <c r="K12229"/>
      <c r="L12229" s="172"/>
    </row>
    <row r="12230" spans="7:12" x14ac:dyDescent="0.15">
      <c r="G12230"/>
      <c r="H12230"/>
      <c r="I12230"/>
      <c r="J12230"/>
      <c r="K12230"/>
      <c r="L12230" s="172"/>
    </row>
    <row r="12231" spans="7:12" x14ac:dyDescent="0.15">
      <c r="G12231"/>
      <c r="H12231"/>
      <c r="I12231"/>
      <c r="J12231"/>
      <c r="K12231"/>
      <c r="L12231" s="172"/>
    </row>
    <row r="12232" spans="7:12" x14ac:dyDescent="0.15">
      <c r="G12232"/>
      <c r="H12232"/>
      <c r="I12232"/>
      <c r="J12232"/>
      <c r="K12232"/>
      <c r="L12232" s="172"/>
    </row>
    <row r="12233" spans="7:12" x14ac:dyDescent="0.15">
      <c r="G12233"/>
      <c r="H12233"/>
      <c r="I12233"/>
      <c r="J12233"/>
      <c r="K12233"/>
      <c r="L12233" s="172"/>
    </row>
    <row r="12234" spans="7:12" x14ac:dyDescent="0.15">
      <c r="G12234"/>
      <c r="H12234"/>
      <c r="I12234"/>
      <c r="J12234"/>
      <c r="K12234"/>
      <c r="L12234" s="172"/>
    </row>
    <row r="12235" spans="7:12" x14ac:dyDescent="0.15">
      <c r="G12235"/>
      <c r="H12235"/>
      <c r="I12235"/>
      <c r="J12235"/>
      <c r="K12235"/>
      <c r="L12235" s="172"/>
    </row>
    <row r="12236" spans="7:12" x14ac:dyDescent="0.15">
      <c r="G12236"/>
      <c r="H12236"/>
      <c r="I12236"/>
      <c r="J12236"/>
      <c r="K12236"/>
      <c r="L12236" s="172"/>
    </row>
    <row r="12237" spans="7:12" x14ac:dyDescent="0.15">
      <c r="G12237"/>
      <c r="H12237"/>
      <c r="I12237"/>
      <c r="J12237"/>
      <c r="K12237"/>
      <c r="L12237" s="172"/>
    </row>
    <row r="12238" spans="7:12" x14ac:dyDescent="0.15">
      <c r="G12238"/>
      <c r="H12238"/>
      <c r="I12238"/>
      <c r="J12238"/>
      <c r="K12238"/>
      <c r="L12238" s="172"/>
    </row>
    <row r="12239" spans="7:12" x14ac:dyDescent="0.15">
      <c r="G12239"/>
      <c r="H12239"/>
      <c r="I12239"/>
      <c r="J12239"/>
      <c r="K12239"/>
      <c r="L12239" s="172"/>
    </row>
    <row r="12240" spans="7:12" x14ac:dyDescent="0.15">
      <c r="G12240"/>
      <c r="H12240"/>
      <c r="I12240"/>
      <c r="J12240"/>
      <c r="K12240"/>
      <c r="L12240" s="172"/>
    </row>
    <row r="12241" spans="7:12" x14ac:dyDescent="0.15">
      <c r="G12241"/>
      <c r="H12241"/>
      <c r="I12241"/>
      <c r="J12241"/>
      <c r="K12241"/>
      <c r="L12241" s="172"/>
    </row>
    <row r="12242" spans="7:12" x14ac:dyDescent="0.15">
      <c r="G12242"/>
      <c r="H12242"/>
      <c r="I12242"/>
      <c r="J12242"/>
      <c r="K12242"/>
      <c r="L12242" s="172"/>
    </row>
    <row r="12243" spans="7:12" x14ac:dyDescent="0.15">
      <c r="G12243"/>
      <c r="H12243"/>
      <c r="I12243"/>
      <c r="J12243"/>
      <c r="K12243"/>
      <c r="L12243" s="172"/>
    </row>
    <row r="12244" spans="7:12" x14ac:dyDescent="0.15">
      <c r="G12244"/>
      <c r="H12244"/>
      <c r="I12244"/>
      <c r="J12244"/>
      <c r="K12244"/>
      <c r="L12244" s="172"/>
    </row>
    <row r="12245" spans="7:12" x14ac:dyDescent="0.15">
      <c r="G12245"/>
      <c r="H12245"/>
      <c r="I12245"/>
      <c r="J12245"/>
      <c r="K12245"/>
      <c r="L12245" s="172"/>
    </row>
    <row r="12246" spans="7:12" x14ac:dyDescent="0.15">
      <c r="G12246"/>
      <c r="H12246"/>
      <c r="I12246"/>
      <c r="J12246"/>
      <c r="K12246"/>
      <c r="L12246" s="172"/>
    </row>
    <row r="12247" spans="7:12" x14ac:dyDescent="0.15">
      <c r="G12247"/>
      <c r="H12247"/>
      <c r="I12247"/>
      <c r="J12247"/>
      <c r="K12247"/>
      <c r="L12247" s="172"/>
    </row>
    <row r="12248" spans="7:12" x14ac:dyDescent="0.15">
      <c r="G12248"/>
      <c r="H12248"/>
      <c r="I12248"/>
      <c r="J12248"/>
      <c r="K12248"/>
      <c r="L12248" s="172"/>
    </row>
    <row r="12249" spans="7:12" x14ac:dyDescent="0.15">
      <c r="G12249"/>
      <c r="H12249"/>
      <c r="I12249"/>
      <c r="J12249"/>
      <c r="K12249"/>
      <c r="L12249" s="172"/>
    </row>
    <row r="12250" spans="7:12" x14ac:dyDescent="0.15">
      <c r="G12250"/>
      <c r="H12250"/>
      <c r="I12250"/>
      <c r="J12250"/>
      <c r="K12250"/>
      <c r="L12250" s="172"/>
    </row>
    <row r="12251" spans="7:12" x14ac:dyDescent="0.15">
      <c r="G12251"/>
      <c r="H12251"/>
      <c r="I12251"/>
      <c r="J12251"/>
      <c r="K12251"/>
      <c r="L12251" s="172"/>
    </row>
    <row r="12252" spans="7:12" x14ac:dyDescent="0.15">
      <c r="G12252"/>
      <c r="H12252"/>
      <c r="I12252"/>
      <c r="J12252"/>
      <c r="K12252"/>
      <c r="L12252" s="172"/>
    </row>
    <row r="12253" spans="7:12" x14ac:dyDescent="0.15">
      <c r="G12253"/>
      <c r="H12253"/>
      <c r="I12253"/>
      <c r="J12253"/>
      <c r="K12253"/>
      <c r="L12253" s="172"/>
    </row>
    <row r="12254" spans="7:12" x14ac:dyDescent="0.15">
      <c r="G12254"/>
      <c r="H12254"/>
      <c r="I12254"/>
      <c r="J12254"/>
      <c r="K12254"/>
      <c r="L12254" s="172"/>
    </row>
    <row r="12255" spans="7:12" x14ac:dyDescent="0.15">
      <c r="G12255"/>
      <c r="H12255"/>
      <c r="I12255"/>
      <c r="J12255"/>
      <c r="K12255"/>
      <c r="L12255" s="172"/>
    </row>
    <row r="12256" spans="7:12" x14ac:dyDescent="0.15">
      <c r="G12256"/>
      <c r="H12256"/>
      <c r="I12256"/>
      <c r="J12256"/>
      <c r="K12256"/>
      <c r="L12256" s="172"/>
    </row>
    <row r="12257" spans="7:12" x14ac:dyDescent="0.15">
      <c r="G12257"/>
      <c r="H12257"/>
      <c r="I12257"/>
      <c r="J12257"/>
      <c r="K12257"/>
      <c r="L12257" s="172"/>
    </row>
    <row r="12258" spans="7:12" x14ac:dyDescent="0.15">
      <c r="G12258"/>
      <c r="H12258"/>
      <c r="I12258"/>
      <c r="J12258"/>
      <c r="K12258"/>
      <c r="L12258" s="172"/>
    </row>
    <row r="12259" spans="7:12" x14ac:dyDescent="0.15">
      <c r="G12259"/>
      <c r="H12259"/>
      <c r="I12259"/>
      <c r="J12259"/>
      <c r="K12259"/>
      <c r="L12259" s="172"/>
    </row>
    <row r="12260" spans="7:12" x14ac:dyDescent="0.15">
      <c r="G12260"/>
      <c r="H12260"/>
      <c r="I12260"/>
      <c r="J12260"/>
      <c r="K12260"/>
      <c r="L12260" s="172"/>
    </row>
    <row r="12261" spans="7:12" x14ac:dyDescent="0.15">
      <c r="G12261"/>
      <c r="H12261"/>
      <c r="I12261"/>
      <c r="J12261"/>
      <c r="K12261"/>
      <c r="L12261" s="172"/>
    </row>
    <row r="12262" spans="7:12" x14ac:dyDescent="0.15">
      <c r="G12262"/>
      <c r="H12262"/>
      <c r="I12262"/>
      <c r="J12262"/>
      <c r="K12262"/>
      <c r="L12262" s="172"/>
    </row>
    <row r="12263" spans="7:12" x14ac:dyDescent="0.15">
      <c r="G12263"/>
      <c r="H12263"/>
      <c r="I12263"/>
      <c r="J12263"/>
      <c r="K12263"/>
      <c r="L12263" s="172"/>
    </row>
    <row r="12264" spans="7:12" x14ac:dyDescent="0.15">
      <c r="G12264"/>
      <c r="H12264"/>
      <c r="I12264"/>
      <c r="J12264"/>
      <c r="K12264"/>
      <c r="L12264" s="172"/>
    </row>
    <row r="12265" spans="7:12" x14ac:dyDescent="0.15">
      <c r="G12265"/>
      <c r="H12265"/>
      <c r="I12265"/>
      <c r="J12265"/>
      <c r="K12265"/>
      <c r="L12265" s="172"/>
    </row>
    <row r="12266" spans="7:12" x14ac:dyDescent="0.15">
      <c r="G12266"/>
      <c r="H12266"/>
      <c r="I12266"/>
      <c r="J12266"/>
      <c r="K12266"/>
      <c r="L12266" s="172"/>
    </row>
    <row r="12267" spans="7:12" x14ac:dyDescent="0.15">
      <c r="G12267"/>
      <c r="H12267"/>
      <c r="I12267"/>
      <c r="J12267"/>
      <c r="K12267"/>
      <c r="L12267" s="172"/>
    </row>
    <row r="12268" spans="7:12" x14ac:dyDescent="0.15">
      <c r="G12268"/>
      <c r="H12268"/>
      <c r="I12268"/>
      <c r="J12268"/>
      <c r="K12268"/>
      <c r="L12268" s="172"/>
    </row>
    <row r="12269" spans="7:12" x14ac:dyDescent="0.15">
      <c r="G12269"/>
      <c r="H12269"/>
      <c r="I12269"/>
      <c r="J12269"/>
      <c r="K12269"/>
      <c r="L12269" s="172"/>
    </row>
    <row r="12270" spans="7:12" x14ac:dyDescent="0.15">
      <c r="G12270"/>
      <c r="H12270"/>
      <c r="I12270"/>
      <c r="J12270"/>
      <c r="K12270"/>
      <c r="L12270" s="172"/>
    </row>
    <row r="12271" spans="7:12" x14ac:dyDescent="0.15">
      <c r="G12271"/>
      <c r="H12271"/>
      <c r="I12271"/>
      <c r="J12271"/>
      <c r="K12271"/>
      <c r="L12271" s="172"/>
    </row>
    <row r="12272" spans="7:12" x14ac:dyDescent="0.15">
      <c r="G12272"/>
      <c r="H12272"/>
      <c r="I12272"/>
      <c r="J12272"/>
      <c r="K12272"/>
      <c r="L12272" s="172"/>
    </row>
    <row r="12273" spans="7:12" x14ac:dyDescent="0.15">
      <c r="G12273"/>
      <c r="H12273"/>
      <c r="I12273"/>
      <c r="J12273"/>
      <c r="K12273"/>
      <c r="L12273" s="172"/>
    </row>
    <row r="12274" spans="7:12" x14ac:dyDescent="0.15">
      <c r="G12274"/>
      <c r="H12274"/>
      <c r="I12274"/>
      <c r="J12274"/>
      <c r="K12274"/>
      <c r="L12274" s="172"/>
    </row>
    <row r="12275" spans="7:12" x14ac:dyDescent="0.15">
      <c r="G12275"/>
      <c r="H12275"/>
      <c r="I12275"/>
      <c r="J12275"/>
      <c r="K12275"/>
      <c r="L12275" s="172"/>
    </row>
    <row r="12276" spans="7:12" x14ac:dyDescent="0.15">
      <c r="G12276"/>
      <c r="H12276"/>
      <c r="I12276"/>
      <c r="J12276"/>
      <c r="K12276"/>
      <c r="L12276" s="172"/>
    </row>
    <row r="12277" spans="7:12" x14ac:dyDescent="0.15">
      <c r="G12277"/>
      <c r="H12277"/>
      <c r="I12277"/>
      <c r="J12277"/>
      <c r="K12277"/>
      <c r="L12277" s="172"/>
    </row>
    <row r="12278" spans="7:12" x14ac:dyDescent="0.15">
      <c r="G12278"/>
      <c r="H12278"/>
      <c r="I12278"/>
      <c r="J12278"/>
      <c r="K12278"/>
      <c r="L12278" s="172"/>
    </row>
    <row r="12279" spans="7:12" x14ac:dyDescent="0.15">
      <c r="G12279"/>
      <c r="H12279"/>
      <c r="I12279"/>
      <c r="J12279"/>
      <c r="K12279"/>
      <c r="L12279" s="172"/>
    </row>
    <row r="12280" spans="7:12" x14ac:dyDescent="0.15">
      <c r="G12280"/>
      <c r="H12280"/>
      <c r="I12280"/>
      <c r="J12280"/>
      <c r="K12280"/>
      <c r="L12280" s="172"/>
    </row>
    <row r="12281" spans="7:12" x14ac:dyDescent="0.15">
      <c r="G12281"/>
      <c r="H12281"/>
      <c r="I12281"/>
      <c r="J12281"/>
      <c r="K12281"/>
      <c r="L12281" s="172"/>
    </row>
    <row r="12282" spans="7:12" x14ac:dyDescent="0.15">
      <c r="G12282"/>
      <c r="H12282"/>
      <c r="I12282"/>
      <c r="J12282"/>
      <c r="K12282"/>
      <c r="L12282" s="172"/>
    </row>
    <row r="12283" spans="7:12" x14ac:dyDescent="0.15">
      <c r="G12283"/>
      <c r="H12283"/>
      <c r="I12283"/>
      <c r="J12283"/>
      <c r="K12283"/>
      <c r="L12283" s="172"/>
    </row>
    <row r="12284" spans="7:12" x14ac:dyDescent="0.15">
      <c r="G12284"/>
      <c r="H12284"/>
      <c r="I12284"/>
      <c r="J12284"/>
      <c r="K12284"/>
      <c r="L12284" s="172"/>
    </row>
    <row r="12285" spans="7:12" x14ac:dyDescent="0.15">
      <c r="G12285"/>
      <c r="H12285"/>
      <c r="I12285"/>
      <c r="J12285"/>
      <c r="K12285"/>
      <c r="L12285" s="172"/>
    </row>
    <row r="12286" spans="7:12" x14ac:dyDescent="0.15">
      <c r="G12286"/>
      <c r="H12286"/>
      <c r="I12286"/>
      <c r="J12286"/>
      <c r="K12286"/>
      <c r="L12286" s="172"/>
    </row>
    <row r="12287" spans="7:12" x14ac:dyDescent="0.15">
      <c r="G12287"/>
      <c r="H12287"/>
      <c r="I12287"/>
      <c r="J12287"/>
      <c r="K12287"/>
      <c r="L12287" s="172"/>
    </row>
    <row r="12288" spans="7:12" x14ac:dyDescent="0.15">
      <c r="G12288"/>
      <c r="H12288"/>
      <c r="I12288"/>
      <c r="J12288"/>
      <c r="K12288"/>
      <c r="L12288" s="172"/>
    </row>
    <row r="12289" spans="7:12" x14ac:dyDescent="0.15">
      <c r="G12289"/>
      <c r="H12289"/>
      <c r="I12289"/>
      <c r="J12289"/>
      <c r="K12289"/>
      <c r="L12289" s="172"/>
    </row>
    <row r="12290" spans="7:12" x14ac:dyDescent="0.15">
      <c r="G12290"/>
      <c r="H12290"/>
      <c r="I12290"/>
      <c r="J12290"/>
      <c r="K12290"/>
      <c r="L12290" s="172"/>
    </row>
    <row r="12291" spans="7:12" x14ac:dyDescent="0.15">
      <c r="G12291"/>
      <c r="H12291"/>
      <c r="I12291"/>
      <c r="J12291"/>
      <c r="K12291"/>
      <c r="L12291" s="172"/>
    </row>
    <row r="12292" spans="7:12" x14ac:dyDescent="0.15">
      <c r="G12292"/>
      <c r="H12292"/>
      <c r="I12292"/>
      <c r="J12292"/>
      <c r="K12292"/>
      <c r="L12292" s="172"/>
    </row>
    <row r="12293" spans="7:12" x14ac:dyDescent="0.15">
      <c r="G12293"/>
      <c r="H12293"/>
      <c r="I12293"/>
      <c r="J12293"/>
      <c r="K12293"/>
      <c r="L12293" s="172"/>
    </row>
    <row r="12294" spans="7:12" x14ac:dyDescent="0.15">
      <c r="G12294"/>
      <c r="H12294"/>
      <c r="I12294"/>
      <c r="J12294"/>
      <c r="K12294"/>
      <c r="L12294" s="172"/>
    </row>
    <row r="12295" spans="7:12" x14ac:dyDescent="0.15">
      <c r="G12295"/>
      <c r="H12295"/>
      <c r="I12295"/>
      <c r="J12295"/>
      <c r="K12295"/>
      <c r="L12295" s="172"/>
    </row>
    <row r="12296" spans="7:12" x14ac:dyDescent="0.15">
      <c r="G12296"/>
      <c r="H12296"/>
      <c r="I12296"/>
      <c r="J12296"/>
      <c r="K12296"/>
      <c r="L12296" s="172"/>
    </row>
    <row r="12297" spans="7:12" x14ac:dyDescent="0.15">
      <c r="G12297"/>
      <c r="H12297"/>
      <c r="I12297"/>
      <c r="J12297"/>
      <c r="K12297"/>
      <c r="L12297" s="172"/>
    </row>
    <row r="12298" spans="7:12" x14ac:dyDescent="0.15">
      <c r="G12298"/>
      <c r="H12298"/>
      <c r="I12298"/>
      <c r="J12298"/>
      <c r="K12298"/>
      <c r="L12298" s="172"/>
    </row>
    <row r="12299" spans="7:12" x14ac:dyDescent="0.15">
      <c r="G12299"/>
      <c r="H12299"/>
      <c r="I12299"/>
      <c r="J12299"/>
      <c r="K12299"/>
      <c r="L12299" s="172"/>
    </row>
    <row r="12300" spans="7:12" x14ac:dyDescent="0.15">
      <c r="G12300"/>
      <c r="H12300"/>
      <c r="I12300"/>
      <c r="J12300"/>
      <c r="K12300"/>
      <c r="L12300" s="172"/>
    </row>
    <row r="12301" spans="7:12" x14ac:dyDescent="0.15">
      <c r="G12301"/>
      <c r="H12301"/>
      <c r="I12301"/>
      <c r="J12301"/>
      <c r="K12301"/>
      <c r="L12301" s="172"/>
    </row>
    <row r="12302" spans="7:12" x14ac:dyDescent="0.15">
      <c r="G12302"/>
      <c r="H12302"/>
      <c r="I12302"/>
      <c r="J12302"/>
      <c r="K12302"/>
      <c r="L12302" s="172"/>
    </row>
    <row r="12303" spans="7:12" x14ac:dyDescent="0.15">
      <c r="G12303"/>
      <c r="H12303"/>
      <c r="I12303"/>
      <c r="J12303"/>
      <c r="K12303"/>
      <c r="L12303" s="172"/>
    </row>
    <row r="12304" spans="7:12" x14ac:dyDescent="0.15">
      <c r="G12304"/>
      <c r="H12304"/>
      <c r="I12304"/>
      <c r="J12304"/>
      <c r="K12304"/>
      <c r="L12304" s="172"/>
    </row>
    <row r="12305" spans="7:12" x14ac:dyDescent="0.15">
      <c r="G12305"/>
      <c r="H12305"/>
      <c r="I12305"/>
      <c r="J12305"/>
      <c r="K12305"/>
      <c r="L12305" s="172"/>
    </row>
    <row r="12306" spans="7:12" x14ac:dyDescent="0.15">
      <c r="G12306"/>
      <c r="H12306"/>
      <c r="I12306"/>
      <c r="J12306"/>
      <c r="K12306"/>
      <c r="L12306" s="172"/>
    </row>
    <row r="12307" spans="7:12" x14ac:dyDescent="0.15">
      <c r="G12307"/>
      <c r="H12307"/>
      <c r="I12307"/>
      <c r="J12307"/>
      <c r="K12307"/>
      <c r="L12307" s="172"/>
    </row>
    <row r="12308" spans="7:12" x14ac:dyDescent="0.15">
      <c r="G12308"/>
      <c r="H12308"/>
      <c r="I12308"/>
      <c r="J12308"/>
      <c r="K12308"/>
      <c r="L12308" s="172"/>
    </row>
    <row r="12309" spans="7:12" x14ac:dyDescent="0.15">
      <c r="G12309"/>
      <c r="H12309"/>
      <c r="I12309"/>
      <c r="J12309"/>
      <c r="K12309"/>
      <c r="L12309" s="172"/>
    </row>
    <row r="12310" spans="7:12" x14ac:dyDescent="0.15">
      <c r="G12310"/>
      <c r="H12310"/>
      <c r="I12310"/>
      <c r="J12310"/>
      <c r="K12310"/>
      <c r="L12310" s="172"/>
    </row>
    <row r="12311" spans="7:12" x14ac:dyDescent="0.15">
      <c r="G12311"/>
      <c r="H12311"/>
      <c r="I12311"/>
      <c r="J12311"/>
      <c r="K12311"/>
      <c r="L12311" s="172"/>
    </row>
    <row r="12312" spans="7:12" x14ac:dyDescent="0.15">
      <c r="G12312"/>
      <c r="H12312"/>
      <c r="I12312"/>
      <c r="J12312"/>
      <c r="K12312"/>
      <c r="L12312" s="172"/>
    </row>
    <row r="12313" spans="7:12" x14ac:dyDescent="0.15">
      <c r="G12313"/>
      <c r="H12313"/>
      <c r="I12313"/>
      <c r="J12313"/>
      <c r="K12313"/>
      <c r="L12313" s="172"/>
    </row>
    <row r="12314" spans="7:12" x14ac:dyDescent="0.15">
      <c r="G12314"/>
      <c r="H12314"/>
      <c r="I12314"/>
      <c r="J12314"/>
      <c r="K12314"/>
      <c r="L12314" s="172"/>
    </row>
    <row r="12315" spans="7:12" x14ac:dyDescent="0.15">
      <c r="G12315"/>
      <c r="H12315"/>
      <c r="I12315"/>
      <c r="J12315"/>
      <c r="K12315"/>
      <c r="L12315" s="172"/>
    </row>
    <row r="12316" spans="7:12" x14ac:dyDescent="0.15">
      <c r="G12316"/>
      <c r="H12316"/>
      <c r="I12316"/>
      <c r="J12316"/>
      <c r="K12316"/>
      <c r="L12316" s="172"/>
    </row>
    <row r="12317" spans="7:12" x14ac:dyDescent="0.15">
      <c r="G12317"/>
      <c r="H12317"/>
      <c r="I12317"/>
      <c r="J12317"/>
      <c r="K12317"/>
      <c r="L12317" s="172"/>
    </row>
    <row r="12318" spans="7:12" x14ac:dyDescent="0.15">
      <c r="G12318"/>
      <c r="H12318"/>
      <c r="I12318"/>
      <c r="J12318"/>
      <c r="K12318"/>
      <c r="L12318" s="172"/>
    </row>
    <row r="12319" spans="7:12" x14ac:dyDescent="0.15">
      <c r="G12319"/>
      <c r="H12319"/>
      <c r="I12319"/>
      <c r="J12319"/>
      <c r="K12319"/>
      <c r="L12319" s="172"/>
    </row>
    <row r="12320" spans="7:12" x14ac:dyDescent="0.15">
      <c r="G12320"/>
      <c r="H12320"/>
      <c r="I12320"/>
      <c r="J12320"/>
      <c r="K12320"/>
      <c r="L12320" s="172"/>
    </row>
    <row r="12321" spans="7:12" x14ac:dyDescent="0.15">
      <c r="G12321"/>
      <c r="H12321"/>
      <c r="I12321"/>
      <c r="J12321"/>
      <c r="K12321"/>
      <c r="L12321" s="172"/>
    </row>
    <row r="12322" spans="7:12" x14ac:dyDescent="0.15">
      <c r="G12322"/>
      <c r="H12322"/>
      <c r="I12322"/>
      <c r="J12322"/>
      <c r="K12322"/>
      <c r="L12322" s="172"/>
    </row>
    <row r="12323" spans="7:12" x14ac:dyDescent="0.15">
      <c r="G12323"/>
      <c r="H12323"/>
      <c r="I12323"/>
      <c r="J12323"/>
      <c r="K12323"/>
      <c r="L12323" s="172"/>
    </row>
    <row r="12324" spans="7:12" x14ac:dyDescent="0.15">
      <c r="G12324"/>
      <c r="H12324"/>
      <c r="I12324"/>
      <c r="J12324"/>
      <c r="K12324"/>
      <c r="L12324" s="172"/>
    </row>
    <row r="12325" spans="7:12" x14ac:dyDescent="0.15">
      <c r="G12325"/>
      <c r="H12325"/>
      <c r="I12325"/>
      <c r="J12325"/>
      <c r="K12325"/>
      <c r="L12325" s="172"/>
    </row>
    <row r="12326" spans="7:12" x14ac:dyDescent="0.15">
      <c r="G12326"/>
      <c r="H12326"/>
      <c r="I12326"/>
      <c r="J12326"/>
      <c r="K12326"/>
      <c r="L12326" s="172"/>
    </row>
    <row r="12327" spans="7:12" x14ac:dyDescent="0.15">
      <c r="G12327"/>
      <c r="H12327"/>
      <c r="I12327"/>
      <c r="J12327"/>
      <c r="K12327"/>
      <c r="L12327" s="172"/>
    </row>
    <row r="12328" spans="7:12" x14ac:dyDescent="0.15">
      <c r="G12328"/>
      <c r="H12328"/>
      <c r="I12328"/>
      <c r="J12328"/>
      <c r="K12328"/>
      <c r="L12328" s="172"/>
    </row>
    <row r="12329" spans="7:12" x14ac:dyDescent="0.15">
      <c r="G12329"/>
      <c r="H12329"/>
      <c r="I12329"/>
      <c r="J12329"/>
      <c r="K12329"/>
      <c r="L12329" s="172"/>
    </row>
    <row r="12330" spans="7:12" x14ac:dyDescent="0.15">
      <c r="G12330"/>
      <c r="H12330"/>
      <c r="I12330"/>
      <c r="J12330"/>
      <c r="K12330"/>
      <c r="L12330" s="172"/>
    </row>
    <row r="12331" spans="7:12" x14ac:dyDescent="0.15">
      <c r="G12331"/>
      <c r="H12331"/>
      <c r="I12331"/>
      <c r="J12331"/>
      <c r="K12331"/>
      <c r="L12331" s="172"/>
    </row>
    <row r="12332" spans="7:12" x14ac:dyDescent="0.15">
      <c r="G12332"/>
      <c r="H12332"/>
      <c r="I12332"/>
      <c r="J12332"/>
      <c r="K12332"/>
      <c r="L12332" s="172"/>
    </row>
    <row r="12333" spans="7:12" x14ac:dyDescent="0.15">
      <c r="G12333"/>
      <c r="H12333"/>
      <c r="I12333"/>
      <c r="J12333"/>
      <c r="K12333"/>
      <c r="L12333" s="172"/>
    </row>
    <row r="12334" spans="7:12" x14ac:dyDescent="0.15">
      <c r="G12334"/>
      <c r="H12334"/>
      <c r="I12334"/>
      <c r="J12334"/>
      <c r="K12334"/>
      <c r="L12334" s="172"/>
    </row>
    <row r="12335" spans="7:12" x14ac:dyDescent="0.15">
      <c r="G12335"/>
      <c r="H12335"/>
      <c r="I12335"/>
      <c r="J12335"/>
      <c r="K12335"/>
      <c r="L12335" s="172"/>
    </row>
    <row r="12336" spans="7:12" x14ac:dyDescent="0.15">
      <c r="G12336"/>
      <c r="H12336"/>
      <c r="I12336"/>
      <c r="J12336"/>
      <c r="K12336"/>
      <c r="L12336" s="172"/>
    </row>
    <row r="12337" spans="7:12" x14ac:dyDescent="0.15">
      <c r="G12337"/>
      <c r="H12337"/>
      <c r="I12337"/>
      <c r="J12337"/>
      <c r="K12337"/>
      <c r="L12337" s="172"/>
    </row>
    <row r="12338" spans="7:12" x14ac:dyDescent="0.15">
      <c r="G12338"/>
      <c r="H12338"/>
      <c r="I12338"/>
      <c r="J12338"/>
      <c r="K12338"/>
      <c r="L12338" s="172"/>
    </row>
    <row r="12339" spans="7:12" x14ac:dyDescent="0.15">
      <c r="G12339"/>
      <c r="H12339"/>
      <c r="I12339"/>
      <c r="J12339"/>
      <c r="K12339"/>
      <c r="L12339" s="172"/>
    </row>
    <row r="12340" spans="7:12" x14ac:dyDescent="0.15">
      <c r="G12340"/>
      <c r="H12340"/>
      <c r="I12340"/>
      <c r="J12340"/>
      <c r="K12340"/>
      <c r="L12340" s="172"/>
    </row>
    <row r="12341" spans="7:12" x14ac:dyDescent="0.15">
      <c r="G12341"/>
      <c r="H12341"/>
      <c r="I12341"/>
      <c r="J12341"/>
      <c r="K12341"/>
      <c r="L12341" s="172"/>
    </row>
    <row r="12342" spans="7:12" x14ac:dyDescent="0.15">
      <c r="G12342"/>
      <c r="H12342"/>
      <c r="I12342"/>
      <c r="J12342"/>
      <c r="K12342"/>
      <c r="L12342" s="172"/>
    </row>
    <row r="12343" spans="7:12" x14ac:dyDescent="0.15">
      <c r="G12343"/>
      <c r="H12343"/>
      <c r="I12343"/>
      <c r="J12343"/>
      <c r="K12343"/>
      <c r="L12343" s="172"/>
    </row>
    <row r="12344" spans="7:12" x14ac:dyDescent="0.15">
      <c r="G12344"/>
      <c r="H12344"/>
      <c r="I12344"/>
      <c r="J12344"/>
      <c r="K12344"/>
      <c r="L12344" s="172"/>
    </row>
    <row r="12345" spans="7:12" x14ac:dyDescent="0.15">
      <c r="G12345"/>
      <c r="H12345"/>
      <c r="I12345"/>
      <c r="J12345"/>
      <c r="K12345"/>
      <c r="L12345" s="172"/>
    </row>
    <row r="12346" spans="7:12" x14ac:dyDescent="0.15">
      <c r="G12346"/>
      <c r="H12346"/>
      <c r="I12346"/>
      <c r="J12346"/>
      <c r="K12346"/>
      <c r="L12346" s="172"/>
    </row>
    <row r="12347" spans="7:12" x14ac:dyDescent="0.15">
      <c r="G12347"/>
      <c r="H12347"/>
      <c r="I12347"/>
      <c r="J12347"/>
      <c r="K12347"/>
      <c r="L12347" s="172"/>
    </row>
    <row r="12348" spans="7:12" x14ac:dyDescent="0.15">
      <c r="G12348"/>
      <c r="H12348"/>
      <c r="I12348"/>
      <c r="J12348"/>
      <c r="K12348"/>
      <c r="L12348" s="172"/>
    </row>
    <row r="12349" spans="7:12" x14ac:dyDescent="0.15">
      <c r="G12349"/>
      <c r="H12349"/>
      <c r="I12349"/>
      <c r="J12349"/>
      <c r="K12349"/>
      <c r="L12349" s="172"/>
    </row>
    <row r="12350" spans="7:12" x14ac:dyDescent="0.15">
      <c r="G12350"/>
      <c r="H12350"/>
      <c r="I12350"/>
      <c r="J12350"/>
      <c r="K12350"/>
      <c r="L12350" s="172"/>
    </row>
    <row r="12351" spans="7:12" x14ac:dyDescent="0.15">
      <c r="G12351"/>
      <c r="H12351"/>
      <c r="I12351"/>
      <c r="J12351"/>
      <c r="K12351"/>
      <c r="L12351" s="172"/>
    </row>
    <row r="12352" spans="7:12" x14ac:dyDescent="0.15">
      <c r="G12352"/>
      <c r="H12352"/>
      <c r="I12352"/>
      <c r="J12352"/>
      <c r="K12352"/>
      <c r="L12352" s="172"/>
    </row>
    <row r="12353" spans="7:12" x14ac:dyDescent="0.15">
      <c r="G12353"/>
      <c r="H12353"/>
      <c r="I12353"/>
      <c r="J12353"/>
      <c r="K12353"/>
      <c r="L12353" s="172"/>
    </row>
    <row r="12354" spans="7:12" x14ac:dyDescent="0.15">
      <c r="G12354"/>
      <c r="H12354"/>
      <c r="I12354"/>
      <c r="J12354"/>
      <c r="K12354"/>
      <c r="L12354" s="172"/>
    </row>
    <row r="12355" spans="7:12" x14ac:dyDescent="0.15">
      <c r="G12355"/>
      <c r="H12355"/>
      <c r="I12355"/>
      <c r="J12355"/>
      <c r="K12355"/>
      <c r="L12355" s="172"/>
    </row>
    <row r="12356" spans="7:12" x14ac:dyDescent="0.15">
      <c r="G12356"/>
      <c r="H12356"/>
      <c r="I12356"/>
      <c r="J12356"/>
      <c r="K12356"/>
      <c r="L12356" s="172"/>
    </row>
    <row r="12357" spans="7:12" x14ac:dyDescent="0.15">
      <c r="G12357"/>
      <c r="H12357"/>
      <c r="I12357"/>
      <c r="J12357"/>
      <c r="K12357"/>
      <c r="L12357" s="172"/>
    </row>
    <row r="12358" spans="7:12" x14ac:dyDescent="0.15">
      <c r="G12358"/>
      <c r="H12358"/>
      <c r="I12358"/>
      <c r="J12358"/>
      <c r="K12358"/>
      <c r="L12358" s="172"/>
    </row>
    <row r="12359" spans="7:12" x14ac:dyDescent="0.15">
      <c r="G12359"/>
      <c r="H12359"/>
      <c r="I12359"/>
      <c r="J12359"/>
      <c r="K12359"/>
      <c r="L12359" s="172"/>
    </row>
    <row r="12360" spans="7:12" x14ac:dyDescent="0.15">
      <c r="G12360"/>
      <c r="H12360"/>
      <c r="I12360"/>
      <c r="J12360"/>
      <c r="K12360"/>
      <c r="L12360" s="172"/>
    </row>
    <row r="12361" spans="7:12" x14ac:dyDescent="0.15">
      <c r="G12361"/>
      <c r="H12361"/>
      <c r="I12361"/>
      <c r="J12361"/>
      <c r="K12361"/>
      <c r="L12361" s="172"/>
    </row>
    <row r="12362" spans="7:12" x14ac:dyDescent="0.15">
      <c r="G12362"/>
      <c r="H12362"/>
      <c r="I12362"/>
      <c r="J12362"/>
      <c r="K12362"/>
      <c r="L12362" s="172"/>
    </row>
    <row r="12363" spans="7:12" x14ac:dyDescent="0.15">
      <c r="G12363"/>
      <c r="H12363"/>
      <c r="I12363"/>
      <c r="J12363"/>
      <c r="K12363"/>
      <c r="L12363" s="172"/>
    </row>
    <row r="12364" spans="7:12" x14ac:dyDescent="0.15">
      <c r="G12364"/>
      <c r="H12364"/>
      <c r="I12364"/>
      <c r="J12364"/>
      <c r="K12364"/>
      <c r="L12364" s="172"/>
    </row>
    <row r="12365" spans="7:12" x14ac:dyDescent="0.15">
      <c r="G12365"/>
      <c r="H12365"/>
      <c r="I12365"/>
      <c r="J12365"/>
      <c r="K12365"/>
      <c r="L12365" s="172"/>
    </row>
    <row r="12366" spans="7:12" x14ac:dyDescent="0.15">
      <c r="G12366"/>
      <c r="H12366"/>
      <c r="I12366"/>
      <c r="J12366"/>
      <c r="K12366"/>
      <c r="L12366" s="172"/>
    </row>
    <row r="12367" spans="7:12" x14ac:dyDescent="0.15">
      <c r="G12367"/>
      <c r="H12367"/>
      <c r="I12367"/>
      <c r="J12367"/>
      <c r="K12367"/>
      <c r="L12367" s="172"/>
    </row>
    <row r="12368" spans="7:12" x14ac:dyDescent="0.15">
      <c r="G12368"/>
      <c r="H12368"/>
      <c r="I12368"/>
      <c r="J12368"/>
      <c r="K12368"/>
      <c r="L12368" s="172"/>
    </row>
    <row r="12369" spans="7:12" x14ac:dyDescent="0.15">
      <c r="G12369"/>
      <c r="H12369"/>
      <c r="I12369"/>
      <c r="J12369"/>
      <c r="K12369"/>
      <c r="L12369" s="172"/>
    </row>
    <row r="12370" spans="7:12" x14ac:dyDescent="0.15">
      <c r="G12370"/>
      <c r="H12370"/>
      <c r="I12370"/>
      <c r="J12370"/>
      <c r="K12370"/>
      <c r="L12370" s="172"/>
    </row>
    <row r="12371" spans="7:12" x14ac:dyDescent="0.15">
      <c r="G12371"/>
      <c r="H12371"/>
      <c r="I12371"/>
      <c r="J12371"/>
      <c r="K12371"/>
      <c r="L12371" s="172"/>
    </row>
    <row r="12372" spans="7:12" x14ac:dyDescent="0.15">
      <c r="G12372"/>
      <c r="H12372"/>
      <c r="I12372"/>
      <c r="J12372"/>
      <c r="K12372"/>
      <c r="L12372" s="172"/>
    </row>
    <row r="12373" spans="7:12" x14ac:dyDescent="0.15">
      <c r="G12373"/>
      <c r="H12373"/>
      <c r="I12373"/>
      <c r="J12373"/>
      <c r="K12373"/>
      <c r="L12373" s="172"/>
    </row>
    <row r="12374" spans="7:12" x14ac:dyDescent="0.15">
      <c r="G12374"/>
      <c r="H12374"/>
      <c r="I12374"/>
      <c r="J12374"/>
      <c r="K12374"/>
      <c r="L12374" s="172"/>
    </row>
    <row r="12375" spans="7:12" x14ac:dyDescent="0.15">
      <c r="G12375"/>
      <c r="H12375"/>
      <c r="I12375"/>
      <c r="J12375"/>
      <c r="K12375"/>
      <c r="L12375" s="172"/>
    </row>
    <row r="12376" spans="7:12" x14ac:dyDescent="0.15">
      <c r="G12376"/>
      <c r="H12376"/>
      <c r="I12376"/>
      <c r="J12376"/>
      <c r="K12376"/>
      <c r="L12376" s="172"/>
    </row>
    <row r="12377" spans="7:12" x14ac:dyDescent="0.15">
      <c r="G12377"/>
      <c r="H12377"/>
      <c r="I12377"/>
      <c r="J12377"/>
      <c r="K12377"/>
      <c r="L12377" s="172"/>
    </row>
    <row r="12378" spans="7:12" x14ac:dyDescent="0.15">
      <c r="G12378"/>
      <c r="H12378"/>
      <c r="I12378"/>
      <c r="J12378"/>
      <c r="K12378"/>
      <c r="L12378" s="172"/>
    </row>
    <row r="12379" spans="7:12" x14ac:dyDescent="0.15">
      <c r="G12379"/>
      <c r="H12379"/>
      <c r="I12379"/>
      <c r="J12379"/>
      <c r="K12379"/>
      <c r="L12379" s="172"/>
    </row>
    <row r="12380" spans="7:12" x14ac:dyDescent="0.15">
      <c r="G12380"/>
      <c r="H12380"/>
      <c r="I12380"/>
      <c r="J12380"/>
      <c r="K12380"/>
      <c r="L12380" s="172"/>
    </row>
    <row r="12381" spans="7:12" x14ac:dyDescent="0.15">
      <c r="G12381"/>
      <c r="H12381"/>
      <c r="I12381"/>
      <c r="J12381"/>
      <c r="K12381"/>
      <c r="L12381" s="172"/>
    </row>
    <row r="12382" spans="7:12" x14ac:dyDescent="0.15">
      <c r="G12382"/>
      <c r="H12382"/>
      <c r="I12382"/>
      <c r="J12382"/>
      <c r="K12382"/>
      <c r="L12382" s="172"/>
    </row>
    <row r="12383" spans="7:12" x14ac:dyDescent="0.15">
      <c r="G12383"/>
      <c r="H12383"/>
      <c r="I12383"/>
      <c r="J12383"/>
      <c r="K12383"/>
      <c r="L12383" s="172"/>
    </row>
    <row r="12384" spans="7:12" x14ac:dyDescent="0.15">
      <c r="G12384"/>
      <c r="H12384"/>
      <c r="I12384"/>
      <c r="J12384"/>
      <c r="K12384"/>
      <c r="L12384" s="172"/>
    </row>
    <row r="12385" spans="7:12" x14ac:dyDescent="0.15">
      <c r="G12385"/>
      <c r="H12385"/>
      <c r="I12385"/>
      <c r="J12385"/>
      <c r="K12385"/>
      <c r="L12385" s="172"/>
    </row>
    <row r="12386" spans="7:12" x14ac:dyDescent="0.15">
      <c r="G12386"/>
      <c r="H12386"/>
      <c r="I12386"/>
      <c r="J12386"/>
      <c r="K12386"/>
      <c r="L12386" s="172"/>
    </row>
    <row r="12387" spans="7:12" x14ac:dyDescent="0.15">
      <c r="G12387"/>
      <c r="H12387"/>
      <c r="I12387"/>
      <c r="J12387"/>
      <c r="K12387"/>
      <c r="L12387" s="172"/>
    </row>
    <row r="12388" spans="7:12" x14ac:dyDescent="0.15">
      <c r="G12388"/>
      <c r="H12388"/>
      <c r="I12388"/>
      <c r="J12388"/>
      <c r="K12388"/>
      <c r="L12388" s="172"/>
    </row>
    <row r="12389" spans="7:12" x14ac:dyDescent="0.15">
      <c r="G12389"/>
      <c r="H12389"/>
      <c r="I12389"/>
      <c r="J12389"/>
      <c r="K12389"/>
      <c r="L12389" s="172"/>
    </row>
    <row r="12390" spans="7:12" x14ac:dyDescent="0.15">
      <c r="G12390"/>
      <c r="H12390"/>
      <c r="I12390"/>
      <c r="J12390"/>
      <c r="K12390"/>
      <c r="L12390" s="172"/>
    </row>
    <row r="12391" spans="7:12" x14ac:dyDescent="0.15">
      <c r="G12391"/>
      <c r="H12391"/>
      <c r="I12391"/>
      <c r="J12391"/>
      <c r="K12391"/>
      <c r="L12391" s="172"/>
    </row>
    <row r="12392" spans="7:12" x14ac:dyDescent="0.15">
      <c r="G12392"/>
      <c r="H12392"/>
      <c r="I12392"/>
      <c r="J12392"/>
      <c r="K12392"/>
      <c r="L12392" s="172"/>
    </row>
    <row r="12393" spans="7:12" x14ac:dyDescent="0.15">
      <c r="G12393"/>
      <c r="H12393"/>
      <c r="I12393"/>
      <c r="J12393"/>
      <c r="K12393"/>
      <c r="L12393" s="172"/>
    </row>
    <row r="12394" spans="7:12" x14ac:dyDescent="0.15">
      <c r="G12394"/>
      <c r="H12394"/>
      <c r="I12394"/>
      <c r="J12394"/>
      <c r="K12394"/>
      <c r="L12394" s="172"/>
    </row>
    <row r="12395" spans="7:12" x14ac:dyDescent="0.15">
      <c r="G12395"/>
      <c r="H12395"/>
      <c r="I12395"/>
      <c r="J12395"/>
      <c r="K12395"/>
      <c r="L12395" s="172"/>
    </row>
    <row r="12396" spans="7:12" x14ac:dyDescent="0.15">
      <c r="G12396"/>
      <c r="H12396"/>
      <c r="I12396"/>
      <c r="J12396"/>
      <c r="K12396"/>
      <c r="L12396" s="172"/>
    </row>
    <row r="12397" spans="7:12" x14ac:dyDescent="0.15">
      <c r="G12397"/>
      <c r="H12397"/>
      <c r="I12397"/>
      <c r="J12397"/>
      <c r="K12397"/>
      <c r="L12397" s="172"/>
    </row>
    <row r="12398" spans="7:12" x14ac:dyDescent="0.15">
      <c r="G12398"/>
      <c r="H12398"/>
      <c r="I12398"/>
      <c r="J12398"/>
      <c r="K12398"/>
      <c r="L12398" s="172"/>
    </row>
    <row r="12399" spans="7:12" x14ac:dyDescent="0.15">
      <c r="G12399"/>
      <c r="H12399"/>
      <c r="I12399"/>
      <c r="J12399"/>
      <c r="K12399"/>
      <c r="L12399" s="172"/>
    </row>
    <row r="12400" spans="7:12" x14ac:dyDescent="0.15">
      <c r="G12400"/>
      <c r="H12400"/>
      <c r="I12400"/>
      <c r="J12400"/>
      <c r="K12400"/>
      <c r="L12400" s="172"/>
    </row>
    <row r="12401" spans="7:12" x14ac:dyDescent="0.15">
      <c r="G12401"/>
      <c r="H12401"/>
      <c r="I12401"/>
      <c r="J12401"/>
      <c r="K12401"/>
      <c r="L12401" s="172"/>
    </row>
    <row r="12402" spans="7:12" x14ac:dyDescent="0.15">
      <c r="G12402"/>
      <c r="H12402"/>
      <c r="I12402"/>
      <c r="J12402"/>
      <c r="K12402"/>
      <c r="L12402" s="172"/>
    </row>
    <row r="12403" spans="7:12" x14ac:dyDescent="0.15">
      <c r="G12403"/>
      <c r="H12403"/>
      <c r="I12403"/>
      <c r="J12403"/>
      <c r="K12403"/>
      <c r="L12403" s="172"/>
    </row>
    <row r="12404" spans="7:12" x14ac:dyDescent="0.15">
      <c r="G12404"/>
      <c r="H12404"/>
      <c r="I12404"/>
      <c r="J12404"/>
      <c r="K12404"/>
      <c r="L12404" s="172"/>
    </row>
    <row r="12405" spans="7:12" x14ac:dyDescent="0.15">
      <c r="G12405"/>
      <c r="H12405"/>
      <c r="I12405"/>
      <c r="J12405"/>
      <c r="K12405"/>
      <c r="L12405" s="172"/>
    </row>
    <row r="12406" spans="7:12" x14ac:dyDescent="0.15">
      <c r="G12406"/>
      <c r="H12406"/>
      <c r="I12406"/>
      <c r="J12406"/>
      <c r="K12406"/>
      <c r="L12406" s="172"/>
    </row>
    <row r="12407" spans="7:12" x14ac:dyDescent="0.15">
      <c r="G12407"/>
      <c r="H12407"/>
      <c r="I12407"/>
      <c r="J12407"/>
      <c r="K12407"/>
      <c r="L12407" s="172"/>
    </row>
    <row r="12408" spans="7:12" x14ac:dyDescent="0.15">
      <c r="G12408"/>
      <c r="H12408"/>
      <c r="I12408"/>
      <c r="J12408"/>
      <c r="K12408"/>
      <c r="L12408" s="172"/>
    </row>
    <row r="12409" spans="7:12" x14ac:dyDescent="0.15">
      <c r="G12409"/>
      <c r="H12409"/>
      <c r="I12409"/>
      <c r="J12409"/>
      <c r="K12409"/>
      <c r="L12409" s="172"/>
    </row>
    <row r="12410" spans="7:12" x14ac:dyDescent="0.15">
      <c r="G12410"/>
      <c r="H12410"/>
      <c r="I12410"/>
      <c r="J12410"/>
      <c r="K12410"/>
      <c r="L12410" s="172"/>
    </row>
    <row r="12411" spans="7:12" x14ac:dyDescent="0.15">
      <c r="G12411"/>
      <c r="H12411"/>
      <c r="I12411"/>
      <c r="J12411"/>
      <c r="K12411"/>
      <c r="L12411" s="172"/>
    </row>
    <row r="12412" spans="7:12" x14ac:dyDescent="0.15">
      <c r="G12412"/>
      <c r="H12412"/>
      <c r="I12412"/>
      <c r="J12412"/>
      <c r="K12412"/>
      <c r="L12412" s="172"/>
    </row>
    <row r="12413" spans="7:12" x14ac:dyDescent="0.15">
      <c r="G12413"/>
      <c r="H12413"/>
      <c r="I12413"/>
      <c r="J12413"/>
      <c r="K12413"/>
      <c r="L12413" s="172"/>
    </row>
    <row r="12414" spans="7:12" x14ac:dyDescent="0.15">
      <c r="G12414"/>
      <c r="H12414"/>
      <c r="I12414"/>
      <c r="J12414"/>
      <c r="K12414"/>
      <c r="L12414" s="172"/>
    </row>
    <row r="12415" spans="7:12" x14ac:dyDescent="0.15">
      <c r="G12415"/>
      <c r="H12415"/>
      <c r="I12415"/>
      <c r="J12415"/>
      <c r="K12415"/>
      <c r="L12415" s="172"/>
    </row>
    <row r="12416" spans="7:12" x14ac:dyDescent="0.15">
      <c r="G12416"/>
      <c r="H12416"/>
      <c r="I12416"/>
      <c r="J12416"/>
      <c r="K12416"/>
      <c r="L12416" s="172"/>
    </row>
    <row r="12417" spans="7:12" x14ac:dyDescent="0.15">
      <c r="G12417"/>
      <c r="H12417"/>
      <c r="I12417"/>
      <c r="J12417"/>
      <c r="K12417"/>
      <c r="L12417" s="172"/>
    </row>
    <row r="12418" spans="7:12" x14ac:dyDescent="0.15">
      <c r="G12418"/>
      <c r="H12418"/>
      <c r="I12418"/>
      <c r="J12418"/>
      <c r="K12418"/>
      <c r="L12418" s="172"/>
    </row>
    <row r="12419" spans="7:12" x14ac:dyDescent="0.15">
      <c r="G12419"/>
      <c r="H12419"/>
      <c r="I12419"/>
      <c r="J12419"/>
      <c r="K12419"/>
      <c r="L12419" s="172"/>
    </row>
    <row r="12420" spans="7:12" x14ac:dyDescent="0.15">
      <c r="G12420"/>
      <c r="H12420"/>
      <c r="I12420"/>
      <c r="J12420"/>
      <c r="K12420"/>
      <c r="L12420" s="172"/>
    </row>
    <row r="12421" spans="7:12" x14ac:dyDescent="0.15">
      <c r="G12421"/>
      <c r="H12421"/>
      <c r="I12421"/>
      <c r="J12421"/>
      <c r="K12421"/>
      <c r="L12421" s="172"/>
    </row>
    <row r="12422" spans="7:12" x14ac:dyDescent="0.15">
      <c r="G12422"/>
      <c r="H12422"/>
      <c r="I12422"/>
      <c r="J12422"/>
      <c r="K12422"/>
      <c r="L12422" s="172"/>
    </row>
    <row r="12423" spans="7:12" x14ac:dyDescent="0.15">
      <c r="G12423"/>
      <c r="H12423"/>
      <c r="I12423"/>
      <c r="J12423"/>
      <c r="K12423"/>
      <c r="L12423" s="172"/>
    </row>
    <row r="12424" spans="7:12" x14ac:dyDescent="0.15">
      <c r="G12424"/>
      <c r="H12424"/>
      <c r="I12424"/>
      <c r="J12424"/>
      <c r="K12424"/>
      <c r="L12424" s="172"/>
    </row>
    <row r="12425" spans="7:12" x14ac:dyDescent="0.15">
      <c r="G12425"/>
      <c r="H12425"/>
      <c r="I12425"/>
      <c r="J12425"/>
      <c r="K12425"/>
      <c r="L12425" s="172"/>
    </row>
    <row r="12426" spans="7:12" x14ac:dyDescent="0.15">
      <c r="G12426"/>
      <c r="H12426"/>
      <c r="I12426"/>
      <c r="J12426"/>
      <c r="K12426"/>
      <c r="L12426" s="172"/>
    </row>
    <row r="12427" spans="7:12" x14ac:dyDescent="0.15">
      <c r="G12427"/>
      <c r="H12427"/>
      <c r="I12427"/>
      <c r="J12427"/>
      <c r="K12427"/>
      <c r="L12427" s="172"/>
    </row>
    <row r="12428" spans="7:12" x14ac:dyDescent="0.15">
      <c r="G12428"/>
      <c r="H12428"/>
      <c r="I12428"/>
      <c r="J12428"/>
      <c r="K12428"/>
      <c r="L12428" s="172"/>
    </row>
    <row r="12429" spans="7:12" x14ac:dyDescent="0.15">
      <c r="G12429"/>
      <c r="H12429"/>
      <c r="I12429"/>
      <c r="J12429"/>
      <c r="K12429"/>
      <c r="L12429" s="172"/>
    </row>
    <row r="12430" spans="7:12" x14ac:dyDescent="0.15">
      <c r="G12430"/>
      <c r="H12430"/>
      <c r="I12430"/>
      <c r="J12430"/>
      <c r="K12430"/>
      <c r="L12430" s="172"/>
    </row>
    <row r="12431" spans="7:12" x14ac:dyDescent="0.15">
      <c r="G12431"/>
      <c r="H12431"/>
      <c r="I12431"/>
      <c r="J12431"/>
      <c r="K12431"/>
      <c r="L12431" s="172"/>
    </row>
    <row r="12432" spans="7:12" x14ac:dyDescent="0.15">
      <c r="G12432"/>
      <c r="H12432"/>
      <c r="I12432"/>
      <c r="J12432"/>
      <c r="K12432"/>
      <c r="L12432" s="172"/>
    </row>
    <row r="12433" spans="7:12" x14ac:dyDescent="0.15">
      <c r="G12433"/>
      <c r="H12433"/>
      <c r="I12433"/>
      <c r="J12433"/>
      <c r="K12433"/>
      <c r="L12433" s="172"/>
    </row>
    <row r="12434" spans="7:12" x14ac:dyDescent="0.15">
      <c r="G12434"/>
      <c r="H12434"/>
      <c r="I12434"/>
      <c r="J12434"/>
      <c r="K12434"/>
      <c r="L12434" s="172"/>
    </row>
    <row r="12435" spans="7:12" x14ac:dyDescent="0.15">
      <c r="G12435"/>
      <c r="H12435"/>
      <c r="I12435"/>
      <c r="J12435"/>
      <c r="K12435"/>
      <c r="L12435" s="172"/>
    </row>
    <row r="12436" spans="7:12" x14ac:dyDescent="0.15">
      <c r="G12436"/>
      <c r="H12436"/>
      <c r="I12436"/>
      <c r="J12436"/>
      <c r="K12436"/>
      <c r="L12436" s="172"/>
    </row>
    <row r="12437" spans="7:12" x14ac:dyDescent="0.15">
      <c r="G12437"/>
      <c r="H12437"/>
      <c r="I12437"/>
      <c r="J12437"/>
      <c r="K12437"/>
      <c r="L12437" s="172"/>
    </row>
    <row r="12438" spans="7:12" x14ac:dyDescent="0.15">
      <c r="G12438"/>
      <c r="H12438"/>
      <c r="I12438"/>
      <c r="J12438"/>
      <c r="K12438"/>
      <c r="L12438" s="172"/>
    </row>
    <row r="12439" spans="7:12" x14ac:dyDescent="0.15">
      <c r="G12439"/>
      <c r="H12439"/>
      <c r="I12439"/>
      <c r="J12439"/>
      <c r="K12439"/>
      <c r="L12439" s="172"/>
    </row>
    <row r="12440" spans="7:12" x14ac:dyDescent="0.15">
      <c r="G12440"/>
      <c r="H12440"/>
      <c r="I12440"/>
      <c r="J12440"/>
      <c r="K12440"/>
      <c r="L12440" s="172"/>
    </row>
    <row r="12441" spans="7:12" x14ac:dyDescent="0.15">
      <c r="G12441"/>
      <c r="H12441"/>
      <c r="I12441"/>
      <c r="J12441"/>
      <c r="K12441"/>
      <c r="L12441" s="172"/>
    </row>
    <row r="12442" spans="7:12" x14ac:dyDescent="0.15">
      <c r="G12442"/>
      <c r="H12442"/>
      <c r="I12442"/>
      <c r="J12442"/>
      <c r="K12442"/>
      <c r="L12442" s="172"/>
    </row>
    <row r="12443" spans="7:12" x14ac:dyDescent="0.15">
      <c r="G12443"/>
      <c r="H12443"/>
      <c r="I12443"/>
      <c r="J12443"/>
      <c r="K12443"/>
      <c r="L12443" s="172"/>
    </row>
    <row r="12444" spans="7:12" x14ac:dyDescent="0.15">
      <c r="G12444"/>
      <c r="H12444"/>
      <c r="I12444"/>
      <c r="J12444"/>
      <c r="K12444"/>
      <c r="L12444" s="172"/>
    </row>
    <row r="12445" spans="7:12" x14ac:dyDescent="0.15">
      <c r="G12445"/>
      <c r="H12445"/>
      <c r="I12445"/>
      <c r="J12445"/>
      <c r="K12445"/>
      <c r="L12445" s="172"/>
    </row>
    <row r="12446" spans="7:12" x14ac:dyDescent="0.15">
      <c r="G12446"/>
      <c r="H12446"/>
      <c r="I12446"/>
      <c r="J12446"/>
      <c r="K12446"/>
      <c r="L12446" s="172"/>
    </row>
    <row r="12447" spans="7:12" x14ac:dyDescent="0.15">
      <c r="G12447"/>
      <c r="H12447"/>
      <c r="I12447"/>
      <c r="J12447"/>
      <c r="K12447"/>
      <c r="L12447" s="172"/>
    </row>
    <row r="12448" spans="7:12" x14ac:dyDescent="0.15">
      <c r="G12448"/>
      <c r="H12448"/>
      <c r="I12448"/>
      <c r="J12448"/>
      <c r="K12448"/>
      <c r="L12448" s="172"/>
    </row>
    <row r="12449" spans="7:12" x14ac:dyDescent="0.15">
      <c r="G12449"/>
      <c r="H12449"/>
      <c r="I12449"/>
      <c r="J12449"/>
      <c r="K12449"/>
      <c r="L12449" s="172"/>
    </row>
    <row r="12450" spans="7:12" x14ac:dyDescent="0.15">
      <c r="G12450"/>
      <c r="H12450"/>
      <c r="I12450"/>
      <c r="J12450"/>
      <c r="K12450"/>
      <c r="L12450" s="172"/>
    </row>
    <row r="12451" spans="7:12" x14ac:dyDescent="0.15">
      <c r="G12451"/>
      <c r="H12451"/>
      <c r="I12451"/>
      <c r="J12451"/>
      <c r="K12451"/>
      <c r="L12451" s="172"/>
    </row>
    <row r="12452" spans="7:12" x14ac:dyDescent="0.15">
      <c r="G12452"/>
      <c r="H12452"/>
      <c r="I12452"/>
      <c r="J12452"/>
      <c r="K12452"/>
      <c r="L12452" s="172"/>
    </row>
    <row r="12453" spans="7:12" x14ac:dyDescent="0.15">
      <c r="G12453"/>
      <c r="H12453"/>
      <c r="I12453"/>
      <c r="J12453"/>
      <c r="K12453"/>
      <c r="L12453" s="172"/>
    </row>
    <row r="12454" spans="7:12" x14ac:dyDescent="0.15">
      <c r="G12454"/>
      <c r="H12454"/>
      <c r="I12454"/>
      <c r="J12454"/>
      <c r="K12454"/>
      <c r="L12454" s="172"/>
    </row>
    <row r="12455" spans="7:12" x14ac:dyDescent="0.15">
      <c r="G12455"/>
      <c r="H12455"/>
      <c r="I12455"/>
      <c r="J12455"/>
      <c r="K12455"/>
      <c r="L12455" s="172"/>
    </row>
    <row r="12456" spans="7:12" x14ac:dyDescent="0.15">
      <c r="G12456"/>
      <c r="H12456"/>
      <c r="I12456"/>
      <c r="J12456"/>
      <c r="K12456"/>
      <c r="L12456" s="172"/>
    </row>
    <row r="12457" spans="7:12" x14ac:dyDescent="0.15">
      <c r="G12457"/>
      <c r="H12457"/>
      <c r="I12457"/>
      <c r="J12457"/>
      <c r="K12457"/>
      <c r="L12457" s="172"/>
    </row>
    <row r="12458" spans="7:12" x14ac:dyDescent="0.15">
      <c r="G12458"/>
      <c r="H12458"/>
      <c r="I12458"/>
      <c r="J12458"/>
      <c r="K12458"/>
      <c r="L12458" s="172"/>
    </row>
    <row r="12459" spans="7:12" x14ac:dyDescent="0.15">
      <c r="G12459"/>
      <c r="H12459"/>
      <c r="I12459"/>
      <c r="J12459"/>
      <c r="K12459"/>
      <c r="L12459" s="172"/>
    </row>
    <row r="12460" spans="7:12" x14ac:dyDescent="0.15">
      <c r="G12460"/>
      <c r="H12460"/>
      <c r="I12460"/>
      <c r="J12460"/>
      <c r="K12460"/>
      <c r="L12460" s="172"/>
    </row>
    <row r="12461" spans="7:12" x14ac:dyDescent="0.15">
      <c r="G12461"/>
      <c r="H12461"/>
      <c r="I12461"/>
      <c r="J12461"/>
      <c r="K12461"/>
      <c r="L12461" s="172"/>
    </row>
    <row r="12462" spans="7:12" x14ac:dyDescent="0.15">
      <c r="G12462"/>
      <c r="H12462"/>
      <c r="I12462"/>
      <c r="J12462"/>
      <c r="K12462"/>
      <c r="L12462" s="172"/>
    </row>
    <row r="12463" spans="7:12" x14ac:dyDescent="0.15">
      <c r="G12463"/>
      <c r="H12463"/>
      <c r="I12463"/>
      <c r="J12463"/>
      <c r="K12463"/>
      <c r="L12463" s="172"/>
    </row>
    <row r="12464" spans="7:12" x14ac:dyDescent="0.15">
      <c r="G12464"/>
      <c r="H12464"/>
      <c r="I12464"/>
      <c r="J12464"/>
      <c r="K12464"/>
      <c r="L12464" s="172"/>
    </row>
    <row r="12465" spans="7:12" x14ac:dyDescent="0.15">
      <c r="G12465"/>
      <c r="H12465"/>
      <c r="I12465"/>
      <c r="J12465"/>
      <c r="K12465"/>
      <c r="L12465" s="172"/>
    </row>
    <row r="12466" spans="7:12" x14ac:dyDescent="0.15">
      <c r="G12466"/>
      <c r="H12466"/>
      <c r="I12466"/>
      <c r="J12466"/>
      <c r="K12466"/>
      <c r="L12466" s="172"/>
    </row>
    <row r="12467" spans="7:12" x14ac:dyDescent="0.15">
      <c r="G12467"/>
      <c r="H12467"/>
      <c r="I12467"/>
      <c r="J12467"/>
      <c r="K12467"/>
      <c r="L12467" s="172"/>
    </row>
    <row r="12468" spans="7:12" x14ac:dyDescent="0.15">
      <c r="G12468"/>
      <c r="H12468"/>
      <c r="I12468"/>
      <c r="J12468"/>
      <c r="K12468"/>
      <c r="L12468" s="172"/>
    </row>
    <row r="12469" spans="7:12" x14ac:dyDescent="0.15">
      <c r="G12469"/>
      <c r="H12469"/>
      <c r="I12469"/>
      <c r="J12469"/>
      <c r="K12469"/>
      <c r="L12469" s="172"/>
    </row>
    <row r="12470" spans="7:12" x14ac:dyDescent="0.15">
      <c r="G12470"/>
      <c r="H12470"/>
      <c r="I12470"/>
      <c r="J12470"/>
      <c r="K12470"/>
      <c r="L12470" s="172"/>
    </row>
    <row r="12471" spans="7:12" x14ac:dyDescent="0.15">
      <c r="G12471"/>
      <c r="H12471"/>
      <c r="I12471"/>
      <c r="J12471"/>
      <c r="K12471"/>
      <c r="L12471" s="172"/>
    </row>
    <row r="12472" spans="7:12" x14ac:dyDescent="0.15">
      <c r="G12472"/>
      <c r="H12472"/>
      <c r="I12472"/>
      <c r="J12472"/>
      <c r="K12472"/>
      <c r="L12472" s="172"/>
    </row>
    <row r="12473" spans="7:12" x14ac:dyDescent="0.15">
      <c r="G12473"/>
      <c r="H12473"/>
      <c r="I12473"/>
      <c r="J12473"/>
      <c r="K12473"/>
      <c r="L12473" s="172"/>
    </row>
    <row r="12474" spans="7:12" x14ac:dyDescent="0.15">
      <c r="G12474"/>
      <c r="H12474"/>
      <c r="I12474"/>
      <c r="J12474"/>
      <c r="K12474"/>
      <c r="L12474" s="172"/>
    </row>
    <row r="12475" spans="7:12" x14ac:dyDescent="0.15">
      <c r="G12475"/>
      <c r="H12475"/>
      <c r="I12475"/>
      <c r="J12475"/>
      <c r="K12475"/>
      <c r="L12475" s="172"/>
    </row>
    <row r="12476" spans="7:12" x14ac:dyDescent="0.15">
      <c r="G12476"/>
      <c r="H12476"/>
      <c r="I12476"/>
      <c r="J12476"/>
      <c r="K12476"/>
      <c r="L12476" s="172"/>
    </row>
    <row r="12477" spans="7:12" x14ac:dyDescent="0.15">
      <c r="G12477"/>
      <c r="H12477"/>
      <c r="I12477"/>
      <c r="J12477"/>
      <c r="K12477"/>
      <c r="L12477" s="172"/>
    </row>
    <row r="12478" spans="7:12" x14ac:dyDescent="0.15">
      <c r="G12478"/>
      <c r="H12478"/>
      <c r="I12478"/>
      <c r="J12478"/>
      <c r="K12478"/>
      <c r="L12478" s="172"/>
    </row>
    <row r="12479" spans="7:12" x14ac:dyDescent="0.15">
      <c r="G12479"/>
      <c r="H12479"/>
      <c r="I12479"/>
      <c r="J12479"/>
      <c r="K12479"/>
      <c r="L12479" s="172"/>
    </row>
    <row r="12480" spans="7:12" x14ac:dyDescent="0.15">
      <c r="G12480"/>
      <c r="H12480"/>
      <c r="I12480"/>
      <c r="J12480"/>
      <c r="K12480"/>
      <c r="L12480" s="172"/>
    </row>
    <row r="12481" spans="7:12" x14ac:dyDescent="0.15">
      <c r="G12481"/>
      <c r="H12481"/>
      <c r="I12481"/>
      <c r="J12481"/>
      <c r="K12481"/>
      <c r="L12481" s="172"/>
    </row>
    <row r="12482" spans="7:12" x14ac:dyDescent="0.15">
      <c r="G12482"/>
      <c r="H12482"/>
      <c r="I12482"/>
      <c r="J12482"/>
      <c r="K12482"/>
      <c r="L12482" s="172"/>
    </row>
    <row r="12483" spans="7:12" x14ac:dyDescent="0.15">
      <c r="G12483"/>
      <c r="H12483"/>
      <c r="I12483"/>
      <c r="J12483"/>
      <c r="K12483"/>
      <c r="L12483" s="172"/>
    </row>
    <row r="12484" spans="7:12" x14ac:dyDescent="0.15">
      <c r="G12484"/>
      <c r="H12484"/>
      <c r="I12484"/>
      <c r="J12484"/>
      <c r="K12484"/>
      <c r="L12484" s="172"/>
    </row>
    <row r="12485" spans="7:12" x14ac:dyDescent="0.15">
      <c r="G12485"/>
      <c r="H12485"/>
      <c r="I12485"/>
      <c r="J12485"/>
      <c r="K12485"/>
      <c r="L12485" s="172"/>
    </row>
    <row r="12486" spans="7:12" x14ac:dyDescent="0.15">
      <c r="G12486"/>
      <c r="H12486"/>
      <c r="I12486"/>
      <c r="J12486"/>
      <c r="K12486"/>
      <c r="L12486" s="172"/>
    </row>
    <row r="12487" spans="7:12" x14ac:dyDescent="0.15">
      <c r="G12487"/>
      <c r="H12487"/>
      <c r="I12487"/>
      <c r="J12487"/>
      <c r="K12487"/>
      <c r="L12487" s="172"/>
    </row>
    <row r="12488" spans="7:12" x14ac:dyDescent="0.15">
      <c r="G12488"/>
      <c r="H12488"/>
      <c r="I12488"/>
      <c r="J12488"/>
      <c r="K12488"/>
      <c r="L12488" s="172"/>
    </row>
    <row r="12489" spans="7:12" x14ac:dyDescent="0.15">
      <c r="G12489"/>
      <c r="H12489"/>
      <c r="I12489"/>
      <c r="J12489"/>
      <c r="K12489"/>
      <c r="L12489" s="172"/>
    </row>
    <row r="12490" spans="7:12" x14ac:dyDescent="0.15">
      <c r="G12490"/>
      <c r="H12490"/>
      <c r="I12490"/>
      <c r="J12490"/>
      <c r="K12490"/>
      <c r="L12490" s="172"/>
    </row>
    <row r="12491" spans="7:12" x14ac:dyDescent="0.15">
      <c r="G12491"/>
      <c r="H12491"/>
      <c r="I12491"/>
      <c r="J12491"/>
      <c r="K12491"/>
      <c r="L12491" s="172"/>
    </row>
    <row r="12492" spans="7:12" x14ac:dyDescent="0.15">
      <c r="G12492"/>
      <c r="H12492"/>
      <c r="I12492"/>
      <c r="J12492"/>
      <c r="K12492"/>
      <c r="L12492" s="172"/>
    </row>
    <row r="12493" spans="7:12" x14ac:dyDescent="0.15">
      <c r="G12493"/>
      <c r="H12493"/>
      <c r="I12493"/>
      <c r="J12493"/>
      <c r="K12493"/>
      <c r="L12493" s="172"/>
    </row>
    <row r="12494" spans="7:12" x14ac:dyDescent="0.15">
      <c r="G12494"/>
      <c r="H12494"/>
      <c r="I12494"/>
      <c r="J12494"/>
      <c r="K12494"/>
      <c r="L12494" s="172"/>
    </row>
    <row r="12495" spans="7:12" x14ac:dyDescent="0.15">
      <c r="G12495"/>
      <c r="H12495"/>
      <c r="I12495"/>
      <c r="J12495"/>
      <c r="K12495"/>
      <c r="L12495" s="172"/>
    </row>
    <row r="12496" spans="7:12" x14ac:dyDescent="0.15">
      <c r="G12496"/>
      <c r="H12496"/>
      <c r="I12496"/>
      <c r="J12496"/>
      <c r="K12496"/>
      <c r="L12496" s="172"/>
    </row>
    <row r="12497" spans="7:12" x14ac:dyDescent="0.15">
      <c r="G12497"/>
      <c r="H12497"/>
      <c r="I12497"/>
      <c r="J12497"/>
      <c r="K12497"/>
      <c r="L12497" s="172"/>
    </row>
    <row r="12498" spans="7:12" x14ac:dyDescent="0.15">
      <c r="G12498"/>
      <c r="H12498"/>
      <c r="I12498"/>
      <c r="J12498"/>
      <c r="K12498"/>
      <c r="L12498" s="172"/>
    </row>
    <row r="12499" spans="7:12" x14ac:dyDescent="0.15">
      <c r="G12499"/>
      <c r="H12499"/>
      <c r="I12499"/>
      <c r="J12499"/>
      <c r="K12499"/>
      <c r="L12499" s="172"/>
    </row>
    <row r="12500" spans="7:12" x14ac:dyDescent="0.15">
      <c r="G12500"/>
      <c r="H12500"/>
      <c r="I12500"/>
      <c r="J12500"/>
      <c r="K12500"/>
      <c r="L12500" s="172"/>
    </row>
    <row r="12501" spans="7:12" x14ac:dyDescent="0.15">
      <c r="G12501"/>
      <c r="H12501"/>
      <c r="I12501"/>
      <c r="J12501"/>
      <c r="K12501"/>
      <c r="L12501" s="172"/>
    </row>
    <row r="12502" spans="7:12" x14ac:dyDescent="0.15">
      <c r="G12502"/>
      <c r="H12502"/>
      <c r="I12502"/>
      <c r="J12502"/>
      <c r="K12502"/>
      <c r="L12502" s="172"/>
    </row>
    <row r="12503" spans="7:12" x14ac:dyDescent="0.15">
      <c r="G12503"/>
      <c r="H12503"/>
      <c r="I12503"/>
      <c r="J12503"/>
      <c r="K12503"/>
      <c r="L12503" s="172"/>
    </row>
    <row r="12504" spans="7:12" x14ac:dyDescent="0.15">
      <c r="G12504"/>
      <c r="H12504"/>
      <c r="I12504"/>
      <c r="J12504"/>
      <c r="K12504"/>
      <c r="L12504" s="172"/>
    </row>
    <row r="12505" spans="7:12" x14ac:dyDescent="0.15">
      <c r="G12505"/>
      <c r="H12505"/>
      <c r="I12505"/>
      <c r="J12505"/>
      <c r="K12505"/>
      <c r="L12505" s="172"/>
    </row>
    <row r="12506" spans="7:12" x14ac:dyDescent="0.15">
      <c r="G12506"/>
      <c r="H12506"/>
      <c r="I12506"/>
      <c r="J12506"/>
      <c r="K12506"/>
      <c r="L12506" s="172"/>
    </row>
    <row r="12507" spans="7:12" x14ac:dyDescent="0.15">
      <c r="G12507"/>
      <c r="H12507"/>
      <c r="I12507"/>
      <c r="J12507"/>
      <c r="K12507"/>
      <c r="L12507" s="172"/>
    </row>
    <row r="12508" spans="7:12" x14ac:dyDescent="0.15">
      <c r="G12508"/>
      <c r="H12508"/>
      <c r="I12508"/>
      <c r="J12508"/>
      <c r="K12508"/>
      <c r="L12508" s="172"/>
    </row>
    <row r="12509" spans="7:12" x14ac:dyDescent="0.15">
      <c r="G12509"/>
      <c r="H12509"/>
      <c r="I12509"/>
      <c r="J12509"/>
      <c r="K12509"/>
      <c r="L12509" s="172"/>
    </row>
    <row r="12510" spans="7:12" x14ac:dyDescent="0.15">
      <c r="G12510"/>
      <c r="H12510"/>
      <c r="I12510"/>
      <c r="J12510"/>
      <c r="K12510"/>
      <c r="L12510" s="172"/>
    </row>
    <row r="12511" spans="7:12" x14ac:dyDescent="0.15">
      <c r="G12511"/>
      <c r="H12511"/>
      <c r="I12511"/>
      <c r="J12511"/>
      <c r="K12511"/>
      <c r="L12511" s="172"/>
    </row>
    <row r="12512" spans="7:12" x14ac:dyDescent="0.15">
      <c r="G12512"/>
      <c r="H12512"/>
      <c r="I12512"/>
      <c r="J12512"/>
      <c r="K12512"/>
      <c r="L12512" s="172"/>
    </row>
    <row r="12513" spans="7:12" x14ac:dyDescent="0.15">
      <c r="G12513"/>
      <c r="H12513"/>
      <c r="I12513"/>
      <c r="J12513"/>
      <c r="K12513"/>
      <c r="L12513" s="172"/>
    </row>
    <row r="12514" spans="7:12" x14ac:dyDescent="0.15">
      <c r="G12514"/>
      <c r="H12514"/>
      <c r="I12514"/>
      <c r="J12514"/>
      <c r="K12514"/>
      <c r="L12514" s="172"/>
    </row>
    <row r="12515" spans="7:12" x14ac:dyDescent="0.15">
      <c r="G12515"/>
      <c r="H12515"/>
      <c r="I12515"/>
      <c r="J12515"/>
      <c r="K12515"/>
      <c r="L12515" s="172"/>
    </row>
    <row r="12516" spans="7:12" x14ac:dyDescent="0.15">
      <c r="G12516"/>
      <c r="H12516"/>
      <c r="I12516"/>
      <c r="J12516"/>
      <c r="K12516"/>
      <c r="L12516" s="172"/>
    </row>
    <row r="12517" spans="7:12" x14ac:dyDescent="0.15">
      <c r="G12517"/>
      <c r="H12517"/>
      <c r="I12517"/>
      <c r="J12517"/>
      <c r="K12517"/>
      <c r="L12517" s="172"/>
    </row>
    <row r="12518" spans="7:12" x14ac:dyDescent="0.15">
      <c r="G12518"/>
      <c r="H12518"/>
      <c r="I12518"/>
      <c r="J12518"/>
      <c r="K12518"/>
      <c r="L12518" s="172"/>
    </row>
    <row r="12519" spans="7:12" x14ac:dyDescent="0.15">
      <c r="G12519"/>
      <c r="H12519"/>
      <c r="I12519"/>
      <c r="J12519"/>
      <c r="K12519"/>
      <c r="L12519" s="172"/>
    </row>
    <row r="12520" spans="7:12" x14ac:dyDescent="0.15">
      <c r="G12520"/>
      <c r="H12520"/>
      <c r="I12520"/>
      <c r="J12520"/>
      <c r="K12520"/>
      <c r="L12520" s="172"/>
    </row>
    <row r="12521" spans="7:12" x14ac:dyDescent="0.15">
      <c r="G12521"/>
      <c r="H12521"/>
      <c r="I12521"/>
      <c r="J12521"/>
      <c r="K12521"/>
      <c r="L12521" s="172"/>
    </row>
    <row r="12522" spans="7:12" x14ac:dyDescent="0.15">
      <c r="G12522"/>
      <c r="H12522"/>
      <c r="I12522"/>
      <c r="J12522"/>
      <c r="K12522"/>
      <c r="L12522" s="172"/>
    </row>
    <row r="12523" spans="7:12" x14ac:dyDescent="0.15">
      <c r="G12523"/>
      <c r="H12523"/>
      <c r="I12523"/>
      <c r="J12523"/>
      <c r="K12523"/>
      <c r="L12523" s="172"/>
    </row>
    <row r="12524" spans="7:12" x14ac:dyDescent="0.15">
      <c r="G12524"/>
      <c r="H12524"/>
      <c r="I12524"/>
      <c r="J12524"/>
      <c r="K12524"/>
      <c r="L12524" s="172"/>
    </row>
    <row r="12525" spans="7:12" x14ac:dyDescent="0.15">
      <c r="G12525"/>
      <c r="H12525"/>
      <c r="I12525"/>
      <c r="J12525"/>
      <c r="K12525"/>
      <c r="L12525" s="172"/>
    </row>
    <row r="12526" spans="7:12" x14ac:dyDescent="0.15">
      <c r="G12526"/>
      <c r="H12526"/>
      <c r="I12526"/>
      <c r="J12526"/>
      <c r="K12526"/>
      <c r="L12526" s="172"/>
    </row>
    <row r="12527" spans="7:12" x14ac:dyDescent="0.15">
      <c r="G12527"/>
      <c r="H12527"/>
      <c r="I12527"/>
      <c r="J12527"/>
      <c r="K12527"/>
      <c r="L12527" s="172"/>
    </row>
    <row r="12528" spans="7:12" x14ac:dyDescent="0.15">
      <c r="G12528"/>
      <c r="H12528"/>
      <c r="I12528"/>
      <c r="J12528"/>
      <c r="K12528"/>
      <c r="L12528" s="172"/>
    </row>
    <row r="12529" spans="7:12" x14ac:dyDescent="0.15">
      <c r="G12529"/>
      <c r="H12529"/>
      <c r="I12529"/>
      <c r="J12529"/>
      <c r="K12529"/>
      <c r="L12529" s="172"/>
    </row>
    <row r="12530" spans="7:12" x14ac:dyDescent="0.15">
      <c r="G12530"/>
      <c r="H12530"/>
      <c r="I12530"/>
      <c r="J12530"/>
      <c r="K12530"/>
      <c r="L12530" s="172"/>
    </row>
    <row r="12531" spans="7:12" x14ac:dyDescent="0.15">
      <c r="G12531"/>
      <c r="H12531"/>
      <c r="I12531"/>
      <c r="J12531"/>
      <c r="K12531"/>
      <c r="L12531" s="172"/>
    </row>
    <row r="12532" spans="7:12" x14ac:dyDescent="0.15">
      <c r="G12532"/>
      <c r="H12532"/>
      <c r="I12532"/>
      <c r="J12532"/>
      <c r="K12532"/>
      <c r="L12532" s="172"/>
    </row>
    <row r="12533" spans="7:12" x14ac:dyDescent="0.15">
      <c r="G12533"/>
      <c r="H12533"/>
      <c r="I12533"/>
      <c r="J12533"/>
      <c r="K12533"/>
      <c r="L12533" s="172"/>
    </row>
    <row r="12534" spans="7:12" x14ac:dyDescent="0.15">
      <c r="G12534"/>
      <c r="H12534"/>
      <c r="I12534"/>
      <c r="J12534"/>
      <c r="K12534"/>
      <c r="L12534" s="172"/>
    </row>
    <row r="12535" spans="7:12" x14ac:dyDescent="0.15">
      <c r="G12535"/>
      <c r="H12535"/>
      <c r="I12535"/>
      <c r="J12535"/>
      <c r="K12535"/>
      <c r="L12535" s="172"/>
    </row>
    <row r="12536" spans="7:12" x14ac:dyDescent="0.15">
      <c r="G12536"/>
      <c r="H12536"/>
      <c r="I12536"/>
      <c r="J12536"/>
      <c r="K12536"/>
      <c r="L12536" s="172"/>
    </row>
    <row r="12537" spans="7:12" x14ac:dyDescent="0.15">
      <c r="G12537"/>
      <c r="H12537"/>
      <c r="I12537"/>
      <c r="J12537"/>
      <c r="K12537"/>
      <c r="L12537" s="172"/>
    </row>
    <row r="12538" spans="7:12" x14ac:dyDescent="0.15">
      <c r="G12538"/>
      <c r="H12538"/>
      <c r="I12538"/>
      <c r="J12538"/>
      <c r="K12538"/>
      <c r="L12538" s="172"/>
    </row>
    <row r="12539" spans="7:12" x14ac:dyDescent="0.15">
      <c r="G12539"/>
      <c r="H12539"/>
      <c r="I12539"/>
      <c r="J12539"/>
      <c r="K12539"/>
      <c r="L12539" s="172"/>
    </row>
    <row r="12540" spans="7:12" x14ac:dyDescent="0.15">
      <c r="G12540"/>
      <c r="H12540"/>
      <c r="I12540"/>
      <c r="J12540"/>
      <c r="K12540"/>
      <c r="L12540" s="172"/>
    </row>
    <row r="12541" spans="7:12" x14ac:dyDescent="0.15">
      <c r="G12541"/>
      <c r="H12541"/>
      <c r="I12541"/>
      <c r="J12541"/>
      <c r="K12541"/>
      <c r="L12541" s="172"/>
    </row>
    <row r="12542" spans="7:12" x14ac:dyDescent="0.15">
      <c r="G12542"/>
      <c r="H12542"/>
      <c r="I12542"/>
      <c r="J12542"/>
      <c r="K12542"/>
      <c r="L12542" s="172"/>
    </row>
    <row r="12543" spans="7:12" x14ac:dyDescent="0.15">
      <c r="G12543"/>
      <c r="H12543"/>
      <c r="I12543"/>
      <c r="J12543"/>
      <c r="K12543"/>
      <c r="L12543" s="172"/>
    </row>
    <row r="12544" spans="7:12" x14ac:dyDescent="0.15">
      <c r="G12544"/>
      <c r="H12544"/>
      <c r="I12544"/>
      <c r="J12544"/>
      <c r="K12544"/>
      <c r="L12544" s="172"/>
    </row>
    <row r="12545" spans="7:12" x14ac:dyDescent="0.15">
      <c r="G12545"/>
      <c r="H12545"/>
      <c r="I12545"/>
      <c r="J12545"/>
      <c r="K12545"/>
      <c r="L12545" s="172"/>
    </row>
    <row r="12546" spans="7:12" x14ac:dyDescent="0.15">
      <c r="G12546"/>
      <c r="H12546"/>
      <c r="I12546"/>
      <c r="J12546"/>
      <c r="K12546"/>
      <c r="L12546" s="172"/>
    </row>
    <row r="12547" spans="7:12" x14ac:dyDescent="0.15">
      <c r="G12547"/>
      <c r="H12547"/>
      <c r="I12547"/>
      <c r="J12547"/>
      <c r="K12547"/>
      <c r="L12547" s="172"/>
    </row>
    <row r="12548" spans="7:12" x14ac:dyDescent="0.15">
      <c r="G12548"/>
      <c r="H12548"/>
      <c r="I12548"/>
      <c r="J12548"/>
      <c r="K12548"/>
      <c r="L12548" s="172"/>
    </row>
    <row r="12549" spans="7:12" x14ac:dyDescent="0.15">
      <c r="G12549"/>
      <c r="H12549"/>
      <c r="I12549"/>
      <c r="J12549"/>
      <c r="K12549"/>
      <c r="L12549" s="172"/>
    </row>
    <row r="12550" spans="7:12" x14ac:dyDescent="0.15">
      <c r="G12550"/>
      <c r="H12550"/>
      <c r="I12550"/>
      <c r="J12550"/>
      <c r="K12550"/>
      <c r="L12550" s="172"/>
    </row>
    <row r="12551" spans="7:12" x14ac:dyDescent="0.15">
      <c r="G12551"/>
      <c r="H12551"/>
      <c r="I12551"/>
      <c r="J12551"/>
      <c r="K12551"/>
      <c r="L12551" s="172"/>
    </row>
    <row r="12552" spans="7:12" x14ac:dyDescent="0.15">
      <c r="G12552"/>
      <c r="H12552"/>
      <c r="I12552"/>
      <c r="J12552"/>
      <c r="K12552"/>
      <c r="L12552" s="172"/>
    </row>
    <row r="12553" spans="7:12" x14ac:dyDescent="0.15">
      <c r="G12553"/>
      <c r="H12553"/>
      <c r="I12553"/>
      <c r="J12553"/>
      <c r="K12553"/>
      <c r="L12553" s="172"/>
    </row>
    <row r="12554" spans="7:12" x14ac:dyDescent="0.15">
      <c r="G12554"/>
      <c r="H12554"/>
      <c r="I12554"/>
      <c r="J12554"/>
      <c r="K12554"/>
      <c r="L12554" s="172"/>
    </row>
    <row r="12555" spans="7:12" x14ac:dyDescent="0.15">
      <c r="G12555"/>
      <c r="H12555"/>
      <c r="I12555"/>
      <c r="J12555"/>
      <c r="K12555"/>
      <c r="L12555" s="172"/>
    </row>
    <row r="12556" spans="7:12" x14ac:dyDescent="0.15">
      <c r="G12556"/>
      <c r="H12556"/>
      <c r="I12556"/>
      <c r="J12556"/>
      <c r="K12556"/>
      <c r="L12556" s="172"/>
    </row>
    <row r="12557" spans="7:12" x14ac:dyDescent="0.15">
      <c r="G12557"/>
      <c r="H12557"/>
      <c r="I12557"/>
      <c r="J12557"/>
      <c r="K12557"/>
      <c r="L12557" s="172"/>
    </row>
    <row r="12558" spans="7:12" x14ac:dyDescent="0.15">
      <c r="G12558"/>
      <c r="H12558"/>
      <c r="I12558"/>
      <c r="J12558"/>
      <c r="K12558"/>
      <c r="L12558" s="172"/>
    </row>
    <row r="12559" spans="7:12" x14ac:dyDescent="0.15">
      <c r="G12559"/>
      <c r="H12559"/>
      <c r="I12559"/>
      <c r="J12559"/>
      <c r="K12559"/>
      <c r="L12559" s="172"/>
    </row>
    <row r="12560" spans="7:12" x14ac:dyDescent="0.15">
      <c r="G12560"/>
      <c r="H12560"/>
      <c r="I12560"/>
      <c r="J12560"/>
      <c r="K12560"/>
      <c r="L12560" s="172"/>
    </row>
    <row r="12561" spans="7:12" x14ac:dyDescent="0.15">
      <c r="G12561"/>
      <c r="H12561"/>
      <c r="I12561"/>
      <c r="J12561"/>
      <c r="K12561"/>
      <c r="L12561" s="172"/>
    </row>
    <row r="12562" spans="7:12" x14ac:dyDescent="0.15">
      <c r="G12562"/>
      <c r="H12562"/>
      <c r="I12562"/>
      <c r="J12562"/>
      <c r="K12562"/>
      <c r="L12562" s="172"/>
    </row>
    <row r="12563" spans="7:12" x14ac:dyDescent="0.15">
      <c r="G12563"/>
      <c r="H12563"/>
      <c r="I12563"/>
      <c r="J12563"/>
      <c r="K12563"/>
      <c r="L12563" s="172"/>
    </row>
    <row r="12564" spans="7:12" x14ac:dyDescent="0.15">
      <c r="G12564"/>
      <c r="H12564"/>
      <c r="I12564"/>
      <c r="J12564"/>
      <c r="K12564"/>
      <c r="L12564" s="172"/>
    </row>
    <row r="12565" spans="7:12" x14ac:dyDescent="0.15">
      <c r="G12565"/>
      <c r="H12565"/>
      <c r="I12565"/>
      <c r="J12565"/>
      <c r="K12565"/>
      <c r="L12565" s="172"/>
    </row>
    <row r="12566" spans="7:12" x14ac:dyDescent="0.15">
      <c r="G12566"/>
      <c r="H12566"/>
      <c r="I12566"/>
      <c r="J12566"/>
      <c r="K12566"/>
      <c r="L12566" s="172"/>
    </row>
    <row r="12567" spans="7:12" x14ac:dyDescent="0.15">
      <c r="G12567"/>
      <c r="H12567"/>
      <c r="I12567"/>
      <c r="J12567"/>
      <c r="K12567"/>
      <c r="L12567" s="172"/>
    </row>
    <row r="12568" spans="7:12" x14ac:dyDescent="0.15">
      <c r="G12568"/>
      <c r="H12568"/>
      <c r="I12568"/>
      <c r="J12568"/>
      <c r="K12568"/>
      <c r="L12568" s="172"/>
    </row>
    <row r="12569" spans="7:12" x14ac:dyDescent="0.15">
      <c r="G12569"/>
      <c r="H12569"/>
      <c r="I12569"/>
      <c r="J12569"/>
      <c r="K12569"/>
      <c r="L12569" s="172"/>
    </row>
    <row r="12570" spans="7:12" x14ac:dyDescent="0.15">
      <c r="G12570"/>
      <c r="H12570"/>
      <c r="I12570"/>
      <c r="J12570"/>
      <c r="K12570"/>
      <c r="L12570" s="172"/>
    </row>
    <row r="12571" spans="7:12" x14ac:dyDescent="0.15">
      <c r="G12571"/>
      <c r="H12571"/>
      <c r="I12571"/>
      <c r="J12571"/>
      <c r="K12571"/>
      <c r="L12571" s="172"/>
    </row>
    <row r="12572" spans="7:12" x14ac:dyDescent="0.15">
      <c r="G12572"/>
      <c r="H12572"/>
      <c r="I12572"/>
      <c r="J12572"/>
      <c r="K12572"/>
      <c r="L12572" s="172"/>
    </row>
    <row r="12573" spans="7:12" x14ac:dyDescent="0.15">
      <c r="G12573"/>
      <c r="H12573"/>
      <c r="I12573"/>
      <c r="J12573"/>
      <c r="K12573"/>
      <c r="L12573" s="172"/>
    </row>
    <row r="12574" spans="7:12" x14ac:dyDescent="0.15">
      <c r="G12574"/>
      <c r="H12574"/>
      <c r="I12574"/>
      <c r="J12574"/>
      <c r="K12574"/>
      <c r="L12574" s="172"/>
    </row>
    <row r="12575" spans="7:12" x14ac:dyDescent="0.15">
      <c r="G12575"/>
      <c r="H12575"/>
      <c r="I12575"/>
      <c r="J12575"/>
      <c r="K12575"/>
      <c r="L12575" s="172"/>
    </row>
    <row r="12576" spans="7:12" x14ac:dyDescent="0.15">
      <c r="G12576"/>
      <c r="H12576"/>
      <c r="I12576"/>
      <c r="J12576"/>
      <c r="K12576"/>
      <c r="L12576" s="172"/>
    </row>
    <row r="12577" spans="7:12" x14ac:dyDescent="0.15">
      <c r="G12577"/>
      <c r="H12577"/>
      <c r="I12577"/>
      <c r="J12577"/>
      <c r="K12577"/>
      <c r="L12577" s="172"/>
    </row>
    <row r="12578" spans="7:12" x14ac:dyDescent="0.15">
      <c r="G12578"/>
      <c r="H12578"/>
      <c r="I12578"/>
      <c r="J12578"/>
      <c r="K12578"/>
      <c r="L12578" s="172"/>
    </row>
    <row r="12579" spans="7:12" x14ac:dyDescent="0.15">
      <c r="G12579"/>
      <c r="H12579"/>
      <c r="I12579"/>
      <c r="J12579"/>
      <c r="K12579"/>
      <c r="L12579" s="172"/>
    </row>
    <row r="12580" spans="7:12" x14ac:dyDescent="0.15">
      <c r="G12580"/>
      <c r="H12580"/>
      <c r="I12580"/>
      <c r="J12580"/>
      <c r="K12580"/>
      <c r="L12580" s="172"/>
    </row>
    <row r="12581" spans="7:12" x14ac:dyDescent="0.15">
      <c r="G12581"/>
      <c r="H12581"/>
      <c r="I12581"/>
      <c r="J12581"/>
      <c r="K12581"/>
      <c r="L12581" s="172"/>
    </row>
    <row r="12582" spans="7:12" x14ac:dyDescent="0.15">
      <c r="G12582"/>
      <c r="H12582"/>
      <c r="I12582"/>
      <c r="J12582"/>
      <c r="K12582"/>
      <c r="L12582" s="172"/>
    </row>
    <row r="12583" spans="7:12" x14ac:dyDescent="0.15">
      <c r="G12583"/>
      <c r="H12583"/>
      <c r="I12583"/>
      <c r="J12583"/>
      <c r="K12583"/>
      <c r="L12583" s="172"/>
    </row>
    <row r="12584" spans="7:12" x14ac:dyDescent="0.15">
      <c r="G12584"/>
      <c r="H12584"/>
      <c r="I12584"/>
      <c r="J12584"/>
      <c r="K12584"/>
      <c r="L12584" s="172"/>
    </row>
    <row r="12585" spans="7:12" x14ac:dyDescent="0.15">
      <c r="G12585"/>
      <c r="H12585"/>
      <c r="I12585"/>
      <c r="J12585"/>
      <c r="K12585"/>
      <c r="L12585" s="172"/>
    </row>
    <row r="12586" spans="7:12" x14ac:dyDescent="0.15">
      <c r="G12586"/>
      <c r="H12586"/>
      <c r="I12586"/>
      <c r="J12586"/>
      <c r="K12586"/>
      <c r="L12586" s="172"/>
    </row>
    <row r="12587" spans="7:12" x14ac:dyDescent="0.15">
      <c r="G12587"/>
      <c r="H12587"/>
      <c r="I12587"/>
      <c r="J12587"/>
      <c r="K12587"/>
      <c r="L12587" s="172"/>
    </row>
    <row r="12588" spans="7:12" x14ac:dyDescent="0.15">
      <c r="G12588"/>
      <c r="H12588"/>
      <c r="I12588"/>
      <c r="J12588"/>
      <c r="K12588"/>
      <c r="L12588" s="172"/>
    </row>
    <row r="12589" spans="7:12" x14ac:dyDescent="0.15">
      <c r="G12589"/>
      <c r="H12589"/>
      <c r="I12589"/>
      <c r="J12589"/>
      <c r="K12589"/>
      <c r="L12589" s="172"/>
    </row>
    <row r="12590" spans="7:12" x14ac:dyDescent="0.15">
      <c r="G12590"/>
      <c r="H12590"/>
      <c r="I12590"/>
      <c r="J12590"/>
      <c r="K12590"/>
      <c r="L12590" s="172"/>
    </row>
    <row r="12591" spans="7:12" x14ac:dyDescent="0.15">
      <c r="G12591"/>
      <c r="H12591"/>
      <c r="I12591"/>
      <c r="J12591"/>
      <c r="K12591"/>
      <c r="L12591" s="172"/>
    </row>
    <row r="12592" spans="7:12" x14ac:dyDescent="0.15">
      <c r="G12592"/>
      <c r="H12592"/>
      <c r="I12592"/>
      <c r="J12592"/>
      <c r="K12592"/>
      <c r="L12592" s="172"/>
    </row>
    <row r="12593" spans="7:12" x14ac:dyDescent="0.15">
      <c r="G12593"/>
      <c r="H12593"/>
      <c r="I12593"/>
      <c r="J12593"/>
      <c r="K12593"/>
      <c r="L12593" s="172"/>
    </row>
    <row r="12594" spans="7:12" x14ac:dyDescent="0.15">
      <c r="G12594"/>
      <c r="H12594"/>
      <c r="I12594"/>
      <c r="J12594"/>
      <c r="K12594"/>
      <c r="L12594" s="172"/>
    </row>
    <row r="12595" spans="7:12" x14ac:dyDescent="0.15">
      <c r="G12595"/>
      <c r="H12595"/>
      <c r="I12595"/>
      <c r="J12595"/>
      <c r="K12595"/>
      <c r="L12595" s="172"/>
    </row>
    <row r="12596" spans="7:12" x14ac:dyDescent="0.15">
      <c r="G12596"/>
      <c r="H12596"/>
      <c r="I12596"/>
      <c r="J12596"/>
      <c r="K12596"/>
      <c r="L12596" s="172"/>
    </row>
    <row r="12597" spans="7:12" x14ac:dyDescent="0.15">
      <c r="G12597"/>
      <c r="H12597"/>
      <c r="I12597"/>
      <c r="J12597"/>
      <c r="K12597"/>
      <c r="L12597" s="172"/>
    </row>
    <row r="12598" spans="7:12" x14ac:dyDescent="0.15">
      <c r="G12598"/>
      <c r="H12598"/>
      <c r="I12598"/>
      <c r="J12598"/>
      <c r="K12598"/>
      <c r="L12598" s="172"/>
    </row>
    <row r="12599" spans="7:12" x14ac:dyDescent="0.15">
      <c r="G12599"/>
      <c r="H12599"/>
      <c r="I12599"/>
      <c r="J12599"/>
      <c r="K12599"/>
      <c r="L12599" s="172"/>
    </row>
    <row r="12600" spans="7:12" x14ac:dyDescent="0.15">
      <c r="G12600"/>
      <c r="H12600"/>
      <c r="I12600"/>
      <c r="J12600"/>
      <c r="K12600"/>
      <c r="L12600" s="172"/>
    </row>
    <row r="12601" spans="7:12" x14ac:dyDescent="0.15">
      <c r="G12601"/>
      <c r="H12601"/>
      <c r="I12601"/>
      <c r="J12601"/>
      <c r="K12601"/>
      <c r="L12601" s="172"/>
    </row>
    <row r="12602" spans="7:12" x14ac:dyDescent="0.15">
      <c r="G12602"/>
      <c r="H12602"/>
      <c r="I12602"/>
      <c r="J12602"/>
      <c r="K12602"/>
      <c r="L12602" s="172"/>
    </row>
    <row r="12603" spans="7:12" x14ac:dyDescent="0.15">
      <c r="G12603"/>
      <c r="H12603"/>
      <c r="I12603"/>
      <c r="J12603"/>
      <c r="K12603"/>
      <c r="L12603" s="172"/>
    </row>
    <row r="12604" spans="7:12" x14ac:dyDescent="0.15">
      <c r="G12604"/>
      <c r="H12604"/>
      <c r="I12604"/>
      <c r="J12604"/>
      <c r="K12604"/>
      <c r="L12604" s="172"/>
    </row>
    <row r="12605" spans="7:12" x14ac:dyDescent="0.15">
      <c r="G12605"/>
      <c r="H12605"/>
      <c r="I12605"/>
      <c r="J12605"/>
      <c r="K12605"/>
      <c r="L12605" s="172"/>
    </row>
    <row r="12606" spans="7:12" x14ac:dyDescent="0.15">
      <c r="G12606"/>
      <c r="H12606"/>
      <c r="I12606"/>
      <c r="J12606"/>
      <c r="K12606"/>
      <c r="L12606" s="172"/>
    </row>
    <row r="12607" spans="7:12" x14ac:dyDescent="0.15">
      <c r="G12607"/>
      <c r="H12607"/>
      <c r="I12607"/>
      <c r="J12607"/>
      <c r="K12607"/>
      <c r="L12607" s="172"/>
    </row>
    <row r="12608" spans="7:12" x14ac:dyDescent="0.15">
      <c r="G12608"/>
      <c r="H12608"/>
      <c r="I12608"/>
      <c r="J12608"/>
      <c r="K12608"/>
      <c r="L12608" s="172"/>
    </row>
    <row r="12609" spans="7:12" x14ac:dyDescent="0.15">
      <c r="G12609"/>
      <c r="H12609"/>
      <c r="I12609"/>
      <c r="J12609"/>
      <c r="K12609"/>
      <c r="L12609" s="172"/>
    </row>
    <row r="12610" spans="7:12" x14ac:dyDescent="0.15">
      <c r="G12610"/>
      <c r="H12610"/>
      <c r="I12610"/>
      <c r="J12610"/>
      <c r="K12610"/>
      <c r="L12610" s="172"/>
    </row>
    <row r="12611" spans="7:12" x14ac:dyDescent="0.15">
      <c r="G12611"/>
      <c r="H12611"/>
      <c r="I12611"/>
      <c r="J12611"/>
      <c r="K12611"/>
      <c r="L12611" s="172"/>
    </row>
    <row r="12612" spans="7:12" x14ac:dyDescent="0.15">
      <c r="G12612"/>
      <c r="H12612"/>
      <c r="I12612"/>
      <c r="J12612"/>
      <c r="K12612"/>
      <c r="L12612" s="172"/>
    </row>
    <row r="12613" spans="7:12" x14ac:dyDescent="0.15">
      <c r="G12613"/>
      <c r="H12613"/>
      <c r="I12613"/>
      <c r="J12613"/>
      <c r="K12613"/>
      <c r="L12613" s="172"/>
    </row>
    <row r="12614" spans="7:12" x14ac:dyDescent="0.15">
      <c r="G12614"/>
      <c r="H12614"/>
      <c r="I12614"/>
      <c r="J12614"/>
      <c r="K12614"/>
      <c r="L12614" s="172"/>
    </row>
    <row r="12615" spans="7:12" x14ac:dyDescent="0.15">
      <c r="G12615"/>
      <c r="H12615"/>
      <c r="I12615"/>
      <c r="J12615"/>
      <c r="K12615"/>
      <c r="L12615" s="172"/>
    </row>
    <row r="12616" spans="7:12" x14ac:dyDescent="0.15">
      <c r="G12616"/>
      <c r="H12616"/>
      <c r="I12616"/>
      <c r="J12616"/>
      <c r="K12616"/>
      <c r="L12616" s="172"/>
    </row>
    <row r="12617" spans="7:12" x14ac:dyDescent="0.15">
      <c r="G12617"/>
      <c r="H12617"/>
      <c r="I12617"/>
      <c r="J12617"/>
      <c r="K12617"/>
      <c r="L12617" s="172"/>
    </row>
    <row r="12618" spans="7:12" x14ac:dyDescent="0.15">
      <c r="G12618"/>
      <c r="H12618"/>
      <c r="I12618"/>
      <c r="J12618"/>
      <c r="K12618"/>
      <c r="L12618" s="172"/>
    </row>
    <row r="12619" spans="7:12" x14ac:dyDescent="0.15">
      <c r="G12619"/>
      <c r="H12619"/>
      <c r="I12619"/>
      <c r="J12619"/>
      <c r="K12619"/>
      <c r="L12619" s="172"/>
    </row>
    <row r="12620" spans="7:12" x14ac:dyDescent="0.15">
      <c r="G12620"/>
      <c r="H12620"/>
      <c r="I12620"/>
      <c r="J12620"/>
      <c r="K12620"/>
      <c r="L12620" s="172"/>
    </row>
    <row r="12621" spans="7:12" x14ac:dyDescent="0.15">
      <c r="G12621"/>
      <c r="H12621"/>
      <c r="I12621"/>
      <c r="J12621"/>
      <c r="K12621"/>
      <c r="L12621" s="172"/>
    </row>
    <row r="12622" spans="7:12" x14ac:dyDescent="0.15">
      <c r="G12622"/>
      <c r="H12622"/>
      <c r="I12622"/>
      <c r="J12622"/>
      <c r="K12622"/>
      <c r="L12622" s="172"/>
    </row>
    <row r="12623" spans="7:12" x14ac:dyDescent="0.15">
      <c r="G12623"/>
      <c r="H12623"/>
      <c r="I12623"/>
      <c r="J12623"/>
      <c r="K12623"/>
      <c r="L12623" s="172"/>
    </row>
    <row r="12624" spans="7:12" x14ac:dyDescent="0.15">
      <c r="G12624"/>
      <c r="H12624"/>
      <c r="I12624"/>
      <c r="J12624"/>
      <c r="K12624"/>
      <c r="L12624" s="172"/>
    </row>
    <row r="12625" spans="7:12" x14ac:dyDescent="0.15">
      <c r="G12625"/>
      <c r="H12625"/>
      <c r="I12625"/>
      <c r="J12625"/>
      <c r="K12625"/>
      <c r="L12625" s="172"/>
    </row>
    <row r="12626" spans="7:12" x14ac:dyDescent="0.15">
      <c r="G12626"/>
      <c r="H12626"/>
      <c r="I12626"/>
      <c r="J12626"/>
      <c r="K12626"/>
      <c r="L12626" s="172"/>
    </row>
    <row r="12627" spans="7:12" x14ac:dyDescent="0.15">
      <c r="G12627"/>
      <c r="H12627"/>
      <c r="I12627"/>
      <c r="J12627"/>
      <c r="K12627"/>
      <c r="L12627" s="172"/>
    </row>
    <row r="12628" spans="7:12" x14ac:dyDescent="0.15">
      <c r="G12628"/>
      <c r="H12628"/>
      <c r="I12628"/>
      <c r="J12628"/>
      <c r="K12628"/>
      <c r="L12628" s="172"/>
    </row>
    <row r="12629" spans="7:12" x14ac:dyDescent="0.15">
      <c r="G12629"/>
      <c r="H12629"/>
      <c r="I12629"/>
      <c r="J12629"/>
      <c r="K12629"/>
      <c r="L12629" s="172"/>
    </row>
    <row r="12630" spans="7:12" x14ac:dyDescent="0.15">
      <c r="G12630"/>
      <c r="H12630"/>
      <c r="I12630"/>
      <c r="J12630"/>
      <c r="K12630"/>
      <c r="L12630" s="172"/>
    </row>
    <row r="12631" spans="7:12" x14ac:dyDescent="0.15">
      <c r="G12631"/>
      <c r="H12631"/>
      <c r="I12631"/>
      <c r="J12631"/>
      <c r="K12631"/>
      <c r="L12631" s="172"/>
    </row>
    <row r="12632" spans="7:12" x14ac:dyDescent="0.15">
      <c r="G12632"/>
      <c r="H12632"/>
      <c r="I12632"/>
      <c r="J12632"/>
      <c r="K12632"/>
      <c r="L12632" s="172"/>
    </row>
    <row r="12633" spans="7:12" x14ac:dyDescent="0.15">
      <c r="G12633"/>
      <c r="H12633"/>
      <c r="I12633"/>
      <c r="J12633"/>
      <c r="K12633"/>
      <c r="L12633" s="172"/>
    </row>
    <row r="12634" spans="7:12" x14ac:dyDescent="0.15">
      <c r="G12634"/>
      <c r="H12634"/>
      <c r="I12634"/>
      <c r="J12634"/>
      <c r="K12634"/>
      <c r="L12634" s="172"/>
    </row>
    <row r="12635" spans="7:12" x14ac:dyDescent="0.15">
      <c r="G12635"/>
      <c r="H12635"/>
      <c r="I12635"/>
      <c r="J12635"/>
      <c r="K12635"/>
      <c r="L12635" s="172"/>
    </row>
    <row r="12636" spans="7:12" x14ac:dyDescent="0.15">
      <c r="G12636"/>
      <c r="H12636"/>
      <c r="I12636"/>
      <c r="J12636"/>
      <c r="K12636"/>
      <c r="L12636" s="172"/>
    </row>
    <row r="12637" spans="7:12" x14ac:dyDescent="0.15">
      <c r="G12637"/>
      <c r="H12637"/>
      <c r="I12637"/>
      <c r="J12637"/>
      <c r="K12637"/>
      <c r="L12637" s="172"/>
    </row>
    <row r="12638" spans="7:12" x14ac:dyDescent="0.15">
      <c r="G12638"/>
      <c r="H12638"/>
      <c r="I12638"/>
      <c r="J12638"/>
      <c r="K12638"/>
      <c r="L12638" s="172"/>
    </row>
    <row r="12639" spans="7:12" x14ac:dyDescent="0.15">
      <c r="G12639"/>
      <c r="H12639"/>
      <c r="I12639"/>
      <c r="J12639"/>
      <c r="K12639"/>
      <c r="L12639" s="172"/>
    </row>
    <row r="12640" spans="7:12" x14ac:dyDescent="0.15">
      <c r="G12640"/>
      <c r="H12640"/>
      <c r="I12640"/>
      <c r="J12640"/>
      <c r="K12640"/>
      <c r="L12640" s="172"/>
    </row>
    <row r="12641" spans="7:12" x14ac:dyDescent="0.15">
      <c r="G12641"/>
      <c r="H12641"/>
      <c r="I12641"/>
      <c r="J12641"/>
      <c r="K12641"/>
      <c r="L12641" s="172"/>
    </row>
    <row r="12642" spans="7:12" x14ac:dyDescent="0.15">
      <c r="G12642"/>
      <c r="H12642"/>
      <c r="I12642"/>
      <c r="J12642"/>
      <c r="K12642"/>
      <c r="L12642" s="172"/>
    </row>
    <row r="12643" spans="7:12" x14ac:dyDescent="0.15">
      <c r="G12643"/>
      <c r="H12643"/>
      <c r="I12643"/>
      <c r="J12643"/>
      <c r="K12643"/>
      <c r="L12643" s="172"/>
    </row>
    <row r="12644" spans="7:12" x14ac:dyDescent="0.15">
      <c r="G12644"/>
      <c r="H12644"/>
      <c r="I12644"/>
      <c r="J12644"/>
      <c r="K12644"/>
      <c r="L12644" s="172"/>
    </row>
    <row r="12645" spans="7:12" x14ac:dyDescent="0.15">
      <c r="G12645"/>
      <c r="H12645"/>
      <c r="I12645"/>
      <c r="J12645"/>
      <c r="K12645"/>
      <c r="L12645" s="172"/>
    </row>
    <row r="12646" spans="7:12" x14ac:dyDescent="0.15">
      <c r="G12646"/>
      <c r="H12646"/>
      <c r="I12646"/>
      <c r="J12646"/>
      <c r="K12646"/>
      <c r="L12646" s="172"/>
    </row>
    <row r="12647" spans="7:12" x14ac:dyDescent="0.15">
      <c r="G12647"/>
      <c r="H12647"/>
      <c r="I12647"/>
      <c r="J12647"/>
      <c r="K12647"/>
      <c r="L12647" s="172"/>
    </row>
    <row r="12648" spans="7:12" x14ac:dyDescent="0.15">
      <c r="G12648"/>
      <c r="H12648"/>
      <c r="I12648"/>
      <c r="J12648"/>
      <c r="K12648"/>
      <c r="L12648" s="172"/>
    </row>
    <row r="12649" spans="7:12" x14ac:dyDescent="0.15">
      <c r="G12649"/>
      <c r="H12649"/>
      <c r="I12649"/>
      <c r="J12649"/>
      <c r="K12649"/>
      <c r="L12649" s="172"/>
    </row>
    <row r="12650" spans="7:12" x14ac:dyDescent="0.15">
      <c r="G12650"/>
      <c r="H12650"/>
      <c r="I12650"/>
      <c r="J12650"/>
      <c r="K12650"/>
      <c r="L12650" s="172"/>
    </row>
    <row r="12651" spans="7:12" x14ac:dyDescent="0.15">
      <c r="G12651"/>
      <c r="H12651"/>
      <c r="I12651"/>
      <c r="J12651"/>
      <c r="K12651"/>
      <c r="L12651" s="172"/>
    </row>
    <row r="12652" spans="7:12" x14ac:dyDescent="0.15">
      <c r="G12652"/>
      <c r="H12652"/>
      <c r="I12652"/>
      <c r="J12652"/>
      <c r="K12652"/>
      <c r="L12652" s="172"/>
    </row>
    <row r="12653" spans="7:12" x14ac:dyDescent="0.15">
      <c r="G12653"/>
      <c r="H12653"/>
      <c r="I12653"/>
      <c r="J12653"/>
      <c r="K12653"/>
      <c r="L12653" s="172"/>
    </row>
    <row r="12654" spans="7:12" x14ac:dyDescent="0.15">
      <c r="G12654"/>
      <c r="H12654"/>
      <c r="I12654"/>
      <c r="J12654"/>
      <c r="K12654"/>
      <c r="L12654" s="172"/>
    </row>
    <row r="12655" spans="7:12" x14ac:dyDescent="0.15">
      <c r="G12655"/>
      <c r="H12655"/>
      <c r="I12655"/>
      <c r="J12655"/>
      <c r="K12655"/>
      <c r="L12655" s="172"/>
    </row>
    <row r="12656" spans="7:12" x14ac:dyDescent="0.15">
      <c r="G12656"/>
      <c r="H12656"/>
      <c r="I12656"/>
      <c r="J12656"/>
      <c r="K12656"/>
      <c r="L12656" s="172"/>
    </row>
    <row r="12657" spans="7:12" x14ac:dyDescent="0.15">
      <c r="G12657"/>
      <c r="H12657"/>
      <c r="I12657"/>
      <c r="J12657"/>
      <c r="K12657"/>
      <c r="L12657" s="172"/>
    </row>
    <row r="12658" spans="7:12" x14ac:dyDescent="0.15">
      <c r="G12658"/>
      <c r="H12658"/>
      <c r="I12658"/>
      <c r="J12658"/>
      <c r="K12658"/>
      <c r="L12658" s="172"/>
    </row>
    <row r="12659" spans="7:12" x14ac:dyDescent="0.15">
      <c r="G12659"/>
      <c r="H12659"/>
      <c r="I12659"/>
      <c r="J12659"/>
      <c r="K12659"/>
      <c r="L12659" s="172"/>
    </row>
    <row r="12660" spans="7:12" x14ac:dyDescent="0.15">
      <c r="G12660"/>
      <c r="H12660"/>
      <c r="I12660"/>
      <c r="J12660"/>
      <c r="K12660"/>
      <c r="L12660" s="172"/>
    </row>
    <row r="12661" spans="7:12" x14ac:dyDescent="0.15">
      <c r="G12661"/>
      <c r="H12661"/>
      <c r="I12661"/>
      <c r="J12661"/>
      <c r="K12661"/>
      <c r="L12661" s="172"/>
    </row>
    <row r="12662" spans="7:12" x14ac:dyDescent="0.15">
      <c r="G12662"/>
      <c r="H12662"/>
      <c r="I12662"/>
      <c r="J12662"/>
      <c r="K12662"/>
      <c r="L12662" s="172"/>
    </row>
    <row r="12663" spans="7:12" x14ac:dyDescent="0.15">
      <c r="G12663"/>
      <c r="H12663"/>
      <c r="I12663"/>
      <c r="J12663"/>
      <c r="K12663"/>
      <c r="L12663" s="172"/>
    </row>
    <row r="12664" spans="7:12" x14ac:dyDescent="0.15">
      <c r="G12664"/>
      <c r="H12664"/>
      <c r="I12664"/>
      <c r="J12664"/>
      <c r="K12664"/>
      <c r="L12664" s="172"/>
    </row>
    <row r="12665" spans="7:12" x14ac:dyDescent="0.15">
      <c r="G12665"/>
      <c r="H12665"/>
      <c r="I12665"/>
      <c r="J12665"/>
      <c r="K12665"/>
      <c r="L12665" s="172"/>
    </row>
    <row r="12666" spans="7:12" x14ac:dyDescent="0.15">
      <c r="G12666"/>
      <c r="H12666"/>
      <c r="I12666"/>
      <c r="J12666"/>
      <c r="K12666"/>
      <c r="L12666" s="172"/>
    </row>
    <row r="12667" spans="7:12" x14ac:dyDescent="0.15">
      <c r="G12667"/>
      <c r="H12667"/>
      <c r="I12667"/>
      <c r="J12667"/>
      <c r="K12667"/>
      <c r="L12667" s="172"/>
    </row>
    <row r="12668" spans="7:12" x14ac:dyDescent="0.15">
      <c r="G12668"/>
      <c r="H12668"/>
      <c r="I12668"/>
      <c r="J12668"/>
      <c r="K12668"/>
      <c r="L12668" s="172"/>
    </row>
    <row r="12669" spans="7:12" x14ac:dyDescent="0.15">
      <c r="G12669"/>
      <c r="H12669"/>
      <c r="I12669"/>
      <c r="J12669"/>
      <c r="K12669"/>
      <c r="L12669" s="172"/>
    </row>
    <row r="12670" spans="7:12" x14ac:dyDescent="0.15">
      <c r="G12670"/>
      <c r="H12670"/>
      <c r="I12670"/>
      <c r="J12670"/>
      <c r="K12670"/>
      <c r="L12670" s="172"/>
    </row>
    <row r="12671" spans="7:12" x14ac:dyDescent="0.15">
      <c r="G12671"/>
      <c r="H12671"/>
      <c r="I12671"/>
      <c r="J12671"/>
      <c r="K12671"/>
      <c r="L12671" s="172"/>
    </row>
    <row r="12672" spans="7:12" x14ac:dyDescent="0.15">
      <c r="G12672"/>
      <c r="H12672"/>
      <c r="I12672"/>
      <c r="J12672"/>
      <c r="K12672"/>
      <c r="L12672" s="172"/>
    </row>
    <row r="12673" spans="7:12" x14ac:dyDescent="0.15">
      <c r="G12673"/>
      <c r="H12673"/>
      <c r="I12673"/>
      <c r="J12673"/>
      <c r="K12673"/>
      <c r="L12673" s="172"/>
    </row>
    <row r="12674" spans="7:12" x14ac:dyDescent="0.15">
      <c r="G12674"/>
      <c r="H12674"/>
      <c r="I12674"/>
      <c r="J12674"/>
      <c r="K12674"/>
      <c r="L12674" s="172"/>
    </row>
    <row r="12675" spans="7:12" x14ac:dyDescent="0.15">
      <c r="G12675"/>
      <c r="H12675"/>
      <c r="I12675"/>
      <c r="J12675"/>
      <c r="K12675"/>
      <c r="L12675" s="172"/>
    </row>
    <row r="12676" spans="7:12" x14ac:dyDescent="0.15">
      <c r="G12676"/>
      <c r="H12676"/>
      <c r="I12676"/>
      <c r="J12676"/>
      <c r="K12676"/>
      <c r="L12676" s="172"/>
    </row>
    <row r="12677" spans="7:12" x14ac:dyDescent="0.15">
      <c r="G12677"/>
      <c r="H12677"/>
      <c r="I12677"/>
      <c r="J12677"/>
      <c r="K12677"/>
      <c r="L12677" s="172"/>
    </row>
    <row r="12678" spans="7:12" x14ac:dyDescent="0.15">
      <c r="G12678"/>
      <c r="H12678"/>
      <c r="I12678"/>
      <c r="J12678"/>
      <c r="K12678"/>
      <c r="L12678" s="172"/>
    </row>
    <row r="12679" spans="7:12" x14ac:dyDescent="0.15">
      <c r="G12679"/>
      <c r="H12679"/>
      <c r="I12679"/>
      <c r="J12679"/>
      <c r="K12679"/>
      <c r="L12679" s="172"/>
    </row>
    <row r="12680" spans="7:12" x14ac:dyDescent="0.15">
      <c r="G12680"/>
      <c r="H12680"/>
      <c r="I12680"/>
      <c r="J12680"/>
      <c r="K12680"/>
      <c r="L12680" s="172"/>
    </row>
    <row r="12681" spans="7:12" x14ac:dyDescent="0.15">
      <c r="G12681"/>
      <c r="H12681"/>
      <c r="I12681"/>
      <c r="J12681"/>
      <c r="K12681"/>
      <c r="L12681" s="172"/>
    </row>
    <row r="12682" spans="7:12" x14ac:dyDescent="0.15">
      <c r="G12682"/>
      <c r="H12682"/>
      <c r="I12682"/>
      <c r="J12682"/>
      <c r="K12682"/>
      <c r="L12682" s="172"/>
    </row>
    <row r="12683" spans="7:12" x14ac:dyDescent="0.15">
      <c r="G12683"/>
      <c r="H12683"/>
      <c r="I12683"/>
      <c r="J12683"/>
      <c r="K12683"/>
      <c r="L12683" s="172"/>
    </row>
    <row r="12684" spans="7:12" x14ac:dyDescent="0.15">
      <c r="G12684"/>
      <c r="H12684"/>
      <c r="I12684"/>
      <c r="J12684"/>
      <c r="K12684"/>
      <c r="L12684" s="172"/>
    </row>
    <row r="12685" spans="7:12" x14ac:dyDescent="0.15">
      <c r="G12685"/>
      <c r="H12685"/>
      <c r="I12685"/>
      <c r="J12685"/>
      <c r="K12685"/>
      <c r="L12685" s="172"/>
    </row>
    <row r="12686" spans="7:12" x14ac:dyDescent="0.15">
      <c r="G12686"/>
      <c r="H12686"/>
      <c r="I12686"/>
      <c r="J12686"/>
      <c r="K12686"/>
      <c r="L12686" s="172"/>
    </row>
    <row r="12687" spans="7:12" x14ac:dyDescent="0.15">
      <c r="G12687"/>
      <c r="H12687"/>
      <c r="I12687"/>
      <c r="J12687"/>
      <c r="K12687"/>
      <c r="L12687" s="172"/>
    </row>
    <row r="12688" spans="7:12" x14ac:dyDescent="0.15">
      <c r="G12688"/>
      <c r="H12688"/>
      <c r="I12688"/>
      <c r="J12688"/>
      <c r="K12688"/>
      <c r="L12688" s="172"/>
    </row>
    <row r="12689" spans="7:12" x14ac:dyDescent="0.15">
      <c r="G12689"/>
      <c r="H12689"/>
      <c r="I12689"/>
      <c r="J12689"/>
      <c r="K12689"/>
      <c r="L12689" s="172"/>
    </row>
    <row r="12690" spans="7:12" x14ac:dyDescent="0.15">
      <c r="G12690"/>
      <c r="H12690"/>
      <c r="I12690"/>
      <c r="J12690"/>
      <c r="K12690"/>
      <c r="L12690" s="172"/>
    </row>
    <row r="12691" spans="7:12" x14ac:dyDescent="0.15">
      <c r="G12691"/>
      <c r="H12691"/>
      <c r="I12691"/>
      <c r="J12691"/>
      <c r="K12691"/>
      <c r="L12691" s="172"/>
    </row>
    <row r="12692" spans="7:12" x14ac:dyDescent="0.15">
      <c r="G12692"/>
      <c r="H12692"/>
      <c r="I12692"/>
      <c r="J12692"/>
      <c r="K12692"/>
      <c r="L12692" s="172"/>
    </row>
    <row r="12693" spans="7:12" x14ac:dyDescent="0.15">
      <c r="G12693"/>
      <c r="H12693"/>
      <c r="I12693"/>
      <c r="J12693"/>
      <c r="K12693"/>
      <c r="L12693" s="172"/>
    </row>
    <row r="12694" spans="7:12" x14ac:dyDescent="0.15">
      <c r="G12694"/>
      <c r="H12694"/>
      <c r="I12694"/>
      <c r="J12694"/>
      <c r="K12694"/>
      <c r="L12694" s="172"/>
    </row>
    <row r="12695" spans="7:12" x14ac:dyDescent="0.15">
      <c r="G12695"/>
      <c r="H12695"/>
      <c r="I12695"/>
      <c r="J12695"/>
      <c r="K12695"/>
      <c r="L12695" s="172"/>
    </row>
    <row r="12696" spans="7:12" x14ac:dyDescent="0.15">
      <c r="G12696"/>
      <c r="H12696"/>
      <c r="I12696"/>
      <c r="J12696"/>
      <c r="K12696"/>
      <c r="L12696" s="172"/>
    </row>
    <row r="12697" spans="7:12" x14ac:dyDescent="0.15">
      <c r="G12697"/>
      <c r="H12697"/>
      <c r="I12697"/>
      <c r="J12697"/>
      <c r="K12697"/>
      <c r="L12697" s="172"/>
    </row>
    <row r="12698" spans="7:12" x14ac:dyDescent="0.15">
      <c r="G12698"/>
      <c r="H12698"/>
      <c r="I12698"/>
      <c r="J12698"/>
      <c r="K12698"/>
      <c r="L12698" s="172"/>
    </row>
    <row r="12699" spans="7:12" x14ac:dyDescent="0.15">
      <c r="G12699"/>
      <c r="H12699"/>
      <c r="I12699"/>
      <c r="J12699"/>
      <c r="K12699"/>
      <c r="L12699" s="172"/>
    </row>
    <row r="12700" spans="7:12" x14ac:dyDescent="0.15">
      <c r="G12700"/>
      <c r="H12700"/>
      <c r="I12700"/>
      <c r="J12700"/>
      <c r="K12700"/>
      <c r="L12700" s="172"/>
    </row>
    <row r="12701" spans="7:12" x14ac:dyDescent="0.15">
      <c r="G12701"/>
      <c r="H12701"/>
      <c r="I12701"/>
      <c r="J12701"/>
      <c r="K12701"/>
      <c r="L12701" s="172"/>
    </row>
    <row r="12702" spans="7:12" x14ac:dyDescent="0.15">
      <c r="G12702"/>
      <c r="H12702"/>
      <c r="I12702"/>
      <c r="J12702"/>
      <c r="K12702"/>
      <c r="L12702" s="172"/>
    </row>
    <row r="12703" spans="7:12" x14ac:dyDescent="0.15">
      <c r="G12703"/>
      <c r="H12703"/>
      <c r="I12703"/>
      <c r="J12703"/>
      <c r="K12703"/>
      <c r="L12703" s="172"/>
    </row>
    <row r="12704" spans="7:12" x14ac:dyDescent="0.15">
      <c r="G12704"/>
      <c r="H12704"/>
      <c r="I12704"/>
      <c r="J12704"/>
      <c r="K12704"/>
      <c r="L12704" s="172"/>
    </row>
    <row r="12705" spans="7:12" x14ac:dyDescent="0.15">
      <c r="G12705"/>
      <c r="H12705"/>
      <c r="I12705"/>
      <c r="J12705"/>
      <c r="K12705"/>
      <c r="L12705" s="172"/>
    </row>
    <row r="12706" spans="7:12" x14ac:dyDescent="0.15">
      <c r="G12706"/>
      <c r="H12706"/>
      <c r="I12706"/>
      <c r="J12706"/>
      <c r="K12706"/>
      <c r="L12706" s="172"/>
    </row>
    <row r="12707" spans="7:12" x14ac:dyDescent="0.15">
      <c r="G12707"/>
      <c r="H12707"/>
      <c r="I12707"/>
      <c r="J12707"/>
      <c r="K12707"/>
      <c r="L12707" s="172"/>
    </row>
    <row r="12708" spans="7:12" x14ac:dyDescent="0.15">
      <c r="G12708"/>
      <c r="H12708"/>
      <c r="I12708"/>
      <c r="J12708"/>
      <c r="K12708"/>
      <c r="L12708" s="172"/>
    </row>
    <row r="12709" spans="7:12" x14ac:dyDescent="0.15">
      <c r="G12709"/>
      <c r="H12709"/>
      <c r="I12709"/>
      <c r="J12709"/>
      <c r="K12709"/>
      <c r="L12709" s="172"/>
    </row>
    <row r="12710" spans="7:12" x14ac:dyDescent="0.15">
      <c r="G12710"/>
      <c r="H12710"/>
      <c r="I12710"/>
      <c r="J12710"/>
      <c r="K12710"/>
      <c r="L12710" s="172"/>
    </row>
    <row r="12711" spans="7:12" x14ac:dyDescent="0.15">
      <c r="G12711"/>
      <c r="H12711"/>
      <c r="I12711"/>
      <c r="J12711"/>
      <c r="K12711"/>
      <c r="L12711" s="172"/>
    </row>
    <row r="12712" spans="7:12" x14ac:dyDescent="0.15">
      <c r="G12712"/>
      <c r="H12712"/>
      <c r="I12712"/>
      <c r="J12712"/>
      <c r="K12712"/>
      <c r="L12712" s="172"/>
    </row>
    <row r="12713" spans="7:12" x14ac:dyDescent="0.15">
      <c r="G12713"/>
      <c r="H12713"/>
      <c r="I12713"/>
      <c r="J12713"/>
      <c r="K12713"/>
      <c r="L12713" s="172"/>
    </row>
    <row r="12714" spans="7:12" x14ac:dyDescent="0.15">
      <c r="G12714"/>
      <c r="H12714"/>
      <c r="I12714"/>
      <c r="J12714"/>
      <c r="K12714"/>
      <c r="L12714" s="172"/>
    </row>
    <row r="12715" spans="7:12" x14ac:dyDescent="0.15">
      <c r="G12715"/>
      <c r="H12715"/>
      <c r="I12715"/>
      <c r="J12715"/>
      <c r="K12715"/>
      <c r="L12715" s="172"/>
    </row>
    <row r="12716" spans="7:12" x14ac:dyDescent="0.15">
      <c r="G12716"/>
      <c r="H12716"/>
      <c r="I12716"/>
      <c r="J12716"/>
      <c r="K12716"/>
      <c r="L12716" s="172"/>
    </row>
    <row r="12717" spans="7:12" x14ac:dyDescent="0.15">
      <c r="G12717"/>
      <c r="H12717"/>
      <c r="I12717"/>
      <c r="J12717"/>
      <c r="K12717"/>
      <c r="L12717" s="172"/>
    </row>
    <row r="12718" spans="7:12" x14ac:dyDescent="0.15">
      <c r="G12718"/>
      <c r="H12718"/>
      <c r="I12718"/>
      <c r="J12718"/>
      <c r="K12718"/>
      <c r="L12718" s="172"/>
    </row>
    <row r="12719" spans="7:12" x14ac:dyDescent="0.15">
      <c r="G12719"/>
      <c r="H12719"/>
      <c r="I12719"/>
      <c r="J12719"/>
      <c r="K12719"/>
      <c r="L12719" s="172"/>
    </row>
    <row r="12720" spans="7:12" x14ac:dyDescent="0.15">
      <c r="G12720"/>
      <c r="H12720"/>
      <c r="I12720"/>
      <c r="J12720"/>
      <c r="K12720"/>
      <c r="L12720" s="172"/>
    </row>
    <row r="12721" spans="7:12" x14ac:dyDescent="0.15">
      <c r="G12721"/>
      <c r="H12721"/>
      <c r="I12721"/>
      <c r="J12721"/>
      <c r="K12721"/>
      <c r="L12721" s="172"/>
    </row>
    <row r="12722" spans="7:12" x14ac:dyDescent="0.15">
      <c r="G12722"/>
      <c r="H12722"/>
      <c r="I12722"/>
      <c r="J12722"/>
      <c r="K12722"/>
      <c r="L12722" s="172"/>
    </row>
    <row r="12723" spans="7:12" x14ac:dyDescent="0.15">
      <c r="G12723"/>
      <c r="H12723"/>
      <c r="I12723"/>
      <c r="J12723"/>
      <c r="K12723"/>
      <c r="L12723" s="172"/>
    </row>
    <row r="12724" spans="7:12" x14ac:dyDescent="0.15">
      <c r="G12724"/>
      <c r="H12724"/>
      <c r="I12724"/>
      <c r="J12724"/>
      <c r="K12724"/>
      <c r="L12724" s="172"/>
    </row>
    <row r="12725" spans="7:12" x14ac:dyDescent="0.15">
      <c r="G12725"/>
      <c r="H12725"/>
      <c r="I12725"/>
      <c r="J12725"/>
      <c r="K12725"/>
      <c r="L12725" s="172"/>
    </row>
    <row r="12726" spans="7:12" x14ac:dyDescent="0.15">
      <c r="G12726"/>
      <c r="H12726"/>
      <c r="I12726"/>
      <c r="J12726"/>
      <c r="K12726"/>
      <c r="L12726" s="172"/>
    </row>
    <row r="12727" spans="7:12" x14ac:dyDescent="0.15">
      <c r="G12727"/>
      <c r="H12727"/>
      <c r="I12727"/>
      <c r="J12727"/>
      <c r="K12727"/>
      <c r="L12727" s="172"/>
    </row>
    <row r="12728" spans="7:12" x14ac:dyDescent="0.15">
      <c r="G12728"/>
      <c r="H12728"/>
      <c r="I12728"/>
      <c r="J12728"/>
      <c r="K12728"/>
      <c r="L12728" s="172"/>
    </row>
    <row r="12729" spans="7:12" x14ac:dyDescent="0.15">
      <c r="G12729"/>
      <c r="H12729"/>
      <c r="I12729"/>
      <c r="J12729"/>
      <c r="K12729"/>
      <c r="L12729" s="172"/>
    </row>
    <row r="12730" spans="7:12" x14ac:dyDescent="0.15">
      <c r="G12730"/>
      <c r="H12730"/>
      <c r="I12730"/>
      <c r="J12730"/>
      <c r="K12730"/>
      <c r="L12730" s="172"/>
    </row>
    <row r="12731" spans="7:12" x14ac:dyDescent="0.15">
      <c r="G12731"/>
      <c r="H12731"/>
      <c r="I12731"/>
      <c r="J12731"/>
      <c r="K12731"/>
      <c r="L12731" s="172"/>
    </row>
    <row r="12732" spans="7:12" x14ac:dyDescent="0.15">
      <c r="G12732"/>
      <c r="H12732"/>
      <c r="I12732"/>
      <c r="J12732"/>
      <c r="K12732"/>
      <c r="L12732" s="172"/>
    </row>
    <row r="12733" spans="7:12" x14ac:dyDescent="0.15">
      <c r="G12733"/>
      <c r="H12733"/>
      <c r="I12733"/>
      <c r="J12733"/>
      <c r="K12733"/>
      <c r="L12733" s="172"/>
    </row>
    <row r="12734" spans="7:12" x14ac:dyDescent="0.15">
      <c r="G12734"/>
      <c r="H12734"/>
      <c r="I12734"/>
      <c r="J12734"/>
      <c r="K12734"/>
      <c r="L12734" s="172"/>
    </row>
    <row r="12735" spans="7:12" x14ac:dyDescent="0.15">
      <c r="G12735"/>
      <c r="H12735"/>
      <c r="I12735"/>
      <c r="J12735"/>
      <c r="K12735"/>
      <c r="L12735" s="172"/>
    </row>
    <row r="12736" spans="7:12" x14ac:dyDescent="0.15">
      <c r="G12736"/>
      <c r="H12736"/>
      <c r="I12736"/>
      <c r="J12736"/>
      <c r="K12736"/>
      <c r="L12736" s="172"/>
    </row>
    <row r="12737" spans="7:12" x14ac:dyDescent="0.15">
      <c r="G12737"/>
      <c r="H12737"/>
      <c r="I12737"/>
      <c r="J12737"/>
      <c r="K12737"/>
      <c r="L12737" s="172"/>
    </row>
    <row r="12738" spans="7:12" x14ac:dyDescent="0.15">
      <c r="G12738"/>
      <c r="H12738"/>
      <c r="I12738"/>
      <c r="J12738"/>
      <c r="K12738"/>
      <c r="L12738" s="172"/>
    </row>
    <row r="12739" spans="7:12" x14ac:dyDescent="0.15">
      <c r="G12739"/>
      <c r="H12739"/>
      <c r="I12739"/>
      <c r="J12739"/>
      <c r="K12739"/>
      <c r="L12739" s="172"/>
    </row>
    <row r="12740" spans="7:12" x14ac:dyDescent="0.15">
      <c r="G12740"/>
      <c r="H12740"/>
      <c r="I12740"/>
      <c r="J12740"/>
      <c r="K12740"/>
      <c r="L12740" s="172"/>
    </row>
    <row r="12741" spans="7:12" x14ac:dyDescent="0.15">
      <c r="G12741"/>
      <c r="H12741"/>
      <c r="I12741"/>
      <c r="J12741"/>
      <c r="K12741"/>
      <c r="L12741" s="172"/>
    </row>
    <row r="12742" spans="7:12" x14ac:dyDescent="0.15">
      <c r="G12742"/>
      <c r="H12742"/>
      <c r="I12742"/>
      <c r="J12742"/>
      <c r="K12742"/>
      <c r="L12742" s="172"/>
    </row>
    <row r="12743" spans="7:12" x14ac:dyDescent="0.15">
      <c r="G12743"/>
      <c r="H12743"/>
      <c r="I12743"/>
      <c r="J12743"/>
      <c r="K12743"/>
      <c r="L12743" s="172"/>
    </row>
    <row r="12744" spans="7:12" x14ac:dyDescent="0.15">
      <c r="G12744"/>
      <c r="H12744"/>
      <c r="I12744"/>
      <c r="J12744"/>
      <c r="K12744"/>
      <c r="L12744" s="172"/>
    </row>
    <row r="12745" spans="7:12" x14ac:dyDescent="0.15">
      <c r="G12745"/>
      <c r="H12745"/>
      <c r="I12745"/>
      <c r="J12745"/>
      <c r="K12745"/>
      <c r="L12745" s="172"/>
    </row>
    <row r="12746" spans="7:12" x14ac:dyDescent="0.15">
      <c r="G12746"/>
      <c r="H12746"/>
      <c r="I12746"/>
      <c r="J12746"/>
      <c r="K12746"/>
      <c r="L12746" s="172"/>
    </row>
    <row r="12747" spans="7:12" x14ac:dyDescent="0.15">
      <c r="G12747"/>
      <c r="H12747"/>
      <c r="I12747"/>
      <c r="J12747"/>
      <c r="K12747"/>
      <c r="L12747" s="172"/>
    </row>
    <row r="12748" spans="7:12" x14ac:dyDescent="0.15">
      <c r="G12748"/>
      <c r="H12748"/>
      <c r="I12748"/>
      <c r="J12748"/>
      <c r="K12748"/>
      <c r="L12748" s="172"/>
    </row>
    <row r="12749" spans="7:12" x14ac:dyDescent="0.15">
      <c r="G12749"/>
      <c r="H12749"/>
      <c r="I12749"/>
      <c r="J12749"/>
      <c r="K12749"/>
      <c r="L12749" s="172"/>
    </row>
    <row r="12750" spans="7:12" x14ac:dyDescent="0.15">
      <c r="G12750"/>
      <c r="H12750"/>
      <c r="I12750"/>
      <c r="J12750"/>
      <c r="K12750"/>
      <c r="L12750" s="172"/>
    </row>
    <row r="12751" spans="7:12" x14ac:dyDescent="0.15">
      <c r="G12751"/>
      <c r="H12751"/>
      <c r="I12751"/>
      <c r="J12751"/>
      <c r="K12751"/>
      <c r="L12751" s="172"/>
    </row>
    <row r="12752" spans="7:12" x14ac:dyDescent="0.15">
      <c r="G12752"/>
      <c r="H12752"/>
      <c r="I12752"/>
      <c r="J12752"/>
      <c r="K12752"/>
      <c r="L12752" s="172"/>
    </row>
    <row r="12753" spans="7:12" x14ac:dyDescent="0.15">
      <c r="G12753"/>
      <c r="H12753"/>
      <c r="I12753"/>
      <c r="J12753"/>
      <c r="K12753"/>
      <c r="L12753" s="172"/>
    </row>
    <row r="12754" spans="7:12" x14ac:dyDescent="0.15">
      <c r="G12754"/>
      <c r="H12754"/>
      <c r="I12754"/>
      <c r="J12754"/>
      <c r="K12754"/>
      <c r="L12754" s="172"/>
    </row>
    <row r="12755" spans="7:12" x14ac:dyDescent="0.15">
      <c r="G12755"/>
      <c r="H12755"/>
      <c r="I12755"/>
      <c r="J12755"/>
      <c r="K12755"/>
      <c r="L12755" s="172"/>
    </row>
    <row r="12756" spans="7:12" x14ac:dyDescent="0.15">
      <c r="G12756"/>
      <c r="H12756"/>
      <c r="I12756"/>
      <c r="J12756"/>
      <c r="K12756"/>
      <c r="L12756" s="172"/>
    </row>
    <row r="12757" spans="7:12" x14ac:dyDescent="0.15">
      <c r="G12757"/>
      <c r="H12757"/>
      <c r="I12757"/>
      <c r="J12757"/>
      <c r="K12757"/>
      <c r="L12757" s="172"/>
    </row>
    <row r="12758" spans="7:12" x14ac:dyDescent="0.15">
      <c r="G12758"/>
      <c r="H12758"/>
      <c r="I12758"/>
      <c r="J12758"/>
      <c r="K12758"/>
      <c r="L12758" s="172"/>
    </row>
    <row r="12759" spans="7:12" x14ac:dyDescent="0.15">
      <c r="G12759"/>
      <c r="H12759"/>
      <c r="I12759"/>
      <c r="J12759"/>
      <c r="K12759"/>
      <c r="L12759" s="172"/>
    </row>
    <row r="12760" spans="7:12" x14ac:dyDescent="0.15">
      <c r="G12760"/>
      <c r="H12760"/>
      <c r="I12760"/>
      <c r="J12760"/>
      <c r="K12760"/>
      <c r="L12760" s="172"/>
    </row>
    <row r="12761" spans="7:12" x14ac:dyDescent="0.15">
      <c r="G12761"/>
      <c r="H12761"/>
      <c r="I12761"/>
      <c r="J12761"/>
      <c r="K12761"/>
      <c r="L12761" s="172"/>
    </row>
    <row r="12762" spans="7:12" x14ac:dyDescent="0.15">
      <c r="G12762"/>
      <c r="H12762"/>
      <c r="I12762"/>
      <c r="J12762"/>
      <c r="K12762"/>
      <c r="L12762" s="172"/>
    </row>
    <row r="12763" spans="7:12" x14ac:dyDescent="0.15">
      <c r="G12763"/>
      <c r="H12763"/>
      <c r="I12763"/>
      <c r="J12763"/>
      <c r="K12763"/>
      <c r="L12763" s="172"/>
    </row>
    <row r="12764" spans="7:12" x14ac:dyDescent="0.15">
      <c r="G12764"/>
      <c r="H12764"/>
      <c r="I12764"/>
      <c r="J12764"/>
      <c r="K12764"/>
      <c r="L12764" s="172"/>
    </row>
    <row r="12765" spans="7:12" x14ac:dyDescent="0.15">
      <c r="G12765"/>
      <c r="H12765"/>
      <c r="I12765"/>
      <c r="J12765"/>
      <c r="K12765"/>
      <c r="L12765" s="172"/>
    </row>
    <row r="12766" spans="7:12" x14ac:dyDescent="0.15">
      <c r="G12766"/>
      <c r="H12766"/>
      <c r="I12766"/>
      <c r="J12766"/>
      <c r="K12766"/>
      <c r="L12766" s="172"/>
    </row>
    <row r="12767" spans="7:12" x14ac:dyDescent="0.15">
      <c r="G12767"/>
      <c r="H12767"/>
      <c r="I12767"/>
      <c r="J12767"/>
      <c r="K12767"/>
      <c r="L12767" s="172"/>
    </row>
    <row r="12768" spans="7:12" x14ac:dyDescent="0.15">
      <c r="G12768"/>
      <c r="H12768"/>
      <c r="I12768"/>
      <c r="J12768"/>
      <c r="K12768"/>
      <c r="L12768" s="172"/>
    </row>
    <row r="12769" spans="7:12" x14ac:dyDescent="0.15">
      <c r="G12769"/>
      <c r="H12769"/>
      <c r="I12769"/>
      <c r="J12769"/>
      <c r="K12769"/>
      <c r="L12769" s="172"/>
    </row>
    <row r="12770" spans="7:12" x14ac:dyDescent="0.15">
      <c r="G12770"/>
      <c r="H12770"/>
      <c r="I12770"/>
      <c r="J12770"/>
      <c r="K12770"/>
      <c r="L12770" s="172"/>
    </row>
    <row r="12771" spans="7:12" x14ac:dyDescent="0.15">
      <c r="G12771"/>
      <c r="H12771"/>
      <c r="I12771"/>
      <c r="J12771"/>
      <c r="K12771"/>
      <c r="L12771" s="172"/>
    </row>
    <row r="12772" spans="7:12" x14ac:dyDescent="0.15">
      <c r="G12772"/>
      <c r="H12772"/>
      <c r="I12772"/>
      <c r="J12772"/>
      <c r="K12772"/>
      <c r="L12772" s="172"/>
    </row>
    <row r="12773" spans="7:12" x14ac:dyDescent="0.15">
      <c r="G12773"/>
      <c r="H12773"/>
      <c r="I12773"/>
      <c r="J12773"/>
      <c r="K12773"/>
      <c r="L12773" s="172"/>
    </row>
    <row r="12774" spans="7:12" x14ac:dyDescent="0.15">
      <c r="G12774"/>
      <c r="H12774"/>
      <c r="I12774"/>
      <c r="J12774"/>
      <c r="K12774"/>
      <c r="L12774" s="172"/>
    </row>
    <row r="12775" spans="7:12" x14ac:dyDescent="0.15">
      <c r="G12775"/>
      <c r="H12775"/>
      <c r="I12775"/>
      <c r="J12775"/>
      <c r="K12775"/>
      <c r="L12775" s="172"/>
    </row>
    <row r="12776" spans="7:12" x14ac:dyDescent="0.15">
      <c r="G12776"/>
      <c r="H12776"/>
      <c r="I12776"/>
      <c r="J12776"/>
      <c r="K12776"/>
      <c r="L12776" s="172"/>
    </row>
    <row r="12777" spans="7:12" x14ac:dyDescent="0.15">
      <c r="G12777"/>
      <c r="H12777"/>
      <c r="I12777"/>
      <c r="J12777"/>
      <c r="K12777"/>
      <c r="L12777" s="172"/>
    </row>
    <row r="12778" spans="7:12" x14ac:dyDescent="0.15">
      <c r="G12778"/>
      <c r="H12778"/>
      <c r="I12778"/>
      <c r="J12778"/>
      <c r="K12778"/>
      <c r="L12778" s="172"/>
    </row>
    <row r="12779" spans="7:12" x14ac:dyDescent="0.15">
      <c r="G12779"/>
      <c r="H12779"/>
      <c r="I12779"/>
      <c r="J12779"/>
      <c r="K12779"/>
      <c r="L12779" s="172"/>
    </row>
    <row r="12780" spans="7:12" x14ac:dyDescent="0.15">
      <c r="G12780"/>
      <c r="H12780"/>
      <c r="I12780"/>
      <c r="J12780"/>
      <c r="K12780"/>
      <c r="L12780" s="172"/>
    </row>
    <row r="12781" spans="7:12" x14ac:dyDescent="0.15">
      <c r="G12781"/>
      <c r="H12781"/>
      <c r="I12781"/>
      <c r="J12781"/>
      <c r="K12781"/>
      <c r="L12781" s="172"/>
    </row>
    <row r="12782" spans="7:12" x14ac:dyDescent="0.15">
      <c r="G12782"/>
      <c r="H12782"/>
      <c r="I12782"/>
      <c r="J12782"/>
      <c r="K12782"/>
      <c r="L12782" s="172"/>
    </row>
    <row r="12783" spans="7:12" x14ac:dyDescent="0.15">
      <c r="G12783"/>
      <c r="H12783"/>
      <c r="I12783"/>
      <c r="J12783"/>
      <c r="K12783"/>
      <c r="L12783" s="172"/>
    </row>
    <row r="12784" spans="7:12" x14ac:dyDescent="0.15">
      <c r="G12784"/>
      <c r="H12784"/>
      <c r="I12784"/>
      <c r="J12784"/>
      <c r="K12784"/>
      <c r="L12784" s="172"/>
    </row>
    <row r="12785" spans="7:12" x14ac:dyDescent="0.15">
      <c r="G12785"/>
      <c r="H12785"/>
      <c r="I12785"/>
      <c r="J12785"/>
      <c r="K12785"/>
      <c r="L12785" s="172"/>
    </row>
    <row r="12786" spans="7:12" x14ac:dyDescent="0.15">
      <c r="G12786"/>
      <c r="H12786"/>
      <c r="I12786"/>
      <c r="J12786"/>
      <c r="K12786"/>
      <c r="L12786" s="172"/>
    </row>
    <row r="12787" spans="7:12" x14ac:dyDescent="0.15">
      <c r="G12787"/>
      <c r="H12787"/>
      <c r="I12787"/>
      <c r="J12787"/>
      <c r="K12787"/>
      <c r="L12787" s="172"/>
    </row>
    <row r="12788" spans="7:12" x14ac:dyDescent="0.15">
      <c r="G12788"/>
      <c r="H12788"/>
      <c r="I12788"/>
      <c r="J12788"/>
      <c r="K12788"/>
      <c r="L12788" s="172"/>
    </row>
    <row r="12789" spans="7:12" x14ac:dyDescent="0.15">
      <c r="G12789"/>
      <c r="H12789"/>
      <c r="I12789"/>
      <c r="J12789"/>
      <c r="K12789"/>
      <c r="L12789" s="172"/>
    </row>
    <row r="12790" spans="7:12" x14ac:dyDescent="0.15">
      <c r="G12790"/>
      <c r="H12790"/>
      <c r="I12790"/>
      <c r="J12790"/>
      <c r="K12790"/>
      <c r="L12790" s="172"/>
    </row>
    <row r="12791" spans="7:12" x14ac:dyDescent="0.15">
      <c r="G12791"/>
      <c r="H12791"/>
      <c r="I12791"/>
      <c r="J12791"/>
      <c r="K12791"/>
      <c r="L12791" s="172"/>
    </row>
    <row r="12792" spans="7:12" x14ac:dyDescent="0.15">
      <c r="G12792"/>
      <c r="H12792"/>
      <c r="I12792"/>
      <c r="J12792"/>
      <c r="K12792"/>
      <c r="L12792" s="172"/>
    </row>
    <row r="12793" spans="7:12" x14ac:dyDescent="0.15">
      <c r="G12793"/>
      <c r="H12793"/>
      <c r="I12793"/>
      <c r="J12793"/>
      <c r="K12793"/>
      <c r="L12793" s="172"/>
    </row>
    <row r="12794" spans="7:12" x14ac:dyDescent="0.15">
      <c r="G12794"/>
      <c r="H12794"/>
      <c r="I12794"/>
      <c r="J12794"/>
      <c r="K12794"/>
      <c r="L12794" s="172"/>
    </row>
    <row r="12795" spans="7:12" x14ac:dyDescent="0.15">
      <c r="G12795"/>
      <c r="H12795"/>
      <c r="I12795"/>
      <c r="J12795"/>
      <c r="K12795"/>
      <c r="L12795" s="172"/>
    </row>
    <row r="12796" spans="7:12" x14ac:dyDescent="0.15">
      <c r="G12796"/>
      <c r="H12796"/>
      <c r="I12796"/>
      <c r="J12796"/>
      <c r="K12796"/>
      <c r="L12796" s="172"/>
    </row>
    <row r="12797" spans="7:12" x14ac:dyDescent="0.15">
      <c r="G12797"/>
      <c r="H12797"/>
      <c r="I12797"/>
      <c r="J12797"/>
      <c r="K12797"/>
      <c r="L12797" s="172"/>
    </row>
    <row r="12798" spans="7:12" x14ac:dyDescent="0.15">
      <c r="G12798"/>
      <c r="H12798"/>
      <c r="I12798"/>
      <c r="J12798"/>
      <c r="K12798"/>
      <c r="L12798" s="172"/>
    </row>
    <row r="12799" spans="7:12" x14ac:dyDescent="0.15">
      <c r="G12799"/>
      <c r="H12799"/>
      <c r="I12799"/>
      <c r="J12799"/>
      <c r="K12799"/>
      <c r="L12799" s="172"/>
    </row>
    <row r="12800" spans="7:12" x14ac:dyDescent="0.15">
      <c r="G12800"/>
      <c r="H12800"/>
      <c r="I12800"/>
      <c r="J12800"/>
      <c r="K12800"/>
      <c r="L12800" s="172"/>
    </row>
    <row r="12801" spans="7:12" x14ac:dyDescent="0.15">
      <c r="G12801"/>
      <c r="H12801"/>
      <c r="I12801"/>
      <c r="J12801"/>
      <c r="K12801"/>
      <c r="L12801" s="172"/>
    </row>
    <row r="12802" spans="7:12" x14ac:dyDescent="0.15">
      <c r="G12802"/>
      <c r="H12802"/>
      <c r="I12802"/>
      <c r="J12802"/>
      <c r="K12802"/>
      <c r="L12802" s="172"/>
    </row>
    <row r="12803" spans="7:12" x14ac:dyDescent="0.15">
      <c r="G12803"/>
      <c r="H12803"/>
      <c r="I12803"/>
      <c r="J12803"/>
      <c r="K12803"/>
      <c r="L12803" s="172"/>
    </row>
    <row r="12804" spans="7:12" x14ac:dyDescent="0.15">
      <c r="G12804"/>
      <c r="H12804"/>
      <c r="I12804"/>
      <c r="J12804"/>
      <c r="K12804"/>
      <c r="L12804" s="172"/>
    </row>
    <row r="12805" spans="7:12" x14ac:dyDescent="0.15">
      <c r="G12805"/>
      <c r="H12805"/>
      <c r="I12805"/>
      <c r="J12805"/>
      <c r="K12805"/>
      <c r="L12805" s="172"/>
    </row>
    <row r="12806" spans="7:12" x14ac:dyDescent="0.15">
      <c r="G12806"/>
      <c r="H12806"/>
      <c r="I12806"/>
      <c r="J12806"/>
      <c r="K12806"/>
      <c r="L12806" s="172"/>
    </row>
    <row r="12807" spans="7:12" x14ac:dyDescent="0.15">
      <c r="G12807"/>
      <c r="H12807"/>
      <c r="I12807"/>
      <c r="J12807"/>
      <c r="K12807"/>
      <c r="L12807" s="172"/>
    </row>
    <row r="12808" spans="7:12" x14ac:dyDescent="0.15">
      <c r="G12808"/>
      <c r="H12808"/>
      <c r="I12808"/>
      <c r="J12808"/>
      <c r="K12808"/>
      <c r="L12808" s="172"/>
    </row>
    <row r="12809" spans="7:12" x14ac:dyDescent="0.15">
      <c r="G12809"/>
      <c r="H12809"/>
      <c r="I12809"/>
      <c r="J12809"/>
      <c r="K12809"/>
      <c r="L12809" s="172"/>
    </row>
    <row r="12810" spans="7:12" x14ac:dyDescent="0.15">
      <c r="G12810"/>
      <c r="H12810"/>
      <c r="I12810"/>
      <c r="J12810"/>
      <c r="K12810"/>
      <c r="L12810" s="172"/>
    </row>
    <row r="12811" spans="7:12" x14ac:dyDescent="0.15">
      <c r="G12811"/>
      <c r="H12811"/>
      <c r="I12811"/>
      <c r="J12811"/>
      <c r="K12811"/>
      <c r="L12811" s="172"/>
    </row>
    <row r="12812" spans="7:12" x14ac:dyDescent="0.15">
      <c r="G12812"/>
      <c r="H12812"/>
      <c r="I12812"/>
      <c r="J12812"/>
      <c r="K12812"/>
      <c r="L12812" s="172"/>
    </row>
    <row r="12813" spans="7:12" x14ac:dyDescent="0.15">
      <c r="G12813"/>
      <c r="H12813"/>
      <c r="I12813"/>
      <c r="J12813"/>
      <c r="K12813"/>
      <c r="L12813" s="172"/>
    </row>
    <row r="12814" spans="7:12" x14ac:dyDescent="0.15">
      <c r="G12814"/>
      <c r="H12814"/>
      <c r="I12814"/>
      <c r="J12814"/>
      <c r="K12814"/>
      <c r="L12814" s="172"/>
    </row>
    <row r="12815" spans="7:12" x14ac:dyDescent="0.15">
      <c r="G12815"/>
      <c r="H12815"/>
      <c r="I12815"/>
      <c r="J12815"/>
      <c r="K12815"/>
      <c r="L12815" s="172"/>
    </row>
    <row r="12816" spans="7:12" x14ac:dyDescent="0.15">
      <c r="G12816"/>
      <c r="H12816"/>
      <c r="I12816"/>
      <c r="J12816"/>
      <c r="K12816"/>
      <c r="L12816" s="172"/>
    </row>
    <row r="12817" spans="7:12" x14ac:dyDescent="0.15">
      <c r="G12817"/>
      <c r="H12817"/>
      <c r="I12817"/>
      <c r="J12817"/>
      <c r="K12817"/>
      <c r="L12817" s="172"/>
    </row>
    <row r="12818" spans="7:12" x14ac:dyDescent="0.15">
      <c r="G12818"/>
      <c r="H12818"/>
      <c r="I12818"/>
      <c r="J12818"/>
      <c r="K12818"/>
      <c r="L12818" s="172"/>
    </row>
    <row r="12819" spans="7:12" x14ac:dyDescent="0.15">
      <c r="G12819"/>
      <c r="H12819"/>
      <c r="I12819"/>
      <c r="J12819"/>
      <c r="K12819"/>
      <c r="L12819" s="172"/>
    </row>
    <row r="12820" spans="7:12" x14ac:dyDescent="0.15">
      <c r="G12820"/>
      <c r="H12820"/>
      <c r="I12820"/>
      <c r="J12820"/>
      <c r="K12820"/>
      <c r="L12820" s="172"/>
    </row>
    <row r="12821" spans="7:12" x14ac:dyDescent="0.15">
      <c r="G12821"/>
      <c r="H12821"/>
      <c r="I12821"/>
      <c r="J12821"/>
      <c r="K12821"/>
      <c r="L12821" s="172"/>
    </row>
    <row r="12822" spans="7:12" x14ac:dyDescent="0.15">
      <c r="G12822"/>
      <c r="H12822"/>
      <c r="I12822"/>
      <c r="J12822"/>
      <c r="K12822"/>
      <c r="L12822" s="172"/>
    </row>
    <row r="12823" spans="7:12" x14ac:dyDescent="0.15">
      <c r="G12823"/>
      <c r="H12823"/>
      <c r="I12823"/>
      <c r="J12823"/>
      <c r="K12823"/>
      <c r="L12823" s="172"/>
    </row>
    <row r="12824" spans="7:12" x14ac:dyDescent="0.15">
      <c r="G12824"/>
      <c r="H12824"/>
      <c r="I12824"/>
      <c r="J12824"/>
      <c r="K12824"/>
      <c r="L12824" s="172"/>
    </row>
    <row r="12825" spans="7:12" x14ac:dyDescent="0.15">
      <c r="G12825"/>
      <c r="H12825"/>
      <c r="I12825"/>
      <c r="J12825"/>
      <c r="K12825"/>
      <c r="L12825" s="172"/>
    </row>
    <row r="12826" spans="7:12" x14ac:dyDescent="0.15">
      <c r="G12826"/>
      <c r="H12826"/>
      <c r="I12826"/>
      <c r="J12826"/>
      <c r="K12826"/>
      <c r="L12826" s="172"/>
    </row>
    <row r="12827" spans="7:12" x14ac:dyDescent="0.15">
      <c r="G12827"/>
      <c r="H12827"/>
      <c r="I12827"/>
      <c r="J12827"/>
      <c r="K12827"/>
      <c r="L12827" s="172"/>
    </row>
    <row r="12828" spans="7:12" x14ac:dyDescent="0.15">
      <c r="G12828"/>
      <c r="H12828"/>
      <c r="I12828"/>
      <c r="J12828"/>
      <c r="K12828"/>
      <c r="L12828" s="172"/>
    </row>
    <row r="12829" spans="7:12" x14ac:dyDescent="0.15">
      <c r="G12829"/>
      <c r="H12829"/>
      <c r="I12829"/>
      <c r="J12829"/>
      <c r="K12829"/>
      <c r="L12829" s="172"/>
    </row>
    <row r="12830" spans="7:12" x14ac:dyDescent="0.15">
      <c r="G12830"/>
      <c r="H12830"/>
      <c r="I12830"/>
      <c r="J12830"/>
      <c r="K12830"/>
      <c r="L12830" s="172"/>
    </row>
    <row r="12831" spans="7:12" x14ac:dyDescent="0.15">
      <c r="G12831"/>
      <c r="H12831"/>
      <c r="I12831"/>
      <c r="J12831"/>
      <c r="K12831"/>
      <c r="L12831" s="172"/>
    </row>
    <row r="12832" spans="7:12" x14ac:dyDescent="0.15">
      <c r="G12832"/>
      <c r="H12832"/>
      <c r="I12832"/>
      <c r="J12832"/>
      <c r="K12832"/>
      <c r="L12832" s="172"/>
    </row>
    <row r="12833" spans="7:12" x14ac:dyDescent="0.15">
      <c r="G12833"/>
      <c r="H12833"/>
      <c r="I12833"/>
      <c r="J12833"/>
      <c r="K12833"/>
      <c r="L12833" s="172"/>
    </row>
    <row r="12834" spans="7:12" x14ac:dyDescent="0.15">
      <c r="G12834"/>
      <c r="H12834"/>
      <c r="I12834"/>
      <c r="J12834"/>
      <c r="K12834"/>
      <c r="L12834" s="172"/>
    </row>
    <row r="12835" spans="7:12" x14ac:dyDescent="0.15">
      <c r="G12835"/>
      <c r="H12835"/>
      <c r="I12835"/>
      <c r="J12835"/>
      <c r="K12835"/>
      <c r="L12835" s="172"/>
    </row>
    <row r="12836" spans="7:12" x14ac:dyDescent="0.15">
      <c r="G12836"/>
      <c r="H12836"/>
      <c r="I12836"/>
      <c r="J12836"/>
      <c r="K12836"/>
      <c r="L12836" s="172"/>
    </row>
    <row r="12837" spans="7:12" x14ac:dyDescent="0.15">
      <c r="G12837"/>
      <c r="H12837"/>
      <c r="I12837"/>
      <c r="J12837"/>
      <c r="K12837"/>
      <c r="L12837" s="172"/>
    </row>
    <row r="12838" spans="7:12" x14ac:dyDescent="0.15">
      <c r="G12838"/>
      <c r="H12838"/>
      <c r="I12838"/>
      <c r="J12838"/>
      <c r="K12838"/>
      <c r="L12838" s="172"/>
    </row>
    <row r="12839" spans="7:12" x14ac:dyDescent="0.15">
      <c r="G12839"/>
      <c r="H12839"/>
      <c r="I12839"/>
      <c r="J12839"/>
      <c r="K12839"/>
      <c r="L12839" s="172"/>
    </row>
    <row r="12840" spans="7:12" x14ac:dyDescent="0.15">
      <c r="G12840"/>
      <c r="H12840"/>
      <c r="I12840"/>
      <c r="J12840"/>
      <c r="K12840"/>
      <c r="L12840" s="172"/>
    </row>
    <row r="12841" spans="7:12" x14ac:dyDescent="0.15">
      <c r="G12841"/>
      <c r="H12841"/>
      <c r="I12841"/>
      <c r="J12841"/>
      <c r="K12841"/>
      <c r="L12841" s="172"/>
    </row>
    <row r="12842" spans="7:12" x14ac:dyDescent="0.15">
      <c r="G12842"/>
      <c r="H12842"/>
      <c r="I12842"/>
      <c r="J12842"/>
      <c r="K12842"/>
      <c r="L12842" s="172"/>
    </row>
    <row r="12843" spans="7:12" x14ac:dyDescent="0.15">
      <c r="G12843"/>
      <c r="H12843"/>
      <c r="I12843"/>
      <c r="J12843"/>
      <c r="K12843"/>
      <c r="L12843" s="172"/>
    </row>
    <row r="12844" spans="7:12" x14ac:dyDescent="0.15">
      <c r="G12844"/>
      <c r="H12844"/>
      <c r="I12844"/>
      <c r="J12844"/>
      <c r="K12844"/>
      <c r="L12844" s="172"/>
    </row>
    <row r="12845" spans="7:12" x14ac:dyDescent="0.15">
      <c r="G12845"/>
      <c r="H12845"/>
      <c r="I12845"/>
      <c r="J12845"/>
      <c r="K12845"/>
      <c r="L12845" s="172"/>
    </row>
    <row r="12846" spans="7:12" x14ac:dyDescent="0.15">
      <c r="G12846"/>
      <c r="H12846"/>
      <c r="I12846"/>
      <c r="J12846"/>
      <c r="K12846"/>
      <c r="L12846" s="172"/>
    </row>
    <row r="12847" spans="7:12" x14ac:dyDescent="0.15">
      <c r="G12847"/>
      <c r="H12847"/>
      <c r="I12847"/>
      <c r="J12847"/>
      <c r="K12847"/>
      <c r="L12847" s="172"/>
    </row>
    <row r="12848" spans="7:12" x14ac:dyDescent="0.15">
      <c r="G12848"/>
      <c r="H12848"/>
      <c r="I12848"/>
      <c r="J12848"/>
      <c r="K12848"/>
      <c r="L12848" s="172"/>
    </row>
    <row r="12849" spans="7:12" x14ac:dyDescent="0.15">
      <c r="G12849"/>
      <c r="H12849"/>
      <c r="I12849"/>
      <c r="J12849"/>
      <c r="K12849"/>
      <c r="L12849" s="172"/>
    </row>
    <row r="12850" spans="7:12" x14ac:dyDescent="0.15">
      <c r="G12850"/>
      <c r="H12850"/>
      <c r="I12850"/>
      <c r="J12850"/>
      <c r="K12850"/>
      <c r="L12850" s="172"/>
    </row>
    <row r="12851" spans="7:12" x14ac:dyDescent="0.15">
      <c r="G12851"/>
      <c r="H12851"/>
      <c r="I12851"/>
      <c r="J12851"/>
      <c r="K12851"/>
      <c r="L12851" s="172"/>
    </row>
    <row r="12852" spans="7:12" x14ac:dyDescent="0.15">
      <c r="G12852"/>
      <c r="H12852"/>
      <c r="I12852"/>
      <c r="J12852"/>
      <c r="K12852"/>
      <c r="L12852" s="172"/>
    </row>
    <row r="12853" spans="7:12" x14ac:dyDescent="0.15">
      <c r="G12853"/>
      <c r="H12853"/>
      <c r="I12853"/>
      <c r="J12853"/>
      <c r="K12853"/>
      <c r="L12853" s="172"/>
    </row>
    <row r="12854" spans="7:12" x14ac:dyDescent="0.15">
      <c r="G12854"/>
      <c r="H12854"/>
      <c r="I12854"/>
      <c r="J12854"/>
      <c r="K12854"/>
      <c r="L12854" s="172"/>
    </row>
    <row r="12855" spans="7:12" x14ac:dyDescent="0.15">
      <c r="G12855"/>
      <c r="H12855"/>
      <c r="I12855"/>
      <c r="J12855"/>
      <c r="K12855"/>
      <c r="L12855" s="172"/>
    </row>
    <row r="12856" spans="7:12" x14ac:dyDescent="0.15">
      <c r="G12856"/>
      <c r="H12856"/>
      <c r="I12856"/>
      <c r="J12856"/>
      <c r="K12856"/>
      <c r="L12856" s="172"/>
    </row>
    <row r="12857" spans="7:12" x14ac:dyDescent="0.15">
      <c r="G12857"/>
      <c r="H12857"/>
      <c r="I12857"/>
      <c r="J12857"/>
      <c r="K12857"/>
      <c r="L12857" s="172"/>
    </row>
    <row r="12858" spans="7:12" x14ac:dyDescent="0.15">
      <c r="G12858"/>
      <c r="H12858"/>
      <c r="I12858"/>
      <c r="J12858"/>
      <c r="K12858"/>
      <c r="L12858" s="172"/>
    </row>
    <row r="12859" spans="7:12" x14ac:dyDescent="0.15">
      <c r="G12859"/>
      <c r="H12859"/>
      <c r="I12859"/>
      <c r="J12859"/>
      <c r="K12859"/>
      <c r="L12859" s="172"/>
    </row>
    <row r="12860" spans="7:12" x14ac:dyDescent="0.15">
      <c r="G12860"/>
      <c r="H12860"/>
      <c r="I12860"/>
      <c r="J12860"/>
      <c r="K12860"/>
      <c r="L12860" s="172"/>
    </row>
    <row r="12861" spans="7:12" x14ac:dyDescent="0.15">
      <c r="G12861"/>
      <c r="H12861"/>
      <c r="I12861"/>
      <c r="J12861"/>
      <c r="K12861"/>
      <c r="L12861" s="172"/>
    </row>
    <row r="12862" spans="7:12" x14ac:dyDescent="0.15">
      <c r="G12862"/>
      <c r="H12862"/>
      <c r="I12862"/>
      <c r="J12862"/>
      <c r="K12862"/>
      <c r="L12862" s="172"/>
    </row>
    <row r="12863" spans="7:12" x14ac:dyDescent="0.15">
      <c r="G12863"/>
      <c r="H12863"/>
      <c r="I12863"/>
      <c r="J12863"/>
      <c r="K12863"/>
      <c r="L12863" s="172"/>
    </row>
    <row r="12864" spans="7:12" x14ac:dyDescent="0.15">
      <c r="G12864"/>
      <c r="H12864"/>
      <c r="I12864"/>
      <c r="J12864"/>
      <c r="K12864"/>
      <c r="L12864" s="172"/>
    </row>
    <row r="12865" spans="7:12" x14ac:dyDescent="0.15">
      <c r="G12865"/>
      <c r="H12865"/>
      <c r="I12865"/>
      <c r="J12865"/>
      <c r="K12865"/>
      <c r="L12865" s="172"/>
    </row>
    <row r="12866" spans="7:12" x14ac:dyDescent="0.15">
      <c r="G12866"/>
      <c r="H12866"/>
      <c r="I12866"/>
      <c r="J12866"/>
      <c r="K12866"/>
      <c r="L12866" s="172"/>
    </row>
    <row r="12867" spans="7:12" x14ac:dyDescent="0.15">
      <c r="G12867"/>
      <c r="H12867"/>
      <c r="I12867"/>
      <c r="J12867"/>
      <c r="K12867"/>
      <c r="L12867" s="172"/>
    </row>
    <row r="12868" spans="7:12" x14ac:dyDescent="0.15">
      <c r="G12868"/>
      <c r="H12868"/>
      <c r="I12868"/>
      <c r="J12868"/>
      <c r="K12868"/>
      <c r="L12868" s="172"/>
    </row>
    <row r="12869" spans="7:12" x14ac:dyDescent="0.15">
      <c r="G12869"/>
      <c r="H12869"/>
      <c r="I12869"/>
      <c r="J12869"/>
      <c r="K12869"/>
      <c r="L12869" s="172"/>
    </row>
    <row r="12870" spans="7:12" x14ac:dyDescent="0.15">
      <c r="G12870"/>
      <c r="H12870"/>
      <c r="I12870"/>
      <c r="J12870"/>
      <c r="K12870"/>
      <c r="L12870" s="172"/>
    </row>
    <row r="12871" spans="7:12" x14ac:dyDescent="0.15">
      <c r="G12871"/>
      <c r="H12871"/>
      <c r="I12871"/>
      <c r="J12871"/>
      <c r="K12871"/>
      <c r="L12871" s="172"/>
    </row>
    <row r="12872" spans="7:12" x14ac:dyDescent="0.15">
      <c r="G12872"/>
      <c r="H12872"/>
      <c r="I12872"/>
      <c r="J12872"/>
      <c r="K12872"/>
      <c r="L12872" s="172"/>
    </row>
    <row r="12873" spans="7:12" x14ac:dyDescent="0.15">
      <c r="G12873"/>
      <c r="H12873"/>
      <c r="I12873"/>
      <c r="J12873"/>
      <c r="K12873"/>
      <c r="L12873" s="172"/>
    </row>
    <row r="12874" spans="7:12" x14ac:dyDescent="0.15">
      <c r="G12874"/>
      <c r="H12874"/>
      <c r="I12874"/>
      <c r="J12874"/>
      <c r="K12874"/>
      <c r="L12874" s="172"/>
    </row>
    <row r="12875" spans="7:12" x14ac:dyDescent="0.15">
      <c r="G12875"/>
      <c r="H12875"/>
      <c r="I12875"/>
      <c r="J12875"/>
      <c r="K12875"/>
      <c r="L12875" s="172"/>
    </row>
    <row r="12876" spans="7:12" x14ac:dyDescent="0.15">
      <c r="G12876"/>
      <c r="H12876"/>
      <c r="I12876"/>
      <c r="J12876"/>
      <c r="K12876"/>
      <c r="L12876" s="172"/>
    </row>
    <row r="12877" spans="7:12" x14ac:dyDescent="0.15">
      <c r="G12877"/>
      <c r="H12877"/>
      <c r="I12877"/>
      <c r="J12877"/>
      <c r="K12877"/>
      <c r="L12877" s="172"/>
    </row>
    <row r="12878" spans="7:12" x14ac:dyDescent="0.15">
      <c r="G12878"/>
      <c r="H12878"/>
      <c r="I12878"/>
      <c r="J12878"/>
      <c r="K12878"/>
      <c r="L12878" s="172"/>
    </row>
    <row r="12879" spans="7:12" x14ac:dyDescent="0.15">
      <c r="G12879"/>
      <c r="H12879"/>
      <c r="I12879"/>
      <c r="J12879"/>
      <c r="K12879"/>
      <c r="L12879" s="172"/>
    </row>
    <row r="12880" spans="7:12" x14ac:dyDescent="0.15">
      <c r="G12880"/>
      <c r="H12880"/>
      <c r="I12880"/>
      <c r="J12880"/>
      <c r="K12880"/>
      <c r="L12880" s="172"/>
    </row>
    <row r="12881" spans="7:12" x14ac:dyDescent="0.15">
      <c r="G12881"/>
      <c r="H12881"/>
      <c r="I12881"/>
      <c r="J12881"/>
      <c r="K12881"/>
      <c r="L12881" s="172"/>
    </row>
    <row r="12882" spans="7:12" x14ac:dyDescent="0.15">
      <c r="G12882"/>
      <c r="H12882"/>
      <c r="I12882"/>
      <c r="J12882"/>
      <c r="K12882"/>
      <c r="L12882" s="172"/>
    </row>
    <row r="12883" spans="7:12" x14ac:dyDescent="0.15">
      <c r="G12883"/>
      <c r="H12883"/>
      <c r="I12883"/>
      <c r="J12883"/>
      <c r="K12883"/>
      <c r="L12883" s="172"/>
    </row>
    <row r="12884" spans="7:12" x14ac:dyDescent="0.15">
      <c r="G12884"/>
      <c r="H12884"/>
      <c r="I12884"/>
      <c r="J12884"/>
      <c r="K12884"/>
      <c r="L12884" s="172"/>
    </row>
    <row r="12885" spans="7:12" x14ac:dyDescent="0.15">
      <c r="G12885"/>
      <c r="H12885"/>
      <c r="I12885"/>
      <c r="J12885"/>
      <c r="K12885"/>
      <c r="L12885" s="172"/>
    </row>
    <row r="12886" spans="7:12" x14ac:dyDescent="0.15">
      <c r="G12886"/>
      <c r="H12886"/>
      <c r="I12886"/>
      <c r="J12886"/>
      <c r="K12886"/>
      <c r="L12886" s="172"/>
    </row>
    <row r="12887" spans="7:12" x14ac:dyDescent="0.15">
      <c r="G12887"/>
      <c r="H12887"/>
      <c r="I12887"/>
      <c r="J12887"/>
      <c r="K12887"/>
      <c r="L12887" s="172"/>
    </row>
    <row r="12888" spans="7:12" x14ac:dyDescent="0.15">
      <c r="G12888"/>
      <c r="H12888"/>
      <c r="I12888"/>
      <c r="J12888"/>
      <c r="K12888"/>
      <c r="L12888" s="172"/>
    </row>
    <row r="12889" spans="7:12" x14ac:dyDescent="0.15">
      <c r="G12889"/>
      <c r="H12889"/>
      <c r="I12889"/>
      <c r="J12889"/>
      <c r="K12889"/>
      <c r="L12889" s="172"/>
    </row>
    <row r="12890" spans="7:12" x14ac:dyDescent="0.15">
      <c r="G12890"/>
      <c r="H12890"/>
      <c r="I12890"/>
      <c r="J12890"/>
      <c r="K12890"/>
      <c r="L12890" s="172"/>
    </row>
    <row r="12891" spans="7:12" x14ac:dyDescent="0.15">
      <c r="G12891"/>
      <c r="H12891"/>
      <c r="I12891"/>
      <c r="J12891"/>
      <c r="K12891"/>
      <c r="L12891" s="172"/>
    </row>
    <row r="12892" spans="7:12" x14ac:dyDescent="0.15">
      <c r="G12892"/>
      <c r="H12892"/>
      <c r="I12892"/>
      <c r="J12892"/>
      <c r="K12892"/>
      <c r="L12892" s="172"/>
    </row>
    <row r="12893" spans="7:12" x14ac:dyDescent="0.15">
      <c r="G12893"/>
      <c r="H12893"/>
      <c r="I12893"/>
      <c r="J12893"/>
      <c r="K12893"/>
      <c r="L12893" s="172"/>
    </row>
    <row r="12894" spans="7:12" x14ac:dyDescent="0.15">
      <c r="G12894"/>
      <c r="H12894"/>
      <c r="I12894"/>
      <c r="J12894"/>
      <c r="K12894"/>
      <c r="L12894" s="172"/>
    </row>
    <row r="12895" spans="7:12" x14ac:dyDescent="0.15">
      <c r="G12895"/>
      <c r="H12895"/>
      <c r="I12895"/>
      <c r="J12895"/>
      <c r="K12895"/>
      <c r="L12895" s="172"/>
    </row>
    <row r="12896" spans="7:12" x14ac:dyDescent="0.15">
      <c r="G12896"/>
      <c r="H12896"/>
      <c r="I12896"/>
      <c r="J12896"/>
      <c r="K12896"/>
      <c r="L12896" s="172"/>
    </row>
    <row r="12897" spans="7:12" x14ac:dyDescent="0.15">
      <c r="G12897"/>
      <c r="H12897"/>
      <c r="I12897"/>
      <c r="J12897"/>
      <c r="K12897"/>
      <c r="L12897" s="172"/>
    </row>
    <row r="12898" spans="7:12" x14ac:dyDescent="0.15">
      <c r="G12898"/>
      <c r="H12898"/>
      <c r="I12898"/>
      <c r="J12898"/>
      <c r="K12898"/>
      <c r="L12898" s="172"/>
    </row>
    <row r="12899" spans="7:12" x14ac:dyDescent="0.15">
      <c r="G12899"/>
      <c r="H12899"/>
      <c r="I12899"/>
      <c r="J12899"/>
      <c r="K12899"/>
      <c r="L12899" s="172"/>
    </row>
    <row r="12900" spans="7:12" x14ac:dyDescent="0.15">
      <c r="G12900"/>
      <c r="H12900"/>
      <c r="I12900"/>
      <c r="J12900"/>
      <c r="K12900"/>
      <c r="L12900" s="172"/>
    </row>
    <row r="12901" spans="7:12" x14ac:dyDescent="0.15">
      <c r="G12901"/>
      <c r="H12901"/>
      <c r="I12901"/>
      <c r="J12901"/>
      <c r="K12901"/>
      <c r="L12901" s="172"/>
    </row>
    <row r="12902" spans="7:12" x14ac:dyDescent="0.15">
      <c r="G12902"/>
      <c r="H12902"/>
      <c r="I12902"/>
      <c r="J12902"/>
      <c r="K12902"/>
      <c r="L12902" s="172"/>
    </row>
    <row r="12903" spans="7:12" x14ac:dyDescent="0.15">
      <c r="G12903"/>
      <c r="H12903"/>
      <c r="I12903"/>
      <c r="J12903"/>
      <c r="K12903"/>
      <c r="L12903" s="172"/>
    </row>
    <row r="12904" spans="7:12" x14ac:dyDescent="0.15">
      <c r="G12904"/>
      <c r="H12904"/>
      <c r="I12904"/>
      <c r="J12904"/>
      <c r="K12904"/>
      <c r="L12904" s="172"/>
    </row>
    <row r="12905" spans="7:12" x14ac:dyDescent="0.15">
      <c r="G12905"/>
      <c r="H12905"/>
      <c r="I12905"/>
      <c r="J12905"/>
      <c r="K12905"/>
      <c r="L12905" s="172"/>
    </row>
    <row r="12906" spans="7:12" x14ac:dyDescent="0.15">
      <c r="G12906"/>
      <c r="H12906"/>
      <c r="I12906"/>
      <c r="J12906"/>
      <c r="K12906"/>
      <c r="L12906" s="172"/>
    </row>
    <row r="12907" spans="7:12" x14ac:dyDescent="0.15">
      <c r="G12907"/>
      <c r="H12907"/>
      <c r="I12907"/>
      <c r="J12907"/>
      <c r="K12907"/>
      <c r="L12907" s="172"/>
    </row>
    <row r="12908" spans="7:12" x14ac:dyDescent="0.15">
      <c r="G12908"/>
      <c r="H12908"/>
      <c r="I12908"/>
      <c r="J12908"/>
      <c r="K12908"/>
      <c r="L12908" s="172"/>
    </row>
    <row r="12909" spans="7:12" x14ac:dyDescent="0.15">
      <c r="G12909"/>
      <c r="H12909"/>
      <c r="I12909"/>
      <c r="J12909"/>
      <c r="K12909"/>
      <c r="L12909" s="172"/>
    </row>
    <row r="12910" spans="7:12" x14ac:dyDescent="0.15">
      <c r="G12910"/>
      <c r="H12910"/>
      <c r="I12910"/>
      <c r="J12910"/>
      <c r="K12910"/>
      <c r="L12910" s="172"/>
    </row>
    <row r="12911" spans="7:12" x14ac:dyDescent="0.15">
      <c r="G12911"/>
      <c r="H12911"/>
      <c r="I12911"/>
      <c r="J12911"/>
      <c r="K12911"/>
      <c r="L12911" s="172"/>
    </row>
    <row r="12912" spans="7:12" x14ac:dyDescent="0.15">
      <c r="G12912"/>
      <c r="H12912"/>
      <c r="I12912"/>
      <c r="J12912"/>
      <c r="K12912"/>
      <c r="L12912" s="172"/>
    </row>
    <row r="12913" spans="7:12" x14ac:dyDescent="0.15">
      <c r="G12913"/>
      <c r="H12913"/>
      <c r="I12913"/>
      <c r="J12913"/>
      <c r="K12913"/>
      <c r="L12913" s="172"/>
    </row>
    <row r="12914" spans="7:12" x14ac:dyDescent="0.15">
      <c r="G12914"/>
      <c r="H12914"/>
      <c r="I12914"/>
      <c r="J12914"/>
      <c r="K12914"/>
      <c r="L12914" s="172"/>
    </row>
    <row r="12915" spans="7:12" x14ac:dyDescent="0.15">
      <c r="G12915"/>
      <c r="H12915"/>
      <c r="I12915"/>
      <c r="J12915"/>
      <c r="K12915"/>
      <c r="L12915" s="172"/>
    </row>
    <row r="12916" spans="7:12" x14ac:dyDescent="0.15">
      <c r="G12916"/>
      <c r="H12916"/>
      <c r="I12916"/>
      <c r="J12916"/>
      <c r="K12916"/>
      <c r="L12916" s="172"/>
    </row>
    <row r="12917" spans="7:12" x14ac:dyDescent="0.15">
      <c r="G12917"/>
      <c r="H12917"/>
      <c r="I12917"/>
      <c r="J12917"/>
      <c r="K12917"/>
      <c r="L12917" s="172"/>
    </row>
    <row r="12918" spans="7:12" x14ac:dyDescent="0.15">
      <c r="G12918"/>
      <c r="H12918"/>
      <c r="I12918"/>
      <c r="J12918"/>
      <c r="K12918"/>
      <c r="L12918" s="172"/>
    </row>
    <row r="12919" spans="7:12" x14ac:dyDescent="0.15">
      <c r="G12919"/>
      <c r="H12919"/>
      <c r="I12919"/>
      <c r="J12919"/>
      <c r="K12919"/>
      <c r="L12919" s="172"/>
    </row>
    <row r="12920" spans="7:12" x14ac:dyDescent="0.15">
      <c r="G12920"/>
      <c r="H12920"/>
      <c r="I12920"/>
      <c r="J12920"/>
      <c r="K12920"/>
      <c r="L12920" s="172"/>
    </row>
    <row r="12921" spans="7:12" x14ac:dyDescent="0.15">
      <c r="G12921"/>
      <c r="H12921"/>
      <c r="I12921"/>
      <c r="J12921"/>
      <c r="K12921"/>
      <c r="L12921" s="172"/>
    </row>
    <row r="12922" spans="7:12" x14ac:dyDescent="0.15">
      <c r="G12922"/>
      <c r="H12922"/>
      <c r="I12922"/>
      <c r="J12922"/>
      <c r="K12922"/>
      <c r="L12922" s="172"/>
    </row>
    <row r="12923" spans="7:12" x14ac:dyDescent="0.15">
      <c r="G12923"/>
      <c r="H12923"/>
      <c r="I12923"/>
      <c r="J12923"/>
      <c r="K12923"/>
      <c r="L12923" s="172"/>
    </row>
    <row r="12924" spans="7:12" x14ac:dyDescent="0.15">
      <c r="G12924"/>
      <c r="H12924"/>
      <c r="I12924"/>
      <c r="J12924"/>
      <c r="K12924"/>
      <c r="L12924" s="172"/>
    </row>
    <row r="12925" spans="7:12" x14ac:dyDescent="0.15">
      <c r="G12925"/>
      <c r="H12925"/>
      <c r="I12925"/>
      <c r="J12925"/>
      <c r="K12925"/>
      <c r="L12925" s="172"/>
    </row>
    <row r="12926" spans="7:12" x14ac:dyDescent="0.15">
      <c r="G12926"/>
      <c r="H12926"/>
      <c r="I12926"/>
      <c r="J12926"/>
      <c r="K12926"/>
      <c r="L12926" s="172"/>
    </row>
    <row r="12927" spans="7:12" x14ac:dyDescent="0.15">
      <c r="G12927"/>
      <c r="H12927"/>
      <c r="I12927"/>
      <c r="J12927"/>
      <c r="K12927"/>
      <c r="L12927" s="172"/>
    </row>
    <row r="12928" spans="7:12" x14ac:dyDescent="0.15">
      <c r="G12928"/>
      <c r="H12928"/>
      <c r="I12928"/>
      <c r="J12928"/>
      <c r="K12928"/>
      <c r="L12928" s="172"/>
    </row>
    <row r="12929" spans="7:12" x14ac:dyDescent="0.15">
      <c r="G12929"/>
      <c r="H12929"/>
      <c r="I12929"/>
      <c r="J12929"/>
      <c r="K12929"/>
      <c r="L12929" s="172"/>
    </row>
    <row r="12930" spans="7:12" x14ac:dyDescent="0.15">
      <c r="G12930"/>
      <c r="H12930"/>
      <c r="I12930"/>
      <c r="J12930"/>
      <c r="K12930"/>
      <c r="L12930" s="172"/>
    </row>
    <row r="12931" spans="7:12" x14ac:dyDescent="0.15">
      <c r="G12931"/>
      <c r="H12931"/>
      <c r="I12931"/>
      <c r="J12931"/>
      <c r="K12931"/>
      <c r="L12931" s="172"/>
    </row>
    <row r="12932" spans="7:12" x14ac:dyDescent="0.15">
      <c r="G12932"/>
      <c r="H12932"/>
      <c r="I12932"/>
      <c r="J12932"/>
      <c r="K12932"/>
      <c r="L12932" s="172"/>
    </row>
    <row r="12933" spans="7:12" x14ac:dyDescent="0.15">
      <c r="G12933"/>
      <c r="H12933"/>
      <c r="I12933"/>
      <c r="J12933"/>
      <c r="K12933"/>
      <c r="L12933" s="172"/>
    </row>
    <row r="12934" spans="7:12" x14ac:dyDescent="0.15">
      <c r="G12934"/>
      <c r="H12934"/>
      <c r="I12934"/>
      <c r="J12934"/>
      <c r="K12934"/>
      <c r="L12934" s="172"/>
    </row>
    <row r="12935" spans="7:12" x14ac:dyDescent="0.15">
      <c r="G12935"/>
      <c r="H12935"/>
      <c r="I12935"/>
      <c r="J12935"/>
      <c r="K12935"/>
      <c r="L12935" s="172"/>
    </row>
    <row r="12936" spans="7:12" x14ac:dyDescent="0.15">
      <c r="G12936"/>
      <c r="H12936"/>
      <c r="I12936"/>
      <c r="J12936"/>
      <c r="K12936"/>
      <c r="L12936" s="172"/>
    </row>
    <row r="12937" spans="7:12" x14ac:dyDescent="0.15">
      <c r="G12937"/>
      <c r="H12937"/>
      <c r="I12937"/>
      <c r="J12937"/>
      <c r="K12937"/>
      <c r="L12937" s="172"/>
    </row>
    <row r="12938" spans="7:12" x14ac:dyDescent="0.15">
      <c r="G12938"/>
      <c r="H12938"/>
      <c r="I12938"/>
      <c r="J12938"/>
      <c r="K12938"/>
      <c r="L12938" s="172"/>
    </row>
    <row r="12939" spans="7:12" x14ac:dyDescent="0.15">
      <c r="G12939"/>
      <c r="H12939"/>
      <c r="I12939"/>
      <c r="J12939"/>
      <c r="K12939"/>
      <c r="L12939" s="172"/>
    </row>
    <row r="12940" spans="7:12" x14ac:dyDescent="0.15">
      <c r="G12940"/>
      <c r="H12940"/>
      <c r="I12940"/>
      <c r="J12940"/>
      <c r="K12940"/>
      <c r="L12940" s="172"/>
    </row>
    <row r="12941" spans="7:12" x14ac:dyDescent="0.15">
      <c r="G12941"/>
      <c r="H12941"/>
      <c r="I12941"/>
      <c r="J12941"/>
      <c r="K12941"/>
      <c r="L12941" s="172"/>
    </row>
    <row r="12942" spans="7:12" x14ac:dyDescent="0.15">
      <c r="G12942"/>
      <c r="H12942"/>
      <c r="I12942"/>
      <c r="J12942"/>
      <c r="K12942"/>
      <c r="L12942" s="172"/>
    </row>
    <row r="12943" spans="7:12" x14ac:dyDescent="0.15">
      <c r="G12943"/>
      <c r="H12943"/>
      <c r="I12943"/>
      <c r="J12943"/>
      <c r="K12943"/>
      <c r="L12943" s="172"/>
    </row>
    <row r="12944" spans="7:12" x14ac:dyDescent="0.15">
      <c r="G12944"/>
      <c r="H12944"/>
      <c r="I12944"/>
      <c r="J12944"/>
      <c r="K12944"/>
      <c r="L12944" s="172"/>
    </row>
    <row r="12945" spans="7:12" x14ac:dyDescent="0.15">
      <c r="G12945"/>
      <c r="H12945"/>
      <c r="I12945"/>
      <c r="J12945"/>
      <c r="K12945"/>
      <c r="L12945" s="172"/>
    </row>
    <row r="12946" spans="7:12" x14ac:dyDescent="0.15">
      <c r="G12946"/>
      <c r="H12946"/>
      <c r="I12946"/>
      <c r="J12946"/>
      <c r="K12946"/>
      <c r="L12946" s="172"/>
    </row>
    <row r="12947" spans="7:12" x14ac:dyDescent="0.15">
      <c r="G12947"/>
      <c r="H12947"/>
      <c r="I12947"/>
      <c r="J12947"/>
      <c r="K12947"/>
      <c r="L12947" s="172"/>
    </row>
    <row r="12948" spans="7:12" x14ac:dyDescent="0.15">
      <c r="G12948"/>
      <c r="H12948"/>
      <c r="I12948"/>
      <c r="J12948"/>
      <c r="K12948"/>
      <c r="L12948" s="172"/>
    </row>
    <row r="12949" spans="7:12" x14ac:dyDescent="0.15">
      <c r="G12949"/>
      <c r="H12949"/>
      <c r="I12949"/>
      <c r="J12949"/>
      <c r="K12949"/>
      <c r="L12949" s="172"/>
    </row>
    <row r="12950" spans="7:12" x14ac:dyDescent="0.15">
      <c r="G12950"/>
      <c r="H12950"/>
      <c r="I12950"/>
      <c r="J12950"/>
      <c r="K12950"/>
      <c r="L12950" s="172"/>
    </row>
    <row r="12951" spans="7:12" x14ac:dyDescent="0.15">
      <c r="G12951"/>
      <c r="H12951"/>
      <c r="I12951"/>
      <c r="J12951"/>
      <c r="K12951"/>
      <c r="L12951" s="172"/>
    </row>
    <row r="12952" spans="7:12" x14ac:dyDescent="0.15">
      <c r="G12952"/>
      <c r="H12952"/>
      <c r="I12952"/>
      <c r="J12952"/>
      <c r="K12952"/>
      <c r="L12952" s="172"/>
    </row>
    <row r="12953" spans="7:12" x14ac:dyDescent="0.15">
      <c r="G12953"/>
      <c r="H12953"/>
      <c r="I12953"/>
      <c r="J12953"/>
      <c r="K12953"/>
      <c r="L12953" s="172"/>
    </row>
    <row r="12954" spans="7:12" x14ac:dyDescent="0.15">
      <c r="G12954"/>
      <c r="H12954"/>
      <c r="I12954"/>
      <c r="J12954"/>
      <c r="K12954"/>
      <c r="L12954" s="172"/>
    </row>
    <row r="12955" spans="7:12" x14ac:dyDescent="0.15">
      <c r="G12955"/>
      <c r="H12955"/>
      <c r="I12955"/>
      <c r="J12955"/>
      <c r="K12955"/>
      <c r="L12955" s="172"/>
    </row>
    <row r="12956" spans="7:12" x14ac:dyDescent="0.15">
      <c r="G12956"/>
      <c r="H12956"/>
      <c r="I12956"/>
      <c r="J12956"/>
      <c r="K12956"/>
      <c r="L12956" s="172"/>
    </row>
    <row r="12957" spans="7:12" x14ac:dyDescent="0.15">
      <c r="G12957"/>
      <c r="H12957"/>
      <c r="I12957"/>
      <c r="J12957"/>
      <c r="K12957"/>
      <c r="L12957" s="172"/>
    </row>
    <row r="12958" spans="7:12" x14ac:dyDescent="0.15">
      <c r="G12958"/>
      <c r="H12958"/>
      <c r="I12958"/>
      <c r="J12958"/>
      <c r="K12958"/>
      <c r="L12958" s="172"/>
    </row>
    <row r="12959" spans="7:12" x14ac:dyDescent="0.15">
      <c r="G12959"/>
      <c r="H12959"/>
      <c r="I12959"/>
      <c r="J12959"/>
      <c r="K12959"/>
      <c r="L12959" s="172"/>
    </row>
    <row r="12960" spans="7:12" x14ac:dyDescent="0.15">
      <c r="G12960"/>
      <c r="H12960"/>
      <c r="I12960"/>
      <c r="J12960"/>
      <c r="K12960"/>
      <c r="L12960" s="172"/>
    </row>
    <row r="12961" spans="7:12" x14ac:dyDescent="0.15">
      <c r="G12961"/>
      <c r="H12961"/>
      <c r="I12961"/>
      <c r="J12961"/>
      <c r="K12961"/>
      <c r="L12961" s="172"/>
    </row>
    <row r="12962" spans="7:12" x14ac:dyDescent="0.15">
      <c r="G12962"/>
      <c r="H12962"/>
      <c r="I12962"/>
      <c r="J12962"/>
      <c r="K12962"/>
      <c r="L12962" s="172"/>
    </row>
    <row r="12963" spans="7:12" x14ac:dyDescent="0.15">
      <c r="G12963"/>
      <c r="H12963"/>
      <c r="I12963"/>
      <c r="J12963"/>
      <c r="K12963"/>
      <c r="L12963" s="172"/>
    </row>
    <row r="12964" spans="7:12" x14ac:dyDescent="0.15">
      <c r="G12964"/>
      <c r="H12964"/>
      <c r="I12964"/>
      <c r="J12964"/>
      <c r="K12964"/>
      <c r="L12964" s="172"/>
    </row>
    <row r="12965" spans="7:12" x14ac:dyDescent="0.15">
      <c r="G12965"/>
      <c r="H12965"/>
      <c r="I12965"/>
      <c r="J12965"/>
      <c r="K12965"/>
      <c r="L12965" s="172"/>
    </row>
    <row r="12966" spans="7:12" x14ac:dyDescent="0.15">
      <c r="G12966"/>
      <c r="H12966"/>
      <c r="I12966"/>
      <c r="J12966"/>
      <c r="K12966"/>
      <c r="L12966" s="172"/>
    </row>
    <row r="12967" spans="7:12" x14ac:dyDescent="0.15">
      <c r="G12967"/>
      <c r="H12967"/>
      <c r="I12967"/>
      <c r="J12967"/>
      <c r="K12967"/>
      <c r="L12967" s="172"/>
    </row>
    <row r="12968" spans="7:12" x14ac:dyDescent="0.15">
      <c r="G12968"/>
      <c r="H12968"/>
      <c r="I12968"/>
      <c r="J12968"/>
      <c r="K12968"/>
      <c r="L12968" s="172"/>
    </row>
    <row r="12969" spans="7:12" x14ac:dyDescent="0.15">
      <c r="G12969"/>
      <c r="H12969"/>
      <c r="I12969"/>
      <c r="J12969"/>
      <c r="K12969"/>
      <c r="L12969" s="172"/>
    </row>
    <row r="12970" spans="7:12" x14ac:dyDescent="0.15">
      <c r="G12970"/>
      <c r="H12970"/>
      <c r="I12970"/>
      <c r="J12970"/>
      <c r="K12970"/>
      <c r="L12970" s="172"/>
    </row>
    <row r="12971" spans="7:12" x14ac:dyDescent="0.15">
      <c r="G12971"/>
      <c r="H12971"/>
      <c r="I12971"/>
      <c r="J12971"/>
      <c r="K12971"/>
      <c r="L12971" s="172"/>
    </row>
    <row r="12972" spans="7:12" x14ac:dyDescent="0.15">
      <c r="G12972"/>
      <c r="H12972"/>
      <c r="I12972"/>
      <c r="J12972"/>
      <c r="K12972"/>
      <c r="L12972" s="172"/>
    </row>
    <row r="12973" spans="7:12" x14ac:dyDescent="0.15">
      <c r="G12973"/>
      <c r="H12973"/>
      <c r="I12973"/>
      <c r="J12973"/>
      <c r="K12973"/>
      <c r="L12973" s="172"/>
    </row>
    <row r="12974" spans="7:12" x14ac:dyDescent="0.15">
      <c r="G12974"/>
      <c r="H12974"/>
      <c r="I12974"/>
      <c r="J12974"/>
      <c r="K12974"/>
      <c r="L12974" s="172"/>
    </row>
    <row r="12975" spans="7:12" x14ac:dyDescent="0.15">
      <c r="G12975"/>
      <c r="H12975"/>
      <c r="I12975"/>
      <c r="J12975"/>
      <c r="K12975"/>
      <c r="L12975" s="172"/>
    </row>
    <row r="12976" spans="7:12" x14ac:dyDescent="0.15">
      <c r="G12976"/>
      <c r="H12976"/>
      <c r="I12976"/>
      <c r="J12976"/>
      <c r="K12976"/>
      <c r="L12976" s="172"/>
    </row>
    <row r="12977" spans="7:12" x14ac:dyDescent="0.15">
      <c r="G12977"/>
      <c r="H12977"/>
      <c r="I12977"/>
      <c r="J12977"/>
      <c r="K12977"/>
      <c r="L12977" s="172"/>
    </row>
    <row r="12978" spans="7:12" x14ac:dyDescent="0.15">
      <c r="G12978"/>
      <c r="H12978"/>
      <c r="I12978"/>
      <c r="J12978"/>
      <c r="K12978"/>
      <c r="L12978" s="172"/>
    </row>
    <row r="12979" spans="7:12" x14ac:dyDescent="0.15">
      <c r="G12979"/>
      <c r="H12979"/>
      <c r="I12979"/>
      <c r="J12979"/>
      <c r="K12979"/>
      <c r="L12979" s="172"/>
    </row>
    <row r="12980" spans="7:12" x14ac:dyDescent="0.15">
      <c r="G12980"/>
      <c r="H12980"/>
      <c r="I12980"/>
      <c r="J12980"/>
      <c r="K12980"/>
      <c r="L12980" s="172"/>
    </row>
    <row r="12981" spans="7:12" x14ac:dyDescent="0.15">
      <c r="G12981"/>
      <c r="H12981"/>
      <c r="I12981"/>
      <c r="J12981"/>
      <c r="K12981"/>
      <c r="L12981" s="172"/>
    </row>
    <row r="12982" spans="7:12" x14ac:dyDescent="0.15">
      <c r="G12982"/>
      <c r="H12982"/>
      <c r="I12982"/>
      <c r="J12982"/>
      <c r="K12982"/>
      <c r="L12982" s="172"/>
    </row>
    <row r="12983" spans="7:12" x14ac:dyDescent="0.15">
      <c r="G12983"/>
      <c r="H12983"/>
      <c r="I12983"/>
      <c r="J12983"/>
      <c r="K12983"/>
      <c r="L12983" s="172"/>
    </row>
    <row r="12984" spans="7:12" x14ac:dyDescent="0.15">
      <c r="G12984"/>
      <c r="H12984"/>
      <c r="I12984"/>
      <c r="J12984"/>
      <c r="K12984"/>
      <c r="L12984" s="172"/>
    </row>
    <row r="12985" spans="7:12" x14ac:dyDescent="0.15">
      <c r="G12985"/>
      <c r="H12985"/>
      <c r="I12985"/>
      <c r="J12985"/>
      <c r="K12985"/>
      <c r="L12985" s="172"/>
    </row>
    <row r="12986" spans="7:12" x14ac:dyDescent="0.15">
      <c r="G12986"/>
      <c r="H12986"/>
      <c r="I12986"/>
      <c r="J12986"/>
      <c r="K12986"/>
      <c r="L12986" s="172"/>
    </row>
    <row r="12987" spans="7:12" x14ac:dyDescent="0.15">
      <c r="G12987"/>
      <c r="H12987"/>
      <c r="I12987"/>
      <c r="J12987"/>
      <c r="K12987"/>
      <c r="L12987" s="172"/>
    </row>
    <row r="12988" spans="7:12" x14ac:dyDescent="0.15">
      <c r="G12988"/>
      <c r="H12988"/>
      <c r="I12988"/>
      <c r="J12988"/>
      <c r="K12988"/>
      <c r="L12988" s="172"/>
    </row>
    <row r="12989" spans="7:12" x14ac:dyDescent="0.15">
      <c r="G12989"/>
      <c r="H12989"/>
      <c r="I12989"/>
      <c r="J12989"/>
      <c r="K12989"/>
      <c r="L12989" s="172"/>
    </row>
    <row r="12990" spans="7:12" x14ac:dyDescent="0.15">
      <c r="G12990"/>
      <c r="H12990"/>
      <c r="I12990"/>
      <c r="J12990"/>
      <c r="K12990"/>
      <c r="L12990" s="172"/>
    </row>
    <row r="12991" spans="7:12" x14ac:dyDescent="0.15">
      <c r="G12991"/>
      <c r="H12991"/>
      <c r="I12991"/>
      <c r="J12991"/>
      <c r="K12991"/>
      <c r="L12991" s="172"/>
    </row>
    <row r="12992" spans="7:12" x14ac:dyDescent="0.15">
      <c r="G12992"/>
      <c r="H12992"/>
      <c r="I12992"/>
      <c r="J12992"/>
      <c r="K12992"/>
      <c r="L12992" s="172"/>
    </row>
    <row r="12993" spans="7:12" x14ac:dyDescent="0.15">
      <c r="G12993"/>
      <c r="H12993"/>
      <c r="I12993"/>
      <c r="J12993"/>
      <c r="K12993"/>
      <c r="L12993" s="172"/>
    </row>
    <row r="12994" spans="7:12" x14ac:dyDescent="0.15">
      <c r="G12994"/>
      <c r="H12994"/>
      <c r="I12994"/>
      <c r="J12994"/>
      <c r="K12994"/>
      <c r="L12994" s="172"/>
    </row>
    <row r="12995" spans="7:12" x14ac:dyDescent="0.15">
      <c r="G12995"/>
      <c r="H12995"/>
      <c r="I12995"/>
      <c r="J12995"/>
      <c r="K12995"/>
      <c r="L12995" s="172"/>
    </row>
    <row r="12996" spans="7:12" x14ac:dyDescent="0.15">
      <c r="G12996"/>
      <c r="H12996"/>
      <c r="I12996"/>
      <c r="J12996"/>
      <c r="K12996"/>
      <c r="L12996" s="172"/>
    </row>
    <row r="12997" spans="7:12" x14ac:dyDescent="0.15">
      <c r="G12997"/>
      <c r="H12997"/>
      <c r="I12997"/>
      <c r="J12997"/>
      <c r="K12997"/>
      <c r="L12997" s="172"/>
    </row>
    <row r="12998" spans="7:12" x14ac:dyDescent="0.15">
      <c r="G12998"/>
      <c r="H12998"/>
      <c r="I12998"/>
      <c r="J12998"/>
      <c r="K12998"/>
      <c r="L12998" s="172"/>
    </row>
    <row r="12999" spans="7:12" x14ac:dyDescent="0.15">
      <c r="G12999"/>
      <c r="H12999"/>
      <c r="I12999"/>
      <c r="J12999"/>
      <c r="K12999"/>
      <c r="L12999" s="172"/>
    </row>
    <row r="13000" spans="7:12" x14ac:dyDescent="0.15">
      <c r="G13000"/>
      <c r="H13000"/>
      <c r="I13000"/>
      <c r="J13000"/>
      <c r="K13000"/>
      <c r="L13000" s="172"/>
    </row>
    <row r="13001" spans="7:12" x14ac:dyDescent="0.15">
      <c r="G13001"/>
      <c r="H13001"/>
      <c r="I13001"/>
      <c r="J13001"/>
      <c r="K13001"/>
      <c r="L13001" s="172"/>
    </row>
    <row r="13002" spans="7:12" x14ac:dyDescent="0.15">
      <c r="G13002"/>
      <c r="H13002"/>
      <c r="I13002"/>
      <c r="J13002"/>
      <c r="K13002"/>
      <c r="L13002" s="172"/>
    </row>
    <row r="13003" spans="7:12" x14ac:dyDescent="0.15">
      <c r="G13003"/>
      <c r="H13003"/>
      <c r="I13003"/>
      <c r="J13003"/>
      <c r="K13003"/>
      <c r="L13003" s="172"/>
    </row>
    <row r="13004" spans="7:12" x14ac:dyDescent="0.15">
      <c r="G13004"/>
      <c r="H13004"/>
      <c r="I13004"/>
      <c r="J13004"/>
      <c r="K13004"/>
      <c r="L13004" s="172"/>
    </row>
    <row r="13005" spans="7:12" x14ac:dyDescent="0.15">
      <c r="G13005"/>
      <c r="H13005"/>
      <c r="I13005"/>
      <c r="J13005"/>
      <c r="K13005"/>
      <c r="L13005" s="172"/>
    </row>
    <row r="13006" spans="7:12" x14ac:dyDescent="0.15">
      <c r="G13006"/>
      <c r="H13006"/>
      <c r="I13006"/>
      <c r="J13006"/>
      <c r="K13006"/>
      <c r="L13006" s="172"/>
    </row>
    <row r="13007" spans="7:12" x14ac:dyDescent="0.15">
      <c r="G13007"/>
      <c r="H13007"/>
      <c r="I13007"/>
      <c r="J13007"/>
      <c r="K13007"/>
      <c r="L13007" s="172"/>
    </row>
    <row r="13008" spans="7:12" x14ac:dyDescent="0.15">
      <c r="G13008"/>
      <c r="H13008"/>
      <c r="I13008"/>
      <c r="J13008"/>
      <c r="K13008"/>
      <c r="L13008" s="172"/>
    </row>
    <row r="13009" spans="7:12" x14ac:dyDescent="0.15">
      <c r="G13009"/>
      <c r="H13009"/>
      <c r="I13009"/>
      <c r="J13009"/>
      <c r="K13009"/>
      <c r="L13009" s="172"/>
    </row>
    <row r="13010" spans="7:12" x14ac:dyDescent="0.15">
      <c r="G13010"/>
      <c r="H13010"/>
      <c r="I13010"/>
      <c r="J13010"/>
      <c r="K13010"/>
      <c r="L13010" s="172"/>
    </row>
    <row r="13011" spans="7:12" x14ac:dyDescent="0.15">
      <c r="G13011"/>
      <c r="H13011"/>
      <c r="I13011"/>
      <c r="J13011"/>
      <c r="K13011"/>
      <c r="L13011" s="172"/>
    </row>
    <row r="13012" spans="7:12" x14ac:dyDescent="0.15">
      <c r="G13012"/>
      <c r="H13012"/>
      <c r="I13012"/>
      <c r="J13012"/>
      <c r="K13012"/>
      <c r="L13012" s="172"/>
    </row>
    <row r="13013" spans="7:12" x14ac:dyDescent="0.15">
      <c r="G13013"/>
      <c r="H13013"/>
      <c r="I13013"/>
      <c r="J13013"/>
      <c r="K13013"/>
      <c r="L13013" s="172"/>
    </row>
    <row r="13014" spans="7:12" x14ac:dyDescent="0.15">
      <c r="G13014"/>
      <c r="H13014"/>
      <c r="I13014"/>
      <c r="J13014"/>
      <c r="K13014"/>
      <c r="L13014" s="172"/>
    </row>
    <row r="13015" spans="7:12" x14ac:dyDescent="0.15">
      <c r="G13015"/>
      <c r="H13015"/>
      <c r="I13015"/>
      <c r="J13015"/>
      <c r="K13015"/>
      <c r="L13015" s="172"/>
    </row>
    <row r="13016" spans="7:12" x14ac:dyDescent="0.15">
      <c r="G13016"/>
      <c r="H13016"/>
      <c r="I13016"/>
      <c r="J13016"/>
      <c r="K13016"/>
      <c r="L13016" s="172"/>
    </row>
    <row r="13017" spans="7:12" x14ac:dyDescent="0.15">
      <c r="G13017"/>
      <c r="H13017"/>
      <c r="I13017"/>
      <c r="J13017"/>
      <c r="K13017"/>
      <c r="L13017" s="172"/>
    </row>
    <row r="13018" spans="7:12" x14ac:dyDescent="0.15">
      <c r="G13018"/>
      <c r="H13018"/>
      <c r="I13018"/>
      <c r="J13018"/>
      <c r="K13018"/>
      <c r="L13018" s="172"/>
    </row>
    <row r="13019" spans="7:12" x14ac:dyDescent="0.15">
      <c r="G13019"/>
      <c r="H13019"/>
      <c r="I13019"/>
      <c r="J13019"/>
      <c r="K13019"/>
      <c r="L13019" s="172"/>
    </row>
    <row r="13020" spans="7:12" x14ac:dyDescent="0.15">
      <c r="G13020"/>
      <c r="H13020"/>
      <c r="I13020"/>
      <c r="J13020"/>
      <c r="K13020"/>
      <c r="L13020" s="172"/>
    </row>
    <row r="13021" spans="7:12" x14ac:dyDescent="0.15">
      <c r="G13021"/>
      <c r="H13021"/>
      <c r="I13021"/>
      <c r="J13021"/>
      <c r="K13021"/>
      <c r="L13021" s="172"/>
    </row>
    <row r="13022" spans="7:12" x14ac:dyDescent="0.15">
      <c r="G13022"/>
      <c r="H13022"/>
      <c r="I13022"/>
      <c r="J13022"/>
      <c r="K13022"/>
      <c r="L13022" s="172"/>
    </row>
    <row r="13023" spans="7:12" x14ac:dyDescent="0.15">
      <c r="G13023"/>
      <c r="H13023"/>
      <c r="I13023"/>
      <c r="J13023"/>
      <c r="K13023"/>
      <c r="L13023" s="172"/>
    </row>
    <row r="13024" spans="7:12" x14ac:dyDescent="0.15">
      <c r="G13024"/>
      <c r="H13024"/>
      <c r="I13024"/>
      <c r="J13024"/>
      <c r="K13024"/>
      <c r="L13024" s="172"/>
    </row>
    <row r="13025" spans="7:12" x14ac:dyDescent="0.15">
      <c r="G13025"/>
      <c r="H13025"/>
      <c r="I13025"/>
      <c r="J13025"/>
      <c r="K13025"/>
      <c r="L13025" s="172"/>
    </row>
    <row r="13026" spans="7:12" x14ac:dyDescent="0.15">
      <c r="G13026"/>
      <c r="H13026"/>
      <c r="I13026"/>
      <c r="J13026"/>
      <c r="K13026"/>
      <c r="L13026" s="172"/>
    </row>
    <row r="13027" spans="7:12" x14ac:dyDescent="0.15">
      <c r="G13027"/>
      <c r="H13027"/>
      <c r="I13027"/>
      <c r="J13027"/>
      <c r="K13027"/>
      <c r="L13027" s="172"/>
    </row>
    <row r="13028" spans="7:12" x14ac:dyDescent="0.15">
      <c r="G13028"/>
      <c r="H13028"/>
      <c r="I13028"/>
      <c r="J13028"/>
      <c r="K13028"/>
      <c r="L13028" s="172"/>
    </row>
    <row r="13029" spans="7:12" x14ac:dyDescent="0.15">
      <c r="G13029"/>
      <c r="H13029"/>
      <c r="I13029"/>
      <c r="J13029"/>
      <c r="K13029"/>
      <c r="L13029" s="172"/>
    </row>
    <row r="13030" spans="7:12" x14ac:dyDescent="0.15">
      <c r="G13030"/>
      <c r="H13030"/>
      <c r="I13030"/>
      <c r="J13030"/>
      <c r="K13030"/>
      <c r="L13030" s="172"/>
    </row>
    <row r="13031" spans="7:12" x14ac:dyDescent="0.15">
      <c r="G13031"/>
      <c r="H13031"/>
      <c r="I13031"/>
      <c r="J13031"/>
      <c r="K13031"/>
      <c r="L13031" s="172"/>
    </row>
    <row r="13032" spans="7:12" x14ac:dyDescent="0.15">
      <c r="G13032"/>
      <c r="H13032"/>
      <c r="I13032"/>
      <c r="J13032"/>
      <c r="K13032"/>
      <c r="L13032" s="172"/>
    </row>
    <row r="13033" spans="7:12" x14ac:dyDescent="0.15">
      <c r="G13033"/>
      <c r="H13033"/>
      <c r="I13033"/>
      <c r="J13033"/>
      <c r="K13033"/>
      <c r="L13033" s="172"/>
    </row>
    <row r="13034" spans="7:12" x14ac:dyDescent="0.15">
      <c r="G13034"/>
      <c r="H13034"/>
      <c r="I13034"/>
      <c r="J13034"/>
      <c r="K13034"/>
      <c r="L13034" s="172"/>
    </row>
    <row r="13035" spans="7:12" x14ac:dyDescent="0.15">
      <c r="G13035"/>
      <c r="H13035"/>
      <c r="I13035"/>
      <c r="J13035"/>
      <c r="K13035"/>
      <c r="L13035" s="172"/>
    </row>
    <row r="13036" spans="7:12" x14ac:dyDescent="0.15">
      <c r="G13036"/>
      <c r="H13036"/>
      <c r="I13036"/>
      <c r="J13036"/>
      <c r="K13036"/>
      <c r="L13036" s="172"/>
    </row>
    <row r="13037" spans="7:12" x14ac:dyDescent="0.15">
      <c r="G13037"/>
      <c r="H13037"/>
      <c r="I13037"/>
      <c r="J13037"/>
      <c r="K13037"/>
      <c r="L13037" s="172"/>
    </row>
    <row r="13038" spans="7:12" x14ac:dyDescent="0.15">
      <c r="G13038"/>
      <c r="H13038"/>
      <c r="I13038"/>
      <c r="J13038"/>
      <c r="K13038"/>
      <c r="L13038" s="172"/>
    </row>
    <row r="13039" spans="7:12" x14ac:dyDescent="0.15">
      <c r="G13039"/>
      <c r="H13039"/>
      <c r="I13039"/>
      <c r="J13039"/>
      <c r="K13039"/>
      <c r="L13039" s="172"/>
    </row>
    <row r="13040" spans="7:12" x14ac:dyDescent="0.15">
      <c r="G13040"/>
      <c r="H13040"/>
      <c r="I13040"/>
      <c r="J13040"/>
      <c r="K13040"/>
      <c r="L13040" s="172"/>
    </row>
    <row r="13041" spans="7:12" x14ac:dyDescent="0.15">
      <c r="G13041"/>
      <c r="H13041"/>
      <c r="I13041"/>
      <c r="J13041"/>
      <c r="K13041"/>
      <c r="L13041" s="172"/>
    </row>
    <row r="13042" spans="7:12" x14ac:dyDescent="0.15">
      <c r="G13042"/>
      <c r="H13042"/>
      <c r="I13042"/>
      <c r="J13042"/>
      <c r="K13042"/>
      <c r="L13042" s="172"/>
    </row>
    <row r="13043" spans="7:12" x14ac:dyDescent="0.15">
      <c r="G13043"/>
      <c r="H13043"/>
      <c r="I13043"/>
      <c r="J13043"/>
      <c r="K13043"/>
      <c r="L13043" s="172"/>
    </row>
    <row r="13044" spans="7:12" x14ac:dyDescent="0.15">
      <c r="G13044"/>
      <c r="H13044"/>
      <c r="I13044"/>
      <c r="J13044"/>
      <c r="K13044"/>
      <c r="L13044" s="172"/>
    </row>
    <row r="13045" spans="7:12" x14ac:dyDescent="0.15">
      <c r="G13045"/>
      <c r="H13045"/>
      <c r="I13045"/>
      <c r="J13045"/>
      <c r="K13045"/>
      <c r="L13045" s="172"/>
    </row>
    <row r="13046" spans="7:12" x14ac:dyDescent="0.15">
      <c r="G13046"/>
      <c r="H13046"/>
      <c r="I13046"/>
      <c r="J13046"/>
      <c r="K13046"/>
      <c r="L13046" s="172"/>
    </row>
    <row r="13047" spans="7:12" x14ac:dyDescent="0.15">
      <c r="G13047"/>
      <c r="H13047"/>
      <c r="I13047"/>
      <c r="J13047"/>
      <c r="K13047"/>
      <c r="L13047" s="172"/>
    </row>
    <row r="13048" spans="7:12" x14ac:dyDescent="0.15">
      <c r="G13048"/>
      <c r="H13048"/>
      <c r="I13048"/>
      <c r="J13048"/>
      <c r="K13048"/>
      <c r="L13048" s="172"/>
    </row>
    <row r="13049" spans="7:12" x14ac:dyDescent="0.15">
      <c r="G13049"/>
      <c r="H13049"/>
      <c r="I13049"/>
      <c r="J13049"/>
      <c r="K13049"/>
      <c r="L13049" s="172"/>
    </row>
    <row r="13050" spans="7:12" x14ac:dyDescent="0.15">
      <c r="G13050"/>
      <c r="H13050"/>
      <c r="I13050"/>
      <c r="J13050"/>
      <c r="K13050"/>
      <c r="L13050" s="172"/>
    </row>
    <row r="13051" spans="7:12" x14ac:dyDescent="0.15">
      <c r="G13051"/>
      <c r="H13051"/>
      <c r="I13051"/>
      <c r="J13051"/>
      <c r="K13051"/>
      <c r="L13051" s="172"/>
    </row>
    <row r="13052" spans="7:12" x14ac:dyDescent="0.15">
      <c r="G13052"/>
      <c r="H13052"/>
      <c r="I13052"/>
      <c r="J13052"/>
      <c r="K13052"/>
      <c r="L13052" s="172"/>
    </row>
    <row r="13053" spans="7:12" x14ac:dyDescent="0.15">
      <c r="G13053"/>
      <c r="H13053"/>
      <c r="I13053"/>
      <c r="J13053"/>
      <c r="K13053"/>
      <c r="L13053" s="172"/>
    </row>
    <row r="13054" spans="7:12" x14ac:dyDescent="0.15">
      <c r="G13054"/>
      <c r="H13054"/>
      <c r="I13054"/>
      <c r="J13054"/>
      <c r="K13054"/>
      <c r="L13054" s="172"/>
    </row>
    <row r="13055" spans="7:12" x14ac:dyDescent="0.15">
      <c r="G13055"/>
      <c r="H13055"/>
      <c r="I13055"/>
      <c r="J13055"/>
      <c r="K13055"/>
      <c r="L13055" s="172"/>
    </row>
    <row r="13056" spans="7:12" x14ac:dyDescent="0.15">
      <c r="G13056"/>
      <c r="H13056"/>
      <c r="I13056"/>
      <c r="J13056"/>
      <c r="K13056"/>
      <c r="L13056" s="172"/>
    </row>
    <row r="13057" spans="7:12" x14ac:dyDescent="0.15">
      <c r="G13057"/>
      <c r="H13057"/>
      <c r="I13057"/>
      <c r="J13057"/>
      <c r="K13057"/>
      <c r="L13057" s="172"/>
    </row>
    <row r="13058" spans="7:12" x14ac:dyDescent="0.15">
      <c r="G13058"/>
      <c r="H13058"/>
      <c r="I13058"/>
      <c r="J13058"/>
      <c r="K13058"/>
      <c r="L13058" s="172"/>
    </row>
    <row r="13059" spans="7:12" x14ac:dyDescent="0.15">
      <c r="G13059"/>
      <c r="H13059"/>
      <c r="I13059"/>
      <c r="J13059"/>
      <c r="K13059"/>
      <c r="L13059" s="172"/>
    </row>
    <row r="13060" spans="7:12" x14ac:dyDescent="0.15">
      <c r="G13060"/>
      <c r="H13060"/>
      <c r="I13060"/>
      <c r="J13060"/>
      <c r="K13060"/>
      <c r="L13060" s="172"/>
    </row>
    <row r="13061" spans="7:12" x14ac:dyDescent="0.15">
      <c r="G13061"/>
      <c r="H13061"/>
      <c r="I13061"/>
      <c r="J13061"/>
      <c r="K13061"/>
      <c r="L13061" s="172"/>
    </row>
    <row r="13062" spans="7:12" x14ac:dyDescent="0.15">
      <c r="G13062"/>
      <c r="H13062"/>
      <c r="I13062"/>
      <c r="J13062"/>
      <c r="K13062"/>
      <c r="L13062" s="172"/>
    </row>
    <row r="13063" spans="7:12" x14ac:dyDescent="0.15">
      <c r="G13063"/>
      <c r="H13063"/>
      <c r="I13063"/>
      <c r="J13063"/>
      <c r="K13063"/>
      <c r="L13063" s="172"/>
    </row>
    <row r="13064" spans="7:12" x14ac:dyDescent="0.15">
      <c r="G13064"/>
      <c r="H13064"/>
      <c r="I13064"/>
      <c r="J13064"/>
      <c r="K13064"/>
      <c r="L13064" s="172"/>
    </row>
    <row r="13065" spans="7:12" x14ac:dyDescent="0.15">
      <c r="G13065"/>
      <c r="H13065"/>
      <c r="I13065"/>
      <c r="J13065"/>
      <c r="K13065"/>
      <c r="L13065" s="172"/>
    </row>
    <row r="13066" spans="7:12" x14ac:dyDescent="0.15">
      <c r="G13066"/>
      <c r="H13066"/>
      <c r="I13066"/>
      <c r="J13066"/>
      <c r="K13066"/>
      <c r="L13066" s="172"/>
    </row>
    <row r="13067" spans="7:12" x14ac:dyDescent="0.15">
      <c r="G13067"/>
      <c r="H13067"/>
      <c r="I13067"/>
      <c r="J13067"/>
      <c r="K13067"/>
      <c r="L13067" s="172"/>
    </row>
    <row r="13068" spans="7:12" x14ac:dyDescent="0.15">
      <c r="G13068"/>
      <c r="H13068"/>
      <c r="I13068"/>
      <c r="J13068"/>
      <c r="K13068"/>
      <c r="L13068" s="172"/>
    </row>
    <row r="13069" spans="7:12" x14ac:dyDescent="0.15">
      <c r="G13069"/>
      <c r="H13069"/>
      <c r="I13069"/>
      <c r="J13069"/>
      <c r="K13069"/>
      <c r="L13069" s="172"/>
    </row>
    <row r="13070" spans="7:12" x14ac:dyDescent="0.15">
      <c r="G13070"/>
      <c r="H13070"/>
      <c r="I13070"/>
      <c r="J13070"/>
      <c r="K13070"/>
      <c r="L13070" s="172"/>
    </row>
    <row r="13071" spans="7:12" x14ac:dyDescent="0.15">
      <c r="G13071"/>
      <c r="H13071"/>
      <c r="I13071"/>
      <c r="J13071"/>
      <c r="K13071"/>
      <c r="L13071" s="172"/>
    </row>
    <row r="13072" spans="7:12" x14ac:dyDescent="0.15">
      <c r="G13072"/>
      <c r="H13072"/>
      <c r="I13072"/>
      <c r="J13072"/>
      <c r="K13072"/>
      <c r="L13072" s="172"/>
    </row>
    <row r="13073" spans="7:12" x14ac:dyDescent="0.15">
      <c r="G13073"/>
      <c r="H13073"/>
      <c r="I13073"/>
      <c r="J13073"/>
      <c r="K13073"/>
      <c r="L13073" s="172"/>
    </row>
    <row r="13074" spans="7:12" x14ac:dyDescent="0.15">
      <c r="G13074"/>
      <c r="H13074"/>
      <c r="I13074"/>
      <c r="J13074"/>
      <c r="K13074"/>
      <c r="L13074" s="172"/>
    </row>
    <row r="13075" spans="7:12" x14ac:dyDescent="0.15">
      <c r="G13075"/>
      <c r="H13075"/>
      <c r="I13075"/>
      <c r="J13075"/>
      <c r="K13075"/>
      <c r="L13075" s="172"/>
    </row>
    <row r="13076" spans="7:12" x14ac:dyDescent="0.15">
      <c r="G13076"/>
      <c r="H13076"/>
      <c r="I13076"/>
      <c r="J13076"/>
      <c r="K13076"/>
      <c r="L13076" s="172"/>
    </row>
    <row r="13077" spans="7:12" x14ac:dyDescent="0.15">
      <c r="G13077"/>
      <c r="H13077"/>
      <c r="I13077"/>
      <c r="J13077"/>
      <c r="K13077"/>
      <c r="L13077" s="172"/>
    </row>
    <row r="13078" spans="7:12" x14ac:dyDescent="0.15">
      <c r="G13078"/>
      <c r="H13078"/>
      <c r="I13078"/>
      <c r="J13078"/>
      <c r="K13078"/>
      <c r="L13078" s="172"/>
    </row>
    <row r="13079" spans="7:12" x14ac:dyDescent="0.15">
      <c r="G13079"/>
      <c r="H13079"/>
      <c r="I13079"/>
      <c r="J13079"/>
      <c r="K13079"/>
      <c r="L13079" s="172"/>
    </row>
    <row r="13080" spans="7:12" x14ac:dyDescent="0.15">
      <c r="G13080"/>
      <c r="H13080"/>
      <c r="I13080"/>
      <c r="J13080"/>
      <c r="K13080"/>
      <c r="L13080" s="172"/>
    </row>
    <row r="13081" spans="7:12" x14ac:dyDescent="0.15">
      <c r="G13081"/>
      <c r="H13081"/>
      <c r="I13081"/>
      <c r="J13081"/>
      <c r="K13081"/>
      <c r="L13081" s="172"/>
    </row>
    <row r="13082" spans="7:12" x14ac:dyDescent="0.15">
      <c r="G13082"/>
      <c r="H13082"/>
      <c r="I13082"/>
      <c r="J13082"/>
      <c r="K13082"/>
      <c r="L13082" s="172"/>
    </row>
    <row r="13083" spans="7:12" x14ac:dyDescent="0.15">
      <c r="G13083"/>
      <c r="H13083"/>
      <c r="I13083"/>
      <c r="J13083"/>
      <c r="K13083"/>
      <c r="L13083" s="172"/>
    </row>
    <row r="13084" spans="7:12" x14ac:dyDescent="0.15">
      <c r="G13084"/>
      <c r="H13084"/>
      <c r="I13084"/>
      <c r="J13084"/>
      <c r="K13084"/>
      <c r="L13084" s="172"/>
    </row>
    <row r="13085" spans="7:12" x14ac:dyDescent="0.15">
      <c r="G13085"/>
      <c r="H13085"/>
      <c r="I13085"/>
      <c r="J13085"/>
      <c r="K13085"/>
      <c r="L13085" s="172"/>
    </row>
    <row r="13086" spans="7:12" x14ac:dyDescent="0.15">
      <c r="G13086"/>
      <c r="H13086"/>
      <c r="I13086"/>
      <c r="J13086"/>
      <c r="K13086"/>
      <c r="L13086" s="172"/>
    </row>
    <row r="13087" spans="7:12" x14ac:dyDescent="0.15">
      <c r="G13087"/>
      <c r="H13087"/>
      <c r="I13087"/>
      <c r="J13087"/>
      <c r="K13087"/>
      <c r="L13087" s="172"/>
    </row>
    <row r="13088" spans="7:12" x14ac:dyDescent="0.15">
      <c r="G13088"/>
      <c r="H13088"/>
      <c r="I13088"/>
      <c r="J13088"/>
      <c r="K13088"/>
      <c r="L13088" s="172"/>
    </row>
    <row r="13089" spans="7:12" x14ac:dyDescent="0.15">
      <c r="G13089"/>
      <c r="H13089"/>
      <c r="I13089"/>
      <c r="J13089"/>
      <c r="K13089"/>
      <c r="L13089" s="172"/>
    </row>
    <row r="13090" spans="7:12" x14ac:dyDescent="0.15">
      <c r="G13090"/>
      <c r="H13090"/>
      <c r="I13090"/>
      <c r="J13090"/>
      <c r="K13090"/>
      <c r="L13090" s="172"/>
    </row>
    <row r="13091" spans="7:12" x14ac:dyDescent="0.15">
      <c r="G13091"/>
      <c r="H13091"/>
      <c r="I13091"/>
      <c r="J13091"/>
      <c r="K13091"/>
      <c r="L13091" s="172"/>
    </row>
    <row r="13092" spans="7:12" x14ac:dyDescent="0.15">
      <c r="G13092"/>
      <c r="H13092"/>
      <c r="I13092"/>
      <c r="J13092"/>
      <c r="K13092"/>
      <c r="L13092" s="172"/>
    </row>
    <row r="13093" spans="7:12" x14ac:dyDescent="0.15">
      <c r="G13093"/>
      <c r="H13093"/>
      <c r="I13093"/>
      <c r="J13093"/>
      <c r="K13093"/>
      <c r="L13093" s="172"/>
    </row>
    <row r="13094" spans="7:12" x14ac:dyDescent="0.15">
      <c r="G13094"/>
      <c r="H13094"/>
      <c r="I13094"/>
      <c r="J13094"/>
      <c r="K13094"/>
      <c r="L13094" s="172"/>
    </row>
    <row r="13095" spans="7:12" x14ac:dyDescent="0.15">
      <c r="G13095"/>
      <c r="H13095"/>
      <c r="I13095"/>
      <c r="J13095"/>
      <c r="K13095"/>
      <c r="L13095" s="172"/>
    </row>
    <row r="13096" spans="7:12" x14ac:dyDescent="0.15">
      <c r="G13096"/>
      <c r="H13096"/>
      <c r="I13096"/>
      <c r="J13096"/>
      <c r="K13096"/>
      <c r="L13096" s="172"/>
    </row>
    <row r="13097" spans="7:12" x14ac:dyDescent="0.15">
      <c r="G13097"/>
      <c r="H13097"/>
      <c r="I13097"/>
      <c r="J13097"/>
      <c r="K13097"/>
      <c r="L13097" s="172"/>
    </row>
    <row r="13098" spans="7:12" x14ac:dyDescent="0.15">
      <c r="G13098"/>
      <c r="H13098"/>
      <c r="I13098"/>
      <c r="J13098"/>
      <c r="K13098"/>
      <c r="L13098" s="172"/>
    </row>
    <row r="13099" spans="7:12" x14ac:dyDescent="0.15">
      <c r="G13099"/>
      <c r="H13099"/>
      <c r="I13099"/>
      <c r="J13099"/>
      <c r="K13099"/>
      <c r="L13099" s="172"/>
    </row>
    <row r="13100" spans="7:12" x14ac:dyDescent="0.15">
      <c r="G13100"/>
      <c r="H13100"/>
      <c r="I13100"/>
      <c r="J13100"/>
      <c r="K13100"/>
      <c r="L13100" s="172"/>
    </row>
    <row r="13101" spans="7:12" x14ac:dyDescent="0.15">
      <c r="G13101"/>
      <c r="H13101"/>
      <c r="I13101"/>
      <c r="J13101"/>
      <c r="K13101"/>
      <c r="L13101" s="172"/>
    </row>
    <row r="13102" spans="7:12" x14ac:dyDescent="0.15">
      <c r="G13102"/>
      <c r="H13102"/>
      <c r="I13102"/>
      <c r="J13102"/>
      <c r="K13102"/>
      <c r="L13102" s="172"/>
    </row>
    <row r="13103" spans="7:12" x14ac:dyDescent="0.15">
      <c r="G13103"/>
      <c r="H13103"/>
      <c r="I13103"/>
      <c r="J13103"/>
      <c r="K13103"/>
      <c r="L13103" s="172"/>
    </row>
    <row r="13104" spans="7:12" x14ac:dyDescent="0.15">
      <c r="G13104"/>
      <c r="H13104"/>
      <c r="I13104"/>
      <c r="J13104"/>
      <c r="K13104"/>
      <c r="L13104" s="172"/>
    </row>
    <row r="13105" spans="7:12" x14ac:dyDescent="0.15">
      <c r="G13105"/>
      <c r="H13105"/>
      <c r="I13105"/>
      <c r="J13105"/>
      <c r="K13105"/>
      <c r="L13105" s="172"/>
    </row>
    <row r="13106" spans="7:12" x14ac:dyDescent="0.15">
      <c r="G13106"/>
      <c r="H13106"/>
      <c r="I13106"/>
      <c r="J13106"/>
      <c r="K13106"/>
      <c r="L13106" s="172"/>
    </row>
    <row r="13107" spans="7:12" x14ac:dyDescent="0.15">
      <c r="G13107"/>
      <c r="H13107"/>
      <c r="I13107"/>
      <c r="J13107"/>
      <c r="K13107"/>
      <c r="L13107" s="172"/>
    </row>
    <row r="13108" spans="7:12" x14ac:dyDescent="0.15">
      <c r="G13108"/>
      <c r="H13108"/>
      <c r="I13108"/>
      <c r="J13108"/>
      <c r="K13108"/>
      <c r="L13108" s="172"/>
    </row>
    <row r="13109" spans="7:12" x14ac:dyDescent="0.15">
      <c r="G13109"/>
      <c r="H13109"/>
      <c r="I13109"/>
      <c r="J13109"/>
      <c r="K13109"/>
      <c r="L13109" s="172"/>
    </row>
    <row r="13110" spans="7:12" x14ac:dyDescent="0.15">
      <c r="G13110"/>
      <c r="H13110"/>
      <c r="I13110"/>
      <c r="J13110"/>
      <c r="K13110"/>
      <c r="L13110" s="172"/>
    </row>
    <row r="13111" spans="7:12" x14ac:dyDescent="0.15">
      <c r="G13111"/>
      <c r="H13111"/>
      <c r="I13111"/>
      <c r="J13111"/>
      <c r="K13111"/>
      <c r="L13111" s="172"/>
    </row>
    <row r="13112" spans="7:12" x14ac:dyDescent="0.15">
      <c r="G13112"/>
      <c r="H13112"/>
      <c r="I13112"/>
      <c r="J13112"/>
      <c r="K13112"/>
      <c r="L13112" s="172"/>
    </row>
    <row r="13113" spans="7:12" x14ac:dyDescent="0.15">
      <c r="G13113"/>
      <c r="H13113"/>
      <c r="I13113"/>
      <c r="J13113"/>
      <c r="K13113"/>
      <c r="L13113" s="172"/>
    </row>
    <row r="13114" spans="7:12" x14ac:dyDescent="0.15">
      <c r="G13114"/>
      <c r="H13114"/>
      <c r="I13114"/>
      <c r="J13114"/>
      <c r="K13114"/>
      <c r="L13114" s="172"/>
    </row>
    <row r="13115" spans="7:12" x14ac:dyDescent="0.15">
      <c r="G13115"/>
      <c r="H13115"/>
      <c r="I13115"/>
      <c r="J13115"/>
      <c r="K13115"/>
      <c r="L13115" s="172"/>
    </row>
    <row r="13116" spans="7:12" x14ac:dyDescent="0.15">
      <c r="G13116"/>
      <c r="H13116"/>
      <c r="I13116"/>
      <c r="J13116"/>
      <c r="K13116"/>
      <c r="L13116" s="172"/>
    </row>
    <row r="13117" spans="7:12" x14ac:dyDescent="0.15">
      <c r="G13117"/>
      <c r="H13117"/>
      <c r="I13117"/>
      <c r="J13117"/>
      <c r="K13117"/>
      <c r="L13117" s="172"/>
    </row>
    <row r="13118" spans="7:12" x14ac:dyDescent="0.15">
      <c r="G13118"/>
      <c r="H13118"/>
      <c r="I13118"/>
      <c r="J13118"/>
      <c r="K13118"/>
      <c r="L13118" s="172"/>
    </row>
    <row r="13119" spans="7:12" x14ac:dyDescent="0.15">
      <c r="G13119"/>
      <c r="H13119"/>
      <c r="I13119"/>
      <c r="J13119"/>
      <c r="K13119"/>
      <c r="L13119" s="172"/>
    </row>
    <row r="13120" spans="7:12" x14ac:dyDescent="0.15">
      <c r="G13120"/>
      <c r="H13120"/>
      <c r="I13120"/>
      <c r="J13120"/>
      <c r="K13120"/>
      <c r="L13120" s="172"/>
    </row>
    <row r="13121" spans="7:12" x14ac:dyDescent="0.15">
      <c r="G13121"/>
      <c r="H13121"/>
      <c r="I13121"/>
      <c r="J13121"/>
      <c r="K13121"/>
      <c r="L13121" s="172"/>
    </row>
    <row r="13122" spans="7:12" x14ac:dyDescent="0.15">
      <c r="G13122"/>
      <c r="H13122"/>
      <c r="I13122"/>
      <c r="J13122"/>
      <c r="K13122"/>
      <c r="L13122" s="172"/>
    </row>
    <row r="13123" spans="7:12" x14ac:dyDescent="0.15">
      <c r="G13123"/>
      <c r="H13123"/>
      <c r="I13123"/>
      <c r="J13123"/>
      <c r="K13123"/>
      <c r="L13123" s="172"/>
    </row>
    <row r="13124" spans="7:12" x14ac:dyDescent="0.15">
      <c r="G13124"/>
      <c r="H13124"/>
      <c r="I13124"/>
      <c r="J13124"/>
      <c r="K13124"/>
      <c r="L13124" s="172"/>
    </row>
    <row r="13125" spans="7:12" x14ac:dyDescent="0.15">
      <c r="G13125"/>
      <c r="H13125"/>
      <c r="I13125"/>
      <c r="J13125"/>
      <c r="K13125"/>
      <c r="L13125" s="172"/>
    </row>
    <row r="13126" spans="7:12" x14ac:dyDescent="0.15">
      <c r="G13126"/>
      <c r="H13126"/>
      <c r="I13126"/>
      <c r="J13126"/>
      <c r="K13126"/>
      <c r="L13126" s="172"/>
    </row>
    <row r="13127" spans="7:12" x14ac:dyDescent="0.15">
      <c r="G13127"/>
      <c r="H13127"/>
      <c r="I13127"/>
      <c r="J13127"/>
      <c r="K13127"/>
      <c r="L13127" s="172"/>
    </row>
    <row r="13128" spans="7:12" x14ac:dyDescent="0.15">
      <c r="G13128"/>
      <c r="H13128"/>
      <c r="I13128"/>
      <c r="J13128"/>
      <c r="K13128"/>
      <c r="L13128" s="172"/>
    </row>
    <row r="13129" spans="7:12" x14ac:dyDescent="0.15">
      <c r="G13129"/>
      <c r="H13129"/>
      <c r="I13129"/>
      <c r="J13129"/>
      <c r="K13129"/>
      <c r="L13129" s="172"/>
    </row>
    <row r="13130" spans="7:12" x14ac:dyDescent="0.15">
      <c r="G13130"/>
      <c r="H13130"/>
      <c r="I13130"/>
      <c r="J13130"/>
      <c r="K13130"/>
      <c r="L13130" s="172"/>
    </row>
    <row r="13131" spans="7:12" x14ac:dyDescent="0.15">
      <c r="G13131"/>
      <c r="H13131"/>
      <c r="I13131"/>
      <c r="J13131"/>
      <c r="K13131"/>
      <c r="L13131" s="172"/>
    </row>
    <row r="13132" spans="7:12" x14ac:dyDescent="0.15">
      <c r="G13132"/>
      <c r="H13132"/>
      <c r="I13132"/>
      <c r="J13132"/>
      <c r="K13132"/>
      <c r="L13132" s="172"/>
    </row>
    <row r="13133" spans="7:12" x14ac:dyDescent="0.15">
      <c r="G13133"/>
      <c r="H13133"/>
      <c r="I13133"/>
      <c r="J13133"/>
      <c r="K13133"/>
      <c r="L13133" s="172"/>
    </row>
    <row r="13134" spans="7:12" x14ac:dyDescent="0.15">
      <c r="G13134"/>
      <c r="H13134"/>
      <c r="I13134"/>
      <c r="J13134"/>
      <c r="K13134"/>
      <c r="L13134" s="172"/>
    </row>
    <row r="13135" spans="7:12" x14ac:dyDescent="0.15">
      <c r="G13135"/>
      <c r="H13135"/>
      <c r="I13135"/>
      <c r="J13135"/>
      <c r="K13135"/>
      <c r="L13135" s="172"/>
    </row>
    <row r="13136" spans="7:12" x14ac:dyDescent="0.15">
      <c r="G13136"/>
      <c r="H13136"/>
      <c r="I13136"/>
      <c r="J13136"/>
      <c r="K13136"/>
      <c r="L13136" s="172"/>
    </row>
    <row r="13137" spans="7:12" x14ac:dyDescent="0.15">
      <c r="G13137"/>
      <c r="H13137"/>
      <c r="I13137"/>
      <c r="J13137"/>
      <c r="K13137"/>
      <c r="L13137" s="172"/>
    </row>
    <row r="13138" spans="7:12" x14ac:dyDescent="0.15">
      <c r="G13138"/>
      <c r="H13138"/>
      <c r="I13138"/>
      <c r="J13138"/>
      <c r="K13138"/>
      <c r="L13138" s="172"/>
    </row>
    <row r="13139" spans="7:12" x14ac:dyDescent="0.15">
      <c r="G13139"/>
      <c r="H13139"/>
      <c r="I13139"/>
      <c r="J13139"/>
      <c r="K13139"/>
      <c r="L13139" s="172"/>
    </row>
    <row r="13140" spans="7:12" x14ac:dyDescent="0.15">
      <c r="G13140"/>
      <c r="H13140"/>
      <c r="I13140"/>
      <c r="J13140"/>
      <c r="K13140"/>
      <c r="L13140" s="172"/>
    </row>
    <row r="13141" spans="7:12" x14ac:dyDescent="0.15">
      <c r="G13141"/>
      <c r="H13141"/>
      <c r="I13141"/>
      <c r="J13141"/>
      <c r="K13141"/>
      <c r="L13141" s="172"/>
    </row>
    <row r="13142" spans="7:12" x14ac:dyDescent="0.15">
      <c r="G13142"/>
      <c r="H13142"/>
      <c r="I13142"/>
      <c r="J13142"/>
      <c r="K13142"/>
      <c r="L13142" s="172"/>
    </row>
    <row r="13143" spans="7:12" x14ac:dyDescent="0.15">
      <c r="G13143"/>
      <c r="H13143"/>
      <c r="I13143"/>
      <c r="J13143"/>
      <c r="K13143"/>
      <c r="L13143" s="172"/>
    </row>
    <row r="13144" spans="7:12" x14ac:dyDescent="0.15">
      <c r="G13144"/>
      <c r="H13144"/>
      <c r="I13144"/>
      <c r="J13144"/>
      <c r="K13144"/>
      <c r="L13144" s="172"/>
    </row>
    <row r="13145" spans="7:12" x14ac:dyDescent="0.15">
      <c r="G13145"/>
      <c r="H13145"/>
      <c r="I13145"/>
      <c r="J13145"/>
      <c r="K13145"/>
      <c r="L13145" s="172"/>
    </row>
    <row r="13146" spans="7:12" x14ac:dyDescent="0.15">
      <c r="G13146"/>
      <c r="H13146"/>
      <c r="I13146"/>
      <c r="J13146"/>
      <c r="K13146"/>
      <c r="L13146" s="172"/>
    </row>
    <row r="13147" spans="7:12" x14ac:dyDescent="0.15">
      <c r="G13147"/>
      <c r="H13147"/>
      <c r="I13147"/>
      <c r="J13147"/>
      <c r="K13147"/>
      <c r="L13147" s="172"/>
    </row>
    <row r="13148" spans="7:12" x14ac:dyDescent="0.15">
      <c r="G13148"/>
      <c r="H13148"/>
      <c r="I13148"/>
      <c r="J13148"/>
      <c r="K13148"/>
      <c r="L13148" s="172"/>
    </row>
    <row r="13149" spans="7:12" x14ac:dyDescent="0.15">
      <c r="G13149"/>
      <c r="H13149"/>
      <c r="I13149"/>
      <c r="J13149"/>
      <c r="K13149"/>
      <c r="L13149" s="172"/>
    </row>
    <row r="13150" spans="7:12" x14ac:dyDescent="0.15">
      <c r="G13150"/>
      <c r="H13150"/>
      <c r="I13150"/>
      <c r="J13150"/>
      <c r="K13150"/>
      <c r="L13150" s="172"/>
    </row>
    <row r="13151" spans="7:12" x14ac:dyDescent="0.15">
      <c r="G13151"/>
      <c r="H13151"/>
      <c r="I13151"/>
      <c r="J13151"/>
      <c r="K13151"/>
      <c r="L13151" s="172"/>
    </row>
    <row r="13152" spans="7:12" x14ac:dyDescent="0.15">
      <c r="G13152"/>
      <c r="H13152"/>
      <c r="I13152"/>
      <c r="J13152"/>
      <c r="K13152"/>
      <c r="L13152" s="172"/>
    </row>
    <row r="13153" spans="7:12" x14ac:dyDescent="0.15">
      <c r="G13153"/>
      <c r="H13153"/>
      <c r="I13153"/>
      <c r="J13153"/>
      <c r="K13153"/>
      <c r="L13153" s="172"/>
    </row>
    <row r="13154" spans="7:12" x14ac:dyDescent="0.15">
      <c r="G13154"/>
      <c r="H13154"/>
      <c r="I13154"/>
      <c r="J13154"/>
      <c r="K13154"/>
      <c r="L13154" s="172"/>
    </row>
    <row r="13155" spans="7:12" x14ac:dyDescent="0.15">
      <c r="G13155"/>
      <c r="H13155"/>
      <c r="I13155"/>
      <c r="J13155"/>
      <c r="K13155"/>
      <c r="L13155" s="172"/>
    </row>
    <row r="13156" spans="7:12" x14ac:dyDescent="0.15">
      <c r="G13156"/>
      <c r="H13156"/>
      <c r="I13156"/>
      <c r="J13156"/>
      <c r="K13156"/>
      <c r="L13156" s="172"/>
    </row>
    <row r="13157" spans="7:12" x14ac:dyDescent="0.15">
      <c r="G13157"/>
      <c r="H13157"/>
      <c r="I13157"/>
      <c r="J13157"/>
      <c r="K13157"/>
      <c r="L13157" s="172"/>
    </row>
    <row r="13158" spans="7:12" x14ac:dyDescent="0.15">
      <c r="G13158"/>
      <c r="H13158"/>
      <c r="I13158"/>
      <c r="J13158"/>
      <c r="K13158"/>
      <c r="L13158" s="172"/>
    </row>
    <row r="13159" spans="7:12" x14ac:dyDescent="0.15">
      <c r="G13159"/>
      <c r="H13159"/>
      <c r="I13159"/>
      <c r="J13159"/>
      <c r="K13159"/>
      <c r="L13159" s="172"/>
    </row>
    <row r="13160" spans="7:12" x14ac:dyDescent="0.15">
      <c r="G13160"/>
      <c r="H13160"/>
      <c r="I13160"/>
      <c r="J13160"/>
      <c r="K13160"/>
      <c r="L13160" s="172"/>
    </row>
    <row r="13161" spans="7:12" x14ac:dyDescent="0.15">
      <c r="G13161"/>
      <c r="H13161"/>
      <c r="I13161"/>
      <c r="J13161"/>
      <c r="K13161"/>
      <c r="L13161" s="172"/>
    </row>
    <row r="13162" spans="7:12" x14ac:dyDescent="0.15">
      <c r="G13162"/>
      <c r="H13162"/>
      <c r="I13162"/>
      <c r="J13162"/>
      <c r="K13162"/>
      <c r="L13162" s="172"/>
    </row>
    <row r="13163" spans="7:12" x14ac:dyDescent="0.15">
      <c r="G13163"/>
      <c r="H13163"/>
      <c r="I13163"/>
      <c r="J13163"/>
      <c r="K13163"/>
      <c r="L13163" s="172"/>
    </row>
    <row r="13164" spans="7:12" x14ac:dyDescent="0.15">
      <c r="G13164"/>
      <c r="H13164"/>
      <c r="I13164"/>
      <c r="J13164"/>
      <c r="K13164"/>
      <c r="L13164" s="172"/>
    </row>
    <row r="13165" spans="7:12" x14ac:dyDescent="0.15">
      <c r="G13165"/>
      <c r="H13165"/>
      <c r="I13165"/>
      <c r="J13165"/>
      <c r="K13165"/>
      <c r="L13165" s="172"/>
    </row>
    <row r="13166" spans="7:12" x14ac:dyDescent="0.15">
      <c r="G13166"/>
      <c r="H13166"/>
      <c r="I13166"/>
      <c r="J13166"/>
      <c r="K13166"/>
      <c r="L13166" s="172"/>
    </row>
    <row r="13167" spans="7:12" x14ac:dyDescent="0.15">
      <c r="G13167"/>
      <c r="H13167"/>
      <c r="I13167"/>
      <c r="J13167"/>
      <c r="K13167"/>
      <c r="L13167" s="172"/>
    </row>
    <row r="13168" spans="7:12" x14ac:dyDescent="0.15">
      <c r="G13168"/>
      <c r="H13168"/>
      <c r="I13168"/>
      <c r="J13168"/>
      <c r="K13168"/>
      <c r="L13168" s="172"/>
    </row>
    <row r="13169" spans="7:12" x14ac:dyDescent="0.15">
      <c r="G13169"/>
      <c r="H13169"/>
      <c r="I13169"/>
      <c r="J13169"/>
      <c r="K13169"/>
      <c r="L13169" s="172"/>
    </row>
    <row r="13170" spans="7:12" x14ac:dyDescent="0.15">
      <c r="G13170"/>
      <c r="H13170"/>
      <c r="I13170"/>
      <c r="J13170"/>
      <c r="K13170"/>
      <c r="L13170" s="172"/>
    </row>
    <row r="13171" spans="7:12" x14ac:dyDescent="0.15">
      <c r="G13171"/>
      <c r="H13171"/>
      <c r="I13171"/>
      <c r="J13171"/>
      <c r="K13171"/>
      <c r="L13171" s="172"/>
    </row>
    <row r="13172" spans="7:12" x14ac:dyDescent="0.15">
      <c r="G13172"/>
      <c r="H13172"/>
      <c r="I13172"/>
      <c r="J13172"/>
      <c r="K13172"/>
      <c r="L13172" s="172"/>
    </row>
    <row r="13173" spans="7:12" x14ac:dyDescent="0.15">
      <c r="G13173"/>
      <c r="H13173"/>
      <c r="I13173"/>
      <c r="J13173"/>
      <c r="K13173"/>
      <c r="L13173" s="172"/>
    </row>
    <row r="13174" spans="7:12" x14ac:dyDescent="0.15">
      <c r="G13174"/>
      <c r="H13174"/>
      <c r="I13174"/>
      <c r="J13174"/>
      <c r="K13174"/>
      <c r="L13174" s="172"/>
    </row>
    <row r="13175" spans="7:12" x14ac:dyDescent="0.15">
      <c r="G13175"/>
      <c r="H13175"/>
      <c r="I13175"/>
      <c r="J13175"/>
      <c r="K13175"/>
      <c r="L13175" s="172"/>
    </row>
    <row r="13176" spans="7:12" x14ac:dyDescent="0.15">
      <c r="G13176"/>
      <c r="H13176"/>
      <c r="I13176"/>
      <c r="J13176"/>
      <c r="K13176"/>
      <c r="L13176" s="172"/>
    </row>
    <row r="13177" spans="7:12" x14ac:dyDescent="0.15">
      <c r="G13177"/>
      <c r="H13177"/>
      <c r="I13177"/>
      <c r="J13177"/>
      <c r="K13177"/>
      <c r="L13177" s="172"/>
    </row>
    <row r="13178" spans="7:12" x14ac:dyDescent="0.15">
      <c r="G13178"/>
      <c r="H13178"/>
      <c r="I13178"/>
      <c r="J13178"/>
      <c r="K13178"/>
      <c r="L13178" s="172"/>
    </row>
    <row r="13179" spans="7:12" x14ac:dyDescent="0.15">
      <c r="G13179"/>
      <c r="H13179"/>
      <c r="I13179"/>
      <c r="J13179"/>
      <c r="K13179"/>
      <c r="L13179" s="172"/>
    </row>
    <row r="13180" spans="7:12" x14ac:dyDescent="0.15">
      <c r="G13180"/>
      <c r="H13180"/>
      <c r="I13180"/>
      <c r="J13180"/>
      <c r="K13180"/>
      <c r="L13180" s="172"/>
    </row>
    <row r="13181" spans="7:12" x14ac:dyDescent="0.15">
      <c r="G13181"/>
      <c r="H13181"/>
      <c r="I13181"/>
      <c r="J13181"/>
      <c r="K13181"/>
      <c r="L13181" s="172"/>
    </row>
    <row r="13182" spans="7:12" x14ac:dyDescent="0.15">
      <c r="G13182"/>
      <c r="H13182"/>
      <c r="I13182"/>
      <c r="J13182"/>
      <c r="K13182"/>
      <c r="L13182" s="172"/>
    </row>
    <row r="13183" spans="7:12" x14ac:dyDescent="0.15">
      <c r="G13183"/>
      <c r="H13183"/>
      <c r="I13183"/>
      <c r="J13183"/>
      <c r="K13183"/>
      <c r="L13183" s="172"/>
    </row>
    <row r="13184" spans="7:12" x14ac:dyDescent="0.15">
      <c r="G13184"/>
      <c r="H13184"/>
      <c r="I13184"/>
      <c r="J13184"/>
      <c r="K13184"/>
      <c r="L13184" s="172"/>
    </row>
    <row r="13185" spans="7:12" x14ac:dyDescent="0.15">
      <c r="G13185"/>
      <c r="H13185"/>
      <c r="I13185"/>
      <c r="J13185"/>
      <c r="K13185"/>
      <c r="L13185" s="172"/>
    </row>
    <row r="13186" spans="7:12" x14ac:dyDescent="0.15">
      <c r="G13186"/>
      <c r="H13186"/>
      <c r="I13186"/>
      <c r="J13186"/>
      <c r="K13186"/>
      <c r="L13186" s="172"/>
    </row>
    <row r="13187" spans="7:12" x14ac:dyDescent="0.15">
      <c r="G13187"/>
      <c r="H13187"/>
      <c r="I13187"/>
      <c r="J13187"/>
      <c r="K13187"/>
      <c r="L13187" s="172"/>
    </row>
    <row r="13188" spans="7:12" x14ac:dyDescent="0.15">
      <c r="G13188"/>
      <c r="H13188"/>
      <c r="I13188"/>
      <c r="J13188"/>
      <c r="K13188"/>
      <c r="L13188" s="172"/>
    </row>
    <row r="13189" spans="7:12" x14ac:dyDescent="0.15">
      <c r="G13189"/>
      <c r="H13189"/>
      <c r="I13189"/>
      <c r="J13189"/>
      <c r="K13189"/>
      <c r="L13189" s="172"/>
    </row>
    <row r="13190" spans="7:12" x14ac:dyDescent="0.15">
      <c r="G13190"/>
      <c r="H13190"/>
      <c r="I13190"/>
      <c r="J13190"/>
      <c r="K13190"/>
      <c r="L13190" s="172"/>
    </row>
    <row r="13191" spans="7:12" x14ac:dyDescent="0.15">
      <c r="G13191"/>
      <c r="H13191"/>
      <c r="I13191"/>
      <c r="J13191"/>
      <c r="K13191"/>
      <c r="L13191" s="172"/>
    </row>
    <row r="13192" spans="7:12" x14ac:dyDescent="0.15">
      <c r="G13192"/>
      <c r="H13192"/>
      <c r="I13192"/>
      <c r="J13192"/>
      <c r="K13192"/>
      <c r="L13192" s="172"/>
    </row>
    <row r="13193" spans="7:12" x14ac:dyDescent="0.15">
      <c r="G13193"/>
      <c r="H13193"/>
      <c r="I13193"/>
      <c r="J13193"/>
      <c r="K13193"/>
      <c r="L13193" s="172"/>
    </row>
    <row r="13194" spans="7:12" x14ac:dyDescent="0.15">
      <c r="G13194"/>
      <c r="H13194"/>
      <c r="I13194"/>
      <c r="J13194"/>
      <c r="K13194"/>
      <c r="L13194" s="172"/>
    </row>
    <row r="13195" spans="7:12" x14ac:dyDescent="0.15">
      <c r="G13195"/>
      <c r="H13195"/>
      <c r="I13195"/>
      <c r="J13195"/>
      <c r="K13195"/>
      <c r="L13195" s="172"/>
    </row>
    <row r="13196" spans="7:12" x14ac:dyDescent="0.15">
      <c r="G13196"/>
      <c r="H13196"/>
      <c r="I13196"/>
      <c r="J13196"/>
      <c r="K13196"/>
      <c r="L13196" s="172"/>
    </row>
    <row r="13197" spans="7:12" x14ac:dyDescent="0.15">
      <c r="G13197"/>
      <c r="H13197"/>
      <c r="I13197"/>
      <c r="J13197"/>
      <c r="K13197"/>
      <c r="L13197" s="172"/>
    </row>
    <row r="13198" spans="7:12" x14ac:dyDescent="0.15">
      <c r="G13198"/>
      <c r="H13198"/>
      <c r="I13198"/>
      <c r="J13198"/>
      <c r="K13198"/>
      <c r="L13198" s="172"/>
    </row>
    <row r="13199" spans="7:12" x14ac:dyDescent="0.15">
      <c r="G13199"/>
      <c r="H13199"/>
      <c r="I13199"/>
      <c r="J13199"/>
      <c r="K13199"/>
      <c r="L13199" s="172"/>
    </row>
    <row r="13200" spans="7:12" x14ac:dyDescent="0.15">
      <c r="G13200"/>
      <c r="H13200"/>
      <c r="I13200"/>
      <c r="J13200"/>
      <c r="K13200"/>
      <c r="L13200" s="172"/>
    </row>
    <row r="13201" spans="7:12" x14ac:dyDescent="0.15">
      <c r="G13201"/>
      <c r="H13201"/>
      <c r="I13201"/>
      <c r="J13201"/>
      <c r="K13201"/>
      <c r="L13201" s="172"/>
    </row>
    <row r="13202" spans="7:12" x14ac:dyDescent="0.15">
      <c r="G13202"/>
      <c r="H13202"/>
      <c r="I13202"/>
      <c r="J13202"/>
      <c r="K13202"/>
      <c r="L13202" s="172"/>
    </row>
    <row r="13203" spans="7:12" x14ac:dyDescent="0.15">
      <c r="G13203"/>
      <c r="H13203"/>
      <c r="I13203"/>
      <c r="J13203"/>
      <c r="K13203"/>
      <c r="L13203" s="172"/>
    </row>
    <row r="13204" spans="7:12" x14ac:dyDescent="0.15">
      <c r="G13204"/>
      <c r="H13204"/>
      <c r="I13204"/>
      <c r="J13204"/>
      <c r="K13204"/>
      <c r="L13204" s="172"/>
    </row>
    <row r="13205" spans="7:12" x14ac:dyDescent="0.15">
      <c r="G13205"/>
      <c r="H13205"/>
      <c r="I13205"/>
      <c r="J13205"/>
      <c r="K13205"/>
      <c r="L13205" s="172"/>
    </row>
    <row r="13206" spans="7:12" x14ac:dyDescent="0.15">
      <c r="G13206"/>
      <c r="H13206"/>
      <c r="I13206"/>
      <c r="J13206"/>
      <c r="K13206"/>
      <c r="L13206" s="172"/>
    </row>
    <row r="13207" spans="7:12" x14ac:dyDescent="0.15">
      <c r="G13207"/>
      <c r="H13207"/>
      <c r="I13207"/>
      <c r="J13207"/>
      <c r="K13207"/>
      <c r="L13207" s="172"/>
    </row>
    <row r="13208" spans="7:12" x14ac:dyDescent="0.15">
      <c r="G13208"/>
      <c r="H13208"/>
      <c r="I13208"/>
      <c r="J13208"/>
      <c r="K13208"/>
      <c r="L13208" s="172"/>
    </row>
    <row r="13209" spans="7:12" x14ac:dyDescent="0.15">
      <c r="G13209"/>
      <c r="H13209"/>
      <c r="I13209"/>
      <c r="J13209"/>
      <c r="K13209"/>
      <c r="L13209" s="172"/>
    </row>
    <row r="13210" spans="7:12" x14ac:dyDescent="0.15">
      <c r="G13210"/>
      <c r="H13210"/>
      <c r="I13210"/>
      <c r="J13210"/>
      <c r="K13210"/>
      <c r="L13210" s="172"/>
    </row>
    <row r="13211" spans="7:12" x14ac:dyDescent="0.15">
      <c r="G13211"/>
      <c r="H13211"/>
      <c r="I13211"/>
      <c r="J13211"/>
      <c r="K13211"/>
      <c r="L13211" s="172"/>
    </row>
    <row r="13212" spans="7:12" x14ac:dyDescent="0.15">
      <c r="G13212"/>
      <c r="H13212"/>
      <c r="I13212"/>
      <c r="J13212"/>
      <c r="K13212"/>
      <c r="L13212" s="172"/>
    </row>
    <row r="13213" spans="7:12" x14ac:dyDescent="0.15">
      <c r="G13213"/>
      <c r="H13213"/>
      <c r="I13213"/>
      <c r="J13213"/>
      <c r="K13213"/>
      <c r="L13213" s="172"/>
    </row>
    <row r="13214" spans="7:12" x14ac:dyDescent="0.15">
      <c r="G13214"/>
      <c r="H13214"/>
      <c r="I13214"/>
      <c r="J13214"/>
      <c r="K13214"/>
      <c r="L13214" s="172"/>
    </row>
    <row r="13215" spans="7:12" x14ac:dyDescent="0.15">
      <c r="G13215"/>
      <c r="H13215"/>
      <c r="I13215"/>
      <c r="J13215"/>
      <c r="K13215"/>
      <c r="L13215" s="172"/>
    </row>
    <row r="13216" spans="7:12" x14ac:dyDescent="0.15">
      <c r="G13216"/>
      <c r="H13216"/>
      <c r="I13216"/>
      <c r="J13216"/>
      <c r="K13216"/>
      <c r="L13216" s="172"/>
    </row>
    <row r="13217" spans="7:12" x14ac:dyDescent="0.15">
      <c r="G13217"/>
      <c r="H13217"/>
      <c r="I13217"/>
      <c r="J13217"/>
      <c r="K13217"/>
      <c r="L13217" s="172"/>
    </row>
    <row r="13218" spans="7:12" x14ac:dyDescent="0.15">
      <c r="G13218"/>
      <c r="H13218"/>
      <c r="I13218"/>
      <c r="J13218"/>
      <c r="K13218"/>
      <c r="L13218" s="172"/>
    </row>
    <row r="13219" spans="7:12" x14ac:dyDescent="0.15">
      <c r="G13219"/>
      <c r="H13219"/>
      <c r="I13219"/>
      <c r="J13219"/>
      <c r="K13219"/>
      <c r="L13219" s="172"/>
    </row>
    <row r="13220" spans="7:12" x14ac:dyDescent="0.15">
      <c r="G13220"/>
      <c r="H13220"/>
      <c r="I13220"/>
      <c r="J13220"/>
      <c r="K13220"/>
      <c r="L13220" s="172"/>
    </row>
    <row r="13221" spans="7:12" x14ac:dyDescent="0.15">
      <c r="G13221"/>
      <c r="H13221"/>
      <c r="I13221"/>
      <c r="J13221"/>
      <c r="K13221"/>
      <c r="L13221" s="172"/>
    </row>
    <row r="13222" spans="7:12" x14ac:dyDescent="0.15">
      <c r="G13222"/>
      <c r="H13222"/>
      <c r="I13222"/>
      <c r="J13222"/>
      <c r="K13222"/>
      <c r="L13222" s="172"/>
    </row>
    <row r="13223" spans="7:12" x14ac:dyDescent="0.15">
      <c r="G13223"/>
      <c r="H13223"/>
      <c r="I13223"/>
      <c r="J13223"/>
      <c r="K13223"/>
      <c r="L13223" s="172"/>
    </row>
    <row r="13224" spans="7:12" x14ac:dyDescent="0.15">
      <c r="G13224"/>
      <c r="H13224"/>
      <c r="I13224"/>
      <c r="J13224"/>
      <c r="K13224"/>
      <c r="L13224" s="172"/>
    </row>
    <row r="13225" spans="7:12" x14ac:dyDescent="0.15">
      <c r="G13225"/>
      <c r="H13225"/>
      <c r="I13225"/>
      <c r="J13225"/>
      <c r="K13225"/>
      <c r="L13225" s="172"/>
    </row>
    <row r="13226" spans="7:12" x14ac:dyDescent="0.15">
      <c r="G13226"/>
      <c r="H13226"/>
      <c r="I13226"/>
      <c r="J13226"/>
      <c r="K13226"/>
      <c r="L13226" s="172"/>
    </row>
    <row r="13227" spans="7:12" x14ac:dyDescent="0.15">
      <c r="G13227"/>
      <c r="H13227"/>
      <c r="I13227"/>
      <c r="J13227"/>
      <c r="K13227"/>
      <c r="L13227" s="172"/>
    </row>
    <row r="13228" spans="7:12" x14ac:dyDescent="0.15">
      <c r="G13228"/>
      <c r="H13228"/>
      <c r="I13228"/>
      <c r="J13228"/>
      <c r="K13228"/>
      <c r="L13228" s="172"/>
    </row>
    <row r="13229" spans="7:12" x14ac:dyDescent="0.15">
      <c r="G13229"/>
      <c r="H13229"/>
      <c r="I13229"/>
      <c r="J13229"/>
      <c r="K13229"/>
      <c r="L13229" s="172"/>
    </row>
    <row r="13230" spans="7:12" x14ac:dyDescent="0.15">
      <c r="G13230"/>
      <c r="H13230"/>
      <c r="I13230"/>
      <c r="J13230"/>
      <c r="K13230"/>
      <c r="L13230" s="172"/>
    </row>
    <row r="13231" spans="7:12" x14ac:dyDescent="0.15">
      <c r="G13231"/>
      <c r="H13231"/>
      <c r="I13231"/>
      <c r="J13231"/>
      <c r="K13231"/>
      <c r="L13231" s="172"/>
    </row>
    <row r="13232" spans="7:12" x14ac:dyDescent="0.15">
      <c r="G13232"/>
      <c r="H13232"/>
      <c r="I13232"/>
      <c r="J13232"/>
      <c r="K13232"/>
      <c r="L13232" s="172"/>
    </row>
    <row r="13233" spans="7:12" x14ac:dyDescent="0.15">
      <c r="G13233"/>
      <c r="H13233"/>
      <c r="I13233"/>
      <c r="J13233"/>
      <c r="K13233"/>
      <c r="L13233" s="172"/>
    </row>
    <row r="13234" spans="7:12" x14ac:dyDescent="0.15">
      <c r="G13234"/>
      <c r="H13234"/>
      <c r="I13234"/>
      <c r="J13234"/>
      <c r="K13234"/>
      <c r="L13234" s="172"/>
    </row>
    <row r="13235" spans="7:12" x14ac:dyDescent="0.15">
      <c r="G13235"/>
      <c r="H13235"/>
      <c r="I13235"/>
      <c r="J13235"/>
      <c r="K13235"/>
      <c r="L13235" s="172"/>
    </row>
    <row r="13236" spans="7:12" x14ac:dyDescent="0.15">
      <c r="G13236"/>
      <c r="H13236"/>
      <c r="I13236"/>
      <c r="J13236"/>
      <c r="K13236"/>
      <c r="L13236" s="172"/>
    </row>
    <row r="13237" spans="7:12" x14ac:dyDescent="0.15">
      <c r="G13237"/>
      <c r="H13237"/>
      <c r="I13237"/>
      <c r="J13237"/>
      <c r="K13237"/>
      <c r="L13237" s="172"/>
    </row>
    <row r="13238" spans="7:12" x14ac:dyDescent="0.15">
      <c r="G13238"/>
      <c r="H13238"/>
      <c r="I13238"/>
      <c r="J13238"/>
      <c r="K13238"/>
      <c r="L13238" s="172"/>
    </row>
    <row r="13239" spans="7:12" x14ac:dyDescent="0.15">
      <c r="G13239"/>
      <c r="H13239"/>
      <c r="I13239"/>
      <c r="J13239"/>
      <c r="K13239"/>
      <c r="L13239" s="172"/>
    </row>
    <row r="13240" spans="7:12" x14ac:dyDescent="0.15">
      <c r="G13240"/>
      <c r="H13240"/>
      <c r="I13240"/>
      <c r="J13240"/>
      <c r="K13240"/>
      <c r="L13240" s="172"/>
    </row>
    <row r="13241" spans="7:12" x14ac:dyDescent="0.15">
      <c r="G13241"/>
      <c r="H13241"/>
      <c r="I13241"/>
      <c r="J13241"/>
      <c r="K13241"/>
      <c r="L13241" s="172"/>
    </row>
    <row r="13242" spans="7:12" x14ac:dyDescent="0.15">
      <c r="G13242"/>
      <c r="H13242"/>
      <c r="I13242"/>
      <c r="J13242"/>
      <c r="K13242"/>
      <c r="L13242" s="172"/>
    </row>
    <row r="13243" spans="7:12" x14ac:dyDescent="0.15">
      <c r="G13243"/>
      <c r="H13243"/>
      <c r="I13243"/>
      <c r="J13243"/>
      <c r="K13243"/>
      <c r="L13243" s="172"/>
    </row>
    <row r="13244" spans="7:12" x14ac:dyDescent="0.15">
      <c r="G13244"/>
      <c r="H13244"/>
      <c r="I13244"/>
      <c r="J13244"/>
      <c r="K13244"/>
      <c r="L13244" s="172"/>
    </row>
    <row r="13245" spans="7:12" x14ac:dyDescent="0.15">
      <c r="G13245"/>
      <c r="H13245"/>
      <c r="I13245"/>
      <c r="J13245"/>
      <c r="K13245"/>
      <c r="L13245" s="172"/>
    </row>
    <row r="13246" spans="7:12" x14ac:dyDescent="0.15">
      <c r="G13246"/>
      <c r="H13246"/>
      <c r="I13246"/>
      <c r="J13246"/>
      <c r="K13246"/>
      <c r="L13246" s="172"/>
    </row>
    <row r="13247" spans="7:12" x14ac:dyDescent="0.15">
      <c r="G13247"/>
      <c r="H13247"/>
      <c r="I13247"/>
      <c r="J13247"/>
      <c r="K13247"/>
      <c r="L13247" s="172"/>
    </row>
    <row r="13248" spans="7:12" x14ac:dyDescent="0.15">
      <c r="G13248"/>
      <c r="H13248"/>
      <c r="I13248"/>
      <c r="J13248"/>
      <c r="K13248"/>
      <c r="L13248" s="172"/>
    </row>
    <row r="13249" spans="7:12" x14ac:dyDescent="0.15">
      <c r="G13249"/>
      <c r="H13249"/>
      <c r="I13249"/>
      <c r="J13249"/>
      <c r="K13249"/>
      <c r="L13249" s="172"/>
    </row>
    <row r="13250" spans="7:12" x14ac:dyDescent="0.15">
      <c r="G13250"/>
      <c r="H13250"/>
      <c r="I13250"/>
      <c r="J13250"/>
      <c r="K13250"/>
      <c r="L13250" s="172"/>
    </row>
    <row r="13251" spans="7:12" x14ac:dyDescent="0.15">
      <c r="G13251"/>
      <c r="H13251"/>
      <c r="I13251"/>
      <c r="J13251"/>
      <c r="K13251"/>
      <c r="L13251" s="172"/>
    </row>
    <row r="13252" spans="7:12" x14ac:dyDescent="0.15">
      <c r="G13252"/>
      <c r="H13252"/>
      <c r="I13252"/>
      <c r="J13252"/>
      <c r="K13252"/>
      <c r="L13252" s="172"/>
    </row>
    <row r="13253" spans="7:12" x14ac:dyDescent="0.15">
      <c r="G13253"/>
      <c r="H13253"/>
      <c r="I13253"/>
      <c r="J13253"/>
      <c r="K13253"/>
      <c r="L13253" s="172"/>
    </row>
    <row r="13254" spans="7:12" x14ac:dyDescent="0.15">
      <c r="G13254"/>
      <c r="H13254"/>
      <c r="I13254"/>
      <c r="J13254"/>
      <c r="K13254"/>
      <c r="L13254" s="172"/>
    </row>
    <row r="13255" spans="7:12" x14ac:dyDescent="0.15">
      <c r="G13255"/>
      <c r="H13255"/>
      <c r="I13255"/>
      <c r="J13255"/>
      <c r="K13255"/>
      <c r="L13255" s="172"/>
    </row>
    <row r="13256" spans="7:12" x14ac:dyDescent="0.15">
      <c r="G13256"/>
      <c r="H13256"/>
      <c r="I13256"/>
      <c r="J13256"/>
      <c r="K13256"/>
      <c r="L13256" s="172"/>
    </row>
    <row r="13257" spans="7:12" x14ac:dyDescent="0.15">
      <c r="G13257"/>
      <c r="H13257"/>
      <c r="I13257"/>
      <c r="J13257"/>
      <c r="K13257"/>
      <c r="L13257" s="172"/>
    </row>
    <row r="13258" spans="7:12" x14ac:dyDescent="0.15">
      <c r="G13258"/>
      <c r="H13258"/>
      <c r="I13258"/>
      <c r="J13258"/>
      <c r="K13258"/>
      <c r="L13258" s="172"/>
    </row>
    <row r="13259" spans="7:12" x14ac:dyDescent="0.15">
      <c r="G13259"/>
      <c r="H13259"/>
      <c r="I13259"/>
      <c r="J13259"/>
      <c r="K13259"/>
      <c r="L13259" s="172"/>
    </row>
    <row r="13260" spans="7:12" x14ac:dyDescent="0.15">
      <c r="G13260"/>
      <c r="H13260"/>
      <c r="I13260"/>
      <c r="J13260"/>
      <c r="K13260"/>
      <c r="L13260" s="172"/>
    </row>
    <row r="13261" spans="7:12" x14ac:dyDescent="0.15">
      <c r="G13261"/>
      <c r="H13261"/>
      <c r="I13261"/>
      <c r="J13261"/>
      <c r="K13261"/>
      <c r="L13261" s="172"/>
    </row>
    <row r="13262" spans="7:12" x14ac:dyDescent="0.15">
      <c r="G13262"/>
      <c r="H13262"/>
      <c r="I13262"/>
      <c r="J13262"/>
      <c r="K13262"/>
      <c r="L13262" s="172"/>
    </row>
    <row r="13263" spans="7:12" x14ac:dyDescent="0.15">
      <c r="G13263"/>
      <c r="H13263"/>
      <c r="I13263"/>
      <c r="J13263"/>
      <c r="K13263"/>
      <c r="L13263" s="172"/>
    </row>
    <row r="13264" spans="7:12" x14ac:dyDescent="0.15">
      <c r="G13264"/>
      <c r="H13264"/>
      <c r="I13264"/>
      <c r="J13264"/>
      <c r="K13264"/>
      <c r="L13264" s="172"/>
    </row>
    <row r="13265" spans="7:12" x14ac:dyDescent="0.15">
      <c r="G13265"/>
      <c r="H13265"/>
      <c r="I13265"/>
      <c r="J13265"/>
      <c r="K13265"/>
      <c r="L13265" s="172"/>
    </row>
    <row r="13266" spans="7:12" x14ac:dyDescent="0.15">
      <c r="G13266"/>
      <c r="H13266"/>
      <c r="I13266"/>
      <c r="J13266"/>
      <c r="K13266"/>
      <c r="L13266" s="172"/>
    </row>
    <row r="13267" spans="7:12" x14ac:dyDescent="0.15">
      <c r="G13267"/>
      <c r="H13267"/>
      <c r="I13267"/>
      <c r="J13267"/>
      <c r="K13267"/>
      <c r="L13267" s="172"/>
    </row>
    <row r="13268" spans="7:12" x14ac:dyDescent="0.15">
      <c r="G13268"/>
      <c r="H13268"/>
      <c r="I13268"/>
      <c r="J13268"/>
      <c r="K13268"/>
      <c r="L13268" s="172"/>
    </row>
    <row r="13269" spans="7:12" x14ac:dyDescent="0.15">
      <c r="G13269"/>
      <c r="H13269"/>
      <c r="I13269"/>
      <c r="J13269"/>
      <c r="K13269"/>
      <c r="L13269" s="172"/>
    </row>
    <row r="13270" spans="7:12" x14ac:dyDescent="0.15">
      <c r="G13270"/>
      <c r="H13270"/>
      <c r="I13270"/>
      <c r="J13270"/>
      <c r="K13270"/>
      <c r="L13270" s="172"/>
    </row>
    <row r="13271" spans="7:12" x14ac:dyDescent="0.15">
      <c r="G13271"/>
      <c r="H13271"/>
      <c r="I13271"/>
      <c r="J13271"/>
      <c r="K13271"/>
      <c r="L13271" s="172"/>
    </row>
    <row r="13272" spans="7:12" x14ac:dyDescent="0.15">
      <c r="G13272"/>
      <c r="H13272"/>
      <c r="I13272"/>
      <c r="J13272"/>
      <c r="K13272"/>
      <c r="L13272" s="172"/>
    </row>
    <row r="13273" spans="7:12" x14ac:dyDescent="0.15">
      <c r="G13273"/>
      <c r="H13273"/>
      <c r="I13273"/>
      <c r="J13273"/>
      <c r="K13273"/>
      <c r="L13273" s="172"/>
    </row>
    <row r="13274" spans="7:12" x14ac:dyDescent="0.15">
      <c r="G13274"/>
      <c r="H13274"/>
      <c r="I13274"/>
      <c r="J13274"/>
      <c r="K13274"/>
      <c r="L13274" s="172"/>
    </row>
    <row r="13275" spans="7:12" x14ac:dyDescent="0.15">
      <c r="G13275"/>
      <c r="H13275"/>
      <c r="I13275"/>
      <c r="J13275"/>
      <c r="K13275"/>
      <c r="L13275" s="172"/>
    </row>
    <row r="13276" spans="7:12" x14ac:dyDescent="0.15">
      <c r="G13276"/>
      <c r="H13276"/>
      <c r="I13276"/>
      <c r="J13276"/>
      <c r="K13276"/>
      <c r="L13276" s="172"/>
    </row>
    <row r="13277" spans="7:12" x14ac:dyDescent="0.15">
      <c r="G13277"/>
      <c r="H13277"/>
      <c r="I13277"/>
      <c r="J13277"/>
      <c r="K13277"/>
      <c r="L13277" s="172"/>
    </row>
    <row r="13278" spans="7:12" x14ac:dyDescent="0.15">
      <c r="G13278"/>
      <c r="H13278"/>
      <c r="I13278"/>
      <c r="J13278"/>
      <c r="K13278"/>
      <c r="L13278" s="172"/>
    </row>
    <row r="13279" spans="7:12" x14ac:dyDescent="0.15">
      <c r="G13279"/>
      <c r="H13279"/>
      <c r="I13279"/>
      <c r="J13279"/>
      <c r="K13279"/>
      <c r="L13279" s="172"/>
    </row>
    <row r="13280" spans="7:12" x14ac:dyDescent="0.15">
      <c r="G13280"/>
      <c r="H13280"/>
      <c r="I13280"/>
      <c r="J13280"/>
      <c r="K13280"/>
      <c r="L13280" s="172"/>
    </row>
    <row r="13281" spans="7:12" x14ac:dyDescent="0.15">
      <c r="G13281"/>
      <c r="H13281"/>
      <c r="I13281"/>
      <c r="J13281"/>
      <c r="K13281"/>
      <c r="L13281" s="172"/>
    </row>
    <row r="13282" spans="7:12" x14ac:dyDescent="0.15">
      <c r="G13282"/>
      <c r="H13282"/>
      <c r="I13282"/>
      <c r="J13282"/>
      <c r="K13282"/>
      <c r="L13282" s="172"/>
    </row>
    <row r="13283" spans="7:12" x14ac:dyDescent="0.15">
      <c r="G13283"/>
      <c r="H13283"/>
      <c r="I13283"/>
      <c r="J13283"/>
      <c r="K13283"/>
      <c r="L13283" s="172"/>
    </row>
    <row r="13284" spans="7:12" x14ac:dyDescent="0.15">
      <c r="G13284"/>
      <c r="H13284"/>
      <c r="I13284"/>
      <c r="J13284"/>
      <c r="K13284"/>
      <c r="L13284" s="172"/>
    </row>
    <row r="13285" spans="7:12" x14ac:dyDescent="0.15">
      <c r="G13285"/>
      <c r="H13285"/>
      <c r="I13285"/>
      <c r="J13285"/>
      <c r="K13285"/>
      <c r="L13285" s="172"/>
    </row>
    <row r="13286" spans="7:12" x14ac:dyDescent="0.15">
      <c r="G13286"/>
      <c r="H13286"/>
      <c r="I13286"/>
      <c r="J13286"/>
      <c r="K13286"/>
      <c r="L13286" s="172"/>
    </row>
    <row r="13287" spans="7:12" x14ac:dyDescent="0.15">
      <c r="G13287"/>
      <c r="H13287"/>
      <c r="I13287"/>
      <c r="J13287"/>
      <c r="K13287"/>
      <c r="L13287" s="172"/>
    </row>
    <row r="13288" spans="7:12" x14ac:dyDescent="0.15">
      <c r="G13288"/>
      <c r="H13288"/>
      <c r="I13288"/>
      <c r="J13288"/>
      <c r="K13288"/>
      <c r="L13288" s="172"/>
    </row>
    <row r="13289" spans="7:12" x14ac:dyDescent="0.15">
      <c r="G13289"/>
      <c r="H13289"/>
      <c r="I13289"/>
      <c r="J13289"/>
      <c r="K13289"/>
      <c r="L13289" s="172"/>
    </row>
    <row r="13290" spans="7:12" x14ac:dyDescent="0.15">
      <c r="G13290"/>
      <c r="H13290"/>
      <c r="I13290"/>
      <c r="J13290"/>
      <c r="K13290"/>
      <c r="L13290" s="172"/>
    </row>
    <row r="13291" spans="7:12" x14ac:dyDescent="0.15">
      <c r="G13291"/>
      <c r="H13291"/>
      <c r="I13291"/>
      <c r="J13291"/>
      <c r="K13291"/>
      <c r="L13291" s="172"/>
    </row>
    <row r="13292" spans="7:12" x14ac:dyDescent="0.15">
      <c r="G13292"/>
      <c r="H13292"/>
      <c r="I13292"/>
      <c r="J13292"/>
      <c r="K13292"/>
      <c r="L13292" s="172"/>
    </row>
    <row r="13293" spans="7:12" x14ac:dyDescent="0.15">
      <c r="G13293"/>
      <c r="H13293"/>
      <c r="I13293"/>
      <c r="J13293"/>
      <c r="K13293"/>
      <c r="L13293" s="172"/>
    </row>
    <row r="13294" spans="7:12" x14ac:dyDescent="0.15">
      <c r="G13294"/>
      <c r="H13294"/>
      <c r="I13294"/>
      <c r="J13294"/>
      <c r="K13294"/>
      <c r="L13294" s="172"/>
    </row>
    <row r="13295" spans="7:12" x14ac:dyDescent="0.15">
      <c r="G13295"/>
      <c r="H13295"/>
      <c r="I13295"/>
      <c r="J13295"/>
      <c r="K13295"/>
      <c r="L13295" s="172"/>
    </row>
    <row r="13296" spans="7:12" x14ac:dyDescent="0.15">
      <c r="G13296"/>
      <c r="H13296"/>
      <c r="I13296"/>
      <c r="J13296"/>
      <c r="K13296"/>
      <c r="L13296" s="172"/>
    </row>
    <row r="13297" spans="7:12" x14ac:dyDescent="0.15">
      <c r="G13297"/>
      <c r="H13297"/>
      <c r="I13297"/>
      <c r="J13297"/>
      <c r="K13297"/>
      <c r="L13297" s="172"/>
    </row>
    <row r="13298" spans="7:12" x14ac:dyDescent="0.15">
      <c r="G13298"/>
      <c r="H13298"/>
      <c r="I13298"/>
      <c r="J13298"/>
      <c r="K13298"/>
      <c r="L13298" s="172"/>
    </row>
    <row r="13299" spans="7:12" x14ac:dyDescent="0.15">
      <c r="G13299"/>
      <c r="H13299"/>
      <c r="I13299"/>
      <c r="J13299"/>
      <c r="K13299"/>
      <c r="L13299" s="172"/>
    </row>
    <row r="13300" spans="7:12" x14ac:dyDescent="0.15">
      <c r="G13300"/>
      <c r="H13300"/>
      <c r="I13300"/>
      <c r="J13300"/>
      <c r="K13300"/>
      <c r="L13300" s="172"/>
    </row>
    <row r="13301" spans="7:12" x14ac:dyDescent="0.15">
      <c r="G13301"/>
      <c r="H13301"/>
      <c r="I13301"/>
      <c r="J13301"/>
      <c r="K13301"/>
      <c r="L13301" s="172"/>
    </row>
    <row r="13302" spans="7:12" x14ac:dyDescent="0.15">
      <c r="G13302"/>
      <c r="H13302"/>
      <c r="I13302"/>
      <c r="J13302"/>
      <c r="K13302"/>
      <c r="L13302" s="172"/>
    </row>
    <row r="13303" spans="7:12" x14ac:dyDescent="0.15">
      <c r="G13303"/>
      <c r="H13303"/>
      <c r="I13303"/>
      <c r="J13303"/>
      <c r="K13303"/>
      <c r="L13303" s="172"/>
    </row>
    <row r="13304" spans="7:12" x14ac:dyDescent="0.15">
      <c r="G13304"/>
      <c r="H13304"/>
      <c r="I13304"/>
      <c r="J13304"/>
      <c r="K13304"/>
      <c r="L13304" s="172"/>
    </row>
    <row r="13305" spans="7:12" x14ac:dyDescent="0.15">
      <c r="G13305"/>
      <c r="H13305"/>
      <c r="I13305"/>
      <c r="J13305"/>
      <c r="K13305"/>
      <c r="L13305" s="172"/>
    </row>
    <row r="13306" spans="7:12" x14ac:dyDescent="0.15">
      <c r="G13306"/>
      <c r="H13306"/>
      <c r="I13306"/>
      <c r="J13306"/>
      <c r="K13306"/>
      <c r="L13306" s="172"/>
    </row>
    <row r="13307" spans="7:12" x14ac:dyDescent="0.15">
      <c r="G13307"/>
      <c r="H13307"/>
      <c r="I13307"/>
      <c r="J13307"/>
      <c r="K13307"/>
      <c r="L13307" s="172"/>
    </row>
    <row r="13308" spans="7:12" x14ac:dyDescent="0.15">
      <c r="G13308"/>
      <c r="H13308"/>
      <c r="I13308"/>
      <c r="J13308"/>
      <c r="K13308"/>
      <c r="L13308" s="172"/>
    </row>
    <row r="13309" spans="7:12" x14ac:dyDescent="0.15">
      <c r="G13309"/>
      <c r="H13309"/>
      <c r="I13309"/>
      <c r="J13309"/>
      <c r="K13309"/>
      <c r="L13309" s="172"/>
    </row>
    <row r="13310" spans="7:12" x14ac:dyDescent="0.15">
      <c r="G13310"/>
      <c r="H13310"/>
      <c r="I13310"/>
      <c r="J13310"/>
      <c r="K13310"/>
      <c r="L13310" s="172"/>
    </row>
    <row r="13311" spans="7:12" x14ac:dyDescent="0.15">
      <c r="G13311"/>
      <c r="H13311"/>
      <c r="I13311"/>
      <c r="J13311"/>
      <c r="K13311"/>
      <c r="L13311" s="172"/>
    </row>
    <row r="13312" spans="7:12" x14ac:dyDescent="0.15">
      <c r="G13312"/>
      <c r="H13312"/>
      <c r="I13312"/>
      <c r="J13312"/>
      <c r="K13312"/>
      <c r="L13312" s="172"/>
    </row>
    <row r="13313" spans="7:12" x14ac:dyDescent="0.15">
      <c r="G13313"/>
      <c r="H13313"/>
      <c r="I13313"/>
      <c r="J13313"/>
      <c r="K13313"/>
      <c r="L13313" s="172"/>
    </row>
    <row r="13314" spans="7:12" x14ac:dyDescent="0.15">
      <c r="G13314"/>
      <c r="H13314"/>
      <c r="I13314"/>
      <c r="J13314"/>
      <c r="K13314"/>
      <c r="L13314" s="172"/>
    </row>
    <row r="13315" spans="7:12" x14ac:dyDescent="0.15">
      <c r="G13315"/>
      <c r="H13315"/>
      <c r="I13315"/>
      <c r="J13315"/>
      <c r="K13315"/>
      <c r="L13315" s="172"/>
    </row>
    <row r="13316" spans="7:12" x14ac:dyDescent="0.15">
      <c r="G13316"/>
      <c r="H13316"/>
      <c r="I13316"/>
      <c r="J13316"/>
      <c r="K13316"/>
      <c r="L13316" s="172"/>
    </row>
    <row r="13317" spans="7:12" x14ac:dyDescent="0.15">
      <c r="G13317"/>
      <c r="H13317"/>
      <c r="I13317"/>
      <c r="J13317"/>
      <c r="K13317"/>
      <c r="L13317" s="172"/>
    </row>
    <row r="13318" spans="7:12" x14ac:dyDescent="0.15">
      <c r="G13318"/>
      <c r="H13318"/>
      <c r="I13318"/>
      <c r="J13318"/>
      <c r="K13318"/>
      <c r="L13318" s="172"/>
    </row>
    <row r="13319" spans="7:12" x14ac:dyDescent="0.15">
      <c r="G13319"/>
      <c r="H13319"/>
      <c r="I13319"/>
      <c r="J13319"/>
      <c r="K13319"/>
      <c r="L13319" s="172"/>
    </row>
    <row r="13320" spans="7:12" x14ac:dyDescent="0.15">
      <c r="G13320"/>
      <c r="H13320"/>
      <c r="I13320"/>
      <c r="J13320"/>
      <c r="K13320"/>
      <c r="L13320" s="172"/>
    </row>
    <row r="13321" spans="7:12" x14ac:dyDescent="0.15">
      <c r="G13321"/>
      <c r="H13321"/>
      <c r="I13321"/>
      <c r="J13321"/>
      <c r="K13321"/>
      <c r="L13321" s="172"/>
    </row>
    <row r="13322" spans="7:12" x14ac:dyDescent="0.15">
      <c r="G13322"/>
      <c r="H13322"/>
      <c r="I13322"/>
      <c r="J13322"/>
      <c r="K13322"/>
      <c r="L13322" s="172"/>
    </row>
    <row r="13323" spans="7:12" x14ac:dyDescent="0.15">
      <c r="G13323"/>
      <c r="H13323"/>
      <c r="I13323"/>
      <c r="J13323"/>
      <c r="K13323"/>
      <c r="L13323" s="172"/>
    </row>
    <row r="13324" spans="7:12" x14ac:dyDescent="0.15">
      <c r="G13324"/>
      <c r="H13324"/>
      <c r="I13324"/>
      <c r="J13324"/>
      <c r="K13324"/>
      <c r="L13324" s="172"/>
    </row>
    <row r="13325" spans="7:12" x14ac:dyDescent="0.15">
      <c r="G13325"/>
      <c r="H13325"/>
      <c r="I13325"/>
      <c r="J13325"/>
      <c r="K13325"/>
      <c r="L13325" s="172"/>
    </row>
    <row r="13326" spans="7:12" x14ac:dyDescent="0.15">
      <c r="G13326"/>
      <c r="H13326"/>
      <c r="I13326"/>
      <c r="J13326"/>
      <c r="K13326"/>
      <c r="L13326" s="172"/>
    </row>
    <row r="13327" spans="7:12" x14ac:dyDescent="0.15">
      <c r="G13327"/>
      <c r="H13327"/>
      <c r="I13327"/>
      <c r="J13327"/>
      <c r="K13327"/>
      <c r="L13327" s="172"/>
    </row>
    <row r="13328" spans="7:12" x14ac:dyDescent="0.15">
      <c r="G13328"/>
      <c r="H13328"/>
      <c r="I13328"/>
      <c r="J13328"/>
      <c r="K13328"/>
      <c r="L13328" s="172"/>
    </row>
    <row r="13329" spans="7:12" x14ac:dyDescent="0.15">
      <c r="G13329"/>
      <c r="H13329"/>
      <c r="I13329"/>
      <c r="J13329"/>
      <c r="K13329"/>
      <c r="L13329" s="172"/>
    </row>
    <row r="13330" spans="7:12" x14ac:dyDescent="0.15">
      <c r="G13330"/>
      <c r="H13330"/>
      <c r="I13330"/>
      <c r="J13330"/>
      <c r="K13330"/>
      <c r="L13330" s="172"/>
    </row>
    <row r="13331" spans="7:12" x14ac:dyDescent="0.15">
      <c r="G13331"/>
      <c r="H13331"/>
      <c r="I13331"/>
      <c r="J13331"/>
      <c r="K13331"/>
      <c r="L13331" s="172"/>
    </row>
    <row r="13332" spans="7:12" x14ac:dyDescent="0.15">
      <c r="G13332"/>
      <c r="H13332"/>
      <c r="I13332"/>
      <c r="J13332"/>
      <c r="K13332"/>
      <c r="L13332" s="172"/>
    </row>
    <row r="13333" spans="7:12" x14ac:dyDescent="0.15">
      <c r="G13333"/>
      <c r="H13333"/>
      <c r="I13333"/>
      <c r="J13333"/>
      <c r="K13333"/>
      <c r="L13333" s="172"/>
    </row>
    <row r="13334" spans="7:12" x14ac:dyDescent="0.15">
      <c r="G13334"/>
      <c r="H13334"/>
      <c r="I13334"/>
      <c r="J13334"/>
      <c r="K13334"/>
      <c r="L13334" s="172"/>
    </row>
    <row r="13335" spans="7:12" x14ac:dyDescent="0.15">
      <c r="G13335"/>
      <c r="H13335"/>
      <c r="I13335"/>
      <c r="J13335"/>
      <c r="K13335"/>
      <c r="L13335" s="172"/>
    </row>
    <row r="13336" spans="7:12" x14ac:dyDescent="0.15">
      <c r="G13336"/>
      <c r="H13336"/>
      <c r="I13336"/>
      <c r="J13336"/>
      <c r="K13336"/>
      <c r="L13336" s="172"/>
    </row>
    <row r="13337" spans="7:12" x14ac:dyDescent="0.15">
      <c r="G13337"/>
      <c r="H13337"/>
      <c r="I13337"/>
      <c r="J13337"/>
      <c r="K13337"/>
      <c r="L13337" s="172"/>
    </row>
    <row r="13338" spans="7:12" x14ac:dyDescent="0.15">
      <c r="G13338"/>
      <c r="H13338"/>
      <c r="I13338"/>
      <c r="J13338"/>
      <c r="K13338"/>
      <c r="L13338" s="172"/>
    </row>
    <row r="13339" spans="7:12" x14ac:dyDescent="0.15">
      <c r="G13339"/>
      <c r="H13339"/>
      <c r="I13339"/>
      <c r="J13339"/>
      <c r="K13339"/>
      <c r="L13339" s="172"/>
    </row>
    <row r="13340" spans="7:12" x14ac:dyDescent="0.15">
      <c r="G13340"/>
      <c r="H13340"/>
      <c r="I13340"/>
      <c r="J13340"/>
      <c r="K13340"/>
      <c r="L13340" s="172"/>
    </row>
    <row r="13341" spans="7:12" x14ac:dyDescent="0.15">
      <c r="G13341"/>
      <c r="H13341"/>
      <c r="I13341"/>
      <c r="J13341"/>
      <c r="K13341"/>
      <c r="L13341" s="172"/>
    </row>
    <row r="13342" spans="7:12" x14ac:dyDescent="0.15">
      <c r="G13342"/>
      <c r="H13342"/>
      <c r="I13342"/>
      <c r="J13342"/>
      <c r="K13342"/>
      <c r="L13342" s="172"/>
    </row>
    <row r="13343" spans="7:12" x14ac:dyDescent="0.15">
      <c r="G13343"/>
      <c r="H13343"/>
      <c r="I13343"/>
      <c r="J13343"/>
      <c r="K13343"/>
      <c r="L13343" s="172"/>
    </row>
    <row r="13344" spans="7:12" x14ac:dyDescent="0.15">
      <c r="G13344"/>
      <c r="H13344"/>
      <c r="I13344"/>
      <c r="J13344"/>
      <c r="K13344"/>
      <c r="L13344" s="172"/>
    </row>
    <row r="13345" spans="7:12" x14ac:dyDescent="0.15">
      <c r="G13345"/>
      <c r="H13345"/>
      <c r="I13345"/>
      <c r="J13345"/>
      <c r="K13345"/>
      <c r="L13345" s="172"/>
    </row>
    <row r="13346" spans="7:12" x14ac:dyDescent="0.15">
      <c r="G13346"/>
      <c r="H13346"/>
      <c r="I13346"/>
      <c r="J13346"/>
      <c r="K13346"/>
      <c r="L13346" s="172"/>
    </row>
    <row r="13347" spans="7:12" x14ac:dyDescent="0.15">
      <c r="G13347"/>
      <c r="H13347"/>
      <c r="I13347"/>
      <c r="J13347"/>
      <c r="K13347"/>
      <c r="L13347" s="172"/>
    </row>
    <row r="13348" spans="7:12" x14ac:dyDescent="0.15">
      <c r="G13348"/>
      <c r="H13348"/>
      <c r="I13348"/>
      <c r="J13348"/>
      <c r="K13348"/>
      <c r="L13348" s="172"/>
    </row>
    <row r="13349" spans="7:12" x14ac:dyDescent="0.15">
      <c r="G13349"/>
      <c r="H13349"/>
      <c r="I13349"/>
      <c r="J13349"/>
      <c r="K13349"/>
      <c r="L13349" s="172"/>
    </row>
    <row r="13350" spans="7:12" x14ac:dyDescent="0.15">
      <c r="G13350"/>
      <c r="H13350"/>
      <c r="I13350"/>
      <c r="J13350"/>
      <c r="K13350"/>
      <c r="L13350" s="172"/>
    </row>
    <row r="13351" spans="7:12" x14ac:dyDescent="0.15">
      <c r="G13351"/>
      <c r="H13351"/>
      <c r="I13351"/>
      <c r="J13351"/>
      <c r="K13351"/>
      <c r="L13351" s="172"/>
    </row>
    <row r="13352" spans="7:12" x14ac:dyDescent="0.15">
      <c r="G13352"/>
      <c r="H13352"/>
      <c r="I13352"/>
      <c r="J13352"/>
      <c r="K13352"/>
      <c r="L13352" s="172"/>
    </row>
    <row r="13353" spans="7:12" x14ac:dyDescent="0.15">
      <c r="G13353"/>
      <c r="H13353"/>
      <c r="I13353"/>
      <c r="J13353"/>
      <c r="K13353"/>
      <c r="L13353" s="172"/>
    </row>
    <row r="13354" spans="7:12" x14ac:dyDescent="0.15">
      <c r="G13354"/>
      <c r="H13354"/>
      <c r="I13354"/>
      <c r="J13354"/>
      <c r="K13354"/>
      <c r="L13354" s="172"/>
    </row>
    <row r="13355" spans="7:12" x14ac:dyDescent="0.15">
      <c r="G13355"/>
      <c r="H13355"/>
      <c r="I13355"/>
      <c r="J13355"/>
      <c r="K13355"/>
      <c r="L13355" s="172"/>
    </row>
    <row r="13356" spans="7:12" x14ac:dyDescent="0.15">
      <c r="G13356"/>
      <c r="H13356"/>
      <c r="I13356"/>
      <c r="J13356"/>
      <c r="K13356"/>
      <c r="L13356" s="172"/>
    </row>
    <row r="13357" spans="7:12" x14ac:dyDescent="0.15">
      <c r="G13357"/>
      <c r="H13357"/>
      <c r="I13357"/>
      <c r="J13357"/>
      <c r="K13357"/>
      <c r="L13357" s="172"/>
    </row>
    <row r="13358" spans="7:12" x14ac:dyDescent="0.15">
      <c r="G13358"/>
      <c r="H13358"/>
      <c r="I13358"/>
      <c r="J13358"/>
      <c r="K13358"/>
      <c r="L13358" s="172"/>
    </row>
    <row r="13359" spans="7:12" x14ac:dyDescent="0.15">
      <c r="G13359"/>
      <c r="H13359"/>
      <c r="I13359"/>
      <c r="J13359"/>
      <c r="K13359"/>
      <c r="L13359" s="172"/>
    </row>
    <row r="13360" spans="7:12" x14ac:dyDescent="0.15">
      <c r="G13360"/>
      <c r="H13360"/>
      <c r="I13360"/>
      <c r="J13360"/>
      <c r="K13360"/>
      <c r="L13360" s="172"/>
    </row>
    <row r="13361" spans="7:12" x14ac:dyDescent="0.15">
      <c r="G13361"/>
      <c r="H13361"/>
      <c r="I13361"/>
      <c r="J13361"/>
      <c r="K13361"/>
      <c r="L13361" s="172"/>
    </row>
    <row r="13362" spans="7:12" x14ac:dyDescent="0.15">
      <c r="G13362"/>
      <c r="H13362"/>
      <c r="I13362"/>
      <c r="J13362"/>
      <c r="K13362"/>
      <c r="L13362" s="172"/>
    </row>
    <row r="13363" spans="7:12" x14ac:dyDescent="0.15">
      <c r="G13363"/>
      <c r="H13363"/>
      <c r="I13363"/>
      <c r="J13363"/>
      <c r="K13363"/>
      <c r="L13363" s="172"/>
    </row>
    <row r="13364" spans="7:12" x14ac:dyDescent="0.15">
      <c r="G13364"/>
      <c r="H13364"/>
      <c r="I13364"/>
      <c r="J13364"/>
      <c r="K13364"/>
      <c r="L13364" s="172"/>
    </row>
    <row r="13365" spans="7:12" x14ac:dyDescent="0.15">
      <c r="G13365"/>
      <c r="H13365"/>
      <c r="I13365"/>
      <c r="J13365"/>
      <c r="K13365"/>
      <c r="L13365" s="172"/>
    </row>
    <row r="13366" spans="7:12" x14ac:dyDescent="0.15">
      <c r="G13366"/>
      <c r="H13366"/>
      <c r="I13366"/>
      <c r="J13366"/>
      <c r="K13366"/>
      <c r="L13366" s="172"/>
    </row>
    <row r="13367" spans="7:12" x14ac:dyDescent="0.15">
      <c r="G13367"/>
      <c r="H13367"/>
      <c r="I13367"/>
      <c r="J13367"/>
      <c r="K13367"/>
      <c r="L13367" s="172"/>
    </row>
    <row r="13368" spans="7:12" x14ac:dyDescent="0.15">
      <c r="G13368"/>
      <c r="H13368"/>
      <c r="I13368"/>
      <c r="J13368"/>
      <c r="K13368"/>
      <c r="L13368" s="172"/>
    </row>
    <row r="13369" spans="7:12" x14ac:dyDescent="0.15">
      <c r="G13369"/>
      <c r="H13369"/>
      <c r="I13369"/>
      <c r="J13369"/>
      <c r="K13369"/>
      <c r="L13369" s="172"/>
    </row>
    <row r="13370" spans="7:12" x14ac:dyDescent="0.15">
      <c r="G13370"/>
      <c r="H13370"/>
      <c r="I13370"/>
      <c r="J13370"/>
      <c r="K13370"/>
      <c r="L13370" s="172"/>
    </row>
    <row r="13371" spans="7:12" x14ac:dyDescent="0.15">
      <c r="G13371"/>
      <c r="H13371"/>
      <c r="I13371"/>
      <c r="J13371"/>
      <c r="K13371"/>
      <c r="L13371" s="172"/>
    </row>
    <row r="13372" spans="7:12" x14ac:dyDescent="0.15">
      <c r="G13372"/>
      <c r="H13372"/>
      <c r="I13372"/>
      <c r="J13372"/>
      <c r="K13372"/>
      <c r="L13372" s="172"/>
    </row>
    <row r="13373" spans="7:12" x14ac:dyDescent="0.15">
      <c r="G13373"/>
      <c r="H13373"/>
      <c r="I13373"/>
      <c r="J13373"/>
      <c r="K13373"/>
      <c r="L13373" s="172"/>
    </row>
    <row r="13374" spans="7:12" x14ac:dyDescent="0.15">
      <c r="G13374"/>
      <c r="H13374"/>
      <c r="I13374"/>
      <c r="J13374"/>
      <c r="K13374"/>
      <c r="L13374" s="172"/>
    </row>
    <row r="13375" spans="7:12" x14ac:dyDescent="0.15">
      <c r="G13375"/>
      <c r="H13375"/>
      <c r="I13375"/>
      <c r="J13375"/>
      <c r="K13375"/>
      <c r="L13375" s="172"/>
    </row>
    <row r="13376" spans="7:12" x14ac:dyDescent="0.15">
      <c r="G13376"/>
      <c r="H13376"/>
      <c r="I13376"/>
      <c r="J13376"/>
      <c r="K13376"/>
      <c r="L13376" s="172"/>
    </row>
    <row r="13377" spans="7:12" x14ac:dyDescent="0.15">
      <c r="G13377"/>
      <c r="H13377"/>
      <c r="I13377"/>
      <c r="J13377"/>
      <c r="K13377"/>
      <c r="L13377" s="172"/>
    </row>
    <row r="13378" spans="7:12" x14ac:dyDescent="0.15">
      <c r="G13378"/>
      <c r="H13378"/>
      <c r="I13378"/>
      <c r="J13378"/>
      <c r="K13378"/>
      <c r="L13378" s="172"/>
    </row>
    <row r="13379" spans="7:12" x14ac:dyDescent="0.15">
      <c r="G13379"/>
      <c r="H13379"/>
      <c r="I13379"/>
      <c r="J13379"/>
      <c r="K13379"/>
      <c r="L13379" s="172"/>
    </row>
    <row r="13380" spans="7:12" x14ac:dyDescent="0.15">
      <c r="G13380"/>
      <c r="H13380"/>
      <c r="I13380"/>
      <c r="J13380"/>
      <c r="K13380"/>
      <c r="L13380" s="172"/>
    </row>
    <row r="13381" spans="7:12" x14ac:dyDescent="0.15">
      <c r="G13381"/>
      <c r="H13381"/>
      <c r="I13381"/>
      <c r="J13381"/>
      <c r="K13381"/>
      <c r="L13381" s="172"/>
    </row>
    <row r="13382" spans="7:12" x14ac:dyDescent="0.15">
      <c r="G13382"/>
      <c r="H13382"/>
      <c r="I13382"/>
      <c r="J13382"/>
      <c r="K13382"/>
      <c r="L13382" s="172"/>
    </row>
    <row r="13383" spans="7:12" x14ac:dyDescent="0.15">
      <c r="G13383"/>
      <c r="H13383"/>
      <c r="I13383"/>
      <c r="J13383"/>
      <c r="K13383"/>
      <c r="L13383" s="172"/>
    </row>
    <row r="13384" spans="7:12" x14ac:dyDescent="0.15">
      <c r="G13384"/>
      <c r="H13384"/>
      <c r="I13384"/>
      <c r="J13384"/>
      <c r="K13384"/>
      <c r="L13384" s="172"/>
    </row>
    <row r="13385" spans="7:12" x14ac:dyDescent="0.15">
      <c r="G13385"/>
      <c r="H13385"/>
      <c r="I13385"/>
      <c r="J13385"/>
      <c r="K13385"/>
      <c r="L13385" s="172"/>
    </row>
    <row r="13386" spans="7:12" x14ac:dyDescent="0.15">
      <c r="G13386"/>
      <c r="H13386"/>
      <c r="I13386"/>
      <c r="J13386"/>
      <c r="K13386"/>
      <c r="L13386" s="172"/>
    </row>
    <row r="13387" spans="7:12" x14ac:dyDescent="0.15">
      <c r="G13387"/>
      <c r="H13387"/>
      <c r="I13387"/>
      <c r="J13387"/>
      <c r="K13387"/>
      <c r="L13387" s="172"/>
    </row>
    <row r="13388" spans="7:12" x14ac:dyDescent="0.15">
      <c r="G13388"/>
      <c r="H13388"/>
      <c r="I13388"/>
      <c r="J13388"/>
      <c r="K13388"/>
      <c r="L13388" s="172"/>
    </row>
    <row r="13389" spans="7:12" x14ac:dyDescent="0.15">
      <c r="G13389"/>
      <c r="H13389"/>
      <c r="I13389"/>
      <c r="J13389"/>
      <c r="K13389"/>
      <c r="L13389" s="172"/>
    </row>
    <row r="13390" spans="7:12" x14ac:dyDescent="0.15">
      <c r="G13390"/>
      <c r="H13390"/>
      <c r="I13390"/>
      <c r="J13390"/>
      <c r="K13390"/>
      <c r="L13390" s="172"/>
    </row>
    <row r="13391" spans="7:12" x14ac:dyDescent="0.15">
      <c r="G13391"/>
      <c r="H13391"/>
      <c r="I13391"/>
      <c r="J13391"/>
      <c r="K13391"/>
      <c r="L13391" s="172"/>
    </row>
    <row r="13392" spans="7:12" x14ac:dyDescent="0.15">
      <c r="G13392"/>
      <c r="H13392"/>
      <c r="I13392"/>
      <c r="J13392"/>
      <c r="K13392"/>
      <c r="L13392" s="172"/>
    </row>
    <row r="13393" spans="7:12" x14ac:dyDescent="0.15">
      <c r="G13393"/>
      <c r="H13393"/>
      <c r="I13393"/>
      <c r="J13393"/>
      <c r="K13393"/>
      <c r="L13393" s="172"/>
    </row>
    <row r="13394" spans="7:12" x14ac:dyDescent="0.15">
      <c r="G13394"/>
      <c r="H13394"/>
      <c r="I13394"/>
      <c r="J13394"/>
      <c r="K13394"/>
      <c r="L13394" s="172"/>
    </row>
    <row r="13395" spans="7:12" x14ac:dyDescent="0.15">
      <c r="G13395"/>
      <c r="H13395"/>
      <c r="I13395"/>
      <c r="J13395"/>
      <c r="K13395"/>
      <c r="L13395" s="172"/>
    </row>
    <row r="13396" spans="7:12" x14ac:dyDescent="0.15">
      <c r="G13396"/>
      <c r="H13396"/>
      <c r="I13396"/>
      <c r="J13396"/>
      <c r="K13396"/>
      <c r="L13396" s="172"/>
    </row>
    <row r="13397" spans="7:12" x14ac:dyDescent="0.15">
      <c r="G13397"/>
      <c r="H13397"/>
      <c r="I13397"/>
      <c r="J13397"/>
      <c r="K13397"/>
      <c r="L13397" s="172"/>
    </row>
    <row r="13398" spans="7:12" x14ac:dyDescent="0.15">
      <c r="G13398"/>
      <c r="H13398"/>
      <c r="I13398"/>
      <c r="J13398"/>
      <c r="K13398"/>
      <c r="L13398" s="172"/>
    </row>
    <row r="13399" spans="7:12" x14ac:dyDescent="0.15">
      <c r="G13399"/>
      <c r="H13399"/>
      <c r="I13399"/>
      <c r="J13399"/>
      <c r="K13399"/>
      <c r="L13399" s="172"/>
    </row>
    <row r="13400" spans="7:12" x14ac:dyDescent="0.15">
      <c r="G13400"/>
      <c r="H13400"/>
      <c r="I13400"/>
      <c r="J13400"/>
      <c r="K13400"/>
      <c r="L13400" s="172"/>
    </row>
    <row r="13401" spans="7:12" x14ac:dyDescent="0.15">
      <c r="G13401"/>
      <c r="H13401"/>
      <c r="I13401"/>
      <c r="J13401"/>
      <c r="K13401"/>
      <c r="L13401" s="172"/>
    </row>
    <row r="13402" spans="7:12" x14ac:dyDescent="0.15">
      <c r="G13402"/>
      <c r="H13402"/>
      <c r="I13402"/>
      <c r="J13402"/>
      <c r="K13402"/>
      <c r="L13402" s="172"/>
    </row>
    <row r="13403" spans="7:12" x14ac:dyDescent="0.15">
      <c r="G13403"/>
      <c r="H13403"/>
      <c r="I13403"/>
      <c r="J13403"/>
      <c r="K13403"/>
      <c r="L13403" s="172"/>
    </row>
    <row r="13404" spans="7:12" x14ac:dyDescent="0.15">
      <c r="G13404"/>
      <c r="H13404"/>
      <c r="I13404"/>
      <c r="J13404"/>
      <c r="K13404"/>
      <c r="L13404" s="172"/>
    </row>
    <row r="13405" spans="7:12" x14ac:dyDescent="0.15">
      <c r="G13405"/>
      <c r="H13405"/>
      <c r="I13405"/>
      <c r="J13405"/>
      <c r="K13405"/>
      <c r="L13405" s="172"/>
    </row>
    <row r="13406" spans="7:12" x14ac:dyDescent="0.15">
      <c r="G13406"/>
      <c r="H13406"/>
      <c r="I13406"/>
      <c r="J13406"/>
      <c r="K13406"/>
      <c r="L13406" s="172"/>
    </row>
    <row r="13407" spans="7:12" x14ac:dyDescent="0.15">
      <c r="G13407"/>
      <c r="H13407"/>
      <c r="I13407"/>
      <c r="J13407"/>
      <c r="K13407"/>
      <c r="L13407" s="172"/>
    </row>
    <row r="13408" spans="7:12" x14ac:dyDescent="0.15">
      <c r="G13408"/>
      <c r="H13408"/>
      <c r="I13408"/>
      <c r="J13408"/>
      <c r="K13408"/>
      <c r="L13408" s="172"/>
    </row>
    <row r="13409" spans="7:12" x14ac:dyDescent="0.15">
      <c r="G13409"/>
      <c r="H13409"/>
      <c r="I13409"/>
      <c r="J13409"/>
      <c r="K13409"/>
      <c r="L13409" s="172"/>
    </row>
    <row r="13410" spans="7:12" x14ac:dyDescent="0.15">
      <c r="G13410"/>
      <c r="H13410"/>
      <c r="I13410"/>
      <c r="J13410"/>
      <c r="K13410"/>
      <c r="L13410" s="172"/>
    </row>
    <row r="13411" spans="7:12" x14ac:dyDescent="0.15">
      <c r="G13411"/>
      <c r="H13411"/>
      <c r="I13411"/>
      <c r="J13411"/>
      <c r="K13411"/>
      <c r="L13411" s="172"/>
    </row>
    <row r="13412" spans="7:12" x14ac:dyDescent="0.15">
      <c r="G13412"/>
      <c r="H13412"/>
      <c r="I13412"/>
      <c r="J13412"/>
      <c r="K13412"/>
      <c r="L13412" s="172"/>
    </row>
    <row r="13413" spans="7:12" x14ac:dyDescent="0.15">
      <c r="G13413"/>
      <c r="H13413"/>
      <c r="I13413"/>
      <c r="J13413"/>
      <c r="K13413"/>
      <c r="L13413" s="172"/>
    </row>
    <row r="13414" spans="7:12" x14ac:dyDescent="0.15">
      <c r="G13414"/>
      <c r="H13414"/>
      <c r="I13414"/>
      <c r="J13414"/>
      <c r="K13414"/>
      <c r="L13414" s="172"/>
    </row>
    <row r="13415" spans="7:12" x14ac:dyDescent="0.15">
      <c r="G13415"/>
      <c r="H13415"/>
      <c r="I13415"/>
      <c r="J13415"/>
      <c r="K13415"/>
      <c r="L13415" s="172"/>
    </row>
    <row r="13416" spans="7:12" x14ac:dyDescent="0.15">
      <c r="G13416"/>
      <c r="H13416"/>
      <c r="I13416"/>
      <c r="J13416"/>
      <c r="K13416"/>
      <c r="L13416" s="172"/>
    </row>
    <row r="13417" spans="7:12" x14ac:dyDescent="0.15">
      <c r="G13417"/>
      <c r="H13417"/>
      <c r="I13417"/>
      <c r="J13417"/>
      <c r="K13417"/>
      <c r="L13417" s="172"/>
    </row>
    <row r="13418" spans="7:12" x14ac:dyDescent="0.15">
      <c r="G13418"/>
      <c r="H13418"/>
      <c r="I13418"/>
      <c r="J13418"/>
      <c r="K13418"/>
      <c r="L13418" s="172"/>
    </row>
    <row r="13419" spans="7:12" x14ac:dyDescent="0.15">
      <c r="G13419"/>
      <c r="H13419"/>
      <c r="I13419"/>
      <c r="J13419"/>
      <c r="K13419"/>
      <c r="L13419" s="172"/>
    </row>
    <row r="13420" spans="7:12" x14ac:dyDescent="0.15">
      <c r="G13420"/>
      <c r="H13420"/>
      <c r="I13420"/>
      <c r="J13420"/>
      <c r="K13420"/>
      <c r="L13420" s="172"/>
    </row>
    <row r="13421" spans="7:12" x14ac:dyDescent="0.15">
      <c r="G13421"/>
      <c r="H13421"/>
      <c r="I13421"/>
      <c r="J13421"/>
      <c r="K13421"/>
      <c r="L13421" s="172"/>
    </row>
    <row r="13422" spans="7:12" x14ac:dyDescent="0.15">
      <c r="G13422"/>
      <c r="H13422"/>
      <c r="I13422"/>
      <c r="J13422"/>
      <c r="K13422"/>
      <c r="L13422" s="172"/>
    </row>
    <row r="13423" spans="7:12" x14ac:dyDescent="0.15">
      <c r="G13423"/>
      <c r="H13423"/>
      <c r="I13423"/>
      <c r="J13423"/>
      <c r="K13423"/>
      <c r="L13423" s="172"/>
    </row>
    <row r="13424" spans="7:12" x14ac:dyDescent="0.15">
      <c r="G13424"/>
      <c r="H13424"/>
      <c r="I13424"/>
      <c r="J13424"/>
      <c r="K13424"/>
      <c r="L13424" s="172"/>
    </row>
    <row r="13425" spans="7:12" x14ac:dyDescent="0.15">
      <c r="G13425"/>
      <c r="H13425"/>
      <c r="I13425"/>
      <c r="J13425"/>
      <c r="K13425"/>
      <c r="L13425" s="172"/>
    </row>
    <row r="13426" spans="7:12" x14ac:dyDescent="0.15">
      <c r="G13426"/>
      <c r="H13426"/>
      <c r="I13426"/>
      <c r="J13426"/>
      <c r="K13426"/>
      <c r="L13426" s="172"/>
    </row>
    <row r="13427" spans="7:12" x14ac:dyDescent="0.15">
      <c r="G13427"/>
      <c r="H13427"/>
      <c r="I13427"/>
      <c r="J13427"/>
      <c r="K13427"/>
      <c r="L13427" s="172"/>
    </row>
    <row r="13428" spans="7:12" x14ac:dyDescent="0.15">
      <c r="G13428"/>
      <c r="H13428"/>
      <c r="I13428"/>
      <c r="J13428"/>
      <c r="K13428"/>
      <c r="L13428" s="172"/>
    </row>
    <row r="13429" spans="7:12" x14ac:dyDescent="0.15">
      <c r="G13429"/>
      <c r="H13429"/>
      <c r="I13429"/>
      <c r="J13429"/>
      <c r="K13429"/>
      <c r="L13429" s="172"/>
    </row>
    <row r="13430" spans="7:12" x14ac:dyDescent="0.15">
      <c r="G13430"/>
      <c r="H13430"/>
      <c r="I13430"/>
      <c r="J13430"/>
      <c r="K13430"/>
      <c r="L13430" s="172"/>
    </row>
    <row r="13431" spans="7:12" x14ac:dyDescent="0.15">
      <c r="G13431"/>
      <c r="H13431"/>
      <c r="I13431"/>
      <c r="J13431"/>
      <c r="K13431"/>
      <c r="L13431" s="172"/>
    </row>
    <row r="13432" spans="7:12" x14ac:dyDescent="0.15">
      <c r="G13432"/>
      <c r="H13432"/>
      <c r="I13432"/>
      <c r="J13432"/>
      <c r="K13432"/>
      <c r="L13432" s="172"/>
    </row>
    <row r="13433" spans="7:12" x14ac:dyDescent="0.15">
      <c r="G13433"/>
      <c r="H13433"/>
      <c r="I13433"/>
      <c r="J13433"/>
      <c r="K13433"/>
      <c r="L13433" s="172"/>
    </row>
    <row r="13434" spans="7:12" x14ac:dyDescent="0.15">
      <c r="G13434"/>
      <c r="H13434"/>
      <c r="I13434"/>
      <c r="J13434"/>
      <c r="K13434"/>
      <c r="L13434" s="172"/>
    </row>
    <row r="13435" spans="7:12" x14ac:dyDescent="0.15">
      <c r="G13435"/>
      <c r="H13435"/>
      <c r="I13435"/>
      <c r="J13435"/>
      <c r="K13435"/>
      <c r="L13435" s="172"/>
    </row>
    <row r="13436" spans="7:12" x14ac:dyDescent="0.15">
      <c r="G13436"/>
      <c r="H13436"/>
      <c r="I13436"/>
      <c r="J13436"/>
      <c r="K13436"/>
      <c r="L13436" s="172"/>
    </row>
    <row r="13437" spans="7:12" x14ac:dyDescent="0.15">
      <c r="G13437"/>
      <c r="H13437"/>
      <c r="I13437"/>
      <c r="J13437"/>
      <c r="K13437"/>
      <c r="L13437" s="172"/>
    </row>
    <row r="13438" spans="7:12" x14ac:dyDescent="0.15">
      <c r="G13438"/>
      <c r="H13438"/>
      <c r="I13438"/>
      <c r="J13438"/>
      <c r="K13438"/>
      <c r="L13438" s="172"/>
    </row>
    <row r="13439" spans="7:12" x14ac:dyDescent="0.15">
      <c r="G13439"/>
      <c r="H13439"/>
      <c r="I13439"/>
      <c r="J13439"/>
      <c r="K13439"/>
      <c r="L13439" s="172"/>
    </row>
    <row r="13440" spans="7:12" x14ac:dyDescent="0.15">
      <c r="G13440"/>
      <c r="H13440"/>
      <c r="I13440"/>
      <c r="J13440"/>
      <c r="K13440"/>
      <c r="L13440" s="172"/>
    </row>
    <row r="13441" spans="7:12" x14ac:dyDescent="0.15">
      <c r="G13441"/>
      <c r="H13441"/>
      <c r="I13441"/>
      <c r="J13441"/>
      <c r="K13441"/>
      <c r="L13441" s="172"/>
    </row>
    <row r="13442" spans="7:12" x14ac:dyDescent="0.15">
      <c r="G13442"/>
      <c r="H13442"/>
      <c r="I13442"/>
      <c r="J13442"/>
      <c r="K13442"/>
      <c r="L13442" s="172"/>
    </row>
    <row r="13443" spans="7:12" x14ac:dyDescent="0.15">
      <c r="G13443"/>
      <c r="H13443"/>
      <c r="I13443"/>
      <c r="J13443"/>
      <c r="K13443"/>
      <c r="L13443" s="172"/>
    </row>
    <row r="13444" spans="7:12" x14ac:dyDescent="0.15">
      <c r="G13444"/>
      <c r="H13444"/>
      <c r="I13444"/>
      <c r="J13444"/>
      <c r="K13444"/>
      <c r="L13444" s="172"/>
    </row>
    <row r="13445" spans="7:12" x14ac:dyDescent="0.15">
      <c r="G13445"/>
      <c r="H13445"/>
      <c r="I13445"/>
      <c r="J13445"/>
      <c r="K13445"/>
      <c r="L13445" s="172"/>
    </row>
    <row r="13446" spans="7:12" x14ac:dyDescent="0.15">
      <c r="G13446"/>
      <c r="H13446"/>
      <c r="I13446"/>
      <c r="J13446"/>
      <c r="K13446"/>
      <c r="L13446" s="172"/>
    </row>
    <row r="13447" spans="7:12" x14ac:dyDescent="0.15">
      <c r="G13447"/>
      <c r="H13447"/>
      <c r="I13447"/>
      <c r="J13447"/>
      <c r="K13447"/>
      <c r="L13447" s="172"/>
    </row>
    <row r="13448" spans="7:12" x14ac:dyDescent="0.15">
      <c r="G13448"/>
      <c r="H13448"/>
      <c r="I13448"/>
      <c r="J13448"/>
      <c r="K13448"/>
      <c r="L13448" s="172"/>
    </row>
    <row r="13449" spans="7:12" x14ac:dyDescent="0.15">
      <c r="G13449"/>
      <c r="H13449"/>
      <c r="I13449"/>
      <c r="J13449"/>
      <c r="K13449"/>
      <c r="L13449" s="172"/>
    </row>
    <row r="13450" spans="7:12" x14ac:dyDescent="0.15">
      <c r="G13450"/>
      <c r="H13450"/>
      <c r="I13450"/>
      <c r="J13450"/>
      <c r="K13450"/>
      <c r="L13450" s="172"/>
    </row>
    <row r="13451" spans="7:12" x14ac:dyDescent="0.15">
      <c r="G13451"/>
      <c r="H13451"/>
      <c r="I13451"/>
      <c r="J13451"/>
      <c r="K13451"/>
      <c r="L13451" s="172"/>
    </row>
    <row r="13452" spans="7:12" x14ac:dyDescent="0.15">
      <c r="G13452"/>
      <c r="H13452"/>
      <c r="I13452"/>
      <c r="J13452"/>
      <c r="K13452"/>
      <c r="L13452" s="172"/>
    </row>
    <row r="13453" spans="7:12" x14ac:dyDescent="0.15">
      <c r="G13453"/>
      <c r="H13453"/>
      <c r="I13453"/>
      <c r="J13453"/>
      <c r="K13453"/>
      <c r="L13453" s="172"/>
    </row>
    <row r="13454" spans="7:12" x14ac:dyDescent="0.15">
      <c r="G13454"/>
      <c r="H13454"/>
      <c r="I13454"/>
      <c r="J13454"/>
      <c r="K13454"/>
      <c r="L13454" s="172"/>
    </row>
    <row r="13455" spans="7:12" x14ac:dyDescent="0.15">
      <c r="G13455"/>
      <c r="H13455"/>
      <c r="I13455"/>
      <c r="J13455"/>
      <c r="K13455"/>
      <c r="L13455" s="172"/>
    </row>
    <row r="13456" spans="7:12" x14ac:dyDescent="0.15">
      <c r="G13456"/>
      <c r="H13456"/>
      <c r="I13456"/>
      <c r="J13456"/>
      <c r="K13456"/>
      <c r="L13456" s="172"/>
    </row>
    <row r="13457" spans="7:12" x14ac:dyDescent="0.15">
      <c r="G13457"/>
      <c r="H13457"/>
      <c r="I13457"/>
      <c r="J13457"/>
      <c r="K13457"/>
      <c r="L13457" s="172"/>
    </row>
    <row r="13458" spans="7:12" x14ac:dyDescent="0.15">
      <c r="G13458"/>
      <c r="H13458"/>
      <c r="I13458"/>
      <c r="J13458"/>
      <c r="K13458"/>
      <c r="L13458" s="172"/>
    </row>
    <row r="13459" spans="7:12" x14ac:dyDescent="0.15">
      <c r="G13459"/>
      <c r="H13459"/>
      <c r="I13459"/>
      <c r="J13459"/>
      <c r="K13459"/>
      <c r="L13459" s="172"/>
    </row>
    <row r="13460" spans="7:12" x14ac:dyDescent="0.15">
      <c r="G13460"/>
      <c r="H13460"/>
      <c r="I13460"/>
      <c r="J13460"/>
      <c r="K13460"/>
      <c r="L13460" s="172"/>
    </row>
    <row r="13461" spans="7:12" x14ac:dyDescent="0.15">
      <c r="G13461"/>
      <c r="H13461"/>
      <c r="I13461"/>
      <c r="J13461"/>
      <c r="K13461"/>
      <c r="L13461" s="172"/>
    </row>
    <row r="13462" spans="7:12" x14ac:dyDescent="0.15">
      <c r="G13462"/>
      <c r="H13462"/>
      <c r="I13462"/>
      <c r="J13462"/>
      <c r="K13462"/>
      <c r="L13462" s="172"/>
    </row>
    <row r="13463" spans="7:12" x14ac:dyDescent="0.15">
      <c r="G13463"/>
      <c r="H13463"/>
      <c r="I13463"/>
      <c r="J13463"/>
      <c r="K13463"/>
      <c r="L13463" s="172"/>
    </row>
    <row r="13464" spans="7:12" x14ac:dyDescent="0.15">
      <c r="G13464"/>
      <c r="H13464"/>
      <c r="I13464"/>
      <c r="J13464"/>
      <c r="K13464"/>
      <c r="L13464" s="172"/>
    </row>
    <row r="13465" spans="7:12" x14ac:dyDescent="0.15">
      <c r="G13465"/>
      <c r="H13465"/>
      <c r="I13465"/>
      <c r="J13465"/>
      <c r="K13465"/>
      <c r="L13465" s="172"/>
    </row>
    <row r="13466" spans="7:12" x14ac:dyDescent="0.15">
      <c r="G13466"/>
      <c r="H13466"/>
      <c r="I13466"/>
      <c r="J13466"/>
      <c r="K13466"/>
      <c r="L13466" s="172"/>
    </row>
    <row r="13467" spans="7:12" x14ac:dyDescent="0.15">
      <c r="G13467"/>
      <c r="H13467"/>
      <c r="I13467"/>
      <c r="J13467"/>
      <c r="K13467"/>
      <c r="L13467" s="172"/>
    </row>
    <row r="13468" spans="7:12" x14ac:dyDescent="0.15">
      <c r="G13468"/>
      <c r="H13468"/>
      <c r="I13468"/>
      <c r="J13468"/>
      <c r="K13468"/>
      <c r="L13468" s="172"/>
    </row>
    <row r="13469" spans="7:12" x14ac:dyDescent="0.15">
      <c r="G13469"/>
      <c r="H13469"/>
      <c r="I13469"/>
      <c r="J13469"/>
      <c r="K13469"/>
      <c r="L13469" s="172"/>
    </row>
    <row r="13470" spans="7:12" x14ac:dyDescent="0.15">
      <c r="G13470"/>
      <c r="H13470"/>
      <c r="I13470"/>
      <c r="J13470"/>
      <c r="K13470"/>
      <c r="L13470" s="172"/>
    </row>
    <row r="13471" spans="7:12" x14ac:dyDescent="0.15">
      <c r="G13471"/>
      <c r="H13471"/>
      <c r="I13471"/>
      <c r="J13471"/>
      <c r="K13471"/>
      <c r="L13471" s="172"/>
    </row>
    <row r="13472" spans="7:12" x14ac:dyDescent="0.15">
      <c r="G13472"/>
      <c r="H13472"/>
      <c r="I13472"/>
      <c r="J13472"/>
      <c r="K13472"/>
      <c r="L13472" s="172"/>
    </row>
    <row r="13473" spans="7:12" x14ac:dyDescent="0.15">
      <c r="G13473"/>
      <c r="H13473"/>
      <c r="I13473"/>
      <c r="J13473"/>
      <c r="K13473"/>
      <c r="L13473" s="172"/>
    </row>
    <row r="13474" spans="7:12" x14ac:dyDescent="0.15">
      <c r="G13474"/>
      <c r="H13474"/>
      <c r="I13474"/>
      <c r="J13474"/>
      <c r="K13474"/>
      <c r="L13474" s="172"/>
    </row>
    <row r="13475" spans="7:12" x14ac:dyDescent="0.15">
      <c r="G13475"/>
      <c r="H13475"/>
      <c r="I13475"/>
      <c r="J13475"/>
      <c r="K13475"/>
      <c r="L13475" s="172"/>
    </row>
    <row r="13476" spans="7:12" x14ac:dyDescent="0.15">
      <c r="G13476"/>
      <c r="H13476"/>
      <c r="I13476"/>
      <c r="J13476"/>
      <c r="K13476"/>
      <c r="L13476" s="172"/>
    </row>
    <row r="13477" spans="7:12" x14ac:dyDescent="0.15">
      <c r="G13477"/>
      <c r="H13477"/>
      <c r="I13477"/>
      <c r="J13477"/>
      <c r="K13477"/>
      <c r="L13477" s="172"/>
    </row>
    <row r="13478" spans="7:12" x14ac:dyDescent="0.15">
      <c r="G13478"/>
      <c r="H13478"/>
      <c r="I13478"/>
      <c r="J13478"/>
      <c r="K13478"/>
      <c r="L13478" s="172"/>
    </row>
    <row r="13479" spans="7:12" x14ac:dyDescent="0.15">
      <c r="G13479"/>
      <c r="H13479"/>
      <c r="I13479"/>
      <c r="J13479"/>
      <c r="K13479"/>
      <c r="L13479" s="172"/>
    </row>
    <row r="13480" spans="7:12" x14ac:dyDescent="0.15">
      <c r="G13480"/>
      <c r="H13480"/>
      <c r="I13480"/>
      <c r="J13480"/>
      <c r="K13480"/>
      <c r="L13480" s="172"/>
    </row>
    <row r="13481" spans="7:12" x14ac:dyDescent="0.15">
      <c r="G13481"/>
      <c r="H13481"/>
      <c r="I13481"/>
      <c r="J13481"/>
      <c r="K13481"/>
      <c r="L13481" s="172"/>
    </row>
    <row r="13482" spans="7:12" x14ac:dyDescent="0.15">
      <c r="G13482"/>
      <c r="H13482"/>
      <c r="I13482"/>
      <c r="J13482"/>
      <c r="K13482"/>
      <c r="L13482" s="172"/>
    </row>
    <row r="13483" spans="7:12" x14ac:dyDescent="0.15">
      <c r="G13483"/>
      <c r="H13483"/>
      <c r="I13483"/>
      <c r="J13483"/>
      <c r="K13483"/>
      <c r="L13483" s="172"/>
    </row>
    <row r="13484" spans="7:12" x14ac:dyDescent="0.15">
      <c r="G13484"/>
      <c r="H13484"/>
      <c r="I13484"/>
      <c r="J13484"/>
      <c r="K13484"/>
      <c r="L13484" s="172"/>
    </row>
    <row r="13485" spans="7:12" x14ac:dyDescent="0.15">
      <c r="G13485"/>
      <c r="H13485"/>
      <c r="I13485"/>
      <c r="J13485"/>
      <c r="K13485"/>
      <c r="L13485" s="172"/>
    </row>
    <row r="13486" spans="7:12" x14ac:dyDescent="0.15">
      <c r="G13486"/>
      <c r="H13486"/>
      <c r="I13486"/>
      <c r="J13486"/>
      <c r="K13486"/>
      <c r="L13486" s="172"/>
    </row>
    <row r="13487" spans="7:12" x14ac:dyDescent="0.15">
      <c r="G13487"/>
      <c r="H13487"/>
      <c r="I13487"/>
      <c r="J13487"/>
      <c r="K13487"/>
      <c r="L13487" s="172"/>
    </row>
    <row r="13488" spans="7:12" x14ac:dyDescent="0.15">
      <c r="G13488"/>
      <c r="H13488"/>
      <c r="I13488"/>
      <c r="J13488"/>
      <c r="K13488"/>
      <c r="L13488" s="172"/>
    </row>
    <row r="13489" spans="7:12" x14ac:dyDescent="0.15">
      <c r="G13489"/>
      <c r="H13489"/>
      <c r="I13489"/>
      <c r="J13489"/>
      <c r="K13489"/>
      <c r="L13489" s="172"/>
    </row>
    <row r="13490" spans="7:12" x14ac:dyDescent="0.15">
      <c r="G13490"/>
      <c r="H13490"/>
      <c r="I13490"/>
      <c r="J13490"/>
      <c r="K13490"/>
      <c r="L13490" s="172"/>
    </row>
    <row r="13491" spans="7:12" x14ac:dyDescent="0.15">
      <c r="G13491"/>
      <c r="H13491"/>
      <c r="I13491"/>
      <c r="J13491"/>
      <c r="K13491"/>
      <c r="L13491" s="172"/>
    </row>
    <row r="13492" spans="7:12" x14ac:dyDescent="0.15">
      <c r="G13492"/>
      <c r="H13492"/>
      <c r="I13492"/>
      <c r="J13492"/>
      <c r="K13492"/>
      <c r="L13492" s="172"/>
    </row>
    <row r="13493" spans="7:12" x14ac:dyDescent="0.15">
      <c r="G13493"/>
      <c r="H13493"/>
      <c r="I13493"/>
      <c r="J13493"/>
      <c r="K13493"/>
      <c r="L13493" s="172"/>
    </row>
    <row r="13494" spans="7:12" x14ac:dyDescent="0.15">
      <c r="G13494"/>
      <c r="H13494"/>
      <c r="I13494"/>
      <c r="J13494"/>
      <c r="K13494"/>
      <c r="L13494" s="172"/>
    </row>
    <row r="13495" spans="7:12" x14ac:dyDescent="0.15">
      <c r="G13495"/>
      <c r="H13495"/>
      <c r="I13495"/>
      <c r="J13495"/>
      <c r="K13495"/>
      <c r="L13495" s="172"/>
    </row>
    <row r="13496" spans="7:12" x14ac:dyDescent="0.15">
      <c r="G13496"/>
      <c r="H13496"/>
      <c r="I13496"/>
      <c r="J13496"/>
      <c r="K13496"/>
      <c r="L13496" s="172"/>
    </row>
    <row r="13497" spans="7:12" x14ac:dyDescent="0.15">
      <c r="G13497"/>
      <c r="H13497"/>
      <c r="I13497"/>
      <c r="J13497"/>
      <c r="K13497"/>
      <c r="L13497" s="172"/>
    </row>
    <row r="13498" spans="7:12" x14ac:dyDescent="0.15">
      <c r="G13498"/>
      <c r="H13498"/>
      <c r="I13498"/>
      <c r="J13498"/>
      <c r="K13498"/>
      <c r="L13498" s="172"/>
    </row>
    <row r="13499" spans="7:12" x14ac:dyDescent="0.15">
      <c r="G13499"/>
      <c r="H13499"/>
      <c r="I13499"/>
      <c r="J13499"/>
      <c r="K13499"/>
      <c r="L13499" s="172"/>
    </row>
    <row r="13500" spans="7:12" x14ac:dyDescent="0.15">
      <c r="G13500"/>
      <c r="H13500"/>
      <c r="I13500"/>
      <c r="J13500"/>
      <c r="K13500"/>
      <c r="L13500" s="172"/>
    </row>
    <row r="13501" spans="7:12" x14ac:dyDescent="0.15">
      <c r="G13501"/>
      <c r="H13501"/>
      <c r="I13501"/>
      <c r="J13501"/>
      <c r="K13501"/>
      <c r="L13501" s="172"/>
    </row>
    <row r="13502" spans="7:12" x14ac:dyDescent="0.15">
      <c r="G13502"/>
      <c r="H13502"/>
      <c r="I13502"/>
      <c r="J13502"/>
      <c r="K13502"/>
      <c r="L13502" s="172"/>
    </row>
    <row r="13503" spans="7:12" x14ac:dyDescent="0.15">
      <c r="G13503"/>
      <c r="H13503"/>
      <c r="I13503"/>
      <c r="J13503"/>
      <c r="K13503"/>
      <c r="L13503" s="172"/>
    </row>
    <row r="13504" spans="7:12" x14ac:dyDescent="0.15">
      <c r="G13504"/>
      <c r="H13504"/>
      <c r="I13504"/>
      <c r="J13504"/>
      <c r="K13504"/>
      <c r="L13504" s="172"/>
    </row>
    <row r="13505" spans="7:12" x14ac:dyDescent="0.15">
      <c r="G13505"/>
      <c r="H13505"/>
      <c r="I13505"/>
      <c r="J13505"/>
      <c r="K13505"/>
      <c r="L13505" s="172"/>
    </row>
    <row r="13506" spans="7:12" x14ac:dyDescent="0.15">
      <c r="G13506"/>
      <c r="H13506"/>
      <c r="I13506"/>
      <c r="J13506"/>
      <c r="K13506"/>
      <c r="L13506" s="172"/>
    </row>
    <row r="13507" spans="7:12" x14ac:dyDescent="0.15">
      <c r="G13507"/>
      <c r="H13507"/>
      <c r="I13507"/>
      <c r="J13507"/>
      <c r="K13507"/>
      <c r="L13507" s="172"/>
    </row>
    <row r="13508" spans="7:12" x14ac:dyDescent="0.15">
      <c r="G13508"/>
      <c r="H13508"/>
      <c r="I13508"/>
      <c r="J13508"/>
      <c r="K13508"/>
      <c r="L13508" s="172"/>
    </row>
    <row r="13509" spans="7:12" x14ac:dyDescent="0.15">
      <c r="G13509"/>
      <c r="H13509"/>
      <c r="I13509"/>
      <c r="J13509"/>
      <c r="K13509"/>
      <c r="L13509" s="172"/>
    </row>
    <row r="13510" spans="7:12" x14ac:dyDescent="0.15">
      <c r="G13510"/>
      <c r="H13510"/>
      <c r="I13510"/>
      <c r="J13510"/>
      <c r="K13510"/>
      <c r="L13510" s="172"/>
    </row>
    <row r="13511" spans="7:12" x14ac:dyDescent="0.15">
      <c r="G13511"/>
      <c r="H13511"/>
      <c r="I13511"/>
      <c r="J13511"/>
      <c r="K13511"/>
      <c r="L13511" s="172"/>
    </row>
    <row r="13512" spans="7:12" x14ac:dyDescent="0.15">
      <c r="G13512"/>
      <c r="H13512"/>
      <c r="I13512"/>
      <c r="J13512"/>
      <c r="K13512"/>
      <c r="L13512" s="172"/>
    </row>
    <row r="13513" spans="7:12" x14ac:dyDescent="0.15">
      <c r="G13513"/>
      <c r="H13513"/>
      <c r="I13513"/>
      <c r="J13513"/>
      <c r="K13513"/>
      <c r="L13513" s="172"/>
    </row>
    <row r="13514" spans="7:12" x14ac:dyDescent="0.15">
      <c r="G13514"/>
      <c r="H13514"/>
      <c r="I13514"/>
      <c r="J13514"/>
      <c r="K13514"/>
      <c r="L13514" s="172"/>
    </row>
    <row r="13515" spans="7:12" x14ac:dyDescent="0.15">
      <c r="G13515"/>
      <c r="H13515"/>
      <c r="I13515"/>
      <c r="J13515"/>
      <c r="K13515"/>
      <c r="L13515" s="172"/>
    </row>
    <row r="13516" spans="7:12" x14ac:dyDescent="0.15">
      <c r="G13516"/>
      <c r="H13516"/>
      <c r="I13516"/>
      <c r="J13516"/>
      <c r="K13516"/>
      <c r="L13516" s="172"/>
    </row>
    <row r="13517" spans="7:12" x14ac:dyDescent="0.15">
      <c r="G13517"/>
      <c r="H13517"/>
      <c r="I13517"/>
      <c r="J13517"/>
      <c r="K13517"/>
      <c r="L13517" s="172"/>
    </row>
    <row r="13518" spans="7:12" x14ac:dyDescent="0.15">
      <c r="G13518"/>
      <c r="H13518"/>
      <c r="I13518"/>
      <c r="J13518"/>
      <c r="K13518"/>
      <c r="L13518" s="172"/>
    </row>
    <row r="13519" spans="7:12" x14ac:dyDescent="0.15">
      <c r="G13519"/>
      <c r="H13519"/>
      <c r="I13519"/>
      <c r="J13519"/>
      <c r="K13519"/>
      <c r="L13519" s="172"/>
    </row>
    <row r="13520" spans="7:12" x14ac:dyDescent="0.15">
      <c r="G13520"/>
      <c r="H13520"/>
      <c r="I13520"/>
      <c r="J13520"/>
      <c r="K13520"/>
      <c r="L13520" s="172"/>
    </row>
    <row r="13521" spans="7:12" x14ac:dyDescent="0.15">
      <c r="G13521"/>
      <c r="H13521"/>
      <c r="I13521"/>
      <c r="J13521"/>
      <c r="K13521"/>
      <c r="L13521" s="172"/>
    </row>
    <row r="13522" spans="7:12" x14ac:dyDescent="0.15">
      <c r="G13522"/>
      <c r="H13522"/>
      <c r="I13522"/>
      <c r="J13522"/>
      <c r="K13522"/>
      <c r="L13522" s="172"/>
    </row>
    <row r="13523" spans="7:12" x14ac:dyDescent="0.15">
      <c r="G13523"/>
      <c r="H13523"/>
      <c r="I13523"/>
      <c r="J13523"/>
      <c r="K13523"/>
      <c r="L13523" s="172"/>
    </row>
    <row r="13524" spans="7:12" x14ac:dyDescent="0.15">
      <c r="G13524"/>
      <c r="H13524"/>
      <c r="I13524"/>
      <c r="J13524"/>
      <c r="K13524"/>
      <c r="L13524" s="172"/>
    </row>
    <row r="13525" spans="7:12" x14ac:dyDescent="0.15">
      <c r="G13525"/>
      <c r="H13525"/>
      <c r="I13525"/>
      <c r="J13525"/>
      <c r="K13525"/>
      <c r="L13525" s="172"/>
    </row>
    <row r="13526" spans="7:12" x14ac:dyDescent="0.15">
      <c r="G13526"/>
      <c r="H13526"/>
      <c r="I13526"/>
      <c r="J13526"/>
      <c r="K13526"/>
      <c r="L13526" s="172"/>
    </row>
    <row r="13527" spans="7:12" x14ac:dyDescent="0.15">
      <c r="G13527"/>
      <c r="H13527"/>
      <c r="I13527"/>
      <c r="J13527"/>
      <c r="K13527"/>
      <c r="L13527" s="172"/>
    </row>
    <row r="13528" spans="7:12" x14ac:dyDescent="0.15">
      <c r="G13528"/>
      <c r="H13528"/>
      <c r="I13528"/>
      <c r="J13528"/>
      <c r="K13528"/>
      <c r="L13528" s="172"/>
    </row>
    <row r="13529" spans="7:12" x14ac:dyDescent="0.15">
      <c r="G13529"/>
      <c r="H13529"/>
      <c r="I13529"/>
      <c r="J13529"/>
      <c r="K13529"/>
      <c r="L13529" s="172"/>
    </row>
    <row r="13530" spans="7:12" x14ac:dyDescent="0.15">
      <c r="G13530"/>
      <c r="H13530"/>
      <c r="I13530"/>
      <c r="J13530"/>
      <c r="K13530"/>
      <c r="L13530" s="172"/>
    </row>
    <row r="13531" spans="7:12" x14ac:dyDescent="0.15">
      <c r="G13531"/>
      <c r="H13531"/>
      <c r="I13531"/>
      <c r="J13531"/>
      <c r="K13531"/>
      <c r="L13531" s="172"/>
    </row>
    <row r="13532" spans="7:12" x14ac:dyDescent="0.15">
      <c r="G13532"/>
      <c r="H13532"/>
      <c r="I13532"/>
      <c r="J13532"/>
      <c r="K13532"/>
      <c r="L13532" s="172"/>
    </row>
    <row r="13533" spans="7:12" x14ac:dyDescent="0.15">
      <c r="G13533"/>
      <c r="H13533"/>
      <c r="I13533"/>
      <c r="J13533"/>
      <c r="K13533"/>
      <c r="L13533" s="172"/>
    </row>
    <row r="13534" spans="7:12" x14ac:dyDescent="0.15">
      <c r="G13534"/>
      <c r="H13534"/>
      <c r="I13534"/>
      <c r="J13534"/>
      <c r="K13534"/>
      <c r="L13534" s="172"/>
    </row>
    <row r="13535" spans="7:12" x14ac:dyDescent="0.15">
      <c r="G13535"/>
      <c r="H13535"/>
      <c r="I13535"/>
      <c r="J13535"/>
      <c r="K13535"/>
      <c r="L13535" s="172"/>
    </row>
    <row r="13536" spans="7:12" x14ac:dyDescent="0.15">
      <c r="G13536"/>
      <c r="H13536"/>
      <c r="I13536"/>
      <c r="J13536"/>
      <c r="K13536"/>
      <c r="L13536" s="172"/>
    </row>
    <row r="13537" spans="7:12" x14ac:dyDescent="0.15">
      <c r="G13537"/>
      <c r="H13537"/>
      <c r="I13537"/>
      <c r="J13537"/>
      <c r="K13537"/>
      <c r="L13537" s="172"/>
    </row>
    <row r="13538" spans="7:12" x14ac:dyDescent="0.15">
      <c r="G13538"/>
      <c r="H13538"/>
      <c r="I13538"/>
      <c r="J13538"/>
      <c r="K13538"/>
      <c r="L13538" s="172"/>
    </row>
    <row r="13539" spans="7:12" x14ac:dyDescent="0.15">
      <c r="G13539"/>
      <c r="H13539"/>
      <c r="I13539"/>
      <c r="J13539"/>
      <c r="K13539"/>
      <c r="L13539" s="172"/>
    </row>
    <row r="13540" spans="7:12" x14ac:dyDescent="0.15">
      <c r="G13540"/>
      <c r="H13540"/>
      <c r="I13540"/>
      <c r="J13540"/>
      <c r="K13540"/>
      <c r="L13540" s="172"/>
    </row>
    <row r="13541" spans="7:12" x14ac:dyDescent="0.15">
      <c r="G13541"/>
      <c r="H13541"/>
      <c r="I13541"/>
      <c r="J13541"/>
      <c r="K13541"/>
      <c r="L13541" s="172"/>
    </row>
    <row r="13542" spans="7:12" x14ac:dyDescent="0.15">
      <c r="G13542"/>
      <c r="H13542"/>
      <c r="I13542"/>
      <c r="J13542"/>
      <c r="K13542"/>
      <c r="L13542" s="172"/>
    </row>
    <row r="13543" spans="7:12" x14ac:dyDescent="0.15">
      <c r="G13543"/>
      <c r="H13543"/>
      <c r="I13543"/>
      <c r="J13543"/>
      <c r="K13543"/>
      <c r="L13543" s="172"/>
    </row>
    <row r="13544" spans="7:12" x14ac:dyDescent="0.15">
      <c r="G13544"/>
      <c r="H13544"/>
      <c r="I13544"/>
      <c r="J13544"/>
      <c r="K13544"/>
      <c r="L13544" s="172"/>
    </row>
    <row r="13545" spans="7:12" x14ac:dyDescent="0.15">
      <c r="G13545"/>
      <c r="H13545"/>
      <c r="I13545"/>
      <c r="J13545"/>
      <c r="K13545"/>
      <c r="L13545" s="172"/>
    </row>
    <row r="13546" spans="7:12" x14ac:dyDescent="0.15">
      <c r="G13546"/>
      <c r="H13546"/>
      <c r="I13546"/>
      <c r="J13546"/>
      <c r="K13546"/>
      <c r="L13546" s="172"/>
    </row>
    <row r="13547" spans="7:12" x14ac:dyDescent="0.15">
      <c r="G13547"/>
      <c r="H13547"/>
      <c r="I13547"/>
      <c r="J13547"/>
      <c r="K13547"/>
      <c r="L13547" s="172"/>
    </row>
    <row r="13548" spans="7:12" x14ac:dyDescent="0.15">
      <c r="G13548"/>
      <c r="H13548"/>
      <c r="I13548"/>
      <c r="J13548"/>
      <c r="K13548"/>
      <c r="L13548" s="172"/>
    </row>
    <row r="13549" spans="7:12" x14ac:dyDescent="0.15">
      <c r="G13549"/>
      <c r="H13549"/>
      <c r="I13549"/>
      <c r="J13549"/>
      <c r="K13549"/>
      <c r="L13549" s="172"/>
    </row>
    <row r="13550" spans="7:12" x14ac:dyDescent="0.15">
      <c r="G13550"/>
      <c r="H13550"/>
      <c r="I13550"/>
      <c r="J13550"/>
      <c r="K13550"/>
      <c r="L13550" s="172"/>
    </row>
    <row r="13551" spans="7:12" x14ac:dyDescent="0.15">
      <c r="G13551"/>
      <c r="H13551"/>
      <c r="I13551"/>
      <c r="J13551"/>
      <c r="K13551"/>
      <c r="L13551" s="172"/>
    </row>
    <row r="13552" spans="7:12" x14ac:dyDescent="0.15">
      <c r="G13552"/>
      <c r="H13552"/>
      <c r="I13552"/>
      <c r="J13552"/>
      <c r="K13552"/>
      <c r="L13552" s="172"/>
    </row>
    <row r="13553" spans="7:12" x14ac:dyDescent="0.15">
      <c r="G13553"/>
      <c r="H13553"/>
      <c r="I13553"/>
      <c r="J13553"/>
      <c r="K13553"/>
      <c r="L13553" s="172"/>
    </row>
    <row r="13554" spans="7:12" x14ac:dyDescent="0.15">
      <c r="G13554"/>
      <c r="H13554"/>
      <c r="I13554"/>
      <c r="J13554"/>
      <c r="K13554"/>
      <c r="L13554" s="172"/>
    </row>
    <row r="13555" spans="7:12" x14ac:dyDescent="0.15">
      <c r="G13555"/>
      <c r="H13555"/>
      <c r="I13555"/>
      <c r="J13555"/>
      <c r="K13555"/>
      <c r="L13555" s="172"/>
    </row>
    <row r="13556" spans="7:12" x14ac:dyDescent="0.15">
      <c r="G13556"/>
      <c r="H13556"/>
      <c r="I13556"/>
      <c r="J13556"/>
      <c r="K13556"/>
      <c r="L13556" s="172"/>
    </row>
    <row r="13557" spans="7:12" x14ac:dyDescent="0.15">
      <c r="G13557"/>
      <c r="H13557"/>
      <c r="I13557"/>
      <c r="J13557"/>
      <c r="K13557"/>
      <c r="L13557" s="172"/>
    </row>
    <row r="13558" spans="7:12" x14ac:dyDescent="0.15">
      <c r="G13558"/>
      <c r="H13558"/>
      <c r="I13558"/>
      <c r="J13558"/>
      <c r="K13558"/>
      <c r="L13558" s="172"/>
    </row>
    <row r="13559" spans="7:12" x14ac:dyDescent="0.15">
      <c r="G13559"/>
      <c r="H13559"/>
      <c r="I13559"/>
      <c r="J13559"/>
      <c r="K13559"/>
      <c r="L13559" s="172"/>
    </row>
    <row r="13560" spans="7:12" x14ac:dyDescent="0.15">
      <c r="G13560"/>
      <c r="H13560"/>
      <c r="I13560"/>
      <c r="J13560"/>
      <c r="K13560"/>
      <c r="L13560" s="172"/>
    </row>
    <row r="13561" spans="7:12" x14ac:dyDescent="0.15">
      <c r="G13561"/>
      <c r="H13561"/>
      <c r="I13561"/>
      <c r="J13561"/>
      <c r="K13561"/>
      <c r="L13561" s="172"/>
    </row>
    <row r="13562" spans="7:12" x14ac:dyDescent="0.15">
      <c r="G13562"/>
      <c r="H13562"/>
      <c r="I13562"/>
      <c r="J13562"/>
      <c r="K13562"/>
      <c r="L13562" s="172"/>
    </row>
    <row r="13563" spans="7:12" x14ac:dyDescent="0.15">
      <c r="G13563"/>
      <c r="H13563"/>
      <c r="I13563"/>
      <c r="J13563"/>
      <c r="K13563"/>
      <c r="L13563" s="172"/>
    </row>
    <row r="13564" spans="7:12" x14ac:dyDescent="0.15">
      <c r="G13564"/>
      <c r="H13564"/>
      <c r="I13564"/>
      <c r="J13564"/>
      <c r="K13564"/>
      <c r="L13564" s="172"/>
    </row>
    <row r="13565" spans="7:12" x14ac:dyDescent="0.15">
      <c r="G13565"/>
      <c r="H13565"/>
      <c r="I13565"/>
      <c r="J13565"/>
      <c r="K13565"/>
      <c r="L13565" s="172"/>
    </row>
    <row r="13566" spans="7:12" x14ac:dyDescent="0.15">
      <c r="G13566"/>
      <c r="H13566"/>
      <c r="I13566"/>
      <c r="J13566"/>
      <c r="K13566"/>
      <c r="L13566" s="172"/>
    </row>
    <row r="13567" spans="7:12" x14ac:dyDescent="0.15">
      <c r="G13567"/>
      <c r="H13567"/>
      <c r="I13567"/>
      <c r="J13567"/>
      <c r="K13567"/>
      <c r="L13567" s="172"/>
    </row>
    <row r="13568" spans="7:12" x14ac:dyDescent="0.15">
      <c r="G13568"/>
      <c r="H13568"/>
      <c r="I13568"/>
      <c r="J13568"/>
      <c r="K13568"/>
      <c r="L13568" s="172"/>
    </row>
    <row r="13569" spans="7:12" x14ac:dyDescent="0.15">
      <c r="G13569"/>
      <c r="H13569"/>
      <c r="I13569"/>
      <c r="J13569"/>
      <c r="K13569"/>
      <c r="L13569" s="172"/>
    </row>
    <row r="13570" spans="7:12" x14ac:dyDescent="0.15">
      <c r="G13570"/>
      <c r="H13570"/>
      <c r="I13570"/>
      <c r="J13570"/>
      <c r="K13570"/>
      <c r="L13570" s="172"/>
    </row>
    <row r="13571" spans="7:12" x14ac:dyDescent="0.15">
      <c r="G13571"/>
      <c r="H13571"/>
      <c r="I13571"/>
      <c r="J13571"/>
      <c r="K13571"/>
      <c r="L13571" s="172"/>
    </row>
    <row r="13572" spans="7:12" x14ac:dyDescent="0.15">
      <c r="G13572"/>
      <c r="H13572"/>
      <c r="I13572"/>
      <c r="J13572"/>
      <c r="K13572"/>
      <c r="L13572" s="172"/>
    </row>
    <row r="13573" spans="7:12" x14ac:dyDescent="0.15">
      <c r="G13573"/>
      <c r="H13573"/>
      <c r="I13573"/>
      <c r="J13573"/>
      <c r="K13573"/>
      <c r="L13573" s="172"/>
    </row>
    <row r="13574" spans="7:12" x14ac:dyDescent="0.15">
      <c r="G13574"/>
      <c r="H13574"/>
      <c r="I13574"/>
      <c r="J13574"/>
      <c r="K13574"/>
      <c r="L13574" s="172"/>
    </row>
    <row r="13575" spans="7:12" x14ac:dyDescent="0.15">
      <c r="G13575"/>
      <c r="H13575"/>
      <c r="I13575"/>
      <c r="J13575"/>
      <c r="K13575"/>
      <c r="L13575" s="172"/>
    </row>
    <row r="13576" spans="7:12" x14ac:dyDescent="0.15">
      <c r="G13576"/>
      <c r="H13576"/>
      <c r="I13576"/>
      <c r="J13576"/>
      <c r="K13576"/>
      <c r="L13576" s="172"/>
    </row>
    <row r="13577" spans="7:12" x14ac:dyDescent="0.15">
      <c r="G13577"/>
      <c r="H13577"/>
      <c r="I13577"/>
      <c r="J13577"/>
      <c r="K13577"/>
      <c r="L13577" s="172"/>
    </row>
    <row r="13578" spans="7:12" x14ac:dyDescent="0.15">
      <c r="G13578"/>
      <c r="H13578"/>
      <c r="I13578"/>
      <c r="J13578"/>
      <c r="K13578"/>
      <c r="L13578" s="172"/>
    </row>
    <row r="13579" spans="7:12" x14ac:dyDescent="0.15">
      <c r="G13579"/>
      <c r="H13579"/>
      <c r="I13579"/>
      <c r="J13579"/>
      <c r="K13579"/>
      <c r="L13579" s="172"/>
    </row>
    <row r="13580" spans="7:12" x14ac:dyDescent="0.15">
      <c r="G13580"/>
      <c r="H13580"/>
      <c r="I13580"/>
      <c r="J13580"/>
      <c r="K13580"/>
      <c r="L13580" s="172"/>
    </row>
    <row r="13581" spans="7:12" x14ac:dyDescent="0.15">
      <c r="G13581"/>
      <c r="H13581"/>
      <c r="I13581"/>
      <c r="J13581"/>
      <c r="K13581"/>
      <c r="L13581" s="172"/>
    </row>
    <row r="13582" spans="7:12" x14ac:dyDescent="0.15">
      <c r="G13582"/>
      <c r="H13582"/>
      <c r="I13582"/>
      <c r="J13582"/>
      <c r="K13582"/>
      <c r="L13582" s="172"/>
    </row>
    <row r="13583" spans="7:12" x14ac:dyDescent="0.15">
      <c r="G13583"/>
      <c r="H13583"/>
      <c r="I13583"/>
      <c r="J13583"/>
      <c r="K13583"/>
      <c r="L13583" s="172"/>
    </row>
    <row r="13584" spans="7:12" x14ac:dyDescent="0.15">
      <c r="G13584"/>
      <c r="H13584"/>
      <c r="I13584"/>
      <c r="J13584"/>
      <c r="K13584"/>
      <c r="L13584" s="172"/>
    </row>
    <row r="13585" spans="7:12" x14ac:dyDescent="0.15">
      <c r="G13585"/>
      <c r="H13585"/>
      <c r="I13585"/>
      <c r="J13585"/>
      <c r="K13585"/>
      <c r="L13585" s="172"/>
    </row>
    <row r="13586" spans="7:12" x14ac:dyDescent="0.15">
      <c r="G13586"/>
      <c r="H13586"/>
      <c r="I13586"/>
      <c r="J13586"/>
      <c r="K13586"/>
      <c r="L13586" s="172"/>
    </row>
    <row r="13587" spans="7:12" x14ac:dyDescent="0.15">
      <c r="G13587"/>
      <c r="H13587"/>
      <c r="I13587"/>
      <c r="J13587"/>
      <c r="K13587"/>
      <c r="L13587" s="172"/>
    </row>
    <row r="13588" spans="7:12" x14ac:dyDescent="0.15">
      <c r="G13588"/>
      <c r="H13588"/>
      <c r="I13588"/>
      <c r="J13588"/>
      <c r="K13588"/>
      <c r="L13588" s="172"/>
    </row>
    <row r="13589" spans="7:12" x14ac:dyDescent="0.15">
      <c r="G13589"/>
      <c r="H13589"/>
      <c r="I13589"/>
      <c r="J13589"/>
      <c r="K13589"/>
      <c r="L13589" s="172"/>
    </row>
    <row r="13590" spans="7:12" x14ac:dyDescent="0.15">
      <c r="G13590"/>
      <c r="H13590"/>
      <c r="I13590"/>
      <c r="J13590"/>
      <c r="K13590"/>
      <c r="L13590" s="172"/>
    </row>
    <row r="13591" spans="7:12" x14ac:dyDescent="0.15">
      <c r="G13591"/>
      <c r="H13591"/>
      <c r="I13591"/>
      <c r="J13591"/>
      <c r="K13591"/>
      <c r="L13591" s="172"/>
    </row>
    <row r="13592" spans="7:12" x14ac:dyDescent="0.15">
      <c r="G13592"/>
      <c r="H13592"/>
      <c r="I13592"/>
      <c r="J13592"/>
      <c r="K13592"/>
      <c r="L13592" s="172"/>
    </row>
    <row r="13593" spans="7:12" x14ac:dyDescent="0.15">
      <c r="G13593"/>
      <c r="H13593"/>
      <c r="I13593"/>
      <c r="J13593"/>
      <c r="K13593"/>
      <c r="L13593" s="172"/>
    </row>
    <row r="13594" spans="7:12" x14ac:dyDescent="0.15">
      <c r="G13594"/>
      <c r="H13594"/>
      <c r="I13594"/>
      <c r="J13594"/>
      <c r="K13594"/>
      <c r="L13594" s="172"/>
    </row>
    <row r="13595" spans="7:12" x14ac:dyDescent="0.15">
      <c r="G13595"/>
      <c r="H13595"/>
      <c r="I13595"/>
      <c r="J13595"/>
      <c r="K13595"/>
      <c r="L13595" s="172"/>
    </row>
    <row r="13596" spans="7:12" x14ac:dyDescent="0.15">
      <c r="G13596"/>
      <c r="H13596"/>
      <c r="I13596"/>
      <c r="J13596"/>
      <c r="K13596"/>
      <c r="L13596" s="172"/>
    </row>
    <row r="13597" spans="7:12" x14ac:dyDescent="0.15">
      <c r="G13597"/>
      <c r="H13597"/>
      <c r="I13597"/>
      <c r="J13597"/>
      <c r="K13597"/>
      <c r="L13597" s="172"/>
    </row>
    <row r="13598" spans="7:12" x14ac:dyDescent="0.15">
      <c r="G13598"/>
      <c r="H13598"/>
      <c r="I13598"/>
      <c r="J13598"/>
      <c r="K13598"/>
      <c r="L13598" s="172"/>
    </row>
    <row r="13599" spans="7:12" x14ac:dyDescent="0.15">
      <c r="G13599"/>
      <c r="H13599"/>
      <c r="I13599"/>
      <c r="J13599"/>
      <c r="K13599"/>
      <c r="L13599" s="172"/>
    </row>
    <row r="13600" spans="7:12" x14ac:dyDescent="0.15">
      <c r="G13600"/>
      <c r="H13600"/>
      <c r="I13600"/>
      <c r="J13600"/>
      <c r="K13600"/>
      <c r="L13600" s="172"/>
    </row>
    <row r="13601" spans="7:12" x14ac:dyDescent="0.15">
      <c r="G13601"/>
      <c r="H13601"/>
      <c r="I13601"/>
      <c r="J13601"/>
      <c r="K13601"/>
      <c r="L13601" s="172"/>
    </row>
    <row r="13602" spans="7:12" x14ac:dyDescent="0.15">
      <c r="G13602"/>
      <c r="H13602"/>
      <c r="I13602"/>
      <c r="J13602"/>
      <c r="K13602"/>
      <c r="L13602" s="172"/>
    </row>
    <row r="13603" spans="7:12" x14ac:dyDescent="0.15">
      <c r="G13603"/>
      <c r="H13603"/>
      <c r="I13603"/>
      <c r="J13603"/>
      <c r="K13603"/>
      <c r="L13603" s="172"/>
    </row>
    <row r="13604" spans="7:12" x14ac:dyDescent="0.15">
      <c r="G13604"/>
      <c r="H13604"/>
      <c r="I13604"/>
      <c r="J13604"/>
      <c r="K13604"/>
      <c r="L13604" s="172"/>
    </row>
    <row r="13605" spans="7:12" x14ac:dyDescent="0.15">
      <c r="G13605"/>
      <c r="H13605"/>
      <c r="I13605"/>
      <c r="J13605"/>
      <c r="K13605"/>
      <c r="L13605" s="172"/>
    </row>
    <row r="13606" spans="7:12" x14ac:dyDescent="0.15">
      <c r="G13606"/>
      <c r="H13606"/>
      <c r="I13606"/>
      <c r="J13606"/>
      <c r="K13606"/>
      <c r="L13606" s="172"/>
    </row>
    <row r="13607" spans="7:12" x14ac:dyDescent="0.15">
      <c r="G13607"/>
      <c r="H13607"/>
      <c r="I13607"/>
      <c r="J13607"/>
      <c r="K13607"/>
      <c r="L13607" s="172"/>
    </row>
    <row r="13608" spans="7:12" x14ac:dyDescent="0.15">
      <c r="G13608"/>
      <c r="H13608"/>
      <c r="I13608"/>
      <c r="J13608"/>
      <c r="K13608"/>
      <c r="L13608" s="172"/>
    </row>
    <row r="13609" spans="7:12" x14ac:dyDescent="0.15">
      <c r="G13609"/>
      <c r="H13609"/>
      <c r="I13609"/>
      <c r="J13609"/>
      <c r="K13609"/>
      <c r="L13609" s="172"/>
    </row>
    <row r="13610" spans="7:12" x14ac:dyDescent="0.15">
      <c r="G13610"/>
      <c r="H13610"/>
      <c r="I13610"/>
      <c r="J13610"/>
      <c r="K13610"/>
      <c r="L13610" s="172"/>
    </row>
    <row r="13611" spans="7:12" x14ac:dyDescent="0.15">
      <c r="G13611"/>
      <c r="H13611"/>
      <c r="I13611"/>
      <c r="J13611"/>
      <c r="K13611"/>
      <c r="L13611" s="172"/>
    </row>
    <row r="13612" spans="7:12" x14ac:dyDescent="0.15">
      <c r="G13612"/>
      <c r="H13612"/>
      <c r="I13612"/>
      <c r="J13612"/>
      <c r="K13612"/>
      <c r="L13612" s="172"/>
    </row>
    <row r="13613" spans="7:12" x14ac:dyDescent="0.15">
      <c r="G13613"/>
      <c r="H13613"/>
      <c r="I13613"/>
      <c r="J13613"/>
      <c r="K13613"/>
      <c r="L13613" s="172"/>
    </row>
    <row r="13614" spans="7:12" x14ac:dyDescent="0.15">
      <c r="G13614"/>
      <c r="H13614"/>
      <c r="I13614"/>
      <c r="J13614"/>
      <c r="K13614"/>
      <c r="L13614" s="172"/>
    </row>
    <row r="13615" spans="7:12" x14ac:dyDescent="0.15">
      <c r="G13615"/>
      <c r="H13615"/>
      <c r="I13615"/>
      <c r="J13615"/>
      <c r="K13615"/>
      <c r="L13615" s="172"/>
    </row>
    <row r="13616" spans="7:12" x14ac:dyDescent="0.15">
      <c r="G13616"/>
      <c r="H13616"/>
      <c r="I13616"/>
      <c r="J13616"/>
      <c r="K13616"/>
      <c r="L13616" s="172"/>
    </row>
    <row r="13617" spans="7:12" x14ac:dyDescent="0.15">
      <c r="G13617"/>
      <c r="H13617"/>
      <c r="I13617"/>
      <c r="J13617"/>
      <c r="K13617"/>
      <c r="L13617" s="172"/>
    </row>
    <row r="13618" spans="7:12" x14ac:dyDescent="0.15">
      <c r="G13618"/>
      <c r="H13618"/>
      <c r="I13618"/>
      <c r="J13618"/>
      <c r="K13618"/>
      <c r="L13618" s="172"/>
    </row>
    <row r="13619" spans="7:12" x14ac:dyDescent="0.15">
      <c r="G13619"/>
      <c r="H13619"/>
      <c r="I13619"/>
      <c r="J13619"/>
      <c r="K13619"/>
      <c r="L13619" s="172"/>
    </row>
    <row r="13620" spans="7:12" x14ac:dyDescent="0.15">
      <c r="G13620"/>
      <c r="H13620"/>
      <c r="I13620"/>
      <c r="J13620"/>
      <c r="K13620"/>
      <c r="L13620" s="172"/>
    </row>
    <row r="13621" spans="7:12" x14ac:dyDescent="0.15">
      <c r="G13621"/>
      <c r="H13621"/>
      <c r="I13621"/>
      <c r="J13621"/>
      <c r="K13621"/>
      <c r="L13621" s="172"/>
    </row>
    <row r="13622" spans="7:12" x14ac:dyDescent="0.15">
      <c r="G13622"/>
      <c r="H13622"/>
      <c r="I13622"/>
      <c r="J13622"/>
      <c r="K13622"/>
      <c r="L13622" s="172"/>
    </row>
    <row r="13623" spans="7:12" x14ac:dyDescent="0.15">
      <c r="G13623"/>
      <c r="H13623"/>
      <c r="I13623"/>
      <c r="J13623"/>
      <c r="K13623"/>
      <c r="L13623" s="172"/>
    </row>
    <row r="13624" spans="7:12" x14ac:dyDescent="0.15">
      <c r="G13624"/>
      <c r="H13624"/>
      <c r="I13624"/>
      <c r="J13624"/>
      <c r="K13624"/>
      <c r="L13624" s="172"/>
    </row>
    <row r="13625" spans="7:12" x14ac:dyDescent="0.15">
      <c r="G13625"/>
      <c r="H13625"/>
      <c r="I13625"/>
      <c r="J13625"/>
      <c r="K13625"/>
      <c r="L13625" s="172"/>
    </row>
    <row r="13626" spans="7:12" x14ac:dyDescent="0.15">
      <c r="G13626"/>
      <c r="H13626"/>
      <c r="I13626"/>
      <c r="J13626"/>
      <c r="K13626"/>
      <c r="L13626" s="172"/>
    </row>
    <row r="13627" spans="7:12" x14ac:dyDescent="0.15">
      <c r="G13627"/>
      <c r="H13627"/>
      <c r="I13627"/>
      <c r="J13627"/>
      <c r="K13627"/>
      <c r="L13627" s="172"/>
    </row>
    <row r="13628" spans="7:12" x14ac:dyDescent="0.15">
      <c r="G13628"/>
      <c r="H13628"/>
      <c r="I13628"/>
      <c r="J13628"/>
      <c r="K13628"/>
      <c r="L13628" s="172"/>
    </row>
    <row r="13629" spans="7:12" x14ac:dyDescent="0.15">
      <c r="G13629"/>
      <c r="H13629"/>
      <c r="I13629"/>
      <c r="J13629"/>
      <c r="K13629"/>
      <c r="L13629" s="172"/>
    </row>
    <row r="13630" spans="7:12" x14ac:dyDescent="0.15">
      <c r="G13630"/>
      <c r="H13630"/>
      <c r="I13630"/>
      <c r="J13630"/>
      <c r="K13630"/>
      <c r="L13630" s="172"/>
    </row>
    <row r="13631" spans="7:12" x14ac:dyDescent="0.15">
      <c r="G13631"/>
      <c r="H13631"/>
      <c r="I13631"/>
      <c r="J13631"/>
      <c r="K13631"/>
      <c r="L13631" s="172"/>
    </row>
    <row r="13632" spans="7:12" x14ac:dyDescent="0.15">
      <c r="G13632"/>
      <c r="H13632"/>
      <c r="I13632"/>
      <c r="J13632"/>
      <c r="K13632"/>
      <c r="L13632" s="172"/>
    </row>
    <row r="13633" spans="7:12" x14ac:dyDescent="0.15">
      <c r="G13633"/>
      <c r="H13633"/>
      <c r="I13633"/>
      <c r="J13633"/>
      <c r="K13633"/>
      <c r="L13633" s="172"/>
    </row>
    <row r="13634" spans="7:12" x14ac:dyDescent="0.15">
      <c r="G13634"/>
      <c r="H13634"/>
      <c r="I13634"/>
      <c r="J13634"/>
      <c r="K13634"/>
      <c r="L13634" s="172"/>
    </row>
    <row r="13635" spans="7:12" x14ac:dyDescent="0.15">
      <c r="G13635"/>
      <c r="H13635"/>
      <c r="I13635"/>
      <c r="J13635"/>
      <c r="K13635"/>
      <c r="L13635" s="172"/>
    </row>
    <row r="13636" spans="7:12" x14ac:dyDescent="0.15">
      <c r="G13636"/>
      <c r="H13636"/>
      <c r="I13636"/>
      <c r="J13636"/>
      <c r="K13636"/>
      <c r="L13636" s="172"/>
    </row>
    <row r="13637" spans="7:12" x14ac:dyDescent="0.15">
      <c r="G13637"/>
      <c r="H13637"/>
      <c r="I13637"/>
      <c r="J13637"/>
      <c r="K13637"/>
      <c r="L13637" s="172"/>
    </row>
    <row r="13638" spans="7:12" x14ac:dyDescent="0.15">
      <c r="G13638"/>
      <c r="H13638"/>
      <c r="I13638"/>
      <c r="J13638"/>
      <c r="K13638"/>
      <c r="L13638" s="172"/>
    </row>
    <row r="13639" spans="7:12" x14ac:dyDescent="0.15">
      <c r="G13639"/>
      <c r="H13639"/>
      <c r="I13639"/>
      <c r="J13639"/>
      <c r="K13639"/>
      <c r="L13639" s="172"/>
    </row>
    <row r="13640" spans="7:12" x14ac:dyDescent="0.15">
      <c r="G13640"/>
      <c r="H13640"/>
      <c r="I13640"/>
      <c r="J13640"/>
      <c r="K13640"/>
      <c r="L13640" s="172"/>
    </row>
    <row r="13641" spans="7:12" x14ac:dyDescent="0.15">
      <c r="G13641"/>
      <c r="H13641"/>
      <c r="I13641"/>
      <c r="J13641"/>
      <c r="K13641"/>
      <c r="L13641" s="172"/>
    </row>
    <row r="13642" spans="7:12" x14ac:dyDescent="0.15">
      <c r="G13642"/>
      <c r="H13642"/>
      <c r="I13642"/>
      <c r="J13642"/>
      <c r="K13642"/>
      <c r="L13642" s="172"/>
    </row>
    <row r="13643" spans="7:12" x14ac:dyDescent="0.15">
      <c r="G13643"/>
      <c r="H13643"/>
      <c r="I13643"/>
      <c r="J13643"/>
      <c r="K13643"/>
      <c r="L13643" s="172"/>
    </row>
    <row r="13644" spans="7:12" x14ac:dyDescent="0.15">
      <c r="G13644"/>
      <c r="H13644"/>
      <c r="I13644"/>
      <c r="J13644"/>
      <c r="K13644"/>
      <c r="L13644" s="172"/>
    </row>
    <row r="13645" spans="7:12" x14ac:dyDescent="0.15">
      <c r="G13645"/>
      <c r="H13645"/>
      <c r="I13645"/>
      <c r="J13645"/>
      <c r="K13645"/>
      <c r="L13645" s="172"/>
    </row>
    <row r="13646" spans="7:12" x14ac:dyDescent="0.15">
      <c r="G13646"/>
      <c r="H13646"/>
      <c r="I13646"/>
      <c r="J13646"/>
      <c r="K13646"/>
      <c r="L13646" s="172"/>
    </row>
    <row r="13647" spans="7:12" x14ac:dyDescent="0.15">
      <c r="G13647"/>
      <c r="H13647"/>
      <c r="I13647"/>
      <c r="J13647"/>
      <c r="K13647"/>
      <c r="L13647" s="172"/>
    </row>
    <row r="13648" spans="7:12" x14ac:dyDescent="0.15">
      <c r="G13648"/>
      <c r="H13648"/>
      <c r="I13648"/>
      <c r="J13648"/>
      <c r="K13648"/>
      <c r="L13648" s="172"/>
    </row>
    <row r="13649" spans="7:12" x14ac:dyDescent="0.15">
      <c r="G13649"/>
      <c r="H13649"/>
      <c r="I13649"/>
      <c r="J13649"/>
      <c r="K13649"/>
      <c r="L13649" s="172"/>
    </row>
    <row r="13650" spans="7:12" x14ac:dyDescent="0.15">
      <c r="G13650"/>
      <c r="H13650"/>
      <c r="I13650"/>
      <c r="J13650"/>
      <c r="K13650"/>
      <c r="L13650" s="172"/>
    </row>
    <row r="13651" spans="7:12" x14ac:dyDescent="0.15">
      <c r="G13651"/>
      <c r="H13651"/>
      <c r="I13651"/>
      <c r="J13651"/>
      <c r="K13651"/>
      <c r="L13651" s="172"/>
    </row>
    <row r="13652" spans="7:12" x14ac:dyDescent="0.15">
      <c r="G13652"/>
      <c r="H13652"/>
      <c r="I13652"/>
      <c r="J13652"/>
      <c r="K13652"/>
      <c r="L13652" s="172"/>
    </row>
    <row r="13653" spans="7:12" x14ac:dyDescent="0.15">
      <c r="G13653"/>
      <c r="H13653"/>
      <c r="I13653"/>
      <c r="J13653"/>
      <c r="K13653"/>
      <c r="L13653" s="172"/>
    </row>
    <row r="13654" spans="7:12" x14ac:dyDescent="0.15">
      <c r="G13654"/>
      <c r="H13654"/>
      <c r="I13654"/>
      <c r="J13654"/>
      <c r="K13654"/>
      <c r="L13654" s="172"/>
    </row>
    <row r="13655" spans="7:12" x14ac:dyDescent="0.15">
      <c r="G13655"/>
      <c r="H13655"/>
      <c r="I13655"/>
      <c r="J13655"/>
      <c r="K13655"/>
      <c r="L13655" s="172"/>
    </row>
    <row r="13656" spans="7:12" x14ac:dyDescent="0.15">
      <c r="G13656"/>
      <c r="H13656"/>
      <c r="I13656"/>
      <c r="J13656"/>
      <c r="K13656"/>
      <c r="L13656" s="172"/>
    </row>
    <row r="13657" spans="7:12" x14ac:dyDescent="0.15">
      <c r="G13657"/>
      <c r="H13657"/>
      <c r="I13657"/>
      <c r="J13657"/>
      <c r="K13657"/>
      <c r="L13657" s="172"/>
    </row>
    <row r="13658" spans="7:12" x14ac:dyDescent="0.15">
      <c r="G13658"/>
      <c r="H13658"/>
      <c r="I13658"/>
      <c r="J13658"/>
      <c r="K13658"/>
      <c r="L13658" s="172"/>
    </row>
    <row r="13659" spans="7:12" x14ac:dyDescent="0.15">
      <c r="G13659"/>
      <c r="H13659"/>
      <c r="I13659"/>
      <c r="J13659"/>
      <c r="K13659"/>
      <c r="L13659" s="172"/>
    </row>
    <row r="13660" spans="7:12" x14ac:dyDescent="0.15">
      <c r="G13660"/>
      <c r="H13660"/>
      <c r="I13660"/>
      <c r="J13660"/>
      <c r="K13660"/>
      <c r="L13660" s="172"/>
    </row>
    <row r="13661" spans="7:12" x14ac:dyDescent="0.15">
      <c r="G13661"/>
      <c r="H13661"/>
      <c r="I13661"/>
      <c r="J13661"/>
      <c r="K13661"/>
      <c r="L13661" s="172"/>
    </row>
    <row r="13662" spans="7:12" x14ac:dyDescent="0.15">
      <c r="G13662"/>
      <c r="H13662"/>
      <c r="I13662"/>
      <c r="J13662"/>
      <c r="K13662"/>
      <c r="L13662" s="172"/>
    </row>
    <row r="13663" spans="7:12" x14ac:dyDescent="0.15">
      <c r="G13663"/>
      <c r="H13663"/>
      <c r="I13663"/>
      <c r="J13663"/>
      <c r="K13663"/>
      <c r="L13663" s="172"/>
    </row>
    <row r="13664" spans="7:12" x14ac:dyDescent="0.15">
      <c r="G13664"/>
      <c r="H13664"/>
      <c r="I13664"/>
      <c r="J13664"/>
      <c r="K13664"/>
      <c r="L13664" s="172"/>
    </row>
    <row r="13665" spans="7:12" x14ac:dyDescent="0.15">
      <c r="G13665"/>
      <c r="H13665"/>
      <c r="I13665"/>
      <c r="J13665"/>
      <c r="K13665"/>
      <c r="L13665" s="172"/>
    </row>
    <row r="13666" spans="7:12" x14ac:dyDescent="0.15">
      <c r="G13666"/>
      <c r="H13666"/>
      <c r="I13666"/>
      <c r="J13666"/>
      <c r="K13666"/>
      <c r="L13666" s="172"/>
    </row>
    <row r="13667" spans="7:12" x14ac:dyDescent="0.15">
      <c r="G13667"/>
      <c r="H13667"/>
      <c r="I13667"/>
      <c r="J13667"/>
      <c r="K13667"/>
      <c r="L13667" s="172"/>
    </row>
    <row r="13668" spans="7:12" x14ac:dyDescent="0.15">
      <c r="G13668"/>
      <c r="H13668"/>
      <c r="I13668"/>
      <c r="J13668"/>
      <c r="K13668"/>
      <c r="L13668" s="172"/>
    </row>
    <row r="13669" spans="7:12" x14ac:dyDescent="0.15">
      <c r="G13669"/>
      <c r="H13669"/>
      <c r="I13669"/>
      <c r="J13669"/>
      <c r="K13669"/>
      <c r="L13669" s="172"/>
    </row>
    <row r="13670" spans="7:12" x14ac:dyDescent="0.15">
      <c r="G13670"/>
      <c r="H13670"/>
      <c r="I13670"/>
      <c r="J13670"/>
      <c r="K13670"/>
      <c r="L13670" s="172"/>
    </row>
    <row r="13671" spans="7:12" x14ac:dyDescent="0.15">
      <c r="G13671"/>
      <c r="H13671"/>
      <c r="I13671"/>
      <c r="J13671"/>
      <c r="K13671"/>
      <c r="L13671" s="172"/>
    </row>
    <row r="13672" spans="7:12" x14ac:dyDescent="0.15">
      <c r="G13672"/>
      <c r="H13672"/>
      <c r="I13672"/>
      <c r="J13672"/>
      <c r="K13672"/>
      <c r="L13672" s="172"/>
    </row>
    <row r="13673" spans="7:12" x14ac:dyDescent="0.15">
      <c r="G13673"/>
      <c r="H13673"/>
      <c r="I13673"/>
      <c r="J13673"/>
      <c r="K13673"/>
      <c r="L13673" s="172"/>
    </row>
    <row r="13674" spans="7:12" x14ac:dyDescent="0.15">
      <c r="G13674"/>
      <c r="H13674"/>
      <c r="I13674"/>
      <c r="J13674"/>
      <c r="K13674"/>
      <c r="L13674" s="172"/>
    </row>
    <row r="13675" spans="7:12" x14ac:dyDescent="0.15">
      <c r="G13675"/>
      <c r="H13675"/>
      <c r="I13675"/>
      <c r="J13675"/>
      <c r="K13675"/>
      <c r="L13675" s="172"/>
    </row>
    <row r="13676" spans="7:12" x14ac:dyDescent="0.15">
      <c r="G13676"/>
      <c r="H13676"/>
      <c r="I13676"/>
      <c r="J13676"/>
      <c r="K13676"/>
      <c r="L13676" s="172"/>
    </row>
    <row r="13677" spans="7:12" x14ac:dyDescent="0.15">
      <c r="G13677"/>
      <c r="H13677"/>
      <c r="I13677"/>
      <c r="J13677"/>
      <c r="K13677"/>
      <c r="L13677" s="172"/>
    </row>
    <row r="13678" spans="7:12" x14ac:dyDescent="0.15">
      <c r="G13678"/>
      <c r="H13678"/>
      <c r="I13678"/>
      <c r="J13678"/>
      <c r="K13678"/>
      <c r="L13678" s="172"/>
    </row>
    <row r="13679" spans="7:12" x14ac:dyDescent="0.15">
      <c r="G13679"/>
      <c r="H13679"/>
      <c r="I13679"/>
      <c r="J13679"/>
      <c r="K13679"/>
      <c r="L13679" s="172"/>
    </row>
    <row r="13680" spans="7:12" x14ac:dyDescent="0.15">
      <c r="G13680"/>
      <c r="H13680"/>
      <c r="I13680"/>
      <c r="J13680"/>
      <c r="K13680"/>
      <c r="L13680" s="172"/>
    </row>
    <row r="13681" spans="7:12" x14ac:dyDescent="0.15">
      <c r="G13681"/>
      <c r="H13681"/>
      <c r="I13681"/>
      <c r="J13681"/>
      <c r="K13681"/>
      <c r="L13681" s="172"/>
    </row>
    <row r="13682" spans="7:12" x14ac:dyDescent="0.15">
      <c r="G13682"/>
      <c r="H13682"/>
      <c r="I13682"/>
      <c r="J13682"/>
      <c r="K13682"/>
      <c r="L13682" s="172"/>
    </row>
    <row r="13683" spans="7:12" x14ac:dyDescent="0.15">
      <c r="G13683"/>
      <c r="H13683"/>
      <c r="I13683"/>
      <c r="J13683"/>
      <c r="K13683"/>
      <c r="L13683" s="172"/>
    </row>
    <row r="13684" spans="7:12" x14ac:dyDescent="0.15">
      <c r="G13684"/>
      <c r="H13684"/>
      <c r="I13684"/>
      <c r="J13684"/>
      <c r="K13684"/>
      <c r="L13684" s="172"/>
    </row>
    <row r="13685" spans="7:12" x14ac:dyDescent="0.15">
      <c r="G13685"/>
      <c r="H13685"/>
      <c r="I13685"/>
      <c r="J13685"/>
      <c r="K13685"/>
      <c r="L13685" s="172"/>
    </row>
    <row r="13686" spans="7:12" x14ac:dyDescent="0.15">
      <c r="G13686"/>
      <c r="H13686"/>
      <c r="I13686"/>
      <c r="J13686"/>
      <c r="K13686"/>
      <c r="L13686" s="172"/>
    </row>
    <row r="13687" spans="7:12" x14ac:dyDescent="0.15">
      <c r="G13687"/>
      <c r="H13687"/>
      <c r="I13687"/>
      <c r="J13687"/>
      <c r="K13687"/>
      <c r="L13687" s="172"/>
    </row>
    <row r="13688" spans="7:12" x14ac:dyDescent="0.15">
      <c r="G13688"/>
      <c r="H13688"/>
      <c r="I13688"/>
      <c r="J13688"/>
      <c r="K13688"/>
      <c r="L13688" s="172"/>
    </row>
    <row r="13689" spans="7:12" x14ac:dyDescent="0.15">
      <c r="G13689"/>
      <c r="H13689"/>
      <c r="I13689"/>
      <c r="J13689"/>
      <c r="K13689"/>
      <c r="L13689" s="172"/>
    </row>
    <row r="13690" spans="7:12" x14ac:dyDescent="0.15">
      <c r="G13690"/>
      <c r="H13690"/>
      <c r="I13690"/>
      <c r="J13690"/>
      <c r="K13690"/>
      <c r="L13690" s="172"/>
    </row>
    <row r="13691" spans="7:12" x14ac:dyDescent="0.15">
      <c r="G13691"/>
      <c r="H13691"/>
      <c r="I13691"/>
      <c r="J13691"/>
      <c r="K13691"/>
      <c r="L13691" s="172"/>
    </row>
    <row r="13692" spans="7:12" x14ac:dyDescent="0.15">
      <c r="G13692"/>
      <c r="H13692"/>
      <c r="I13692"/>
      <c r="J13692"/>
      <c r="K13692"/>
      <c r="L13692" s="172"/>
    </row>
    <row r="13693" spans="7:12" x14ac:dyDescent="0.15">
      <c r="G13693"/>
      <c r="H13693"/>
      <c r="I13693"/>
      <c r="J13693"/>
      <c r="K13693"/>
      <c r="L13693" s="172"/>
    </row>
    <row r="13694" spans="7:12" x14ac:dyDescent="0.15">
      <c r="G13694"/>
      <c r="H13694"/>
      <c r="I13694"/>
      <c r="J13694"/>
      <c r="K13694"/>
      <c r="L13694" s="172"/>
    </row>
    <row r="13695" spans="7:12" x14ac:dyDescent="0.15">
      <c r="G13695"/>
      <c r="H13695"/>
      <c r="I13695"/>
      <c r="J13695"/>
      <c r="K13695"/>
      <c r="L13695" s="172"/>
    </row>
    <row r="13696" spans="7:12" x14ac:dyDescent="0.15">
      <c r="G13696"/>
      <c r="H13696"/>
      <c r="I13696"/>
      <c r="J13696"/>
      <c r="K13696"/>
      <c r="L13696" s="172"/>
    </row>
    <row r="13697" spans="7:12" x14ac:dyDescent="0.15">
      <c r="G13697"/>
      <c r="H13697"/>
      <c r="I13697"/>
      <c r="J13697"/>
      <c r="K13697"/>
      <c r="L13697" s="172"/>
    </row>
    <row r="13698" spans="7:12" x14ac:dyDescent="0.15">
      <c r="G13698"/>
      <c r="H13698"/>
      <c r="I13698"/>
      <c r="J13698"/>
      <c r="K13698"/>
      <c r="L13698" s="172"/>
    </row>
    <row r="13699" spans="7:12" x14ac:dyDescent="0.15">
      <c r="G13699"/>
      <c r="H13699"/>
      <c r="I13699"/>
      <c r="J13699"/>
      <c r="K13699"/>
      <c r="L13699" s="172"/>
    </row>
    <row r="13700" spans="7:12" x14ac:dyDescent="0.15">
      <c r="G13700"/>
      <c r="H13700"/>
      <c r="I13700"/>
      <c r="J13700"/>
      <c r="K13700"/>
      <c r="L13700" s="172"/>
    </row>
    <row r="13701" spans="7:12" x14ac:dyDescent="0.15">
      <c r="G13701"/>
      <c r="H13701"/>
      <c r="I13701"/>
      <c r="J13701"/>
      <c r="K13701"/>
      <c r="L13701" s="172"/>
    </row>
    <row r="13702" spans="7:12" x14ac:dyDescent="0.15">
      <c r="G13702"/>
      <c r="H13702"/>
      <c r="I13702"/>
      <c r="J13702"/>
      <c r="K13702"/>
      <c r="L13702" s="172"/>
    </row>
    <row r="13703" spans="7:12" x14ac:dyDescent="0.15">
      <c r="G13703"/>
      <c r="H13703"/>
      <c r="I13703"/>
      <c r="J13703"/>
      <c r="K13703"/>
      <c r="L13703" s="172"/>
    </row>
    <row r="13704" spans="7:12" x14ac:dyDescent="0.15">
      <c r="G13704"/>
      <c r="H13704"/>
      <c r="I13704"/>
      <c r="J13704"/>
      <c r="K13704"/>
      <c r="L13704" s="172"/>
    </row>
    <row r="13705" spans="7:12" x14ac:dyDescent="0.15">
      <c r="G13705"/>
      <c r="H13705"/>
      <c r="I13705"/>
      <c r="J13705"/>
      <c r="K13705"/>
      <c r="L13705" s="172"/>
    </row>
    <row r="13706" spans="7:12" x14ac:dyDescent="0.15">
      <c r="G13706"/>
      <c r="H13706"/>
      <c r="I13706"/>
      <c r="J13706"/>
      <c r="K13706"/>
      <c r="L13706" s="172"/>
    </row>
    <row r="13707" spans="7:12" x14ac:dyDescent="0.15">
      <c r="G13707"/>
      <c r="H13707"/>
      <c r="I13707"/>
      <c r="J13707"/>
      <c r="K13707"/>
      <c r="L13707" s="172"/>
    </row>
    <row r="13708" spans="7:12" x14ac:dyDescent="0.15">
      <c r="G13708"/>
      <c r="H13708"/>
      <c r="I13708"/>
      <c r="J13708"/>
      <c r="K13708"/>
      <c r="L13708" s="172"/>
    </row>
    <row r="13709" spans="7:12" x14ac:dyDescent="0.15">
      <c r="G13709"/>
      <c r="H13709"/>
      <c r="I13709"/>
      <c r="J13709"/>
      <c r="K13709"/>
      <c r="L13709" s="172"/>
    </row>
    <row r="13710" spans="7:12" x14ac:dyDescent="0.15">
      <c r="G13710"/>
      <c r="H13710"/>
      <c r="I13710"/>
      <c r="J13710"/>
      <c r="K13710"/>
      <c r="L13710" s="172"/>
    </row>
    <row r="13711" spans="7:12" x14ac:dyDescent="0.15">
      <c r="G13711"/>
      <c r="H13711"/>
      <c r="I13711"/>
      <c r="J13711"/>
      <c r="K13711"/>
      <c r="L13711" s="172"/>
    </row>
    <row r="13712" spans="7:12" x14ac:dyDescent="0.15">
      <c r="G13712"/>
      <c r="H13712"/>
      <c r="I13712"/>
      <c r="J13712"/>
      <c r="K13712"/>
      <c r="L13712" s="172"/>
    </row>
    <row r="13713" spans="7:12" x14ac:dyDescent="0.15">
      <c r="G13713"/>
      <c r="H13713"/>
      <c r="I13713"/>
      <c r="J13713"/>
      <c r="K13713"/>
      <c r="L13713" s="172"/>
    </row>
    <row r="13714" spans="7:12" x14ac:dyDescent="0.15">
      <c r="G13714"/>
      <c r="H13714"/>
      <c r="I13714"/>
      <c r="J13714"/>
      <c r="K13714"/>
      <c r="L13714" s="172"/>
    </row>
    <row r="13715" spans="7:12" x14ac:dyDescent="0.15">
      <c r="G13715"/>
      <c r="H13715"/>
      <c r="I13715"/>
      <c r="J13715"/>
      <c r="K13715"/>
      <c r="L13715" s="172"/>
    </row>
    <row r="13716" spans="7:12" x14ac:dyDescent="0.15">
      <c r="G13716"/>
      <c r="H13716"/>
      <c r="I13716"/>
      <c r="J13716"/>
      <c r="K13716"/>
      <c r="L13716" s="172"/>
    </row>
    <row r="13717" spans="7:12" x14ac:dyDescent="0.15">
      <c r="G13717"/>
      <c r="H13717"/>
      <c r="I13717"/>
      <c r="J13717"/>
      <c r="K13717"/>
      <c r="L13717" s="172"/>
    </row>
    <row r="13718" spans="7:12" x14ac:dyDescent="0.15">
      <c r="G13718"/>
      <c r="H13718"/>
      <c r="I13718"/>
      <c r="J13718"/>
      <c r="K13718"/>
      <c r="L13718" s="172"/>
    </row>
    <row r="13719" spans="7:12" x14ac:dyDescent="0.15">
      <c r="G13719"/>
      <c r="H13719"/>
      <c r="I13719"/>
      <c r="J13719"/>
      <c r="K13719"/>
      <c r="L13719" s="172"/>
    </row>
    <row r="13720" spans="7:12" x14ac:dyDescent="0.15">
      <c r="G13720"/>
      <c r="H13720"/>
      <c r="I13720"/>
      <c r="J13720"/>
      <c r="K13720"/>
      <c r="L13720" s="172"/>
    </row>
    <row r="13721" spans="7:12" x14ac:dyDescent="0.15">
      <c r="G13721"/>
      <c r="H13721"/>
      <c r="I13721"/>
      <c r="J13721"/>
      <c r="K13721"/>
      <c r="L13721" s="172"/>
    </row>
    <row r="13722" spans="7:12" x14ac:dyDescent="0.15">
      <c r="G13722"/>
      <c r="H13722"/>
      <c r="I13722"/>
      <c r="J13722"/>
      <c r="K13722"/>
      <c r="L13722" s="172"/>
    </row>
    <row r="13723" spans="7:12" x14ac:dyDescent="0.15">
      <c r="G13723"/>
      <c r="H13723"/>
      <c r="I13723"/>
      <c r="J13723"/>
      <c r="K13723"/>
      <c r="L13723" s="172"/>
    </row>
    <row r="13724" spans="7:12" x14ac:dyDescent="0.15">
      <c r="G13724"/>
      <c r="H13724"/>
      <c r="I13724"/>
      <c r="J13724"/>
      <c r="K13724"/>
      <c r="L13724" s="172"/>
    </row>
    <row r="13725" spans="7:12" x14ac:dyDescent="0.15">
      <c r="G13725"/>
      <c r="H13725"/>
      <c r="I13725"/>
      <c r="J13725"/>
      <c r="K13725"/>
      <c r="L13725" s="172"/>
    </row>
    <row r="13726" spans="7:12" x14ac:dyDescent="0.15">
      <c r="G13726"/>
      <c r="H13726"/>
      <c r="I13726"/>
      <c r="J13726"/>
      <c r="K13726"/>
      <c r="L13726" s="172"/>
    </row>
    <row r="13727" spans="7:12" x14ac:dyDescent="0.15">
      <c r="G13727"/>
      <c r="H13727"/>
      <c r="I13727"/>
      <c r="J13727"/>
      <c r="K13727"/>
      <c r="L13727" s="172"/>
    </row>
    <row r="13728" spans="7:12" x14ac:dyDescent="0.15">
      <c r="G13728"/>
      <c r="H13728"/>
      <c r="I13728"/>
      <c r="J13728"/>
      <c r="K13728"/>
      <c r="L13728" s="172"/>
    </row>
    <row r="13729" spans="7:12" x14ac:dyDescent="0.15">
      <c r="G13729"/>
      <c r="H13729"/>
      <c r="I13729"/>
      <c r="J13729"/>
      <c r="K13729"/>
      <c r="L13729" s="172"/>
    </row>
    <row r="13730" spans="7:12" x14ac:dyDescent="0.15">
      <c r="G13730"/>
      <c r="H13730"/>
      <c r="I13730"/>
      <c r="J13730"/>
      <c r="K13730"/>
      <c r="L13730" s="172"/>
    </row>
    <row r="13731" spans="7:12" x14ac:dyDescent="0.15">
      <c r="G13731"/>
      <c r="H13731"/>
      <c r="I13731"/>
      <c r="J13731"/>
      <c r="K13731"/>
      <c r="L13731" s="172"/>
    </row>
    <row r="13732" spans="7:12" x14ac:dyDescent="0.15">
      <c r="G13732"/>
      <c r="H13732"/>
      <c r="I13732"/>
      <c r="J13732"/>
      <c r="K13732"/>
      <c r="L13732" s="172"/>
    </row>
    <row r="13733" spans="7:12" x14ac:dyDescent="0.15">
      <c r="G13733"/>
      <c r="H13733"/>
      <c r="I13733"/>
      <c r="J13733"/>
      <c r="K13733"/>
      <c r="L13733" s="172"/>
    </row>
    <row r="13734" spans="7:12" x14ac:dyDescent="0.15">
      <c r="G13734"/>
      <c r="H13734"/>
      <c r="I13734"/>
      <c r="J13734"/>
      <c r="K13734"/>
      <c r="L13734" s="172"/>
    </row>
    <row r="13735" spans="7:12" x14ac:dyDescent="0.15">
      <c r="G13735"/>
      <c r="H13735"/>
      <c r="I13735"/>
      <c r="J13735"/>
      <c r="K13735"/>
      <c r="L13735" s="172"/>
    </row>
    <row r="13736" spans="7:12" x14ac:dyDescent="0.15">
      <c r="G13736"/>
      <c r="H13736"/>
      <c r="I13736"/>
      <c r="J13736"/>
      <c r="K13736"/>
      <c r="L13736" s="172"/>
    </row>
    <row r="13737" spans="7:12" x14ac:dyDescent="0.15">
      <c r="G13737"/>
      <c r="H13737"/>
      <c r="I13737"/>
      <c r="J13737"/>
      <c r="K13737"/>
      <c r="L13737" s="172"/>
    </row>
    <row r="13738" spans="7:12" x14ac:dyDescent="0.15">
      <c r="G13738"/>
      <c r="H13738"/>
      <c r="I13738"/>
      <c r="J13738"/>
      <c r="K13738"/>
      <c r="L13738" s="172"/>
    </row>
    <row r="13739" spans="7:12" x14ac:dyDescent="0.15">
      <c r="G13739"/>
      <c r="H13739"/>
      <c r="I13739"/>
      <c r="J13739"/>
      <c r="K13739"/>
      <c r="L13739" s="172"/>
    </row>
    <row r="13740" spans="7:12" x14ac:dyDescent="0.15">
      <c r="G13740"/>
      <c r="H13740"/>
      <c r="I13740"/>
      <c r="J13740"/>
      <c r="K13740"/>
      <c r="L13740" s="172"/>
    </row>
    <row r="13741" spans="7:12" x14ac:dyDescent="0.15">
      <c r="G13741"/>
      <c r="H13741"/>
      <c r="I13741"/>
      <c r="J13741"/>
      <c r="K13741"/>
      <c r="L13741" s="172"/>
    </row>
    <row r="13742" spans="7:12" x14ac:dyDescent="0.15">
      <c r="G13742"/>
      <c r="H13742"/>
      <c r="I13742"/>
      <c r="J13742"/>
      <c r="K13742"/>
      <c r="L13742" s="172"/>
    </row>
    <row r="13743" spans="7:12" x14ac:dyDescent="0.15">
      <c r="G13743"/>
      <c r="H13743"/>
      <c r="I13743"/>
      <c r="J13743"/>
      <c r="K13743"/>
      <c r="L13743" s="172"/>
    </row>
    <row r="13744" spans="7:12" x14ac:dyDescent="0.15">
      <c r="G13744"/>
      <c r="H13744"/>
      <c r="I13744"/>
      <c r="J13744"/>
      <c r="K13744"/>
      <c r="L13744" s="172"/>
    </row>
    <row r="13745" spans="7:12" x14ac:dyDescent="0.15">
      <c r="G13745"/>
      <c r="H13745"/>
      <c r="I13745"/>
      <c r="J13745"/>
      <c r="K13745"/>
      <c r="L13745" s="172"/>
    </row>
    <row r="13746" spans="7:12" x14ac:dyDescent="0.15">
      <c r="G13746"/>
      <c r="H13746"/>
      <c r="I13746"/>
      <c r="J13746"/>
      <c r="K13746"/>
      <c r="L13746" s="172"/>
    </row>
    <row r="13747" spans="7:12" x14ac:dyDescent="0.15">
      <c r="G13747"/>
      <c r="H13747"/>
      <c r="I13747"/>
      <c r="J13747"/>
      <c r="K13747"/>
      <c r="L13747" s="172"/>
    </row>
    <row r="13748" spans="7:12" x14ac:dyDescent="0.15">
      <c r="G13748"/>
      <c r="H13748"/>
      <c r="I13748"/>
      <c r="J13748"/>
      <c r="K13748"/>
      <c r="L13748" s="172"/>
    </row>
    <row r="13749" spans="7:12" x14ac:dyDescent="0.15">
      <c r="G13749"/>
      <c r="H13749"/>
      <c r="I13749"/>
      <c r="J13749"/>
      <c r="K13749"/>
      <c r="L13749" s="172"/>
    </row>
    <row r="13750" spans="7:12" x14ac:dyDescent="0.15">
      <c r="G13750"/>
      <c r="H13750"/>
      <c r="I13750"/>
      <c r="J13750"/>
      <c r="K13750"/>
      <c r="L13750" s="172"/>
    </row>
    <row r="13751" spans="7:12" x14ac:dyDescent="0.15">
      <c r="G13751"/>
      <c r="H13751"/>
      <c r="I13751"/>
      <c r="J13751"/>
      <c r="K13751"/>
      <c r="L13751" s="172"/>
    </row>
    <row r="13752" spans="7:12" x14ac:dyDescent="0.15">
      <c r="G13752"/>
      <c r="H13752"/>
      <c r="I13752"/>
      <c r="J13752"/>
      <c r="K13752"/>
      <c r="L13752" s="172"/>
    </row>
    <row r="13753" spans="7:12" x14ac:dyDescent="0.15">
      <c r="G13753"/>
      <c r="H13753"/>
      <c r="I13753"/>
      <c r="J13753"/>
      <c r="K13753"/>
      <c r="L13753" s="172"/>
    </row>
    <row r="13754" spans="7:12" x14ac:dyDescent="0.15">
      <c r="G13754"/>
      <c r="H13754"/>
      <c r="I13754"/>
      <c r="J13754"/>
      <c r="K13754"/>
      <c r="L13754" s="172"/>
    </row>
    <row r="13755" spans="7:12" x14ac:dyDescent="0.15">
      <c r="G13755"/>
      <c r="H13755"/>
      <c r="I13755"/>
      <c r="J13755"/>
      <c r="K13755"/>
      <c r="L13755" s="172"/>
    </row>
    <row r="13756" spans="7:12" x14ac:dyDescent="0.15">
      <c r="G13756"/>
      <c r="H13756"/>
      <c r="I13756"/>
      <c r="J13756"/>
      <c r="K13756"/>
      <c r="L13756" s="172"/>
    </row>
    <row r="13757" spans="7:12" x14ac:dyDescent="0.15">
      <c r="G13757"/>
      <c r="H13757"/>
      <c r="I13757"/>
      <c r="J13757"/>
      <c r="K13757"/>
      <c r="L13757" s="172"/>
    </row>
    <row r="13758" spans="7:12" x14ac:dyDescent="0.15">
      <c r="G13758"/>
      <c r="H13758"/>
      <c r="I13758"/>
      <c r="J13758"/>
      <c r="K13758"/>
      <c r="L13758" s="172"/>
    </row>
    <row r="13759" spans="7:12" x14ac:dyDescent="0.15">
      <c r="G13759"/>
      <c r="H13759"/>
      <c r="I13759"/>
      <c r="J13759"/>
      <c r="K13759"/>
      <c r="L13759" s="172"/>
    </row>
    <row r="13760" spans="7:12" x14ac:dyDescent="0.15">
      <c r="G13760"/>
      <c r="H13760"/>
      <c r="I13760"/>
      <c r="J13760"/>
      <c r="K13760"/>
      <c r="L13760" s="172"/>
    </row>
    <row r="13761" spans="7:12" x14ac:dyDescent="0.15">
      <c r="G13761"/>
      <c r="H13761"/>
      <c r="I13761"/>
      <c r="J13761"/>
      <c r="K13761"/>
      <c r="L13761" s="172"/>
    </row>
    <row r="13762" spans="7:12" x14ac:dyDescent="0.15">
      <c r="G13762"/>
      <c r="H13762"/>
      <c r="I13762"/>
      <c r="J13762"/>
      <c r="K13762"/>
      <c r="L13762" s="172"/>
    </row>
    <row r="13763" spans="7:12" x14ac:dyDescent="0.15">
      <c r="G13763"/>
      <c r="H13763"/>
      <c r="I13763"/>
      <c r="J13763"/>
      <c r="K13763"/>
      <c r="L13763" s="172"/>
    </row>
    <row r="13764" spans="7:12" x14ac:dyDescent="0.15">
      <c r="G13764"/>
      <c r="H13764"/>
      <c r="I13764"/>
      <c r="J13764"/>
      <c r="K13764"/>
      <c r="L13764" s="172"/>
    </row>
    <row r="13765" spans="7:12" x14ac:dyDescent="0.15">
      <c r="G13765"/>
      <c r="H13765"/>
      <c r="I13765"/>
      <c r="J13765"/>
      <c r="K13765"/>
      <c r="L13765" s="172"/>
    </row>
    <row r="13766" spans="7:12" x14ac:dyDescent="0.15">
      <c r="G13766"/>
      <c r="H13766"/>
      <c r="I13766"/>
      <c r="J13766"/>
      <c r="K13766"/>
      <c r="L13766" s="172"/>
    </row>
    <row r="13767" spans="7:12" x14ac:dyDescent="0.15">
      <c r="G13767"/>
      <c r="H13767"/>
      <c r="I13767"/>
      <c r="J13767"/>
      <c r="K13767"/>
      <c r="L13767" s="172"/>
    </row>
    <row r="13768" spans="7:12" x14ac:dyDescent="0.15">
      <c r="G13768"/>
      <c r="H13768"/>
      <c r="I13768"/>
      <c r="J13768"/>
      <c r="K13768"/>
      <c r="L13768" s="172"/>
    </row>
    <row r="13769" spans="7:12" x14ac:dyDescent="0.15">
      <c r="G13769"/>
      <c r="H13769"/>
      <c r="I13769"/>
      <c r="J13769"/>
      <c r="K13769"/>
      <c r="L13769" s="172"/>
    </row>
    <row r="13770" spans="7:12" x14ac:dyDescent="0.15">
      <c r="G13770"/>
      <c r="H13770"/>
      <c r="I13770"/>
      <c r="J13770"/>
      <c r="K13770"/>
      <c r="L13770" s="172"/>
    </row>
    <row r="13771" spans="7:12" x14ac:dyDescent="0.15">
      <c r="G13771"/>
      <c r="H13771"/>
      <c r="I13771"/>
      <c r="J13771"/>
      <c r="K13771"/>
      <c r="L13771" s="172"/>
    </row>
    <row r="13772" spans="7:12" x14ac:dyDescent="0.15">
      <c r="G13772"/>
      <c r="H13772"/>
      <c r="I13772"/>
      <c r="J13772"/>
      <c r="K13772"/>
      <c r="L13772" s="172"/>
    </row>
    <row r="13773" spans="7:12" x14ac:dyDescent="0.15">
      <c r="G13773"/>
      <c r="H13773"/>
      <c r="I13773"/>
      <c r="J13773"/>
      <c r="K13773"/>
      <c r="L13773" s="172"/>
    </row>
    <row r="13774" spans="7:12" x14ac:dyDescent="0.15">
      <c r="G13774"/>
      <c r="H13774"/>
      <c r="I13774"/>
      <c r="J13774"/>
      <c r="K13774"/>
      <c r="L13774" s="172"/>
    </row>
    <row r="13775" spans="7:12" x14ac:dyDescent="0.15">
      <c r="G13775"/>
      <c r="H13775"/>
      <c r="I13775"/>
      <c r="J13775"/>
      <c r="K13775"/>
      <c r="L13775" s="172"/>
    </row>
    <row r="13776" spans="7:12" x14ac:dyDescent="0.15">
      <c r="G13776"/>
      <c r="H13776"/>
      <c r="I13776"/>
      <c r="J13776"/>
      <c r="K13776"/>
      <c r="L13776" s="172"/>
    </row>
    <row r="13777" spans="7:12" x14ac:dyDescent="0.15">
      <c r="G13777"/>
      <c r="H13777"/>
      <c r="I13777"/>
      <c r="J13777"/>
      <c r="K13777"/>
      <c r="L13777" s="172"/>
    </row>
    <row r="13778" spans="7:12" x14ac:dyDescent="0.15">
      <c r="G13778"/>
      <c r="H13778"/>
      <c r="I13778"/>
      <c r="J13778"/>
      <c r="K13778"/>
      <c r="L13778" s="172"/>
    </row>
    <row r="13779" spans="7:12" x14ac:dyDescent="0.15">
      <c r="G13779"/>
      <c r="H13779"/>
      <c r="I13779"/>
      <c r="J13779"/>
      <c r="K13779"/>
      <c r="L13779" s="172"/>
    </row>
    <row r="13780" spans="7:12" x14ac:dyDescent="0.15">
      <c r="G13780"/>
      <c r="H13780"/>
      <c r="I13780"/>
      <c r="J13780"/>
      <c r="K13780"/>
      <c r="L13780" s="172"/>
    </row>
    <row r="13781" spans="7:12" x14ac:dyDescent="0.15">
      <c r="G13781"/>
      <c r="H13781"/>
      <c r="I13781"/>
      <c r="J13781"/>
      <c r="K13781"/>
      <c r="L13781" s="172"/>
    </row>
    <row r="13782" spans="7:12" x14ac:dyDescent="0.15">
      <c r="G13782"/>
      <c r="H13782"/>
      <c r="I13782"/>
      <c r="J13782"/>
      <c r="K13782"/>
      <c r="L13782" s="172"/>
    </row>
    <row r="13783" spans="7:12" x14ac:dyDescent="0.15">
      <c r="G13783"/>
      <c r="H13783"/>
      <c r="I13783"/>
      <c r="J13783"/>
      <c r="K13783"/>
      <c r="L13783" s="172"/>
    </row>
    <row r="13784" spans="7:12" x14ac:dyDescent="0.15">
      <c r="G13784"/>
      <c r="H13784"/>
      <c r="I13784"/>
      <c r="J13784"/>
      <c r="K13784"/>
      <c r="L13784" s="172"/>
    </row>
    <row r="13785" spans="7:12" x14ac:dyDescent="0.15">
      <c r="G13785"/>
      <c r="H13785"/>
      <c r="I13785"/>
      <c r="J13785"/>
      <c r="K13785"/>
      <c r="L13785" s="172"/>
    </row>
    <row r="13786" spans="7:12" x14ac:dyDescent="0.15">
      <c r="G13786"/>
      <c r="H13786"/>
      <c r="I13786"/>
      <c r="J13786"/>
      <c r="K13786"/>
      <c r="L13786" s="172"/>
    </row>
    <row r="13787" spans="7:12" x14ac:dyDescent="0.15">
      <c r="G13787"/>
      <c r="H13787"/>
      <c r="I13787"/>
      <c r="J13787"/>
      <c r="K13787"/>
      <c r="L13787" s="172"/>
    </row>
    <row r="13788" spans="7:12" x14ac:dyDescent="0.15">
      <c r="G13788"/>
      <c r="H13788"/>
      <c r="I13788"/>
      <c r="J13788"/>
      <c r="K13788"/>
      <c r="L13788" s="172"/>
    </row>
    <row r="13789" spans="7:12" x14ac:dyDescent="0.15">
      <c r="G13789"/>
      <c r="H13789"/>
      <c r="I13789"/>
      <c r="J13789"/>
      <c r="K13789"/>
      <c r="L13789" s="172"/>
    </row>
    <row r="13790" spans="7:12" x14ac:dyDescent="0.15">
      <c r="G13790"/>
      <c r="H13790"/>
      <c r="I13790"/>
      <c r="J13790"/>
      <c r="K13790"/>
      <c r="L13790" s="172"/>
    </row>
    <row r="13791" spans="7:12" x14ac:dyDescent="0.15">
      <c r="G13791"/>
      <c r="H13791"/>
      <c r="I13791"/>
      <c r="J13791"/>
      <c r="K13791"/>
      <c r="L13791" s="172"/>
    </row>
    <row r="13792" spans="7:12" x14ac:dyDescent="0.15">
      <c r="G13792"/>
      <c r="H13792"/>
      <c r="I13792"/>
      <c r="J13792"/>
      <c r="K13792"/>
      <c r="L13792" s="172"/>
    </row>
    <row r="13793" spans="7:12" x14ac:dyDescent="0.15">
      <c r="G13793"/>
      <c r="H13793"/>
      <c r="I13793"/>
      <c r="J13793"/>
      <c r="K13793"/>
      <c r="L13793" s="172"/>
    </row>
    <row r="13794" spans="7:12" x14ac:dyDescent="0.15">
      <c r="G13794"/>
      <c r="H13794"/>
      <c r="I13794"/>
      <c r="J13794"/>
      <c r="K13794"/>
      <c r="L13794" s="172"/>
    </row>
    <row r="13795" spans="7:12" x14ac:dyDescent="0.15">
      <c r="G13795"/>
      <c r="H13795"/>
      <c r="I13795"/>
      <c r="J13795"/>
      <c r="K13795"/>
      <c r="L13795" s="172"/>
    </row>
    <row r="13796" spans="7:12" x14ac:dyDescent="0.15">
      <c r="G13796"/>
      <c r="H13796"/>
      <c r="I13796"/>
      <c r="J13796"/>
      <c r="K13796"/>
      <c r="L13796" s="172"/>
    </row>
    <row r="13797" spans="7:12" x14ac:dyDescent="0.15">
      <c r="G13797"/>
      <c r="H13797"/>
      <c r="I13797"/>
      <c r="J13797"/>
      <c r="K13797"/>
      <c r="L13797" s="172"/>
    </row>
    <row r="13798" spans="7:12" x14ac:dyDescent="0.15">
      <c r="G13798"/>
      <c r="H13798"/>
      <c r="I13798"/>
      <c r="J13798"/>
      <c r="K13798"/>
      <c r="L13798" s="172"/>
    </row>
    <row r="13799" spans="7:12" x14ac:dyDescent="0.15">
      <c r="G13799"/>
      <c r="H13799"/>
      <c r="I13799"/>
      <c r="J13799"/>
      <c r="K13799"/>
      <c r="L13799" s="172"/>
    </row>
    <row r="13800" spans="7:12" x14ac:dyDescent="0.15">
      <c r="G13800"/>
      <c r="H13800"/>
      <c r="I13800"/>
      <c r="J13800"/>
      <c r="K13800"/>
      <c r="L13800" s="172"/>
    </row>
    <row r="13801" spans="7:12" x14ac:dyDescent="0.15">
      <c r="G13801"/>
      <c r="H13801"/>
      <c r="I13801"/>
      <c r="J13801"/>
      <c r="K13801"/>
      <c r="L13801" s="172"/>
    </row>
    <row r="13802" spans="7:12" x14ac:dyDescent="0.15">
      <c r="G13802"/>
      <c r="H13802"/>
      <c r="I13802"/>
      <c r="J13802"/>
      <c r="K13802"/>
      <c r="L13802" s="172"/>
    </row>
    <row r="13803" spans="7:12" x14ac:dyDescent="0.15">
      <c r="G13803"/>
      <c r="H13803"/>
      <c r="I13803"/>
      <c r="J13803"/>
      <c r="K13803"/>
      <c r="L13803" s="172"/>
    </row>
    <row r="13804" spans="7:12" x14ac:dyDescent="0.15">
      <c r="G13804"/>
      <c r="H13804"/>
      <c r="I13804"/>
      <c r="J13804"/>
      <c r="K13804"/>
      <c r="L13804" s="172"/>
    </row>
    <row r="13805" spans="7:12" x14ac:dyDescent="0.15">
      <c r="G13805"/>
      <c r="H13805"/>
      <c r="I13805"/>
      <c r="J13805"/>
      <c r="K13805"/>
      <c r="L13805" s="172"/>
    </row>
    <row r="13806" spans="7:12" x14ac:dyDescent="0.15">
      <c r="G13806"/>
      <c r="H13806"/>
      <c r="I13806"/>
      <c r="J13806"/>
      <c r="K13806"/>
      <c r="L13806" s="172"/>
    </row>
    <row r="13807" spans="7:12" x14ac:dyDescent="0.15">
      <c r="G13807"/>
      <c r="H13807"/>
      <c r="I13807"/>
      <c r="J13807"/>
      <c r="K13807"/>
      <c r="L13807" s="172"/>
    </row>
    <row r="13808" spans="7:12" x14ac:dyDescent="0.15">
      <c r="G13808"/>
      <c r="H13808"/>
      <c r="I13808"/>
      <c r="J13808"/>
      <c r="K13808"/>
      <c r="L13808" s="172"/>
    </row>
    <row r="13809" spans="7:12" x14ac:dyDescent="0.15">
      <c r="G13809"/>
      <c r="H13809"/>
      <c r="I13809"/>
      <c r="J13809"/>
      <c r="K13809"/>
      <c r="L13809" s="172"/>
    </row>
    <row r="13810" spans="7:12" x14ac:dyDescent="0.15">
      <c r="G13810"/>
      <c r="H13810"/>
      <c r="I13810"/>
      <c r="J13810"/>
      <c r="K13810"/>
      <c r="L13810" s="172"/>
    </row>
    <row r="13811" spans="7:12" x14ac:dyDescent="0.15">
      <c r="G13811"/>
      <c r="H13811"/>
      <c r="I13811"/>
      <c r="J13811"/>
      <c r="K13811"/>
      <c r="L13811" s="172"/>
    </row>
    <row r="13812" spans="7:12" x14ac:dyDescent="0.15">
      <c r="G13812"/>
      <c r="H13812"/>
      <c r="I13812"/>
      <c r="J13812"/>
      <c r="K13812"/>
      <c r="L13812" s="172"/>
    </row>
    <row r="13813" spans="7:12" x14ac:dyDescent="0.15">
      <c r="G13813"/>
      <c r="H13813"/>
      <c r="I13813"/>
      <c r="J13813"/>
      <c r="K13813"/>
      <c r="L13813" s="172"/>
    </row>
    <row r="13814" spans="7:12" x14ac:dyDescent="0.15">
      <c r="G13814"/>
      <c r="H13814"/>
      <c r="I13814"/>
      <c r="J13814"/>
      <c r="K13814"/>
      <c r="L13814" s="172"/>
    </row>
    <row r="13815" spans="7:12" x14ac:dyDescent="0.15">
      <c r="G13815"/>
      <c r="H13815"/>
      <c r="I13815"/>
      <c r="J13815"/>
      <c r="K13815"/>
      <c r="L13815" s="172"/>
    </row>
    <row r="13816" spans="7:12" x14ac:dyDescent="0.15">
      <c r="G13816"/>
      <c r="H13816"/>
      <c r="I13816"/>
      <c r="J13816"/>
      <c r="K13816"/>
      <c r="L13816" s="172"/>
    </row>
    <row r="13817" spans="7:12" x14ac:dyDescent="0.15">
      <c r="G13817"/>
      <c r="H13817"/>
      <c r="I13817"/>
      <c r="J13817"/>
      <c r="K13817"/>
      <c r="L13817" s="172"/>
    </row>
    <row r="13818" spans="7:12" x14ac:dyDescent="0.15">
      <c r="G13818"/>
      <c r="H13818"/>
      <c r="I13818"/>
      <c r="J13818"/>
      <c r="K13818"/>
      <c r="L13818" s="172"/>
    </row>
    <row r="13819" spans="7:12" x14ac:dyDescent="0.15">
      <c r="G13819"/>
      <c r="H13819"/>
      <c r="I13819"/>
      <c r="J13819"/>
      <c r="K13819"/>
      <c r="L13819" s="172"/>
    </row>
    <row r="13820" spans="7:12" x14ac:dyDescent="0.15">
      <c r="G13820"/>
      <c r="H13820"/>
      <c r="I13820"/>
      <c r="J13820"/>
      <c r="K13820"/>
      <c r="L13820" s="172"/>
    </row>
    <row r="13821" spans="7:12" x14ac:dyDescent="0.15">
      <c r="G13821"/>
      <c r="H13821"/>
      <c r="I13821"/>
      <c r="J13821"/>
      <c r="K13821"/>
      <c r="L13821" s="172"/>
    </row>
    <row r="13822" spans="7:12" x14ac:dyDescent="0.15">
      <c r="G13822"/>
      <c r="H13822"/>
      <c r="I13822"/>
      <c r="J13822"/>
      <c r="K13822"/>
      <c r="L13822" s="172"/>
    </row>
    <row r="13823" spans="7:12" x14ac:dyDescent="0.15">
      <c r="G13823"/>
      <c r="H13823"/>
      <c r="I13823"/>
      <c r="J13823"/>
      <c r="K13823"/>
      <c r="L13823" s="172"/>
    </row>
    <row r="13824" spans="7:12" x14ac:dyDescent="0.15">
      <c r="G13824"/>
      <c r="H13824"/>
      <c r="I13824"/>
      <c r="J13824"/>
      <c r="K13824"/>
      <c r="L13824" s="172"/>
    </row>
    <row r="13825" spans="7:12" x14ac:dyDescent="0.15">
      <c r="G13825"/>
      <c r="H13825"/>
      <c r="I13825"/>
      <c r="J13825"/>
      <c r="K13825"/>
      <c r="L13825" s="172"/>
    </row>
    <row r="13826" spans="7:12" x14ac:dyDescent="0.15">
      <c r="G13826"/>
      <c r="H13826"/>
      <c r="I13826"/>
      <c r="J13826"/>
      <c r="K13826"/>
      <c r="L13826" s="172"/>
    </row>
    <row r="13827" spans="7:12" x14ac:dyDescent="0.15">
      <c r="G13827"/>
      <c r="H13827"/>
      <c r="I13827"/>
      <c r="J13827"/>
      <c r="K13827"/>
      <c r="L13827" s="172"/>
    </row>
    <row r="13828" spans="7:12" x14ac:dyDescent="0.15">
      <c r="G13828"/>
      <c r="H13828"/>
      <c r="I13828"/>
      <c r="J13828"/>
      <c r="K13828"/>
      <c r="L13828" s="172"/>
    </row>
    <row r="13829" spans="7:12" x14ac:dyDescent="0.15">
      <c r="G13829"/>
      <c r="H13829"/>
      <c r="I13829"/>
      <c r="J13829"/>
      <c r="K13829"/>
      <c r="L13829" s="172"/>
    </row>
    <row r="13830" spans="7:12" x14ac:dyDescent="0.15">
      <c r="G13830"/>
      <c r="H13830"/>
      <c r="I13830"/>
      <c r="J13830"/>
      <c r="K13830"/>
      <c r="L13830" s="172"/>
    </row>
    <row r="13831" spans="7:12" x14ac:dyDescent="0.15">
      <c r="G13831"/>
      <c r="H13831"/>
      <c r="I13831"/>
      <c r="J13831"/>
      <c r="K13831"/>
      <c r="L13831" s="172"/>
    </row>
    <row r="13832" spans="7:12" x14ac:dyDescent="0.15">
      <c r="G13832"/>
      <c r="H13832"/>
      <c r="I13832"/>
      <c r="J13832"/>
      <c r="K13832"/>
      <c r="L13832" s="172"/>
    </row>
    <row r="13833" spans="7:12" x14ac:dyDescent="0.15">
      <c r="G13833"/>
      <c r="H13833"/>
      <c r="I13833"/>
      <c r="J13833"/>
      <c r="K13833"/>
      <c r="L13833" s="172"/>
    </row>
    <row r="13834" spans="7:12" x14ac:dyDescent="0.15">
      <c r="G13834"/>
      <c r="H13834"/>
      <c r="I13834"/>
      <c r="J13834"/>
      <c r="K13834"/>
      <c r="L13834" s="172"/>
    </row>
    <row r="13835" spans="7:12" x14ac:dyDescent="0.15">
      <c r="G13835"/>
      <c r="H13835"/>
      <c r="I13835"/>
      <c r="J13835"/>
      <c r="K13835"/>
      <c r="L13835" s="172"/>
    </row>
    <row r="13836" spans="7:12" x14ac:dyDescent="0.15">
      <c r="G13836"/>
      <c r="H13836"/>
      <c r="I13836"/>
      <c r="J13836"/>
      <c r="K13836"/>
      <c r="L13836" s="172"/>
    </row>
    <row r="13837" spans="7:12" x14ac:dyDescent="0.15">
      <c r="G13837"/>
      <c r="H13837"/>
      <c r="I13837"/>
      <c r="J13837"/>
      <c r="K13837"/>
      <c r="L13837" s="172"/>
    </row>
    <row r="13838" spans="7:12" x14ac:dyDescent="0.15">
      <c r="G13838"/>
      <c r="H13838"/>
      <c r="I13838"/>
      <c r="J13838"/>
      <c r="K13838"/>
      <c r="L13838" s="172"/>
    </row>
    <row r="13839" spans="7:12" x14ac:dyDescent="0.15">
      <c r="G13839"/>
      <c r="H13839"/>
      <c r="I13839"/>
      <c r="J13839"/>
      <c r="K13839"/>
      <c r="L13839" s="172"/>
    </row>
    <row r="13840" spans="7:12" x14ac:dyDescent="0.15">
      <c r="G13840"/>
      <c r="H13840"/>
      <c r="I13840"/>
      <c r="J13840"/>
      <c r="K13840"/>
      <c r="L13840" s="172"/>
    </row>
    <row r="13841" spans="7:12" x14ac:dyDescent="0.15">
      <c r="G13841"/>
      <c r="H13841"/>
      <c r="I13841"/>
      <c r="J13841"/>
      <c r="K13841"/>
      <c r="L13841" s="172"/>
    </row>
    <row r="13842" spans="7:12" x14ac:dyDescent="0.15">
      <c r="G13842"/>
      <c r="H13842"/>
      <c r="I13842"/>
      <c r="J13842"/>
      <c r="K13842"/>
      <c r="L13842" s="172"/>
    </row>
    <row r="13843" spans="7:12" x14ac:dyDescent="0.15">
      <c r="G13843"/>
      <c r="H13843"/>
      <c r="I13843"/>
      <c r="J13843"/>
      <c r="K13843"/>
      <c r="L13843" s="172"/>
    </row>
    <row r="13844" spans="7:12" x14ac:dyDescent="0.15">
      <c r="G13844"/>
      <c r="H13844"/>
      <c r="I13844"/>
      <c r="J13844"/>
      <c r="K13844"/>
      <c r="L13844" s="172"/>
    </row>
    <row r="13845" spans="7:12" x14ac:dyDescent="0.15">
      <c r="G13845"/>
      <c r="H13845"/>
      <c r="I13845"/>
      <c r="J13845"/>
      <c r="K13845"/>
      <c r="L13845" s="172"/>
    </row>
    <row r="13846" spans="7:12" x14ac:dyDescent="0.15">
      <c r="G13846"/>
      <c r="H13846"/>
      <c r="I13846"/>
      <c r="J13846"/>
      <c r="K13846"/>
      <c r="L13846" s="172"/>
    </row>
    <row r="13847" spans="7:12" x14ac:dyDescent="0.15">
      <c r="G13847"/>
      <c r="H13847"/>
      <c r="I13847"/>
      <c r="J13847"/>
      <c r="K13847"/>
      <c r="L13847" s="172"/>
    </row>
    <row r="13848" spans="7:12" x14ac:dyDescent="0.15">
      <c r="G13848"/>
      <c r="H13848"/>
      <c r="I13848"/>
      <c r="J13848"/>
      <c r="K13848"/>
      <c r="L13848" s="172"/>
    </row>
    <row r="13849" spans="7:12" x14ac:dyDescent="0.15">
      <c r="G13849"/>
      <c r="H13849"/>
      <c r="I13849"/>
      <c r="J13849"/>
      <c r="K13849"/>
      <c r="L13849" s="172"/>
    </row>
    <row r="13850" spans="7:12" x14ac:dyDescent="0.15">
      <c r="G13850"/>
      <c r="H13850"/>
      <c r="I13850"/>
      <c r="J13850"/>
      <c r="K13850"/>
      <c r="L13850" s="172"/>
    </row>
    <row r="13851" spans="7:12" x14ac:dyDescent="0.15">
      <c r="G13851"/>
      <c r="H13851"/>
      <c r="I13851"/>
      <c r="J13851"/>
      <c r="K13851"/>
      <c r="L13851" s="172"/>
    </row>
    <row r="13852" spans="7:12" x14ac:dyDescent="0.15">
      <c r="G13852"/>
      <c r="H13852"/>
      <c r="I13852"/>
      <c r="J13852"/>
      <c r="K13852"/>
      <c r="L13852" s="172"/>
    </row>
    <row r="13853" spans="7:12" x14ac:dyDescent="0.15">
      <c r="G13853"/>
      <c r="H13853"/>
      <c r="I13853"/>
      <c r="J13853"/>
      <c r="K13853"/>
      <c r="L13853" s="172"/>
    </row>
    <row r="13854" spans="7:12" x14ac:dyDescent="0.15">
      <c r="G13854"/>
      <c r="H13854"/>
      <c r="I13854"/>
      <c r="J13854"/>
      <c r="K13854"/>
      <c r="L13854" s="172"/>
    </row>
    <row r="13855" spans="7:12" x14ac:dyDescent="0.15">
      <c r="G13855"/>
      <c r="H13855"/>
      <c r="I13855"/>
      <c r="J13855"/>
      <c r="K13855"/>
      <c r="L13855" s="172"/>
    </row>
    <row r="13856" spans="7:12" x14ac:dyDescent="0.15">
      <c r="G13856"/>
      <c r="H13856"/>
      <c r="I13856"/>
      <c r="J13856"/>
      <c r="K13856"/>
      <c r="L13856" s="172"/>
    </row>
    <row r="13857" spans="7:12" x14ac:dyDescent="0.15">
      <c r="G13857"/>
      <c r="H13857"/>
      <c r="I13857"/>
      <c r="J13857"/>
      <c r="K13857"/>
      <c r="L13857" s="172"/>
    </row>
    <row r="13858" spans="7:12" x14ac:dyDescent="0.15">
      <c r="G13858"/>
      <c r="H13858"/>
      <c r="I13858"/>
      <c r="J13858"/>
      <c r="K13858"/>
      <c r="L13858" s="172"/>
    </row>
    <row r="13859" spans="7:12" x14ac:dyDescent="0.15">
      <c r="G13859"/>
      <c r="H13859"/>
      <c r="I13859"/>
      <c r="J13859"/>
      <c r="K13859"/>
      <c r="L13859" s="172"/>
    </row>
    <row r="13860" spans="7:12" x14ac:dyDescent="0.15">
      <c r="G13860"/>
      <c r="H13860"/>
      <c r="I13860"/>
      <c r="J13860"/>
      <c r="K13860"/>
      <c r="L13860" s="172"/>
    </row>
    <row r="13861" spans="7:12" x14ac:dyDescent="0.15">
      <c r="G13861"/>
      <c r="H13861"/>
      <c r="I13861"/>
      <c r="J13861"/>
      <c r="K13861"/>
      <c r="L13861" s="172"/>
    </row>
    <row r="13862" spans="7:12" x14ac:dyDescent="0.15">
      <c r="G13862"/>
      <c r="H13862"/>
      <c r="I13862"/>
      <c r="J13862"/>
      <c r="K13862"/>
      <c r="L13862" s="172"/>
    </row>
    <row r="13863" spans="7:12" x14ac:dyDescent="0.15">
      <c r="G13863"/>
      <c r="H13863"/>
      <c r="I13863"/>
      <c r="J13863"/>
      <c r="K13863"/>
      <c r="L13863" s="172"/>
    </row>
    <row r="13864" spans="7:12" x14ac:dyDescent="0.15">
      <c r="G13864"/>
      <c r="H13864"/>
      <c r="I13864"/>
      <c r="J13864"/>
      <c r="K13864"/>
      <c r="L13864" s="172"/>
    </row>
    <row r="13865" spans="7:12" x14ac:dyDescent="0.15">
      <c r="G13865"/>
      <c r="H13865"/>
      <c r="I13865"/>
      <c r="J13865"/>
      <c r="K13865"/>
      <c r="L13865" s="172"/>
    </row>
    <row r="13866" spans="7:12" x14ac:dyDescent="0.15">
      <c r="G13866"/>
      <c r="H13866"/>
      <c r="I13866"/>
      <c r="J13866"/>
      <c r="K13866"/>
      <c r="L13866" s="172"/>
    </row>
    <row r="13867" spans="7:12" x14ac:dyDescent="0.15">
      <c r="G13867"/>
      <c r="H13867"/>
      <c r="I13867"/>
      <c r="J13867"/>
      <c r="K13867"/>
      <c r="L13867" s="172"/>
    </row>
    <row r="13868" spans="7:12" x14ac:dyDescent="0.15">
      <c r="G13868"/>
      <c r="H13868"/>
      <c r="I13868"/>
      <c r="J13868"/>
      <c r="K13868"/>
      <c r="L13868" s="172"/>
    </row>
    <row r="13869" spans="7:12" x14ac:dyDescent="0.15">
      <c r="G13869"/>
      <c r="H13869"/>
      <c r="I13869"/>
      <c r="J13869"/>
      <c r="K13869"/>
      <c r="L13869" s="172"/>
    </row>
    <row r="13870" spans="7:12" x14ac:dyDescent="0.15">
      <c r="G13870"/>
      <c r="H13870"/>
      <c r="I13870"/>
      <c r="J13870"/>
      <c r="K13870"/>
      <c r="L13870" s="172"/>
    </row>
    <row r="13871" spans="7:12" x14ac:dyDescent="0.15">
      <c r="G13871"/>
      <c r="H13871"/>
      <c r="I13871"/>
      <c r="J13871"/>
      <c r="K13871"/>
      <c r="L13871" s="172"/>
    </row>
    <row r="13872" spans="7:12" x14ac:dyDescent="0.15">
      <c r="G13872"/>
      <c r="H13872"/>
      <c r="I13872"/>
      <c r="J13872"/>
      <c r="K13872"/>
      <c r="L13872" s="172"/>
    </row>
    <row r="13873" spans="7:12" x14ac:dyDescent="0.15">
      <c r="G13873"/>
      <c r="H13873"/>
      <c r="I13873"/>
      <c r="J13873"/>
      <c r="K13873"/>
      <c r="L13873" s="172"/>
    </row>
    <row r="13874" spans="7:12" x14ac:dyDescent="0.15">
      <c r="G13874"/>
      <c r="H13874"/>
      <c r="I13874"/>
      <c r="J13874"/>
      <c r="K13874"/>
      <c r="L13874" s="172"/>
    </row>
    <row r="13875" spans="7:12" x14ac:dyDescent="0.15">
      <c r="G13875"/>
      <c r="H13875"/>
      <c r="I13875"/>
      <c r="J13875"/>
      <c r="K13875"/>
      <c r="L13875" s="172"/>
    </row>
    <row r="13876" spans="7:12" x14ac:dyDescent="0.15">
      <c r="G13876"/>
      <c r="H13876"/>
      <c r="I13876"/>
      <c r="J13876"/>
      <c r="K13876"/>
      <c r="L13876" s="172"/>
    </row>
    <row r="13877" spans="7:12" x14ac:dyDescent="0.15">
      <c r="G13877"/>
      <c r="H13877"/>
      <c r="I13877"/>
      <c r="J13877"/>
      <c r="K13877"/>
      <c r="L13877" s="172"/>
    </row>
    <row r="13878" spans="7:12" x14ac:dyDescent="0.15">
      <c r="G13878"/>
      <c r="H13878"/>
      <c r="I13878"/>
      <c r="J13878"/>
      <c r="K13878"/>
      <c r="L13878" s="172"/>
    </row>
    <row r="13879" spans="7:12" x14ac:dyDescent="0.15">
      <c r="G13879"/>
      <c r="H13879"/>
      <c r="I13879"/>
      <c r="J13879"/>
      <c r="K13879"/>
      <c r="L13879" s="172"/>
    </row>
    <row r="13880" spans="7:12" x14ac:dyDescent="0.15">
      <c r="G13880"/>
      <c r="H13880"/>
      <c r="I13880"/>
      <c r="J13880"/>
      <c r="K13880"/>
      <c r="L13880" s="172"/>
    </row>
    <row r="13881" spans="7:12" x14ac:dyDescent="0.15">
      <c r="G13881"/>
      <c r="H13881"/>
      <c r="I13881"/>
      <c r="J13881"/>
      <c r="K13881"/>
      <c r="L13881" s="172"/>
    </row>
    <row r="13882" spans="7:12" x14ac:dyDescent="0.15">
      <c r="G13882"/>
      <c r="H13882"/>
      <c r="I13882"/>
      <c r="J13882"/>
      <c r="K13882"/>
      <c r="L13882" s="172"/>
    </row>
    <row r="13883" spans="7:12" x14ac:dyDescent="0.15">
      <c r="G13883"/>
      <c r="H13883"/>
      <c r="I13883"/>
      <c r="J13883"/>
      <c r="K13883"/>
      <c r="L13883" s="172"/>
    </row>
    <row r="13884" spans="7:12" x14ac:dyDescent="0.15">
      <c r="G13884"/>
      <c r="H13884"/>
      <c r="I13884"/>
      <c r="J13884"/>
      <c r="K13884"/>
      <c r="L13884" s="172"/>
    </row>
    <row r="13885" spans="7:12" x14ac:dyDescent="0.15">
      <c r="G13885"/>
      <c r="H13885"/>
      <c r="I13885"/>
      <c r="J13885"/>
      <c r="K13885"/>
      <c r="L13885" s="172"/>
    </row>
    <row r="13886" spans="7:12" x14ac:dyDescent="0.15">
      <c r="G13886"/>
      <c r="H13886"/>
      <c r="I13886"/>
      <c r="J13886"/>
      <c r="K13886"/>
      <c r="L13886" s="172"/>
    </row>
    <row r="13887" spans="7:12" x14ac:dyDescent="0.15">
      <c r="G13887"/>
      <c r="H13887"/>
      <c r="I13887"/>
      <c r="J13887"/>
      <c r="K13887"/>
      <c r="L13887" s="172"/>
    </row>
    <row r="13888" spans="7:12" x14ac:dyDescent="0.15">
      <c r="G13888"/>
      <c r="H13888"/>
      <c r="I13888"/>
      <c r="J13888"/>
      <c r="K13888"/>
      <c r="L13888" s="172"/>
    </row>
    <row r="13889" spans="7:12" x14ac:dyDescent="0.15">
      <c r="G13889"/>
      <c r="H13889"/>
      <c r="I13889"/>
      <c r="J13889"/>
      <c r="K13889"/>
      <c r="L13889" s="172"/>
    </row>
    <row r="13890" spans="7:12" x14ac:dyDescent="0.15">
      <c r="G13890"/>
      <c r="H13890"/>
      <c r="I13890"/>
      <c r="J13890"/>
      <c r="K13890"/>
      <c r="L13890" s="172"/>
    </row>
    <row r="13891" spans="7:12" x14ac:dyDescent="0.15">
      <c r="G13891"/>
      <c r="H13891"/>
      <c r="I13891"/>
      <c r="J13891"/>
      <c r="K13891"/>
      <c r="L13891" s="172"/>
    </row>
    <row r="13892" spans="7:12" x14ac:dyDescent="0.15">
      <c r="G13892"/>
      <c r="H13892"/>
      <c r="I13892"/>
      <c r="J13892"/>
      <c r="K13892"/>
      <c r="L13892" s="172"/>
    </row>
    <row r="13893" spans="7:12" x14ac:dyDescent="0.15">
      <c r="G13893"/>
      <c r="H13893"/>
      <c r="I13893"/>
      <c r="J13893"/>
      <c r="K13893"/>
      <c r="L13893" s="172"/>
    </row>
    <row r="13894" spans="7:12" x14ac:dyDescent="0.15">
      <c r="G13894"/>
      <c r="H13894"/>
      <c r="I13894"/>
      <c r="J13894"/>
      <c r="K13894"/>
      <c r="L13894" s="172"/>
    </row>
    <row r="13895" spans="7:12" x14ac:dyDescent="0.15">
      <c r="G13895"/>
      <c r="H13895"/>
      <c r="I13895"/>
      <c r="J13895"/>
      <c r="K13895"/>
      <c r="L13895" s="172"/>
    </row>
    <row r="13896" spans="7:12" x14ac:dyDescent="0.15">
      <c r="G13896"/>
      <c r="H13896"/>
      <c r="I13896"/>
      <c r="J13896"/>
      <c r="K13896"/>
      <c r="L13896" s="172"/>
    </row>
    <row r="13897" spans="7:12" x14ac:dyDescent="0.15">
      <c r="G13897"/>
      <c r="H13897"/>
      <c r="I13897"/>
      <c r="J13897"/>
      <c r="K13897"/>
      <c r="L13897" s="172"/>
    </row>
    <row r="13898" spans="7:12" x14ac:dyDescent="0.15">
      <c r="G13898"/>
      <c r="H13898"/>
      <c r="I13898"/>
      <c r="J13898"/>
      <c r="K13898"/>
      <c r="L13898" s="172"/>
    </row>
    <row r="13899" spans="7:12" x14ac:dyDescent="0.15">
      <c r="G13899"/>
      <c r="H13899"/>
      <c r="I13899"/>
      <c r="J13899"/>
      <c r="K13899"/>
      <c r="L13899" s="172"/>
    </row>
    <row r="13900" spans="7:12" x14ac:dyDescent="0.15">
      <c r="G13900"/>
      <c r="H13900"/>
      <c r="I13900"/>
      <c r="J13900"/>
      <c r="K13900"/>
      <c r="L13900" s="172"/>
    </row>
    <row r="13901" spans="7:12" x14ac:dyDescent="0.15">
      <c r="G13901"/>
      <c r="H13901"/>
      <c r="I13901"/>
      <c r="J13901"/>
      <c r="K13901"/>
      <c r="L13901" s="172"/>
    </row>
    <row r="13902" spans="7:12" x14ac:dyDescent="0.15">
      <c r="G13902"/>
      <c r="H13902"/>
      <c r="I13902"/>
      <c r="J13902"/>
      <c r="K13902"/>
      <c r="L13902" s="172"/>
    </row>
    <row r="13903" spans="7:12" x14ac:dyDescent="0.15">
      <c r="G13903"/>
      <c r="H13903"/>
      <c r="I13903"/>
      <c r="J13903"/>
      <c r="K13903"/>
      <c r="L13903" s="172"/>
    </row>
    <row r="13904" spans="7:12" x14ac:dyDescent="0.15">
      <c r="G13904"/>
      <c r="H13904"/>
      <c r="I13904"/>
      <c r="J13904"/>
      <c r="K13904"/>
      <c r="L13904" s="172"/>
    </row>
    <row r="13905" spans="7:12" x14ac:dyDescent="0.15">
      <c r="G13905"/>
      <c r="H13905"/>
      <c r="I13905"/>
      <c r="J13905"/>
      <c r="K13905"/>
      <c r="L13905" s="172"/>
    </row>
    <row r="13906" spans="7:12" x14ac:dyDescent="0.15">
      <c r="G13906"/>
      <c r="H13906"/>
      <c r="I13906"/>
      <c r="J13906"/>
      <c r="K13906"/>
      <c r="L13906" s="172"/>
    </row>
    <row r="13907" spans="7:12" x14ac:dyDescent="0.15">
      <c r="G13907"/>
      <c r="H13907"/>
      <c r="I13907"/>
      <c r="J13907"/>
      <c r="K13907"/>
      <c r="L13907" s="172"/>
    </row>
    <row r="13908" spans="7:12" x14ac:dyDescent="0.15">
      <c r="G13908"/>
      <c r="H13908"/>
      <c r="I13908"/>
      <c r="J13908"/>
      <c r="K13908"/>
      <c r="L13908" s="172"/>
    </row>
    <row r="13909" spans="7:12" x14ac:dyDescent="0.15">
      <c r="G13909"/>
      <c r="H13909"/>
      <c r="I13909"/>
      <c r="J13909"/>
      <c r="K13909"/>
      <c r="L13909" s="172"/>
    </row>
    <row r="13910" spans="7:12" x14ac:dyDescent="0.15">
      <c r="G13910"/>
      <c r="H13910"/>
      <c r="I13910"/>
      <c r="J13910"/>
      <c r="K13910"/>
      <c r="L13910" s="172"/>
    </row>
    <row r="13911" spans="7:12" x14ac:dyDescent="0.15">
      <c r="G13911"/>
      <c r="H13911"/>
      <c r="I13911"/>
      <c r="J13911"/>
      <c r="K13911"/>
      <c r="L13911" s="172"/>
    </row>
    <row r="13912" spans="7:12" x14ac:dyDescent="0.15">
      <c r="G13912"/>
      <c r="H13912"/>
      <c r="I13912"/>
      <c r="J13912"/>
      <c r="K13912"/>
      <c r="L13912" s="172"/>
    </row>
    <row r="13913" spans="7:12" x14ac:dyDescent="0.15">
      <c r="G13913"/>
      <c r="H13913"/>
      <c r="I13913"/>
      <c r="J13913"/>
      <c r="K13913"/>
      <c r="L13913" s="172"/>
    </row>
    <row r="13914" spans="7:12" x14ac:dyDescent="0.15">
      <c r="G13914"/>
      <c r="H13914"/>
      <c r="I13914"/>
      <c r="J13914"/>
      <c r="K13914"/>
      <c r="L13914" s="172"/>
    </row>
    <row r="13915" spans="7:12" x14ac:dyDescent="0.15">
      <c r="G13915"/>
      <c r="H13915"/>
      <c r="I13915"/>
      <c r="J13915"/>
      <c r="K13915"/>
      <c r="L13915" s="172"/>
    </row>
    <row r="13916" spans="7:12" x14ac:dyDescent="0.15">
      <c r="G13916"/>
      <c r="H13916"/>
      <c r="I13916"/>
      <c r="J13916"/>
      <c r="K13916"/>
      <c r="L13916" s="172"/>
    </row>
    <row r="13917" spans="7:12" x14ac:dyDescent="0.15">
      <c r="G13917"/>
      <c r="H13917"/>
      <c r="I13917"/>
      <c r="J13917"/>
      <c r="K13917"/>
      <c r="L13917" s="172"/>
    </row>
    <row r="13918" spans="7:12" x14ac:dyDescent="0.15">
      <c r="G13918"/>
      <c r="H13918"/>
      <c r="I13918"/>
      <c r="J13918"/>
      <c r="K13918"/>
      <c r="L13918" s="172"/>
    </row>
    <row r="13919" spans="7:12" x14ac:dyDescent="0.15">
      <c r="G13919"/>
      <c r="H13919"/>
      <c r="I13919"/>
      <c r="J13919"/>
      <c r="K13919"/>
      <c r="L13919" s="172"/>
    </row>
    <row r="13920" spans="7:12" x14ac:dyDescent="0.15">
      <c r="G13920"/>
      <c r="H13920"/>
      <c r="I13920"/>
      <c r="J13920"/>
      <c r="K13920"/>
      <c r="L13920" s="172"/>
    </row>
    <row r="13921" spans="7:12" x14ac:dyDescent="0.15">
      <c r="G13921"/>
      <c r="H13921"/>
      <c r="I13921"/>
      <c r="J13921"/>
      <c r="K13921"/>
      <c r="L13921" s="172"/>
    </row>
    <row r="13922" spans="7:12" x14ac:dyDescent="0.15">
      <c r="G13922"/>
      <c r="H13922"/>
      <c r="I13922"/>
      <c r="J13922"/>
      <c r="K13922"/>
      <c r="L13922" s="172"/>
    </row>
    <row r="13923" spans="7:12" x14ac:dyDescent="0.15">
      <c r="G13923"/>
      <c r="H13923"/>
      <c r="I13923"/>
      <c r="J13923"/>
      <c r="K13923"/>
      <c r="L13923" s="172"/>
    </row>
    <row r="13924" spans="7:12" x14ac:dyDescent="0.15">
      <c r="G13924"/>
      <c r="H13924"/>
      <c r="I13924"/>
      <c r="J13924"/>
      <c r="K13924"/>
      <c r="L13924" s="172"/>
    </row>
    <row r="13925" spans="7:12" x14ac:dyDescent="0.15">
      <c r="G13925"/>
      <c r="H13925"/>
      <c r="I13925"/>
      <c r="J13925"/>
      <c r="K13925"/>
      <c r="L13925" s="172"/>
    </row>
    <row r="13926" spans="7:12" x14ac:dyDescent="0.15">
      <c r="G13926"/>
      <c r="H13926"/>
      <c r="I13926"/>
      <c r="J13926"/>
      <c r="K13926"/>
      <c r="L13926" s="172"/>
    </row>
    <row r="13927" spans="7:12" x14ac:dyDescent="0.15">
      <c r="G13927"/>
      <c r="H13927"/>
      <c r="I13927"/>
      <c r="J13927"/>
      <c r="K13927"/>
      <c r="L13927" s="172"/>
    </row>
    <row r="13928" spans="7:12" x14ac:dyDescent="0.15">
      <c r="G13928"/>
      <c r="H13928"/>
      <c r="I13928"/>
      <c r="J13928"/>
      <c r="K13928"/>
      <c r="L13928" s="172"/>
    </row>
    <row r="13929" spans="7:12" x14ac:dyDescent="0.15">
      <c r="G13929"/>
      <c r="H13929"/>
      <c r="I13929"/>
      <c r="J13929"/>
      <c r="K13929"/>
      <c r="L13929" s="172"/>
    </row>
    <row r="13930" spans="7:12" x14ac:dyDescent="0.15">
      <c r="G13930"/>
      <c r="H13930"/>
      <c r="I13930"/>
      <c r="J13930"/>
      <c r="K13930"/>
      <c r="L13930" s="172"/>
    </row>
    <row r="13931" spans="7:12" x14ac:dyDescent="0.15">
      <c r="G13931"/>
      <c r="H13931"/>
      <c r="I13931"/>
      <c r="J13931"/>
      <c r="K13931"/>
      <c r="L13931" s="172"/>
    </row>
    <row r="13932" spans="7:12" x14ac:dyDescent="0.15">
      <c r="G13932"/>
      <c r="H13932"/>
      <c r="I13932"/>
      <c r="J13932"/>
      <c r="K13932"/>
      <c r="L13932" s="172"/>
    </row>
    <row r="13933" spans="7:12" x14ac:dyDescent="0.15">
      <c r="G13933"/>
      <c r="H13933"/>
      <c r="I13933"/>
      <c r="J13933"/>
      <c r="K13933"/>
      <c r="L13933" s="172"/>
    </row>
    <row r="13934" spans="7:12" x14ac:dyDescent="0.15">
      <c r="G13934"/>
      <c r="H13934"/>
      <c r="I13934"/>
      <c r="J13934"/>
      <c r="K13934"/>
      <c r="L13934" s="172"/>
    </row>
    <row r="13935" spans="7:12" x14ac:dyDescent="0.15">
      <c r="G13935"/>
      <c r="H13935"/>
      <c r="I13935"/>
      <c r="J13935"/>
      <c r="K13935"/>
      <c r="L13935" s="172"/>
    </row>
    <row r="13936" spans="7:12" x14ac:dyDescent="0.15">
      <c r="G13936"/>
      <c r="H13936"/>
      <c r="I13936"/>
      <c r="J13936"/>
      <c r="K13936"/>
      <c r="L13936" s="172"/>
    </row>
    <row r="13937" spans="7:12" x14ac:dyDescent="0.15">
      <c r="G13937"/>
      <c r="H13937"/>
      <c r="I13937"/>
      <c r="J13937"/>
      <c r="K13937"/>
      <c r="L13937" s="172"/>
    </row>
    <row r="13938" spans="7:12" x14ac:dyDescent="0.15">
      <c r="G13938"/>
      <c r="H13938"/>
      <c r="I13938"/>
      <c r="J13938"/>
      <c r="K13938"/>
      <c r="L13938" s="172"/>
    </row>
    <row r="13939" spans="7:12" x14ac:dyDescent="0.15">
      <c r="G13939"/>
      <c r="H13939"/>
      <c r="I13939"/>
      <c r="J13939"/>
      <c r="K13939"/>
      <c r="L13939" s="172"/>
    </row>
    <row r="13940" spans="7:12" x14ac:dyDescent="0.15">
      <c r="G13940"/>
      <c r="H13940"/>
      <c r="I13940"/>
      <c r="J13940"/>
      <c r="K13940"/>
      <c r="L13940" s="172"/>
    </row>
    <row r="13941" spans="7:12" x14ac:dyDescent="0.15">
      <c r="G13941"/>
      <c r="H13941"/>
      <c r="I13941"/>
      <c r="J13941"/>
      <c r="K13941"/>
      <c r="L13941" s="172"/>
    </row>
    <row r="13942" spans="7:12" x14ac:dyDescent="0.15">
      <c r="G13942"/>
      <c r="H13942"/>
      <c r="I13942"/>
      <c r="J13942"/>
      <c r="K13942"/>
      <c r="L13942" s="172"/>
    </row>
    <row r="13943" spans="7:12" x14ac:dyDescent="0.15">
      <c r="G13943"/>
      <c r="H13943"/>
      <c r="I13943"/>
      <c r="J13943"/>
      <c r="K13943"/>
      <c r="L13943" s="172"/>
    </row>
    <row r="13944" spans="7:12" x14ac:dyDescent="0.15">
      <c r="G13944"/>
      <c r="H13944"/>
      <c r="I13944"/>
      <c r="J13944"/>
      <c r="K13944"/>
      <c r="L13944" s="172"/>
    </row>
    <row r="13945" spans="7:12" x14ac:dyDescent="0.15">
      <c r="G13945"/>
      <c r="H13945"/>
      <c r="I13945"/>
      <c r="J13945"/>
      <c r="K13945"/>
      <c r="L13945" s="172"/>
    </row>
    <row r="13946" spans="7:12" x14ac:dyDescent="0.15">
      <c r="G13946"/>
      <c r="H13946"/>
      <c r="I13946"/>
      <c r="J13946"/>
      <c r="K13946"/>
      <c r="L13946" s="172"/>
    </row>
    <row r="13947" spans="7:12" x14ac:dyDescent="0.15">
      <c r="G13947"/>
      <c r="H13947"/>
      <c r="I13947"/>
      <c r="J13947"/>
      <c r="K13947"/>
      <c r="L13947" s="172"/>
    </row>
    <row r="13948" spans="7:12" x14ac:dyDescent="0.15">
      <c r="G13948"/>
      <c r="H13948"/>
      <c r="I13948"/>
      <c r="J13948"/>
      <c r="K13948"/>
      <c r="L13948" s="172"/>
    </row>
    <row r="13949" spans="7:12" x14ac:dyDescent="0.15">
      <c r="G13949"/>
      <c r="H13949"/>
      <c r="I13949"/>
      <c r="J13949"/>
      <c r="K13949"/>
      <c r="L13949" s="172"/>
    </row>
    <row r="13950" spans="7:12" x14ac:dyDescent="0.15">
      <c r="G13950"/>
      <c r="H13950"/>
      <c r="I13950"/>
      <c r="J13950"/>
      <c r="K13950"/>
      <c r="L13950" s="172"/>
    </row>
    <row r="13951" spans="7:12" x14ac:dyDescent="0.15">
      <c r="G13951"/>
      <c r="H13951"/>
      <c r="I13951"/>
      <c r="J13951"/>
      <c r="K13951"/>
      <c r="L13951" s="172"/>
    </row>
    <row r="13952" spans="7:12" x14ac:dyDescent="0.15">
      <c r="G13952"/>
      <c r="H13952"/>
      <c r="I13952"/>
      <c r="J13952"/>
      <c r="K13952"/>
      <c r="L13952" s="172"/>
    </row>
    <row r="13953" spans="7:12" x14ac:dyDescent="0.15">
      <c r="G13953"/>
      <c r="H13953"/>
      <c r="I13953"/>
      <c r="J13953"/>
      <c r="K13953"/>
      <c r="L13953" s="172"/>
    </row>
    <row r="13954" spans="7:12" x14ac:dyDescent="0.15">
      <c r="G13954"/>
      <c r="H13954"/>
      <c r="I13954"/>
      <c r="J13954"/>
      <c r="K13954"/>
      <c r="L13954" s="172"/>
    </row>
    <row r="13955" spans="7:12" x14ac:dyDescent="0.15">
      <c r="G13955"/>
      <c r="H13955"/>
      <c r="I13955"/>
      <c r="J13955"/>
      <c r="K13955"/>
      <c r="L13955" s="172"/>
    </row>
    <row r="13956" spans="7:12" x14ac:dyDescent="0.15">
      <c r="G13956"/>
      <c r="H13956"/>
      <c r="I13956"/>
      <c r="J13956"/>
      <c r="K13956"/>
      <c r="L13956" s="172"/>
    </row>
    <row r="13957" spans="7:12" x14ac:dyDescent="0.15">
      <c r="G13957"/>
      <c r="H13957"/>
      <c r="I13957"/>
      <c r="J13957"/>
      <c r="K13957"/>
      <c r="L13957" s="172"/>
    </row>
    <row r="13958" spans="7:12" x14ac:dyDescent="0.15">
      <c r="G13958"/>
      <c r="H13958"/>
      <c r="I13958"/>
      <c r="J13958"/>
      <c r="K13958"/>
      <c r="L13958" s="172"/>
    </row>
    <row r="13959" spans="7:12" x14ac:dyDescent="0.15">
      <c r="G13959"/>
      <c r="H13959"/>
      <c r="I13959"/>
      <c r="J13959"/>
      <c r="K13959"/>
      <c r="L13959" s="172"/>
    </row>
    <row r="13960" spans="7:12" x14ac:dyDescent="0.15">
      <c r="G13960"/>
      <c r="H13960"/>
      <c r="I13960"/>
      <c r="J13960"/>
      <c r="K13960"/>
      <c r="L13960" s="172"/>
    </row>
    <row r="13961" spans="7:12" x14ac:dyDescent="0.15">
      <c r="G13961"/>
      <c r="H13961"/>
      <c r="I13961"/>
      <c r="J13961"/>
      <c r="K13961"/>
      <c r="L13961" s="172"/>
    </row>
    <row r="13962" spans="7:12" x14ac:dyDescent="0.15">
      <c r="G13962"/>
      <c r="H13962"/>
      <c r="I13962"/>
      <c r="J13962"/>
      <c r="K13962"/>
      <c r="L13962" s="172"/>
    </row>
    <row r="13963" spans="7:12" x14ac:dyDescent="0.15">
      <c r="G13963"/>
      <c r="H13963"/>
      <c r="I13963"/>
      <c r="J13963"/>
      <c r="K13963"/>
      <c r="L13963" s="172"/>
    </row>
    <row r="13964" spans="7:12" x14ac:dyDescent="0.15">
      <c r="G13964"/>
      <c r="H13964"/>
      <c r="I13964"/>
      <c r="J13964"/>
      <c r="K13964"/>
      <c r="L13964" s="172"/>
    </row>
    <row r="13965" spans="7:12" x14ac:dyDescent="0.15">
      <c r="G13965"/>
      <c r="H13965"/>
      <c r="I13965"/>
      <c r="J13965"/>
      <c r="K13965"/>
      <c r="L13965" s="172"/>
    </row>
    <row r="13966" spans="7:12" x14ac:dyDescent="0.15">
      <c r="G13966"/>
      <c r="H13966"/>
      <c r="I13966"/>
      <c r="J13966"/>
      <c r="K13966"/>
      <c r="L13966" s="172"/>
    </row>
    <row r="13967" spans="7:12" x14ac:dyDescent="0.15">
      <c r="G13967"/>
      <c r="H13967"/>
      <c r="I13967"/>
      <c r="J13967"/>
      <c r="K13967"/>
      <c r="L13967" s="172"/>
    </row>
    <row r="13968" spans="7:12" x14ac:dyDescent="0.15">
      <c r="G13968"/>
      <c r="H13968"/>
      <c r="I13968"/>
      <c r="J13968"/>
      <c r="K13968"/>
      <c r="L13968" s="172"/>
    </row>
    <row r="13969" spans="7:12" x14ac:dyDescent="0.15">
      <c r="G13969"/>
      <c r="H13969"/>
      <c r="I13969"/>
      <c r="J13969"/>
      <c r="K13969"/>
      <c r="L13969" s="172"/>
    </row>
    <row r="13970" spans="7:12" x14ac:dyDescent="0.15">
      <c r="G13970"/>
      <c r="H13970"/>
      <c r="I13970"/>
      <c r="J13970"/>
      <c r="K13970"/>
      <c r="L13970" s="172"/>
    </row>
    <row r="13971" spans="7:12" x14ac:dyDescent="0.15">
      <c r="G13971"/>
      <c r="H13971"/>
      <c r="I13971"/>
      <c r="J13971"/>
      <c r="K13971"/>
      <c r="L13971" s="172"/>
    </row>
    <row r="13972" spans="7:12" x14ac:dyDescent="0.15">
      <c r="G13972"/>
      <c r="H13972"/>
      <c r="I13972"/>
      <c r="J13972"/>
      <c r="K13972"/>
      <c r="L13972" s="172"/>
    </row>
    <row r="13973" spans="7:12" x14ac:dyDescent="0.15">
      <c r="G13973"/>
      <c r="H13973"/>
      <c r="I13973"/>
      <c r="J13973"/>
      <c r="K13973"/>
      <c r="L13973" s="172"/>
    </row>
    <row r="13974" spans="7:12" x14ac:dyDescent="0.15">
      <c r="G13974"/>
      <c r="H13974"/>
      <c r="I13974"/>
      <c r="J13974"/>
      <c r="K13974"/>
      <c r="L13974" s="172"/>
    </row>
    <row r="13975" spans="7:12" x14ac:dyDescent="0.15">
      <c r="G13975"/>
      <c r="H13975"/>
      <c r="I13975"/>
      <c r="J13975"/>
      <c r="K13975"/>
      <c r="L13975" s="172"/>
    </row>
    <row r="13976" spans="7:12" x14ac:dyDescent="0.15">
      <c r="G13976"/>
      <c r="H13976"/>
      <c r="I13976"/>
      <c r="J13976"/>
      <c r="K13976"/>
      <c r="L13976" s="172"/>
    </row>
    <row r="13977" spans="7:12" x14ac:dyDescent="0.15">
      <c r="G13977"/>
      <c r="H13977"/>
      <c r="I13977"/>
      <c r="J13977"/>
      <c r="K13977"/>
      <c r="L13977" s="172"/>
    </row>
    <row r="13978" spans="7:12" x14ac:dyDescent="0.15">
      <c r="G13978"/>
      <c r="H13978"/>
      <c r="I13978"/>
      <c r="J13978"/>
      <c r="K13978"/>
      <c r="L13978" s="172"/>
    </row>
    <row r="13979" spans="7:12" x14ac:dyDescent="0.15">
      <c r="G13979"/>
      <c r="H13979"/>
      <c r="I13979"/>
      <c r="J13979"/>
      <c r="K13979"/>
      <c r="L13979" s="172"/>
    </row>
    <row r="13980" spans="7:12" x14ac:dyDescent="0.15">
      <c r="G13980"/>
      <c r="H13980"/>
      <c r="I13980"/>
      <c r="J13980"/>
      <c r="K13980"/>
      <c r="L13980" s="172"/>
    </row>
    <row r="13981" spans="7:12" x14ac:dyDescent="0.15">
      <c r="G13981"/>
      <c r="H13981"/>
      <c r="I13981"/>
      <c r="J13981"/>
      <c r="K13981"/>
      <c r="L13981" s="172"/>
    </row>
    <row r="13982" spans="7:12" x14ac:dyDescent="0.15">
      <c r="G13982"/>
      <c r="H13982"/>
      <c r="I13982"/>
      <c r="J13982"/>
      <c r="K13982"/>
      <c r="L13982" s="172"/>
    </row>
    <row r="13983" spans="7:12" x14ac:dyDescent="0.15">
      <c r="G13983"/>
      <c r="H13983"/>
      <c r="I13983"/>
      <c r="J13983"/>
      <c r="K13983"/>
      <c r="L13983" s="172"/>
    </row>
    <row r="13984" spans="7:12" x14ac:dyDescent="0.15">
      <c r="G13984"/>
      <c r="H13984"/>
      <c r="I13984"/>
      <c r="J13984"/>
      <c r="K13984"/>
      <c r="L13984" s="172"/>
    </row>
    <row r="13985" spans="7:12" x14ac:dyDescent="0.15">
      <c r="G13985"/>
      <c r="H13985"/>
      <c r="I13985"/>
      <c r="J13985"/>
      <c r="K13985"/>
      <c r="L13985" s="172"/>
    </row>
    <row r="13986" spans="7:12" x14ac:dyDescent="0.15">
      <c r="G13986"/>
      <c r="H13986"/>
      <c r="I13986"/>
      <c r="J13986"/>
      <c r="K13986"/>
      <c r="L13986" s="172"/>
    </row>
    <row r="13987" spans="7:12" x14ac:dyDescent="0.15">
      <c r="G13987"/>
      <c r="H13987"/>
      <c r="I13987"/>
      <c r="J13987"/>
      <c r="K13987"/>
      <c r="L13987" s="172"/>
    </row>
    <row r="13988" spans="7:12" x14ac:dyDescent="0.15">
      <c r="G13988"/>
      <c r="H13988"/>
      <c r="I13988"/>
      <c r="J13988"/>
      <c r="K13988"/>
      <c r="L13988" s="172"/>
    </row>
    <row r="13989" spans="7:12" x14ac:dyDescent="0.15">
      <c r="G13989"/>
      <c r="H13989"/>
      <c r="I13989"/>
      <c r="J13989"/>
      <c r="K13989"/>
      <c r="L13989" s="172"/>
    </row>
    <row r="13990" spans="7:12" x14ac:dyDescent="0.15">
      <c r="G13990"/>
      <c r="H13990"/>
      <c r="I13990"/>
      <c r="J13990"/>
      <c r="K13990"/>
      <c r="L13990" s="172"/>
    </row>
    <row r="13991" spans="7:12" x14ac:dyDescent="0.15">
      <c r="G13991"/>
      <c r="H13991"/>
      <c r="I13991"/>
      <c r="J13991"/>
      <c r="K13991"/>
      <c r="L13991" s="172"/>
    </row>
    <row r="13992" spans="7:12" x14ac:dyDescent="0.15">
      <c r="G13992"/>
      <c r="H13992"/>
      <c r="I13992"/>
      <c r="J13992"/>
      <c r="K13992"/>
      <c r="L13992" s="172"/>
    </row>
    <row r="13993" spans="7:12" x14ac:dyDescent="0.15">
      <c r="G13993"/>
      <c r="H13993"/>
      <c r="I13993"/>
      <c r="J13993"/>
      <c r="K13993"/>
      <c r="L13993" s="172"/>
    </row>
    <row r="13994" spans="7:12" x14ac:dyDescent="0.15">
      <c r="G13994"/>
      <c r="H13994"/>
      <c r="I13994"/>
      <c r="J13994"/>
      <c r="K13994"/>
      <c r="L13994" s="172"/>
    </row>
    <row r="13995" spans="7:12" x14ac:dyDescent="0.15">
      <c r="G13995"/>
      <c r="H13995"/>
      <c r="I13995"/>
      <c r="J13995"/>
      <c r="K13995"/>
      <c r="L13995" s="172"/>
    </row>
    <row r="13996" spans="7:12" x14ac:dyDescent="0.15">
      <c r="G13996"/>
      <c r="H13996"/>
      <c r="I13996"/>
      <c r="J13996"/>
      <c r="K13996"/>
      <c r="L13996" s="172"/>
    </row>
    <row r="13997" spans="7:12" x14ac:dyDescent="0.15">
      <c r="G13997"/>
      <c r="H13997"/>
      <c r="I13997"/>
      <c r="J13997"/>
      <c r="K13997"/>
      <c r="L13997" s="172"/>
    </row>
    <row r="13998" spans="7:12" x14ac:dyDescent="0.15">
      <c r="G13998"/>
      <c r="H13998"/>
      <c r="I13998"/>
      <c r="J13998"/>
      <c r="K13998"/>
      <c r="L13998" s="172"/>
    </row>
    <row r="13999" spans="7:12" x14ac:dyDescent="0.15">
      <c r="G13999"/>
      <c r="H13999"/>
      <c r="I13999"/>
      <c r="J13999"/>
      <c r="K13999"/>
      <c r="L13999" s="172"/>
    </row>
    <row r="14000" spans="7:12" x14ac:dyDescent="0.15">
      <c r="G14000"/>
      <c r="H14000"/>
      <c r="I14000"/>
      <c r="J14000"/>
      <c r="K14000"/>
      <c r="L14000" s="172"/>
    </row>
    <row r="14001" spans="7:12" x14ac:dyDescent="0.15">
      <c r="G14001"/>
      <c r="H14001"/>
      <c r="I14001"/>
      <c r="J14001"/>
      <c r="K14001"/>
      <c r="L14001" s="172"/>
    </row>
    <row r="14002" spans="7:12" x14ac:dyDescent="0.15">
      <c r="G14002"/>
      <c r="H14002"/>
      <c r="I14002"/>
      <c r="J14002"/>
      <c r="K14002"/>
      <c r="L14002" s="172"/>
    </row>
    <row r="14003" spans="7:12" x14ac:dyDescent="0.15">
      <c r="G14003"/>
      <c r="H14003"/>
      <c r="I14003"/>
      <c r="J14003"/>
      <c r="K14003"/>
      <c r="L14003" s="172"/>
    </row>
    <row r="14004" spans="7:12" x14ac:dyDescent="0.15">
      <c r="G14004"/>
      <c r="H14004"/>
      <c r="I14004"/>
      <c r="J14004"/>
      <c r="K14004"/>
      <c r="L14004" s="172"/>
    </row>
    <row r="14005" spans="7:12" x14ac:dyDescent="0.15">
      <c r="G14005"/>
      <c r="H14005"/>
      <c r="I14005"/>
      <c r="J14005"/>
      <c r="K14005"/>
      <c r="L14005" s="172"/>
    </row>
    <row r="14006" spans="7:12" x14ac:dyDescent="0.15">
      <c r="G14006"/>
      <c r="H14006"/>
      <c r="I14006"/>
      <c r="J14006"/>
      <c r="K14006"/>
      <c r="L14006" s="172"/>
    </row>
    <row r="14007" spans="7:12" x14ac:dyDescent="0.15">
      <c r="G14007"/>
      <c r="H14007"/>
      <c r="I14007"/>
      <c r="J14007"/>
      <c r="K14007"/>
      <c r="L14007" s="172"/>
    </row>
    <row r="14008" spans="7:12" x14ac:dyDescent="0.15">
      <c r="G14008"/>
      <c r="H14008"/>
      <c r="I14008"/>
      <c r="J14008"/>
      <c r="K14008"/>
      <c r="L14008" s="172"/>
    </row>
    <row r="14009" spans="7:12" x14ac:dyDescent="0.15">
      <c r="G14009"/>
      <c r="H14009"/>
      <c r="I14009"/>
      <c r="J14009"/>
      <c r="K14009"/>
      <c r="L14009" s="172"/>
    </row>
    <row r="14010" spans="7:12" x14ac:dyDescent="0.15">
      <c r="G14010"/>
      <c r="H14010"/>
      <c r="I14010"/>
      <c r="J14010"/>
      <c r="K14010"/>
      <c r="L14010" s="172"/>
    </row>
    <row r="14011" spans="7:12" x14ac:dyDescent="0.15">
      <c r="G14011"/>
      <c r="H14011"/>
      <c r="I14011"/>
      <c r="J14011"/>
      <c r="K14011"/>
      <c r="L14011" s="172"/>
    </row>
    <row r="14012" spans="7:12" x14ac:dyDescent="0.15">
      <c r="G14012"/>
      <c r="H14012"/>
      <c r="I14012"/>
      <c r="J14012"/>
      <c r="K14012"/>
      <c r="L14012" s="172"/>
    </row>
    <row r="14013" spans="7:12" x14ac:dyDescent="0.15">
      <c r="G14013"/>
      <c r="H14013"/>
      <c r="I14013"/>
      <c r="J14013"/>
      <c r="K14013"/>
      <c r="L14013" s="172"/>
    </row>
    <row r="14014" spans="7:12" x14ac:dyDescent="0.15">
      <c r="G14014"/>
      <c r="H14014"/>
      <c r="I14014"/>
      <c r="J14014"/>
      <c r="K14014"/>
      <c r="L14014" s="172"/>
    </row>
    <row r="14015" spans="7:12" x14ac:dyDescent="0.15">
      <c r="G14015"/>
      <c r="H14015"/>
      <c r="I14015"/>
      <c r="J14015"/>
      <c r="K14015"/>
      <c r="L14015" s="172"/>
    </row>
    <row r="14016" spans="7:12" x14ac:dyDescent="0.15">
      <c r="G14016"/>
      <c r="H14016"/>
      <c r="I14016"/>
      <c r="J14016"/>
      <c r="K14016"/>
      <c r="L14016" s="172"/>
    </row>
    <row r="14017" spans="7:12" x14ac:dyDescent="0.15">
      <c r="G14017"/>
      <c r="H14017"/>
      <c r="I14017"/>
      <c r="J14017"/>
      <c r="K14017"/>
      <c r="L14017" s="172"/>
    </row>
    <row r="14018" spans="7:12" x14ac:dyDescent="0.15">
      <c r="G14018"/>
      <c r="H14018"/>
      <c r="I14018"/>
      <c r="J14018"/>
      <c r="K14018"/>
      <c r="L14018" s="172"/>
    </row>
    <row r="14019" spans="7:12" x14ac:dyDescent="0.15">
      <c r="G14019"/>
      <c r="H14019"/>
      <c r="I14019"/>
      <c r="J14019"/>
      <c r="K14019"/>
      <c r="L14019" s="172"/>
    </row>
    <row r="14020" spans="7:12" x14ac:dyDescent="0.15">
      <c r="G14020"/>
      <c r="H14020"/>
      <c r="I14020"/>
      <c r="J14020"/>
      <c r="K14020"/>
      <c r="L14020" s="172"/>
    </row>
    <row r="14021" spans="7:12" x14ac:dyDescent="0.15">
      <c r="G14021"/>
      <c r="H14021"/>
      <c r="I14021"/>
      <c r="J14021"/>
      <c r="K14021"/>
      <c r="L14021" s="172"/>
    </row>
    <row r="14022" spans="7:12" x14ac:dyDescent="0.15">
      <c r="G14022"/>
      <c r="H14022"/>
      <c r="I14022"/>
      <c r="J14022"/>
      <c r="K14022"/>
      <c r="L14022" s="172"/>
    </row>
    <row r="14023" spans="7:12" x14ac:dyDescent="0.15">
      <c r="G14023"/>
      <c r="H14023"/>
      <c r="I14023"/>
      <c r="J14023"/>
      <c r="K14023"/>
      <c r="L14023" s="172"/>
    </row>
    <row r="14024" spans="7:12" x14ac:dyDescent="0.15">
      <c r="G14024"/>
      <c r="H14024"/>
      <c r="I14024"/>
      <c r="J14024"/>
      <c r="K14024"/>
      <c r="L14024" s="172"/>
    </row>
    <row r="14025" spans="7:12" x14ac:dyDescent="0.15">
      <c r="G14025"/>
      <c r="H14025"/>
      <c r="I14025"/>
      <c r="J14025"/>
      <c r="K14025"/>
      <c r="L14025" s="172"/>
    </row>
    <row r="14026" spans="7:12" x14ac:dyDescent="0.15">
      <c r="G14026"/>
      <c r="H14026"/>
      <c r="I14026"/>
      <c r="J14026"/>
      <c r="K14026"/>
      <c r="L14026" s="172"/>
    </row>
    <row r="14027" spans="7:12" x14ac:dyDescent="0.15">
      <c r="G14027"/>
      <c r="H14027"/>
      <c r="I14027"/>
      <c r="J14027"/>
      <c r="K14027"/>
      <c r="L14027" s="172"/>
    </row>
    <row r="14028" spans="7:12" x14ac:dyDescent="0.15">
      <c r="G14028"/>
      <c r="H14028"/>
      <c r="I14028"/>
      <c r="J14028"/>
      <c r="K14028"/>
      <c r="L14028" s="172"/>
    </row>
    <row r="14029" spans="7:12" x14ac:dyDescent="0.15">
      <c r="G14029"/>
      <c r="H14029"/>
      <c r="I14029"/>
      <c r="J14029"/>
      <c r="K14029"/>
      <c r="L14029" s="172"/>
    </row>
    <row r="14030" spans="7:12" x14ac:dyDescent="0.15">
      <c r="G14030"/>
      <c r="H14030"/>
      <c r="I14030"/>
      <c r="J14030"/>
      <c r="K14030"/>
      <c r="L14030" s="172"/>
    </row>
    <row r="14031" spans="7:12" x14ac:dyDescent="0.15">
      <c r="G14031"/>
      <c r="H14031"/>
      <c r="I14031"/>
      <c r="J14031"/>
      <c r="K14031"/>
      <c r="L14031" s="172"/>
    </row>
    <row r="14032" spans="7:12" x14ac:dyDescent="0.15">
      <c r="G14032"/>
      <c r="H14032"/>
      <c r="I14032"/>
      <c r="J14032"/>
      <c r="K14032"/>
      <c r="L14032" s="172"/>
    </row>
    <row r="14033" spans="7:12" x14ac:dyDescent="0.15">
      <c r="G14033"/>
      <c r="H14033"/>
      <c r="I14033"/>
      <c r="J14033"/>
      <c r="K14033"/>
      <c r="L14033" s="172"/>
    </row>
    <row r="14034" spans="7:12" x14ac:dyDescent="0.15">
      <c r="G14034"/>
      <c r="H14034"/>
      <c r="I14034"/>
      <c r="J14034"/>
      <c r="K14034"/>
      <c r="L14034" s="172"/>
    </row>
    <row r="14035" spans="7:12" x14ac:dyDescent="0.15">
      <c r="G14035"/>
      <c r="H14035"/>
      <c r="I14035"/>
      <c r="J14035"/>
      <c r="K14035"/>
      <c r="L14035" s="172"/>
    </row>
    <row r="14036" spans="7:12" x14ac:dyDescent="0.15">
      <c r="G14036"/>
      <c r="H14036"/>
      <c r="I14036"/>
      <c r="J14036"/>
      <c r="K14036"/>
      <c r="L14036" s="172"/>
    </row>
    <row r="14037" spans="7:12" x14ac:dyDescent="0.15">
      <c r="G14037"/>
      <c r="H14037"/>
      <c r="I14037"/>
      <c r="J14037"/>
      <c r="K14037"/>
      <c r="L14037" s="172"/>
    </row>
    <row r="14038" spans="7:12" x14ac:dyDescent="0.15">
      <c r="G14038"/>
      <c r="H14038"/>
      <c r="I14038"/>
      <c r="J14038"/>
      <c r="K14038"/>
      <c r="L14038" s="172"/>
    </row>
    <row r="14039" spans="7:12" x14ac:dyDescent="0.15">
      <c r="G14039"/>
      <c r="H14039"/>
      <c r="I14039"/>
      <c r="J14039"/>
      <c r="K14039"/>
      <c r="L14039" s="172"/>
    </row>
    <row r="14040" spans="7:12" x14ac:dyDescent="0.15">
      <c r="G14040"/>
      <c r="H14040"/>
      <c r="I14040"/>
      <c r="J14040"/>
      <c r="K14040"/>
      <c r="L14040" s="172"/>
    </row>
    <row r="14041" spans="7:12" x14ac:dyDescent="0.15">
      <c r="G14041"/>
      <c r="H14041"/>
      <c r="I14041"/>
      <c r="J14041"/>
      <c r="K14041"/>
      <c r="L14041" s="172"/>
    </row>
    <row r="14042" spans="7:12" x14ac:dyDescent="0.15">
      <c r="G14042"/>
      <c r="H14042"/>
      <c r="I14042"/>
      <c r="J14042"/>
      <c r="K14042"/>
      <c r="L14042" s="172"/>
    </row>
    <row r="14043" spans="7:12" x14ac:dyDescent="0.15">
      <c r="G14043"/>
      <c r="H14043"/>
      <c r="I14043"/>
      <c r="J14043"/>
      <c r="K14043"/>
      <c r="L14043" s="172"/>
    </row>
    <row r="14044" spans="7:12" x14ac:dyDescent="0.15">
      <c r="G14044"/>
      <c r="H14044"/>
      <c r="I14044"/>
      <c r="J14044"/>
      <c r="K14044"/>
      <c r="L14044" s="172"/>
    </row>
    <row r="14045" spans="7:12" x14ac:dyDescent="0.15">
      <c r="G14045"/>
      <c r="H14045"/>
      <c r="I14045"/>
      <c r="J14045"/>
      <c r="K14045"/>
      <c r="L14045" s="172"/>
    </row>
    <row r="14046" spans="7:12" x14ac:dyDescent="0.15">
      <c r="G14046"/>
      <c r="H14046"/>
      <c r="I14046"/>
      <c r="J14046"/>
      <c r="K14046"/>
      <c r="L14046" s="172"/>
    </row>
    <row r="14047" spans="7:12" x14ac:dyDescent="0.15">
      <c r="G14047"/>
      <c r="H14047"/>
      <c r="I14047"/>
      <c r="J14047"/>
      <c r="K14047"/>
      <c r="L14047" s="172"/>
    </row>
    <row r="14048" spans="7:12" x14ac:dyDescent="0.15">
      <c r="G14048"/>
      <c r="H14048"/>
      <c r="I14048"/>
      <c r="J14048"/>
      <c r="K14048"/>
      <c r="L14048" s="172"/>
    </row>
    <row r="14049" spans="7:12" x14ac:dyDescent="0.15">
      <c r="G14049"/>
      <c r="H14049"/>
      <c r="I14049"/>
      <c r="J14049"/>
      <c r="K14049"/>
      <c r="L14049" s="172"/>
    </row>
    <row r="14050" spans="7:12" x14ac:dyDescent="0.15">
      <c r="G14050"/>
      <c r="H14050"/>
      <c r="I14050"/>
      <c r="J14050"/>
      <c r="K14050"/>
      <c r="L14050" s="172"/>
    </row>
    <row r="14051" spans="7:12" x14ac:dyDescent="0.15">
      <c r="G14051"/>
      <c r="H14051"/>
      <c r="I14051"/>
      <c r="J14051"/>
      <c r="K14051"/>
      <c r="L14051" s="172"/>
    </row>
    <row r="14052" spans="7:12" x14ac:dyDescent="0.15">
      <c r="G14052"/>
      <c r="H14052"/>
      <c r="I14052"/>
      <c r="J14052"/>
      <c r="K14052"/>
      <c r="L14052" s="172"/>
    </row>
    <row r="14053" spans="7:12" x14ac:dyDescent="0.15">
      <c r="G14053"/>
      <c r="H14053"/>
      <c r="I14053"/>
      <c r="J14053"/>
      <c r="K14053"/>
      <c r="L14053" s="172"/>
    </row>
    <row r="14054" spans="7:12" x14ac:dyDescent="0.15">
      <c r="G14054"/>
      <c r="H14054"/>
      <c r="I14054"/>
      <c r="J14054"/>
      <c r="K14054"/>
      <c r="L14054" s="172"/>
    </row>
    <row r="14055" spans="7:12" x14ac:dyDescent="0.15">
      <c r="G14055"/>
      <c r="H14055"/>
      <c r="I14055"/>
      <c r="J14055"/>
      <c r="K14055"/>
      <c r="L14055" s="172"/>
    </row>
    <row r="14056" spans="7:12" x14ac:dyDescent="0.15">
      <c r="G14056"/>
      <c r="H14056"/>
      <c r="I14056"/>
      <c r="J14056"/>
      <c r="K14056"/>
      <c r="L14056" s="172"/>
    </row>
    <row r="14057" spans="7:12" x14ac:dyDescent="0.15">
      <c r="G14057"/>
      <c r="H14057"/>
      <c r="I14057"/>
      <c r="J14057"/>
      <c r="K14057"/>
      <c r="L14057" s="172"/>
    </row>
    <row r="14058" spans="7:12" x14ac:dyDescent="0.15">
      <c r="G14058"/>
      <c r="H14058"/>
      <c r="I14058"/>
      <c r="J14058"/>
      <c r="K14058"/>
      <c r="L14058" s="172"/>
    </row>
    <row r="14059" spans="7:12" x14ac:dyDescent="0.15">
      <c r="G14059"/>
      <c r="H14059"/>
      <c r="I14059"/>
      <c r="J14059"/>
      <c r="K14059"/>
      <c r="L14059" s="172"/>
    </row>
    <row r="14060" spans="7:12" x14ac:dyDescent="0.15">
      <c r="G14060"/>
      <c r="H14060"/>
      <c r="I14060"/>
      <c r="J14060"/>
      <c r="K14060"/>
      <c r="L14060" s="172"/>
    </row>
    <row r="14061" spans="7:12" x14ac:dyDescent="0.15">
      <c r="G14061"/>
      <c r="H14061"/>
      <c r="I14061"/>
      <c r="J14061"/>
      <c r="K14061"/>
      <c r="L14061" s="172"/>
    </row>
    <row r="14062" spans="7:12" x14ac:dyDescent="0.15">
      <c r="G14062"/>
      <c r="H14062"/>
      <c r="I14062"/>
      <c r="J14062"/>
      <c r="K14062"/>
      <c r="L14062" s="172"/>
    </row>
    <row r="14063" spans="7:12" x14ac:dyDescent="0.15">
      <c r="G14063"/>
      <c r="H14063"/>
      <c r="I14063"/>
      <c r="J14063"/>
      <c r="K14063"/>
      <c r="L14063" s="172"/>
    </row>
    <row r="14064" spans="7:12" x14ac:dyDescent="0.15">
      <c r="G14064"/>
      <c r="H14064"/>
      <c r="I14064"/>
      <c r="J14064"/>
      <c r="K14064"/>
      <c r="L14064" s="172"/>
    </row>
    <row r="14065" spans="7:12" x14ac:dyDescent="0.15">
      <c r="G14065"/>
      <c r="H14065"/>
      <c r="I14065"/>
      <c r="J14065"/>
      <c r="K14065"/>
      <c r="L14065" s="172"/>
    </row>
    <row r="14066" spans="7:12" x14ac:dyDescent="0.15">
      <c r="G14066"/>
      <c r="H14066"/>
      <c r="I14066"/>
      <c r="J14066"/>
      <c r="K14066"/>
      <c r="L14066" s="172"/>
    </row>
    <row r="14067" spans="7:12" x14ac:dyDescent="0.15">
      <c r="G14067"/>
      <c r="H14067"/>
      <c r="I14067"/>
      <c r="J14067"/>
      <c r="K14067"/>
      <c r="L14067" s="172"/>
    </row>
    <row r="14068" spans="7:12" x14ac:dyDescent="0.15">
      <c r="G14068"/>
      <c r="H14068"/>
      <c r="I14068"/>
      <c r="J14068"/>
      <c r="K14068"/>
      <c r="L14068" s="172"/>
    </row>
    <row r="14069" spans="7:12" x14ac:dyDescent="0.15">
      <c r="G14069"/>
      <c r="H14069"/>
      <c r="I14069"/>
      <c r="J14069"/>
      <c r="K14069"/>
      <c r="L14069" s="172"/>
    </row>
    <row r="14070" spans="7:12" x14ac:dyDescent="0.15">
      <c r="G14070"/>
      <c r="H14070"/>
      <c r="I14070"/>
      <c r="J14070"/>
      <c r="K14070"/>
      <c r="L14070" s="172"/>
    </row>
    <row r="14071" spans="7:12" x14ac:dyDescent="0.15">
      <c r="G14071"/>
      <c r="H14071"/>
      <c r="I14071"/>
      <c r="J14071"/>
      <c r="K14071"/>
      <c r="L14071" s="172"/>
    </row>
    <row r="14072" spans="7:12" x14ac:dyDescent="0.15">
      <c r="G14072"/>
      <c r="H14072"/>
      <c r="I14072"/>
      <c r="J14072"/>
      <c r="K14072"/>
      <c r="L14072" s="172"/>
    </row>
    <row r="14073" spans="7:12" x14ac:dyDescent="0.15">
      <c r="G14073"/>
      <c r="H14073"/>
      <c r="I14073"/>
      <c r="J14073"/>
      <c r="K14073"/>
      <c r="L14073" s="172"/>
    </row>
    <row r="14074" spans="7:12" x14ac:dyDescent="0.15">
      <c r="G14074"/>
      <c r="H14074"/>
      <c r="I14074"/>
      <c r="J14074"/>
      <c r="K14074"/>
      <c r="L14074" s="172"/>
    </row>
    <row r="14075" spans="7:12" x14ac:dyDescent="0.15">
      <c r="G14075"/>
      <c r="H14075"/>
      <c r="I14075"/>
      <c r="J14075"/>
      <c r="K14075"/>
      <c r="L14075" s="172"/>
    </row>
    <row r="14076" spans="7:12" x14ac:dyDescent="0.15">
      <c r="G14076"/>
      <c r="H14076"/>
      <c r="I14076"/>
      <c r="J14076"/>
      <c r="K14076"/>
      <c r="L14076" s="172"/>
    </row>
    <row r="14077" spans="7:12" x14ac:dyDescent="0.15">
      <c r="G14077"/>
      <c r="H14077"/>
      <c r="I14077"/>
      <c r="J14077"/>
      <c r="K14077"/>
      <c r="L14077" s="172"/>
    </row>
    <row r="14078" spans="7:12" x14ac:dyDescent="0.15">
      <c r="G14078"/>
      <c r="H14078"/>
      <c r="I14078"/>
      <c r="J14078"/>
      <c r="K14078"/>
      <c r="L14078" s="172"/>
    </row>
    <row r="14079" spans="7:12" x14ac:dyDescent="0.15">
      <c r="G14079"/>
      <c r="H14079"/>
      <c r="I14079"/>
      <c r="J14079"/>
      <c r="K14079"/>
      <c r="L14079" s="172"/>
    </row>
    <row r="14080" spans="7:12" x14ac:dyDescent="0.15">
      <c r="G14080"/>
      <c r="H14080"/>
      <c r="I14080"/>
      <c r="J14080"/>
      <c r="K14080"/>
      <c r="L14080" s="172"/>
    </row>
    <row r="14081" spans="7:12" x14ac:dyDescent="0.15">
      <c r="G14081"/>
      <c r="H14081"/>
      <c r="I14081"/>
      <c r="J14081"/>
      <c r="K14081"/>
      <c r="L14081" s="172"/>
    </row>
    <row r="14082" spans="7:12" x14ac:dyDescent="0.15">
      <c r="G14082"/>
      <c r="H14082"/>
      <c r="I14082"/>
      <c r="J14082"/>
      <c r="K14082"/>
      <c r="L14082" s="172"/>
    </row>
    <row r="14083" spans="7:12" x14ac:dyDescent="0.15">
      <c r="G14083"/>
      <c r="H14083"/>
      <c r="I14083"/>
      <c r="J14083"/>
      <c r="K14083"/>
      <c r="L14083" s="172"/>
    </row>
    <row r="14084" spans="7:12" x14ac:dyDescent="0.15">
      <c r="G14084"/>
      <c r="H14084"/>
      <c r="I14084"/>
      <c r="J14084"/>
      <c r="K14084"/>
      <c r="L14084" s="172"/>
    </row>
    <row r="14085" spans="7:12" x14ac:dyDescent="0.15">
      <c r="G14085"/>
      <c r="H14085"/>
      <c r="I14085"/>
      <c r="J14085"/>
      <c r="K14085"/>
      <c r="L14085" s="172"/>
    </row>
    <row r="14086" spans="7:12" x14ac:dyDescent="0.15">
      <c r="G14086"/>
      <c r="H14086"/>
      <c r="I14086"/>
      <c r="J14086"/>
      <c r="K14086"/>
      <c r="L14086" s="172"/>
    </row>
    <row r="14087" spans="7:12" x14ac:dyDescent="0.15">
      <c r="G14087"/>
      <c r="H14087"/>
      <c r="I14087"/>
      <c r="J14087"/>
      <c r="K14087"/>
      <c r="L14087" s="172"/>
    </row>
    <row r="14088" spans="7:12" x14ac:dyDescent="0.15">
      <c r="G14088"/>
      <c r="H14088"/>
      <c r="I14088"/>
      <c r="J14088"/>
      <c r="K14088"/>
      <c r="L14088" s="172"/>
    </row>
    <row r="14089" spans="7:12" x14ac:dyDescent="0.15">
      <c r="G14089"/>
      <c r="H14089"/>
      <c r="I14089"/>
      <c r="J14089"/>
      <c r="K14089"/>
      <c r="L14089" s="172"/>
    </row>
    <row r="14090" spans="7:12" x14ac:dyDescent="0.15">
      <c r="G14090"/>
      <c r="H14090"/>
      <c r="I14090"/>
      <c r="J14090"/>
      <c r="K14090"/>
      <c r="L14090" s="172"/>
    </row>
    <row r="14091" spans="7:12" x14ac:dyDescent="0.15">
      <c r="G14091"/>
      <c r="H14091"/>
      <c r="I14091"/>
      <c r="J14091"/>
      <c r="K14091"/>
      <c r="L14091" s="172"/>
    </row>
    <row r="14092" spans="7:12" x14ac:dyDescent="0.15">
      <c r="G14092"/>
      <c r="H14092"/>
      <c r="I14092"/>
      <c r="J14092"/>
      <c r="K14092"/>
      <c r="L14092" s="172"/>
    </row>
    <row r="14093" spans="7:12" x14ac:dyDescent="0.15">
      <c r="G14093"/>
      <c r="H14093"/>
      <c r="I14093"/>
      <c r="J14093"/>
      <c r="K14093"/>
      <c r="L14093" s="172"/>
    </row>
    <row r="14094" spans="7:12" x14ac:dyDescent="0.15">
      <c r="G14094"/>
      <c r="H14094"/>
      <c r="I14094"/>
      <c r="J14094"/>
      <c r="K14094"/>
      <c r="L14094" s="172"/>
    </row>
    <row r="14095" spans="7:12" x14ac:dyDescent="0.15">
      <c r="G14095"/>
      <c r="H14095"/>
      <c r="I14095"/>
      <c r="J14095"/>
      <c r="K14095"/>
      <c r="L14095" s="172"/>
    </row>
    <row r="14096" spans="7:12" x14ac:dyDescent="0.15">
      <c r="G14096"/>
      <c r="H14096"/>
      <c r="I14096"/>
      <c r="J14096"/>
      <c r="K14096"/>
      <c r="L14096" s="172"/>
    </row>
    <row r="14097" spans="7:12" x14ac:dyDescent="0.15">
      <c r="G14097"/>
      <c r="H14097"/>
      <c r="I14097"/>
      <c r="J14097"/>
      <c r="K14097"/>
      <c r="L14097" s="172"/>
    </row>
    <row r="14098" spans="7:12" x14ac:dyDescent="0.15">
      <c r="G14098"/>
      <c r="H14098"/>
      <c r="I14098"/>
      <c r="J14098"/>
      <c r="K14098"/>
      <c r="L14098" s="172"/>
    </row>
    <row r="14099" spans="7:12" x14ac:dyDescent="0.15">
      <c r="G14099"/>
      <c r="H14099"/>
      <c r="I14099"/>
      <c r="J14099"/>
      <c r="K14099"/>
      <c r="L14099" s="172"/>
    </row>
    <row r="14100" spans="7:12" x14ac:dyDescent="0.15">
      <c r="G14100"/>
      <c r="H14100"/>
      <c r="I14100"/>
      <c r="J14100"/>
      <c r="K14100"/>
      <c r="L14100" s="172"/>
    </row>
    <row r="14101" spans="7:12" x14ac:dyDescent="0.15">
      <c r="G14101"/>
      <c r="H14101"/>
      <c r="I14101"/>
      <c r="J14101"/>
      <c r="K14101"/>
      <c r="L14101" s="172"/>
    </row>
    <row r="14102" spans="7:12" x14ac:dyDescent="0.15">
      <c r="G14102"/>
      <c r="H14102"/>
      <c r="I14102"/>
      <c r="J14102"/>
      <c r="K14102"/>
      <c r="L14102" s="172"/>
    </row>
    <row r="14103" spans="7:12" x14ac:dyDescent="0.15">
      <c r="G14103"/>
      <c r="H14103"/>
      <c r="I14103"/>
      <c r="J14103"/>
      <c r="K14103"/>
      <c r="L14103" s="172"/>
    </row>
    <row r="14104" spans="7:12" x14ac:dyDescent="0.15">
      <c r="G14104"/>
      <c r="H14104"/>
      <c r="I14104"/>
      <c r="J14104"/>
      <c r="K14104"/>
      <c r="L14104" s="172"/>
    </row>
    <row r="14105" spans="7:12" x14ac:dyDescent="0.15">
      <c r="G14105"/>
      <c r="H14105"/>
      <c r="I14105"/>
      <c r="J14105"/>
      <c r="K14105"/>
      <c r="L14105" s="172"/>
    </row>
    <row r="14106" spans="7:12" x14ac:dyDescent="0.15">
      <c r="G14106"/>
      <c r="H14106"/>
      <c r="I14106"/>
      <c r="J14106"/>
      <c r="K14106"/>
      <c r="L14106" s="172"/>
    </row>
    <row r="14107" spans="7:12" x14ac:dyDescent="0.15">
      <c r="G14107"/>
      <c r="H14107"/>
      <c r="I14107"/>
      <c r="J14107"/>
      <c r="K14107"/>
      <c r="L14107" s="172"/>
    </row>
    <row r="14108" spans="7:12" x14ac:dyDescent="0.15">
      <c r="G14108"/>
      <c r="H14108"/>
      <c r="I14108"/>
      <c r="J14108"/>
      <c r="K14108"/>
      <c r="L14108" s="172"/>
    </row>
    <row r="14109" spans="7:12" x14ac:dyDescent="0.15">
      <c r="G14109"/>
      <c r="H14109"/>
      <c r="I14109"/>
      <c r="J14109"/>
      <c r="K14109"/>
      <c r="L14109" s="172"/>
    </row>
    <row r="14110" spans="7:12" x14ac:dyDescent="0.15">
      <c r="G14110"/>
      <c r="H14110"/>
      <c r="I14110"/>
      <c r="J14110"/>
      <c r="K14110"/>
      <c r="L14110" s="172"/>
    </row>
    <row r="14111" spans="7:12" x14ac:dyDescent="0.15">
      <c r="G14111"/>
      <c r="H14111"/>
      <c r="I14111"/>
      <c r="J14111"/>
      <c r="K14111"/>
      <c r="L14111" s="172"/>
    </row>
    <row r="14112" spans="7:12" x14ac:dyDescent="0.15">
      <c r="G14112"/>
      <c r="H14112"/>
      <c r="I14112"/>
      <c r="J14112"/>
      <c r="K14112"/>
      <c r="L14112" s="172"/>
    </row>
    <row r="14113" spans="7:12" x14ac:dyDescent="0.15">
      <c r="G14113"/>
      <c r="H14113"/>
      <c r="I14113"/>
      <c r="J14113"/>
      <c r="K14113"/>
      <c r="L14113" s="172"/>
    </row>
    <row r="14114" spans="7:12" x14ac:dyDescent="0.15">
      <c r="G14114"/>
      <c r="H14114"/>
      <c r="I14114"/>
      <c r="J14114"/>
      <c r="K14114"/>
      <c r="L14114" s="172"/>
    </row>
    <row r="14115" spans="7:12" x14ac:dyDescent="0.15">
      <c r="G14115"/>
      <c r="H14115"/>
      <c r="I14115"/>
      <c r="J14115"/>
      <c r="K14115"/>
      <c r="L14115" s="172"/>
    </row>
    <row r="14116" spans="7:12" x14ac:dyDescent="0.15">
      <c r="G14116"/>
      <c r="H14116"/>
      <c r="I14116"/>
      <c r="J14116"/>
      <c r="K14116"/>
      <c r="L14116" s="172"/>
    </row>
    <row r="14117" spans="7:12" x14ac:dyDescent="0.15">
      <c r="G14117"/>
      <c r="H14117"/>
      <c r="I14117"/>
      <c r="J14117"/>
      <c r="K14117"/>
      <c r="L14117" s="172"/>
    </row>
    <row r="14118" spans="7:12" x14ac:dyDescent="0.15">
      <c r="G14118"/>
      <c r="H14118"/>
      <c r="I14118"/>
      <c r="J14118"/>
      <c r="K14118"/>
      <c r="L14118" s="172"/>
    </row>
    <row r="14119" spans="7:12" x14ac:dyDescent="0.15">
      <c r="G14119"/>
      <c r="H14119"/>
      <c r="I14119"/>
      <c r="J14119"/>
      <c r="K14119"/>
      <c r="L14119" s="172"/>
    </row>
    <row r="14120" spans="7:12" x14ac:dyDescent="0.15">
      <c r="G14120"/>
      <c r="H14120"/>
      <c r="I14120"/>
      <c r="J14120"/>
      <c r="K14120"/>
      <c r="L14120" s="172"/>
    </row>
    <row r="14121" spans="7:12" x14ac:dyDescent="0.15">
      <c r="G14121"/>
      <c r="H14121"/>
      <c r="I14121"/>
      <c r="J14121"/>
      <c r="K14121"/>
      <c r="L14121" s="172"/>
    </row>
    <row r="14122" spans="7:12" x14ac:dyDescent="0.15">
      <c r="G14122"/>
      <c r="H14122"/>
      <c r="I14122"/>
      <c r="J14122"/>
      <c r="K14122"/>
      <c r="L14122" s="172"/>
    </row>
    <row r="14123" spans="7:12" x14ac:dyDescent="0.15">
      <c r="G14123"/>
      <c r="H14123"/>
      <c r="I14123"/>
      <c r="J14123"/>
      <c r="K14123"/>
      <c r="L14123" s="172"/>
    </row>
    <row r="14124" spans="7:12" x14ac:dyDescent="0.15">
      <c r="G14124"/>
      <c r="H14124"/>
      <c r="I14124"/>
      <c r="J14124"/>
      <c r="K14124"/>
      <c r="L14124" s="172"/>
    </row>
    <row r="14125" spans="7:12" x14ac:dyDescent="0.15">
      <c r="G14125"/>
      <c r="H14125"/>
      <c r="I14125"/>
      <c r="J14125"/>
      <c r="K14125"/>
      <c r="L14125" s="172"/>
    </row>
    <row r="14126" spans="7:12" x14ac:dyDescent="0.15">
      <c r="G14126"/>
      <c r="H14126"/>
      <c r="I14126"/>
      <c r="J14126"/>
      <c r="K14126"/>
      <c r="L14126" s="172"/>
    </row>
    <row r="14127" spans="7:12" x14ac:dyDescent="0.15">
      <c r="G14127"/>
      <c r="H14127"/>
      <c r="I14127"/>
      <c r="J14127"/>
      <c r="K14127"/>
      <c r="L14127" s="172"/>
    </row>
    <row r="14128" spans="7:12" x14ac:dyDescent="0.15">
      <c r="G14128"/>
      <c r="H14128"/>
      <c r="I14128"/>
      <c r="J14128"/>
      <c r="K14128"/>
      <c r="L14128" s="172"/>
    </row>
    <row r="14129" spans="7:12" x14ac:dyDescent="0.15">
      <c r="G14129"/>
      <c r="H14129"/>
      <c r="I14129"/>
      <c r="J14129"/>
      <c r="K14129"/>
      <c r="L14129" s="172"/>
    </row>
    <row r="14130" spans="7:12" x14ac:dyDescent="0.15">
      <c r="G14130"/>
      <c r="H14130"/>
      <c r="I14130"/>
      <c r="J14130"/>
      <c r="K14130"/>
      <c r="L14130" s="172"/>
    </row>
    <row r="14131" spans="7:12" x14ac:dyDescent="0.15">
      <c r="G14131"/>
      <c r="H14131"/>
      <c r="I14131"/>
      <c r="J14131"/>
      <c r="K14131"/>
      <c r="L14131" s="172"/>
    </row>
    <row r="14132" spans="7:12" x14ac:dyDescent="0.15">
      <c r="G14132"/>
      <c r="H14132"/>
      <c r="I14132"/>
      <c r="J14132"/>
      <c r="K14132"/>
      <c r="L14132" s="172"/>
    </row>
    <row r="14133" spans="7:12" x14ac:dyDescent="0.15">
      <c r="G14133"/>
      <c r="H14133"/>
      <c r="I14133"/>
      <c r="J14133"/>
      <c r="K14133"/>
      <c r="L14133" s="172"/>
    </row>
    <row r="14134" spans="7:12" x14ac:dyDescent="0.15">
      <c r="G14134"/>
      <c r="H14134"/>
      <c r="I14134"/>
      <c r="J14134"/>
      <c r="K14134"/>
      <c r="L14134" s="172"/>
    </row>
    <row r="14135" spans="7:12" x14ac:dyDescent="0.15">
      <c r="G14135"/>
      <c r="H14135"/>
      <c r="I14135"/>
      <c r="J14135"/>
      <c r="K14135"/>
      <c r="L14135" s="172"/>
    </row>
    <row r="14136" spans="7:12" x14ac:dyDescent="0.15">
      <c r="G14136"/>
      <c r="H14136"/>
      <c r="I14136"/>
      <c r="J14136"/>
      <c r="K14136"/>
      <c r="L14136" s="172"/>
    </row>
    <row r="14137" spans="7:12" x14ac:dyDescent="0.15">
      <c r="G14137"/>
      <c r="H14137"/>
      <c r="I14137"/>
      <c r="J14137"/>
      <c r="K14137"/>
      <c r="L14137" s="172"/>
    </row>
    <row r="14138" spans="7:12" x14ac:dyDescent="0.15">
      <c r="G14138"/>
      <c r="H14138"/>
      <c r="I14138"/>
      <c r="J14138"/>
      <c r="K14138"/>
      <c r="L14138" s="172"/>
    </row>
    <row r="14139" spans="7:12" x14ac:dyDescent="0.15">
      <c r="G14139"/>
      <c r="H14139"/>
      <c r="I14139"/>
      <c r="J14139"/>
      <c r="K14139"/>
      <c r="L14139" s="172"/>
    </row>
    <row r="14140" spans="7:12" x14ac:dyDescent="0.15">
      <c r="G14140"/>
      <c r="H14140"/>
      <c r="I14140"/>
      <c r="J14140"/>
      <c r="K14140"/>
      <c r="L14140" s="172"/>
    </row>
    <row r="14141" spans="7:12" x14ac:dyDescent="0.15">
      <c r="G14141"/>
      <c r="H14141"/>
      <c r="I14141"/>
      <c r="J14141"/>
      <c r="K14141"/>
      <c r="L14141" s="172"/>
    </row>
    <row r="14142" spans="7:12" x14ac:dyDescent="0.15">
      <c r="G14142"/>
      <c r="H14142"/>
      <c r="I14142"/>
      <c r="J14142"/>
      <c r="K14142"/>
      <c r="L14142" s="172"/>
    </row>
    <row r="14143" spans="7:12" x14ac:dyDescent="0.15">
      <c r="G14143"/>
      <c r="H14143"/>
      <c r="I14143"/>
      <c r="J14143"/>
      <c r="K14143"/>
      <c r="L14143" s="172"/>
    </row>
    <row r="14144" spans="7:12" x14ac:dyDescent="0.15">
      <c r="G14144"/>
      <c r="H14144"/>
      <c r="I14144"/>
      <c r="J14144"/>
      <c r="K14144"/>
      <c r="L14144" s="172"/>
    </row>
    <row r="14145" spans="7:12" x14ac:dyDescent="0.15">
      <c r="G14145"/>
      <c r="H14145"/>
      <c r="I14145"/>
      <c r="J14145"/>
      <c r="K14145"/>
      <c r="L14145" s="172"/>
    </row>
    <row r="14146" spans="7:12" x14ac:dyDescent="0.15">
      <c r="G14146"/>
      <c r="H14146"/>
      <c r="I14146"/>
      <c r="J14146"/>
      <c r="K14146"/>
      <c r="L14146" s="172"/>
    </row>
    <row r="14147" spans="7:12" x14ac:dyDescent="0.15">
      <c r="G14147"/>
      <c r="H14147"/>
      <c r="I14147"/>
      <c r="J14147"/>
      <c r="K14147"/>
      <c r="L14147" s="172"/>
    </row>
    <row r="14148" spans="7:12" x14ac:dyDescent="0.15">
      <c r="G14148"/>
      <c r="H14148"/>
      <c r="I14148"/>
      <c r="J14148"/>
      <c r="K14148"/>
      <c r="L14148" s="172"/>
    </row>
    <row r="14149" spans="7:12" x14ac:dyDescent="0.15">
      <c r="G14149"/>
      <c r="H14149"/>
      <c r="I14149"/>
      <c r="J14149"/>
      <c r="K14149"/>
      <c r="L14149" s="172"/>
    </row>
    <row r="14150" spans="7:12" x14ac:dyDescent="0.15">
      <c r="G14150"/>
      <c r="H14150"/>
      <c r="I14150"/>
      <c r="J14150"/>
      <c r="K14150"/>
      <c r="L14150" s="172"/>
    </row>
    <row r="14151" spans="7:12" x14ac:dyDescent="0.15">
      <c r="G14151"/>
      <c r="H14151"/>
      <c r="I14151"/>
      <c r="J14151"/>
      <c r="K14151"/>
      <c r="L14151" s="172"/>
    </row>
    <row r="14152" spans="7:12" x14ac:dyDescent="0.15">
      <c r="G14152"/>
      <c r="H14152"/>
      <c r="I14152"/>
      <c r="J14152"/>
      <c r="K14152"/>
      <c r="L14152" s="172"/>
    </row>
    <row r="14153" spans="7:12" x14ac:dyDescent="0.15">
      <c r="G14153"/>
      <c r="H14153"/>
      <c r="I14153"/>
      <c r="J14153"/>
      <c r="K14153"/>
      <c r="L14153" s="172"/>
    </row>
    <row r="14154" spans="7:12" x14ac:dyDescent="0.15">
      <c r="G14154"/>
      <c r="H14154"/>
      <c r="I14154"/>
      <c r="J14154"/>
      <c r="K14154"/>
      <c r="L14154" s="172"/>
    </row>
    <row r="14155" spans="7:12" x14ac:dyDescent="0.15">
      <c r="G14155"/>
      <c r="H14155"/>
      <c r="I14155"/>
      <c r="J14155"/>
      <c r="K14155"/>
      <c r="L14155" s="172"/>
    </row>
    <row r="14156" spans="7:12" x14ac:dyDescent="0.15">
      <c r="G14156"/>
      <c r="H14156"/>
      <c r="I14156"/>
      <c r="J14156"/>
      <c r="K14156"/>
      <c r="L14156" s="172"/>
    </row>
    <row r="14157" spans="7:12" x14ac:dyDescent="0.15">
      <c r="G14157"/>
      <c r="H14157"/>
      <c r="I14157"/>
      <c r="J14157"/>
      <c r="K14157"/>
      <c r="L14157" s="172"/>
    </row>
    <row r="14158" spans="7:12" x14ac:dyDescent="0.15">
      <c r="G14158"/>
      <c r="H14158"/>
      <c r="I14158"/>
      <c r="J14158"/>
      <c r="K14158"/>
      <c r="L14158" s="172"/>
    </row>
    <row r="14159" spans="7:12" x14ac:dyDescent="0.15">
      <c r="G14159"/>
      <c r="H14159"/>
      <c r="I14159"/>
      <c r="J14159"/>
      <c r="K14159"/>
      <c r="L14159" s="172"/>
    </row>
    <row r="14160" spans="7:12" x14ac:dyDescent="0.15">
      <c r="G14160"/>
      <c r="H14160"/>
      <c r="I14160"/>
      <c r="J14160"/>
      <c r="K14160"/>
      <c r="L14160" s="172"/>
    </row>
    <row r="14161" spans="7:12" x14ac:dyDescent="0.15">
      <c r="G14161"/>
      <c r="H14161"/>
      <c r="I14161"/>
      <c r="J14161"/>
      <c r="K14161"/>
      <c r="L14161" s="172"/>
    </row>
    <row r="14162" spans="7:12" x14ac:dyDescent="0.15">
      <c r="G14162"/>
      <c r="H14162"/>
      <c r="I14162"/>
      <c r="J14162"/>
      <c r="K14162"/>
      <c r="L14162" s="172"/>
    </row>
    <row r="14163" spans="7:12" x14ac:dyDescent="0.15">
      <c r="G14163"/>
      <c r="H14163"/>
      <c r="I14163"/>
      <c r="J14163"/>
      <c r="K14163"/>
      <c r="L14163" s="172"/>
    </row>
    <row r="14164" spans="7:12" x14ac:dyDescent="0.15">
      <c r="G14164"/>
      <c r="H14164"/>
      <c r="I14164"/>
      <c r="J14164"/>
      <c r="K14164"/>
      <c r="L14164" s="172"/>
    </row>
    <row r="14165" spans="7:12" x14ac:dyDescent="0.15">
      <c r="G14165"/>
      <c r="H14165"/>
      <c r="I14165"/>
      <c r="J14165"/>
      <c r="K14165"/>
      <c r="L14165" s="172"/>
    </row>
    <row r="14166" spans="7:12" x14ac:dyDescent="0.15">
      <c r="G14166"/>
      <c r="H14166"/>
      <c r="I14166"/>
      <c r="J14166"/>
      <c r="K14166"/>
      <c r="L14166" s="172"/>
    </row>
    <row r="14167" spans="7:12" x14ac:dyDescent="0.15">
      <c r="G14167"/>
      <c r="H14167"/>
      <c r="I14167"/>
      <c r="J14167"/>
      <c r="K14167"/>
      <c r="L14167" s="172"/>
    </row>
    <row r="14168" spans="7:12" x14ac:dyDescent="0.15">
      <c r="G14168"/>
      <c r="H14168"/>
      <c r="I14168"/>
      <c r="J14168"/>
      <c r="K14168"/>
      <c r="L14168" s="172"/>
    </row>
    <row r="14169" spans="7:12" x14ac:dyDescent="0.15">
      <c r="G14169"/>
      <c r="H14169"/>
      <c r="I14169"/>
      <c r="J14169"/>
      <c r="K14169"/>
      <c r="L14169" s="172"/>
    </row>
    <row r="14170" spans="7:12" x14ac:dyDescent="0.15">
      <c r="G14170"/>
      <c r="H14170"/>
      <c r="I14170"/>
      <c r="J14170"/>
      <c r="K14170"/>
      <c r="L14170" s="172"/>
    </row>
    <row r="14171" spans="7:12" x14ac:dyDescent="0.15">
      <c r="G14171"/>
      <c r="H14171"/>
      <c r="I14171"/>
      <c r="J14171"/>
      <c r="K14171"/>
      <c r="L14171" s="172"/>
    </row>
    <row r="14172" spans="7:12" x14ac:dyDescent="0.15">
      <c r="G14172"/>
      <c r="H14172"/>
      <c r="I14172"/>
      <c r="J14172"/>
      <c r="K14172"/>
      <c r="L14172" s="172"/>
    </row>
    <row r="14173" spans="7:12" x14ac:dyDescent="0.15">
      <c r="G14173"/>
      <c r="H14173"/>
      <c r="I14173"/>
      <c r="J14173"/>
      <c r="K14173"/>
      <c r="L14173" s="172"/>
    </row>
    <row r="14174" spans="7:12" x14ac:dyDescent="0.15">
      <c r="G14174"/>
      <c r="H14174"/>
      <c r="I14174"/>
      <c r="J14174"/>
      <c r="K14174"/>
      <c r="L14174" s="172"/>
    </row>
    <row r="14175" spans="7:12" x14ac:dyDescent="0.15">
      <c r="G14175"/>
      <c r="H14175"/>
      <c r="I14175"/>
      <c r="J14175"/>
      <c r="K14175"/>
      <c r="L14175" s="172"/>
    </row>
    <row r="14176" spans="7:12" x14ac:dyDescent="0.15">
      <c r="G14176"/>
      <c r="H14176"/>
      <c r="I14176"/>
      <c r="J14176"/>
      <c r="K14176"/>
      <c r="L14176" s="172"/>
    </row>
    <row r="14177" spans="7:12" x14ac:dyDescent="0.15">
      <c r="G14177"/>
      <c r="H14177"/>
      <c r="I14177"/>
      <c r="J14177"/>
      <c r="K14177"/>
      <c r="L14177" s="172"/>
    </row>
    <row r="14178" spans="7:12" x14ac:dyDescent="0.15">
      <c r="G14178"/>
      <c r="H14178"/>
      <c r="I14178"/>
      <c r="J14178"/>
      <c r="K14178"/>
      <c r="L14178" s="172"/>
    </row>
    <row r="14179" spans="7:12" x14ac:dyDescent="0.15">
      <c r="G14179"/>
      <c r="H14179"/>
      <c r="I14179"/>
      <c r="J14179"/>
      <c r="K14179"/>
      <c r="L14179" s="172"/>
    </row>
    <row r="14180" spans="7:12" x14ac:dyDescent="0.15">
      <c r="G14180"/>
      <c r="H14180"/>
      <c r="I14180"/>
      <c r="J14180"/>
      <c r="K14180"/>
      <c r="L14180" s="172"/>
    </row>
    <row r="14181" spans="7:12" x14ac:dyDescent="0.15">
      <c r="G14181"/>
      <c r="H14181"/>
      <c r="I14181"/>
      <c r="J14181"/>
      <c r="K14181"/>
      <c r="L14181" s="172"/>
    </row>
    <row r="14182" spans="7:12" x14ac:dyDescent="0.15">
      <c r="G14182"/>
      <c r="H14182"/>
      <c r="I14182"/>
      <c r="J14182"/>
      <c r="K14182"/>
      <c r="L14182" s="172"/>
    </row>
    <row r="14183" spans="7:12" x14ac:dyDescent="0.15">
      <c r="G14183"/>
      <c r="H14183"/>
      <c r="I14183"/>
      <c r="J14183"/>
      <c r="K14183"/>
      <c r="L14183" s="172"/>
    </row>
    <row r="14184" spans="7:12" x14ac:dyDescent="0.15">
      <c r="G14184"/>
      <c r="H14184"/>
      <c r="I14184"/>
      <c r="J14184"/>
      <c r="K14184"/>
      <c r="L14184" s="172"/>
    </row>
    <row r="14185" spans="7:12" x14ac:dyDescent="0.15">
      <c r="G14185"/>
      <c r="H14185"/>
      <c r="I14185"/>
      <c r="J14185"/>
      <c r="K14185"/>
      <c r="L14185" s="172"/>
    </row>
    <row r="14186" spans="7:12" x14ac:dyDescent="0.15">
      <c r="G14186"/>
      <c r="H14186"/>
      <c r="I14186"/>
      <c r="J14186"/>
      <c r="K14186"/>
      <c r="L14186" s="172"/>
    </row>
    <row r="14187" spans="7:12" x14ac:dyDescent="0.15">
      <c r="G14187"/>
      <c r="H14187"/>
      <c r="I14187"/>
      <c r="J14187"/>
      <c r="K14187"/>
      <c r="L14187" s="172"/>
    </row>
    <row r="14188" spans="7:12" x14ac:dyDescent="0.15">
      <c r="G14188"/>
      <c r="H14188"/>
      <c r="I14188"/>
      <c r="J14188"/>
      <c r="K14188"/>
      <c r="L14188" s="172"/>
    </row>
    <row r="14189" spans="7:12" x14ac:dyDescent="0.15">
      <c r="G14189"/>
      <c r="H14189"/>
      <c r="I14189"/>
      <c r="J14189"/>
      <c r="K14189"/>
      <c r="L14189" s="172"/>
    </row>
    <row r="14190" spans="7:12" x14ac:dyDescent="0.15">
      <c r="G14190"/>
      <c r="H14190"/>
      <c r="I14190"/>
      <c r="J14190"/>
      <c r="K14190"/>
      <c r="L14190" s="172"/>
    </row>
    <row r="14191" spans="7:12" x14ac:dyDescent="0.15">
      <c r="G14191"/>
      <c r="H14191"/>
      <c r="I14191"/>
      <c r="J14191"/>
      <c r="K14191"/>
      <c r="L14191" s="172"/>
    </row>
    <row r="14192" spans="7:12" x14ac:dyDescent="0.15">
      <c r="G14192"/>
      <c r="H14192"/>
      <c r="I14192"/>
      <c r="J14192"/>
      <c r="K14192"/>
      <c r="L14192" s="172"/>
    </row>
    <row r="14193" spans="7:12" x14ac:dyDescent="0.15">
      <c r="G14193"/>
      <c r="H14193"/>
      <c r="I14193"/>
      <c r="J14193"/>
      <c r="K14193"/>
      <c r="L14193" s="172"/>
    </row>
    <row r="14194" spans="7:12" x14ac:dyDescent="0.15">
      <c r="G14194"/>
      <c r="H14194"/>
      <c r="I14194"/>
      <c r="J14194"/>
      <c r="K14194"/>
      <c r="L14194" s="172"/>
    </row>
    <row r="14195" spans="7:12" x14ac:dyDescent="0.15">
      <c r="G14195"/>
      <c r="H14195"/>
      <c r="I14195"/>
      <c r="J14195"/>
      <c r="K14195"/>
      <c r="L14195" s="172"/>
    </row>
    <row r="14196" spans="7:12" x14ac:dyDescent="0.15">
      <c r="G14196"/>
      <c r="H14196"/>
      <c r="I14196"/>
      <c r="J14196"/>
      <c r="K14196"/>
      <c r="L14196" s="172"/>
    </row>
    <row r="14197" spans="7:12" x14ac:dyDescent="0.15">
      <c r="G14197"/>
      <c r="H14197"/>
      <c r="I14197"/>
      <c r="J14197"/>
      <c r="K14197"/>
      <c r="L14197" s="172"/>
    </row>
    <row r="14198" spans="7:12" x14ac:dyDescent="0.15">
      <c r="G14198"/>
      <c r="H14198"/>
      <c r="I14198"/>
      <c r="J14198"/>
      <c r="K14198"/>
      <c r="L14198" s="172"/>
    </row>
    <row r="14199" spans="7:12" x14ac:dyDescent="0.15">
      <c r="G14199"/>
      <c r="H14199"/>
      <c r="I14199"/>
      <c r="J14199"/>
      <c r="K14199"/>
      <c r="L14199" s="172"/>
    </row>
    <row r="14200" spans="7:12" x14ac:dyDescent="0.15">
      <c r="G14200"/>
      <c r="H14200"/>
      <c r="I14200"/>
      <c r="J14200"/>
      <c r="K14200"/>
      <c r="L14200" s="172"/>
    </row>
    <row r="14201" spans="7:12" x14ac:dyDescent="0.15">
      <c r="G14201"/>
      <c r="H14201"/>
      <c r="I14201"/>
      <c r="J14201"/>
      <c r="K14201"/>
      <c r="L14201" s="172"/>
    </row>
    <row r="14202" spans="7:12" x14ac:dyDescent="0.15">
      <c r="G14202"/>
      <c r="H14202"/>
      <c r="I14202"/>
      <c r="J14202"/>
      <c r="K14202"/>
      <c r="L14202" s="172"/>
    </row>
    <row r="14203" spans="7:12" x14ac:dyDescent="0.15">
      <c r="G14203"/>
      <c r="H14203"/>
      <c r="I14203"/>
      <c r="J14203"/>
      <c r="K14203"/>
      <c r="L14203" s="172"/>
    </row>
    <row r="14204" spans="7:12" x14ac:dyDescent="0.15">
      <c r="G14204"/>
      <c r="H14204"/>
      <c r="I14204"/>
      <c r="J14204"/>
      <c r="K14204"/>
      <c r="L14204" s="172"/>
    </row>
    <row r="14205" spans="7:12" x14ac:dyDescent="0.15">
      <c r="G14205"/>
      <c r="H14205"/>
      <c r="I14205"/>
      <c r="J14205"/>
      <c r="K14205"/>
      <c r="L14205" s="172"/>
    </row>
    <row r="14206" spans="7:12" x14ac:dyDescent="0.15">
      <c r="G14206"/>
      <c r="H14206"/>
      <c r="I14206"/>
      <c r="J14206"/>
      <c r="K14206"/>
      <c r="L14206" s="172"/>
    </row>
    <row r="14207" spans="7:12" x14ac:dyDescent="0.15">
      <c r="G14207"/>
      <c r="H14207"/>
      <c r="I14207"/>
      <c r="J14207"/>
      <c r="K14207"/>
      <c r="L14207" s="172"/>
    </row>
    <row r="14208" spans="7:12" x14ac:dyDescent="0.15">
      <c r="G14208"/>
      <c r="H14208"/>
      <c r="I14208"/>
      <c r="J14208"/>
      <c r="K14208"/>
      <c r="L14208" s="172"/>
    </row>
    <row r="14209" spans="7:12" x14ac:dyDescent="0.15">
      <c r="G14209"/>
      <c r="H14209"/>
      <c r="I14209"/>
      <c r="J14209"/>
      <c r="K14209"/>
      <c r="L14209" s="172"/>
    </row>
    <row r="14210" spans="7:12" x14ac:dyDescent="0.15">
      <c r="G14210"/>
      <c r="H14210"/>
      <c r="I14210"/>
      <c r="J14210"/>
      <c r="K14210"/>
      <c r="L14210" s="172"/>
    </row>
    <row r="14211" spans="7:12" x14ac:dyDescent="0.15">
      <c r="G14211"/>
      <c r="H14211"/>
      <c r="I14211"/>
      <c r="J14211"/>
      <c r="K14211"/>
      <c r="L14211" s="172"/>
    </row>
    <row r="14212" spans="7:12" x14ac:dyDescent="0.15">
      <c r="G14212"/>
      <c r="H14212"/>
      <c r="I14212"/>
      <c r="J14212"/>
      <c r="K14212"/>
      <c r="L14212" s="172"/>
    </row>
    <row r="14213" spans="7:12" x14ac:dyDescent="0.15">
      <c r="G14213"/>
      <c r="H14213"/>
      <c r="I14213"/>
      <c r="J14213"/>
      <c r="K14213"/>
      <c r="L14213" s="172"/>
    </row>
    <row r="14214" spans="7:12" x14ac:dyDescent="0.15">
      <c r="G14214"/>
      <c r="H14214"/>
      <c r="I14214"/>
      <c r="J14214"/>
      <c r="K14214"/>
      <c r="L14214" s="172"/>
    </row>
    <row r="14215" spans="7:12" x14ac:dyDescent="0.15">
      <c r="G14215"/>
      <c r="H14215"/>
      <c r="I14215"/>
      <c r="J14215"/>
      <c r="K14215"/>
      <c r="L14215" s="172"/>
    </row>
    <row r="14216" spans="7:12" x14ac:dyDescent="0.15">
      <c r="G14216"/>
      <c r="H14216"/>
      <c r="I14216"/>
      <c r="J14216"/>
      <c r="K14216"/>
      <c r="L14216" s="172"/>
    </row>
    <row r="14217" spans="7:12" x14ac:dyDescent="0.15">
      <c r="G14217"/>
      <c r="H14217"/>
      <c r="I14217"/>
      <c r="J14217"/>
      <c r="K14217"/>
      <c r="L14217" s="172"/>
    </row>
    <row r="14218" spans="7:12" x14ac:dyDescent="0.15">
      <c r="G14218"/>
      <c r="H14218"/>
      <c r="I14218"/>
      <c r="J14218"/>
      <c r="K14218"/>
      <c r="L14218" s="172"/>
    </row>
    <row r="14219" spans="7:12" x14ac:dyDescent="0.15">
      <c r="G14219"/>
      <c r="H14219"/>
      <c r="I14219"/>
      <c r="J14219"/>
      <c r="K14219"/>
      <c r="L14219" s="172"/>
    </row>
    <row r="14220" spans="7:12" x14ac:dyDescent="0.15">
      <c r="G14220"/>
      <c r="H14220"/>
      <c r="I14220"/>
      <c r="J14220"/>
      <c r="K14220"/>
      <c r="L14220" s="172"/>
    </row>
    <row r="14221" spans="7:12" x14ac:dyDescent="0.15">
      <c r="G14221"/>
      <c r="H14221"/>
      <c r="I14221"/>
      <c r="J14221"/>
      <c r="K14221"/>
      <c r="L14221" s="172"/>
    </row>
    <row r="14222" spans="7:12" x14ac:dyDescent="0.15">
      <c r="G14222"/>
      <c r="H14222"/>
      <c r="I14222"/>
      <c r="J14222"/>
      <c r="K14222"/>
      <c r="L14222" s="172"/>
    </row>
    <row r="14223" spans="7:12" x14ac:dyDescent="0.15">
      <c r="G14223"/>
      <c r="H14223"/>
      <c r="I14223"/>
      <c r="J14223"/>
      <c r="K14223"/>
      <c r="L14223" s="172"/>
    </row>
    <row r="14224" spans="7:12" x14ac:dyDescent="0.15">
      <c r="G14224"/>
      <c r="H14224"/>
      <c r="I14224"/>
      <c r="J14224"/>
      <c r="K14224"/>
      <c r="L14224" s="172"/>
    </row>
    <row r="14225" spans="7:12" x14ac:dyDescent="0.15">
      <c r="G14225"/>
      <c r="H14225"/>
      <c r="I14225"/>
      <c r="J14225"/>
      <c r="K14225"/>
      <c r="L14225" s="172"/>
    </row>
    <row r="14226" spans="7:12" x14ac:dyDescent="0.15">
      <c r="G14226"/>
      <c r="H14226"/>
      <c r="I14226"/>
      <c r="J14226"/>
      <c r="K14226"/>
      <c r="L14226" s="172"/>
    </row>
    <row r="14227" spans="7:12" x14ac:dyDescent="0.15">
      <c r="G14227"/>
      <c r="H14227"/>
      <c r="I14227"/>
      <c r="J14227"/>
      <c r="K14227"/>
      <c r="L14227" s="172"/>
    </row>
    <row r="14228" spans="7:12" x14ac:dyDescent="0.15">
      <c r="G14228"/>
      <c r="H14228"/>
      <c r="I14228"/>
      <c r="J14228"/>
      <c r="K14228"/>
      <c r="L14228" s="172"/>
    </row>
    <row r="14229" spans="7:12" x14ac:dyDescent="0.15">
      <c r="G14229"/>
      <c r="H14229"/>
      <c r="I14229"/>
      <c r="J14229"/>
      <c r="K14229"/>
      <c r="L14229" s="172"/>
    </row>
    <row r="14230" spans="7:12" x14ac:dyDescent="0.15">
      <c r="G14230"/>
      <c r="H14230"/>
      <c r="I14230"/>
      <c r="J14230"/>
      <c r="K14230"/>
      <c r="L14230" s="172"/>
    </row>
    <row r="14231" spans="7:12" x14ac:dyDescent="0.15">
      <c r="G14231"/>
      <c r="H14231"/>
      <c r="I14231"/>
      <c r="J14231"/>
      <c r="K14231"/>
      <c r="L14231" s="172"/>
    </row>
    <row r="14232" spans="7:12" x14ac:dyDescent="0.15">
      <c r="G14232"/>
      <c r="H14232"/>
      <c r="I14232"/>
      <c r="J14232"/>
      <c r="K14232"/>
      <c r="L14232" s="172"/>
    </row>
    <row r="14233" spans="7:12" x14ac:dyDescent="0.15">
      <c r="G14233"/>
      <c r="H14233"/>
      <c r="I14233"/>
      <c r="J14233"/>
      <c r="K14233"/>
      <c r="L14233" s="172"/>
    </row>
    <row r="14234" spans="7:12" x14ac:dyDescent="0.15">
      <c r="G14234"/>
      <c r="H14234"/>
      <c r="I14234"/>
      <c r="J14234"/>
      <c r="K14234"/>
      <c r="L14234" s="172"/>
    </row>
    <row r="14235" spans="7:12" x14ac:dyDescent="0.15">
      <c r="G14235"/>
      <c r="H14235"/>
      <c r="I14235"/>
      <c r="J14235"/>
      <c r="K14235"/>
      <c r="L14235" s="172"/>
    </row>
    <row r="14236" spans="7:12" x14ac:dyDescent="0.15">
      <c r="G14236"/>
      <c r="H14236"/>
      <c r="I14236"/>
      <c r="J14236"/>
      <c r="K14236"/>
      <c r="L14236" s="172"/>
    </row>
    <row r="14237" spans="7:12" x14ac:dyDescent="0.15">
      <c r="G14237"/>
      <c r="H14237"/>
      <c r="I14237"/>
      <c r="J14237"/>
      <c r="K14237"/>
      <c r="L14237" s="172"/>
    </row>
    <row r="14238" spans="7:12" x14ac:dyDescent="0.15">
      <c r="G14238"/>
      <c r="H14238"/>
      <c r="I14238"/>
      <c r="J14238"/>
      <c r="K14238"/>
      <c r="L14238" s="172"/>
    </row>
    <row r="14239" spans="7:12" x14ac:dyDescent="0.15">
      <c r="G14239"/>
      <c r="H14239"/>
      <c r="I14239"/>
      <c r="J14239"/>
      <c r="K14239"/>
      <c r="L14239" s="172"/>
    </row>
    <row r="14240" spans="7:12" x14ac:dyDescent="0.15">
      <c r="G14240"/>
      <c r="H14240"/>
      <c r="I14240"/>
      <c r="J14240"/>
      <c r="K14240"/>
      <c r="L14240" s="172"/>
    </row>
    <row r="14241" spans="7:12" x14ac:dyDescent="0.15">
      <c r="G14241"/>
      <c r="H14241"/>
      <c r="I14241"/>
      <c r="J14241"/>
      <c r="K14241"/>
      <c r="L14241" s="172"/>
    </row>
    <row r="14242" spans="7:12" x14ac:dyDescent="0.15">
      <c r="G14242"/>
      <c r="H14242"/>
      <c r="I14242"/>
      <c r="J14242"/>
      <c r="K14242"/>
      <c r="L14242" s="172"/>
    </row>
    <row r="14243" spans="7:12" x14ac:dyDescent="0.15">
      <c r="G14243"/>
      <c r="H14243"/>
      <c r="I14243"/>
      <c r="J14243"/>
      <c r="K14243"/>
      <c r="L14243" s="172"/>
    </row>
    <row r="14244" spans="7:12" x14ac:dyDescent="0.15">
      <c r="G14244"/>
      <c r="H14244"/>
      <c r="I14244"/>
      <c r="J14244"/>
      <c r="K14244"/>
      <c r="L14244" s="172"/>
    </row>
    <row r="14245" spans="7:12" x14ac:dyDescent="0.15">
      <c r="G14245"/>
      <c r="H14245"/>
      <c r="I14245"/>
      <c r="J14245"/>
      <c r="K14245"/>
      <c r="L14245" s="172"/>
    </row>
    <row r="14246" spans="7:12" x14ac:dyDescent="0.15">
      <c r="G14246"/>
      <c r="H14246"/>
      <c r="I14246"/>
      <c r="J14246"/>
      <c r="K14246"/>
      <c r="L14246" s="172"/>
    </row>
    <row r="14247" spans="7:12" x14ac:dyDescent="0.15">
      <c r="G14247"/>
      <c r="H14247"/>
      <c r="I14247"/>
      <c r="J14247"/>
      <c r="K14247"/>
      <c r="L14247" s="172"/>
    </row>
    <row r="14248" spans="7:12" x14ac:dyDescent="0.15">
      <c r="G14248"/>
      <c r="H14248"/>
      <c r="I14248"/>
      <c r="J14248"/>
      <c r="K14248"/>
      <c r="L14248" s="172"/>
    </row>
    <row r="14249" spans="7:12" x14ac:dyDescent="0.15">
      <c r="G14249"/>
      <c r="H14249"/>
      <c r="I14249"/>
      <c r="J14249"/>
      <c r="K14249"/>
      <c r="L14249" s="172"/>
    </row>
    <row r="14250" spans="7:12" x14ac:dyDescent="0.15">
      <c r="G14250"/>
      <c r="H14250"/>
      <c r="I14250"/>
      <c r="J14250"/>
      <c r="K14250"/>
      <c r="L14250" s="172"/>
    </row>
    <row r="14251" spans="7:12" x14ac:dyDescent="0.15">
      <c r="G14251"/>
      <c r="H14251"/>
      <c r="I14251"/>
      <c r="J14251"/>
      <c r="K14251"/>
      <c r="L14251" s="172"/>
    </row>
    <row r="14252" spans="7:12" x14ac:dyDescent="0.15">
      <c r="G14252"/>
      <c r="H14252"/>
      <c r="I14252"/>
      <c r="J14252"/>
      <c r="K14252"/>
      <c r="L14252" s="172"/>
    </row>
    <row r="14253" spans="7:12" x14ac:dyDescent="0.15">
      <c r="G14253"/>
      <c r="H14253"/>
      <c r="I14253"/>
      <c r="J14253"/>
      <c r="K14253"/>
      <c r="L14253" s="172"/>
    </row>
    <row r="14254" spans="7:12" x14ac:dyDescent="0.15">
      <c r="G14254"/>
      <c r="H14254"/>
      <c r="I14254"/>
      <c r="J14254"/>
      <c r="K14254"/>
      <c r="L14254" s="172"/>
    </row>
    <row r="14255" spans="7:12" x14ac:dyDescent="0.15">
      <c r="G14255"/>
      <c r="H14255"/>
      <c r="I14255"/>
      <c r="J14255"/>
      <c r="K14255"/>
      <c r="L14255" s="172"/>
    </row>
    <row r="14256" spans="7:12" x14ac:dyDescent="0.15">
      <c r="G14256"/>
      <c r="H14256"/>
      <c r="I14256"/>
      <c r="J14256"/>
      <c r="K14256"/>
      <c r="L14256" s="172"/>
    </row>
    <row r="14257" spans="7:12" x14ac:dyDescent="0.15">
      <c r="G14257"/>
      <c r="H14257"/>
      <c r="I14257"/>
      <c r="J14257"/>
      <c r="K14257"/>
      <c r="L14257" s="172"/>
    </row>
    <row r="14258" spans="7:12" x14ac:dyDescent="0.15">
      <c r="G14258"/>
      <c r="H14258"/>
      <c r="I14258"/>
      <c r="J14258"/>
      <c r="K14258"/>
      <c r="L14258" s="172"/>
    </row>
    <row r="14259" spans="7:12" x14ac:dyDescent="0.15">
      <c r="G14259"/>
      <c r="H14259"/>
      <c r="I14259"/>
      <c r="J14259"/>
      <c r="K14259"/>
      <c r="L14259" s="172"/>
    </row>
    <row r="14260" spans="7:12" x14ac:dyDescent="0.15">
      <c r="G14260"/>
      <c r="H14260"/>
      <c r="I14260"/>
      <c r="J14260"/>
      <c r="K14260"/>
      <c r="L14260" s="172"/>
    </row>
    <row r="14261" spans="7:12" x14ac:dyDescent="0.15">
      <c r="G14261"/>
      <c r="H14261"/>
      <c r="I14261"/>
      <c r="J14261"/>
      <c r="K14261"/>
      <c r="L14261" s="172"/>
    </row>
    <row r="14262" spans="7:12" x14ac:dyDescent="0.15">
      <c r="G14262"/>
      <c r="H14262"/>
      <c r="I14262"/>
      <c r="J14262"/>
      <c r="K14262"/>
      <c r="L14262" s="172"/>
    </row>
    <row r="14263" spans="7:12" x14ac:dyDescent="0.15">
      <c r="G14263"/>
      <c r="H14263"/>
      <c r="I14263"/>
      <c r="J14263"/>
      <c r="K14263"/>
      <c r="L14263" s="172"/>
    </row>
    <row r="14264" spans="7:12" x14ac:dyDescent="0.15">
      <c r="G14264"/>
      <c r="H14264"/>
      <c r="I14264"/>
      <c r="J14264"/>
      <c r="K14264"/>
      <c r="L14264" s="172"/>
    </row>
    <row r="14265" spans="7:12" x14ac:dyDescent="0.15">
      <c r="G14265"/>
      <c r="H14265"/>
      <c r="I14265"/>
      <c r="J14265"/>
      <c r="K14265"/>
      <c r="L14265" s="172"/>
    </row>
    <row r="14266" spans="7:12" x14ac:dyDescent="0.15">
      <c r="G14266"/>
      <c r="H14266"/>
      <c r="I14266"/>
      <c r="J14266"/>
      <c r="K14266"/>
      <c r="L14266" s="172"/>
    </row>
    <row r="14267" spans="7:12" x14ac:dyDescent="0.15">
      <c r="G14267"/>
      <c r="H14267"/>
      <c r="I14267"/>
      <c r="J14267"/>
      <c r="K14267"/>
      <c r="L14267" s="172"/>
    </row>
    <row r="14268" spans="7:12" x14ac:dyDescent="0.15">
      <c r="G14268"/>
      <c r="H14268"/>
      <c r="I14268"/>
      <c r="J14268"/>
      <c r="K14268"/>
      <c r="L14268" s="172"/>
    </row>
    <row r="14269" spans="7:12" x14ac:dyDescent="0.15">
      <c r="G14269"/>
      <c r="H14269"/>
      <c r="I14269"/>
      <c r="J14269"/>
      <c r="K14269"/>
      <c r="L14269" s="172"/>
    </row>
    <row r="14270" spans="7:12" x14ac:dyDescent="0.15">
      <c r="G14270"/>
      <c r="H14270"/>
      <c r="I14270"/>
      <c r="J14270"/>
      <c r="K14270"/>
      <c r="L14270" s="172"/>
    </row>
    <row r="14271" spans="7:12" x14ac:dyDescent="0.15">
      <c r="G14271"/>
      <c r="H14271"/>
      <c r="I14271"/>
      <c r="J14271"/>
      <c r="K14271"/>
      <c r="L14271" s="172"/>
    </row>
    <row r="14272" spans="7:12" x14ac:dyDescent="0.15">
      <c r="G14272"/>
      <c r="H14272"/>
      <c r="I14272"/>
      <c r="J14272"/>
      <c r="K14272"/>
      <c r="L14272" s="172"/>
    </row>
    <row r="14273" spans="7:12" x14ac:dyDescent="0.15">
      <c r="G14273"/>
      <c r="H14273"/>
      <c r="I14273"/>
      <c r="J14273"/>
      <c r="K14273"/>
      <c r="L14273" s="172"/>
    </row>
    <row r="14274" spans="7:12" x14ac:dyDescent="0.15">
      <c r="G14274"/>
      <c r="H14274"/>
      <c r="I14274"/>
      <c r="J14274"/>
      <c r="K14274"/>
      <c r="L14274" s="172"/>
    </row>
    <row r="14275" spans="7:12" x14ac:dyDescent="0.15">
      <c r="G14275"/>
      <c r="H14275"/>
      <c r="I14275"/>
      <c r="J14275"/>
      <c r="K14275"/>
      <c r="L14275" s="172"/>
    </row>
    <row r="14276" spans="7:12" x14ac:dyDescent="0.15">
      <c r="G14276"/>
      <c r="H14276"/>
      <c r="I14276"/>
      <c r="J14276"/>
      <c r="K14276"/>
      <c r="L14276" s="172"/>
    </row>
    <row r="14277" spans="7:12" x14ac:dyDescent="0.15">
      <c r="G14277"/>
      <c r="H14277"/>
      <c r="I14277"/>
      <c r="J14277"/>
      <c r="K14277"/>
      <c r="L14277" s="172"/>
    </row>
    <row r="14278" spans="7:12" x14ac:dyDescent="0.15">
      <c r="G14278"/>
      <c r="H14278"/>
      <c r="I14278"/>
      <c r="J14278"/>
      <c r="K14278"/>
      <c r="L14278" s="172"/>
    </row>
    <row r="14279" spans="7:12" x14ac:dyDescent="0.15">
      <c r="G14279"/>
      <c r="H14279"/>
      <c r="I14279"/>
      <c r="J14279"/>
      <c r="K14279"/>
      <c r="L14279" s="172"/>
    </row>
    <row r="14280" spans="7:12" x14ac:dyDescent="0.15">
      <c r="G14280"/>
      <c r="H14280"/>
      <c r="I14280"/>
      <c r="J14280"/>
      <c r="K14280"/>
      <c r="L14280" s="172"/>
    </row>
    <row r="14281" spans="7:12" x14ac:dyDescent="0.15">
      <c r="G14281"/>
      <c r="H14281"/>
      <c r="I14281"/>
      <c r="J14281"/>
      <c r="K14281"/>
      <c r="L14281" s="172"/>
    </row>
    <row r="14282" spans="7:12" x14ac:dyDescent="0.15">
      <c r="G14282"/>
      <c r="H14282"/>
      <c r="I14282"/>
      <c r="J14282"/>
      <c r="K14282"/>
      <c r="L14282" s="172"/>
    </row>
    <row r="14283" spans="7:12" x14ac:dyDescent="0.15">
      <c r="G14283"/>
      <c r="H14283"/>
      <c r="I14283"/>
      <c r="J14283"/>
      <c r="K14283"/>
      <c r="L14283" s="172"/>
    </row>
    <row r="14284" spans="7:12" x14ac:dyDescent="0.15">
      <c r="G14284"/>
      <c r="H14284"/>
      <c r="I14284"/>
      <c r="J14284"/>
      <c r="K14284"/>
      <c r="L14284" s="172"/>
    </row>
    <row r="14285" spans="7:12" x14ac:dyDescent="0.15">
      <c r="G14285"/>
      <c r="H14285"/>
      <c r="I14285"/>
      <c r="J14285"/>
      <c r="K14285"/>
      <c r="L14285" s="172"/>
    </row>
    <row r="14286" spans="7:12" x14ac:dyDescent="0.15">
      <c r="G14286"/>
      <c r="H14286"/>
      <c r="I14286"/>
      <c r="J14286"/>
      <c r="K14286"/>
      <c r="L14286" s="172"/>
    </row>
    <row r="14287" spans="7:12" x14ac:dyDescent="0.15">
      <c r="G14287"/>
      <c r="H14287"/>
      <c r="I14287"/>
      <c r="J14287"/>
      <c r="K14287"/>
      <c r="L14287" s="172"/>
    </row>
    <row r="14288" spans="7:12" x14ac:dyDescent="0.15">
      <c r="G14288"/>
      <c r="H14288"/>
      <c r="I14288"/>
      <c r="J14288"/>
      <c r="K14288"/>
      <c r="L14288" s="172"/>
    </row>
    <row r="14289" spans="7:12" x14ac:dyDescent="0.15">
      <c r="G14289"/>
      <c r="H14289"/>
      <c r="I14289"/>
      <c r="J14289"/>
      <c r="K14289"/>
      <c r="L14289" s="172"/>
    </row>
    <row r="14290" spans="7:12" x14ac:dyDescent="0.15">
      <c r="G14290"/>
      <c r="H14290"/>
      <c r="I14290"/>
      <c r="J14290"/>
      <c r="K14290"/>
      <c r="L14290" s="172"/>
    </row>
    <row r="14291" spans="7:12" x14ac:dyDescent="0.15">
      <c r="G14291"/>
      <c r="H14291"/>
      <c r="I14291"/>
      <c r="J14291"/>
      <c r="K14291"/>
      <c r="L14291" s="172"/>
    </row>
    <row r="14292" spans="7:12" x14ac:dyDescent="0.15">
      <c r="G14292"/>
      <c r="H14292"/>
      <c r="I14292"/>
      <c r="J14292"/>
      <c r="K14292"/>
      <c r="L14292" s="172"/>
    </row>
    <row r="14293" spans="7:12" x14ac:dyDescent="0.15">
      <c r="G14293"/>
      <c r="H14293"/>
      <c r="I14293"/>
      <c r="J14293"/>
      <c r="K14293"/>
      <c r="L14293" s="172"/>
    </row>
    <row r="14294" spans="7:12" x14ac:dyDescent="0.15">
      <c r="G14294"/>
      <c r="H14294"/>
      <c r="I14294"/>
      <c r="J14294"/>
      <c r="K14294"/>
      <c r="L14294" s="172"/>
    </row>
    <row r="14295" spans="7:12" x14ac:dyDescent="0.15">
      <c r="G14295"/>
      <c r="H14295"/>
      <c r="I14295"/>
      <c r="J14295"/>
      <c r="K14295"/>
      <c r="L14295" s="172"/>
    </row>
    <row r="14296" spans="7:12" x14ac:dyDescent="0.15">
      <c r="G14296"/>
      <c r="H14296"/>
      <c r="I14296"/>
      <c r="J14296"/>
      <c r="K14296"/>
      <c r="L14296" s="172"/>
    </row>
    <row r="14297" spans="7:12" x14ac:dyDescent="0.15">
      <c r="G14297"/>
      <c r="H14297"/>
      <c r="I14297"/>
      <c r="J14297"/>
      <c r="K14297"/>
      <c r="L14297" s="172"/>
    </row>
    <row r="14298" spans="7:12" x14ac:dyDescent="0.15">
      <c r="G14298"/>
      <c r="H14298"/>
      <c r="I14298"/>
      <c r="J14298"/>
      <c r="K14298"/>
      <c r="L14298" s="172"/>
    </row>
    <row r="14299" spans="7:12" x14ac:dyDescent="0.15">
      <c r="G14299"/>
      <c r="H14299"/>
      <c r="I14299"/>
      <c r="J14299"/>
      <c r="K14299"/>
      <c r="L14299" s="172"/>
    </row>
    <row r="14300" spans="7:12" x14ac:dyDescent="0.15">
      <c r="G14300"/>
      <c r="H14300"/>
      <c r="I14300"/>
      <c r="J14300"/>
      <c r="K14300"/>
      <c r="L14300" s="172"/>
    </row>
    <row r="14301" spans="7:12" x14ac:dyDescent="0.15">
      <c r="G14301"/>
      <c r="H14301"/>
      <c r="I14301"/>
      <c r="J14301"/>
      <c r="K14301"/>
      <c r="L14301" s="172"/>
    </row>
    <row r="14302" spans="7:12" x14ac:dyDescent="0.15">
      <c r="G14302"/>
      <c r="H14302"/>
      <c r="I14302"/>
      <c r="J14302"/>
      <c r="K14302"/>
      <c r="L14302" s="172"/>
    </row>
    <row r="14303" spans="7:12" x14ac:dyDescent="0.15">
      <c r="G14303"/>
      <c r="H14303"/>
      <c r="I14303"/>
      <c r="J14303"/>
      <c r="K14303"/>
      <c r="L14303" s="172"/>
    </row>
    <row r="14304" spans="7:12" x14ac:dyDescent="0.15">
      <c r="G14304"/>
      <c r="H14304"/>
      <c r="I14304"/>
      <c r="J14304"/>
      <c r="K14304"/>
      <c r="L14304" s="172"/>
    </row>
    <row r="14305" spans="7:12" x14ac:dyDescent="0.15">
      <c r="G14305"/>
      <c r="H14305"/>
      <c r="I14305"/>
      <c r="J14305"/>
      <c r="K14305"/>
      <c r="L14305" s="172"/>
    </row>
    <row r="14306" spans="7:12" x14ac:dyDescent="0.15">
      <c r="G14306"/>
      <c r="H14306"/>
      <c r="I14306"/>
      <c r="J14306"/>
      <c r="K14306"/>
      <c r="L14306" s="172"/>
    </row>
    <row r="14307" spans="7:12" x14ac:dyDescent="0.15">
      <c r="G14307"/>
      <c r="H14307"/>
      <c r="I14307"/>
      <c r="J14307"/>
      <c r="K14307"/>
      <c r="L14307" s="172"/>
    </row>
    <row r="14308" spans="7:12" x14ac:dyDescent="0.15">
      <c r="G14308"/>
      <c r="H14308"/>
      <c r="I14308"/>
      <c r="J14308"/>
      <c r="K14308"/>
      <c r="L14308" s="172"/>
    </row>
    <row r="14309" spans="7:12" x14ac:dyDescent="0.15">
      <c r="G14309"/>
      <c r="H14309"/>
      <c r="I14309"/>
      <c r="J14309"/>
      <c r="K14309"/>
      <c r="L14309" s="172"/>
    </row>
    <row r="14310" spans="7:12" x14ac:dyDescent="0.15">
      <c r="G14310"/>
      <c r="H14310"/>
      <c r="I14310"/>
      <c r="J14310"/>
      <c r="K14310"/>
      <c r="L14310" s="172"/>
    </row>
    <row r="14311" spans="7:12" x14ac:dyDescent="0.15">
      <c r="G14311"/>
      <c r="H14311"/>
      <c r="I14311"/>
      <c r="J14311"/>
      <c r="K14311"/>
      <c r="L14311" s="172"/>
    </row>
    <row r="14312" spans="7:12" x14ac:dyDescent="0.15">
      <c r="G14312"/>
      <c r="H14312"/>
      <c r="I14312"/>
      <c r="J14312"/>
      <c r="K14312"/>
      <c r="L14312" s="172"/>
    </row>
    <row r="14313" spans="7:12" x14ac:dyDescent="0.15">
      <c r="G14313"/>
      <c r="H14313"/>
      <c r="I14313"/>
      <c r="J14313"/>
      <c r="K14313"/>
      <c r="L14313" s="172"/>
    </row>
    <row r="14314" spans="7:12" x14ac:dyDescent="0.15">
      <c r="G14314"/>
      <c r="H14314"/>
      <c r="I14314"/>
      <c r="J14314"/>
      <c r="K14314"/>
      <c r="L14314" s="172"/>
    </row>
    <row r="14315" spans="7:12" x14ac:dyDescent="0.15">
      <c r="G14315"/>
      <c r="H14315"/>
      <c r="I14315"/>
      <c r="J14315"/>
      <c r="K14315"/>
      <c r="L14315" s="172"/>
    </row>
    <row r="14316" spans="7:12" x14ac:dyDescent="0.15">
      <c r="G14316"/>
      <c r="H14316"/>
      <c r="I14316"/>
      <c r="J14316"/>
      <c r="K14316"/>
      <c r="L14316" s="172"/>
    </row>
    <row r="14317" spans="7:12" x14ac:dyDescent="0.15">
      <c r="G14317"/>
      <c r="H14317"/>
      <c r="I14317"/>
      <c r="J14317"/>
      <c r="K14317"/>
      <c r="L14317" s="172"/>
    </row>
    <row r="14318" spans="7:12" x14ac:dyDescent="0.15">
      <c r="G14318"/>
      <c r="H14318"/>
      <c r="I14318"/>
      <c r="J14318"/>
      <c r="K14318"/>
      <c r="L14318" s="172"/>
    </row>
    <row r="14319" spans="7:12" x14ac:dyDescent="0.15">
      <c r="G14319"/>
      <c r="H14319"/>
      <c r="I14319"/>
      <c r="J14319"/>
      <c r="K14319"/>
      <c r="L14319" s="172"/>
    </row>
    <row r="14320" spans="7:12" x14ac:dyDescent="0.15">
      <c r="G14320"/>
      <c r="H14320"/>
      <c r="I14320"/>
      <c r="J14320"/>
      <c r="K14320"/>
      <c r="L14320" s="172"/>
    </row>
    <row r="14321" spans="7:12" x14ac:dyDescent="0.15">
      <c r="G14321"/>
      <c r="H14321"/>
      <c r="I14321"/>
      <c r="J14321"/>
      <c r="K14321"/>
      <c r="L14321" s="172"/>
    </row>
    <row r="14322" spans="7:12" x14ac:dyDescent="0.15">
      <c r="G14322"/>
      <c r="H14322"/>
      <c r="I14322"/>
      <c r="J14322"/>
      <c r="K14322"/>
      <c r="L14322" s="172"/>
    </row>
    <row r="14323" spans="7:12" x14ac:dyDescent="0.15">
      <c r="G14323"/>
      <c r="H14323"/>
      <c r="I14323"/>
      <c r="J14323"/>
      <c r="K14323"/>
      <c r="L14323" s="172"/>
    </row>
    <row r="14324" spans="7:12" x14ac:dyDescent="0.15">
      <c r="G14324"/>
      <c r="H14324"/>
      <c r="I14324"/>
      <c r="J14324"/>
      <c r="K14324"/>
      <c r="L14324" s="172"/>
    </row>
    <row r="14325" spans="7:12" x14ac:dyDescent="0.15">
      <c r="G14325"/>
      <c r="H14325"/>
      <c r="I14325"/>
      <c r="J14325"/>
      <c r="K14325"/>
      <c r="L14325" s="172"/>
    </row>
    <row r="14326" spans="7:12" x14ac:dyDescent="0.15">
      <c r="G14326"/>
      <c r="H14326"/>
      <c r="I14326"/>
      <c r="J14326"/>
      <c r="K14326"/>
      <c r="L14326" s="172"/>
    </row>
    <row r="14327" spans="7:12" x14ac:dyDescent="0.15">
      <c r="G14327"/>
      <c r="H14327"/>
      <c r="I14327"/>
      <c r="J14327"/>
      <c r="K14327"/>
      <c r="L14327" s="172"/>
    </row>
    <row r="14328" spans="7:12" x14ac:dyDescent="0.15">
      <c r="G14328"/>
      <c r="H14328"/>
      <c r="I14328"/>
      <c r="J14328"/>
      <c r="K14328"/>
      <c r="L14328" s="172"/>
    </row>
    <row r="14329" spans="7:12" x14ac:dyDescent="0.15">
      <c r="G14329"/>
      <c r="H14329"/>
      <c r="I14329"/>
      <c r="J14329"/>
      <c r="K14329"/>
      <c r="L14329" s="172"/>
    </row>
    <row r="14330" spans="7:12" x14ac:dyDescent="0.15">
      <c r="G14330"/>
      <c r="H14330"/>
      <c r="I14330"/>
      <c r="J14330"/>
      <c r="K14330"/>
      <c r="L14330" s="172"/>
    </row>
    <row r="14331" spans="7:12" x14ac:dyDescent="0.15">
      <c r="G14331"/>
      <c r="H14331"/>
      <c r="I14331"/>
      <c r="J14331"/>
      <c r="K14331"/>
      <c r="L14331" s="172"/>
    </row>
    <row r="14332" spans="7:12" x14ac:dyDescent="0.15">
      <c r="G14332"/>
      <c r="H14332"/>
      <c r="I14332"/>
      <c r="J14332"/>
      <c r="K14332"/>
      <c r="L14332" s="172"/>
    </row>
    <row r="14333" spans="7:12" x14ac:dyDescent="0.15">
      <c r="G14333"/>
      <c r="H14333"/>
      <c r="I14333"/>
      <c r="J14333"/>
      <c r="K14333"/>
      <c r="L14333" s="172"/>
    </row>
    <row r="14334" spans="7:12" x14ac:dyDescent="0.15">
      <c r="G14334"/>
      <c r="H14334"/>
      <c r="I14334"/>
      <c r="J14334"/>
      <c r="K14334"/>
      <c r="L14334" s="172"/>
    </row>
    <row r="14335" spans="7:12" x14ac:dyDescent="0.15">
      <c r="G14335"/>
      <c r="H14335"/>
      <c r="I14335"/>
      <c r="J14335"/>
      <c r="K14335"/>
      <c r="L14335" s="172"/>
    </row>
    <row r="14336" spans="7:12" x14ac:dyDescent="0.15">
      <c r="G14336"/>
      <c r="H14336"/>
      <c r="I14336"/>
      <c r="J14336"/>
      <c r="K14336"/>
      <c r="L14336" s="172"/>
    </row>
    <row r="14337" spans="7:12" x14ac:dyDescent="0.15">
      <c r="G14337"/>
      <c r="H14337"/>
      <c r="I14337"/>
      <c r="J14337"/>
      <c r="K14337"/>
      <c r="L14337" s="172"/>
    </row>
    <row r="14338" spans="7:12" x14ac:dyDescent="0.15">
      <c r="G14338"/>
      <c r="H14338"/>
      <c r="I14338"/>
      <c r="J14338"/>
      <c r="K14338"/>
      <c r="L14338" s="172"/>
    </row>
    <row r="14339" spans="7:12" x14ac:dyDescent="0.15">
      <c r="G14339"/>
      <c r="H14339"/>
      <c r="I14339"/>
      <c r="J14339"/>
      <c r="K14339"/>
      <c r="L14339" s="172"/>
    </row>
    <row r="14340" spans="7:12" x14ac:dyDescent="0.15">
      <c r="G14340"/>
      <c r="H14340"/>
      <c r="I14340"/>
      <c r="J14340"/>
      <c r="K14340"/>
      <c r="L14340" s="172"/>
    </row>
    <row r="14341" spans="7:12" x14ac:dyDescent="0.15">
      <c r="G14341"/>
      <c r="H14341"/>
      <c r="I14341"/>
      <c r="J14341"/>
      <c r="K14341"/>
      <c r="L14341" s="172"/>
    </row>
    <row r="14342" spans="7:12" x14ac:dyDescent="0.15">
      <c r="G14342"/>
      <c r="H14342"/>
      <c r="I14342"/>
      <c r="J14342"/>
      <c r="K14342"/>
      <c r="L14342" s="172"/>
    </row>
    <row r="14343" spans="7:12" x14ac:dyDescent="0.15">
      <c r="G14343"/>
      <c r="H14343"/>
      <c r="I14343"/>
      <c r="J14343"/>
      <c r="K14343"/>
      <c r="L14343" s="172"/>
    </row>
    <row r="14344" spans="7:12" x14ac:dyDescent="0.15">
      <c r="G14344"/>
      <c r="H14344"/>
      <c r="I14344"/>
      <c r="J14344"/>
      <c r="K14344"/>
      <c r="L14344" s="172"/>
    </row>
    <row r="14345" spans="7:12" x14ac:dyDescent="0.15">
      <c r="G14345"/>
      <c r="H14345"/>
      <c r="I14345"/>
      <c r="J14345"/>
      <c r="K14345"/>
      <c r="L14345" s="172"/>
    </row>
    <row r="14346" spans="7:12" x14ac:dyDescent="0.15">
      <c r="G14346"/>
      <c r="H14346"/>
      <c r="I14346"/>
      <c r="J14346"/>
      <c r="K14346"/>
      <c r="L14346" s="172"/>
    </row>
    <row r="14347" spans="7:12" x14ac:dyDescent="0.15">
      <c r="G14347"/>
      <c r="H14347"/>
      <c r="I14347"/>
      <c r="J14347"/>
      <c r="K14347"/>
      <c r="L14347" s="172"/>
    </row>
    <row r="14348" spans="7:12" x14ac:dyDescent="0.15">
      <c r="G14348"/>
      <c r="H14348"/>
      <c r="I14348"/>
      <c r="J14348"/>
      <c r="K14348"/>
      <c r="L14348" s="172"/>
    </row>
    <row r="14349" spans="7:12" x14ac:dyDescent="0.15">
      <c r="G14349"/>
      <c r="H14349"/>
      <c r="I14349"/>
      <c r="J14349"/>
      <c r="K14349"/>
      <c r="L14349" s="172"/>
    </row>
    <row r="14350" spans="7:12" x14ac:dyDescent="0.15">
      <c r="G14350"/>
      <c r="H14350"/>
      <c r="I14350"/>
      <c r="J14350"/>
      <c r="K14350"/>
      <c r="L14350" s="172"/>
    </row>
    <row r="14351" spans="7:12" x14ac:dyDescent="0.15">
      <c r="G14351"/>
      <c r="H14351"/>
      <c r="I14351"/>
      <c r="J14351"/>
      <c r="K14351"/>
      <c r="L14351" s="172"/>
    </row>
    <row r="14352" spans="7:12" x14ac:dyDescent="0.15">
      <c r="G14352"/>
      <c r="H14352"/>
      <c r="I14352"/>
      <c r="J14352"/>
      <c r="K14352"/>
      <c r="L14352" s="172"/>
    </row>
    <row r="14353" spans="7:12" x14ac:dyDescent="0.15">
      <c r="G14353"/>
      <c r="H14353"/>
      <c r="I14353"/>
      <c r="J14353"/>
      <c r="K14353"/>
      <c r="L14353" s="172"/>
    </row>
    <row r="14354" spans="7:12" x14ac:dyDescent="0.15">
      <c r="G14354"/>
      <c r="H14354"/>
      <c r="I14354"/>
      <c r="J14354"/>
      <c r="K14354"/>
      <c r="L14354" s="172"/>
    </row>
    <row r="14355" spans="7:12" x14ac:dyDescent="0.15">
      <c r="G14355"/>
      <c r="H14355"/>
      <c r="I14355"/>
      <c r="J14355"/>
      <c r="K14355"/>
      <c r="L14355" s="172"/>
    </row>
    <row r="14356" spans="7:12" x14ac:dyDescent="0.15">
      <c r="G14356"/>
      <c r="H14356"/>
      <c r="I14356"/>
      <c r="J14356"/>
      <c r="K14356"/>
      <c r="L14356" s="172"/>
    </row>
    <row r="14357" spans="7:12" x14ac:dyDescent="0.15">
      <c r="G14357"/>
      <c r="H14357"/>
      <c r="I14357"/>
      <c r="J14357"/>
      <c r="K14357"/>
      <c r="L14357" s="172"/>
    </row>
    <row r="14358" spans="7:12" x14ac:dyDescent="0.15">
      <c r="G14358"/>
      <c r="H14358"/>
      <c r="I14358"/>
      <c r="J14358"/>
      <c r="K14358"/>
      <c r="L14358" s="172"/>
    </row>
    <row r="14359" spans="7:12" x14ac:dyDescent="0.15">
      <c r="G14359"/>
      <c r="H14359"/>
      <c r="I14359"/>
      <c r="J14359"/>
      <c r="K14359"/>
      <c r="L14359" s="172"/>
    </row>
    <row r="14360" spans="7:12" x14ac:dyDescent="0.15">
      <c r="G14360"/>
      <c r="H14360"/>
      <c r="I14360"/>
      <c r="J14360"/>
      <c r="K14360"/>
      <c r="L14360" s="172"/>
    </row>
    <row r="14361" spans="7:12" x14ac:dyDescent="0.15">
      <c r="G14361"/>
      <c r="H14361"/>
      <c r="I14361"/>
      <c r="J14361"/>
      <c r="K14361"/>
      <c r="L14361" s="172"/>
    </row>
    <row r="14362" spans="7:12" x14ac:dyDescent="0.15">
      <c r="G14362"/>
      <c r="H14362"/>
      <c r="I14362"/>
      <c r="J14362"/>
      <c r="K14362"/>
      <c r="L14362" s="172"/>
    </row>
    <row r="14363" spans="7:12" x14ac:dyDescent="0.15">
      <c r="G14363"/>
      <c r="H14363"/>
      <c r="I14363"/>
      <c r="J14363"/>
      <c r="K14363"/>
      <c r="L14363" s="172"/>
    </row>
    <row r="14364" spans="7:12" x14ac:dyDescent="0.15">
      <c r="G14364"/>
      <c r="H14364"/>
      <c r="I14364"/>
      <c r="J14364"/>
      <c r="K14364"/>
      <c r="L14364" s="172"/>
    </row>
    <row r="14365" spans="7:12" x14ac:dyDescent="0.15">
      <c r="G14365"/>
      <c r="H14365"/>
      <c r="I14365"/>
      <c r="J14365"/>
      <c r="K14365"/>
      <c r="L14365" s="172"/>
    </row>
    <row r="14366" spans="7:12" x14ac:dyDescent="0.15">
      <c r="G14366"/>
      <c r="H14366"/>
      <c r="I14366"/>
      <c r="J14366"/>
      <c r="K14366"/>
      <c r="L14366" s="172"/>
    </row>
    <row r="14367" spans="7:12" x14ac:dyDescent="0.15">
      <c r="G14367"/>
      <c r="H14367"/>
      <c r="I14367"/>
      <c r="J14367"/>
      <c r="K14367"/>
      <c r="L14367" s="172"/>
    </row>
    <row r="14368" spans="7:12" x14ac:dyDescent="0.15">
      <c r="G14368"/>
      <c r="H14368"/>
      <c r="I14368"/>
      <c r="J14368"/>
      <c r="K14368"/>
      <c r="L14368" s="172"/>
    </row>
    <row r="14369" spans="7:12" x14ac:dyDescent="0.15">
      <c r="G14369"/>
      <c r="H14369"/>
      <c r="I14369"/>
      <c r="J14369"/>
      <c r="K14369"/>
      <c r="L14369" s="172"/>
    </row>
    <row r="14370" spans="7:12" x14ac:dyDescent="0.15">
      <c r="G14370"/>
      <c r="H14370"/>
      <c r="I14370"/>
      <c r="J14370"/>
      <c r="K14370"/>
      <c r="L14370" s="172"/>
    </row>
    <row r="14371" spans="7:12" x14ac:dyDescent="0.15">
      <c r="G14371"/>
      <c r="H14371"/>
      <c r="I14371"/>
      <c r="J14371"/>
      <c r="K14371"/>
      <c r="L14371" s="172"/>
    </row>
    <row r="14372" spans="7:12" x14ac:dyDescent="0.15">
      <c r="G14372"/>
      <c r="H14372"/>
      <c r="I14372"/>
      <c r="J14372"/>
      <c r="K14372"/>
      <c r="L14372" s="172"/>
    </row>
    <row r="14373" spans="7:12" x14ac:dyDescent="0.15">
      <c r="G14373"/>
      <c r="H14373"/>
      <c r="I14373"/>
      <c r="J14373"/>
      <c r="K14373"/>
      <c r="L14373" s="172"/>
    </row>
    <row r="14374" spans="7:12" x14ac:dyDescent="0.15">
      <c r="G14374"/>
      <c r="H14374"/>
      <c r="I14374"/>
      <c r="J14374"/>
      <c r="K14374"/>
      <c r="L14374" s="172"/>
    </row>
    <row r="14375" spans="7:12" x14ac:dyDescent="0.15">
      <c r="G14375"/>
      <c r="H14375"/>
      <c r="I14375"/>
      <c r="J14375"/>
      <c r="K14375"/>
      <c r="L14375" s="172"/>
    </row>
    <row r="14376" spans="7:12" x14ac:dyDescent="0.15">
      <c r="G14376"/>
      <c r="H14376"/>
      <c r="I14376"/>
      <c r="J14376"/>
      <c r="K14376"/>
      <c r="L14376" s="172"/>
    </row>
    <row r="14377" spans="7:12" x14ac:dyDescent="0.15">
      <c r="G14377"/>
      <c r="H14377"/>
      <c r="I14377"/>
      <c r="J14377"/>
      <c r="K14377"/>
      <c r="L14377" s="172"/>
    </row>
    <row r="14378" spans="7:12" x14ac:dyDescent="0.15">
      <c r="G14378"/>
      <c r="H14378"/>
      <c r="I14378"/>
      <c r="J14378"/>
      <c r="K14378"/>
      <c r="L14378" s="172"/>
    </row>
    <row r="14379" spans="7:12" x14ac:dyDescent="0.15">
      <c r="G14379"/>
      <c r="H14379"/>
      <c r="I14379"/>
      <c r="J14379"/>
      <c r="K14379"/>
      <c r="L14379" s="172"/>
    </row>
    <row r="14380" spans="7:12" x14ac:dyDescent="0.15">
      <c r="G14380"/>
      <c r="H14380"/>
      <c r="I14380"/>
      <c r="J14380"/>
      <c r="K14380"/>
      <c r="L14380" s="172"/>
    </row>
    <row r="14381" spans="7:12" x14ac:dyDescent="0.15">
      <c r="G14381"/>
      <c r="H14381"/>
      <c r="I14381"/>
      <c r="J14381"/>
      <c r="K14381"/>
      <c r="L14381" s="172"/>
    </row>
    <row r="14382" spans="7:12" x14ac:dyDescent="0.15">
      <c r="G14382"/>
      <c r="H14382"/>
      <c r="I14382"/>
      <c r="J14382"/>
      <c r="K14382"/>
      <c r="L14382" s="172"/>
    </row>
    <row r="14383" spans="7:12" x14ac:dyDescent="0.15">
      <c r="G14383"/>
      <c r="H14383"/>
      <c r="I14383"/>
      <c r="J14383"/>
      <c r="K14383"/>
      <c r="L14383" s="172"/>
    </row>
    <row r="14384" spans="7:12" x14ac:dyDescent="0.15">
      <c r="G14384"/>
      <c r="H14384"/>
      <c r="I14384"/>
      <c r="J14384"/>
      <c r="K14384"/>
      <c r="L14384" s="172"/>
    </row>
    <row r="14385" spans="7:12" x14ac:dyDescent="0.15">
      <c r="G14385"/>
      <c r="H14385"/>
      <c r="I14385"/>
      <c r="J14385"/>
      <c r="K14385"/>
      <c r="L14385" s="172"/>
    </row>
    <row r="14386" spans="7:12" x14ac:dyDescent="0.15">
      <c r="G14386"/>
      <c r="H14386"/>
      <c r="I14386"/>
      <c r="J14386"/>
      <c r="K14386"/>
      <c r="L14386" s="172"/>
    </row>
    <row r="14387" spans="7:12" x14ac:dyDescent="0.15">
      <c r="G14387"/>
      <c r="H14387"/>
      <c r="I14387"/>
      <c r="J14387"/>
      <c r="K14387"/>
      <c r="L14387" s="172"/>
    </row>
    <row r="14388" spans="7:12" x14ac:dyDescent="0.15">
      <c r="G14388"/>
      <c r="H14388"/>
      <c r="I14388"/>
      <c r="J14388"/>
      <c r="K14388"/>
      <c r="L14388" s="172"/>
    </row>
    <row r="14389" spans="7:12" x14ac:dyDescent="0.15">
      <c r="G14389"/>
      <c r="H14389"/>
      <c r="I14389"/>
      <c r="J14389"/>
      <c r="K14389"/>
      <c r="L14389" s="172"/>
    </row>
    <row r="14390" spans="7:12" x14ac:dyDescent="0.15">
      <c r="G14390"/>
      <c r="H14390"/>
      <c r="I14390"/>
      <c r="J14390"/>
      <c r="K14390"/>
      <c r="L14390" s="172"/>
    </row>
    <row r="14391" spans="7:12" x14ac:dyDescent="0.15">
      <c r="G14391"/>
      <c r="H14391"/>
      <c r="I14391"/>
      <c r="J14391"/>
      <c r="K14391"/>
      <c r="L14391" s="172"/>
    </row>
    <row r="14392" spans="7:12" x14ac:dyDescent="0.15">
      <c r="G14392"/>
      <c r="H14392"/>
      <c r="I14392"/>
      <c r="J14392"/>
      <c r="K14392"/>
      <c r="L14392" s="172"/>
    </row>
    <row r="14393" spans="7:12" x14ac:dyDescent="0.15">
      <c r="G14393"/>
      <c r="H14393"/>
      <c r="I14393"/>
      <c r="J14393"/>
      <c r="K14393"/>
      <c r="L14393" s="172"/>
    </row>
    <row r="14394" spans="7:12" x14ac:dyDescent="0.15">
      <c r="G14394"/>
      <c r="H14394"/>
      <c r="I14394"/>
      <c r="J14394"/>
      <c r="K14394"/>
      <c r="L14394" s="172"/>
    </row>
    <row r="14395" spans="7:12" x14ac:dyDescent="0.15">
      <c r="G14395"/>
      <c r="H14395"/>
      <c r="I14395"/>
      <c r="J14395"/>
      <c r="K14395"/>
      <c r="L14395" s="172"/>
    </row>
    <row r="14396" spans="7:12" x14ac:dyDescent="0.15">
      <c r="G14396"/>
      <c r="H14396"/>
      <c r="I14396"/>
      <c r="J14396"/>
      <c r="K14396"/>
      <c r="L14396" s="172"/>
    </row>
    <row r="14397" spans="7:12" x14ac:dyDescent="0.15">
      <c r="G14397"/>
      <c r="H14397"/>
      <c r="I14397"/>
      <c r="J14397"/>
      <c r="K14397"/>
      <c r="L14397" s="172"/>
    </row>
    <row r="14398" spans="7:12" x14ac:dyDescent="0.15">
      <c r="G14398"/>
      <c r="H14398"/>
      <c r="I14398"/>
      <c r="J14398"/>
      <c r="K14398"/>
      <c r="L14398" s="172"/>
    </row>
    <row r="14399" spans="7:12" x14ac:dyDescent="0.15">
      <c r="G14399"/>
      <c r="H14399"/>
      <c r="I14399"/>
      <c r="J14399"/>
      <c r="K14399"/>
      <c r="L14399" s="172"/>
    </row>
    <row r="14400" spans="7:12" x14ac:dyDescent="0.15">
      <c r="G14400"/>
      <c r="H14400"/>
      <c r="I14400"/>
      <c r="J14400"/>
      <c r="K14400"/>
      <c r="L14400" s="172"/>
    </row>
    <row r="14401" spans="7:12" x14ac:dyDescent="0.15">
      <c r="G14401"/>
      <c r="H14401"/>
      <c r="I14401"/>
      <c r="J14401"/>
      <c r="K14401"/>
      <c r="L14401" s="172"/>
    </row>
    <row r="14402" spans="7:12" x14ac:dyDescent="0.15">
      <c r="G14402"/>
      <c r="H14402"/>
      <c r="I14402"/>
      <c r="J14402"/>
      <c r="K14402"/>
      <c r="L14402" s="172"/>
    </row>
    <row r="14403" spans="7:12" x14ac:dyDescent="0.15">
      <c r="G14403"/>
      <c r="H14403"/>
      <c r="I14403"/>
      <c r="J14403"/>
      <c r="K14403"/>
      <c r="L14403" s="172"/>
    </row>
    <row r="14404" spans="7:12" x14ac:dyDescent="0.15">
      <c r="G14404"/>
      <c r="H14404"/>
      <c r="I14404"/>
      <c r="J14404"/>
      <c r="K14404"/>
      <c r="L14404" s="172"/>
    </row>
    <row r="14405" spans="7:12" x14ac:dyDescent="0.15">
      <c r="G14405"/>
      <c r="H14405"/>
      <c r="I14405"/>
      <c r="J14405"/>
      <c r="K14405"/>
      <c r="L14405" s="172"/>
    </row>
    <row r="14406" spans="7:12" x14ac:dyDescent="0.15">
      <c r="G14406"/>
      <c r="H14406"/>
      <c r="I14406"/>
      <c r="J14406"/>
      <c r="K14406"/>
      <c r="L14406" s="172"/>
    </row>
    <row r="14407" spans="7:12" x14ac:dyDescent="0.15">
      <c r="G14407"/>
      <c r="H14407"/>
      <c r="I14407"/>
      <c r="J14407"/>
      <c r="K14407"/>
      <c r="L14407" s="172"/>
    </row>
    <row r="14408" spans="7:12" x14ac:dyDescent="0.15">
      <c r="G14408"/>
      <c r="H14408"/>
      <c r="I14408"/>
      <c r="J14408"/>
      <c r="K14408"/>
      <c r="L14408" s="172"/>
    </row>
    <row r="14409" spans="7:12" x14ac:dyDescent="0.15">
      <c r="G14409"/>
      <c r="H14409"/>
      <c r="I14409"/>
      <c r="J14409"/>
      <c r="K14409"/>
      <c r="L14409" s="172"/>
    </row>
    <row r="14410" spans="7:12" x14ac:dyDescent="0.15">
      <c r="G14410"/>
      <c r="H14410"/>
      <c r="I14410"/>
      <c r="J14410"/>
      <c r="K14410"/>
      <c r="L14410" s="172"/>
    </row>
    <row r="14411" spans="7:12" x14ac:dyDescent="0.15">
      <c r="G14411"/>
      <c r="H14411"/>
      <c r="I14411"/>
      <c r="J14411"/>
      <c r="K14411"/>
      <c r="L14411" s="172"/>
    </row>
    <row r="14412" spans="7:12" x14ac:dyDescent="0.15">
      <c r="G14412"/>
      <c r="H14412"/>
      <c r="I14412"/>
      <c r="J14412"/>
      <c r="K14412"/>
      <c r="L14412" s="172"/>
    </row>
    <row r="14413" spans="7:12" x14ac:dyDescent="0.15">
      <c r="G14413"/>
      <c r="H14413"/>
      <c r="I14413"/>
      <c r="J14413"/>
      <c r="K14413"/>
      <c r="L14413" s="172"/>
    </row>
    <row r="14414" spans="7:12" x14ac:dyDescent="0.15">
      <c r="G14414"/>
      <c r="H14414"/>
      <c r="I14414"/>
      <c r="J14414"/>
      <c r="K14414"/>
      <c r="L14414" s="172"/>
    </row>
    <row r="14415" spans="7:12" x14ac:dyDescent="0.15">
      <c r="G14415"/>
      <c r="H14415"/>
      <c r="I14415"/>
      <c r="J14415"/>
      <c r="K14415"/>
      <c r="L14415" s="172"/>
    </row>
    <row r="14416" spans="7:12" x14ac:dyDescent="0.15">
      <c r="G14416"/>
      <c r="H14416"/>
      <c r="I14416"/>
      <c r="J14416"/>
      <c r="K14416"/>
      <c r="L14416" s="172"/>
    </row>
    <row r="14417" spans="7:12" x14ac:dyDescent="0.15">
      <c r="G14417"/>
      <c r="H14417"/>
      <c r="I14417"/>
      <c r="J14417"/>
      <c r="K14417"/>
      <c r="L14417" s="172"/>
    </row>
    <row r="14418" spans="7:12" x14ac:dyDescent="0.15">
      <c r="G14418"/>
      <c r="H14418"/>
      <c r="I14418"/>
      <c r="J14418"/>
      <c r="K14418"/>
      <c r="L14418" s="172"/>
    </row>
    <row r="14419" spans="7:12" x14ac:dyDescent="0.15">
      <c r="G14419"/>
      <c r="H14419"/>
      <c r="I14419"/>
      <c r="J14419"/>
      <c r="K14419"/>
      <c r="L14419" s="172"/>
    </row>
    <row r="14420" spans="7:12" x14ac:dyDescent="0.15">
      <c r="G14420"/>
      <c r="H14420"/>
      <c r="I14420"/>
      <c r="J14420"/>
      <c r="K14420"/>
      <c r="L14420" s="172"/>
    </row>
    <row r="14421" spans="7:12" x14ac:dyDescent="0.15">
      <c r="G14421"/>
      <c r="H14421"/>
      <c r="I14421"/>
      <c r="J14421"/>
      <c r="K14421"/>
      <c r="L14421" s="172"/>
    </row>
    <row r="14422" spans="7:12" x14ac:dyDescent="0.15">
      <c r="G14422"/>
      <c r="H14422"/>
      <c r="I14422"/>
      <c r="J14422"/>
      <c r="K14422"/>
      <c r="L14422" s="172"/>
    </row>
    <row r="14423" spans="7:12" x14ac:dyDescent="0.15">
      <c r="G14423"/>
      <c r="H14423"/>
      <c r="I14423"/>
      <c r="J14423"/>
      <c r="K14423"/>
      <c r="L14423" s="172"/>
    </row>
    <row r="14424" spans="7:12" x14ac:dyDescent="0.15">
      <c r="G14424"/>
      <c r="H14424"/>
      <c r="I14424"/>
      <c r="J14424"/>
      <c r="K14424"/>
      <c r="L14424" s="172"/>
    </row>
    <row r="14425" spans="7:12" x14ac:dyDescent="0.15">
      <c r="G14425"/>
      <c r="H14425"/>
      <c r="I14425"/>
      <c r="J14425"/>
      <c r="K14425"/>
      <c r="L14425" s="172"/>
    </row>
    <row r="14426" spans="7:12" x14ac:dyDescent="0.15">
      <c r="G14426"/>
      <c r="H14426"/>
      <c r="I14426"/>
      <c r="J14426"/>
      <c r="K14426"/>
      <c r="L14426" s="172"/>
    </row>
    <row r="14427" spans="7:12" x14ac:dyDescent="0.15">
      <c r="G14427"/>
      <c r="H14427"/>
      <c r="I14427"/>
      <c r="J14427"/>
      <c r="K14427"/>
      <c r="L14427" s="172"/>
    </row>
    <row r="14428" spans="7:12" x14ac:dyDescent="0.15">
      <c r="G14428"/>
      <c r="H14428"/>
      <c r="I14428"/>
      <c r="J14428"/>
      <c r="K14428"/>
      <c r="L14428" s="172"/>
    </row>
    <row r="14429" spans="7:12" x14ac:dyDescent="0.15">
      <c r="G14429"/>
      <c r="H14429"/>
      <c r="I14429"/>
      <c r="J14429"/>
      <c r="K14429"/>
      <c r="L14429" s="172"/>
    </row>
    <row r="14430" spans="7:12" x14ac:dyDescent="0.15">
      <c r="G14430"/>
      <c r="H14430"/>
      <c r="I14430"/>
      <c r="J14430"/>
      <c r="K14430"/>
      <c r="L14430" s="172"/>
    </row>
    <row r="14431" spans="7:12" x14ac:dyDescent="0.15">
      <c r="G14431"/>
      <c r="H14431"/>
      <c r="I14431"/>
      <c r="J14431"/>
      <c r="K14431"/>
      <c r="L14431" s="172"/>
    </row>
    <row r="14432" spans="7:12" x14ac:dyDescent="0.15">
      <c r="G14432"/>
      <c r="H14432"/>
      <c r="I14432"/>
      <c r="J14432"/>
      <c r="K14432"/>
      <c r="L14432" s="172"/>
    </row>
    <row r="14433" spans="7:12" x14ac:dyDescent="0.15">
      <c r="G14433"/>
      <c r="H14433"/>
      <c r="I14433"/>
      <c r="J14433"/>
      <c r="K14433"/>
      <c r="L14433" s="172"/>
    </row>
    <row r="14434" spans="7:12" x14ac:dyDescent="0.15">
      <c r="G14434"/>
      <c r="H14434"/>
      <c r="I14434"/>
      <c r="J14434"/>
      <c r="K14434"/>
      <c r="L14434" s="172"/>
    </row>
    <row r="14435" spans="7:12" x14ac:dyDescent="0.15">
      <c r="G14435"/>
      <c r="H14435"/>
      <c r="I14435"/>
      <c r="J14435"/>
      <c r="K14435"/>
      <c r="L14435" s="172"/>
    </row>
    <row r="14436" spans="7:12" x14ac:dyDescent="0.15">
      <c r="G14436"/>
      <c r="H14436"/>
      <c r="I14436"/>
      <c r="J14436"/>
      <c r="K14436"/>
      <c r="L14436" s="172"/>
    </row>
    <row r="14437" spans="7:12" x14ac:dyDescent="0.15">
      <c r="G14437"/>
      <c r="H14437"/>
      <c r="I14437"/>
      <c r="J14437"/>
      <c r="K14437"/>
      <c r="L14437" s="172"/>
    </row>
    <row r="14438" spans="7:12" x14ac:dyDescent="0.15">
      <c r="G14438"/>
      <c r="H14438"/>
      <c r="I14438"/>
      <c r="J14438"/>
      <c r="K14438"/>
      <c r="L14438" s="172"/>
    </row>
    <row r="14439" spans="7:12" x14ac:dyDescent="0.15">
      <c r="G14439"/>
      <c r="H14439"/>
      <c r="I14439"/>
      <c r="J14439"/>
      <c r="K14439"/>
      <c r="L14439" s="172"/>
    </row>
    <row r="14440" spans="7:12" x14ac:dyDescent="0.15">
      <c r="G14440"/>
      <c r="H14440"/>
      <c r="I14440"/>
      <c r="J14440"/>
      <c r="K14440"/>
      <c r="L14440" s="172"/>
    </row>
    <row r="14441" spans="7:12" x14ac:dyDescent="0.15">
      <c r="G14441"/>
      <c r="H14441"/>
      <c r="I14441"/>
      <c r="J14441"/>
      <c r="K14441"/>
      <c r="L14441" s="172"/>
    </row>
    <row r="14442" spans="7:12" x14ac:dyDescent="0.15">
      <c r="G14442"/>
      <c r="H14442"/>
      <c r="I14442"/>
      <c r="J14442"/>
      <c r="K14442"/>
      <c r="L14442" s="172"/>
    </row>
    <row r="14443" spans="7:12" x14ac:dyDescent="0.15">
      <c r="G14443"/>
      <c r="H14443"/>
      <c r="I14443"/>
      <c r="J14443"/>
      <c r="K14443"/>
      <c r="L14443" s="172"/>
    </row>
    <row r="14444" spans="7:12" x14ac:dyDescent="0.15">
      <c r="G14444"/>
      <c r="H14444"/>
      <c r="I14444"/>
      <c r="J14444"/>
      <c r="K14444"/>
      <c r="L14444" s="172"/>
    </row>
    <row r="14445" spans="7:12" x14ac:dyDescent="0.15">
      <c r="G14445"/>
      <c r="H14445"/>
      <c r="I14445"/>
      <c r="J14445"/>
      <c r="K14445"/>
      <c r="L14445" s="172"/>
    </row>
    <row r="14446" spans="7:12" x14ac:dyDescent="0.15">
      <c r="G14446"/>
      <c r="H14446"/>
      <c r="I14446"/>
      <c r="J14446"/>
      <c r="K14446"/>
      <c r="L14446" s="172"/>
    </row>
    <row r="14447" spans="7:12" x14ac:dyDescent="0.15">
      <c r="G14447"/>
      <c r="H14447"/>
      <c r="I14447"/>
      <c r="J14447"/>
      <c r="K14447"/>
      <c r="L14447" s="172"/>
    </row>
    <row r="14448" spans="7:12" x14ac:dyDescent="0.15">
      <c r="G14448"/>
      <c r="H14448"/>
      <c r="I14448"/>
      <c r="J14448"/>
      <c r="K14448"/>
      <c r="L14448" s="172"/>
    </row>
    <row r="14449" spans="7:12" x14ac:dyDescent="0.15">
      <c r="G14449"/>
      <c r="H14449"/>
      <c r="I14449"/>
      <c r="J14449"/>
      <c r="K14449"/>
      <c r="L14449" s="172"/>
    </row>
    <row r="14450" spans="7:12" x14ac:dyDescent="0.15">
      <c r="G14450"/>
      <c r="H14450"/>
      <c r="I14450"/>
      <c r="J14450"/>
      <c r="K14450"/>
      <c r="L14450" s="172"/>
    </row>
    <row r="14451" spans="7:12" x14ac:dyDescent="0.15">
      <c r="G14451"/>
      <c r="H14451"/>
      <c r="I14451"/>
      <c r="J14451"/>
      <c r="K14451"/>
      <c r="L14451" s="172"/>
    </row>
    <row r="14452" spans="7:12" x14ac:dyDescent="0.15">
      <c r="G14452"/>
      <c r="H14452"/>
      <c r="I14452"/>
      <c r="J14452"/>
      <c r="K14452"/>
      <c r="L14452" s="172"/>
    </row>
    <row r="14453" spans="7:12" x14ac:dyDescent="0.15">
      <c r="G14453"/>
      <c r="H14453"/>
      <c r="I14453"/>
      <c r="J14453"/>
      <c r="K14453"/>
      <c r="L14453" s="172"/>
    </row>
    <row r="14454" spans="7:12" x14ac:dyDescent="0.15">
      <c r="G14454"/>
      <c r="H14454"/>
      <c r="I14454"/>
      <c r="J14454"/>
      <c r="K14454"/>
      <c r="L14454" s="172"/>
    </row>
    <row r="14455" spans="7:12" x14ac:dyDescent="0.15">
      <c r="G14455"/>
      <c r="H14455"/>
      <c r="I14455"/>
      <c r="J14455"/>
      <c r="K14455"/>
      <c r="L14455" s="172"/>
    </row>
    <row r="14456" spans="7:12" x14ac:dyDescent="0.15">
      <c r="G14456"/>
      <c r="H14456"/>
      <c r="I14456"/>
      <c r="J14456"/>
      <c r="K14456"/>
      <c r="L14456" s="172"/>
    </row>
    <row r="14457" spans="7:12" x14ac:dyDescent="0.15">
      <c r="G14457"/>
      <c r="H14457"/>
      <c r="I14457"/>
      <c r="J14457"/>
      <c r="K14457"/>
      <c r="L14457" s="172"/>
    </row>
    <row r="14458" spans="7:12" x14ac:dyDescent="0.15">
      <c r="G14458"/>
      <c r="H14458"/>
      <c r="I14458"/>
      <c r="J14458"/>
      <c r="K14458"/>
      <c r="L14458" s="172"/>
    </row>
    <row r="14459" spans="7:12" x14ac:dyDescent="0.15">
      <c r="G14459"/>
      <c r="H14459"/>
      <c r="I14459"/>
      <c r="J14459"/>
      <c r="K14459"/>
      <c r="L14459" s="172"/>
    </row>
    <row r="14460" spans="7:12" x14ac:dyDescent="0.15">
      <c r="G14460"/>
      <c r="H14460"/>
      <c r="I14460"/>
      <c r="J14460"/>
      <c r="K14460"/>
      <c r="L14460" s="172"/>
    </row>
    <row r="14461" spans="7:12" x14ac:dyDescent="0.15">
      <c r="G14461"/>
      <c r="H14461"/>
      <c r="I14461"/>
      <c r="J14461"/>
      <c r="K14461"/>
      <c r="L14461" s="172"/>
    </row>
    <row r="14462" spans="7:12" x14ac:dyDescent="0.15">
      <c r="G14462"/>
      <c r="H14462"/>
      <c r="I14462"/>
      <c r="J14462"/>
      <c r="K14462"/>
      <c r="L14462" s="172"/>
    </row>
    <row r="14463" spans="7:12" x14ac:dyDescent="0.15">
      <c r="G14463"/>
      <c r="H14463"/>
      <c r="I14463"/>
      <c r="J14463"/>
      <c r="K14463"/>
      <c r="L14463" s="172"/>
    </row>
    <row r="14464" spans="7:12" x14ac:dyDescent="0.15">
      <c r="G14464"/>
      <c r="H14464"/>
      <c r="I14464"/>
      <c r="J14464"/>
      <c r="K14464"/>
      <c r="L14464" s="172"/>
    </row>
    <row r="14465" spans="7:12" x14ac:dyDescent="0.15">
      <c r="G14465"/>
      <c r="H14465"/>
      <c r="I14465"/>
      <c r="J14465"/>
      <c r="K14465"/>
      <c r="L14465" s="172"/>
    </row>
    <row r="14466" spans="7:12" x14ac:dyDescent="0.15">
      <c r="G14466"/>
      <c r="H14466"/>
      <c r="I14466"/>
      <c r="J14466"/>
      <c r="K14466"/>
      <c r="L14466" s="172"/>
    </row>
    <row r="14467" spans="7:12" x14ac:dyDescent="0.15">
      <c r="G14467"/>
      <c r="H14467"/>
      <c r="I14467"/>
      <c r="J14467"/>
      <c r="K14467"/>
      <c r="L14467" s="172"/>
    </row>
    <row r="14468" spans="7:12" x14ac:dyDescent="0.15">
      <c r="G14468"/>
      <c r="H14468"/>
      <c r="I14468"/>
      <c r="J14468"/>
      <c r="K14468"/>
      <c r="L14468" s="172"/>
    </row>
    <row r="14469" spans="7:12" x14ac:dyDescent="0.15">
      <c r="G14469"/>
      <c r="H14469"/>
      <c r="I14469"/>
      <c r="J14469"/>
      <c r="K14469"/>
      <c r="L14469" s="172"/>
    </row>
    <row r="14470" spans="7:12" x14ac:dyDescent="0.15">
      <c r="G14470"/>
      <c r="H14470"/>
      <c r="I14470"/>
      <c r="J14470"/>
      <c r="K14470"/>
      <c r="L14470" s="172"/>
    </row>
    <row r="14471" spans="7:12" x14ac:dyDescent="0.15">
      <c r="G14471"/>
      <c r="H14471"/>
      <c r="I14471"/>
      <c r="J14471"/>
      <c r="K14471"/>
      <c r="L14471" s="172"/>
    </row>
    <row r="14472" spans="7:12" x14ac:dyDescent="0.15">
      <c r="G14472"/>
      <c r="H14472"/>
      <c r="I14472"/>
      <c r="J14472"/>
      <c r="K14472"/>
      <c r="L14472" s="172"/>
    </row>
    <row r="14473" spans="7:12" x14ac:dyDescent="0.15">
      <c r="G14473"/>
      <c r="H14473"/>
      <c r="I14473"/>
      <c r="J14473"/>
      <c r="K14473"/>
      <c r="L14473" s="172"/>
    </row>
    <row r="14474" spans="7:12" x14ac:dyDescent="0.15">
      <c r="G14474"/>
      <c r="H14474"/>
      <c r="I14474"/>
      <c r="J14474"/>
      <c r="K14474"/>
      <c r="L14474" s="172"/>
    </row>
    <row r="14475" spans="7:12" x14ac:dyDescent="0.15">
      <c r="G14475"/>
      <c r="H14475"/>
      <c r="I14475"/>
      <c r="J14475"/>
      <c r="K14475"/>
      <c r="L14475" s="172"/>
    </row>
    <row r="14476" spans="7:12" x14ac:dyDescent="0.15">
      <c r="G14476"/>
      <c r="H14476"/>
      <c r="I14476"/>
      <c r="J14476"/>
      <c r="K14476"/>
      <c r="L14476" s="172"/>
    </row>
    <row r="14477" spans="7:12" x14ac:dyDescent="0.15">
      <c r="G14477"/>
      <c r="H14477"/>
      <c r="I14477"/>
      <c r="J14477"/>
      <c r="K14477"/>
      <c r="L14477" s="172"/>
    </row>
    <row r="14478" spans="7:12" x14ac:dyDescent="0.15">
      <c r="G14478"/>
      <c r="H14478"/>
      <c r="I14478"/>
      <c r="J14478"/>
      <c r="K14478"/>
      <c r="L14478" s="172"/>
    </row>
    <row r="14479" spans="7:12" x14ac:dyDescent="0.15">
      <c r="G14479"/>
      <c r="H14479"/>
      <c r="I14479"/>
      <c r="J14479"/>
      <c r="K14479"/>
      <c r="L14479" s="172"/>
    </row>
    <row r="14480" spans="7:12" x14ac:dyDescent="0.15">
      <c r="G14480"/>
      <c r="H14480"/>
      <c r="I14480"/>
      <c r="J14480"/>
      <c r="K14480"/>
      <c r="L14480" s="172"/>
    </row>
    <row r="14481" spans="7:12" x14ac:dyDescent="0.15">
      <c r="G14481"/>
      <c r="H14481"/>
      <c r="I14481"/>
      <c r="J14481"/>
      <c r="K14481"/>
      <c r="L14481" s="172"/>
    </row>
    <row r="14482" spans="7:12" x14ac:dyDescent="0.15">
      <c r="G14482"/>
      <c r="H14482"/>
      <c r="I14482"/>
      <c r="J14482"/>
      <c r="K14482"/>
      <c r="L14482" s="172"/>
    </row>
    <row r="14483" spans="7:12" x14ac:dyDescent="0.15">
      <c r="G14483"/>
      <c r="H14483"/>
      <c r="I14483"/>
      <c r="J14483"/>
      <c r="K14483"/>
      <c r="L14483" s="172"/>
    </row>
    <row r="14484" spans="7:12" x14ac:dyDescent="0.15">
      <c r="G14484"/>
      <c r="H14484"/>
      <c r="I14484"/>
      <c r="J14484"/>
      <c r="K14484"/>
      <c r="L14484" s="172"/>
    </row>
    <row r="14485" spans="7:12" x14ac:dyDescent="0.15">
      <c r="G14485"/>
      <c r="H14485"/>
      <c r="I14485"/>
      <c r="J14485"/>
      <c r="K14485"/>
      <c r="L14485" s="172"/>
    </row>
    <row r="14486" spans="7:12" x14ac:dyDescent="0.15">
      <c r="G14486"/>
      <c r="H14486"/>
      <c r="I14486"/>
      <c r="J14486"/>
      <c r="K14486"/>
      <c r="L14486" s="172"/>
    </row>
    <row r="14487" spans="7:12" x14ac:dyDescent="0.15">
      <c r="G14487"/>
      <c r="H14487"/>
      <c r="I14487"/>
      <c r="J14487"/>
      <c r="K14487"/>
      <c r="L14487" s="172"/>
    </row>
    <row r="14488" spans="7:12" x14ac:dyDescent="0.15">
      <c r="G14488"/>
      <c r="H14488"/>
      <c r="I14488"/>
      <c r="J14488"/>
      <c r="K14488"/>
      <c r="L14488" s="172"/>
    </row>
    <row r="14489" spans="7:12" x14ac:dyDescent="0.15">
      <c r="G14489"/>
      <c r="H14489"/>
      <c r="I14489"/>
      <c r="J14489"/>
      <c r="K14489"/>
      <c r="L14489" s="172"/>
    </row>
    <row r="14490" spans="7:12" x14ac:dyDescent="0.15">
      <c r="G14490"/>
      <c r="H14490"/>
      <c r="I14490"/>
      <c r="J14490"/>
      <c r="K14490"/>
      <c r="L14490" s="172"/>
    </row>
    <row r="14491" spans="7:12" x14ac:dyDescent="0.15">
      <c r="G14491"/>
      <c r="H14491"/>
      <c r="I14491"/>
      <c r="J14491"/>
      <c r="K14491"/>
      <c r="L14491" s="172"/>
    </row>
    <row r="14492" spans="7:12" x14ac:dyDescent="0.15">
      <c r="G14492"/>
      <c r="H14492"/>
      <c r="I14492"/>
      <c r="J14492"/>
      <c r="K14492"/>
      <c r="L14492" s="172"/>
    </row>
    <row r="14493" spans="7:12" x14ac:dyDescent="0.15">
      <c r="G14493"/>
      <c r="H14493"/>
      <c r="I14493"/>
      <c r="J14493"/>
      <c r="K14493"/>
      <c r="L14493" s="172"/>
    </row>
    <row r="14494" spans="7:12" x14ac:dyDescent="0.15">
      <c r="G14494"/>
      <c r="H14494"/>
      <c r="I14494"/>
      <c r="J14494"/>
      <c r="K14494"/>
      <c r="L14494" s="172"/>
    </row>
    <row r="14495" spans="7:12" x14ac:dyDescent="0.15">
      <c r="G14495"/>
      <c r="H14495"/>
      <c r="I14495"/>
      <c r="J14495"/>
      <c r="K14495"/>
      <c r="L14495" s="172"/>
    </row>
    <row r="14496" spans="7:12" x14ac:dyDescent="0.15">
      <c r="G14496"/>
      <c r="H14496"/>
      <c r="I14496"/>
      <c r="J14496"/>
      <c r="K14496"/>
      <c r="L14496" s="172"/>
    </row>
    <row r="14497" spans="7:12" x14ac:dyDescent="0.15">
      <c r="G14497"/>
      <c r="H14497"/>
      <c r="I14497"/>
      <c r="J14497"/>
      <c r="K14497"/>
      <c r="L14497" s="172"/>
    </row>
    <row r="14498" spans="7:12" x14ac:dyDescent="0.15">
      <c r="G14498"/>
      <c r="H14498"/>
      <c r="I14498"/>
      <c r="J14498"/>
      <c r="K14498"/>
      <c r="L14498" s="172"/>
    </row>
    <row r="14499" spans="7:12" x14ac:dyDescent="0.15">
      <c r="G14499"/>
      <c r="H14499"/>
      <c r="I14499"/>
      <c r="J14499"/>
      <c r="K14499"/>
      <c r="L14499" s="172"/>
    </row>
    <row r="14500" spans="7:12" x14ac:dyDescent="0.15">
      <c r="G14500"/>
      <c r="H14500"/>
      <c r="I14500"/>
      <c r="J14500"/>
      <c r="K14500"/>
      <c r="L14500" s="172"/>
    </row>
    <row r="14501" spans="7:12" x14ac:dyDescent="0.15">
      <c r="G14501"/>
      <c r="H14501"/>
      <c r="I14501"/>
      <c r="J14501"/>
      <c r="K14501"/>
      <c r="L14501" s="172"/>
    </row>
    <row r="14502" spans="7:12" x14ac:dyDescent="0.15">
      <c r="G14502"/>
      <c r="H14502"/>
      <c r="I14502"/>
      <c r="J14502"/>
      <c r="K14502"/>
      <c r="L14502" s="172"/>
    </row>
    <row r="14503" spans="7:12" x14ac:dyDescent="0.15">
      <c r="G14503"/>
      <c r="H14503"/>
      <c r="I14503"/>
      <c r="J14503"/>
      <c r="K14503"/>
      <c r="L14503" s="172"/>
    </row>
    <row r="14504" spans="7:12" x14ac:dyDescent="0.15">
      <c r="G14504"/>
      <c r="H14504"/>
      <c r="I14504"/>
      <c r="J14504"/>
      <c r="K14504"/>
      <c r="L14504" s="172"/>
    </row>
    <row r="14505" spans="7:12" x14ac:dyDescent="0.15">
      <c r="G14505"/>
      <c r="H14505"/>
      <c r="I14505"/>
      <c r="J14505"/>
      <c r="K14505"/>
      <c r="L14505" s="172"/>
    </row>
    <row r="14506" spans="7:12" x14ac:dyDescent="0.15">
      <c r="G14506"/>
      <c r="H14506"/>
      <c r="I14506"/>
      <c r="J14506"/>
      <c r="K14506"/>
      <c r="L14506" s="172"/>
    </row>
    <row r="14507" spans="7:12" x14ac:dyDescent="0.15">
      <c r="G14507"/>
      <c r="H14507"/>
      <c r="I14507"/>
      <c r="J14507"/>
      <c r="K14507"/>
      <c r="L14507" s="172"/>
    </row>
    <row r="14508" spans="7:12" x14ac:dyDescent="0.15">
      <c r="G14508"/>
      <c r="H14508"/>
      <c r="I14508"/>
      <c r="J14508"/>
      <c r="K14508"/>
      <c r="L14508" s="172"/>
    </row>
    <row r="14509" spans="7:12" x14ac:dyDescent="0.15">
      <c r="G14509"/>
      <c r="H14509"/>
      <c r="I14509"/>
      <c r="J14509"/>
      <c r="K14509"/>
      <c r="L14509" s="172"/>
    </row>
    <row r="14510" spans="7:12" x14ac:dyDescent="0.15">
      <c r="G14510"/>
      <c r="H14510"/>
      <c r="I14510"/>
      <c r="J14510"/>
      <c r="K14510"/>
      <c r="L14510" s="172"/>
    </row>
    <row r="14511" spans="7:12" x14ac:dyDescent="0.15">
      <c r="G14511"/>
      <c r="H14511"/>
      <c r="I14511"/>
      <c r="J14511"/>
      <c r="K14511"/>
      <c r="L14511" s="172"/>
    </row>
    <row r="14512" spans="7:12" x14ac:dyDescent="0.15">
      <c r="G14512"/>
      <c r="H14512"/>
      <c r="I14512"/>
      <c r="J14512"/>
      <c r="K14512"/>
      <c r="L14512" s="172"/>
    </row>
    <row r="14513" spans="7:12" x14ac:dyDescent="0.15">
      <c r="G14513"/>
      <c r="H14513"/>
      <c r="I14513"/>
      <c r="J14513"/>
      <c r="K14513"/>
      <c r="L14513" s="172"/>
    </row>
    <row r="14514" spans="7:12" x14ac:dyDescent="0.15">
      <c r="G14514"/>
      <c r="H14514"/>
      <c r="I14514"/>
      <c r="J14514"/>
      <c r="K14514"/>
      <c r="L14514" s="172"/>
    </row>
    <row r="14515" spans="7:12" x14ac:dyDescent="0.15">
      <c r="G14515"/>
      <c r="H14515"/>
      <c r="I14515"/>
      <c r="J14515"/>
      <c r="K14515"/>
      <c r="L14515" s="172"/>
    </row>
    <row r="14516" spans="7:12" x14ac:dyDescent="0.15">
      <c r="G14516"/>
      <c r="H14516"/>
      <c r="I14516"/>
      <c r="J14516"/>
      <c r="K14516"/>
      <c r="L14516" s="172"/>
    </row>
    <row r="14517" spans="7:12" x14ac:dyDescent="0.15">
      <c r="G14517"/>
      <c r="H14517"/>
      <c r="I14517"/>
      <c r="J14517"/>
      <c r="K14517"/>
      <c r="L14517" s="172"/>
    </row>
    <row r="14518" spans="7:12" x14ac:dyDescent="0.15">
      <c r="G14518"/>
      <c r="H14518"/>
      <c r="I14518"/>
      <c r="J14518"/>
      <c r="K14518"/>
      <c r="L14518" s="172"/>
    </row>
    <row r="14519" spans="7:12" x14ac:dyDescent="0.15">
      <c r="G14519"/>
      <c r="H14519"/>
      <c r="I14519"/>
      <c r="J14519"/>
      <c r="K14519"/>
      <c r="L14519" s="172"/>
    </row>
    <row r="14520" spans="7:12" x14ac:dyDescent="0.15">
      <c r="G14520"/>
      <c r="H14520"/>
      <c r="I14520"/>
      <c r="J14520"/>
      <c r="K14520"/>
      <c r="L14520" s="172"/>
    </row>
    <row r="14521" spans="7:12" x14ac:dyDescent="0.15">
      <c r="G14521"/>
      <c r="H14521"/>
      <c r="I14521"/>
      <c r="J14521"/>
      <c r="K14521"/>
      <c r="L14521" s="172"/>
    </row>
    <row r="14522" spans="7:12" x14ac:dyDescent="0.15">
      <c r="G14522"/>
      <c r="H14522"/>
      <c r="I14522"/>
      <c r="J14522"/>
      <c r="K14522"/>
      <c r="L14522" s="172"/>
    </row>
    <row r="14523" spans="7:12" x14ac:dyDescent="0.15">
      <c r="G14523"/>
      <c r="H14523"/>
      <c r="I14523"/>
      <c r="J14523"/>
      <c r="K14523"/>
      <c r="L14523" s="172"/>
    </row>
    <row r="14524" spans="7:12" x14ac:dyDescent="0.15">
      <c r="G14524"/>
      <c r="H14524"/>
      <c r="I14524"/>
      <c r="J14524"/>
      <c r="K14524"/>
      <c r="L14524" s="172"/>
    </row>
    <row r="14525" spans="7:12" x14ac:dyDescent="0.15">
      <c r="G14525"/>
      <c r="H14525"/>
      <c r="I14525"/>
      <c r="J14525"/>
      <c r="K14525"/>
      <c r="L14525" s="172"/>
    </row>
    <row r="14526" spans="7:12" x14ac:dyDescent="0.15">
      <c r="G14526"/>
      <c r="H14526"/>
      <c r="I14526"/>
      <c r="J14526"/>
      <c r="K14526"/>
      <c r="L14526" s="172"/>
    </row>
    <row r="14527" spans="7:12" x14ac:dyDescent="0.15">
      <c r="G14527"/>
      <c r="H14527"/>
      <c r="I14527"/>
      <c r="J14527"/>
      <c r="K14527"/>
      <c r="L14527" s="172"/>
    </row>
    <row r="14528" spans="7:12" x14ac:dyDescent="0.15">
      <c r="G14528"/>
      <c r="H14528"/>
      <c r="I14528"/>
      <c r="J14528"/>
      <c r="K14528"/>
      <c r="L14528" s="172"/>
    </row>
    <row r="14529" spans="7:12" x14ac:dyDescent="0.15">
      <c r="G14529"/>
      <c r="H14529"/>
      <c r="I14529"/>
      <c r="J14529"/>
      <c r="K14529"/>
      <c r="L14529" s="172"/>
    </row>
    <row r="14530" spans="7:12" x14ac:dyDescent="0.15">
      <c r="G14530"/>
      <c r="H14530"/>
      <c r="I14530"/>
      <c r="J14530"/>
      <c r="K14530"/>
      <c r="L14530" s="172"/>
    </row>
    <row r="14531" spans="7:12" x14ac:dyDescent="0.15">
      <c r="G14531"/>
      <c r="H14531"/>
      <c r="I14531"/>
      <c r="J14531"/>
      <c r="K14531"/>
      <c r="L14531" s="172"/>
    </row>
    <row r="14532" spans="7:12" x14ac:dyDescent="0.15">
      <c r="G14532"/>
      <c r="H14532"/>
      <c r="I14532"/>
      <c r="J14532"/>
      <c r="K14532"/>
      <c r="L14532" s="172"/>
    </row>
    <row r="14533" spans="7:12" x14ac:dyDescent="0.15">
      <c r="G14533"/>
      <c r="H14533"/>
      <c r="I14533"/>
      <c r="J14533"/>
      <c r="K14533"/>
      <c r="L14533" s="172"/>
    </row>
    <row r="14534" spans="7:12" x14ac:dyDescent="0.15">
      <c r="G14534"/>
      <c r="H14534"/>
      <c r="I14534"/>
      <c r="J14534"/>
      <c r="K14534"/>
      <c r="L14534" s="172"/>
    </row>
    <row r="14535" spans="7:12" x14ac:dyDescent="0.15">
      <c r="G14535"/>
      <c r="H14535"/>
      <c r="I14535"/>
      <c r="J14535"/>
      <c r="K14535"/>
      <c r="L14535" s="172"/>
    </row>
    <row r="14536" spans="7:12" x14ac:dyDescent="0.15">
      <c r="G14536"/>
      <c r="H14536"/>
      <c r="I14536"/>
      <c r="J14536"/>
      <c r="K14536"/>
      <c r="L14536" s="172"/>
    </row>
    <row r="14537" spans="7:12" x14ac:dyDescent="0.15">
      <c r="G14537"/>
      <c r="H14537"/>
      <c r="I14537"/>
      <c r="J14537"/>
      <c r="K14537"/>
      <c r="L14537" s="172"/>
    </row>
    <row r="14538" spans="7:12" x14ac:dyDescent="0.15">
      <c r="G14538"/>
      <c r="H14538"/>
      <c r="I14538"/>
      <c r="J14538"/>
      <c r="K14538"/>
      <c r="L14538" s="172"/>
    </row>
    <row r="14539" spans="7:12" x14ac:dyDescent="0.15">
      <c r="G14539"/>
      <c r="H14539"/>
      <c r="I14539"/>
      <c r="J14539"/>
      <c r="K14539"/>
      <c r="L14539" s="172"/>
    </row>
    <row r="14540" spans="7:12" x14ac:dyDescent="0.15">
      <c r="G14540"/>
      <c r="H14540"/>
      <c r="I14540"/>
      <c r="J14540"/>
      <c r="K14540"/>
      <c r="L14540" s="172"/>
    </row>
    <row r="14541" spans="7:12" x14ac:dyDescent="0.15">
      <c r="G14541"/>
      <c r="H14541"/>
      <c r="I14541"/>
      <c r="J14541"/>
      <c r="K14541"/>
      <c r="L14541" s="172"/>
    </row>
    <row r="14542" spans="7:12" x14ac:dyDescent="0.15">
      <c r="G14542"/>
      <c r="H14542"/>
      <c r="I14542"/>
      <c r="J14542"/>
      <c r="K14542"/>
      <c r="L14542" s="172"/>
    </row>
    <row r="14543" spans="7:12" x14ac:dyDescent="0.15">
      <c r="G14543"/>
      <c r="H14543"/>
      <c r="I14543"/>
      <c r="J14543"/>
      <c r="K14543"/>
      <c r="L14543" s="172"/>
    </row>
    <row r="14544" spans="7:12" x14ac:dyDescent="0.15">
      <c r="G14544"/>
      <c r="H14544"/>
      <c r="I14544"/>
      <c r="J14544"/>
      <c r="K14544"/>
      <c r="L14544" s="172"/>
    </row>
    <row r="14545" spans="7:12" x14ac:dyDescent="0.15">
      <c r="G14545"/>
      <c r="H14545"/>
      <c r="I14545"/>
      <c r="J14545"/>
      <c r="K14545"/>
      <c r="L14545" s="172"/>
    </row>
    <row r="14546" spans="7:12" x14ac:dyDescent="0.15">
      <c r="G14546"/>
      <c r="H14546"/>
      <c r="I14546"/>
      <c r="J14546"/>
      <c r="K14546"/>
      <c r="L14546" s="172"/>
    </row>
    <row r="14547" spans="7:12" x14ac:dyDescent="0.15">
      <c r="G14547"/>
      <c r="H14547"/>
      <c r="I14547"/>
      <c r="J14547"/>
      <c r="K14547"/>
      <c r="L14547" s="172"/>
    </row>
    <row r="14548" spans="7:12" x14ac:dyDescent="0.15">
      <c r="G14548"/>
      <c r="H14548"/>
      <c r="I14548"/>
      <c r="J14548"/>
      <c r="K14548"/>
      <c r="L14548" s="172"/>
    </row>
    <row r="14549" spans="7:12" x14ac:dyDescent="0.15">
      <c r="G14549"/>
      <c r="H14549"/>
      <c r="I14549"/>
      <c r="J14549"/>
      <c r="K14549"/>
      <c r="L14549" s="172"/>
    </row>
    <row r="14550" spans="7:12" x14ac:dyDescent="0.15">
      <c r="G14550"/>
      <c r="H14550"/>
      <c r="I14550"/>
      <c r="J14550"/>
      <c r="K14550"/>
      <c r="L14550" s="172"/>
    </row>
    <row r="14551" spans="7:12" x14ac:dyDescent="0.15">
      <c r="G14551"/>
      <c r="H14551"/>
      <c r="I14551"/>
      <c r="J14551"/>
      <c r="K14551"/>
      <c r="L14551" s="172"/>
    </row>
    <row r="14552" spans="7:12" x14ac:dyDescent="0.15">
      <c r="G14552"/>
      <c r="H14552"/>
      <c r="I14552"/>
      <c r="J14552"/>
      <c r="K14552"/>
      <c r="L14552" s="172"/>
    </row>
    <row r="14553" spans="7:12" x14ac:dyDescent="0.15">
      <c r="G14553"/>
      <c r="H14553"/>
      <c r="I14553"/>
      <c r="J14553"/>
      <c r="K14553"/>
      <c r="L14553" s="172"/>
    </row>
    <row r="14554" spans="7:12" x14ac:dyDescent="0.15">
      <c r="G14554"/>
      <c r="H14554"/>
      <c r="I14554"/>
      <c r="J14554"/>
      <c r="K14554"/>
      <c r="L14554" s="172"/>
    </row>
    <row r="14555" spans="7:12" x14ac:dyDescent="0.15">
      <c r="G14555"/>
      <c r="H14555"/>
      <c r="I14555"/>
      <c r="J14555"/>
      <c r="K14555"/>
      <c r="L14555" s="172"/>
    </row>
    <row r="14556" spans="7:12" x14ac:dyDescent="0.15">
      <c r="G14556"/>
      <c r="H14556"/>
      <c r="I14556"/>
      <c r="J14556"/>
      <c r="K14556"/>
      <c r="L14556" s="172"/>
    </row>
    <row r="14557" spans="7:12" x14ac:dyDescent="0.15">
      <c r="G14557"/>
      <c r="H14557"/>
      <c r="I14557"/>
      <c r="J14557"/>
      <c r="K14557"/>
      <c r="L14557" s="172"/>
    </row>
    <row r="14558" spans="7:12" x14ac:dyDescent="0.15">
      <c r="G14558"/>
      <c r="H14558"/>
      <c r="I14558"/>
      <c r="J14558"/>
      <c r="K14558"/>
      <c r="L14558" s="172"/>
    </row>
    <row r="14559" spans="7:12" x14ac:dyDescent="0.15">
      <c r="G14559"/>
      <c r="H14559"/>
      <c r="I14559"/>
      <c r="J14559"/>
      <c r="K14559"/>
      <c r="L14559" s="172"/>
    </row>
    <row r="14560" spans="7:12" x14ac:dyDescent="0.15">
      <c r="G14560"/>
      <c r="H14560"/>
      <c r="I14560"/>
      <c r="J14560"/>
      <c r="K14560"/>
      <c r="L14560" s="172"/>
    </row>
    <row r="14561" spans="7:12" x14ac:dyDescent="0.15">
      <c r="G14561"/>
      <c r="H14561"/>
      <c r="I14561"/>
      <c r="J14561"/>
      <c r="K14561"/>
      <c r="L14561" s="172"/>
    </row>
    <row r="14562" spans="7:12" x14ac:dyDescent="0.15">
      <c r="G14562"/>
      <c r="H14562"/>
      <c r="I14562"/>
      <c r="J14562"/>
      <c r="K14562"/>
      <c r="L14562" s="172"/>
    </row>
    <row r="14563" spans="7:12" x14ac:dyDescent="0.15">
      <c r="G14563"/>
      <c r="H14563"/>
      <c r="I14563"/>
      <c r="J14563"/>
      <c r="K14563"/>
      <c r="L14563" s="172"/>
    </row>
    <row r="14564" spans="7:12" x14ac:dyDescent="0.15">
      <c r="G14564"/>
      <c r="H14564"/>
      <c r="I14564"/>
      <c r="J14564"/>
      <c r="K14564"/>
      <c r="L14564" s="172"/>
    </row>
    <row r="14565" spans="7:12" x14ac:dyDescent="0.15">
      <c r="G14565"/>
      <c r="H14565"/>
      <c r="I14565"/>
      <c r="J14565"/>
      <c r="K14565"/>
      <c r="L14565" s="172"/>
    </row>
    <row r="14566" spans="7:12" x14ac:dyDescent="0.15">
      <c r="G14566"/>
      <c r="H14566"/>
      <c r="I14566"/>
      <c r="J14566"/>
      <c r="K14566"/>
      <c r="L14566" s="172"/>
    </row>
    <row r="14567" spans="7:12" x14ac:dyDescent="0.15">
      <c r="G14567"/>
      <c r="H14567"/>
      <c r="I14567"/>
      <c r="J14567"/>
      <c r="K14567"/>
      <c r="L14567" s="172"/>
    </row>
    <row r="14568" spans="7:12" x14ac:dyDescent="0.15">
      <c r="G14568"/>
      <c r="H14568"/>
      <c r="I14568"/>
      <c r="J14568"/>
      <c r="K14568"/>
      <c r="L14568" s="172"/>
    </row>
    <row r="14569" spans="7:12" x14ac:dyDescent="0.15">
      <c r="G14569"/>
      <c r="H14569"/>
      <c r="I14569"/>
      <c r="J14569"/>
      <c r="K14569"/>
      <c r="L14569" s="172"/>
    </row>
    <row r="14570" spans="7:12" x14ac:dyDescent="0.15">
      <c r="G14570"/>
      <c r="H14570"/>
      <c r="I14570"/>
      <c r="J14570"/>
      <c r="K14570"/>
      <c r="L14570" s="172"/>
    </row>
    <row r="14571" spans="7:12" x14ac:dyDescent="0.15">
      <c r="G14571"/>
      <c r="H14571"/>
      <c r="I14571"/>
      <c r="J14571"/>
      <c r="K14571"/>
      <c r="L14571" s="172"/>
    </row>
    <row r="14572" spans="7:12" x14ac:dyDescent="0.15">
      <c r="G14572"/>
      <c r="H14572"/>
      <c r="I14572"/>
      <c r="J14572"/>
      <c r="K14572"/>
      <c r="L14572" s="172"/>
    </row>
    <row r="14573" spans="7:12" x14ac:dyDescent="0.15">
      <c r="G14573"/>
      <c r="H14573"/>
      <c r="I14573"/>
      <c r="J14573"/>
      <c r="K14573"/>
      <c r="L14573" s="172"/>
    </row>
    <row r="14574" spans="7:12" x14ac:dyDescent="0.15">
      <c r="G14574"/>
      <c r="H14574"/>
      <c r="I14574"/>
      <c r="J14574"/>
      <c r="K14574"/>
      <c r="L14574" s="172"/>
    </row>
    <row r="14575" spans="7:12" x14ac:dyDescent="0.15">
      <c r="G14575"/>
      <c r="H14575"/>
      <c r="I14575"/>
      <c r="J14575"/>
      <c r="K14575"/>
      <c r="L14575" s="172"/>
    </row>
    <row r="14576" spans="7:12" x14ac:dyDescent="0.15">
      <c r="G14576"/>
      <c r="H14576"/>
      <c r="I14576"/>
      <c r="J14576"/>
      <c r="K14576"/>
      <c r="L14576" s="172"/>
    </row>
    <row r="14577" spans="7:12" x14ac:dyDescent="0.15">
      <c r="G14577"/>
      <c r="H14577"/>
      <c r="I14577"/>
      <c r="J14577"/>
      <c r="K14577"/>
      <c r="L14577" s="172"/>
    </row>
    <row r="14578" spans="7:12" x14ac:dyDescent="0.15">
      <c r="G14578"/>
      <c r="H14578"/>
      <c r="I14578"/>
      <c r="J14578"/>
      <c r="K14578"/>
      <c r="L14578" s="172"/>
    </row>
    <row r="14579" spans="7:12" x14ac:dyDescent="0.15">
      <c r="G14579"/>
      <c r="H14579"/>
      <c r="I14579"/>
      <c r="J14579"/>
      <c r="K14579"/>
      <c r="L14579" s="172"/>
    </row>
    <row r="14580" spans="7:12" x14ac:dyDescent="0.15">
      <c r="G14580"/>
      <c r="H14580"/>
      <c r="I14580"/>
      <c r="J14580"/>
      <c r="K14580"/>
      <c r="L14580" s="172"/>
    </row>
    <row r="14581" spans="7:12" x14ac:dyDescent="0.15">
      <c r="G14581"/>
      <c r="H14581"/>
      <c r="I14581"/>
      <c r="J14581"/>
      <c r="K14581"/>
      <c r="L14581" s="172"/>
    </row>
    <row r="14582" spans="7:12" x14ac:dyDescent="0.15">
      <c r="G14582"/>
      <c r="H14582"/>
      <c r="I14582"/>
      <c r="J14582"/>
      <c r="K14582"/>
      <c r="L14582" s="172"/>
    </row>
    <row r="14583" spans="7:12" x14ac:dyDescent="0.15">
      <c r="G14583"/>
      <c r="H14583"/>
      <c r="I14583"/>
      <c r="J14583"/>
      <c r="K14583"/>
      <c r="L14583" s="172"/>
    </row>
    <row r="14584" spans="7:12" x14ac:dyDescent="0.15">
      <c r="G14584"/>
      <c r="H14584"/>
      <c r="I14584"/>
      <c r="J14584"/>
      <c r="K14584"/>
      <c r="L14584" s="172"/>
    </row>
    <row r="14585" spans="7:12" x14ac:dyDescent="0.15">
      <c r="G14585"/>
      <c r="H14585"/>
      <c r="I14585"/>
      <c r="J14585"/>
      <c r="K14585"/>
      <c r="L14585" s="172"/>
    </row>
    <row r="14586" spans="7:12" x14ac:dyDescent="0.15">
      <c r="G14586"/>
      <c r="H14586"/>
      <c r="I14586"/>
      <c r="J14586"/>
      <c r="K14586"/>
      <c r="L14586" s="172"/>
    </row>
    <row r="14587" spans="7:12" x14ac:dyDescent="0.15">
      <c r="G14587"/>
      <c r="H14587"/>
      <c r="I14587"/>
      <c r="J14587"/>
      <c r="K14587"/>
      <c r="L14587" s="172"/>
    </row>
    <row r="14588" spans="7:12" x14ac:dyDescent="0.15">
      <c r="G14588"/>
      <c r="H14588"/>
      <c r="I14588"/>
      <c r="J14588"/>
      <c r="K14588"/>
      <c r="L14588" s="172"/>
    </row>
    <row r="14589" spans="7:12" x14ac:dyDescent="0.15">
      <c r="G14589"/>
      <c r="H14589"/>
      <c r="I14589"/>
      <c r="J14589"/>
      <c r="K14589"/>
      <c r="L14589" s="172"/>
    </row>
    <row r="14590" spans="7:12" x14ac:dyDescent="0.15">
      <c r="G14590"/>
      <c r="H14590"/>
      <c r="I14590"/>
      <c r="J14590"/>
      <c r="K14590"/>
      <c r="L14590" s="172"/>
    </row>
    <row r="14591" spans="7:12" x14ac:dyDescent="0.15">
      <c r="G14591"/>
      <c r="H14591"/>
      <c r="I14591"/>
      <c r="J14591"/>
      <c r="K14591"/>
      <c r="L14591" s="172"/>
    </row>
    <row r="14592" spans="7:12" x14ac:dyDescent="0.15">
      <c r="G14592"/>
      <c r="H14592"/>
      <c r="I14592"/>
      <c r="J14592"/>
      <c r="K14592"/>
      <c r="L14592" s="172"/>
    </row>
    <row r="14593" spans="7:12" x14ac:dyDescent="0.15">
      <c r="G14593"/>
      <c r="H14593"/>
      <c r="I14593"/>
      <c r="J14593"/>
      <c r="K14593"/>
      <c r="L14593" s="172"/>
    </row>
    <row r="14594" spans="7:12" x14ac:dyDescent="0.15">
      <c r="G14594"/>
      <c r="H14594"/>
      <c r="I14594"/>
      <c r="J14594"/>
      <c r="K14594"/>
      <c r="L14594" s="172"/>
    </row>
    <row r="14595" spans="7:12" x14ac:dyDescent="0.15">
      <c r="G14595"/>
      <c r="H14595"/>
      <c r="I14595"/>
      <c r="J14595"/>
      <c r="K14595"/>
      <c r="L14595" s="172"/>
    </row>
    <row r="14596" spans="7:12" x14ac:dyDescent="0.15">
      <c r="G14596"/>
      <c r="H14596"/>
      <c r="I14596"/>
      <c r="J14596"/>
      <c r="K14596"/>
      <c r="L14596" s="172"/>
    </row>
    <row r="14597" spans="7:12" x14ac:dyDescent="0.15">
      <c r="G14597"/>
      <c r="H14597"/>
      <c r="I14597"/>
      <c r="J14597"/>
      <c r="K14597"/>
      <c r="L14597" s="172"/>
    </row>
    <row r="14598" spans="7:12" x14ac:dyDescent="0.15">
      <c r="G14598"/>
      <c r="H14598"/>
      <c r="I14598"/>
      <c r="J14598"/>
      <c r="K14598"/>
      <c r="L14598" s="172"/>
    </row>
    <row r="14599" spans="7:12" x14ac:dyDescent="0.15">
      <c r="G14599"/>
      <c r="H14599"/>
      <c r="I14599"/>
      <c r="J14599"/>
      <c r="K14599"/>
      <c r="L14599" s="172"/>
    </row>
    <row r="14600" spans="7:12" x14ac:dyDescent="0.15">
      <c r="G14600"/>
      <c r="H14600"/>
      <c r="I14600"/>
      <c r="J14600"/>
      <c r="K14600"/>
      <c r="L14600" s="172"/>
    </row>
    <row r="14601" spans="7:12" x14ac:dyDescent="0.15">
      <c r="G14601"/>
      <c r="H14601"/>
      <c r="I14601"/>
      <c r="J14601"/>
      <c r="K14601"/>
      <c r="L14601" s="172"/>
    </row>
    <row r="14602" spans="7:12" x14ac:dyDescent="0.15">
      <c r="G14602"/>
      <c r="H14602"/>
      <c r="I14602"/>
      <c r="J14602"/>
      <c r="K14602"/>
      <c r="L14602" s="172"/>
    </row>
    <row r="14603" spans="7:12" x14ac:dyDescent="0.15">
      <c r="G14603"/>
      <c r="H14603"/>
      <c r="I14603"/>
      <c r="J14603"/>
      <c r="K14603"/>
      <c r="L14603" s="172"/>
    </row>
    <row r="14604" spans="7:12" x14ac:dyDescent="0.15">
      <c r="G14604"/>
      <c r="H14604"/>
      <c r="I14604"/>
      <c r="J14604"/>
      <c r="K14604"/>
      <c r="L14604" s="172"/>
    </row>
    <row r="14605" spans="7:12" x14ac:dyDescent="0.15">
      <c r="G14605"/>
      <c r="H14605"/>
      <c r="I14605"/>
      <c r="J14605"/>
      <c r="K14605"/>
      <c r="L14605" s="172"/>
    </row>
    <row r="14606" spans="7:12" x14ac:dyDescent="0.15">
      <c r="G14606"/>
      <c r="H14606"/>
      <c r="I14606"/>
      <c r="J14606"/>
      <c r="K14606"/>
      <c r="L14606" s="172"/>
    </row>
    <row r="14607" spans="7:12" x14ac:dyDescent="0.15">
      <c r="G14607"/>
      <c r="H14607"/>
      <c r="I14607"/>
      <c r="J14607"/>
      <c r="K14607"/>
      <c r="L14607" s="172"/>
    </row>
    <row r="14608" spans="7:12" x14ac:dyDescent="0.15">
      <c r="G14608"/>
      <c r="H14608"/>
      <c r="I14608"/>
      <c r="J14608"/>
      <c r="K14608"/>
      <c r="L14608" s="172"/>
    </row>
    <row r="14609" spans="7:12" x14ac:dyDescent="0.15">
      <c r="G14609"/>
      <c r="H14609"/>
      <c r="I14609"/>
      <c r="J14609"/>
      <c r="K14609"/>
      <c r="L14609" s="172"/>
    </row>
    <row r="14610" spans="7:12" x14ac:dyDescent="0.15">
      <c r="G14610"/>
      <c r="H14610"/>
      <c r="I14610"/>
      <c r="J14610"/>
      <c r="K14610"/>
      <c r="L14610" s="172"/>
    </row>
    <row r="14611" spans="7:12" x14ac:dyDescent="0.15">
      <c r="G14611"/>
      <c r="H14611"/>
      <c r="I14611"/>
      <c r="J14611"/>
      <c r="K14611"/>
      <c r="L14611" s="172"/>
    </row>
    <row r="14612" spans="7:12" x14ac:dyDescent="0.15">
      <c r="G14612"/>
      <c r="H14612"/>
      <c r="I14612"/>
      <c r="J14612"/>
      <c r="K14612"/>
      <c r="L14612" s="172"/>
    </row>
    <row r="14613" spans="7:12" x14ac:dyDescent="0.15">
      <c r="G14613"/>
      <c r="H14613"/>
      <c r="I14613"/>
      <c r="J14613"/>
      <c r="K14613"/>
      <c r="L14613" s="172"/>
    </row>
    <row r="14614" spans="7:12" x14ac:dyDescent="0.15">
      <c r="G14614"/>
      <c r="H14614"/>
      <c r="I14614"/>
      <c r="J14614"/>
      <c r="K14614"/>
      <c r="L14614" s="172"/>
    </row>
    <row r="14615" spans="7:12" x14ac:dyDescent="0.15">
      <c r="G14615"/>
      <c r="H14615"/>
      <c r="I14615"/>
      <c r="J14615"/>
      <c r="K14615"/>
      <c r="L14615" s="172"/>
    </row>
    <row r="14616" spans="7:12" x14ac:dyDescent="0.15">
      <c r="G14616"/>
      <c r="H14616"/>
      <c r="I14616"/>
      <c r="J14616"/>
      <c r="K14616"/>
      <c r="L14616" s="172"/>
    </row>
    <row r="14617" spans="7:12" x14ac:dyDescent="0.15">
      <c r="G14617"/>
      <c r="H14617"/>
      <c r="I14617"/>
      <c r="J14617"/>
      <c r="K14617"/>
      <c r="L14617" s="172"/>
    </row>
    <row r="14618" spans="7:12" x14ac:dyDescent="0.15">
      <c r="G14618"/>
      <c r="H14618"/>
      <c r="I14618"/>
      <c r="J14618"/>
      <c r="K14618"/>
      <c r="L14618" s="172"/>
    </row>
    <row r="14619" spans="7:12" x14ac:dyDescent="0.15">
      <c r="G14619"/>
      <c r="H14619"/>
      <c r="I14619"/>
      <c r="J14619"/>
      <c r="K14619"/>
      <c r="L14619" s="172"/>
    </row>
    <row r="14620" spans="7:12" x14ac:dyDescent="0.15">
      <c r="G14620"/>
      <c r="H14620"/>
      <c r="I14620"/>
      <c r="J14620"/>
      <c r="K14620"/>
      <c r="L14620" s="172"/>
    </row>
    <row r="14621" spans="7:12" x14ac:dyDescent="0.15">
      <c r="G14621"/>
      <c r="H14621"/>
      <c r="I14621"/>
      <c r="J14621"/>
      <c r="K14621"/>
      <c r="L14621" s="172"/>
    </row>
    <row r="14622" spans="7:12" x14ac:dyDescent="0.15">
      <c r="G14622"/>
      <c r="H14622"/>
      <c r="I14622"/>
      <c r="J14622"/>
      <c r="K14622"/>
      <c r="L14622" s="172"/>
    </row>
    <row r="14623" spans="7:12" x14ac:dyDescent="0.15">
      <c r="G14623"/>
      <c r="H14623"/>
      <c r="I14623"/>
      <c r="J14623"/>
      <c r="K14623"/>
      <c r="L14623" s="172"/>
    </row>
    <row r="14624" spans="7:12" x14ac:dyDescent="0.15">
      <c r="G14624"/>
      <c r="H14624"/>
      <c r="I14624"/>
      <c r="J14624"/>
      <c r="K14624"/>
      <c r="L14624" s="172"/>
    </row>
    <row r="14625" spans="7:12" x14ac:dyDescent="0.15">
      <c r="G14625"/>
      <c r="H14625"/>
      <c r="I14625"/>
      <c r="J14625"/>
      <c r="K14625"/>
      <c r="L14625" s="172"/>
    </row>
    <row r="14626" spans="7:12" x14ac:dyDescent="0.15">
      <c r="G14626"/>
      <c r="H14626"/>
      <c r="I14626"/>
      <c r="J14626"/>
      <c r="K14626"/>
      <c r="L14626" s="172"/>
    </row>
    <row r="14627" spans="7:12" x14ac:dyDescent="0.15">
      <c r="G14627"/>
      <c r="H14627"/>
      <c r="I14627"/>
      <c r="J14627"/>
      <c r="K14627"/>
      <c r="L14627" s="172"/>
    </row>
    <row r="14628" spans="7:12" x14ac:dyDescent="0.15">
      <c r="G14628"/>
      <c r="H14628"/>
      <c r="I14628"/>
      <c r="J14628"/>
      <c r="K14628"/>
      <c r="L14628" s="172"/>
    </row>
    <row r="14629" spans="7:12" x14ac:dyDescent="0.15">
      <c r="G14629"/>
      <c r="H14629"/>
      <c r="I14629"/>
      <c r="J14629"/>
      <c r="K14629"/>
      <c r="L14629" s="172"/>
    </row>
    <row r="14630" spans="7:12" x14ac:dyDescent="0.15">
      <c r="G14630"/>
      <c r="H14630"/>
      <c r="I14630"/>
      <c r="J14630"/>
      <c r="K14630"/>
      <c r="L14630" s="172"/>
    </row>
    <row r="14631" spans="7:12" x14ac:dyDescent="0.15">
      <c r="G14631"/>
      <c r="H14631"/>
      <c r="I14631"/>
      <c r="J14631"/>
      <c r="K14631"/>
      <c r="L14631" s="172"/>
    </row>
    <row r="14632" spans="7:12" x14ac:dyDescent="0.15">
      <c r="G14632"/>
      <c r="H14632"/>
      <c r="I14632"/>
      <c r="J14632"/>
      <c r="K14632"/>
      <c r="L14632" s="172"/>
    </row>
    <row r="14633" spans="7:12" x14ac:dyDescent="0.15">
      <c r="G14633"/>
      <c r="H14633"/>
      <c r="I14633"/>
      <c r="J14633"/>
      <c r="K14633"/>
      <c r="L14633" s="172"/>
    </row>
    <row r="14634" spans="7:12" x14ac:dyDescent="0.15">
      <c r="G14634"/>
      <c r="H14634"/>
      <c r="I14634"/>
      <c r="J14634"/>
      <c r="K14634"/>
      <c r="L14634" s="172"/>
    </row>
    <row r="14635" spans="7:12" x14ac:dyDescent="0.15">
      <c r="G14635"/>
      <c r="H14635"/>
      <c r="I14635"/>
      <c r="J14635"/>
      <c r="K14635"/>
      <c r="L14635" s="172"/>
    </row>
    <row r="14636" spans="7:12" x14ac:dyDescent="0.15">
      <c r="G14636"/>
      <c r="H14636"/>
      <c r="I14636"/>
      <c r="J14636"/>
      <c r="K14636"/>
      <c r="L14636" s="172"/>
    </row>
    <row r="14637" spans="7:12" x14ac:dyDescent="0.15">
      <c r="G14637"/>
      <c r="H14637"/>
      <c r="I14637"/>
      <c r="J14637"/>
      <c r="K14637"/>
      <c r="L14637" s="172"/>
    </row>
    <row r="14638" spans="7:12" x14ac:dyDescent="0.15">
      <c r="G14638"/>
      <c r="H14638"/>
      <c r="I14638"/>
      <c r="J14638"/>
      <c r="K14638"/>
      <c r="L14638" s="172"/>
    </row>
    <row r="14639" spans="7:12" x14ac:dyDescent="0.15">
      <c r="G14639"/>
      <c r="H14639"/>
      <c r="I14639"/>
      <c r="J14639"/>
      <c r="K14639"/>
      <c r="L14639" s="172"/>
    </row>
    <row r="14640" spans="7:12" x14ac:dyDescent="0.15">
      <c r="G14640"/>
      <c r="H14640"/>
      <c r="I14640"/>
      <c r="J14640"/>
      <c r="K14640"/>
      <c r="L14640" s="172"/>
    </row>
    <row r="14641" spans="7:12" x14ac:dyDescent="0.15">
      <c r="G14641"/>
      <c r="H14641"/>
      <c r="I14641"/>
      <c r="J14641"/>
      <c r="K14641"/>
      <c r="L14641" s="172"/>
    </row>
    <row r="14642" spans="7:12" x14ac:dyDescent="0.15">
      <c r="G14642"/>
      <c r="H14642"/>
      <c r="I14642"/>
      <c r="J14642"/>
      <c r="K14642"/>
      <c r="L14642" s="172"/>
    </row>
    <row r="14643" spans="7:12" x14ac:dyDescent="0.15">
      <c r="G14643"/>
      <c r="H14643"/>
      <c r="I14643"/>
      <c r="J14643"/>
      <c r="K14643"/>
      <c r="L14643" s="172"/>
    </row>
    <row r="14644" spans="7:12" x14ac:dyDescent="0.15">
      <c r="G14644"/>
      <c r="H14644"/>
      <c r="I14644"/>
      <c r="J14644"/>
      <c r="K14644"/>
      <c r="L14644" s="172"/>
    </row>
    <row r="14645" spans="7:12" x14ac:dyDescent="0.15">
      <c r="G14645"/>
      <c r="H14645"/>
      <c r="I14645"/>
      <c r="J14645"/>
      <c r="K14645"/>
      <c r="L14645" s="172"/>
    </row>
    <row r="14646" spans="7:12" x14ac:dyDescent="0.15">
      <c r="G14646"/>
      <c r="H14646"/>
      <c r="I14646"/>
      <c r="J14646"/>
      <c r="K14646"/>
      <c r="L14646" s="172"/>
    </row>
    <row r="14647" spans="7:12" x14ac:dyDescent="0.15">
      <c r="G14647"/>
      <c r="H14647"/>
      <c r="I14647"/>
      <c r="J14647"/>
      <c r="K14647"/>
      <c r="L14647" s="172"/>
    </row>
    <row r="14648" spans="7:12" x14ac:dyDescent="0.15">
      <c r="G14648"/>
      <c r="H14648"/>
      <c r="I14648"/>
      <c r="J14648"/>
      <c r="K14648"/>
      <c r="L14648" s="172"/>
    </row>
    <row r="14649" spans="7:12" x14ac:dyDescent="0.15">
      <c r="G14649"/>
      <c r="H14649"/>
      <c r="I14649"/>
      <c r="J14649"/>
      <c r="K14649"/>
      <c r="L14649" s="172"/>
    </row>
    <row r="14650" spans="7:12" x14ac:dyDescent="0.15">
      <c r="G14650"/>
      <c r="H14650"/>
      <c r="I14650"/>
      <c r="J14650"/>
      <c r="K14650"/>
      <c r="L14650" s="172"/>
    </row>
    <row r="14651" spans="7:12" x14ac:dyDescent="0.15">
      <c r="G14651"/>
      <c r="H14651"/>
      <c r="I14651"/>
      <c r="J14651"/>
      <c r="K14651"/>
      <c r="L14651" s="172"/>
    </row>
    <row r="14652" spans="7:12" x14ac:dyDescent="0.15">
      <c r="G14652"/>
      <c r="H14652"/>
      <c r="I14652"/>
      <c r="J14652"/>
      <c r="K14652"/>
      <c r="L14652" s="172"/>
    </row>
    <row r="14653" spans="7:12" x14ac:dyDescent="0.15">
      <c r="G14653"/>
      <c r="H14653"/>
      <c r="I14653"/>
      <c r="J14653"/>
      <c r="K14653"/>
      <c r="L14653" s="172"/>
    </row>
    <row r="14654" spans="7:12" x14ac:dyDescent="0.15">
      <c r="G14654"/>
      <c r="H14654"/>
      <c r="I14654"/>
      <c r="J14654"/>
      <c r="K14654"/>
      <c r="L14654" s="172"/>
    </row>
    <row r="14655" spans="7:12" x14ac:dyDescent="0.15">
      <c r="G14655"/>
      <c r="H14655"/>
      <c r="I14655"/>
      <c r="J14655"/>
      <c r="K14655"/>
      <c r="L14655" s="172"/>
    </row>
    <row r="14656" spans="7:12" x14ac:dyDescent="0.15">
      <c r="G14656"/>
      <c r="H14656"/>
      <c r="I14656"/>
      <c r="J14656"/>
      <c r="K14656"/>
      <c r="L14656" s="172"/>
    </row>
    <row r="14657" spans="7:12" x14ac:dyDescent="0.15">
      <c r="G14657"/>
      <c r="H14657"/>
      <c r="I14657"/>
      <c r="J14657"/>
      <c r="K14657"/>
      <c r="L14657" s="172"/>
    </row>
    <row r="14658" spans="7:12" x14ac:dyDescent="0.15">
      <c r="G14658"/>
      <c r="H14658"/>
      <c r="I14658"/>
      <c r="J14658"/>
      <c r="K14658"/>
      <c r="L14658" s="172"/>
    </row>
    <row r="14659" spans="7:12" x14ac:dyDescent="0.15">
      <c r="G14659"/>
      <c r="H14659"/>
      <c r="I14659"/>
      <c r="J14659"/>
      <c r="K14659"/>
      <c r="L14659" s="172"/>
    </row>
    <row r="14660" spans="7:12" x14ac:dyDescent="0.15">
      <c r="G14660"/>
      <c r="H14660"/>
      <c r="I14660"/>
      <c r="J14660"/>
      <c r="K14660"/>
      <c r="L14660" s="172"/>
    </row>
    <row r="14661" spans="7:12" x14ac:dyDescent="0.15">
      <c r="G14661"/>
      <c r="H14661"/>
      <c r="I14661"/>
      <c r="J14661"/>
      <c r="K14661"/>
      <c r="L14661" s="172"/>
    </row>
    <row r="14662" spans="7:12" x14ac:dyDescent="0.15">
      <c r="G14662"/>
      <c r="H14662"/>
      <c r="I14662"/>
      <c r="J14662"/>
      <c r="K14662"/>
      <c r="L14662" s="172"/>
    </row>
    <row r="14663" spans="7:12" x14ac:dyDescent="0.15">
      <c r="G14663"/>
      <c r="H14663"/>
      <c r="I14663"/>
      <c r="J14663"/>
      <c r="K14663"/>
      <c r="L14663" s="172"/>
    </row>
    <row r="14664" spans="7:12" x14ac:dyDescent="0.15">
      <c r="G14664"/>
      <c r="H14664"/>
      <c r="I14664"/>
      <c r="J14664"/>
      <c r="K14664"/>
      <c r="L14664" s="172"/>
    </row>
    <row r="14665" spans="7:12" x14ac:dyDescent="0.15">
      <c r="G14665"/>
      <c r="H14665"/>
      <c r="I14665"/>
      <c r="J14665"/>
      <c r="K14665"/>
      <c r="L14665" s="172"/>
    </row>
    <row r="14666" spans="7:12" x14ac:dyDescent="0.15">
      <c r="G14666"/>
      <c r="H14666"/>
      <c r="I14666"/>
      <c r="J14666"/>
      <c r="K14666"/>
      <c r="L14666" s="172"/>
    </row>
    <row r="14667" spans="7:12" x14ac:dyDescent="0.15">
      <c r="G14667"/>
      <c r="H14667"/>
      <c r="I14667"/>
      <c r="J14667"/>
      <c r="K14667"/>
      <c r="L14667" s="172"/>
    </row>
    <row r="14668" spans="7:12" x14ac:dyDescent="0.15">
      <c r="G14668"/>
      <c r="H14668"/>
      <c r="I14668"/>
      <c r="J14668"/>
      <c r="K14668"/>
      <c r="L14668" s="172"/>
    </row>
    <row r="14669" spans="7:12" x14ac:dyDescent="0.15">
      <c r="G14669"/>
      <c r="H14669"/>
      <c r="I14669"/>
      <c r="J14669"/>
      <c r="K14669"/>
      <c r="L14669" s="172"/>
    </row>
    <row r="14670" spans="7:12" x14ac:dyDescent="0.15">
      <c r="G14670"/>
      <c r="H14670"/>
      <c r="I14670"/>
      <c r="J14670"/>
      <c r="K14670"/>
      <c r="L14670" s="172"/>
    </row>
    <row r="14671" spans="7:12" x14ac:dyDescent="0.15">
      <c r="G14671"/>
      <c r="H14671"/>
      <c r="I14671"/>
      <c r="J14671"/>
      <c r="K14671"/>
      <c r="L14671" s="172"/>
    </row>
    <row r="14672" spans="7:12" x14ac:dyDescent="0.15">
      <c r="G14672"/>
      <c r="H14672"/>
      <c r="I14672"/>
      <c r="J14672"/>
      <c r="K14672"/>
      <c r="L14672" s="172"/>
    </row>
    <row r="14673" spans="7:12" x14ac:dyDescent="0.15">
      <c r="G14673"/>
      <c r="H14673"/>
      <c r="I14673"/>
      <c r="J14673"/>
      <c r="K14673"/>
      <c r="L14673" s="172"/>
    </row>
    <row r="14674" spans="7:12" x14ac:dyDescent="0.15">
      <c r="G14674"/>
      <c r="H14674"/>
      <c r="I14674"/>
      <c r="J14674"/>
      <c r="K14674"/>
      <c r="L14674" s="172"/>
    </row>
    <row r="14675" spans="7:12" x14ac:dyDescent="0.15">
      <c r="G14675"/>
      <c r="H14675"/>
      <c r="I14675"/>
      <c r="J14675"/>
      <c r="K14675"/>
      <c r="L14675" s="172"/>
    </row>
    <row r="14676" spans="7:12" x14ac:dyDescent="0.15">
      <c r="G14676"/>
      <c r="H14676"/>
      <c r="I14676"/>
      <c r="J14676"/>
      <c r="K14676"/>
      <c r="L14676" s="172"/>
    </row>
    <row r="14677" spans="7:12" x14ac:dyDescent="0.15">
      <c r="G14677"/>
      <c r="H14677"/>
      <c r="I14677"/>
      <c r="J14677"/>
      <c r="K14677"/>
      <c r="L14677" s="172"/>
    </row>
    <row r="14678" spans="7:12" x14ac:dyDescent="0.15">
      <c r="G14678"/>
      <c r="H14678"/>
      <c r="I14678"/>
      <c r="J14678"/>
      <c r="K14678"/>
      <c r="L14678" s="172"/>
    </row>
    <row r="14679" spans="7:12" x14ac:dyDescent="0.15">
      <c r="G14679"/>
      <c r="H14679"/>
      <c r="I14679"/>
      <c r="J14679"/>
      <c r="K14679"/>
      <c r="L14679" s="172"/>
    </row>
    <row r="14680" spans="7:12" x14ac:dyDescent="0.15">
      <c r="G14680"/>
      <c r="H14680"/>
      <c r="I14680"/>
      <c r="J14680"/>
      <c r="K14680"/>
      <c r="L14680" s="172"/>
    </row>
    <row r="14681" spans="7:12" x14ac:dyDescent="0.15">
      <c r="G14681"/>
      <c r="H14681"/>
      <c r="I14681"/>
      <c r="J14681"/>
      <c r="K14681"/>
      <c r="L14681" s="172"/>
    </row>
    <row r="14682" spans="7:12" x14ac:dyDescent="0.15">
      <c r="G14682"/>
      <c r="H14682"/>
      <c r="I14682"/>
      <c r="J14682"/>
      <c r="K14682"/>
      <c r="L14682" s="172"/>
    </row>
    <row r="14683" spans="7:12" x14ac:dyDescent="0.15">
      <c r="G14683"/>
      <c r="H14683"/>
      <c r="I14683"/>
      <c r="J14683"/>
      <c r="K14683"/>
      <c r="L14683" s="172"/>
    </row>
    <row r="14684" spans="7:12" x14ac:dyDescent="0.15">
      <c r="G14684"/>
      <c r="H14684"/>
      <c r="I14684"/>
      <c r="J14684"/>
      <c r="K14684"/>
      <c r="L14684" s="172"/>
    </row>
    <row r="14685" spans="7:12" x14ac:dyDescent="0.15">
      <c r="G14685"/>
      <c r="H14685"/>
      <c r="I14685"/>
      <c r="J14685"/>
      <c r="K14685"/>
      <c r="L14685" s="172"/>
    </row>
    <row r="14686" spans="7:12" x14ac:dyDescent="0.15">
      <c r="G14686"/>
      <c r="H14686"/>
      <c r="I14686"/>
      <c r="J14686"/>
      <c r="K14686"/>
      <c r="L14686" s="172"/>
    </row>
    <row r="14687" spans="7:12" x14ac:dyDescent="0.15">
      <c r="G14687"/>
      <c r="H14687"/>
      <c r="I14687"/>
      <c r="J14687"/>
      <c r="K14687"/>
      <c r="L14687" s="172"/>
    </row>
    <row r="14688" spans="7:12" x14ac:dyDescent="0.15">
      <c r="G14688"/>
      <c r="H14688"/>
      <c r="I14688"/>
      <c r="J14688"/>
      <c r="K14688"/>
      <c r="L14688" s="172"/>
    </row>
    <row r="14689" spans="7:12" x14ac:dyDescent="0.15">
      <c r="G14689"/>
      <c r="H14689"/>
      <c r="I14689"/>
      <c r="J14689"/>
      <c r="K14689"/>
      <c r="L14689" s="172"/>
    </row>
    <row r="14690" spans="7:12" x14ac:dyDescent="0.15">
      <c r="G14690"/>
      <c r="H14690"/>
      <c r="I14690"/>
      <c r="J14690"/>
      <c r="K14690"/>
      <c r="L14690" s="172"/>
    </row>
    <row r="14691" spans="7:12" x14ac:dyDescent="0.15">
      <c r="G14691"/>
      <c r="H14691"/>
      <c r="I14691"/>
      <c r="J14691"/>
      <c r="K14691"/>
      <c r="L14691" s="172"/>
    </row>
    <row r="14692" spans="7:12" x14ac:dyDescent="0.15">
      <c r="G14692"/>
      <c r="H14692"/>
      <c r="I14692"/>
      <c r="J14692"/>
      <c r="K14692"/>
      <c r="L14692" s="172"/>
    </row>
    <row r="14693" spans="7:12" x14ac:dyDescent="0.15">
      <c r="G14693"/>
      <c r="H14693"/>
      <c r="I14693"/>
      <c r="J14693"/>
      <c r="K14693"/>
      <c r="L14693" s="172"/>
    </row>
    <row r="14694" spans="7:12" x14ac:dyDescent="0.15">
      <c r="G14694"/>
      <c r="H14694"/>
      <c r="I14694"/>
      <c r="J14694"/>
      <c r="K14694"/>
      <c r="L14694" s="172"/>
    </row>
    <row r="14695" spans="7:12" x14ac:dyDescent="0.15">
      <c r="G14695"/>
      <c r="H14695"/>
      <c r="I14695"/>
      <c r="J14695"/>
      <c r="K14695"/>
      <c r="L14695" s="172"/>
    </row>
    <row r="14696" spans="7:12" x14ac:dyDescent="0.15">
      <c r="G14696"/>
      <c r="H14696"/>
      <c r="I14696"/>
      <c r="J14696"/>
      <c r="K14696"/>
      <c r="L14696" s="172"/>
    </row>
    <row r="14697" spans="7:12" x14ac:dyDescent="0.15">
      <c r="G14697"/>
      <c r="H14697"/>
      <c r="I14697"/>
      <c r="J14697"/>
      <c r="K14697"/>
      <c r="L14697" s="172"/>
    </row>
    <row r="14698" spans="7:12" x14ac:dyDescent="0.15">
      <c r="G14698"/>
      <c r="H14698"/>
      <c r="I14698"/>
      <c r="J14698"/>
      <c r="K14698"/>
      <c r="L14698" s="172"/>
    </row>
    <row r="14699" spans="7:12" x14ac:dyDescent="0.15">
      <c r="G14699"/>
      <c r="H14699"/>
      <c r="I14699"/>
      <c r="J14699"/>
      <c r="K14699"/>
      <c r="L14699" s="172"/>
    </row>
    <row r="14700" spans="7:12" x14ac:dyDescent="0.15">
      <c r="G14700"/>
      <c r="H14700"/>
      <c r="I14700"/>
      <c r="J14700"/>
      <c r="K14700"/>
      <c r="L14700" s="172"/>
    </row>
    <row r="14701" spans="7:12" x14ac:dyDescent="0.15">
      <c r="G14701"/>
      <c r="H14701"/>
      <c r="I14701"/>
      <c r="J14701"/>
      <c r="K14701"/>
      <c r="L14701" s="172"/>
    </row>
    <row r="14702" spans="7:12" x14ac:dyDescent="0.15">
      <c r="G14702"/>
      <c r="H14702"/>
      <c r="I14702"/>
      <c r="J14702"/>
      <c r="K14702"/>
      <c r="L14702" s="172"/>
    </row>
    <row r="14703" spans="7:12" x14ac:dyDescent="0.15">
      <c r="G14703"/>
      <c r="H14703"/>
      <c r="I14703"/>
      <c r="J14703"/>
      <c r="K14703"/>
      <c r="L14703" s="172"/>
    </row>
    <row r="14704" spans="7:12" x14ac:dyDescent="0.15">
      <c r="G14704"/>
      <c r="H14704"/>
      <c r="I14704"/>
      <c r="J14704"/>
      <c r="K14704"/>
      <c r="L14704" s="172"/>
    </row>
    <row r="14705" spans="7:12" x14ac:dyDescent="0.15">
      <c r="G14705"/>
      <c r="H14705"/>
      <c r="I14705"/>
      <c r="J14705"/>
      <c r="K14705"/>
      <c r="L14705" s="172"/>
    </row>
    <row r="14706" spans="7:12" x14ac:dyDescent="0.15">
      <c r="G14706"/>
      <c r="H14706"/>
      <c r="I14706"/>
      <c r="J14706"/>
      <c r="K14706"/>
      <c r="L14706" s="172"/>
    </row>
    <row r="14707" spans="7:12" x14ac:dyDescent="0.15">
      <c r="G14707"/>
      <c r="H14707"/>
      <c r="I14707"/>
      <c r="J14707"/>
      <c r="K14707"/>
      <c r="L14707" s="172"/>
    </row>
    <row r="14708" spans="7:12" x14ac:dyDescent="0.15">
      <c r="G14708"/>
      <c r="H14708"/>
      <c r="I14708"/>
      <c r="J14708"/>
      <c r="K14708"/>
      <c r="L14708" s="172"/>
    </row>
    <row r="14709" spans="7:12" x14ac:dyDescent="0.15">
      <c r="G14709"/>
      <c r="H14709"/>
      <c r="I14709"/>
      <c r="J14709"/>
      <c r="K14709"/>
      <c r="L14709" s="172"/>
    </row>
    <row r="14710" spans="7:12" x14ac:dyDescent="0.15">
      <c r="G14710"/>
      <c r="H14710"/>
      <c r="I14710"/>
      <c r="J14710"/>
      <c r="K14710"/>
      <c r="L14710" s="172"/>
    </row>
    <row r="14711" spans="7:12" x14ac:dyDescent="0.15">
      <c r="G14711"/>
      <c r="H14711"/>
      <c r="I14711"/>
      <c r="J14711"/>
      <c r="K14711"/>
      <c r="L14711" s="172"/>
    </row>
    <row r="14712" spans="7:12" x14ac:dyDescent="0.15">
      <c r="G14712"/>
      <c r="H14712"/>
      <c r="I14712"/>
      <c r="J14712"/>
      <c r="K14712"/>
      <c r="L14712" s="172"/>
    </row>
    <row r="14713" spans="7:12" x14ac:dyDescent="0.15">
      <c r="G14713"/>
      <c r="H14713"/>
      <c r="I14713"/>
      <c r="J14713"/>
      <c r="K14713"/>
      <c r="L14713" s="172"/>
    </row>
    <row r="14714" spans="7:12" x14ac:dyDescent="0.15">
      <c r="G14714"/>
      <c r="H14714"/>
      <c r="I14714"/>
      <c r="J14714"/>
      <c r="K14714"/>
      <c r="L14714" s="172"/>
    </row>
    <row r="14715" spans="7:12" x14ac:dyDescent="0.15">
      <c r="G14715"/>
      <c r="H14715"/>
      <c r="I14715"/>
      <c r="J14715"/>
      <c r="K14715"/>
      <c r="L14715" s="172"/>
    </row>
    <row r="14716" spans="7:12" x14ac:dyDescent="0.15">
      <c r="G14716"/>
      <c r="H14716"/>
      <c r="I14716"/>
      <c r="J14716"/>
      <c r="K14716"/>
      <c r="L14716" s="172"/>
    </row>
    <row r="14717" spans="7:12" x14ac:dyDescent="0.15">
      <c r="G14717"/>
      <c r="H14717"/>
      <c r="I14717"/>
      <c r="J14717"/>
      <c r="K14717"/>
      <c r="L14717" s="172"/>
    </row>
    <row r="14718" spans="7:12" x14ac:dyDescent="0.15">
      <c r="G14718"/>
      <c r="H14718"/>
      <c r="I14718"/>
      <c r="J14718"/>
      <c r="K14718"/>
      <c r="L14718" s="172"/>
    </row>
    <row r="14719" spans="7:12" x14ac:dyDescent="0.15">
      <c r="G14719"/>
      <c r="H14719"/>
      <c r="I14719"/>
      <c r="J14719"/>
      <c r="K14719"/>
      <c r="L14719" s="172"/>
    </row>
    <row r="14720" spans="7:12" x14ac:dyDescent="0.15">
      <c r="G14720"/>
      <c r="H14720"/>
      <c r="I14720"/>
      <c r="J14720"/>
      <c r="K14720"/>
      <c r="L14720" s="172"/>
    </row>
    <row r="14721" spans="7:12" x14ac:dyDescent="0.15">
      <c r="G14721"/>
      <c r="H14721"/>
      <c r="I14721"/>
      <c r="J14721"/>
      <c r="K14721"/>
      <c r="L14721" s="172"/>
    </row>
    <row r="14722" spans="7:12" x14ac:dyDescent="0.15">
      <c r="G14722"/>
      <c r="H14722"/>
      <c r="I14722"/>
      <c r="J14722"/>
      <c r="K14722"/>
      <c r="L14722" s="172"/>
    </row>
    <row r="14723" spans="7:12" x14ac:dyDescent="0.15">
      <c r="G14723"/>
      <c r="H14723"/>
      <c r="I14723"/>
      <c r="J14723"/>
      <c r="K14723"/>
      <c r="L14723" s="172"/>
    </row>
    <row r="14724" spans="7:12" x14ac:dyDescent="0.15">
      <c r="G14724"/>
      <c r="H14724"/>
      <c r="I14724"/>
      <c r="J14724"/>
      <c r="K14724"/>
      <c r="L14724" s="172"/>
    </row>
    <row r="14725" spans="7:12" x14ac:dyDescent="0.15">
      <c r="G14725"/>
      <c r="H14725"/>
      <c r="I14725"/>
      <c r="J14725"/>
      <c r="K14725"/>
      <c r="L14725" s="172"/>
    </row>
    <row r="14726" spans="7:12" x14ac:dyDescent="0.15">
      <c r="G14726"/>
      <c r="H14726"/>
      <c r="I14726"/>
      <c r="J14726"/>
      <c r="K14726"/>
      <c r="L14726" s="172"/>
    </row>
    <row r="14727" spans="7:12" x14ac:dyDescent="0.15">
      <c r="G14727"/>
      <c r="H14727"/>
      <c r="I14727"/>
      <c r="J14727"/>
      <c r="K14727"/>
      <c r="L14727" s="172"/>
    </row>
    <row r="14728" spans="7:12" x14ac:dyDescent="0.15">
      <c r="G14728"/>
      <c r="H14728"/>
      <c r="I14728"/>
      <c r="J14728"/>
      <c r="K14728"/>
      <c r="L14728" s="172"/>
    </row>
    <row r="14729" spans="7:12" x14ac:dyDescent="0.15">
      <c r="G14729"/>
      <c r="H14729"/>
      <c r="I14729"/>
      <c r="J14729"/>
      <c r="K14729"/>
      <c r="L14729" s="172"/>
    </row>
    <row r="14730" spans="7:12" x14ac:dyDescent="0.15">
      <c r="G14730"/>
      <c r="H14730"/>
      <c r="I14730"/>
      <c r="J14730"/>
      <c r="K14730"/>
      <c r="L14730" s="172"/>
    </row>
    <row r="14731" spans="7:12" x14ac:dyDescent="0.15">
      <c r="G14731"/>
      <c r="H14731"/>
      <c r="I14731"/>
      <c r="J14731"/>
      <c r="K14731"/>
      <c r="L14731" s="172"/>
    </row>
    <row r="14732" spans="7:12" x14ac:dyDescent="0.15">
      <c r="G14732"/>
      <c r="H14732"/>
      <c r="I14732"/>
      <c r="J14732"/>
      <c r="K14732"/>
      <c r="L14732" s="172"/>
    </row>
    <row r="14733" spans="7:12" x14ac:dyDescent="0.15">
      <c r="G14733"/>
      <c r="H14733"/>
      <c r="I14733"/>
      <c r="J14733"/>
      <c r="K14733"/>
      <c r="L14733" s="172"/>
    </row>
    <row r="14734" spans="7:12" x14ac:dyDescent="0.15">
      <c r="G14734"/>
      <c r="H14734"/>
      <c r="I14734"/>
      <c r="J14734"/>
      <c r="K14734"/>
      <c r="L14734" s="172"/>
    </row>
    <row r="14735" spans="7:12" x14ac:dyDescent="0.15">
      <c r="G14735"/>
      <c r="H14735"/>
      <c r="I14735"/>
      <c r="J14735"/>
      <c r="K14735"/>
      <c r="L14735" s="172"/>
    </row>
    <row r="14736" spans="7:12" x14ac:dyDescent="0.15">
      <c r="G14736"/>
      <c r="H14736"/>
      <c r="I14736"/>
      <c r="J14736"/>
      <c r="K14736"/>
      <c r="L14736" s="172"/>
    </row>
    <row r="14737" spans="7:12" x14ac:dyDescent="0.15">
      <c r="G14737"/>
      <c r="H14737"/>
      <c r="I14737"/>
      <c r="J14737"/>
      <c r="K14737"/>
      <c r="L14737" s="172"/>
    </row>
    <row r="14738" spans="7:12" x14ac:dyDescent="0.15">
      <c r="G14738"/>
      <c r="H14738"/>
      <c r="I14738"/>
      <c r="J14738"/>
      <c r="K14738"/>
      <c r="L14738" s="172"/>
    </row>
    <row r="14739" spans="7:12" x14ac:dyDescent="0.15">
      <c r="G14739"/>
      <c r="H14739"/>
      <c r="I14739"/>
      <c r="J14739"/>
      <c r="K14739"/>
      <c r="L14739" s="172"/>
    </row>
    <row r="14740" spans="7:12" x14ac:dyDescent="0.15">
      <c r="G14740"/>
      <c r="H14740"/>
      <c r="I14740"/>
      <c r="J14740"/>
      <c r="K14740"/>
      <c r="L14740" s="172"/>
    </row>
    <row r="14741" spans="7:12" x14ac:dyDescent="0.15">
      <c r="G14741"/>
      <c r="H14741"/>
      <c r="I14741"/>
      <c r="J14741"/>
      <c r="K14741"/>
      <c r="L14741" s="172"/>
    </row>
    <row r="14742" spans="7:12" x14ac:dyDescent="0.15">
      <c r="G14742"/>
      <c r="H14742"/>
      <c r="I14742"/>
      <c r="J14742"/>
      <c r="K14742"/>
      <c r="L14742" s="172"/>
    </row>
    <row r="14743" spans="7:12" x14ac:dyDescent="0.15">
      <c r="G14743"/>
      <c r="H14743"/>
      <c r="I14743"/>
      <c r="J14743"/>
      <c r="K14743"/>
      <c r="L14743" s="172"/>
    </row>
    <row r="14744" spans="7:12" x14ac:dyDescent="0.15">
      <c r="G14744"/>
      <c r="H14744"/>
      <c r="I14744"/>
      <c r="J14744"/>
      <c r="K14744"/>
      <c r="L14744" s="172"/>
    </row>
    <row r="14745" spans="7:12" x14ac:dyDescent="0.15">
      <c r="G14745"/>
      <c r="H14745"/>
      <c r="I14745"/>
      <c r="J14745"/>
      <c r="K14745"/>
      <c r="L14745" s="172"/>
    </row>
    <row r="14746" spans="7:12" x14ac:dyDescent="0.15">
      <c r="G14746"/>
      <c r="H14746"/>
      <c r="I14746"/>
      <c r="J14746"/>
      <c r="K14746"/>
      <c r="L14746" s="172"/>
    </row>
    <row r="14747" spans="7:12" x14ac:dyDescent="0.15">
      <c r="G14747"/>
      <c r="H14747"/>
      <c r="I14747"/>
      <c r="J14747"/>
      <c r="K14747"/>
      <c r="L14747" s="172"/>
    </row>
    <row r="14748" spans="7:12" x14ac:dyDescent="0.15">
      <c r="G14748"/>
      <c r="H14748"/>
      <c r="I14748"/>
      <c r="J14748"/>
      <c r="K14748"/>
      <c r="L14748" s="172"/>
    </row>
    <row r="14749" spans="7:12" x14ac:dyDescent="0.15">
      <c r="G14749"/>
      <c r="H14749"/>
      <c r="I14749"/>
      <c r="J14749"/>
      <c r="K14749"/>
      <c r="L14749" s="172"/>
    </row>
    <row r="14750" spans="7:12" x14ac:dyDescent="0.15">
      <c r="G14750"/>
      <c r="H14750"/>
      <c r="I14750"/>
      <c r="J14750"/>
      <c r="K14750"/>
      <c r="L14750" s="172"/>
    </row>
    <row r="14751" spans="7:12" x14ac:dyDescent="0.15">
      <c r="G14751"/>
      <c r="H14751"/>
      <c r="I14751"/>
      <c r="J14751"/>
      <c r="K14751"/>
      <c r="L14751" s="172"/>
    </row>
    <row r="14752" spans="7:12" x14ac:dyDescent="0.15">
      <c r="G14752"/>
      <c r="H14752"/>
      <c r="I14752"/>
      <c r="J14752"/>
      <c r="K14752"/>
      <c r="L14752" s="172"/>
    </row>
    <row r="14753" spans="7:12" x14ac:dyDescent="0.15">
      <c r="G14753"/>
      <c r="H14753"/>
      <c r="I14753"/>
      <c r="J14753"/>
      <c r="K14753"/>
      <c r="L14753" s="172"/>
    </row>
    <row r="14754" spans="7:12" x14ac:dyDescent="0.15">
      <c r="G14754"/>
      <c r="H14754"/>
      <c r="I14754"/>
      <c r="J14754"/>
      <c r="K14754"/>
      <c r="L14754" s="172"/>
    </row>
    <row r="14755" spans="7:12" x14ac:dyDescent="0.15">
      <c r="G14755"/>
      <c r="H14755"/>
      <c r="I14755"/>
      <c r="J14755"/>
      <c r="K14755"/>
      <c r="L14755" s="172"/>
    </row>
    <row r="14756" spans="7:12" x14ac:dyDescent="0.15">
      <c r="G14756"/>
      <c r="H14756"/>
      <c r="I14756"/>
      <c r="J14756"/>
      <c r="K14756"/>
      <c r="L14756" s="172"/>
    </row>
    <row r="14757" spans="7:12" x14ac:dyDescent="0.15">
      <c r="G14757"/>
      <c r="H14757"/>
      <c r="I14757"/>
      <c r="J14757"/>
      <c r="K14757"/>
      <c r="L14757" s="172"/>
    </row>
    <row r="14758" spans="7:12" x14ac:dyDescent="0.15">
      <c r="G14758"/>
      <c r="H14758"/>
      <c r="I14758"/>
      <c r="J14758"/>
      <c r="K14758"/>
      <c r="L14758" s="172"/>
    </row>
    <row r="14759" spans="7:12" x14ac:dyDescent="0.15">
      <c r="G14759"/>
      <c r="H14759"/>
      <c r="I14759"/>
      <c r="J14759"/>
      <c r="K14759"/>
      <c r="L14759" s="172"/>
    </row>
    <row r="14760" spans="7:12" x14ac:dyDescent="0.15">
      <c r="G14760"/>
      <c r="H14760"/>
      <c r="I14760"/>
      <c r="J14760"/>
      <c r="K14760"/>
      <c r="L14760" s="172"/>
    </row>
    <row r="14761" spans="7:12" x14ac:dyDescent="0.15">
      <c r="G14761"/>
      <c r="H14761"/>
      <c r="I14761"/>
      <c r="J14761"/>
      <c r="K14761"/>
      <c r="L14761" s="172"/>
    </row>
    <row r="14762" spans="7:12" x14ac:dyDescent="0.15">
      <c r="G14762"/>
      <c r="H14762"/>
      <c r="I14762"/>
      <c r="J14762"/>
      <c r="K14762"/>
      <c r="L14762" s="172"/>
    </row>
    <row r="14763" spans="7:12" x14ac:dyDescent="0.15">
      <c r="G14763"/>
      <c r="H14763"/>
      <c r="I14763"/>
      <c r="J14763"/>
      <c r="K14763"/>
      <c r="L14763" s="172"/>
    </row>
    <row r="14764" spans="7:12" x14ac:dyDescent="0.15">
      <c r="G14764"/>
      <c r="H14764"/>
      <c r="I14764"/>
      <c r="J14764"/>
      <c r="K14764"/>
      <c r="L14764" s="172"/>
    </row>
    <row r="14765" spans="7:12" x14ac:dyDescent="0.15">
      <c r="G14765"/>
      <c r="H14765"/>
      <c r="I14765"/>
      <c r="J14765"/>
      <c r="K14765"/>
      <c r="L14765" s="172"/>
    </row>
    <row r="14766" spans="7:12" x14ac:dyDescent="0.15">
      <c r="G14766"/>
      <c r="H14766"/>
      <c r="I14766"/>
      <c r="J14766"/>
      <c r="K14766"/>
      <c r="L14766" s="172"/>
    </row>
    <row r="14767" spans="7:12" x14ac:dyDescent="0.15">
      <c r="G14767"/>
      <c r="H14767"/>
      <c r="I14767"/>
      <c r="J14767"/>
      <c r="K14767"/>
      <c r="L14767" s="172"/>
    </row>
    <row r="14768" spans="7:12" x14ac:dyDescent="0.15">
      <c r="G14768"/>
      <c r="H14768"/>
      <c r="I14768"/>
      <c r="J14768"/>
      <c r="K14768"/>
      <c r="L14768" s="172"/>
    </row>
    <row r="14769" spans="7:12" x14ac:dyDescent="0.15">
      <c r="G14769"/>
      <c r="H14769"/>
      <c r="I14769"/>
      <c r="J14769"/>
      <c r="K14769"/>
      <c r="L14769" s="172"/>
    </row>
    <row r="14770" spans="7:12" x14ac:dyDescent="0.15">
      <c r="G14770"/>
      <c r="H14770"/>
      <c r="I14770"/>
      <c r="J14770"/>
      <c r="K14770"/>
      <c r="L14770" s="172"/>
    </row>
    <row r="14771" spans="7:12" x14ac:dyDescent="0.15">
      <c r="G14771"/>
      <c r="H14771"/>
      <c r="I14771"/>
      <c r="J14771"/>
      <c r="K14771"/>
      <c r="L14771" s="172"/>
    </row>
    <row r="14772" spans="7:12" x14ac:dyDescent="0.15">
      <c r="G14772"/>
      <c r="H14772"/>
      <c r="I14772"/>
      <c r="J14772"/>
      <c r="K14772"/>
      <c r="L14772" s="172"/>
    </row>
    <row r="14773" spans="7:12" x14ac:dyDescent="0.15">
      <c r="G14773"/>
      <c r="H14773"/>
      <c r="I14773"/>
      <c r="J14773"/>
      <c r="K14773"/>
      <c r="L14773" s="172"/>
    </row>
    <row r="14774" spans="7:12" x14ac:dyDescent="0.15">
      <c r="G14774"/>
      <c r="H14774"/>
      <c r="I14774"/>
      <c r="J14774"/>
      <c r="K14774"/>
      <c r="L14774" s="172"/>
    </row>
    <row r="14775" spans="7:12" x14ac:dyDescent="0.15">
      <c r="G14775"/>
      <c r="H14775"/>
      <c r="I14775"/>
      <c r="J14775"/>
      <c r="K14775"/>
      <c r="L14775" s="172"/>
    </row>
    <row r="14776" spans="7:12" x14ac:dyDescent="0.15">
      <c r="G14776"/>
      <c r="H14776"/>
      <c r="I14776"/>
      <c r="J14776"/>
      <c r="K14776"/>
      <c r="L14776" s="172"/>
    </row>
    <row r="14777" spans="7:12" x14ac:dyDescent="0.15">
      <c r="G14777"/>
      <c r="H14777"/>
      <c r="I14777"/>
      <c r="J14777"/>
      <c r="K14777"/>
      <c r="L14777" s="172"/>
    </row>
    <row r="14778" spans="7:12" x14ac:dyDescent="0.15">
      <c r="G14778"/>
      <c r="H14778"/>
      <c r="I14778"/>
      <c r="J14778"/>
      <c r="K14778"/>
      <c r="L14778" s="172"/>
    </row>
    <row r="14779" spans="7:12" x14ac:dyDescent="0.15">
      <c r="G14779"/>
      <c r="H14779"/>
      <c r="I14779"/>
      <c r="J14779"/>
      <c r="K14779"/>
      <c r="L14779" s="172"/>
    </row>
    <row r="14780" spans="7:12" x14ac:dyDescent="0.15">
      <c r="G14780"/>
      <c r="H14780"/>
      <c r="I14780"/>
      <c r="J14780"/>
      <c r="K14780"/>
      <c r="L14780" s="172"/>
    </row>
    <row r="14781" spans="7:12" x14ac:dyDescent="0.15">
      <c r="G14781"/>
      <c r="H14781"/>
      <c r="I14781"/>
      <c r="J14781"/>
      <c r="K14781"/>
      <c r="L14781" s="172"/>
    </row>
    <row r="14782" spans="7:12" x14ac:dyDescent="0.15">
      <c r="G14782"/>
      <c r="H14782"/>
      <c r="I14782"/>
      <c r="J14782"/>
      <c r="K14782"/>
      <c r="L14782" s="172"/>
    </row>
    <row r="14783" spans="7:12" x14ac:dyDescent="0.15">
      <c r="G14783"/>
      <c r="H14783"/>
      <c r="I14783"/>
      <c r="J14783"/>
      <c r="K14783"/>
      <c r="L14783" s="172"/>
    </row>
    <row r="14784" spans="7:12" x14ac:dyDescent="0.15">
      <c r="G14784"/>
      <c r="H14784"/>
      <c r="I14784"/>
      <c r="J14784"/>
      <c r="K14784"/>
      <c r="L14784" s="172"/>
    </row>
    <row r="14785" spans="7:12" x14ac:dyDescent="0.15">
      <c r="G14785"/>
      <c r="H14785"/>
      <c r="I14785"/>
      <c r="J14785"/>
      <c r="K14785"/>
      <c r="L14785" s="172"/>
    </row>
    <row r="14786" spans="7:12" x14ac:dyDescent="0.15">
      <c r="G14786"/>
      <c r="H14786"/>
      <c r="I14786"/>
      <c r="J14786"/>
      <c r="K14786"/>
      <c r="L14786" s="172"/>
    </row>
    <row r="14787" spans="7:12" x14ac:dyDescent="0.15">
      <c r="G14787"/>
      <c r="H14787"/>
      <c r="I14787"/>
      <c r="J14787"/>
      <c r="K14787"/>
      <c r="L14787" s="172"/>
    </row>
    <row r="14788" spans="7:12" x14ac:dyDescent="0.15">
      <c r="G14788"/>
      <c r="H14788"/>
      <c r="I14788"/>
      <c r="J14788"/>
      <c r="K14788"/>
      <c r="L14788" s="172"/>
    </row>
    <row r="14789" spans="7:12" x14ac:dyDescent="0.15">
      <c r="G14789"/>
      <c r="H14789"/>
      <c r="I14789"/>
      <c r="J14789"/>
      <c r="K14789"/>
      <c r="L14789" s="172"/>
    </row>
    <row r="14790" spans="7:12" x14ac:dyDescent="0.15">
      <c r="G14790"/>
      <c r="H14790"/>
      <c r="I14790"/>
      <c r="J14790"/>
      <c r="K14790"/>
      <c r="L14790" s="172"/>
    </row>
    <row r="14791" spans="7:12" x14ac:dyDescent="0.15">
      <c r="G14791"/>
      <c r="H14791"/>
      <c r="I14791"/>
      <c r="J14791"/>
      <c r="K14791"/>
      <c r="L14791" s="172"/>
    </row>
    <row r="14792" spans="7:12" x14ac:dyDescent="0.15">
      <c r="G14792"/>
      <c r="H14792"/>
      <c r="I14792"/>
      <c r="J14792"/>
      <c r="K14792"/>
      <c r="L14792" s="172"/>
    </row>
    <row r="14793" spans="7:12" x14ac:dyDescent="0.15">
      <c r="G14793"/>
      <c r="H14793"/>
      <c r="I14793"/>
      <c r="J14793"/>
      <c r="K14793"/>
      <c r="L14793" s="172"/>
    </row>
    <row r="14794" spans="7:12" x14ac:dyDescent="0.15">
      <c r="G14794"/>
      <c r="H14794"/>
      <c r="I14794"/>
      <c r="J14794"/>
      <c r="K14794"/>
      <c r="L14794" s="172"/>
    </row>
    <row r="14795" spans="7:12" x14ac:dyDescent="0.15">
      <c r="G14795"/>
      <c r="H14795"/>
      <c r="I14795"/>
      <c r="J14795"/>
      <c r="K14795"/>
      <c r="L14795" s="172"/>
    </row>
    <row r="14796" spans="7:12" x14ac:dyDescent="0.15">
      <c r="G14796"/>
      <c r="H14796"/>
      <c r="I14796"/>
      <c r="J14796"/>
      <c r="K14796"/>
      <c r="L14796" s="172"/>
    </row>
    <row r="14797" spans="7:12" x14ac:dyDescent="0.15">
      <c r="G14797"/>
      <c r="H14797"/>
      <c r="I14797"/>
      <c r="J14797"/>
      <c r="K14797"/>
      <c r="L14797" s="172"/>
    </row>
    <row r="14798" spans="7:12" x14ac:dyDescent="0.15">
      <c r="G14798"/>
      <c r="H14798"/>
      <c r="I14798"/>
      <c r="J14798"/>
      <c r="K14798"/>
      <c r="L14798" s="172"/>
    </row>
    <row r="14799" spans="7:12" x14ac:dyDescent="0.15">
      <c r="G14799"/>
      <c r="H14799"/>
      <c r="I14799"/>
      <c r="J14799"/>
      <c r="K14799"/>
      <c r="L14799" s="172"/>
    </row>
    <row r="14800" spans="7:12" x14ac:dyDescent="0.15">
      <c r="G14800"/>
      <c r="H14800"/>
      <c r="I14800"/>
      <c r="J14800"/>
      <c r="K14800"/>
      <c r="L14800" s="172"/>
    </row>
    <row r="14801" spans="7:12" x14ac:dyDescent="0.15">
      <c r="G14801"/>
      <c r="H14801"/>
      <c r="I14801"/>
      <c r="J14801"/>
      <c r="K14801"/>
      <c r="L14801" s="172"/>
    </row>
    <row r="14802" spans="7:12" x14ac:dyDescent="0.15">
      <c r="G14802"/>
      <c r="H14802"/>
      <c r="I14802"/>
      <c r="J14802"/>
      <c r="K14802"/>
      <c r="L14802" s="172"/>
    </row>
    <row r="14803" spans="7:12" x14ac:dyDescent="0.15">
      <c r="G14803"/>
      <c r="H14803"/>
      <c r="I14803"/>
      <c r="J14803"/>
      <c r="K14803"/>
      <c r="L14803" s="172"/>
    </row>
    <row r="14804" spans="7:12" x14ac:dyDescent="0.15">
      <c r="G14804"/>
      <c r="H14804"/>
      <c r="I14804"/>
      <c r="J14804"/>
      <c r="K14804"/>
      <c r="L14804" s="172"/>
    </row>
    <row r="14805" spans="7:12" x14ac:dyDescent="0.15">
      <c r="G14805"/>
      <c r="H14805"/>
      <c r="I14805"/>
      <c r="J14805"/>
      <c r="K14805"/>
      <c r="L14805" s="172"/>
    </row>
    <row r="14806" spans="7:12" x14ac:dyDescent="0.15">
      <c r="G14806"/>
      <c r="H14806"/>
      <c r="I14806"/>
      <c r="J14806"/>
      <c r="K14806"/>
      <c r="L14806" s="172"/>
    </row>
    <row r="14807" spans="7:12" x14ac:dyDescent="0.15">
      <c r="G14807"/>
      <c r="H14807"/>
      <c r="I14807"/>
      <c r="J14807"/>
      <c r="K14807"/>
      <c r="L14807" s="172"/>
    </row>
    <row r="14808" spans="7:12" x14ac:dyDescent="0.15">
      <c r="G14808"/>
      <c r="H14808"/>
      <c r="I14808"/>
      <c r="J14808"/>
      <c r="K14808"/>
      <c r="L14808" s="172"/>
    </row>
    <row r="14809" spans="7:12" x14ac:dyDescent="0.15">
      <c r="G14809"/>
      <c r="H14809"/>
      <c r="I14809"/>
      <c r="J14809"/>
      <c r="K14809"/>
      <c r="L14809" s="172"/>
    </row>
    <row r="14810" spans="7:12" x14ac:dyDescent="0.15">
      <c r="G14810"/>
      <c r="H14810"/>
      <c r="I14810"/>
      <c r="J14810"/>
      <c r="K14810"/>
      <c r="L14810" s="172"/>
    </row>
    <row r="14811" spans="7:12" x14ac:dyDescent="0.15">
      <c r="G14811"/>
      <c r="H14811"/>
      <c r="I14811"/>
      <c r="J14811"/>
      <c r="K14811"/>
      <c r="L14811" s="172"/>
    </row>
    <row r="14812" spans="7:12" x14ac:dyDescent="0.15">
      <c r="G14812"/>
      <c r="H14812"/>
      <c r="I14812"/>
      <c r="J14812"/>
      <c r="K14812"/>
      <c r="L14812" s="172"/>
    </row>
    <row r="14813" spans="7:12" x14ac:dyDescent="0.15">
      <c r="G14813"/>
      <c r="H14813"/>
      <c r="I14813"/>
      <c r="J14813"/>
      <c r="K14813"/>
      <c r="L14813" s="172"/>
    </row>
    <row r="14814" spans="7:12" x14ac:dyDescent="0.15">
      <c r="G14814"/>
      <c r="H14814"/>
      <c r="I14814"/>
      <c r="J14814"/>
      <c r="K14814"/>
      <c r="L14814" s="172"/>
    </row>
    <row r="14815" spans="7:12" x14ac:dyDescent="0.15">
      <c r="G14815"/>
      <c r="H14815"/>
      <c r="I14815"/>
      <c r="J14815"/>
      <c r="K14815"/>
      <c r="L14815" s="172"/>
    </row>
    <row r="14816" spans="7:12" x14ac:dyDescent="0.15">
      <c r="G14816"/>
      <c r="H14816"/>
      <c r="I14816"/>
      <c r="J14816"/>
      <c r="K14816"/>
      <c r="L14816" s="172"/>
    </row>
    <row r="14817" spans="7:12" x14ac:dyDescent="0.15">
      <c r="G14817"/>
      <c r="H14817"/>
      <c r="I14817"/>
      <c r="J14817"/>
      <c r="K14817"/>
      <c r="L14817" s="172"/>
    </row>
    <row r="14818" spans="7:12" x14ac:dyDescent="0.15">
      <c r="G14818"/>
      <c r="H14818"/>
      <c r="I14818"/>
      <c r="J14818"/>
      <c r="K14818"/>
      <c r="L14818" s="172"/>
    </row>
    <row r="14819" spans="7:12" x14ac:dyDescent="0.15">
      <c r="G14819"/>
      <c r="H14819"/>
      <c r="I14819"/>
      <c r="J14819"/>
      <c r="K14819"/>
      <c r="L14819" s="172"/>
    </row>
    <row r="14820" spans="7:12" x14ac:dyDescent="0.15">
      <c r="G14820"/>
      <c r="H14820"/>
      <c r="I14820"/>
      <c r="J14820"/>
      <c r="K14820"/>
      <c r="L14820" s="172"/>
    </row>
    <row r="14821" spans="7:12" x14ac:dyDescent="0.15">
      <c r="G14821"/>
      <c r="H14821"/>
      <c r="I14821"/>
      <c r="J14821"/>
      <c r="K14821"/>
      <c r="L14821" s="172"/>
    </row>
    <row r="14822" spans="7:12" x14ac:dyDescent="0.15">
      <c r="G14822"/>
      <c r="H14822"/>
      <c r="I14822"/>
      <c r="J14822"/>
      <c r="K14822"/>
      <c r="L14822" s="172"/>
    </row>
    <row r="14823" spans="7:12" x14ac:dyDescent="0.15">
      <c r="G14823"/>
      <c r="H14823"/>
      <c r="I14823"/>
      <c r="J14823"/>
      <c r="K14823"/>
      <c r="L14823" s="172"/>
    </row>
    <row r="14824" spans="7:12" x14ac:dyDescent="0.15">
      <c r="G14824"/>
      <c r="H14824"/>
      <c r="I14824"/>
      <c r="J14824"/>
      <c r="K14824"/>
      <c r="L14824" s="172"/>
    </row>
    <row r="14825" spans="7:12" x14ac:dyDescent="0.15">
      <c r="G14825"/>
      <c r="H14825"/>
      <c r="I14825"/>
      <c r="J14825"/>
      <c r="K14825"/>
      <c r="L14825" s="172"/>
    </row>
    <row r="14826" spans="7:12" x14ac:dyDescent="0.15">
      <c r="G14826"/>
      <c r="H14826"/>
      <c r="I14826"/>
      <c r="J14826"/>
      <c r="K14826"/>
      <c r="L14826" s="172"/>
    </row>
    <row r="14827" spans="7:12" x14ac:dyDescent="0.15">
      <c r="G14827"/>
      <c r="H14827"/>
      <c r="I14827"/>
      <c r="J14827"/>
      <c r="K14827"/>
      <c r="L14827" s="172"/>
    </row>
    <row r="14828" spans="7:12" x14ac:dyDescent="0.15">
      <c r="G14828"/>
      <c r="H14828"/>
      <c r="I14828"/>
      <c r="J14828"/>
      <c r="K14828"/>
      <c r="L14828" s="172"/>
    </row>
    <row r="14829" spans="7:12" x14ac:dyDescent="0.15">
      <c r="G14829"/>
      <c r="H14829"/>
      <c r="I14829"/>
      <c r="J14829"/>
      <c r="K14829"/>
      <c r="L14829" s="172"/>
    </row>
    <row r="14830" spans="7:12" x14ac:dyDescent="0.15">
      <c r="G14830"/>
      <c r="H14830"/>
      <c r="I14830"/>
      <c r="J14830"/>
      <c r="K14830"/>
      <c r="L14830" s="172"/>
    </row>
    <row r="14831" spans="7:12" x14ac:dyDescent="0.15">
      <c r="G14831"/>
      <c r="H14831"/>
      <c r="I14831"/>
      <c r="J14831"/>
      <c r="K14831"/>
      <c r="L14831" s="172"/>
    </row>
    <row r="14832" spans="7:12" x14ac:dyDescent="0.15">
      <c r="G14832"/>
      <c r="H14832"/>
      <c r="I14832"/>
      <c r="J14832"/>
      <c r="K14832"/>
      <c r="L14832" s="172"/>
    </row>
    <row r="14833" spans="7:12" x14ac:dyDescent="0.15">
      <c r="G14833"/>
      <c r="H14833"/>
      <c r="I14833"/>
      <c r="J14833"/>
      <c r="K14833"/>
      <c r="L14833" s="172"/>
    </row>
    <row r="14834" spans="7:12" x14ac:dyDescent="0.15">
      <c r="G14834"/>
      <c r="H14834"/>
      <c r="I14834"/>
      <c r="J14834"/>
      <c r="K14834"/>
      <c r="L14834" s="172"/>
    </row>
    <row r="14835" spans="7:12" x14ac:dyDescent="0.15">
      <c r="G14835"/>
      <c r="H14835"/>
      <c r="I14835"/>
      <c r="J14835"/>
      <c r="K14835"/>
      <c r="L14835" s="172"/>
    </row>
    <row r="14836" spans="7:12" x14ac:dyDescent="0.15">
      <c r="G14836"/>
      <c r="H14836"/>
      <c r="I14836"/>
      <c r="J14836"/>
      <c r="K14836"/>
      <c r="L14836" s="172"/>
    </row>
    <row r="14837" spans="7:12" x14ac:dyDescent="0.15">
      <c r="G14837"/>
      <c r="H14837"/>
      <c r="I14837"/>
      <c r="J14837"/>
      <c r="K14837"/>
      <c r="L14837" s="172"/>
    </row>
    <row r="14838" spans="7:12" x14ac:dyDescent="0.15">
      <c r="G14838"/>
      <c r="H14838"/>
      <c r="I14838"/>
      <c r="J14838"/>
      <c r="K14838"/>
      <c r="L14838" s="172"/>
    </row>
    <row r="14839" spans="7:12" x14ac:dyDescent="0.15">
      <c r="G14839"/>
      <c r="H14839"/>
      <c r="I14839"/>
      <c r="J14839"/>
      <c r="K14839"/>
      <c r="L14839" s="172"/>
    </row>
    <row r="14840" spans="7:12" x14ac:dyDescent="0.15">
      <c r="G14840"/>
      <c r="H14840"/>
      <c r="I14840"/>
      <c r="J14840"/>
      <c r="K14840"/>
      <c r="L14840" s="172"/>
    </row>
    <row r="14841" spans="7:12" x14ac:dyDescent="0.15">
      <c r="G14841"/>
      <c r="H14841"/>
      <c r="I14841"/>
      <c r="J14841"/>
      <c r="K14841"/>
      <c r="L14841" s="172"/>
    </row>
    <row r="14842" spans="7:12" x14ac:dyDescent="0.15">
      <c r="G14842"/>
      <c r="H14842"/>
      <c r="I14842"/>
      <c r="J14842"/>
      <c r="K14842"/>
      <c r="L14842" s="172"/>
    </row>
    <row r="14843" spans="7:12" x14ac:dyDescent="0.15">
      <c r="G14843"/>
      <c r="H14843"/>
      <c r="I14843"/>
      <c r="J14843"/>
      <c r="K14843"/>
      <c r="L14843" s="172"/>
    </row>
    <row r="14844" spans="7:12" x14ac:dyDescent="0.15">
      <c r="G14844"/>
      <c r="H14844"/>
      <c r="I14844"/>
      <c r="J14844"/>
      <c r="K14844"/>
      <c r="L14844" s="172"/>
    </row>
    <row r="14845" spans="7:12" x14ac:dyDescent="0.15">
      <c r="G14845"/>
      <c r="H14845"/>
      <c r="I14845"/>
      <c r="J14845"/>
      <c r="K14845"/>
      <c r="L14845" s="172"/>
    </row>
    <row r="14846" spans="7:12" x14ac:dyDescent="0.15">
      <c r="G14846"/>
      <c r="H14846"/>
      <c r="I14846"/>
      <c r="J14846"/>
      <c r="K14846"/>
      <c r="L14846" s="172"/>
    </row>
    <row r="14847" spans="7:12" x14ac:dyDescent="0.15">
      <c r="G14847"/>
      <c r="H14847"/>
      <c r="I14847"/>
      <c r="J14847"/>
      <c r="K14847"/>
      <c r="L14847" s="172"/>
    </row>
    <row r="14848" spans="7:12" x14ac:dyDescent="0.15">
      <c r="G14848"/>
      <c r="H14848"/>
      <c r="I14848"/>
      <c r="J14848"/>
      <c r="K14848"/>
      <c r="L14848" s="172"/>
    </row>
    <row r="14849" spans="7:12" x14ac:dyDescent="0.15">
      <c r="G14849"/>
      <c r="H14849"/>
      <c r="I14849"/>
      <c r="J14849"/>
      <c r="K14849"/>
      <c r="L14849" s="172"/>
    </row>
    <row r="14850" spans="7:12" x14ac:dyDescent="0.15">
      <c r="G14850"/>
      <c r="H14850"/>
      <c r="I14850"/>
      <c r="J14850"/>
      <c r="K14850"/>
      <c r="L14850" s="172"/>
    </row>
    <row r="14851" spans="7:12" x14ac:dyDescent="0.15">
      <c r="G14851"/>
      <c r="H14851"/>
      <c r="I14851"/>
      <c r="J14851"/>
      <c r="K14851"/>
      <c r="L14851" s="172"/>
    </row>
    <row r="14852" spans="7:12" x14ac:dyDescent="0.15">
      <c r="G14852"/>
      <c r="H14852"/>
      <c r="I14852"/>
      <c r="J14852"/>
      <c r="K14852"/>
      <c r="L14852" s="172"/>
    </row>
    <row r="14853" spans="7:12" x14ac:dyDescent="0.15">
      <c r="G14853"/>
      <c r="H14853"/>
      <c r="I14853"/>
      <c r="J14853"/>
      <c r="K14853"/>
      <c r="L14853" s="172"/>
    </row>
    <row r="14854" spans="7:12" x14ac:dyDescent="0.15">
      <c r="G14854"/>
      <c r="H14854"/>
      <c r="I14854"/>
      <c r="J14854"/>
      <c r="K14854"/>
      <c r="L14854" s="172"/>
    </row>
    <row r="14855" spans="7:12" x14ac:dyDescent="0.15">
      <c r="G14855"/>
      <c r="H14855"/>
      <c r="I14855"/>
      <c r="J14855"/>
      <c r="K14855"/>
      <c r="L14855" s="172"/>
    </row>
    <row r="14856" spans="7:12" x14ac:dyDescent="0.15">
      <c r="G14856"/>
      <c r="H14856"/>
      <c r="I14856"/>
      <c r="J14856"/>
      <c r="K14856"/>
      <c r="L14856" s="172"/>
    </row>
    <row r="14857" spans="7:12" x14ac:dyDescent="0.15">
      <c r="G14857"/>
      <c r="H14857"/>
      <c r="I14857"/>
      <c r="J14857"/>
      <c r="K14857"/>
      <c r="L14857" s="172"/>
    </row>
    <row r="14858" spans="7:12" x14ac:dyDescent="0.15">
      <c r="G14858"/>
      <c r="H14858"/>
      <c r="I14858"/>
      <c r="J14858"/>
      <c r="K14858"/>
      <c r="L14858" s="172"/>
    </row>
    <row r="14859" spans="7:12" x14ac:dyDescent="0.15">
      <c r="G14859"/>
      <c r="H14859"/>
      <c r="I14859"/>
      <c r="J14859"/>
      <c r="K14859"/>
      <c r="L14859" s="172"/>
    </row>
    <row r="14860" spans="7:12" x14ac:dyDescent="0.15">
      <c r="G14860"/>
      <c r="H14860"/>
      <c r="I14860"/>
      <c r="J14860"/>
      <c r="K14860"/>
      <c r="L14860" s="172"/>
    </row>
    <row r="14861" spans="7:12" x14ac:dyDescent="0.15">
      <c r="G14861"/>
      <c r="H14861"/>
      <c r="I14861"/>
      <c r="J14861"/>
      <c r="K14861"/>
      <c r="L14861" s="172"/>
    </row>
    <row r="14862" spans="7:12" x14ac:dyDescent="0.15">
      <c r="G14862"/>
      <c r="H14862"/>
      <c r="I14862"/>
      <c r="J14862"/>
      <c r="K14862"/>
      <c r="L14862" s="172"/>
    </row>
    <row r="14863" spans="7:12" x14ac:dyDescent="0.15">
      <c r="G14863"/>
      <c r="H14863"/>
      <c r="I14863"/>
      <c r="J14863"/>
      <c r="K14863"/>
      <c r="L14863" s="172"/>
    </row>
    <row r="14864" spans="7:12" x14ac:dyDescent="0.15">
      <c r="G14864"/>
      <c r="H14864"/>
      <c r="I14864"/>
      <c r="J14864"/>
      <c r="K14864"/>
      <c r="L14864" s="172"/>
    </row>
    <row r="14865" spans="7:12" x14ac:dyDescent="0.15">
      <c r="G14865"/>
      <c r="H14865"/>
      <c r="I14865"/>
      <c r="J14865"/>
      <c r="K14865"/>
      <c r="L14865" s="172"/>
    </row>
    <row r="14866" spans="7:12" x14ac:dyDescent="0.15">
      <c r="G14866"/>
      <c r="H14866"/>
      <c r="I14866"/>
      <c r="J14866"/>
      <c r="K14866"/>
      <c r="L14866" s="172"/>
    </row>
    <row r="14867" spans="7:12" x14ac:dyDescent="0.15">
      <c r="G14867"/>
      <c r="H14867"/>
      <c r="I14867"/>
      <c r="J14867"/>
      <c r="K14867"/>
      <c r="L14867" s="172"/>
    </row>
    <row r="14868" spans="7:12" x14ac:dyDescent="0.15">
      <c r="G14868"/>
      <c r="H14868"/>
      <c r="I14868"/>
      <c r="J14868"/>
      <c r="K14868"/>
      <c r="L14868" s="172"/>
    </row>
    <row r="14869" spans="7:12" x14ac:dyDescent="0.15">
      <c r="G14869"/>
      <c r="H14869"/>
      <c r="I14869"/>
      <c r="J14869"/>
      <c r="K14869"/>
      <c r="L14869" s="172"/>
    </row>
    <row r="14870" spans="7:12" x14ac:dyDescent="0.15">
      <c r="G14870"/>
      <c r="H14870"/>
      <c r="I14870"/>
      <c r="J14870"/>
      <c r="K14870"/>
      <c r="L14870" s="172"/>
    </row>
    <row r="14871" spans="7:12" x14ac:dyDescent="0.15">
      <c r="G14871"/>
      <c r="H14871"/>
      <c r="I14871"/>
      <c r="J14871"/>
      <c r="K14871"/>
      <c r="L14871" s="172"/>
    </row>
    <row r="14872" spans="7:12" x14ac:dyDescent="0.15">
      <c r="G14872"/>
      <c r="H14872"/>
      <c r="I14872"/>
      <c r="J14872"/>
      <c r="K14872"/>
      <c r="L14872" s="172"/>
    </row>
    <row r="14873" spans="7:12" x14ac:dyDescent="0.15">
      <c r="G14873"/>
      <c r="H14873"/>
      <c r="I14873"/>
      <c r="J14873"/>
      <c r="K14873"/>
      <c r="L14873" s="172"/>
    </row>
    <row r="14874" spans="7:12" x14ac:dyDescent="0.15">
      <c r="G14874"/>
      <c r="H14874"/>
      <c r="I14874"/>
      <c r="J14874"/>
      <c r="K14874"/>
      <c r="L14874" s="172"/>
    </row>
    <row r="14875" spans="7:12" x14ac:dyDescent="0.15">
      <c r="G14875"/>
      <c r="H14875"/>
      <c r="I14875"/>
      <c r="J14875"/>
      <c r="K14875"/>
      <c r="L14875" s="172"/>
    </row>
    <row r="14876" spans="7:12" x14ac:dyDescent="0.15">
      <c r="G14876"/>
      <c r="H14876"/>
      <c r="I14876"/>
      <c r="J14876"/>
      <c r="K14876"/>
      <c r="L14876" s="172"/>
    </row>
    <row r="14877" spans="7:12" x14ac:dyDescent="0.15">
      <c r="G14877"/>
      <c r="H14877"/>
      <c r="I14877"/>
      <c r="J14877"/>
      <c r="K14877"/>
      <c r="L14877" s="172"/>
    </row>
    <row r="14878" spans="7:12" x14ac:dyDescent="0.15">
      <c r="G14878"/>
      <c r="H14878"/>
      <c r="I14878"/>
      <c r="J14878"/>
      <c r="K14878"/>
      <c r="L14878" s="172"/>
    </row>
    <row r="14879" spans="7:12" x14ac:dyDescent="0.15">
      <c r="G14879"/>
      <c r="H14879"/>
      <c r="I14879"/>
      <c r="J14879"/>
      <c r="K14879"/>
      <c r="L14879" s="172"/>
    </row>
    <row r="14880" spans="7:12" x14ac:dyDescent="0.15">
      <c r="G14880"/>
      <c r="H14880"/>
      <c r="I14880"/>
      <c r="J14880"/>
      <c r="K14880"/>
      <c r="L14880" s="172"/>
    </row>
    <row r="14881" spans="7:12" x14ac:dyDescent="0.15">
      <c r="G14881"/>
      <c r="H14881"/>
      <c r="I14881"/>
      <c r="J14881"/>
      <c r="K14881"/>
      <c r="L14881" s="172"/>
    </row>
    <row r="14882" spans="7:12" x14ac:dyDescent="0.15">
      <c r="G14882"/>
      <c r="H14882"/>
      <c r="I14882"/>
      <c r="J14882"/>
      <c r="K14882"/>
      <c r="L14882" s="172"/>
    </row>
    <row r="14883" spans="7:12" x14ac:dyDescent="0.15">
      <c r="G14883"/>
      <c r="H14883"/>
      <c r="I14883"/>
      <c r="J14883"/>
      <c r="K14883"/>
      <c r="L14883" s="172"/>
    </row>
    <row r="14884" spans="7:12" x14ac:dyDescent="0.15">
      <c r="G14884"/>
      <c r="H14884"/>
      <c r="I14884"/>
      <c r="J14884"/>
      <c r="K14884"/>
      <c r="L14884" s="172"/>
    </row>
    <row r="14885" spans="7:12" x14ac:dyDescent="0.15">
      <c r="G14885"/>
      <c r="H14885"/>
      <c r="I14885"/>
      <c r="J14885"/>
      <c r="K14885"/>
      <c r="L14885" s="172"/>
    </row>
    <row r="14886" spans="7:12" x14ac:dyDescent="0.15">
      <c r="G14886"/>
      <c r="H14886"/>
      <c r="I14886"/>
      <c r="J14886"/>
      <c r="K14886"/>
      <c r="L14886" s="172"/>
    </row>
    <row r="14887" spans="7:12" x14ac:dyDescent="0.15">
      <c r="G14887"/>
      <c r="H14887"/>
      <c r="I14887"/>
      <c r="J14887"/>
      <c r="K14887"/>
      <c r="L14887" s="172"/>
    </row>
    <row r="14888" spans="7:12" x14ac:dyDescent="0.15">
      <c r="G14888"/>
      <c r="H14888"/>
      <c r="I14888"/>
      <c r="J14888"/>
      <c r="K14888"/>
      <c r="L14888" s="172"/>
    </row>
    <row r="14889" spans="7:12" x14ac:dyDescent="0.15">
      <c r="G14889"/>
      <c r="H14889"/>
      <c r="I14889"/>
      <c r="J14889"/>
      <c r="K14889"/>
      <c r="L14889" s="172"/>
    </row>
    <row r="14890" spans="7:12" x14ac:dyDescent="0.15">
      <c r="G14890"/>
      <c r="H14890"/>
      <c r="I14890"/>
      <c r="J14890"/>
      <c r="K14890"/>
      <c r="L14890" s="172"/>
    </row>
    <row r="14891" spans="7:12" x14ac:dyDescent="0.15">
      <c r="G14891"/>
      <c r="H14891"/>
      <c r="I14891"/>
      <c r="J14891"/>
      <c r="K14891"/>
      <c r="L14891" s="172"/>
    </row>
    <row r="14892" spans="7:12" x14ac:dyDescent="0.15">
      <c r="G14892"/>
      <c r="H14892"/>
      <c r="I14892"/>
      <c r="J14892"/>
      <c r="K14892"/>
      <c r="L14892" s="172"/>
    </row>
    <row r="14893" spans="7:12" x14ac:dyDescent="0.15">
      <c r="G14893"/>
      <c r="H14893"/>
      <c r="I14893"/>
      <c r="J14893"/>
      <c r="K14893"/>
      <c r="L14893" s="172"/>
    </row>
    <row r="14894" spans="7:12" x14ac:dyDescent="0.15">
      <c r="G14894"/>
      <c r="H14894"/>
      <c r="I14894"/>
      <c r="J14894"/>
      <c r="K14894"/>
      <c r="L14894" s="172"/>
    </row>
    <row r="14895" spans="7:12" x14ac:dyDescent="0.15">
      <c r="G14895"/>
      <c r="H14895"/>
      <c r="I14895"/>
      <c r="J14895"/>
      <c r="K14895"/>
      <c r="L14895" s="172"/>
    </row>
    <row r="14896" spans="7:12" x14ac:dyDescent="0.15">
      <c r="G14896"/>
      <c r="H14896"/>
      <c r="I14896"/>
      <c r="J14896"/>
      <c r="K14896"/>
      <c r="L14896" s="172"/>
    </row>
    <row r="14897" spans="7:12" x14ac:dyDescent="0.15">
      <c r="G14897"/>
      <c r="H14897"/>
      <c r="I14897"/>
      <c r="J14897"/>
      <c r="K14897"/>
      <c r="L14897" s="172"/>
    </row>
    <row r="14898" spans="7:12" x14ac:dyDescent="0.15">
      <c r="G14898"/>
      <c r="H14898"/>
      <c r="I14898"/>
      <c r="J14898"/>
      <c r="K14898"/>
      <c r="L14898" s="172"/>
    </row>
    <row r="14899" spans="7:12" x14ac:dyDescent="0.15">
      <c r="G14899"/>
      <c r="H14899"/>
      <c r="I14899"/>
      <c r="J14899"/>
      <c r="K14899"/>
      <c r="L14899" s="172"/>
    </row>
    <row r="14900" spans="7:12" x14ac:dyDescent="0.15">
      <c r="G14900"/>
      <c r="H14900"/>
      <c r="I14900"/>
      <c r="J14900"/>
      <c r="K14900"/>
      <c r="L14900" s="172"/>
    </row>
    <row r="14901" spans="7:12" x14ac:dyDescent="0.15">
      <c r="G14901"/>
      <c r="H14901"/>
      <c r="I14901"/>
      <c r="J14901"/>
      <c r="K14901"/>
      <c r="L14901" s="172"/>
    </row>
    <row r="14902" spans="7:12" x14ac:dyDescent="0.15">
      <c r="G14902"/>
      <c r="H14902"/>
      <c r="I14902"/>
      <c r="J14902"/>
      <c r="K14902"/>
      <c r="L14902" s="172"/>
    </row>
    <row r="14903" spans="7:12" x14ac:dyDescent="0.15">
      <c r="G14903"/>
      <c r="H14903"/>
      <c r="I14903"/>
      <c r="J14903"/>
      <c r="K14903"/>
      <c r="L14903" s="172"/>
    </row>
    <row r="14904" spans="7:12" x14ac:dyDescent="0.15">
      <c r="G14904"/>
      <c r="H14904"/>
      <c r="I14904"/>
      <c r="J14904"/>
      <c r="K14904"/>
      <c r="L14904" s="172"/>
    </row>
    <row r="14905" spans="7:12" x14ac:dyDescent="0.15">
      <c r="G14905"/>
      <c r="H14905"/>
      <c r="I14905"/>
      <c r="J14905"/>
      <c r="K14905"/>
      <c r="L14905" s="172"/>
    </row>
    <row r="14906" spans="7:12" x14ac:dyDescent="0.15">
      <c r="G14906"/>
      <c r="H14906"/>
      <c r="I14906"/>
      <c r="J14906"/>
      <c r="K14906"/>
      <c r="L14906" s="172"/>
    </row>
    <row r="14907" spans="7:12" x14ac:dyDescent="0.15">
      <c r="G14907"/>
      <c r="H14907"/>
      <c r="I14907"/>
      <c r="J14907"/>
      <c r="K14907"/>
      <c r="L14907" s="172"/>
    </row>
    <row r="14908" spans="7:12" x14ac:dyDescent="0.15">
      <c r="G14908"/>
      <c r="H14908"/>
      <c r="I14908"/>
      <c r="J14908"/>
      <c r="K14908"/>
      <c r="L14908" s="172"/>
    </row>
    <row r="14909" spans="7:12" x14ac:dyDescent="0.15">
      <c r="G14909"/>
      <c r="H14909"/>
      <c r="I14909"/>
      <c r="J14909"/>
      <c r="K14909"/>
      <c r="L14909" s="172"/>
    </row>
    <row r="14910" spans="7:12" x14ac:dyDescent="0.15">
      <c r="G14910"/>
      <c r="H14910"/>
      <c r="I14910"/>
      <c r="J14910"/>
      <c r="K14910"/>
      <c r="L14910" s="172"/>
    </row>
    <row r="14911" spans="7:12" x14ac:dyDescent="0.15">
      <c r="G14911"/>
      <c r="H14911"/>
      <c r="I14911"/>
      <c r="J14911"/>
      <c r="K14911"/>
      <c r="L14911" s="172"/>
    </row>
    <row r="14912" spans="7:12" x14ac:dyDescent="0.15">
      <c r="G14912"/>
      <c r="H14912"/>
      <c r="I14912"/>
      <c r="J14912"/>
      <c r="K14912"/>
      <c r="L14912" s="172"/>
    </row>
    <row r="14913" spans="7:12" x14ac:dyDescent="0.15">
      <c r="G14913"/>
      <c r="H14913"/>
      <c r="I14913"/>
      <c r="J14913"/>
      <c r="K14913"/>
      <c r="L14913" s="172"/>
    </row>
    <row r="14914" spans="7:12" x14ac:dyDescent="0.15">
      <c r="G14914"/>
      <c r="H14914"/>
      <c r="I14914"/>
      <c r="J14914"/>
      <c r="K14914"/>
      <c r="L14914" s="172"/>
    </row>
    <row r="14915" spans="7:12" x14ac:dyDescent="0.15">
      <c r="G14915"/>
      <c r="H14915"/>
      <c r="I14915"/>
      <c r="J14915"/>
      <c r="K14915"/>
      <c r="L14915" s="172"/>
    </row>
    <row r="14916" spans="7:12" x14ac:dyDescent="0.15">
      <c r="G14916"/>
      <c r="H14916"/>
      <c r="I14916"/>
      <c r="J14916"/>
      <c r="K14916"/>
      <c r="L14916" s="172"/>
    </row>
    <row r="14917" spans="7:12" x14ac:dyDescent="0.15">
      <c r="G14917"/>
      <c r="H14917"/>
      <c r="I14917"/>
      <c r="J14917"/>
      <c r="K14917"/>
      <c r="L14917" s="172"/>
    </row>
    <row r="14918" spans="7:12" x14ac:dyDescent="0.15">
      <c r="G14918"/>
      <c r="H14918"/>
      <c r="I14918"/>
      <c r="J14918"/>
      <c r="K14918"/>
      <c r="L14918" s="172"/>
    </row>
    <row r="14919" spans="7:12" x14ac:dyDescent="0.15">
      <c r="G14919"/>
      <c r="H14919"/>
      <c r="I14919"/>
      <c r="J14919"/>
      <c r="K14919"/>
      <c r="L14919" s="172"/>
    </row>
    <row r="14920" spans="7:12" x14ac:dyDescent="0.15">
      <c r="G14920"/>
      <c r="H14920"/>
      <c r="I14920"/>
      <c r="J14920"/>
      <c r="K14920"/>
      <c r="L14920" s="172"/>
    </row>
    <row r="14921" spans="7:12" x14ac:dyDescent="0.15">
      <c r="G14921"/>
      <c r="H14921"/>
      <c r="I14921"/>
      <c r="J14921"/>
      <c r="K14921"/>
      <c r="L14921" s="172"/>
    </row>
    <row r="14922" spans="7:12" x14ac:dyDescent="0.15">
      <c r="G14922"/>
      <c r="H14922"/>
      <c r="I14922"/>
      <c r="J14922"/>
      <c r="K14922"/>
      <c r="L14922" s="172"/>
    </row>
    <row r="14923" spans="7:12" x14ac:dyDescent="0.15">
      <c r="G14923"/>
      <c r="H14923"/>
      <c r="I14923"/>
      <c r="J14923"/>
      <c r="K14923"/>
      <c r="L14923" s="172"/>
    </row>
    <row r="14924" spans="7:12" x14ac:dyDescent="0.15">
      <c r="G14924"/>
      <c r="H14924"/>
      <c r="I14924"/>
      <c r="J14924"/>
      <c r="K14924"/>
      <c r="L14924" s="172"/>
    </row>
    <row r="14925" spans="7:12" x14ac:dyDescent="0.15">
      <c r="G14925"/>
      <c r="H14925"/>
      <c r="I14925"/>
      <c r="J14925"/>
      <c r="K14925"/>
      <c r="L14925" s="172"/>
    </row>
    <row r="14926" spans="7:12" x14ac:dyDescent="0.15">
      <c r="G14926"/>
      <c r="H14926"/>
      <c r="I14926"/>
      <c r="J14926"/>
      <c r="K14926"/>
      <c r="L14926" s="172"/>
    </row>
    <row r="14927" spans="7:12" x14ac:dyDescent="0.15">
      <c r="G14927"/>
      <c r="H14927"/>
      <c r="I14927"/>
      <c r="J14927"/>
      <c r="K14927"/>
      <c r="L14927" s="172"/>
    </row>
    <row r="14928" spans="7:12" x14ac:dyDescent="0.15">
      <c r="G14928"/>
      <c r="H14928"/>
      <c r="I14928"/>
      <c r="J14928"/>
      <c r="K14928"/>
      <c r="L14928" s="172"/>
    </row>
    <row r="14929" spans="7:12" x14ac:dyDescent="0.15">
      <c r="G14929"/>
      <c r="H14929"/>
      <c r="I14929"/>
      <c r="J14929"/>
      <c r="K14929"/>
      <c r="L14929" s="172"/>
    </row>
    <row r="14930" spans="7:12" x14ac:dyDescent="0.15">
      <c r="G14930"/>
      <c r="H14930"/>
      <c r="I14930"/>
      <c r="J14930"/>
      <c r="K14930"/>
      <c r="L14930" s="172"/>
    </row>
    <row r="14931" spans="7:12" x14ac:dyDescent="0.15">
      <c r="G14931"/>
      <c r="H14931"/>
      <c r="I14931"/>
      <c r="J14931"/>
      <c r="K14931"/>
      <c r="L14931" s="172"/>
    </row>
    <row r="14932" spans="7:12" x14ac:dyDescent="0.15">
      <c r="G14932"/>
      <c r="H14932"/>
      <c r="I14932"/>
      <c r="J14932"/>
      <c r="K14932"/>
      <c r="L14932" s="172"/>
    </row>
    <row r="14933" spans="7:12" x14ac:dyDescent="0.15">
      <c r="G14933"/>
      <c r="H14933"/>
      <c r="I14933"/>
      <c r="J14933"/>
      <c r="K14933"/>
      <c r="L14933" s="172"/>
    </row>
    <row r="14934" spans="7:12" x14ac:dyDescent="0.15">
      <c r="G14934"/>
      <c r="H14934"/>
      <c r="I14934"/>
      <c r="J14934"/>
      <c r="K14934"/>
      <c r="L14934" s="172"/>
    </row>
    <row r="14935" spans="7:12" x14ac:dyDescent="0.15">
      <c r="G14935"/>
      <c r="H14935"/>
      <c r="I14935"/>
      <c r="J14935"/>
      <c r="K14935"/>
      <c r="L14935" s="172"/>
    </row>
    <row r="14936" spans="7:12" x14ac:dyDescent="0.15">
      <c r="G14936"/>
      <c r="H14936"/>
      <c r="I14936"/>
      <c r="J14936"/>
      <c r="K14936"/>
      <c r="L14936" s="172"/>
    </row>
    <row r="14937" spans="7:12" x14ac:dyDescent="0.15">
      <c r="G14937"/>
      <c r="H14937"/>
      <c r="I14937"/>
      <c r="J14937"/>
      <c r="K14937"/>
      <c r="L14937" s="172"/>
    </row>
    <row r="14938" spans="7:12" x14ac:dyDescent="0.15">
      <c r="G14938"/>
      <c r="H14938"/>
      <c r="I14938"/>
      <c r="J14938"/>
      <c r="K14938"/>
      <c r="L14938" s="172"/>
    </row>
    <row r="14939" spans="7:12" x14ac:dyDescent="0.15">
      <c r="G14939"/>
      <c r="H14939"/>
      <c r="I14939"/>
      <c r="J14939"/>
      <c r="K14939"/>
      <c r="L14939" s="172"/>
    </row>
    <row r="14940" spans="7:12" x14ac:dyDescent="0.15">
      <c r="G14940"/>
      <c r="H14940"/>
      <c r="I14940"/>
      <c r="J14940"/>
      <c r="K14940"/>
      <c r="L14940" s="172"/>
    </row>
    <row r="14941" spans="7:12" x14ac:dyDescent="0.15">
      <c r="G14941"/>
      <c r="H14941"/>
      <c r="I14941"/>
      <c r="J14941"/>
      <c r="K14941"/>
      <c r="L14941" s="172"/>
    </row>
    <row r="14942" spans="7:12" x14ac:dyDescent="0.15">
      <c r="G14942"/>
      <c r="H14942"/>
      <c r="I14942"/>
      <c r="J14942"/>
      <c r="K14942"/>
      <c r="L14942" s="172"/>
    </row>
    <row r="14943" spans="7:12" x14ac:dyDescent="0.15">
      <c r="G14943"/>
      <c r="H14943"/>
      <c r="I14943"/>
      <c r="J14943"/>
      <c r="K14943"/>
      <c r="L14943" s="172"/>
    </row>
    <row r="14944" spans="7:12" x14ac:dyDescent="0.15">
      <c r="G14944"/>
      <c r="H14944"/>
      <c r="I14944"/>
      <c r="J14944"/>
      <c r="K14944"/>
      <c r="L14944" s="172"/>
    </row>
    <row r="14945" spans="7:12" x14ac:dyDescent="0.15">
      <c r="G14945"/>
      <c r="H14945"/>
      <c r="I14945"/>
      <c r="J14945"/>
      <c r="K14945"/>
      <c r="L14945" s="172"/>
    </row>
    <row r="14946" spans="7:12" x14ac:dyDescent="0.15">
      <c r="G14946"/>
      <c r="H14946"/>
      <c r="I14946"/>
      <c r="J14946"/>
      <c r="K14946"/>
      <c r="L14946" s="172"/>
    </row>
    <row r="14947" spans="7:12" x14ac:dyDescent="0.15">
      <c r="G14947"/>
      <c r="H14947"/>
      <c r="I14947"/>
      <c r="J14947"/>
      <c r="K14947"/>
      <c r="L14947" s="172"/>
    </row>
    <row r="14948" spans="7:12" x14ac:dyDescent="0.15">
      <c r="G14948"/>
      <c r="H14948"/>
      <c r="I14948"/>
      <c r="J14948"/>
      <c r="K14948"/>
      <c r="L14948" s="172"/>
    </row>
    <row r="14949" spans="7:12" x14ac:dyDescent="0.15">
      <c r="G14949"/>
      <c r="H14949"/>
      <c r="I14949"/>
      <c r="J14949"/>
      <c r="K14949"/>
      <c r="L14949" s="172"/>
    </row>
    <row r="14950" spans="7:12" x14ac:dyDescent="0.15">
      <c r="G14950"/>
      <c r="H14950"/>
      <c r="I14950"/>
      <c r="J14950"/>
      <c r="K14950"/>
      <c r="L14950" s="172"/>
    </row>
    <row r="14951" spans="7:12" x14ac:dyDescent="0.15">
      <c r="G14951"/>
      <c r="H14951"/>
      <c r="I14951"/>
      <c r="J14951"/>
      <c r="K14951"/>
      <c r="L14951" s="172"/>
    </row>
    <row r="14952" spans="7:12" x14ac:dyDescent="0.15">
      <c r="G14952"/>
      <c r="H14952"/>
      <c r="I14952"/>
      <c r="J14952"/>
      <c r="K14952"/>
      <c r="L14952" s="172"/>
    </row>
    <row r="14953" spans="7:12" x14ac:dyDescent="0.15">
      <c r="G14953"/>
      <c r="H14953"/>
      <c r="I14953"/>
      <c r="J14953"/>
      <c r="K14953"/>
      <c r="L14953" s="172"/>
    </row>
    <row r="14954" spans="7:12" x14ac:dyDescent="0.15">
      <c r="G14954"/>
      <c r="H14954"/>
      <c r="I14954"/>
      <c r="J14954"/>
      <c r="K14954"/>
      <c r="L14954" s="172"/>
    </row>
    <row r="14955" spans="7:12" x14ac:dyDescent="0.15">
      <c r="G14955"/>
      <c r="H14955"/>
      <c r="I14955"/>
      <c r="J14955"/>
      <c r="K14955"/>
      <c r="L14955" s="172"/>
    </row>
    <row r="14956" spans="7:12" x14ac:dyDescent="0.15">
      <c r="G14956"/>
      <c r="H14956"/>
      <c r="I14956"/>
      <c r="J14956"/>
      <c r="K14956"/>
      <c r="L14956" s="172"/>
    </row>
    <row r="14957" spans="7:12" x14ac:dyDescent="0.15">
      <c r="G14957"/>
      <c r="H14957"/>
      <c r="I14957"/>
      <c r="J14957"/>
      <c r="K14957"/>
      <c r="L14957" s="172"/>
    </row>
    <row r="14958" spans="7:12" x14ac:dyDescent="0.15">
      <c r="G14958"/>
      <c r="H14958"/>
      <c r="I14958"/>
      <c r="J14958"/>
      <c r="K14958"/>
      <c r="L14958" s="172"/>
    </row>
    <row r="14959" spans="7:12" x14ac:dyDescent="0.15">
      <c r="G14959"/>
      <c r="H14959"/>
      <c r="I14959"/>
      <c r="J14959"/>
      <c r="K14959"/>
      <c r="L14959" s="172"/>
    </row>
    <row r="14960" spans="7:12" x14ac:dyDescent="0.15">
      <c r="G14960"/>
      <c r="H14960"/>
      <c r="I14960"/>
      <c r="J14960"/>
      <c r="K14960"/>
      <c r="L14960" s="172"/>
    </row>
    <row r="14961" spans="7:12" x14ac:dyDescent="0.15">
      <c r="G14961"/>
      <c r="H14961"/>
      <c r="I14961"/>
      <c r="J14961"/>
      <c r="K14961"/>
      <c r="L14961" s="172"/>
    </row>
    <row r="14962" spans="7:12" x14ac:dyDescent="0.15">
      <c r="G14962"/>
      <c r="H14962"/>
      <c r="I14962"/>
      <c r="J14962"/>
      <c r="K14962"/>
      <c r="L14962" s="172"/>
    </row>
    <row r="14963" spans="7:12" x14ac:dyDescent="0.15">
      <c r="G14963"/>
      <c r="H14963"/>
      <c r="I14963"/>
      <c r="J14963"/>
      <c r="K14963"/>
      <c r="L14963" s="172"/>
    </row>
    <row r="14964" spans="7:12" x14ac:dyDescent="0.15">
      <c r="G14964"/>
      <c r="H14964"/>
      <c r="I14964"/>
      <c r="J14964"/>
      <c r="K14964"/>
      <c r="L14964" s="172"/>
    </row>
    <row r="14965" spans="7:12" x14ac:dyDescent="0.15">
      <c r="G14965"/>
      <c r="H14965"/>
      <c r="I14965"/>
      <c r="J14965"/>
      <c r="K14965"/>
      <c r="L14965" s="172"/>
    </row>
    <row r="14966" spans="7:12" x14ac:dyDescent="0.15">
      <c r="G14966"/>
      <c r="H14966"/>
      <c r="I14966"/>
      <c r="J14966"/>
      <c r="K14966"/>
      <c r="L14966" s="172"/>
    </row>
    <row r="14967" spans="7:12" x14ac:dyDescent="0.15">
      <c r="G14967"/>
      <c r="H14967"/>
      <c r="I14967"/>
      <c r="J14967"/>
      <c r="K14967"/>
      <c r="L14967" s="172"/>
    </row>
    <row r="14968" spans="7:12" x14ac:dyDescent="0.15">
      <c r="G14968"/>
      <c r="H14968"/>
      <c r="I14968"/>
      <c r="J14968"/>
      <c r="K14968"/>
      <c r="L14968" s="172"/>
    </row>
    <row r="14969" spans="7:12" x14ac:dyDescent="0.15">
      <c r="G14969"/>
      <c r="H14969"/>
      <c r="I14969"/>
      <c r="J14969"/>
      <c r="K14969"/>
      <c r="L14969" s="172"/>
    </row>
    <row r="14970" spans="7:12" x14ac:dyDescent="0.15">
      <c r="G14970"/>
      <c r="H14970"/>
      <c r="I14970"/>
      <c r="J14970"/>
      <c r="K14970"/>
      <c r="L14970" s="172"/>
    </row>
    <row r="14971" spans="7:12" x14ac:dyDescent="0.15">
      <c r="G14971"/>
      <c r="H14971"/>
      <c r="I14971"/>
      <c r="J14971"/>
      <c r="K14971"/>
      <c r="L14971" s="172"/>
    </row>
    <row r="14972" spans="7:12" x14ac:dyDescent="0.15">
      <c r="G14972"/>
      <c r="H14972"/>
      <c r="I14972"/>
      <c r="J14972"/>
      <c r="K14972"/>
      <c r="L14972" s="172"/>
    </row>
    <row r="14973" spans="7:12" x14ac:dyDescent="0.15">
      <c r="G14973"/>
      <c r="H14973"/>
      <c r="I14973"/>
      <c r="J14973"/>
      <c r="K14973"/>
      <c r="L14973" s="172"/>
    </row>
    <row r="14974" spans="7:12" x14ac:dyDescent="0.15">
      <c r="G14974"/>
      <c r="H14974"/>
      <c r="I14974"/>
      <c r="J14974"/>
      <c r="K14974"/>
      <c r="L14974" s="172"/>
    </row>
    <row r="14975" spans="7:12" x14ac:dyDescent="0.15">
      <c r="G14975"/>
      <c r="H14975"/>
      <c r="I14975"/>
      <c r="J14975"/>
      <c r="K14975"/>
      <c r="L14975" s="172"/>
    </row>
    <row r="14976" spans="7:12" x14ac:dyDescent="0.15">
      <c r="G14976"/>
      <c r="H14976"/>
      <c r="I14976"/>
      <c r="J14976"/>
      <c r="K14976"/>
      <c r="L14976" s="172"/>
    </row>
    <row r="14977" spans="7:12" x14ac:dyDescent="0.15">
      <c r="G14977"/>
      <c r="H14977"/>
      <c r="I14977"/>
      <c r="J14977"/>
      <c r="K14977"/>
      <c r="L14977" s="172"/>
    </row>
    <row r="14978" spans="7:12" x14ac:dyDescent="0.15">
      <c r="G14978"/>
      <c r="H14978"/>
      <c r="I14978"/>
      <c r="J14978"/>
      <c r="K14978"/>
      <c r="L14978" s="172"/>
    </row>
    <row r="14979" spans="7:12" x14ac:dyDescent="0.15">
      <c r="G14979"/>
      <c r="H14979"/>
      <c r="I14979"/>
      <c r="J14979"/>
      <c r="K14979"/>
      <c r="L14979" s="172"/>
    </row>
    <row r="14980" spans="7:12" x14ac:dyDescent="0.15">
      <c r="G14980"/>
      <c r="H14980"/>
      <c r="I14980"/>
      <c r="J14980"/>
      <c r="K14980"/>
      <c r="L14980" s="172"/>
    </row>
    <row r="14981" spans="7:12" x14ac:dyDescent="0.15">
      <c r="G14981"/>
      <c r="H14981"/>
      <c r="I14981"/>
      <c r="J14981"/>
      <c r="K14981"/>
      <c r="L14981" s="172"/>
    </row>
    <row r="14982" spans="7:12" x14ac:dyDescent="0.15">
      <c r="G14982"/>
      <c r="H14982"/>
      <c r="I14982"/>
      <c r="J14982"/>
      <c r="K14982"/>
      <c r="L14982" s="172"/>
    </row>
    <row r="14983" spans="7:12" x14ac:dyDescent="0.15">
      <c r="G14983"/>
      <c r="H14983"/>
      <c r="I14983"/>
      <c r="J14983"/>
      <c r="K14983"/>
      <c r="L14983" s="172"/>
    </row>
    <row r="14984" spans="7:12" x14ac:dyDescent="0.15">
      <c r="G14984"/>
      <c r="H14984"/>
      <c r="I14984"/>
      <c r="J14984"/>
      <c r="K14984"/>
      <c r="L14984" s="172"/>
    </row>
    <row r="14985" spans="7:12" x14ac:dyDescent="0.15">
      <c r="G14985"/>
      <c r="H14985"/>
      <c r="I14985"/>
      <c r="J14985"/>
      <c r="K14985"/>
      <c r="L14985" s="172"/>
    </row>
    <row r="14986" spans="7:12" x14ac:dyDescent="0.15">
      <c r="G14986"/>
      <c r="H14986"/>
      <c r="I14986"/>
      <c r="J14986"/>
      <c r="K14986"/>
      <c r="L14986" s="172"/>
    </row>
    <row r="14987" spans="7:12" x14ac:dyDescent="0.15">
      <c r="G14987"/>
      <c r="H14987"/>
      <c r="I14987"/>
      <c r="J14987"/>
      <c r="K14987"/>
      <c r="L14987" s="172"/>
    </row>
    <row r="14988" spans="7:12" x14ac:dyDescent="0.15">
      <c r="G14988"/>
      <c r="H14988"/>
      <c r="I14988"/>
      <c r="J14988"/>
      <c r="K14988"/>
      <c r="L14988" s="172"/>
    </row>
    <row r="14989" spans="7:12" x14ac:dyDescent="0.15">
      <c r="G14989"/>
      <c r="H14989"/>
      <c r="I14989"/>
      <c r="J14989"/>
      <c r="K14989"/>
      <c r="L14989" s="172"/>
    </row>
    <row r="14990" spans="7:12" x14ac:dyDescent="0.15">
      <c r="G14990"/>
      <c r="H14990"/>
      <c r="I14990"/>
      <c r="J14990"/>
      <c r="K14990"/>
      <c r="L14990" s="172"/>
    </row>
    <row r="14991" spans="7:12" x14ac:dyDescent="0.15">
      <c r="G14991"/>
      <c r="H14991"/>
      <c r="I14991"/>
      <c r="J14991"/>
      <c r="K14991"/>
      <c r="L14991" s="172"/>
    </row>
    <row r="14992" spans="7:12" x14ac:dyDescent="0.15">
      <c r="G14992"/>
      <c r="H14992"/>
      <c r="I14992"/>
      <c r="J14992"/>
      <c r="K14992"/>
      <c r="L14992" s="172"/>
    </row>
    <row r="14993" spans="7:12" x14ac:dyDescent="0.15">
      <c r="G14993"/>
      <c r="H14993"/>
      <c r="I14993"/>
      <c r="J14993"/>
      <c r="K14993"/>
      <c r="L14993" s="172"/>
    </row>
    <row r="14994" spans="7:12" x14ac:dyDescent="0.15">
      <c r="G14994"/>
      <c r="H14994"/>
      <c r="I14994"/>
      <c r="J14994"/>
      <c r="K14994"/>
      <c r="L14994" s="172"/>
    </row>
    <row r="14995" spans="7:12" x14ac:dyDescent="0.15">
      <c r="G14995"/>
      <c r="H14995"/>
      <c r="I14995"/>
      <c r="J14995"/>
      <c r="K14995"/>
      <c r="L14995" s="172"/>
    </row>
    <row r="14996" spans="7:12" x14ac:dyDescent="0.15">
      <c r="G14996"/>
      <c r="H14996"/>
      <c r="I14996"/>
      <c r="J14996"/>
      <c r="K14996"/>
      <c r="L14996" s="172"/>
    </row>
    <row r="14997" spans="7:12" x14ac:dyDescent="0.15">
      <c r="G14997"/>
      <c r="H14997"/>
      <c r="I14997"/>
      <c r="J14997"/>
      <c r="K14997"/>
      <c r="L14997" s="172"/>
    </row>
    <row r="14998" spans="7:12" x14ac:dyDescent="0.15">
      <c r="G14998"/>
      <c r="H14998"/>
      <c r="I14998"/>
      <c r="J14998"/>
      <c r="K14998"/>
      <c r="L14998" s="172"/>
    </row>
    <row r="14999" spans="7:12" x14ac:dyDescent="0.15">
      <c r="G14999"/>
      <c r="H14999"/>
      <c r="I14999"/>
      <c r="J14999"/>
      <c r="K14999"/>
      <c r="L14999" s="172"/>
    </row>
    <row r="15000" spans="7:12" x14ac:dyDescent="0.15">
      <c r="G15000"/>
      <c r="H15000"/>
      <c r="I15000"/>
      <c r="J15000"/>
      <c r="K15000"/>
      <c r="L15000" s="172"/>
    </row>
    <row r="15001" spans="7:12" x14ac:dyDescent="0.15">
      <c r="G15001"/>
      <c r="H15001"/>
      <c r="I15001"/>
      <c r="J15001"/>
      <c r="K15001"/>
      <c r="L15001" s="172"/>
    </row>
    <row r="15002" spans="7:12" x14ac:dyDescent="0.15">
      <c r="G15002"/>
      <c r="H15002"/>
      <c r="I15002"/>
      <c r="J15002"/>
      <c r="K15002"/>
      <c r="L15002" s="172"/>
    </row>
    <row r="15003" spans="7:12" x14ac:dyDescent="0.15">
      <c r="G15003"/>
      <c r="H15003"/>
      <c r="I15003"/>
      <c r="J15003"/>
      <c r="K15003"/>
      <c r="L15003" s="172"/>
    </row>
    <row r="15004" spans="7:12" x14ac:dyDescent="0.15">
      <c r="G15004"/>
      <c r="H15004"/>
      <c r="I15004"/>
      <c r="J15004"/>
      <c r="K15004"/>
      <c r="L15004" s="172"/>
    </row>
    <row r="15005" spans="7:12" x14ac:dyDescent="0.15">
      <c r="G15005"/>
      <c r="H15005"/>
      <c r="I15005"/>
      <c r="J15005"/>
      <c r="K15005"/>
      <c r="L15005" s="172"/>
    </row>
    <row r="15006" spans="7:12" x14ac:dyDescent="0.15">
      <c r="G15006"/>
      <c r="H15006"/>
      <c r="I15006"/>
      <c r="J15006"/>
      <c r="K15006"/>
      <c r="L15006" s="172"/>
    </row>
    <row r="15007" spans="7:12" x14ac:dyDescent="0.15">
      <c r="G15007"/>
      <c r="H15007"/>
      <c r="I15007"/>
      <c r="J15007"/>
      <c r="K15007"/>
      <c r="L15007" s="172"/>
    </row>
    <row r="15008" spans="7:12" x14ac:dyDescent="0.15">
      <c r="G15008"/>
      <c r="H15008"/>
      <c r="I15008"/>
      <c r="J15008"/>
      <c r="K15008"/>
      <c r="L15008" s="172"/>
    </row>
    <row r="15009" spans="7:12" x14ac:dyDescent="0.15">
      <c r="G15009"/>
      <c r="H15009"/>
      <c r="I15009"/>
      <c r="J15009"/>
      <c r="K15009"/>
      <c r="L15009" s="172"/>
    </row>
    <row r="15010" spans="7:12" x14ac:dyDescent="0.15">
      <c r="G15010"/>
      <c r="H15010"/>
      <c r="I15010"/>
      <c r="J15010"/>
      <c r="K15010"/>
      <c r="L15010" s="172"/>
    </row>
    <row r="15011" spans="7:12" x14ac:dyDescent="0.15">
      <c r="G15011"/>
      <c r="H15011"/>
      <c r="I15011"/>
      <c r="J15011"/>
      <c r="K15011"/>
      <c r="L15011" s="172"/>
    </row>
    <row r="15012" spans="7:12" x14ac:dyDescent="0.15">
      <c r="G15012"/>
      <c r="H15012"/>
      <c r="I15012"/>
      <c r="J15012"/>
      <c r="K15012"/>
      <c r="L15012" s="172"/>
    </row>
    <row r="15013" spans="7:12" x14ac:dyDescent="0.15">
      <c r="G15013"/>
      <c r="H15013"/>
      <c r="I15013"/>
      <c r="J15013"/>
      <c r="K15013"/>
      <c r="L15013" s="172"/>
    </row>
    <row r="15014" spans="7:12" x14ac:dyDescent="0.15">
      <c r="G15014"/>
      <c r="H15014"/>
      <c r="I15014"/>
      <c r="J15014"/>
      <c r="K15014"/>
      <c r="L15014" s="172"/>
    </row>
    <row r="15015" spans="7:12" x14ac:dyDescent="0.15">
      <c r="G15015"/>
      <c r="H15015"/>
      <c r="I15015"/>
      <c r="J15015"/>
      <c r="K15015"/>
      <c r="L15015" s="172"/>
    </row>
    <row r="15016" spans="7:12" x14ac:dyDescent="0.15">
      <c r="G15016"/>
      <c r="H15016"/>
      <c r="I15016"/>
      <c r="J15016"/>
      <c r="K15016"/>
      <c r="L15016" s="172"/>
    </row>
    <row r="15017" spans="7:12" x14ac:dyDescent="0.15">
      <c r="G15017"/>
      <c r="H15017"/>
      <c r="I15017"/>
      <c r="J15017"/>
      <c r="K15017"/>
      <c r="L15017" s="172"/>
    </row>
    <row r="15018" spans="7:12" x14ac:dyDescent="0.15">
      <c r="G15018"/>
      <c r="H15018"/>
      <c r="I15018"/>
      <c r="J15018"/>
      <c r="K15018"/>
      <c r="L15018" s="172"/>
    </row>
    <row r="15019" spans="7:12" x14ac:dyDescent="0.15">
      <c r="G15019"/>
      <c r="H15019"/>
      <c r="I15019"/>
      <c r="J15019"/>
      <c r="K15019"/>
      <c r="L15019" s="172"/>
    </row>
    <row r="15020" spans="7:12" x14ac:dyDescent="0.15">
      <c r="G15020"/>
      <c r="H15020"/>
      <c r="I15020"/>
      <c r="J15020"/>
      <c r="K15020"/>
      <c r="L15020" s="172"/>
    </row>
    <row r="15021" spans="7:12" x14ac:dyDescent="0.15">
      <c r="G15021"/>
      <c r="H15021"/>
      <c r="I15021"/>
      <c r="J15021"/>
      <c r="K15021"/>
      <c r="L15021" s="172"/>
    </row>
    <row r="15022" spans="7:12" x14ac:dyDescent="0.15">
      <c r="G15022"/>
      <c r="H15022"/>
      <c r="I15022"/>
      <c r="J15022"/>
      <c r="K15022"/>
      <c r="L15022" s="172"/>
    </row>
    <row r="15023" spans="7:12" x14ac:dyDescent="0.15">
      <c r="G15023"/>
      <c r="H15023"/>
      <c r="I15023"/>
      <c r="J15023"/>
      <c r="K15023"/>
      <c r="L15023" s="172"/>
    </row>
    <row r="15024" spans="7:12" x14ac:dyDescent="0.15">
      <c r="G15024"/>
      <c r="H15024"/>
      <c r="I15024"/>
      <c r="J15024"/>
      <c r="K15024"/>
      <c r="L15024" s="172"/>
    </row>
    <row r="15025" spans="7:12" x14ac:dyDescent="0.15">
      <c r="G15025"/>
      <c r="H15025"/>
      <c r="I15025"/>
      <c r="J15025"/>
      <c r="K15025"/>
      <c r="L15025" s="172"/>
    </row>
    <row r="15026" spans="7:12" x14ac:dyDescent="0.15">
      <c r="G15026"/>
      <c r="H15026"/>
      <c r="I15026"/>
      <c r="J15026"/>
      <c r="K15026"/>
      <c r="L15026" s="172"/>
    </row>
    <row r="15027" spans="7:12" x14ac:dyDescent="0.15">
      <c r="G15027"/>
      <c r="H15027"/>
      <c r="I15027"/>
      <c r="J15027"/>
      <c r="K15027"/>
      <c r="L15027" s="172"/>
    </row>
    <row r="15028" spans="7:12" x14ac:dyDescent="0.15">
      <c r="G15028"/>
      <c r="H15028"/>
      <c r="I15028"/>
      <c r="J15028"/>
      <c r="K15028"/>
      <c r="L15028" s="172"/>
    </row>
    <row r="15029" spans="7:12" x14ac:dyDescent="0.15">
      <c r="G15029"/>
      <c r="H15029"/>
      <c r="I15029"/>
      <c r="J15029"/>
      <c r="K15029"/>
      <c r="L15029" s="172"/>
    </row>
    <row r="15030" spans="7:12" x14ac:dyDescent="0.15">
      <c r="G15030"/>
      <c r="H15030"/>
      <c r="I15030"/>
      <c r="J15030"/>
      <c r="K15030"/>
      <c r="L15030" s="172"/>
    </row>
    <row r="15031" spans="7:12" x14ac:dyDescent="0.15">
      <c r="G15031"/>
      <c r="H15031"/>
      <c r="I15031"/>
      <c r="J15031"/>
      <c r="K15031"/>
      <c r="L15031" s="172"/>
    </row>
    <row r="15032" spans="7:12" x14ac:dyDescent="0.15">
      <c r="G15032"/>
      <c r="H15032"/>
      <c r="I15032"/>
      <c r="J15032"/>
      <c r="K15032"/>
      <c r="L15032" s="172"/>
    </row>
    <row r="15033" spans="7:12" x14ac:dyDescent="0.15">
      <c r="G15033"/>
      <c r="H15033"/>
      <c r="I15033"/>
      <c r="J15033"/>
      <c r="K15033"/>
      <c r="L15033" s="172"/>
    </row>
    <row r="15034" spans="7:12" x14ac:dyDescent="0.15">
      <c r="G15034"/>
      <c r="H15034"/>
      <c r="I15034"/>
      <c r="J15034"/>
      <c r="K15034"/>
      <c r="L15034" s="172"/>
    </row>
    <row r="15035" spans="7:12" x14ac:dyDescent="0.15">
      <c r="G15035"/>
      <c r="H15035"/>
      <c r="I15035"/>
      <c r="J15035"/>
      <c r="K15035"/>
      <c r="L15035" s="172"/>
    </row>
    <row r="15036" spans="7:12" x14ac:dyDescent="0.15">
      <c r="G15036"/>
      <c r="H15036"/>
      <c r="I15036"/>
      <c r="J15036"/>
      <c r="K15036"/>
      <c r="L15036" s="172"/>
    </row>
    <row r="15037" spans="7:12" x14ac:dyDescent="0.15">
      <c r="G15037"/>
      <c r="H15037"/>
      <c r="I15037"/>
      <c r="J15037"/>
      <c r="K15037"/>
      <c r="L15037" s="172"/>
    </row>
    <row r="15038" spans="7:12" x14ac:dyDescent="0.15">
      <c r="G15038"/>
      <c r="H15038"/>
      <c r="I15038"/>
      <c r="J15038"/>
      <c r="K15038"/>
      <c r="L15038" s="172"/>
    </row>
    <row r="15039" spans="7:12" x14ac:dyDescent="0.15">
      <c r="G15039"/>
      <c r="H15039"/>
      <c r="I15039"/>
      <c r="J15039"/>
      <c r="K15039"/>
      <c r="L15039" s="172"/>
    </row>
    <row r="15040" spans="7:12" x14ac:dyDescent="0.15">
      <c r="G15040"/>
      <c r="H15040"/>
      <c r="I15040"/>
      <c r="J15040"/>
      <c r="K15040"/>
      <c r="L15040" s="172"/>
    </row>
    <row r="15041" spans="7:12" x14ac:dyDescent="0.15">
      <c r="G15041"/>
      <c r="H15041"/>
      <c r="I15041"/>
      <c r="J15041"/>
      <c r="K15041"/>
      <c r="L15041" s="172"/>
    </row>
    <row r="15042" spans="7:12" x14ac:dyDescent="0.15">
      <c r="G15042"/>
      <c r="H15042"/>
      <c r="I15042"/>
      <c r="J15042"/>
      <c r="K15042"/>
      <c r="L15042" s="172"/>
    </row>
    <row r="15043" spans="7:12" x14ac:dyDescent="0.15">
      <c r="G15043"/>
      <c r="H15043"/>
      <c r="I15043"/>
      <c r="J15043"/>
      <c r="K15043"/>
      <c r="L15043" s="172"/>
    </row>
    <row r="15044" spans="7:12" x14ac:dyDescent="0.15">
      <c r="G15044"/>
      <c r="H15044"/>
      <c r="I15044"/>
      <c r="J15044"/>
      <c r="K15044"/>
      <c r="L15044" s="172"/>
    </row>
    <row r="15045" spans="7:12" x14ac:dyDescent="0.15">
      <c r="G15045"/>
      <c r="H15045"/>
      <c r="I15045"/>
      <c r="J15045"/>
      <c r="K15045"/>
      <c r="L15045" s="172"/>
    </row>
    <row r="15046" spans="7:12" x14ac:dyDescent="0.15">
      <c r="G15046"/>
      <c r="H15046"/>
      <c r="I15046"/>
      <c r="J15046"/>
      <c r="K15046"/>
      <c r="L15046" s="172"/>
    </row>
    <row r="15047" spans="7:12" x14ac:dyDescent="0.15">
      <c r="G15047"/>
      <c r="H15047"/>
      <c r="I15047"/>
      <c r="J15047"/>
      <c r="K15047"/>
      <c r="L15047" s="172"/>
    </row>
    <row r="15048" spans="7:12" x14ac:dyDescent="0.15">
      <c r="G15048"/>
      <c r="H15048"/>
      <c r="I15048"/>
      <c r="J15048"/>
      <c r="K15048"/>
      <c r="L15048" s="172"/>
    </row>
    <row r="15049" spans="7:12" x14ac:dyDescent="0.15">
      <c r="G15049"/>
      <c r="H15049"/>
      <c r="I15049"/>
      <c r="J15049"/>
      <c r="K15049"/>
      <c r="L15049" s="172"/>
    </row>
    <row r="15050" spans="7:12" x14ac:dyDescent="0.15">
      <c r="G15050"/>
      <c r="H15050"/>
      <c r="I15050"/>
      <c r="J15050"/>
      <c r="K15050"/>
      <c r="L15050" s="172"/>
    </row>
    <row r="15051" spans="7:12" x14ac:dyDescent="0.15">
      <c r="G15051"/>
      <c r="H15051"/>
      <c r="I15051"/>
      <c r="J15051"/>
      <c r="K15051"/>
      <c r="L15051" s="172"/>
    </row>
    <row r="15052" spans="7:12" x14ac:dyDescent="0.15">
      <c r="G15052"/>
      <c r="H15052"/>
      <c r="I15052"/>
      <c r="J15052"/>
      <c r="K15052"/>
      <c r="L15052" s="172"/>
    </row>
    <row r="15053" spans="7:12" x14ac:dyDescent="0.15">
      <c r="G15053"/>
      <c r="H15053"/>
      <c r="I15053"/>
      <c r="J15053"/>
      <c r="K15053"/>
      <c r="L15053" s="172"/>
    </row>
    <row r="15054" spans="7:12" x14ac:dyDescent="0.15">
      <c r="G15054"/>
      <c r="H15054"/>
      <c r="I15054"/>
      <c r="J15054"/>
      <c r="K15054"/>
      <c r="L15054" s="172"/>
    </row>
    <row r="15055" spans="7:12" x14ac:dyDescent="0.15">
      <c r="G15055"/>
      <c r="H15055"/>
      <c r="I15055"/>
      <c r="J15055"/>
      <c r="K15055"/>
      <c r="L15055" s="172"/>
    </row>
    <row r="15056" spans="7:12" x14ac:dyDescent="0.15">
      <c r="G15056"/>
      <c r="H15056"/>
      <c r="I15056"/>
      <c r="J15056"/>
      <c r="K15056"/>
      <c r="L15056" s="172"/>
    </row>
    <row r="15057" spans="7:12" x14ac:dyDescent="0.15">
      <c r="G15057"/>
      <c r="H15057"/>
      <c r="I15057"/>
      <c r="J15057"/>
      <c r="K15057"/>
      <c r="L15057" s="172"/>
    </row>
    <row r="15058" spans="7:12" x14ac:dyDescent="0.15">
      <c r="G15058"/>
      <c r="H15058"/>
      <c r="I15058"/>
      <c r="J15058"/>
      <c r="K15058"/>
      <c r="L15058" s="172"/>
    </row>
    <row r="15059" spans="7:12" x14ac:dyDescent="0.15">
      <c r="G15059"/>
      <c r="H15059"/>
      <c r="I15059"/>
      <c r="J15059"/>
      <c r="K15059"/>
      <c r="L15059" s="172"/>
    </row>
    <row r="15060" spans="7:12" x14ac:dyDescent="0.15">
      <c r="G15060"/>
      <c r="H15060"/>
      <c r="I15060"/>
      <c r="J15060"/>
      <c r="K15060"/>
      <c r="L15060" s="172"/>
    </row>
    <row r="15061" spans="7:12" x14ac:dyDescent="0.15">
      <c r="G15061"/>
      <c r="H15061"/>
      <c r="I15061"/>
      <c r="J15061"/>
      <c r="K15061"/>
      <c r="L15061" s="172"/>
    </row>
    <row r="15062" spans="7:12" x14ac:dyDescent="0.15">
      <c r="G15062"/>
      <c r="H15062"/>
      <c r="I15062"/>
      <c r="J15062"/>
      <c r="K15062"/>
      <c r="L15062" s="172"/>
    </row>
    <row r="15063" spans="7:12" x14ac:dyDescent="0.15">
      <c r="G15063"/>
      <c r="H15063"/>
      <c r="I15063"/>
      <c r="J15063"/>
      <c r="K15063"/>
      <c r="L15063" s="172"/>
    </row>
    <row r="15064" spans="7:12" x14ac:dyDescent="0.15">
      <c r="G15064"/>
      <c r="H15064"/>
      <c r="I15064"/>
      <c r="J15064"/>
      <c r="K15064"/>
      <c r="L15064" s="172"/>
    </row>
    <row r="15065" spans="7:12" x14ac:dyDescent="0.15">
      <c r="G15065"/>
      <c r="H15065"/>
      <c r="I15065"/>
      <c r="J15065"/>
      <c r="K15065"/>
      <c r="L15065" s="172"/>
    </row>
    <row r="15066" spans="7:12" x14ac:dyDescent="0.15">
      <c r="G15066"/>
      <c r="H15066"/>
      <c r="I15066"/>
      <c r="J15066"/>
      <c r="K15066"/>
      <c r="L15066" s="172"/>
    </row>
    <row r="15067" spans="7:12" x14ac:dyDescent="0.15">
      <c r="G15067"/>
      <c r="H15067"/>
      <c r="I15067"/>
      <c r="J15067"/>
      <c r="K15067"/>
      <c r="L15067" s="172"/>
    </row>
    <row r="15068" spans="7:12" x14ac:dyDescent="0.15">
      <c r="G15068"/>
      <c r="H15068"/>
      <c r="I15068"/>
      <c r="J15068"/>
      <c r="K15068"/>
      <c r="L15068" s="172"/>
    </row>
    <row r="15069" spans="7:12" x14ac:dyDescent="0.15">
      <c r="G15069"/>
      <c r="H15069"/>
      <c r="I15069"/>
      <c r="J15069"/>
      <c r="K15069"/>
      <c r="L15069" s="172"/>
    </row>
    <row r="15070" spans="7:12" x14ac:dyDescent="0.15">
      <c r="G15070"/>
      <c r="H15070"/>
      <c r="I15070"/>
      <c r="J15070"/>
      <c r="K15070"/>
      <c r="L15070" s="172"/>
    </row>
    <row r="15071" spans="7:12" x14ac:dyDescent="0.15">
      <c r="G15071"/>
      <c r="H15071"/>
      <c r="I15071"/>
      <c r="J15071"/>
      <c r="K15071"/>
      <c r="L15071" s="172"/>
    </row>
    <row r="15072" spans="7:12" x14ac:dyDescent="0.15">
      <c r="G15072"/>
      <c r="H15072"/>
      <c r="I15072"/>
      <c r="J15072"/>
      <c r="K15072"/>
      <c r="L15072" s="172"/>
    </row>
    <row r="15073" spans="7:12" x14ac:dyDescent="0.15">
      <c r="G15073"/>
      <c r="H15073"/>
      <c r="I15073"/>
      <c r="J15073"/>
      <c r="K15073"/>
      <c r="L15073" s="172"/>
    </row>
    <row r="15074" spans="7:12" x14ac:dyDescent="0.15">
      <c r="G15074"/>
      <c r="H15074"/>
      <c r="I15074"/>
      <c r="J15074"/>
      <c r="K15074"/>
      <c r="L15074" s="172"/>
    </row>
    <row r="15075" spans="7:12" x14ac:dyDescent="0.15">
      <c r="G15075"/>
      <c r="H15075"/>
      <c r="I15075"/>
      <c r="J15075"/>
      <c r="K15075"/>
      <c r="L15075" s="172"/>
    </row>
    <row r="15076" spans="7:12" x14ac:dyDescent="0.15">
      <c r="G15076"/>
      <c r="H15076"/>
      <c r="I15076"/>
      <c r="J15076"/>
      <c r="K15076"/>
      <c r="L15076" s="172"/>
    </row>
    <row r="15077" spans="7:12" x14ac:dyDescent="0.15">
      <c r="G15077"/>
      <c r="H15077"/>
      <c r="I15077"/>
      <c r="J15077"/>
      <c r="K15077"/>
      <c r="L15077" s="172"/>
    </row>
    <row r="15078" spans="7:12" x14ac:dyDescent="0.15">
      <c r="G15078"/>
      <c r="H15078"/>
      <c r="I15078"/>
      <c r="J15078"/>
      <c r="K15078"/>
      <c r="L15078" s="172"/>
    </row>
    <row r="15079" spans="7:12" x14ac:dyDescent="0.15">
      <c r="G15079"/>
      <c r="H15079"/>
      <c r="I15079"/>
      <c r="J15079"/>
      <c r="K15079"/>
      <c r="L15079" s="172"/>
    </row>
    <row r="15080" spans="7:12" x14ac:dyDescent="0.15">
      <c r="G15080"/>
      <c r="H15080"/>
      <c r="I15080"/>
      <c r="J15080"/>
      <c r="K15080"/>
      <c r="L15080" s="172"/>
    </row>
    <row r="15081" spans="7:12" x14ac:dyDescent="0.15">
      <c r="G15081"/>
      <c r="H15081"/>
      <c r="I15081"/>
      <c r="J15081"/>
      <c r="K15081"/>
      <c r="L15081" s="172"/>
    </row>
    <row r="15082" spans="7:12" x14ac:dyDescent="0.15">
      <c r="G15082"/>
      <c r="H15082"/>
      <c r="I15082"/>
      <c r="J15082"/>
      <c r="K15082"/>
      <c r="L15082" s="172"/>
    </row>
    <row r="15083" spans="7:12" x14ac:dyDescent="0.15">
      <c r="G15083"/>
      <c r="H15083"/>
      <c r="I15083"/>
      <c r="J15083"/>
      <c r="K15083"/>
      <c r="L15083" s="172"/>
    </row>
    <row r="15084" spans="7:12" x14ac:dyDescent="0.15">
      <c r="G15084"/>
      <c r="H15084"/>
      <c r="I15084"/>
      <c r="J15084"/>
      <c r="K15084"/>
      <c r="L15084" s="172"/>
    </row>
    <row r="15085" spans="7:12" x14ac:dyDescent="0.15">
      <c r="G15085"/>
      <c r="H15085"/>
      <c r="I15085"/>
      <c r="J15085"/>
      <c r="K15085"/>
      <c r="L15085" s="172"/>
    </row>
    <row r="15086" spans="7:12" x14ac:dyDescent="0.15">
      <c r="G15086"/>
      <c r="H15086"/>
      <c r="I15086"/>
      <c r="J15086"/>
      <c r="K15086"/>
      <c r="L15086" s="172"/>
    </row>
    <row r="15087" spans="7:12" x14ac:dyDescent="0.15">
      <c r="G15087"/>
      <c r="H15087"/>
      <c r="I15087"/>
      <c r="J15087"/>
      <c r="K15087"/>
      <c r="L15087" s="172"/>
    </row>
    <row r="15088" spans="7:12" x14ac:dyDescent="0.15">
      <c r="G15088"/>
      <c r="H15088"/>
      <c r="I15088"/>
      <c r="J15088"/>
      <c r="K15088"/>
      <c r="L15088" s="172"/>
    </row>
    <row r="15089" spans="7:12" x14ac:dyDescent="0.15">
      <c r="G15089"/>
      <c r="H15089"/>
      <c r="I15089"/>
      <c r="J15089"/>
      <c r="K15089"/>
      <c r="L15089" s="172"/>
    </row>
    <row r="15090" spans="7:12" x14ac:dyDescent="0.15">
      <c r="G15090"/>
      <c r="H15090"/>
      <c r="I15090"/>
      <c r="J15090"/>
      <c r="K15090"/>
      <c r="L15090" s="172"/>
    </row>
    <row r="15091" spans="7:12" x14ac:dyDescent="0.15">
      <c r="G15091"/>
      <c r="H15091"/>
      <c r="I15091"/>
      <c r="J15091"/>
      <c r="K15091"/>
      <c r="L15091" s="172"/>
    </row>
    <row r="15092" spans="7:12" x14ac:dyDescent="0.15">
      <c r="G15092"/>
      <c r="H15092"/>
      <c r="I15092"/>
      <c r="J15092"/>
      <c r="K15092"/>
      <c r="L15092" s="172"/>
    </row>
    <row r="15093" spans="7:12" x14ac:dyDescent="0.15">
      <c r="G15093"/>
      <c r="H15093"/>
      <c r="I15093"/>
      <c r="J15093"/>
      <c r="K15093"/>
      <c r="L15093" s="172"/>
    </row>
    <row r="15094" spans="7:12" x14ac:dyDescent="0.15">
      <c r="G15094"/>
      <c r="H15094"/>
      <c r="I15094"/>
      <c r="J15094"/>
      <c r="K15094"/>
      <c r="L15094" s="172"/>
    </row>
    <row r="15095" spans="7:12" x14ac:dyDescent="0.15">
      <c r="G15095"/>
      <c r="H15095"/>
      <c r="I15095"/>
      <c r="J15095"/>
      <c r="K15095"/>
      <c r="L15095" s="172"/>
    </row>
    <row r="15096" spans="7:12" x14ac:dyDescent="0.15">
      <c r="G15096"/>
      <c r="H15096"/>
      <c r="I15096"/>
      <c r="J15096"/>
      <c r="K15096"/>
      <c r="L15096" s="172"/>
    </row>
    <row r="15097" spans="7:12" x14ac:dyDescent="0.15">
      <c r="G15097"/>
      <c r="H15097"/>
      <c r="I15097"/>
      <c r="J15097"/>
      <c r="K15097"/>
      <c r="L15097" s="172"/>
    </row>
    <row r="15098" spans="7:12" x14ac:dyDescent="0.15">
      <c r="G15098"/>
      <c r="H15098"/>
      <c r="I15098"/>
      <c r="J15098"/>
      <c r="K15098"/>
      <c r="L15098" s="172"/>
    </row>
    <row r="15099" spans="7:12" x14ac:dyDescent="0.15">
      <c r="G15099"/>
      <c r="H15099"/>
      <c r="I15099"/>
      <c r="J15099"/>
      <c r="K15099"/>
      <c r="L15099" s="172"/>
    </row>
    <row r="15100" spans="7:12" x14ac:dyDescent="0.15">
      <c r="G15100"/>
      <c r="H15100"/>
      <c r="I15100"/>
      <c r="J15100"/>
      <c r="K15100"/>
      <c r="L15100" s="172"/>
    </row>
    <row r="15101" spans="7:12" x14ac:dyDescent="0.15">
      <c r="G15101"/>
      <c r="H15101"/>
      <c r="I15101"/>
      <c r="J15101"/>
      <c r="K15101"/>
      <c r="L15101" s="172"/>
    </row>
    <row r="15102" spans="7:12" x14ac:dyDescent="0.15">
      <c r="G15102"/>
      <c r="H15102"/>
      <c r="I15102"/>
      <c r="J15102"/>
      <c r="K15102"/>
      <c r="L15102" s="172"/>
    </row>
    <row r="15103" spans="7:12" x14ac:dyDescent="0.15">
      <c r="G15103"/>
      <c r="H15103"/>
      <c r="I15103"/>
      <c r="J15103"/>
      <c r="K15103"/>
      <c r="L15103" s="172"/>
    </row>
    <row r="15104" spans="7:12" x14ac:dyDescent="0.15">
      <c r="G15104"/>
      <c r="H15104"/>
      <c r="I15104"/>
      <c r="J15104"/>
      <c r="K15104"/>
      <c r="L15104" s="172"/>
    </row>
    <row r="15105" spans="7:12" x14ac:dyDescent="0.15">
      <c r="G15105"/>
      <c r="H15105"/>
      <c r="I15105"/>
      <c r="J15105"/>
      <c r="K15105"/>
      <c r="L15105" s="172"/>
    </row>
    <row r="15106" spans="7:12" x14ac:dyDescent="0.15">
      <c r="G15106"/>
      <c r="H15106"/>
      <c r="I15106"/>
      <c r="J15106"/>
      <c r="K15106"/>
      <c r="L15106" s="172"/>
    </row>
    <row r="15107" spans="7:12" x14ac:dyDescent="0.15">
      <c r="G15107"/>
      <c r="H15107"/>
      <c r="I15107"/>
      <c r="J15107"/>
      <c r="K15107"/>
      <c r="L15107" s="172"/>
    </row>
    <row r="15108" spans="7:12" x14ac:dyDescent="0.15">
      <c r="G15108"/>
      <c r="H15108"/>
      <c r="I15108"/>
      <c r="J15108"/>
      <c r="K15108"/>
      <c r="L15108" s="172"/>
    </row>
    <row r="15109" spans="7:12" x14ac:dyDescent="0.15">
      <c r="G15109"/>
      <c r="H15109"/>
      <c r="I15109"/>
      <c r="J15109"/>
      <c r="K15109"/>
      <c r="L15109" s="172"/>
    </row>
    <row r="15110" spans="7:12" x14ac:dyDescent="0.15">
      <c r="G15110"/>
      <c r="H15110"/>
      <c r="I15110"/>
      <c r="J15110"/>
      <c r="K15110"/>
      <c r="L15110" s="172"/>
    </row>
    <row r="15111" spans="7:12" x14ac:dyDescent="0.15">
      <c r="G15111"/>
      <c r="H15111"/>
      <c r="I15111"/>
      <c r="J15111"/>
      <c r="K15111"/>
      <c r="L15111" s="172"/>
    </row>
    <row r="15112" spans="7:12" x14ac:dyDescent="0.15">
      <c r="G15112"/>
      <c r="H15112"/>
      <c r="I15112"/>
      <c r="J15112"/>
      <c r="K15112"/>
      <c r="L15112" s="172"/>
    </row>
    <row r="15113" spans="7:12" x14ac:dyDescent="0.15">
      <c r="G15113"/>
      <c r="H15113"/>
      <c r="I15113"/>
      <c r="J15113"/>
      <c r="K15113"/>
      <c r="L15113" s="172"/>
    </row>
    <row r="15114" spans="7:12" x14ac:dyDescent="0.15">
      <c r="G15114"/>
      <c r="H15114"/>
      <c r="I15114"/>
      <c r="J15114"/>
      <c r="K15114"/>
      <c r="L15114" s="172"/>
    </row>
    <row r="15115" spans="7:12" x14ac:dyDescent="0.15">
      <c r="G15115"/>
      <c r="H15115"/>
      <c r="I15115"/>
      <c r="J15115"/>
      <c r="K15115"/>
      <c r="L15115" s="172"/>
    </row>
    <row r="15116" spans="7:12" x14ac:dyDescent="0.15">
      <c r="G15116"/>
      <c r="H15116"/>
      <c r="I15116"/>
      <c r="J15116"/>
      <c r="K15116"/>
      <c r="L15116" s="172"/>
    </row>
    <row r="15117" spans="7:12" x14ac:dyDescent="0.15">
      <c r="G15117"/>
      <c r="H15117"/>
      <c r="I15117"/>
      <c r="J15117"/>
      <c r="K15117"/>
      <c r="L15117" s="172"/>
    </row>
    <row r="15118" spans="7:12" x14ac:dyDescent="0.15">
      <c r="G15118"/>
      <c r="H15118"/>
      <c r="I15118"/>
      <c r="J15118"/>
      <c r="K15118"/>
      <c r="L15118" s="172"/>
    </row>
    <row r="15119" spans="7:12" x14ac:dyDescent="0.15">
      <c r="G15119"/>
      <c r="H15119"/>
      <c r="I15119"/>
      <c r="J15119"/>
      <c r="K15119"/>
      <c r="L15119" s="172"/>
    </row>
    <row r="15120" spans="7:12" x14ac:dyDescent="0.15">
      <c r="G15120"/>
      <c r="H15120"/>
      <c r="I15120"/>
      <c r="J15120"/>
      <c r="K15120"/>
      <c r="L15120" s="172"/>
    </row>
    <row r="15121" spans="7:12" x14ac:dyDescent="0.15">
      <c r="G15121"/>
      <c r="H15121"/>
      <c r="I15121"/>
      <c r="J15121"/>
      <c r="K15121"/>
      <c r="L15121" s="172"/>
    </row>
    <row r="15122" spans="7:12" x14ac:dyDescent="0.15">
      <c r="G15122"/>
      <c r="H15122"/>
      <c r="I15122"/>
      <c r="J15122"/>
      <c r="K15122"/>
      <c r="L15122" s="172"/>
    </row>
    <row r="15123" spans="7:12" x14ac:dyDescent="0.15">
      <c r="G15123"/>
      <c r="H15123"/>
      <c r="I15123"/>
      <c r="J15123"/>
      <c r="K15123"/>
      <c r="L15123" s="172"/>
    </row>
    <row r="15124" spans="7:12" x14ac:dyDescent="0.15">
      <c r="G15124"/>
      <c r="H15124"/>
      <c r="I15124"/>
      <c r="J15124"/>
      <c r="K15124"/>
      <c r="L15124" s="172"/>
    </row>
    <row r="15125" spans="7:12" x14ac:dyDescent="0.15">
      <c r="G15125"/>
      <c r="H15125"/>
      <c r="I15125"/>
      <c r="J15125"/>
      <c r="K15125"/>
      <c r="L15125" s="172"/>
    </row>
    <row r="15126" spans="7:12" x14ac:dyDescent="0.15">
      <c r="G15126"/>
      <c r="H15126"/>
      <c r="I15126"/>
      <c r="J15126"/>
      <c r="K15126"/>
      <c r="L15126" s="172"/>
    </row>
    <row r="15127" spans="7:12" x14ac:dyDescent="0.15">
      <c r="G15127"/>
      <c r="H15127"/>
      <c r="I15127"/>
      <c r="J15127"/>
      <c r="K15127"/>
      <c r="L15127" s="172"/>
    </row>
    <row r="15128" spans="7:12" x14ac:dyDescent="0.15">
      <c r="G15128"/>
      <c r="H15128"/>
      <c r="I15128"/>
      <c r="J15128"/>
      <c r="K15128"/>
      <c r="L15128" s="172"/>
    </row>
    <row r="15129" spans="7:12" x14ac:dyDescent="0.15">
      <c r="G15129"/>
      <c r="H15129"/>
      <c r="I15129"/>
      <c r="J15129"/>
      <c r="K15129"/>
      <c r="L15129" s="172"/>
    </row>
    <row r="15130" spans="7:12" x14ac:dyDescent="0.15">
      <c r="G15130"/>
      <c r="H15130"/>
      <c r="I15130"/>
      <c r="J15130"/>
      <c r="K15130"/>
      <c r="L15130" s="172"/>
    </row>
    <row r="15131" spans="7:12" x14ac:dyDescent="0.15">
      <c r="G15131"/>
      <c r="H15131"/>
      <c r="I15131"/>
      <c r="J15131"/>
      <c r="K15131"/>
      <c r="L15131" s="172"/>
    </row>
    <row r="15132" spans="7:12" x14ac:dyDescent="0.15">
      <c r="G15132"/>
      <c r="H15132"/>
      <c r="I15132"/>
      <c r="J15132"/>
      <c r="K15132"/>
      <c r="L15132" s="172"/>
    </row>
    <row r="15133" spans="7:12" x14ac:dyDescent="0.15">
      <c r="G15133"/>
      <c r="H15133"/>
      <c r="I15133"/>
      <c r="J15133"/>
      <c r="K15133"/>
      <c r="L15133" s="172"/>
    </row>
    <row r="15134" spans="7:12" x14ac:dyDescent="0.15">
      <c r="G15134"/>
      <c r="H15134"/>
      <c r="I15134"/>
      <c r="J15134"/>
      <c r="K15134"/>
      <c r="L15134" s="172"/>
    </row>
    <row r="15135" spans="7:12" x14ac:dyDescent="0.15">
      <c r="G15135"/>
      <c r="H15135"/>
      <c r="I15135"/>
      <c r="J15135"/>
      <c r="K15135"/>
      <c r="L15135" s="172"/>
    </row>
    <row r="15136" spans="7:12" x14ac:dyDescent="0.15">
      <c r="G15136"/>
      <c r="H15136"/>
      <c r="I15136"/>
      <c r="J15136"/>
      <c r="K15136"/>
      <c r="L15136" s="172"/>
    </row>
    <row r="15137" spans="7:12" x14ac:dyDescent="0.15">
      <c r="G15137"/>
      <c r="H15137"/>
      <c r="I15137"/>
      <c r="J15137"/>
      <c r="K15137"/>
      <c r="L15137" s="172"/>
    </row>
    <row r="15138" spans="7:12" x14ac:dyDescent="0.15">
      <c r="G15138"/>
      <c r="H15138"/>
      <c r="I15138"/>
      <c r="J15138"/>
      <c r="K15138"/>
      <c r="L15138" s="172"/>
    </row>
    <row r="15139" spans="7:12" x14ac:dyDescent="0.15">
      <c r="G15139"/>
      <c r="H15139"/>
      <c r="I15139"/>
      <c r="J15139"/>
      <c r="K15139"/>
      <c r="L15139" s="172"/>
    </row>
    <row r="15140" spans="7:12" x14ac:dyDescent="0.15">
      <c r="G15140"/>
      <c r="H15140"/>
      <c r="I15140"/>
      <c r="J15140"/>
      <c r="K15140"/>
      <c r="L15140" s="172"/>
    </row>
    <row r="15141" spans="7:12" x14ac:dyDescent="0.15">
      <c r="G15141"/>
      <c r="H15141"/>
      <c r="I15141"/>
      <c r="J15141"/>
      <c r="K15141"/>
      <c r="L15141" s="172"/>
    </row>
    <row r="15142" spans="7:12" x14ac:dyDescent="0.15">
      <c r="G15142"/>
      <c r="H15142"/>
      <c r="I15142"/>
      <c r="J15142"/>
      <c r="K15142"/>
      <c r="L15142" s="172"/>
    </row>
    <row r="15143" spans="7:12" x14ac:dyDescent="0.15">
      <c r="G15143"/>
      <c r="H15143"/>
      <c r="I15143"/>
      <c r="J15143"/>
      <c r="K15143"/>
      <c r="L15143" s="172"/>
    </row>
    <row r="15144" spans="7:12" x14ac:dyDescent="0.15">
      <c r="G15144"/>
      <c r="H15144"/>
      <c r="I15144"/>
      <c r="J15144"/>
      <c r="K15144"/>
      <c r="L15144" s="172"/>
    </row>
    <row r="15145" spans="7:12" x14ac:dyDescent="0.15">
      <c r="G15145"/>
      <c r="H15145"/>
      <c r="I15145"/>
      <c r="J15145"/>
      <c r="K15145"/>
      <c r="L15145" s="172"/>
    </row>
    <row r="15146" spans="7:12" x14ac:dyDescent="0.15">
      <c r="G15146"/>
      <c r="H15146"/>
      <c r="I15146"/>
      <c r="J15146"/>
      <c r="K15146"/>
      <c r="L15146" s="172"/>
    </row>
    <row r="15147" spans="7:12" x14ac:dyDescent="0.15">
      <c r="G15147"/>
      <c r="H15147"/>
      <c r="I15147"/>
      <c r="J15147"/>
      <c r="K15147"/>
      <c r="L15147" s="172"/>
    </row>
    <row r="15148" spans="7:12" x14ac:dyDescent="0.15">
      <c r="G15148"/>
      <c r="H15148"/>
      <c r="I15148"/>
      <c r="J15148"/>
      <c r="K15148"/>
      <c r="L15148" s="172"/>
    </row>
    <row r="15149" spans="7:12" x14ac:dyDescent="0.15">
      <c r="G15149"/>
      <c r="H15149"/>
      <c r="I15149"/>
      <c r="J15149"/>
      <c r="K15149"/>
      <c r="L15149" s="172"/>
    </row>
    <row r="15150" spans="7:12" x14ac:dyDescent="0.15">
      <c r="G15150"/>
      <c r="H15150"/>
      <c r="I15150"/>
      <c r="J15150"/>
      <c r="K15150"/>
      <c r="L15150" s="172"/>
    </row>
    <row r="15151" spans="7:12" x14ac:dyDescent="0.15">
      <c r="G15151"/>
      <c r="H15151"/>
      <c r="I15151"/>
      <c r="J15151"/>
      <c r="K15151"/>
      <c r="L15151" s="172"/>
    </row>
    <row r="15152" spans="7:12" x14ac:dyDescent="0.15">
      <c r="G15152"/>
      <c r="H15152"/>
      <c r="I15152"/>
      <c r="J15152"/>
      <c r="K15152"/>
      <c r="L15152" s="172"/>
    </row>
    <row r="15153" spans="7:12" x14ac:dyDescent="0.15">
      <c r="G15153"/>
      <c r="H15153"/>
      <c r="I15153"/>
      <c r="J15153"/>
      <c r="K15153"/>
      <c r="L15153" s="172"/>
    </row>
    <row r="15154" spans="7:12" x14ac:dyDescent="0.15">
      <c r="G15154"/>
      <c r="H15154"/>
      <c r="I15154"/>
      <c r="J15154"/>
      <c r="K15154"/>
      <c r="L15154" s="172"/>
    </row>
    <row r="15155" spans="7:12" x14ac:dyDescent="0.15">
      <c r="G15155"/>
      <c r="H15155"/>
      <c r="I15155"/>
      <c r="J15155"/>
      <c r="K15155"/>
      <c r="L15155" s="172"/>
    </row>
    <row r="15156" spans="7:12" x14ac:dyDescent="0.15">
      <c r="G15156"/>
      <c r="H15156"/>
      <c r="I15156"/>
      <c r="J15156"/>
      <c r="K15156"/>
      <c r="L15156" s="172"/>
    </row>
    <row r="15157" spans="7:12" x14ac:dyDescent="0.15">
      <c r="G15157"/>
      <c r="H15157"/>
      <c r="I15157"/>
      <c r="J15157"/>
      <c r="K15157"/>
      <c r="L15157" s="172"/>
    </row>
    <row r="15158" spans="7:12" x14ac:dyDescent="0.15">
      <c r="G15158"/>
      <c r="H15158"/>
      <c r="I15158"/>
      <c r="J15158"/>
      <c r="K15158"/>
      <c r="L15158" s="172"/>
    </row>
    <row r="15159" spans="7:12" x14ac:dyDescent="0.15">
      <c r="G15159"/>
      <c r="H15159"/>
      <c r="I15159"/>
      <c r="J15159"/>
      <c r="K15159"/>
      <c r="L15159" s="172"/>
    </row>
    <row r="15160" spans="7:12" x14ac:dyDescent="0.15">
      <c r="G15160"/>
      <c r="H15160"/>
      <c r="I15160"/>
      <c r="J15160"/>
      <c r="K15160"/>
      <c r="L15160" s="172"/>
    </row>
    <row r="15161" spans="7:12" x14ac:dyDescent="0.15">
      <c r="G15161"/>
      <c r="H15161"/>
      <c r="I15161"/>
      <c r="J15161"/>
      <c r="K15161"/>
      <c r="L15161" s="172"/>
    </row>
    <row r="15162" spans="7:12" x14ac:dyDescent="0.15">
      <c r="G15162"/>
      <c r="H15162"/>
      <c r="I15162"/>
      <c r="J15162"/>
      <c r="K15162"/>
      <c r="L15162" s="172"/>
    </row>
    <row r="15163" spans="7:12" x14ac:dyDescent="0.15">
      <c r="G15163"/>
      <c r="H15163"/>
      <c r="I15163"/>
      <c r="J15163"/>
      <c r="K15163"/>
      <c r="L15163" s="172"/>
    </row>
    <row r="15164" spans="7:12" x14ac:dyDescent="0.15">
      <c r="G15164"/>
      <c r="H15164"/>
      <c r="I15164"/>
      <c r="J15164"/>
      <c r="K15164"/>
      <c r="L15164" s="172"/>
    </row>
    <row r="15165" spans="7:12" x14ac:dyDescent="0.15">
      <c r="G15165"/>
      <c r="H15165"/>
      <c r="I15165"/>
      <c r="J15165"/>
      <c r="K15165"/>
      <c r="L15165" s="172"/>
    </row>
    <row r="15166" spans="7:12" x14ac:dyDescent="0.15">
      <c r="G15166"/>
      <c r="H15166"/>
      <c r="I15166"/>
      <c r="J15166"/>
      <c r="K15166"/>
      <c r="L15166" s="172"/>
    </row>
    <row r="15167" spans="7:12" x14ac:dyDescent="0.15">
      <c r="G15167"/>
      <c r="H15167"/>
      <c r="I15167"/>
      <c r="J15167"/>
      <c r="K15167"/>
      <c r="L15167" s="172"/>
    </row>
    <row r="15168" spans="7:12" x14ac:dyDescent="0.15">
      <c r="G15168"/>
      <c r="H15168"/>
      <c r="I15168"/>
      <c r="J15168"/>
      <c r="K15168"/>
      <c r="L15168" s="172"/>
    </row>
    <row r="15169" spans="7:12" x14ac:dyDescent="0.15">
      <c r="G15169"/>
      <c r="H15169"/>
      <c r="I15169"/>
      <c r="J15169"/>
      <c r="K15169"/>
      <c r="L15169" s="172"/>
    </row>
    <row r="15170" spans="7:12" x14ac:dyDescent="0.15">
      <c r="G15170"/>
      <c r="H15170"/>
      <c r="I15170"/>
      <c r="J15170"/>
      <c r="K15170"/>
      <c r="L15170" s="172"/>
    </row>
    <row r="15171" spans="7:12" x14ac:dyDescent="0.15">
      <c r="G15171"/>
      <c r="H15171"/>
      <c r="I15171"/>
      <c r="J15171"/>
      <c r="K15171"/>
      <c r="L15171" s="172"/>
    </row>
    <row r="15172" spans="7:12" x14ac:dyDescent="0.15">
      <c r="G15172"/>
      <c r="H15172"/>
      <c r="I15172"/>
      <c r="J15172"/>
      <c r="K15172"/>
      <c r="L15172" s="172"/>
    </row>
    <row r="15173" spans="7:12" x14ac:dyDescent="0.15">
      <c r="G15173"/>
      <c r="H15173"/>
      <c r="I15173"/>
      <c r="J15173"/>
      <c r="K15173"/>
      <c r="L15173" s="172"/>
    </row>
    <row r="15174" spans="7:12" x14ac:dyDescent="0.15">
      <c r="G15174"/>
      <c r="H15174"/>
      <c r="I15174"/>
      <c r="J15174"/>
      <c r="K15174"/>
      <c r="L15174" s="172"/>
    </row>
    <row r="15175" spans="7:12" x14ac:dyDescent="0.15">
      <c r="G15175"/>
      <c r="H15175"/>
      <c r="I15175"/>
      <c r="J15175"/>
      <c r="K15175"/>
      <c r="L15175" s="172"/>
    </row>
    <row r="15176" spans="7:12" x14ac:dyDescent="0.15">
      <c r="G15176"/>
      <c r="H15176"/>
      <c r="I15176"/>
      <c r="J15176"/>
      <c r="K15176"/>
      <c r="L15176" s="172"/>
    </row>
    <row r="15177" spans="7:12" x14ac:dyDescent="0.15">
      <c r="G15177"/>
      <c r="H15177"/>
      <c r="I15177"/>
      <c r="J15177"/>
      <c r="K15177"/>
      <c r="L15177" s="172"/>
    </row>
    <row r="15178" spans="7:12" x14ac:dyDescent="0.15">
      <c r="G15178"/>
      <c r="H15178"/>
      <c r="I15178"/>
      <c r="J15178"/>
      <c r="K15178"/>
      <c r="L15178" s="172"/>
    </row>
    <row r="15179" spans="7:12" x14ac:dyDescent="0.15">
      <c r="G15179"/>
      <c r="H15179"/>
      <c r="I15179"/>
      <c r="J15179"/>
      <c r="K15179"/>
      <c r="L15179" s="172"/>
    </row>
    <row r="15180" spans="7:12" x14ac:dyDescent="0.15">
      <c r="G15180"/>
      <c r="H15180"/>
      <c r="I15180"/>
      <c r="J15180"/>
      <c r="K15180"/>
      <c r="L15180" s="172"/>
    </row>
    <row r="15181" spans="7:12" x14ac:dyDescent="0.15">
      <c r="G15181"/>
      <c r="H15181"/>
      <c r="I15181"/>
      <c r="J15181"/>
      <c r="K15181"/>
      <c r="L15181" s="172"/>
    </row>
    <row r="15182" spans="7:12" x14ac:dyDescent="0.15">
      <c r="G15182"/>
      <c r="H15182"/>
      <c r="I15182"/>
      <c r="J15182"/>
      <c r="K15182"/>
      <c r="L15182" s="172"/>
    </row>
    <row r="15183" spans="7:12" x14ac:dyDescent="0.15">
      <c r="G15183"/>
      <c r="H15183"/>
      <c r="I15183"/>
      <c r="J15183"/>
      <c r="K15183"/>
      <c r="L15183" s="172"/>
    </row>
    <row r="15184" spans="7:12" x14ac:dyDescent="0.15">
      <c r="G15184"/>
      <c r="H15184"/>
      <c r="I15184"/>
      <c r="J15184"/>
      <c r="K15184"/>
      <c r="L15184" s="172"/>
    </row>
    <row r="15185" spans="7:12" x14ac:dyDescent="0.15">
      <c r="G15185"/>
      <c r="H15185"/>
      <c r="I15185"/>
      <c r="J15185"/>
      <c r="K15185"/>
      <c r="L15185" s="172"/>
    </row>
    <row r="15186" spans="7:12" x14ac:dyDescent="0.15">
      <c r="G15186"/>
      <c r="H15186"/>
      <c r="I15186"/>
      <c r="J15186"/>
      <c r="K15186"/>
      <c r="L15186" s="172"/>
    </row>
    <row r="15187" spans="7:12" x14ac:dyDescent="0.15">
      <c r="G15187"/>
      <c r="H15187"/>
      <c r="I15187"/>
      <c r="J15187"/>
      <c r="K15187"/>
      <c r="L15187" s="172"/>
    </row>
    <row r="15188" spans="7:12" x14ac:dyDescent="0.15">
      <c r="G15188"/>
      <c r="H15188"/>
      <c r="I15188"/>
      <c r="J15188"/>
      <c r="K15188"/>
      <c r="L15188" s="172"/>
    </row>
    <row r="15189" spans="7:12" x14ac:dyDescent="0.15">
      <c r="G15189"/>
      <c r="H15189"/>
      <c r="I15189"/>
      <c r="J15189"/>
      <c r="K15189"/>
      <c r="L15189" s="172"/>
    </row>
    <row r="15190" spans="7:12" x14ac:dyDescent="0.15">
      <c r="G15190"/>
      <c r="H15190"/>
      <c r="I15190"/>
      <c r="J15190"/>
      <c r="K15190"/>
      <c r="L15190" s="172"/>
    </row>
    <row r="15191" spans="7:12" x14ac:dyDescent="0.15">
      <c r="G15191"/>
      <c r="H15191"/>
      <c r="I15191"/>
      <c r="J15191"/>
      <c r="K15191"/>
      <c r="L15191" s="172"/>
    </row>
    <row r="15192" spans="7:12" x14ac:dyDescent="0.15">
      <c r="G15192"/>
      <c r="H15192"/>
      <c r="I15192"/>
      <c r="J15192"/>
      <c r="K15192"/>
      <c r="L15192" s="172"/>
    </row>
    <row r="15193" spans="7:12" x14ac:dyDescent="0.15">
      <c r="G15193"/>
      <c r="H15193"/>
      <c r="I15193"/>
      <c r="J15193"/>
      <c r="K15193"/>
      <c r="L15193" s="172"/>
    </row>
    <row r="15194" spans="7:12" x14ac:dyDescent="0.15">
      <c r="G15194"/>
      <c r="H15194"/>
      <c r="I15194"/>
      <c r="J15194"/>
      <c r="K15194"/>
      <c r="L15194" s="172"/>
    </row>
    <row r="15195" spans="7:12" x14ac:dyDescent="0.15">
      <c r="G15195"/>
      <c r="H15195"/>
      <c r="I15195"/>
      <c r="J15195"/>
      <c r="K15195"/>
      <c r="L15195" s="172"/>
    </row>
    <row r="15196" spans="7:12" x14ac:dyDescent="0.15">
      <c r="G15196"/>
      <c r="H15196"/>
      <c r="I15196"/>
      <c r="J15196"/>
      <c r="K15196"/>
      <c r="L15196" s="172"/>
    </row>
    <row r="15197" spans="7:12" x14ac:dyDescent="0.15">
      <c r="G15197"/>
      <c r="H15197"/>
      <c r="I15197"/>
      <c r="J15197"/>
      <c r="K15197"/>
      <c r="L15197" s="172"/>
    </row>
    <row r="15198" spans="7:12" x14ac:dyDescent="0.15">
      <c r="G15198"/>
      <c r="H15198"/>
      <c r="I15198"/>
      <c r="J15198"/>
      <c r="K15198"/>
      <c r="L15198" s="172"/>
    </row>
    <row r="15199" spans="7:12" x14ac:dyDescent="0.15">
      <c r="G15199"/>
      <c r="H15199"/>
      <c r="I15199"/>
      <c r="J15199"/>
      <c r="K15199"/>
      <c r="L15199" s="172"/>
    </row>
    <row r="15200" spans="7:12" x14ac:dyDescent="0.15">
      <c r="G15200"/>
      <c r="H15200"/>
      <c r="I15200"/>
      <c r="J15200"/>
      <c r="K15200"/>
      <c r="L15200" s="172"/>
    </row>
    <row r="15201" spans="7:12" x14ac:dyDescent="0.15">
      <c r="G15201"/>
      <c r="H15201"/>
      <c r="I15201"/>
      <c r="J15201"/>
      <c r="K15201"/>
      <c r="L15201" s="172"/>
    </row>
    <row r="15202" spans="7:12" x14ac:dyDescent="0.15">
      <c r="G15202"/>
      <c r="H15202"/>
      <c r="I15202"/>
      <c r="J15202"/>
      <c r="K15202"/>
      <c r="L15202" s="172"/>
    </row>
    <row r="15203" spans="7:12" x14ac:dyDescent="0.15">
      <c r="G15203"/>
      <c r="H15203"/>
      <c r="I15203"/>
      <c r="J15203"/>
      <c r="K15203"/>
      <c r="L15203" s="172"/>
    </row>
    <row r="15204" spans="7:12" x14ac:dyDescent="0.15">
      <c r="G15204"/>
      <c r="H15204"/>
      <c r="I15204"/>
      <c r="J15204"/>
      <c r="K15204"/>
      <c r="L15204" s="172"/>
    </row>
    <row r="15205" spans="7:12" x14ac:dyDescent="0.15">
      <c r="G15205"/>
      <c r="H15205"/>
      <c r="I15205"/>
      <c r="J15205"/>
      <c r="K15205"/>
      <c r="L15205" s="172"/>
    </row>
    <row r="15206" spans="7:12" x14ac:dyDescent="0.15">
      <c r="G15206"/>
      <c r="H15206"/>
      <c r="I15206"/>
      <c r="J15206"/>
      <c r="K15206"/>
      <c r="L15206" s="172"/>
    </row>
    <row r="15207" spans="7:12" x14ac:dyDescent="0.15">
      <c r="G15207"/>
      <c r="H15207"/>
      <c r="I15207"/>
      <c r="J15207"/>
      <c r="K15207"/>
      <c r="L15207" s="172"/>
    </row>
    <row r="15208" spans="7:12" x14ac:dyDescent="0.15">
      <c r="G15208"/>
      <c r="H15208"/>
      <c r="I15208"/>
      <c r="J15208"/>
      <c r="K15208"/>
      <c r="L15208" s="172"/>
    </row>
    <row r="15209" spans="7:12" x14ac:dyDescent="0.15">
      <c r="G15209"/>
      <c r="H15209"/>
      <c r="I15209"/>
      <c r="J15209"/>
      <c r="K15209"/>
      <c r="L15209" s="172"/>
    </row>
    <row r="15210" spans="7:12" x14ac:dyDescent="0.15">
      <c r="G15210"/>
      <c r="H15210"/>
      <c r="I15210"/>
      <c r="J15210"/>
      <c r="K15210"/>
      <c r="L15210" s="172"/>
    </row>
    <row r="15211" spans="7:12" x14ac:dyDescent="0.15">
      <c r="G15211"/>
      <c r="H15211"/>
      <c r="I15211"/>
      <c r="J15211"/>
      <c r="K15211"/>
      <c r="L15211" s="172"/>
    </row>
    <row r="15212" spans="7:12" x14ac:dyDescent="0.15">
      <c r="G15212"/>
      <c r="H15212"/>
      <c r="I15212"/>
      <c r="J15212"/>
      <c r="K15212"/>
      <c r="L15212" s="172"/>
    </row>
    <row r="15213" spans="7:12" x14ac:dyDescent="0.15">
      <c r="G15213"/>
      <c r="H15213"/>
      <c r="I15213"/>
      <c r="J15213"/>
      <c r="K15213"/>
      <c r="L15213" s="172"/>
    </row>
    <row r="15214" spans="7:12" x14ac:dyDescent="0.15">
      <c r="G15214"/>
      <c r="H15214"/>
      <c r="I15214"/>
      <c r="J15214"/>
      <c r="K15214"/>
      <c r="L15214" s="172"/>
    </row>
    <row r="15215" spans="7:12" x14ac:dyDescent="0.15">
      <c r="G15215"/>
      <c r="H15215"/>
      <c r="I15215"/>
      <c r="J15215"/>
      <c r="K15215"/>
      <c r="L15215" s="172"/>
    </row>
    <row r="15216" spans="7:12" x14ac:dyDescent="0.15">
      <c r="G15216"/>
      <c r="H15216"/>
      <c r="I15216"/>
      <c r="J15216"/>
      <c r="K15216"/>
      <c r="L15216" s="172"/>
    </row>
    <row r="15217" spans="7:12" x14ac:dyDescent="0.15">
      <c r="G15217"/>
      <c r="H15217"/>
      <c r="I15217"/>
      <c r="J15217"/>
      <c r="K15217"/>
      <c r="L15217" s="172"/>
    </row>
    <row r="15218" spans="7:12" x14ac:dyDescent="0.15">
      <c r="G15218"/>
      <c r="H15218"/>
      <c r="I15218"/>
      <c r="J15218"/>
      <c r="K15218"/>
      <c r="L15218" s="172"/>
    </row>
    <row r="15219" spans="7:12" x14ac:dyDescent="0.15">
      <c r="G15219"/>
      <c r="H15219"/>
      <c r="I15219"/>
      <c r="J15219"/>
      <c r="K15219"/>
      <c r="L15219" s="172"/>
    </row>
    <row r="15220" spans="7:12" x14ac:dyDescent="0.15">
      <c r="G15220"/>
      <c r="H15220"/>
      <c r="I15220"/>
      <c r="J15220"/>
      <c r="K15220"/>
      <c r="L15220" s="172"/>
    </row>
    <row r="15221" spans="7:12" x14ac:dyDescent="0.15">
      <c r="G15221"/>
      <c r="H15221"/>
      <c r="I15221"/>
      <c r="J15221"/>
      <c r="K15221"/>
      <c r="L15221" s="172"/>
    </row>
    <row r="15222" spans="7:12" x14ac:dyDescent="0.15">
      <c r="G15222"/>
      <c r="H15222"/>
      <c r="I15222"/>
      <c r="J15222"/>
      <c r="K15222"/>
      <c r="L15222" s="172"/>
    </row>
    <row r="15223" spans="7:12" x14ac:dyDescent="0.15">
      <c r="G15223"/>
      <c r="H15223"/>
      <c r="I15223"/>
      <c r="J15223"/>
      <c r="K15223"/>
      <c r="L15223" s="172"/>
    </row>
    <row r="15224" spans="7:12" x14ac:dyDescent="0.15">
      <c r="G15224"/>
      <c r="H15224"/>
      <c r="I15224"/>
      <c r="J15224"/>
      <c r="K15224"/>
      <c r="L15224" s="172"/>
    </row>
    <row r="15225" spans="7:12" x14ac:dyDescent="0.15">
      <c r="G15225"/>
      <c r="H15225"/>
      <c r="I15225"/>
      <c r="J15225"/>
      <c r="K15225"/>
      <c r="L15225" s="172"/>
    </row>
    <row r="15226" spans="7:12" x14ac:dyDescent="0.15">
      <c r="G15226"/>
      <c r="H15226"/>
      <c r="I15226"/>
      <c r="J15226"/>
      <c r="K15226"/>
      <c r="L15226" s="172"/>
    </row>
    <row r="15227" spans="7:12" x14ac:dyDescent="0.15">
      <c r="G15227"/>
      <c r="H15227"/>
      <c r="I15227"/>
      <c r="J15227"/>
      <c r="K15227"/>
      <c r="L15227" s="172"/>
    </row>
    <row r="15228" spans="7:12" x14ac:dyDescent="0.15">
      <c r="G15228"/>
      <c r="H15228"/>
      <c r="I15228"/>
      <c r="J15228"/>
      <c r="K15228"/>
      <c r="L15228" s="172"/>
    </row>
    <row r="15229" spans="7:12" x14ac:dyDescent="0.15">
      <c r="G15229"/>
      <c r="H15229"/>
      <c r="I15229"/>
      <c r="J15229"/>
      <c r="K15229"/>
      <c r="L15229" s="172"/>
    </row>
    <row r="15230" spans="7:12" x14ac:dyDescent="0.15">
      <c r="G15230"/>
      <c r="H15230"/>
      <c r="I15230"/>
      <c r="J15230"/>
      <c r="K15230"/>
      <c r="L15230" s="172"/>
    </row>
    <row r="15231" spans="7:12" x14ac:dyDescent="0.15">
      <c r="G15231"/>
      <c r="H15231"/>
      <c r="I15231"/>
      <c r="J15231"/>
      <c r="K15231"/>
      <c r="L15231" s="172"/>
    </row>
    <row r="15232" spans="7:12" x14ac:dyDescent="0.15">
      <c r="G15232"/>
      <c r="H15232"/>
      <c r="I15232"/>
      <c r="J15232"/>
      <c r="K15232"/>
      <c r="L15232" s="172"/>
    </row>
    <row r="15233" spans="7:12" x14ac:dyDescent="0.15">
      <c r="G15233"/>
      <c r="H15233"/>
      <c r="I15233"/>
      <c r="J15233"/>
      <c r="K15233"/>
      <c r="L15233" s="172"/>
    </row>
    <row r="15234" spans="7:12" x14ac:dyDescent="0.15">
      <c r="G15234"/>
      <c r="H15234"/>
      <c r="I15234"/>
      <c r="J15234"/>
      <c r="K15234"/>
      <c r="L15234" s="172"/>
    </row>
    <row r="15235" spans="7:12" x14ac:dyDescent="0.15">
      <c r="G15235"/>
      <c r="H15235"/>
      <c r="I15235"/>
      <c r="J15235"/>
      <c r="K15235"/>
      <c r="L15235" s="172"/>
    </row>
    <row r="15236" spans="7:12" x14ac:dyDescent="0.15">
      <c r="G15236"/>
      <c r="H15236"/>
      <c r="I15236"/>
      <c r="J15236"/>
      <c r="K15236"/>
      <c r="L15236" s="172"/>
    </row>
    <row r="15237" spans="7:12" x14ac:dyDescent="0.15">
      <c r="G15237"/>
      <c r="H15237"/>
      <c r="I15237"/>
      <c r="J15237"/>
      <c r="K15237"/>
      <c r="L15237" s="172"/>
    </row>
    <row r="15238" spans="7:12" x14ac:dyDescent="0.15">
      <c r="G15238"/>
      <c r="H15238"/>
      <c r="I15238"/>
      <c r="J15238"/>
      <c r="K15238"/>
      <c r="L15238" s="172"/>
    </row>
    <row r="15239" spans="7:12" x14ac:dyDescent="0.15">
      <c r="G15239"/>
      <c r="H15239"/>
      <c r="I15239"/>
      <c r="J15239"/>
      <c r="K15239"/>
      <c r="L15239" s="172"/>
    </row>
    <row r="15240" spans="7:12" x14ac:dyDescent="0.15">
      <c r="G15240"/>
      <c r="H15240"/>
      <c r="I15240"/>
      <c r="J15240"/>
      <c r="K15240"/>
      <c r="L15240" s="172"/>
    </row>
    <row r="15241" spans="7:12" x14ac:dyDescent="0.15">
      <c r="G15241"/>
      <c r="H15241"/>
      <c r="I15241"/>
      <c r="J15241"/>
      <c r="K15241"/>
      <c r="L15241" s="172"/>
    </row>
    <row r="15242" spans="7:12" x14ac:dyDescent="0.15">
      <c r="G15242"/>
      <c r="H15242"/>
      <c r="I15242"/>
      <c r="J15242"/>
      <c r="K15242"/>
      <c r="L15242" s="172"/>
    </row>
    <row r="15243" spans="7:12" x14ac:dyDescent="0.15">
      <c r="G15243"/>
      <c r="H15243"/>
      <c r="I15243"/>
      <c r="J15243"/>
      <c r="K15243"/>
      <c r="L15243" s="172"/>
    </row>
    <row r="15244" spans="7:12" x14ac:dyDescent="0.15">
      <c r="G15244"/>
      <c r="H15244"/>
      <c r="I15244"/>
      <c r="J15244"/>
      <c r="K15244"/>
      <c r="L15244" s="172"/>
    </row>
    <row r="15245" spans="7:12" x14ac:dyDescent="0.15">
      <c r="G15245"/>
      <c r="H15245"/>
      <c r="I15245"/>
      <c r="J15245"/>
      <c r="K15245"/>
      <c r="L15245" s="172"/>
    </row>
    <row r="15246" spans="7:12" x14ac:dyDescent="0.15">
      <c r="G15246"/>
      <c r="H15246"/>
      <c r="I15246"/>
      <c r="J15246"/>
      <c r="K15246"/>
      <c r="L15246" s="172"/>
    </row>
    <row r="15247" spans="7:12" x14ac:dyDescent="0.15">
      <c r="G15247"/>
      <c r="H15247"/>
      <c r="I15247"/>
      <c r="J15247"/>
      <c r="K15247"/>
      <c r="L15247" s="172"/>
    </row>
    <row r="15248" spans="7:12" x14ac:dyDescent="0.15">
      <c r="G15248"/>
      <c r="H15248"/>
      <c r="I15248"/>
      <c r="J15248"/>
      <c r="K15248"/>
      <c r="L15248" s="172"/>
    </row>
    <row r="15249" spans="7:12" x14ac:dyDescent="0.15">
      <c r="G15249"/>
      <c r="H15249"/>
      <c r="I15249"/>
      <c r="J15249"/>
      <c r="K15249"/>
      <c r="L15249" s="172"/>
    </row>
    <row r="15250" spans="7:12" x14ac:dyDescent="0.15">
      <c r="G15250"/>
      <c r="H15250"/>
      <c r="I15250"/>
      <c r="J15250"/>
      <c r="K15250"/>
      <c r="L15250" s="172"/>
    </row>
    <row r="15251" spans="7:12" x14ac:dyDescent="0.15">
      <c r="G15251"/>
      <c r="H15251"/>
      <c r="I15251"/>
      <c r="J15251"/>
      <c r="K15251"/>
      <c r="L15251" s="172"/>
    </row>
    <row r="15252" spans="7:12" x14ac:dyDescent="0.15">
      <c r="G15252"/>
      <c r="H15252"/>
      <c r="I15252"/>
      <c r="J15252"/>
      <c r="K15252"/>
      <c r="L15252" s="172"/>
    </row>
    <row r="15253" spans="7:12" x14ac:dyDescent="0.15">
      <c r="G15253"/>
      <c r="H15253"/>
      <c r="I15253"/>
      <c r="J15253"/>
      <c r="K15253"/>
      <c r="L15253" s="172"/>
    </row>
    <row r="15254" spans="7:12" x14ac:dyDescent="0.15">
      <c r="G15254"/>
      <c r="H15254"/>
      <c r="I15254"/>
      <c r="J15254"/>
      <c r="K15254"/>
      <c r="L15254" s="172"/>
    </row>
    <row r="15255" spans="7:12" x14ac:dyDescent="0.15">
      <c r="G15255"/>
      <c r="H15255"/>
      <c r="I15255"/>
      <c r="J15255"/>
      <c r="K15255"/>
      <c r="L15255" s="172"/>
    </row>
    <row r="15256" spans="7:12" x14ac:dyDescent="0.15">
      <c r="G15256"/>
      <c r="H15256"/>
      <c r="I15256"/>
      <c r="J15256"/>
      <c r="K15256"/>
      <c r="L15256" s="172"/>
    </row>
    <row r="15257" spans="7:12" x14ac:dyDescent="0.15">
      <c r="G15257"/>
      <c r="H15257"/>
      <c r="I15257"/>
      <c r="J15257"/>
      <c r="K15257"/>
      <c r="L15257" s="172"/>
    </row>
    <row r="15258" spans="7:12" x14ac:dyDescent="0.15">
      <c r="G15258"/>
      <c r="H15258"/>
      <c r="I15258"/>
      <c r="J15258"/>
      <c r="K15258"/>
      <c r="L15258" s="172"/>
    </row>
    <row r="15259" spans="7:12" x14ac:dyDescent="0.15">
      <c r="G15259"/>
      <c r="H15259"/>
      <c r="I15259"/>
      <c r="J15259"/>
      <c r="K15259"/>
      <c r="L15259" s="172"/>
    </row>
    <row r="15260" spans="7:12" x14ac:dyDescent="0.15">
      <c r="G15260"/>
      <c r="H15260"/>
      <c r="I15260"/>
      <c r="J15260"/>
      <c r="K15260"/>
      <c r="L15260" s="172"/>
    </row>
    <row r="15261" spans="7:12" x14ac:dyDescent="0.15">
      <c r="G15261"/>
      <c r="H15261"/>
      <c r="I15261"/>
      <c r="J15261"/>
      <c r="K15261"/>
      <c r="L15261" s="172"/>
    </row>
    <row r="15262" spans="7:12" x14ac:dyDescent="0.15">
      <c r="G15262"/>
      <c r="H15262"/>
      <c r="I15262"/>
      <c r="J15262"/>
      <c r="K15262"/>
      <c r="L15262" s="172"/>
    </row>
    <row r="15263" spans="7:12" x14ac:dyDescent="0.15">
      <c r="G15263"/>
      <c r="H15263"/>
      <c r="I15263"/>
      <c r="J15263"/>
      <c r="K15263"/>
      <c r="L15263" s="172"/>
    </row>
    <row r="15264" spans="7:12" x14ac:dyDescent="0.15">
      <c r="G15264"/>
      <c r="H15264"/>
      <c r="I15264"/>
      <c r="J15264"/>
      <c r="K15264"/>
      <c r="L15264" s="172"/>
    </row>
    <row r="15265" spans="7:12" x14ac:dyDescent="0.15">
      <c r="G15265"/>
      <c r="H15265"/>
      <c r="I15265"/>
      <c r="J15265"/>
      <c r="K15265"/>
      <c r="L15265" s="172"/>
    </row>
    <row r="15266" spans="7:12" x14ac:dyDescent="0.15">
      <c r="G15266"/>
      <c r="H15266"/>
      <c r="I15266"/>
      <c r="J15266"/>
      <c r="K15266"/>
      <c r="L15266" s="172"/>
    </row>
    <row r="15267" spans="7:12" x14ac:dyDescent="0.15">
      <c r="G15267"/>
      <c r="H15267"/>
      <c r="I15267"/>
      <c r="J15267"/>
      <c r="K15267"/>
      <c r="L15267" s="172"/>
    </row>
    <row r="15268" spans="7:12" x14ac:dyDescent="0.15">
      <c r="G15268"/>
      <c r="H15268"/>
      <c r="I15268"/>
      <c r="J15268"/>
      <c r="K15268"/>
      <c r="L15268" s="172"/>
    </row>
    <row r="15269" spans="7:12" x14ac:dyDescent="0.15">
      <c r="G15269"/>
      <c r="H15269"/>
      <c r="I15269"/>
      <c r="J15269"/>
      <c r="K15269"/>
      <c r="L15269" s="172"/>
    </row>
    <row r="15270" spans="7:12" x14ac:dyDescent="0.15">
      <c r="G15270"/>
      <c r="H15270"/>
      <c r="I15270"/>
      <c r="J15270"/>
      <c r="K15270"/>
      <c r="L15270" s="172"/>
    </row>
    <row r="15271" spans="7:12" x14ac:dyDescent="0.15">
      <c r="G15271"/>
      <c r="H15271"/>
      <c r="I15271"/>
      <c r="J15271"/>
      <c r="K15271"/>
      <c r="L15271" s="172"/>
    </row>
    <row r="15272" spans="7:12" x14ac:dyDescent="0.15">
      <c r="G15272"/>
      <c r="H15272"/>
      <c r="I15272"/>
      <c r="J15272"/>
      <c r="K15272"/>
      <c r="L15272" s="172"/>
    </row>
    <row r="15273" spans="7:12" x14ac:dyDescent="0.15">
      <c r="G15273"/>
      <c r="H15273"/>
      <c r="I15273"/>
      <c r="J15273"/>
      <c r="K15273"/>
      <c r="L15273" s="172"/>
    </row>
    <row r="15274" spans="7:12" x14ac:dyDescent="0.15">
      <c r="G15274"/>
      <c r="H15274"/>
      <c r="I15274"/>
      <c r="J15274"/>
      <c r="K15274"/>
      <c r="L15274" s="172"/>
    </row>
    <row r="15275" spans="7:12" x14ac:dyDescent="0.15">
      <c r="G15275"/>
      <c r="H15275"/>
      <c r="I15275"/>
      <c r="J15275"/>
      <c r="K15275"/>
      <c r="L15275" s="172"/>
    </row>
    <row r="15276" spans="7:12" x14ac:dyDescent="0.15">
      <c r="G15276"/>
      <c r="H15276"/>
      <c r="I15276"/>
      <c r="J15276"/>
      <c r="K15276"/>
      <c r="L15276" s="172"/>
    </row>
    <row r="15277" spans="7:12" x14ac:dyDescent="0.15">
      <c r="G15277"/>
      <c r="H15277"/>
      <c r="I15277"/>
      <c r="J15277"/>
      <c r="K15277"/>
      <c r="L15277" s="172"/>
    </row>
    <row r="15278" spans="7:12" x14ac:dyDescent="0.15">
      <c r="G15278"/>
      <c r="H15278"/>
      <c r="I15278"/>
      <c r="J15278"/>
      <c r="K15278"/>
      <c r="L15278" s="172"/>
    </row>
    <row r="15279" spans="7:12" x14ac:dyDescent="0.15">
      <c r="G15279"/>
      <c r="H15279"/>
      <c r="I15279"/>
      <c r="J15279"/>
      <c r="K15279"/>
      <c r="L15279" s="172"/>
    </row>
    <row r="15280" spans="7:12" x14ac:dyDescent="0.15">
      <c r="G15280"/>
      <c r="H15280"/>
      <c r="I15280"/>
      <c r="J15280"/>
      <c r="K15280"/>
      <c r="L15280" s="172"/>
    </row>
    <row r="15281" spans="7:12" x14ac:dyDescent="0.15">
      <c r="G15281"/>
      <c r="H15281"/>
      <c r="I15281"/>
      <c r="J15281"/>
      <c r="K15281"/>
      <c r="L15281" s="172"/>
    </row>
    <row r="15282" spans="7:12" x14ac:dyDescent="0.15">
      <c r="G15282"/>
      <c r="H15282"/>
      <c r="I15282"/>
      <c r="J15282"/>
      <c r="K15282"/>
      <c r="L15282" s="172"/>
    </row>
    <row r="15283" spans="7:12" x14ac:dyDescent="0.15">
      <c r="G15283"/>
      <c r="H15283"/>
      <c r="I15283"/>
      <c r="J15283"/>
      <c r="K15283"/>
      <c r="L15283" s="172"/>
    </row>
    <row r="15284" spans="7:12" x14ac:dyDescent="0.15">
      <c r="G15284"/>
      <c r="H15284"/>
      <c r="I15284"/>
      <c r="J15284"/>
      <c r="K15284"/>
      <c r="L15284" s="172"/>
    </row>
    <row r="15285" spans="7:12" x14ac:dyDescent="0.15">
      <c r="G15285"/>
      <c r="H15285"/>
      <c r="I15285"/>
      <c r="J15285"/>
      <c r="K15285"/>
      <c r="L15285" s="172"/>
    </row>
    <row r="15286" spans="7:12" x14ac:dyDescent="0.15">
      <c r="G15286"/>
      <c r="H15286"/>
      <c r="I15286"/>
      <c r="J15286"/>
      <c r="K15286"/>
      <c r="L15286" s="172"/>
    </row>
    <row r="15287" spans="7:12" x14ac:dyDescent="0.15">
      <c r="G15287"/>
      <c r="H15287"/>
      <c r="I15287"/>
      <c r="J15287"/>
      <c r="K15287"/>
      <c r="L15287" s="172"/>
    </row>
    <row r="15288" spans="7:12" x14ac:dyDescent="0.15">
      <c r="G15288"/>
      <c r="H15288"/>
      <c r="I15288"/>
      <c r="J15288"/>
      <c r="K15288"/>
      <c r="L15288" s="172"/>
    </row>
    <row r="15289" spans="7:12" x14ac:dyDescent="0.15">
      <c r="G15289"/>
      <c r="H15289"/>
      <c r="I15289"/>
      <c r="J15289"/>
      <c r="K15289"/>
      <c r="L15289" s="172"/>
    </row>
    <row r="15290" spans="7:12" x14ac:dyDescent="0.15">
      <c r="G15290"/>
      <c r="H15290"/>
      <c r="I15290"/>
      <c r="J15290"/>
      <c r="K15290"/>
      <c r="L15290" s="172"/>
    </row>
    <row r="15291" spans="7:12" x14ac:dyDescent="0.15">
      <c r="G15291"/>
      <c r="H15291"/>
      <c r="I15291"/>
      <c r="J15291"/>
      <c r="K15291"/>
      <c r="L15291" s="172"/>
    </row>
    <row r="15292" spans="7:12" x14ac:dyDescent="0.15">
      <c r="G15292"/>
      <c r="H15292"/>
      <c r="I15292"/>
      <c r="J15292"/>
      <c r="K15292"/>
      <c r="L15292" s="172"/>
    </row>
    <row r="15293" spans="7:12" x14ac:dyDescent="0.15">
      <c r="G15293"/>
      <c r="H15293"/>
      <c r="I15293"/>
      <c r="J15293"/>
      <c r="K15293"/>
      <c r="L15293" s="172"/>
    </row>
    <row r="15294" spans="7:12" x14ac:dyDescent="0.15">
      <c r="G15294"/>
      <c r="H15294"/>
      <c r="I15294"/>
      <c r="J15294"/>
      <c r="K15294"/>
      <c r="L15294" s="172"/>
    </row>
    <row r="15295" spans="7:12" x14ac:dyDescent="0.15">
      <c r="G15295"/>
      <c r="H15295"/>
      <c r="I15295"/>
      <c r="J15295"/>
      <c r="K15295"/>
      <c r="L15295" s="172"/>
    </row>
    <row r="15296" spans="7:12" x14ac:dyDescent="0.15">
      <c r="G15296"/>
      <c r="H15296"/>
      <c r="I15296"/>
      <c r="J15296"/>
      <c r="K15296"/>
      <c r="L15296" s="172"/>
    </row>
    <row r="15297" spans="7:12" x14ac:dyDescent="0.15">
      <c r="G15297"/>
      <c r="H15297"/>
      <c r="I15297"/>
      <c r="J15297"/>
      <c r="K15297"/>
      <c r="L15297" s="172"/>
    </row>
    <row r="15298" spans="7:12" x14ac:dyDescent="0.15">
      <c r="G15298"/>
      <c r="H15298"/>
      <c r="I15298"/>
      <c r="J15298"/>
      <c r="K15298"/>
      <c r="L15298" s="172"/>
    </row>
    <row r="15299" spans="7:12" x14ac:dyDescent="0.15">
      <c r="G15299"/>
      <c r="H15299"/>
      <c r="I15299"/>
      <c r="J15299"/>
      <c r="K15299"/>
      <c r="L15299" s="172"/>
    </row>
    <row r="15300" spans="7:12" x14ac:dyDescent="0.15">
      <c r="G15300"/>
      <c r="H15300"/>
      <c r="I15300"/>
      <c r="J15300"/>
      <c r="K15300"/>
      <c r="L15300" s="172"/>
    </row>
    <row r="15301" spans="7:12" x14ac:dyDescent="0.15">
      <c r="G15301"/>
      <c r="H15301"/>
      <c r="I15301"/>
      <c r="J15301"/>
      <c r="K15301"/>
      <c r="L15301" s="172"/>
    </row>
    <row r="15302" spans="7:12" x14ac:dyDescent="0.15">
      <c r="G15302"/>
      <c r="H15302"/>
      <c r="I15302"/>
      <c r="J15302"/>
      <c r="K15302"/>
      <c r="L15302" s="172"/>
    </row>
    <row r="15303" spans="7:12" x14ac:dyDescent="0.15">
      <c r="G15303"/>
      <c r="H15303"/>
      <c r="I15303"/>
      <c r="J15303"/>
      <c r="K15303"/>
      <c r="L15303" s="172"/>
    </row>
    <row r="15304" spans="7:12" x14ac:dyDescent="0.15">
      <c r="G15304"/>
      <c r="H15304"/>
      <c r="I15304"/>
      <c r="J15304"/>
      <c r="K15304"/>
      <c r="L15304" s="172"/>
    </row>
    <row r="15305" spans="7:12" x14ac:dyDescent="0.15">
      <c r="G15305"/>
      <c r="H15305"/>
      <c r="I15305"/>
      <c r="J15305"/>
      <c r="K15305"/>
      <c r="L15305" s="172"/>
    </row>
    <row r="15306" spans="7:12" x14ac:dyDescent="0.15">
      <c r="G15306"/>
      <c r="H15306"/>
      <c r="I15306"/>
      <c r="J15306"/>
      <c r="K15306"/>
      <c r="L15306" s="172"/>
    </row>
    <row r="15307" spans="7:12" x14ac:dyDescent="0.15">
      <c r="G15307"/>
      <c r="H15307"/>
      <c r="I15307"/>
      <c r="J15307"/>
      <c r="K15307"/>
      <c r="L15307" s="172"/>
    </row>
    <row r="15308" spans="7:12" x14ac:dyDescent="0.15">
      <c r="G15308"/>
      <c r="H15308"/>
      <c r="I15308"/>
      <c r="J15308"/>
      <c r="K15308"/>
      <c r="L15308" s="172"/>
    </row>
    <row r="15309" spans="7:12" x14ac:dyDescent="0.15">
      <c r="G15309"/>
      <c r="H15309"/>
      <c r="I15309"/>
      <c r="J15309"/>
      <c r="K15309"/>
      <c r="L15309" s="172"/>
    </row>
    <row r="15310" spans="7:12" x14ac:dyDescent="0.15">
      <c r="G15310"/>
      <c r="H15310"/>
      <c r="I15310"/>
      <c r="J15310"/>
      <c r="K15310"/>
      <c r="L15310" s="172"/>
    </row>
    <row r="15311" spans="7:12" x14ac:dyDescent="0.15">
      <c r="G15311"/>
      <c r="H15311"/>
      <c r="I15311"/>
      <c r="J15311"/>
      <c r="K15311"/>
      <c r="L15311" s="172"/>
    </row>
    <row r="15312" spans="7:12" x14ac:dyDescent="0.15">
      <c r="G15312"/>
      <c r="H15312"/>
      <c r="I15312"/>
      <c r="J15312"/>
      <c r="K15312"/>
      <c r="L15312" s="172"/>
    </row>
    <row r="15313" spans="7:12" x14ac:dyDescent="0.15">
      <c r="G15313"/>
      <c r="H15313"/>
      <c r="I15313"/>
      <c r="J15313"/>
      <c r="K15313"/>
      <c r="L15313" s="172"/>
    </row>
    <row r="15314" spans="7:12" x14ac:dyDescent="0.15">
      <c r="G15314"/>
      <c r="H15314"/>
      <c r="I15314"/>
      <c r="J15314"/>
      <c r="K15314"/>
      <c r="L15314" s="172"/>
    </row>
    <row r="15315" spans="7:12" x14ac:dyDescent="0.15">
      <c r="G15315"/>
      <c r="H15315"/>
      <c r="I15315"/>
      <c r="J15315"/>
      <c r="K15315"/>
      <c r="L15315" s="172"/>
    </row>
    <row r="15316" spans="7:12" x14ac:dyDescent="0.15">
      <c r="G15316"/>
      <c r="H15316"/>
      <c r="I15316"/>
      <c r="J15316"/>
      <c r="K15316"/>
      <c r="L15316" s="172"/>
    </row>
    <row r="15317" spans="7:12" x14ac:dyDescent="0.15">
      <c r="G15317"/>
      <c r="H15317"/>
      <c r="I15317"/>
      <c r="J15317"/>
      <c r="K15317"/>
      <c r="L15317" s="172"/>
    </row>
    <row r="15318" spans="7:12" x14ac:dyDescent="0.15">
      <c r="G15318"/>
      <c r="H15318"/>
      <c r="I15318"/>
      <c r="J15318"/>
      <c r="K15318"/>
      <c r="L15318" s="172"/>
    </row>
    <row r="15319" spans="7:12" x14ac:dyDescent="0.15">
      <c r="G15319"/>
      <c r="H15319"/>
      <c r="I15319"/>
      <c r="J15319"/>
      <c r="K15319"/>
      <c r="L15319" s="172"/>
    </row>
    <row r="15320" spans="7:12" x14ac:dyDescent="0.15">
      <c r="G15320"/>
      <c r="H15320"/>
      <c r="I15320"/>
      <c r="J15320"/>
      <c r="K15320"/>
      <c r="L15320" s="172"/>
    </row>
    <row r="15321" spans="7:12" x14ac:dyDescent="0.15">
      <c r="G15321"/>
      <c r="H15321"/>
      <c r="I15321"/>
      <c r="J15321"/>
      <c r="K15321"/>
      <c r="L15321" s="172"/>
    </row>
    <row r="15322" spans="7:12" x14ac:dyDescent="0.15">
      <c r="G15322"/>
      <c r="H15322"/>
      <c r="I15322"/>
      <c r="J15322"/>
      <c r="K15322"/>
      <c r="L15322" s="172"/>
    </row>
    <row r="15323" spans="7:12" x14ac:dyDescent="0.15">
      <c r="G15323"/>
      <c r="H15323"/>
      <c r="I15323"/>
      <c r="J15323"/>
      <c r="K15323"/>
      <c r="L15323" s="172"/>
    </row>
    <row r="15324" spans="7:12" x14ac:dyDescent="0.15">
      <c r="G15324"/>
      <c r="H15324"/>
      <c r="I15324"/>
      <c r="J15324"/>
      <c r="K15324"/>
      <c r="L15324" s="172"/>
    </row>
    <row r="15325" spans="7:12" x14ac:dyDescent="0.15">
      <c r="G15325"/>
      <c r="H15325"/>
      <c r="I15325"/>
      <c r="J15325"/>
      <c r="K15325"/>
      <c r="L15325" s="172"/>
    </row>
    <row r="15326" spans="7:12" x14ac:dyDescent="0.15">
      <c r="G15326"/>
      <c r="H15326"/>
      <c r="I15326"/>
      <c r="J15326"/>
      <c r="K15326"/>
      <c r="L15326" s="172"/>
    </row>
    <row r="15327" spans="7:12" x14ac:dyDescent="0.15">
      <c r="G15327"/>
      <c r="H15327"/>
      <c r="I15327"/>
      <c r="J15327"/>
      <c r="K15327"/>
      <c r="L15327" s="172"/>
    </row>
    <row r="15328" spans="7:12" x14ac:dyDescent="0.15">
      <c r="G15328"/>
      <c r="H15328"/>
      <c r="I15328"/>
      <c r="J15328"/>
      <c r="K15328"/>
      <c r="L15328" s="172"/>
    </row>
    <row r="15329" spans="7:12" x14ac:dyDescent="0.15">
      <c r="G15329"/>
      <c r="H15329"/>
      <c r="I15329"/>
      <c r="J15329"/>
      <c r="K15329"/>
      <c r="L15329" s="172"/>
    </row>
    <row r="15330" spans="7:12" x14ac:dyDescent="0.15">
      <c r="G15330"/>
      <c r="H15330"/>
      <c r="I15330"/>
      <c r="J15330"/>
      <c r="K15330"/>
      <c r="L15330" s="172"/>
    </row>
    <row r="15331" spans="7:12" x14ac:dyDescent="0.15">
      <c r="G15331"/>
      <c r="H15331"/>
      <c r="I15331"/>
      <c r="J15331"/>
      <c r="K15331"/>
      <c r="L15331" s="172"/>
    </row>
    <row r="15332" spans="7:12" x14ac:dyDescent="0.15">
      <c r="G15332"/>
      <c r="H15332"/>
      <c r="I15332"/>
      <c r="J15332"/>
      <c r="K15332"/>
      <c r="L15332" s="172"/>
    </row>
    <row r="15333" spans="7:12" x14ac:dyDescent="0.15">
      <c r="G15333"/>
      <c r="H15333"/>
      <c r="I15333"/>
      <c r="J15333"/>
      <c r="K15333"/>
      <c r="L15333" s="172"/>
    </row>
    <row r="15334" spans="7:12" x14ac:dyDescent="0.15">
      <c r="G15334"/>
      <c r="H15334"/>
      <c r="I15334"/>
      <c r="J15334"/>
      <c r="K15334"/>
      <c r="L15334" s="172"/>
    </row>
    <row r="15335" spans="7:12" x14ac:dyDescent="0.15">
      <c r="G15335"/>
      <c r="H15335"/>
      <c r="I15335"/>
      <c r="J15335"/>
      <c r="K15335"/>
      <c r="L15335" s="172"/>
    </row>
    <row r="15336" spans="7:12" x14ac:dyDescent="0.15">
      <c r="G15336"/>
      <c r="H15336"/>
      <c r="I15336"/>
      <c r="J15336"/>
      <c r="K15336"/>
      <c r="L15336" s="172"/>
    </row>
    <row r="15337" spans="7:12" x14ac:dyDescent="0.15">
      <c r="G15337"/>
      <c r="H15337"/>
      <c r="I15337"/>
      <c r="J15337"/>
      <c r="K15337"/>
      <c r="L15337" s="172"/>
    </row>
    <row r="15338" spans="7:12" x14ac:dyDescent="0.15">
      <c r="G15338"/>
      <c r="H15338"/>
      <c r="I15338"/>
      <c r="J15338"/>
      <c r="K15338"/>
      <c r="L15338" s="172"/>
    </row>
    <row r="15339" spans="7:12" x14ac:dyDescent="0.15">
      <c r="G15339"/>
      <c r="H15339"/>
      <c r="I15339"/>
      <c r="J15339"/>
      <c r="K15339"/>
      <c r="L15339" s="172"/>
    </row>
    <row r="15340" spans="7:12" x14ac:dyDescent="0.15">
      <c r="G15340"/>
      <c r="H15340"/>
      <c r="I15340"/>
      <c r="J15340"/>
      <c r="K15340"/>
      <c r="L15340" s="172"/>
    </row>
    <row r="15341" spans="7:12" x14ac:dyDescent="0.15">
      <c r="G15341"/>
      <c r="H15341"/>
      <c r="I15341"/>
      <c r="J15341"/>
      <c r="K15341"/>
      <c r="L15341" s="172"/>
    </row>
    <row r="15342" spans="7:12" x14ac:dyDescent="0.15">
      <c r="G15342"/>
      <c r="H15342"/>
      <c r="I15342"/>
      <c r="J15342"/>
      <c r="K15342"/>
      <c r="L15342" s="172"/>
    </row>
    <row r="15343" spans="7:12" x14ac:dyDescent="0.15">
      <c r="G15343"/>
      <c r="H15343"/>
      <c r="I15343"/>
      <c r="J15343"/>
      <c r="K15343"/>
      <c r="L15343" s="172"/>
    </row>
    <row r="15344" spans="7:12" x14ac:dyDescent="0.15">
      <c r="G15344"/>
      <c r="H15344"/>
      <c r="I15344"/>
      <c r="J15344"/>
      <c r="K15344"/>
      <c r="L15344" s="172"/>
    </row>
    <row r="15345" spans="7:12" x14ac:dyDescent="0.15">
      <c r="G15345"/>
      <c r="H15345"/>
      <c r="I15345"/>
      <c r="J15345"/>
      <c r="K15345"/>
      <c r="L15345" s="172"/>
    </row>
    <row r="15346" spans="7:12" x14ac:dyDescent="0.15">
      <c r="G15346"/>
      <c r="H15346"/>
      <c r="I15346"/>
      <c r="J15346"/>
      <c r="K15346"/>
      <c r="L15346" s="172"/>
    </row>
    <row r="15347" spans="7:12" x14ac:dyDescent="0.15">
      <c r="G15347"/>
      <c r="H15347"/>
      <c r="I15347"/>
      <c r="J15347"/>
      <c r="K15347"/>
      <c r="L15347" s="172"/>
    </row>
    <row r="15348" spans="7:12" x14ac:dyDescent="0.15">
      <c r="G15348"/>
      <c r="H15348"/>
      <c r="I15348"/>
      <c r="J15348"/>
      <c r="K15348"/>
      <c r="L15348" s="172"/>
    </row>
    <row r="15349" spans="7:12" x14ac:dyDescent="0.15">
      <c r="G15349"/>
      <c r="H15349"/>
      <c r="I15349"/>
      <c r="J15349"/>
      <c r="K15349"/>
      <c r="L15349" s="172"/>
    </row>
    <row r="15350" spans="7:12" x14ac:dyDescent="0.15">
      <c r="G15350"/>
      <c r="H15350"/>
      <c r="I15350"/>
      <c r="J15350"/>
      <c r="K15350"/>
      <c r="L15350" s="172"/>
    </row>
    <row r="15351" spans="7:12" x14ac:dyDescent="0.15">
      <c r="G15351"/>
      <c r="H15351"/>
      <c r="I15351"/>
      <c r="J15351"/>
      <c r="K15351"/>
      <c r="L15351" s="172"/>
    </row>
    <row r="15352" spans="7:12" x14ac:dyDescent="0.15">
      <c r="G15352"/>
      <c r="H15352"/>
      <c r="I15352"/>
      <c r="J15352"/>
      <c r="K15352"/>
      <c r="L15352" s="172"/>
    </row>
    <row r="15353" spans="7:12" x14ac:dyDescent="0.15">
      <c r="G15353"/>
      <c r="H15353"/>
      <c r="I15353"/>
      <c r="J15353"/>
      <c r="K15353"/>
      <c r="L15353" s="172"/>
    </row>
    <row r="15354" spans="7:12" x14ac:dyDescent="0.15">
      <c r="G15354"/>
      <c r="H15354"/>
      <c r="I15354"/>
      <c r="J15354"/>
      <c r="K15354"/>
      <c r="L15354" s="172"/>
    </row>
    <row r="15355" spans="7:12" x14ac:dyDescent="0.15">
      <c r="G15355"/>
      <c r="H15355"/>
      <c r="I15355"/>
      <c r="J15355"/>
      <c r="K15355"/>
      <c r="L15355" s="172"/>
    </row>
    <row r="15356" spans="7:12" x14ac:dyDescent="0.15">
      <c r="G15356"/>
      <c r="H15356"/>
      <c r="I15356"/>
      <c r="J15356"/>
      <c r="K15356"/>
      <c r="L15356" s="172"/>
    </row>
    <row r="15357" spans="7:12" x14ac:dyDescent="0.15">
      <c r="G15357"/>
      <c r="H15357"/>
      <c r="I15357"/>
      <c r="J15357"/>
      <c r="K15357"/>
      <c r="L15357" s="172"/>
    </row>
    <row r="15358" spans="7:12" x14ac:dyDescent="0.15">
      <c r="G15358"/>
      <c r="H15358"/>
      <c r="I15358"/>
      <c r="J15358"/>
      <c r="K15358"/>
      <c r="L15358" s="172"/>
    </row>
    <row r="15359" spans="7:12" x14ac:dyDescent="0.15">
      <c r="G15359"/>
      <c r="H15359"/>
      <c r="I15359"/>
      <c r="J15359"/>
      <c r="K15359"/>
      <c r="L15359" s="172"/>
    </row>
    <row r="15360" spans="7:12" x14ac:dyDescent="0.15">
      <c r="G15360"/>
      <c r="H15360"/>
      <c r="I15360"/>
      <c r="J15360"/>
      <c r="K15360"/>
      <c r="L15360" s="172"/>
    </row>
    <row r="15361" spans="7:12" x14ac:dyDescent="0.15">
      <c r="G15361"/>
      <c r="H15361"/>
      <c r="I15361"/>
      <c r="J15361"/>
      <c r="K15361"/>
      <c r="L15361" s="172"/>
    </row>
    <row r="15362" spans="7:12" x14ac:dyDescent="0.15">
      <c r="G15362"/>
      <c r="H15362"/>
      <c r="I15362"/>
      <c r="J15362"/>
      <c r="K15362"/>
      <c r="L15362" s="172"/>
    </row>
    <row r="15363" spans="7:12" x14ac:dyDescent="0.15">
      <c r="G15363"/>
      <c r="H15363"/>
      <c r="I15363"/>
      <c r="J15363"/>
      <c r="K15363"/>
      <c r="L15363" s="172"/>
    </row>
    <row r="15364" spans="7:12" x14ac:dyDescent="0.15">
      <c r="G15364"/>
      <c r="H15364"/>
      <c r="I15364"/>
      <c r="J15364"/>
      <c r="K15364"/>
      <c r="L15364" s="172"/>
    </row>
    <row r="15365" spans="7:12" x14ac:dyDescent="0.15">
      <c r="G15365"/>
      <c r="H15365"/>
      <c r="I15365"/>
      <c r="J15365"/>
      <c r="K15365"/>
      <c r="L15365" s="172"/>
    </row>
    <row r="15366" spans="7:12" x14ac:dyDescent="0.15">
      <c r="G15366"/>
      <c r="H15366"/>
      <c r="I15366"/>
      <c r="J15366"/>
      <c r="K15366"/>
      <c r="L15366" s="172"/>
    </row>
    <row r="15367" spans="7:12" x14ac:dyDescent="0.15">
      <c r="G15367"/>
      <c r="H15367"/>
      <c r="I15367"/>
      <c r="J15367"/>
      <c r="K15367"/>
      <c r="L15367" s="172"/>
    </row>
    <row r="15368" spans="7:12" x14ac:dyDescent="0.15">
      <c r="G15368"/>
      <c r="H15368"/>
      <c r="I15368"/>
      <c r="J15368"/>
      <c r="K15368"/>
      <c r="L15368" s="172"/>
    </row>
    <row r="15369" spans="7:12" x14ac:dyDescent="0.15">
      <c r="G15369"/>
      <c r="H15369"/>
      <c r="I15369"/>
      <c r="J15369"/>
      <c r="K15369"/>
      <c r="L15369" s="172"/>
    </row>
    <row r="15370" spans="7:12" x14ac:dyDescent="0.15">
      <c r="G15370"/>
      <c r="H15370"/>
      <c r="I15370"/>
      <c r="J15370"/>
      <c r="K15370"/>
      <c r="L15370" s="172"/>
    </row>
    <row r="15371" spans="7:12" x14ac:dyDescent="0.15">
      <c r="G15371"/>
      <c r="H15371"/>
      <c r="I15371"/>
      <c r="J15371"/>
      <c r="K15371"/>
      <c r="L15371" s="172"/>
    </row>
    <row r="15372" spans="7:12" x14ac:dyDescent="0.15">
      <c r="G15372"/>
      <c r="H15372"/>
      <c r="I15372"/>
      <c r="J15372"/>
      <c r="K15372"/>
      <c r="L15372" s="172"/>
    </row>
    <row r="15373" spans="7:12" x14ac:dyDescent="0.15">
      <c r="G15373"/>
      <c r="H15373"/>
      <c r="I15373"/>
      <c r="J15373"/>
      <c r="K15373"/>
      <c r="L15373" s="172"/>
    </row>
    <row r="15374" spans="7:12" x14ac:dyDescent="0.15">
      <c r="G15374"/>
      <c r="H15374"/>
      <c r="I15374"/>
      <c r="J15374"/>
      <c r="K15374"/>
      <c r="L15374" s="172"/>
    </row>
    <row r="15375" spans="7:12" x14ac:dyDescent="0.15">
      <c r="G15375"/>
      <c r="H15375"/>
      <c r="I15375"/>
      <c r="J15375"/>
      <c r="K15375"/>
      <c r="L15375" s="172"/>
    </row>
    <row r="15376" spans="7:12" x14ac:dyDescent="0.15">
      <c r="G15376"/>
      <c r="H15376"/>
      <c r="I15376"/>
      <c r="J15376"/>
      <c r="K15376"/>
      <c r="L15376" s="172"/>
    </row>
    <row r="15377" spans="7:12" x14ac:dyDescent="0.15">
      <c r="G15377"/>
      <c r="H15377"/>
      <c r="I15377"/>
      <c r="J15377"/>
      <c r="K15377"/>
      <c r="L15377" s="172"/>
    </row>
    <row r="15378" spans="7:12" x14ac:dyDescent="0.15">
      <c r="G15378"/>
      <c r="H15378"/>
      <c r="I15378"/>
      <c r="J15378"/>
      <c r="K15378"/>
      <c r="L15378" s="172"/>
    </row>
    <row r="15379" spans="7:12" x14ac:dyDescent="0.15">
      <c r="G15379"/>
      <c r="H15379"/>
      <c r="I15379"/>
      <c r="J15379"/>
      <c r="K15379"/>
      <c r="L15379" s="172"/>
    </row>
    <row r="15380" spans="7:12" x14ac:dyDescent="0.15">
      <c r="G15380"/>
      <c r="H15380"/>
      <c r="I15380"/>
      <c r="J15380"/>
      <c r="K15380"/>
      <c r="L15380" s="172"/>
    </row>
    <row r="15381" spans="7:12" x14ac:dyDescent="0.15">
      <c r="G15381"/>
      <c r="H15381"/>
      <c r="I15381"/>
      <c r="J15381"/>
      <c r="K15381"/>
      <c r="L15381" s="172"/>
    </row>
    <row r="15382" spans="7:12" x14ac:dyDescent="0.15">
      <c r="G15382"/>
      <c r="H15382"/>
      <c r="I15382"/>
      <c r="J15382"/>
      <c r="K15382"/>
      <c r="L15382" s="172"/>
    </row>
    <row r="15383" spans="7:12" x14ac:dyDescent="0.15">
      <c r="G15383"/>
      <c r="H15383"/>
      <c r="I15383"/>
      <c r="J15383"/>
      <c r="K15383"/>
      <c r="L15383" s="172"/>
    </row>
    <row r="15384" spans="7:12" x14ac:dyDescent="0.15">
      <c r="G15384"/>
      <c r="H15384"/>
      <c r="I15384"/>
      <c r="J15384"/>
      <c r="K15384"/>
      <c r="L15384" s="172"/>
    </row>
    <row r="15385" spans="7:12" x14ac:dyDescent="0.15">
      <c r="G15385"/>
      <c r="H15385"/>
      <c r="I15385"/>
      <c r="J15385"/>
      <c r="K15385"/>
      <c r="L15385" s="172"/>
    </row>
    <row r="15386" spans="7:12" x14ac:dyDescent="0.15">
      <c r="G15386"/>
      <c r="H15386"/>
      <c r="I15386"/>
      <c r="J15386"/>
      <c r="K15386"/>
      <c r="L15386" s="172"/>
    </row>
    <row r="15387" spans="7:12" x14ac:dyDescent="0.15">
      <c r="G15387"/>
      <c r="H15387"/>
      <c r="I15387"/>
      <c r="J15387"/>
      <c r="K15387"/>
      <c r="L15387" s="172"/>
    </row>
    <row r="15388" spans="7:12" x14ac:dyDescent="0.15">
      <c r="G15388"/>
      <c r="H15388"/>
      <c r="I15388"/>
      <c r="J15388"/>
      <c r="K15388"/>
      <c r="L15388" s="172"/>
    </row>
    <row r="15389" spans="7:12" x14ac:dyDescent="0.15">
      <c r="G15389"/>
      <c r="H15389"/>
      <c r="I15389"/>
      <c r="J15389"/>
      <c r="K15389"/>
      <c r="L15389" s="172"/>
    </row>
    <row r="15390" spans="7:12" x14ac:dyDescent="0.15">
      <c r="G15390"/>
      <c r="H15390"/>
      <c r="I15390"/>
      <c r="J15390"/>
      <c r="K15390"/>
      <c r="L15390" s="172"/>
    </row>
    <row r="15391" spans="7:12" x14ac:dyDescent="0.15">
      <c r="G15391"/>
      <c r="H15391"/>
      <c r="I15391"/>
      <c r="J15391"/>
      <c r="K15391"/>
      <c r="L15391" s="172"/>
    </row>
    <row r="15392" spans="7:12" x14ac:dyDescent="0.15">
      <c r="G15392"/>
      <c r="H15392"/>
      <c r="I15392"/>
      <c r="J15392"/>
      <c r="K15392"/>
      <c r="L15392" s="172"/>
    </row>
    <row r="15393" spans="7:12" x14ac:dyDescent="0.15">
      <c r="G15393"/>
      <c r="H15393"/>
      <c r="I15393"/>
      <c r="J15393"/>
      <c r="K15393"/>
      <c r="L15393" s="172"/>
    </row>
    <row r="15394" spans="7:12" x14ac:dyDescent="0.15">
      <c r="G15394"/>
      <c r="H15394"/>
      <c r="I15394"/>
      <c r="J15394"/>
      <c r="K15394"/>
      <c r="L15394" s="172"/>
    </row>
    <row r="15395" spans="7:12" x14ac:dyDescent="0.15">
      <c r="G15395"/>
      <c r="H15395"/>
      <c r="I15395"/>
      <c r="J15395"/>
      <c r="K15395"/>
      <c r="L15395" s="172"/>
    </row>
    <row r="15396" spans="7:12" x14ac:dyDescent="0.15">
      <c r="G15396"/>
      <c r="H15396"/>
      <c r="I15396"/>
      <c r="J15396"/>
      <c r="K15396"/>
      <c r="L15396" s="172"/>
    </row>
    <row r="15397" spans="7:12" x14ac:dyDescent="0.15">
      <c r="G15397"/>
      <c r="H15397"/>
      <c r="I15397"/>
      <c r="J15397"/>
      <c r="K15397"/>
      <c r="L15397" s="172"/>
    </row>
    <row r="15398" spans="7:12" x14ac:dyDescent="0.15">
      <c r="G15398"/>
      <c r="H15398"/>
      <c r="I15398"/>
      <c r="J15398"/>
      <c r="K15398"/>
      <c r="L15398" s="172"/>
    </row>
    <row r="15399" spans="7:12" x14ac:dyDescent="0.15">
      <c r="G15399"/>
      <c r="H15399"/>
      <c r="I15399"/>
      <c r="J15399"/>
      <c r="K15399"/>
      <c r="L15399" s="172"/>
    </row>
    <row r="15400" spans="7:12" x14ac:dyDescent="0.15">
      <c r="G15400"/>
      <c r="H15400"/>
      <c r="I15400"/>
      <c r="J15400"/>
      <c r="K15400"/>
      <c r="L15400" s="172"/>
    </row>
    <row r="15401" spans="7:12" x14ac:dyDescent="0.15">
      <c r="G15401"/>
      <c r="H15401"/>
      <c r="I15401"/>
      <c r="J15401"/>
      <c r="K15401"/>
      <c r="L15401" s="172"/>
    </row>
    <row r="15402" spans="7:12" x14ac:dyDescent="0.15">
      <c r="G15402"/>
      <c r="H15402"/>
      <c r="I15402"/>
      <c r="J15402"/>
      <c r="K15402"/>
      <c r="L15402" s="172"/>
    </row>
    <row r="15403" spans="7:12" x14ac:dyDescent="0.15">
      <c r="G15403"/>
      <c r="H15403"/>
      <c r="I15403"/>
      <c r="J15403"/>
      <c r="K15403"/>
      <c r="L15403" s="172"/>
    </row>
    <row r="15404" spans="7:12" x14ac:dyDescent="0.15">
      <c r="G15404"/>
      <c r="H15404"/>
      <c r="I15404"/>
      <c r="J15404"/>
      <c r="K15404"/>
      <c r="L15404" s="172"/>
    </row>
    <row r="15405" spans="7:12" x14ac:dyDescent="0.15">
      <c r="G15405"/>
      <c r="H15405"/>
      <c r="I15405"/>
      <c r="J15405"/>
      <c r="K15405"/>
      <c r="L15405" s="172"/>
    </row>
    <row r="15406" spans="7:12" x14ac:dyDescent="0.15">
      <c r="G15406"/>
      <c r="H15406"/>
      <c r="I15406"/>
      <c r="J15406"/>
      <c r="K15406"/>
      <c r="L15406" s="172"/>
    </row>
    <row r="15407" spans="7:12" x14ac:dyDescent="0.15">
      <c r="G15407"/>
      <c r="H15407"/>
      <c r="I15407"/>
      <c r="J15407"/>
      <c r="K15407"/>
      <c r="L15407" s="172"/>
    </row>
    <row r="15408" spans="7:12" x14ac:dyDescent="0.15">
      <c r="G15408"/>
      <c r="H15408"/>
      <c r="I15408"/>
      <c r="J15408"/>
      <c r="K15408"/>
      <c r="L15408" s="172"/>
    </row>
    <row r="15409" spans="7:12" x14ac:dyDescent="0.15">
      <c r="G15409"/>
      <c r="H15409"/>
      <c r="I15409"/>
      <c r="J15409"/>
      <c r="K15409"/>
      <c r="L15409" s="172"/>
    </row>
    <row r="15410" spans="7:12" x14ac:dyDescent="0.15">
      <c r="G15410"/>
      <c r="H15410"/>
      <c r="I15410"/>
      <c r="J15410"/>
      <c r="K15410"/>
      <c r="L15410" s="172"/>
    </row>
    <row r="15411" spans="7:12" x14ac:dyDescent="0.15">
      <c r="G15411"/>
      <c r="H15411"/>
      <c r="I15411"/>
      <c r="J15411"/>
      <c r="K15411"/>
      <c r="L15411" s="172"/>
    </row>
    <row r="15412" spans="7:12" x14ac:dyDescent="0.15">
      <c r="G15412"/>
      <c r="H15412"/>
      <c r="I15412"/>
      <c r="J15412"/>
      <c r="K15412"/>
      <c r="L15412" s="172"/>
    </row>
    <row r="15413" spans="7:12" x14ac:dyDescent="0.15">
      <c r="G15413"/>
      <c r="H15413"/>
      <c r="I15413"/>
      <c r="J15413"/>
      <c r="K15413"/>
      <c r="L15413" s="172"/>
    </row>
    <row r="15414" spans="7:12" x14ac:dyDescent="0.15">
      <c r="G15414"/>
      <c r="H15414"/>
      <c r="I15414"/>
      <c r="J15414"/>
      <c r="K15414"/>
      <c r="L15414" s="172"/>
    </row>
    <row r="15415" spans="7:12" x14ac:dyDescent="0.15">
      <c r="G15415"/>
      <c r="H15415"/>
      <c r="I15415"/>
      <c r="J15415"/>
      <c r="K15415"/>
      <c r="L15415" s="172"/>
    </row>
    <row r="15416" spans="7:12" x14ac:dyDescent="0.15">
      <c r="G15416"/>
      <c r="H15416"/>
      <c r="I15416"/>
      <c r="J15416"/>
      <c r="K15416"/>
      <c r="L15416" s="172"/>
    </row>
    <row r="15417" spans="7:12" x14ac:dyDescent="0.15">
      <c r="G15417"/>
      <c r="H15417"/>
      <c r="I15417"/>
      <c r="J15417"/>
      <c r="K15417"/>
      <c r="L15417" s="172"/>
    </row>
    <row r="15418" spans="7:12" x14ac:dyDescent="0.15">
      <c r="G15418"/>
      <c r="H15418"/>
      <c r="I15418"/>
      <c r="J15418"/>
      <c r="K15418"/>
      <c r="L15418" s="172"/>
    </row>
    <row r="15419" spans="7:12" x14ac:dyDescent="0.15">
      <c r="G15419"/>
      <c r="H15419"/>
      <c r="I15419"/>
      <c r="J15419"/>
      <c r="K15419"/>
      <c r="L15419" s="172"/>
    </row>
    <row r="15420" spans="7:12" x14ac:dyDescent="0.15">
      <c r="G15420"/>
      <c r="H15420"/>
      <c r="I15420"/>
      <c r="J15420"/>
      <c r="K15420"/>
      <c r="L15420" s="172"/>
    </row>
    <row r="15421" spans="7:12" x14ac:dyDescent="0.15">
      <c r="G15421"/>
      <c r="H15421"/>
      <c r="I15421"/>
      <c r="J15421"/>
      <c r="K15421"/>
      <c r="L15421" s="172"/>
    </row>
    <row r="15422" spans="7:12" x14ac:dyDescent="0.15">
      <c r="G15422"/>
      <c r="H15422"/>
      <c r="I15422"/>
      <c r="J15422"/>
      <c r="K15422"/>
      <c r="L15422" s="172"/>
    </row>
    <row r="15423" spans="7:12" x14ac:dyDescent="0.15">
      <c r="G15423"/>
      <c r="H15423"/>
      <c r="I15423"/>
      <c r="J15423"/>
      <c r="K15423"/>
      <c r="L15423" s="172"/>
    </row>
    <row r="15424" spans="7:12" x14ac:dyDescent="0.15">
      <c r="G15424"/>
      <c r="H15424"/>
      <c r="I15424"/>
      <c r="J15424"/>
      <c r="K15424"/>
      <c r="L15424" s="172"/>
    </row>
    <row r="15425" spans="7:12" x14ac:dyDescent="0.15">
      <c r="G15425"/>
      <c r="H15425"/>
      <c r="I15425"/>
      <c r="J15425"/>
      <c r="K15425"/>
      <c r="L15425" s="172"/>
    </row>
    <row r="15426" spans="7:12" x14ac:dyDescent="0.15">
      <c r="G15426"/>
      <c r="H15426"/>
      <c r="I15426"/>
      <c r="J15426"/>
      <c r="K15426"/>
      <c r="L15426" s="172"/>
    </row>
    <row r="15427" spans="7:12" x14ac:dyDescent="0.15">
      <c r="G15427"/>
      <c r="H15427"/>
      <c r="I15427"/>
      <c r="J15427"/>
      <c r="K15427"/>
      <c r="L15427" s="172"/>
    </row>
    <row r="15428" spans="7:12" x14ac:dyDescent="0.15">
      <c r="G15428"/>
      <c r="H15428"/>
      <c r="I15428"/>
      <c r="J15428"/>
      <c r="K15428"/>
      <c r="L15428" s="172"/>
    </row>
    <row r="15429" spans="7:12" x14ac:dyDescent="0.15">
      <c r="G15429"/>
      <c r="H15429"/>
      <c r="I15429"/>
      <c r="J15429"/>
      <c r="K15429"/>
      <c r="L15429" s="172"/>
    </row>
    <row r="15430" spans="7:12" x14ac:dyDescent="0.15">
      <c r="G15430"/>
      <c r="H15430"/>
      <c r="I15430"/>
      <c r="J15430"/>
      <c r="K15430"/>
      <c r="L15430" s="172"/>
    </row>
    <row r="15431" spans="7:12" x14ac:dyDescent="0.15">
      <c r="G15431"/>
      <c r="H15431"/>
      <c r="I15431"/>
      <c r="J15431"/>
      <c r="K15431"/>
      <c r="L15431" s="172"/>
    </row>
    <row r="15432" spans="7:12" x14ac:dyDescent="0.15">
      <c r="G15432"/>
      <c r="H15432"/>
      <c r="I15432"/>
      <c r="J15432"/>
      <c r="K15432"/>
      <c r="L15432" s="172"/>
    </row>
    <row r="15433" spans="7:12" x14ac:dyDescent="0.15">
      <c r="G15433"/>
      <c r="H15433"/>
      <c r="I15433"/>
      <c r="J15433"/>
      <c r="K15433"/>
      <c r="L15433" s="172"/>
    </row>
    <row r="15434" spans="7:12" x14ac:dyDescent="0.15">
      <c r="G15434"/>
      <c r="H15434"/>
      <c r="I15434"/>
      <c r="J15434"/>
      <c r="K15434"/>
      <c r="L15434" s="172"/>
    </row>
    <row r="15435" spans="7:12" x14ac:dyDescent="0.15">
      <c r="G15435"/>
      <c r="H15435"/>
      <c r="I15435"/>
      <c r="J15435"/>
      <c r="K15435"/>
      <c r="L15435" s="172"/>
    </row>
    <row r="15436" spans="7:12" x14ac:dyDescent="0.15">
      <c r="G15436"/>
      <c r="H15436"/>
      <c r="I15436"/>
      <c r="J15436"/>
      <c r="K15436"/>
      <c r="L15436" s="172"/>
    </row>
    <row r="15437" spans="7:12" x14ac:dyDescent="0.15">
      <c r="G15437"/>
      <c r="H15437"/>
      <c r="I15437"/>
      <c r="J15437"/>
      <c r="K15437"/>
      <c r="L15437" s="172"/>
    </row>
    <row r="15438" spans="7:12" x14ac:dyDescent="0.15">
      <c r="G15438"/>
      <c r="H15438"/>
      <c r="I15438"/>
      <c r="J15438"/>
      <c r="K15438"/>
      <c r="L15438" s="172"/>
    </row>
    <row r="15439" spans="7:12" x14ac:dyDescent="0.15">
      <c r="G15439"/>
      <c r="H15439"/>
      <c r="I15439"/>
      <c r="J15439"/>
      <c r="K15439"/>
      <c r="L15439" s="172"/>
    </row>
    <row r="15440" spans="7:12" x14ac:dyDescent="0.15">
      <c r="G15440"/>
      <c r="H15440"/>
      <c r="I15440"/>
      <c r="J15440"/>
      <c r="K15440"/>
      <c r="L15440" s="172"/>
    </row>
    <row r="15441" spans="7:12" x14ac:dyDescent="0.15">
      <c r="G15441"/>
      <c r="H15441"/>
      <c r="I15441"/>
      <c r="J15441"/>
      <c r="K15441"/>
      <c r="L15441" s="172"/>
    </row>
    <row r="15442" spans="7:12" x14ac:dyDescent="0.15">
      <c r="G15442"/>
      <c r="H15442"/>
      <c r="I15442"/>
      <c r="J15442"/>
      <c r="K15442"/>
      <c r="L15442" s="172"/>
    </row>
    <row r="15443" spans="7:12" x14ac:dyDescent="0.15">
      <c r="G15443"/>
      <c r="H15443"/>
      <c r="I15443"/>
      <c r="J15443"/>
      <c r="K15443"/>
      <c r="L15443" s="172"/>
    </row>
    <row r="15444" spans="7:12" x14ac:dyDescent="0.15">
      <c r="G15444"/>
      <c r="H15444"/>
      <c r="I15444"/>
      <c r="J15444"/>
      <c r="K15444"/>
      <c r="L15444" s="172"/>
    </row>
    <row r="15445" spans="7:12" x14ac:dyDescent="0.15">
      <c r="G15445"/>
      <c r="H15445"/>
      <c r="I15445"/>
      <c r="J15445"/>
      <c r="K15445"/>
      <c r="L15445" s="172"/>
    </row>
    <row r="15446" spans="7:12" x14ac:dyDescent="0.15">
      <c r="G15446"/>
      <c r="H15446"/>
      <c r="I15446"/>
      <c r="J15446"/>
      <c r="K15446"/>
      <c r="L15446" s="172"/>
    </row>
    <row r="15447" spans="7:12" x14ac:dyDescent="0.15">
      <c r="G15447"/>
      <c r="H15447"/>
      <c r="I15447"/>
      <c r="J15447"/>
      <c r="K15447"/>
      <c r="L15447" s="172"/>
    </row>
    <row r="15448" spans="7:12" x14ac:dyDescent="0.15">
      <c r="G15448"/>
      <c r="H15448"/>
      <c r="I15448"/>
      <c r="J15448"/>
      <c r="K15448"/>
      <c r="L15448" s="172"/>
    </row>
    <row r="15449" spans="7:12" x14ac:dyDescent="0.15">
      <c r="G15449"/>
      <c r="H15449"/>
      <c r="I15449"/>
      <c r="J15449"/>
      <c r="K15449"/>
      <c r="L15449" s="172"/>
    </row>
    <row r="15450" spans="7:12" x14ac:dyDescent="0.15">
      <c r="G15450"/>
      <c r="H15450"/>
      <c r="I15450"/>
      <c r="J15450"/>
      <c r="K15450"/>
      <c r="L15450" s="172"/>
    </row>
    <row r="15451" spans="7:12" x14ac:dyDescent="0.15">
      <c r="G15451"/>
      <c r="H15451"/>
      <c r="I15451"/>
      <c r="J15451"/>
      <c r="K15451"/>
      <c r="L15451" s="172"/>
    </row>
    <row r="15452" spans="7:12" x14ac:dyDescent="0.15">
      <c r="G15452"/>
      <c r="H15452"/>
      <c r="I15452"/>
      <c r="J15452"/>
      <c r="K15452"/>
      <c r="L15452" s="172"/>
    </row>
    <row r="15453" spans="7:12" x14ac:dyDescent="0.15">
      <c r="G15453"/>
      <c r="H15453"/>
      <c r="I15453"/>
      <c r="J15453"/>
      <c r="K15453"/>
      <c r="L15453" s="172"/>
    </row>
    <row r="15454" spans="7:12" x14ac:dyDescent="0.15">
      <c r="G15454"/>
      <c r="H15454"/>
      <c r="I15454"/>
      <c r="J15454"/>
      <c r="K15454"/>
      <c r="L15454" s="172"/>
    </row>
    <row r="15455" spans="7:12" x14ac:dyDescent="0.15">
      <c r="G15455"/>
      <c r="H15455"/>
      <c r="I15455"/>
      <c r="J15455"/>
      <c r="K15455"/>
      <c r="L15455" s="172"/>
    </row>
    <row r="15456" spans="7:12" x14ac:dyDescent="0.15">
      <c r="G15456"/>
      <c r="H15456"/>
      <c r="I15456"/>
      <c r="J15456"/>
      <c r="K15456"/>
      <c r="L15456" s="172"/>
    </row>
    <row r="15457" spans="7:12" x14ac:dyDescent="0.15">
      <c r="G15457"/>
      <c r="H15457"/>
      <c r="I15457"/>
      <c r="J15457"/>
      <c r="K15457"/>
      <c r="L15457" s="172"/>
    </row>
    <row r="15458" spans="7:12" x14ac:dyDescent="0.15">
      <c r="G15458"/>
      <c r="H15458"/>
      <c r="I15458"/>
      <c r="J15458"/>
      <c r="K15458"/>
      <c r="L15458" s="172"/>
    </row>
    <row r="15459" spans="7:12" x14ac:dyDescent="0.15">
      <c r="G15459"/>
      <c r="H15459"/>
      <c r="I15459"/>
      <c r="J15459"/>
      <c r="K15459"/>
      <c r="L15459" s="172"/>
    </row>
    <row r="15460" spans="7:12" x14ac:dyDescent="0.15">
      <c r="G15460"/>
      <c r="H15460"/>
      <c r="I15460"/>
      <c r="J15460"/>
      <c r="K15460"/>
      <c r="L15460" s="172"/>
    </row>
    <row r="15461" spans="7:12" x14ac:dyDescent="0.15">
      <c r="G15461"/>
      <c r="H15461"/>
      <c r="I15461"/>
      <c r="J15461"/>
      <c r="K15461"/>
      <c r="L15461" s="172"/>
    </row>
    <row r="15462" spans="7:12" x14ac:dyDescent="0.15">
      <c r="G15462"/>
      <c r="H15462"/>
      <c r="I15462"/>
      <c r="J15462"/>
      <c r="K15462"/>
      <c r="L15462" s="172"/>
    </row>
    <row r="15463" spans="7:12" x14ac:dyDescent="0.15">
      <c r="G15463"/>
      <c r="H15463"/>
      <c r="I15463"/>
      <c r="J15463"/>
      <c r="K15463"/>
      <c r="L15463" s="172"/>
    </row>
    <row r="15464" spans="7:12" x14ac:dyDescent="0.15">
      <c r="G15464"/>
      <c r="H15464"/>
      <c r="I15464"/>
      <c r="J15464"/>
      <c r="K15464"/>
      <c r="L15464" s="172"/>
    </row>
    <row r="15465" spans="7:12" x14ac:dyDescent="0.15">
      <c r="G15465"/>
      <c r="H15465"/>
      <c r="I15465"/>
      <c r="J15465"/>
      <c r="K15465"/>
      <c r="L15465" s="172"/>
    </row>
    <row r="15466" spans="7:12" x14ac:dyDescent="0.15">
      <c r="G15466"/>
      <c r="H15466"/>
      <c r="I15466"/>
      <c r="J15466"/>
      <c r="K15466"/>
      <c r="L15466" s="172"/>
    </row>
    <row r="15467" spans="7:12" x14ac:dyDescent="0.15">
      <c r="G15467"/>
      <c r="H15467"/>
      <c r="I15467"/>
      <c r="J15467"/>
      <c r="K15467"/>
      <c r="L15467" s="172"/>
    </row>
    <row r="15468" spans="7:12" x14ac:dyDescent="0.15">
      <c r="G15468"/>
      <c r="H15468"/>
      <c r="I15468"/>
      <c r="J15468"/>
      <c r="K15468"/>
      <c r="L15468" s="172"/>
    </row>
    <row r="15469" spans="7:12" x14ac:dyDescent="0.15">
      <c r="G15469"/>
      <c r="H15469"/>
      <c r="I15469"/>
      <c r="J15469"/>
      <c r="K15469"/>
      <c r="L15469" s="172"/>
    </row>
    <row r="15470" spans="7:12" x14ac:dyDescent="0.15">
      <c r="G15470"/>
      <c r="H15470"/>
      <c r="I15470"/>
      <c r="J15470"/>
      <c r="K15470"/>
      <c r="L15470" s="172"/>
    </row>
    <row r="15471" spans="7:12" x14ac:dyDescent="0.15">
      <c r="G15471"/>
      <c r="H15471"/>
      <c r="I15471"/>
      <c r="J15471"/>
      <c r="K15471"/>
      <c r="L15471" s="172"/>
    </row>
    <row r="15472" spans="7:12" x14ac:dyDescent="0.15">
      <c r="G15472"/>
      <c r="H15472"/>
      <c r="I15472"/>
      <c r="J15472"/>
      <c r="K15472"/>
      <c r="L15472" s="172"/>
    </row>
    <row r="15473" spans="7:12" x14ac:dyDescent="0.15">
      <c r="G15473"/>
      <c r="H15473"/>
      <c r="I15473"/>
      <c r="J15473"/>
      <c r="K15473"/>
      <c r="L15473" s="172"/>
    </row>
    <row r="15474" spans="7:12" x14ac:dyDescent="0.15">
      <c r="G15474"/>
      <c r="H15474"/>
      <c r="I15474"/>
      <c r="J15474"/>
      <c r="K15474"/>
      <c r="L15474" s="172"/>
    </row>
    <row r="15475" spans="7:12" x14ac:dyDescent="0.15">
      <c r="G15475"/>
      <c r="H15475"/>
      <c r="I15475"/>
      <c r="J15475"/>
      <c r="K15475"/>
      <c r="L15475" s="172"/>
    </row>
    <row r="15476" spans="7:12" x14ac:dyDescent="0.15">
      <c r="G15476"/>
      <c r="H15476"/>
      <c r="I15476"/>
      <c r="J15476"/>
      <c r="K15476"/>
      <c r="L15476" s="172"/>
    </row>
    <row r="15477" spans="7:12" x14ac:dyDescent="0.15">
      <c r="G15477"/>
      <c r="H15477"/>
      <c r="I15477"/>
      <c r="J15477"/>
      <c r="K15477"/>
      <c r="L15477" s="172"/>
    </row>
    <row r="15478" spans="7:12" x14ac:dyDescent="0.15">
      <c r="G15478"/>
      <c r="H15478"/>
      <c r="I15478"/>
      <c r="J15478"/>
      <c r="K15478"/>
      <c r="L15478" s="172"/>
    </row>
    <row r="15479" spans="7:12" x14ac:dyDescent="0.15">
      <c r="G15479"/>
      <c r="H15479"/>
      <c r="I15479"/>
      <c r="J15479"/>
      <c r="K15479"/>
      <c r="L15479" s="172"/>
    </row>
    <row r="15480" spans="7:12" x14ac:dyDescent="0.15">
      <c r="G15480"/>
      <c r="H15480"/>
      <c r="I15480"/>
      <c r="J15480"/>
      <c r="K15480"/>
      <c r="L15480" s="172"/>
    </row>
    <row r="15481" spans="7:12" x14ac:dyDescent="0.15">
      <c r="G15481"/>
      <c r="H15481"/>
      <c r="I15481"/>
      <c r="J15481"/>
      <c r="K15481"/>
      <c r="L15481" s="172"/>
    </row>
    <row r="15482" spans="7:12" x14ac:dyDescent="0.15">
      <c r="G15482"/>
      <c r="H15482"/>
      <c r="I15482"/>
      <c r="J15482"/>
      <c r="K15482"/>
      <c r="L15482" s="172"/>
    </row>
    <row r="15483" spans="7:12" x14ac:dyDescent="0.15">
      <c r="G15483"/>
      <c r="H15483"/>
      <c r="I15483"/>
      <c r="J15483"/>
      <c r="K15483"/>
      <c r="L15483" s="172"/>
    </row>
    <row r="15484" spans="7:12" x14ac:dyDescent="0.15">
      <c r="G15484"/>
      <c r="H15484"/>
      <c r="I15484"/>
      <c r="J15484"/>
      <c r="K15484"/>
      <c r="L15484" s="172"/>
    </row>
    <row r="15485" spans="7:12" x14ac:dyDescent="0.15">
      <c r="G15485"/>
      <c r="H15485"/>
      <c r="I15485"/>
      <c r="J15485"/>
      <c r="K15485"/>
      <c r="L15485" s="172"/>
    </row>
    <row r="15486" spans="7:12" x14ac:dyDescent="0.15">
      <c r="G15486"/>
      <c r="H15486"/>
      <c r="I15486"/>
      <c r="J15486"/>
      <c r="K15486"/>
      <c r="L15486" s="172"/>
    </row>
    <row r="15487" spans="7:12" x14ac:dyDescent="0.15">
      <c r="G15487"/>
      <c r="H15487"/>
      <c r="I15487"/>
      <c r="J15487"/>
      <c r="K15487"/>
      <c r="L15487" s="172"/>
    </row>
    <row r="15488" spans="7:12" x14ac:dyDescent="0.15">
      <c r="G15488"/>
      <c r="H15488"/>
      <c r="I15488"/>
      <c r="J15488"/>
      <c r="K15488"/>
      <c r="L15488" s="172"/>
    </row>
    <row r="15489" spans="7:12" x14ac:dyDescent="0.15">
      <c r="G15489"/>
      <c r="H15489"/>
      <c r="I15489"/>
      <c r="J15489"/>
      <c r="K15489"/>
      <c r="L15489" s="172"/>
    </row>
    <row r="15490" spans="7:12" x14ac:dyDescent="0.15">
      <c r="G15490"/>
      <c r="H15490"/>
      <c r="I15490"/>
      <c r="J15490"/>
      <c r="K15490"/>
      <c r="L15490" s="172"/>
    </row>
    <row r="15491" spans="7:12" x14ac:dyDescent="0.15">
      <c r="G15491"/>
      <c r="H15491"/>
      <c r="I15491"/>
      <c r="J15491"/>
      <c r="K15491"/>
      <c r="L15491" s="172"/>
    </row>
    <row r="15492" spans="7:12" x14ac:dyDescent="0.15">
      <c r="G15492"/>
      <c r="H15492"/>
      <c r="I15492"/>
      <c r="J15492"/>
      <c r="K15492"/>
      <c r="L15492" s="172"/>
    </row>
    <row r="15493" spans="7:12" x14ac:dyDescent="0.15">
      <c r="G15493"/>
      <c r="H15493"/>
      <c r="I15493"/>
      <c r="J15493"/>
      <c r="K15493"/>
      <c r="L15493" s="172"/>
    </row>
    <row r="15494" spans="7:12" x14ac:dyDescent="0.15">
      <c r="G15494"/>
      <c r="H15494"/>
      <c r="I15494"/>
      <c r="J15494"/>
      <c r="K15494"/>
      <c r="L15494" s="172"/>
    </row>
    <row r="15495" spans="7:12" x14ac:dyDescent="0.15">
      <c r="G15495"/>
      <c r="H15495"/>
      <c r="I15495"/>
      <c r="J15495"/>
      <c r="K15495"/>
      <c r="L15495" s="172"/>
    </row>
    <row r="15496" spans="7:12" x14ac:dyDescent="0.15">
      <c r="G15496"/>
      <c r="H15496"/>
      <c r="I15496"/>
      <c r="J15496"/>
      <c r="K15496"/>
      <c r="L15496" s="172"/>
    </row>
    <row r="15497" spans="7:12" x14ac:dyDescent="0.15">
      <c r="G15497"/>
      <c r="H15497"/>
      <c r="I15497"/>
      <c r="J15497"/>
      <c r="K15497"/>
      <c r="L15497" s="172"/>
    </row>
    <row r="15498" spans="7:12" x14ac:dyDescent="0.15">
      <c r="G15498"/>
      <c r="H15498"/>
      <c r="I15498"/>
      <c r="J15498"/>
      <c r="K15498"/>
      <c r="L15498" s="172"/>
    </row>
    <row r="15499" spans="7:12" x14ac:dyDescent="0.15">
      <c r="G15499"/>
      <c r="H15499"/>
      <c r="I15499"/>
      <c r="J15499"/>
      <c r="K15499"/>
      <c r="L15499" s="172"/>
    </row>
    <row r="15500" spans="7:12" x14ac:dyDescent="0.15">
      <c r="G15500"/>
      <c r="H15500"/>
      <c r="I15500"/>
      <c r="J15500"/>
      <c r="K15500"/>
      <c r="L15500" s="172"/>
    </row>
    <row r="15501" spans="7:12" x14ac:dyDescent="0.15">
      <c r="G15501"/>
      <c r="H15501"/>
      <c r="I15501"/>
      <c r="J15501"/>
      <c r="K15501"/>
      <c r="L15501" s="172"/>
    </row>
    <row r="15502" spans="7:12" x14ac:dyDescent="0.15">
      <c r="G15502"/>
      <c r="H15502"/>
      <c r="I15502"/>
      <c r="J15502"/>
      <c r="K15502"/>
      <c r="L15502" s="172"/>
    </row>
    <row r="15503" spans="7:12" x14ac:dyDescent="0.15">
      <c r="G15503"/>
      <c r="H15503"/>
      <c r="I15503"/>
      <c r="J15503"/>
      <c r="K15503"/>
      <c r="L15503" s="172"/>
    </row>
    <row r="15504" spans="7:12" x14ac:dyDescent="0.15">
      <c r="G15504"/>
      <c r="H15504"/>
      <c r="I15504"/>
      <c r="J15504"/>
      <c r="K15504"/>
      <c r="L15504" s="172"/>
    </row>
    <row r="15505" spans="7:12" x14ac:dyDescent="0.15">
      <c r="G15505"/>
      <c r="H15505"/>
      <c r="I15505"/>
      <c r="J15505"/>
      <c r="K15505"/>
      <c r="L15505" s="172"/>
    </row>
    <row r="15506" spans="7:12" x14ac:dyDescent="0.15">
      <c r="G15506"/>
      <c r="H15506"/>
      <c r="I15506"/>
      <c r="J15506"/>
      <c r="K15506"/>
      <c r="L15506" s="172"/>
    </row>
    <row r="15507" spans="7:12" x14ac:dyDescent="0.15">
      <c r="G15507"/>
      <c r="H15507"/>
      <c r="I15507"/>
      <c r="J15507"/>
      <c r="K15507"/>
      <c r="L15507" s="172"/>
    </row>
    <row r="15508" spans="7:12" x14ac:dyDescent="0.15">
      <c r="G15508"/>
      <c r="H15508"/>
      <c r="I15508"/>
      <c r="J15508"/>
      <c r="K15508"/>
      <c r="L15508" s="172"/>
    </row>
    <row r="15509" spans="7:12" x14ac:dyDescent="0.15">
      <c r="G15509"/>
      <c r="H15509"/>
      <c r="I15509"/>
      <c r="J15509"/>
      <c r="K15509"/>
      <c r="L15509" s="172"/>
    </row>
    <row r="15510" spans="7:12" x14ac:dyDescent="0.15">
      <c r="G15510"/>
      <c r="H15510"/>
      <c r="I15510"/>
      <c r="J15510"/>
      <c r="K15510"/>
      <c r="L15510" s="172"/>
    </row>
    <row r="15511" spans="7:12" x14ac:dyDescent="0.15">
      <c r="G15511"/>
      <c r="H15511"/>
      <c r="I15511"/>
      <c r="J15511"/>
      <c r="K15511"/>
      <c r="L15511" s="172"/>
    </row>
    <row r="15512" spans="7:12" x14ac:dyDescent="0.15">
      <c r="G15512"/>
      <c r="H15512"/>
      <c r="I15512"/>
      <c r="J15512"/>
      <c r="K15512"/>
      <c r="L15512" s="172"/>
    </row>
    <row r="15513" spans="7:12" x14ac:dyDescent="0.15">
      <c r="G15513"/>
      <c r="H15513"/>
      <c r="I15513"/>
      <c r="J15513"/>
      <c r="K15513"/>
      <c r="L15513" s="172"/>
    </row>
    <row r="15514" spans="7:12" x14ac:dyDescent="0.15">
      <c r="G15514"/>
      <c r="H15514"/>
      <c r="I15514"/>
      <c r="J15514"/>
      <c r="K15514"/>
      <c r="L15514" s="172"/>
    </row>
    <row r="15515" spans="7:12" x14ac:dyDescent="0.15">
      <c r="G15515"/>
      <c r="H15515"/>
      <c r="I15515"/>
      <c r="J15515"/>
      <c r="K15515"/>
      <c r="L15515" s="172"/>
    </row>
    <row r="15516" spans="7:12" x14ac:dyDescent="0.15">
      <c r="G15516"/>
      <c r="H15516"/>
      <c r="I15516"/>
      <c r="J15516"/>
      <c r="K15516"/>
      <c r="L15516" s="172"/>
    </row>
    <row r="15517" spans="7:12" x14ac:dyDescent="0.15">
      <c r="G15517"/>
      <c r="H15517"/>
      <c r="I15517"/>
      <c r="J15517"/>
      <c r="K15517"/>
      <c r="L15517" s="172"/>
    </row>
    <row r="15518" spans="7:12" x14ac:dyDescent="0.15">
      <c r="G15518"/>
      <c r="H15518"/>
      <c r="I15518"/>
      <c r="J15518"/>
      <c r="K15518"/>
      <c r="L15518" s="172"/>
    </row>
    <row r="15519" spans="7:12" x14ac:dyDescent="0.15">
      <c r="G15519"/>
      <c r="H15519"/>
      <c r="I15519"/>
      <c r="J15519"/>
      <c r="K15519"/>
      <c r="L15519" s="172"/>
    </row>
    <row r="15520" spans="7:12" x14ac:dyDescent="0.15">
      <c r="G15520"/>
      <c r="H15520"/>
      <c r="I15520"/>
      <c r="J15520"/>
      <c r="K15520"/>
      <c r="L15520" s="172"/>
    </row>
    <row r="15521" spans="7:12" x14ac:dyDescent="0.15">
      <c r="G15521"/>
      <c r="H15521"/>
      <c r="I15521"/>
      <c r="J15521"/>
      <c r="K15521"/>
      <c r="L15521" s="172"/>
    </row>
    <row r="15522" spans="7:12" x14ac:dyDescent="0.15">
      <c r="G15522"/>
      <c r="H15522"/>
      <c r="I15522"/>
      <c r="J15522"/>
      <c r="K15522"/>
      <c r="L15522" s="172"/>
    </row>
    <row r="15523" spans="7:12" x14ac:dyDescent="0.15">
      <c r="G15523"/>
      <c r="H15523"/>
      <c r="I15523"/>
      <c r="J15523"/>
      <c r="K15523"/>
      <c r="L15523" s="172"/>
    </row>
    <row r="15524" spans="7:12" x14ac:dyDescent="0.15">
      <c r="G15524"/>
      <c r="H15524"/>
      <c r="I15524"/>
      <c r="J15524"/>
      <c r="K15524"/>
      <c r="L15524" s="172"/>
    </row>
    <row r="15525" spans="7:12" x14ac:dyDescent="0.15">
      <c r="G15525"/>
      <c r="H15525"/>
      <c r="I15525"/>
      <c r="J15525"/>
      <c r="K15525"/>
      <c r="L15525" s="172"/>
    </row>
    <row r="15526" spans="7:12" x14ac:dyDescent="0.15">
      <c r="G15526"/>
      <c r="H15526"/>
      <c r="I15526"/>
      <c r="J15526"/>
      <c r="K15526"/>
      <c r="L15526" s="172"/>
    </row>
    <row r="15527" spans="7:12" x14ac:dyDescent="0.15">
      <c r="G15527"/>
      <c r="H15527"/>
      <c r="I15527"/>
      <c r="J15527"/>
      <c r="K15527"/>
      <c r="L15527" s="172"/>
    </row>
    <row r="15528" spans="7:12" x14ac:dyDescent="0.15">
      <c r="G15528"/>
      <c r="H15528"/>
      <c r="I15528"/>
      <c r="J15528"/>
      <c r="K15528"/>
      <c r="L15528" s="172"/>
    </row>
    <row r="15529" spans="7:12" x14ac:dyDescent="0.15">
      <c r="G15529"/>
      <c r="H15529"/>
      <c r="I15529"/>
      <c r="J15529"/>
      <c r="K15529"/>
      <c r="L15529" s="172"/>
    </row>
    <row r="15530" spans="7:12" x14ac:dyDescent="0.15">
      <c r="G15530"/>
      <c r="H15530"/>
      <c r="I15530"/>
      <c r="J15530"/>
      <c r="K15530"/>
      <c r="L15530" s="172"/>
    </row>
    <row r="15531" spans="7:12" x14ac:dyDescent="0.15">
      <c r="G15531"/>
      <c r="H15531"/>
      <c r="I15531"/>
      <c r="J15531"/>
      <c r="K15531"/>
      <c r="L15531" s="172"/>
    </row>
    <row r="15532" spans="7:12" x14ac:dyDescent="0.15">
      <c r="G15532"/>
      <c r="H15532"/>
      <c r="I15532"/>
      <c r="J15532"/>
      <c r="K15532"/>
      <c r="L15532" s="172"/>
    </row>
    <row r="15533" spans="7:12" x14ac:dyDescent="0.15">
      <c r="G15533"/>
      <c r="H15533"/>
      <c r="I15533"/>
      <c r="J15533"/>
      <c r="K15533"/>
      <c r="L15533" s="172"/>
    </row>
    <row r="15534" spans="7:12" x14ac:dyDescent="0.15">
      <c r="G15534"/>
      <c r="H15534"/>
      <c r="I15534"/>
      <c r="J15534"/>
      <c r="K15534"/>
      <c r="L15534" s="172"/>
    </row>
    <row r="15535" spans="7:12" x14ac:dyDescent="0.15">
      <c r="G15535"/>
      <c r="H15535"/>
      <c r="I15535"/>
      <c r="J15535"/>
      <c r="K15535"/>
      <c r="L15535" s="172"/>
    </row>
    <row r="15536" spans="7:12" x14ac:dyDescent="0.15">
      <c r="G15536"/>
      <c r="H15536"/>
      <c r="I15536"/>
      <c r="J15536"/>
      <c r="K15536"/>
      <c r="L15536" s="172"/>
    </row>
    <row r="15537" spans="7:12" x14ac:dyDescent="0.15">
      <c r="G15537"/>
      <c r="H15537"/>
      <c r="I15537"/>
      <c r="J15537"/>
      <c r="K15537"/>
      <c r="L15537" s="172"/>
    </row>
    <row r="15538" spans="7:12" x14ac:dyDescent="0.15">
      <c r="G15538"/>
      <c r="H15538"/>
      <c r="I15538"/>
      <c r="J15538"/>
      <c r="K15538"/>
      <c r="L15538" s="172"/>
    </row>
    <row r="15539" spans="7:12" x14ac:dyDescent="0.15">
      <c r="G15539"/>
      <c r="H15539"/>
      <c r="I15539"/>
      <c r="J15539"/>
      <c r="K15539"/>
      <c r="L15539" s="172"/>
    </row>
    <row r="15540" spans="7:12" x14ac:dyDescent="0.15">
      <c r="G15540"/>
      <c r="H15540"/>
      <c r="I15540"/>
      <c r="J15540"/>
      <c r="K15540"/>
      <c r="L15540" s="172"/>
    </row>
    <row r="15541" spans="7:12" x14ac:dyDescent="0.15">
      <c r="G15541"/>
      <c r="H15541"/>
      <c r="I15541"/>
      <c r="J15541"/>
      <c r="K15541"/>
      <c r="L15541" s="172"/>
    </row>
    <row r="15542" spans="7:12" x14ac:dyDescent="0.15">
      <c r="G15542"/>
      <c r="H15542"/>
      <c r="I15542"/>
      <c r="J15542"/>
      <c r="K15542"/>
      <c r="L15542" s="172"/>
    </row>
    <row r="15543" spans="7:12" x14ac:dyDescent="0.15">
      <c r="G15543"/>
      <c r="H15543"/>
      <c r="I15543"/>
      <c r="J15543"/>
      <c r="K15543"/>
      <c r="L15543" s="172"/>
    </row>
    <row r="15544" spans="7:12" x14ac:dyDescent="0.15">
      <c r="G15544"/>
      <c r="H15544"/>
      <c r="I15544"/>
      <c r="J15544"/>
      <c r="K15544"/>
      <c r="L15544" s="172"/>
    </row>
    <row r="15545" spans="7:12" x14ac:dyDescent="0.15">
      <c r="G15545"/>
      <c r="H15545"/>
      <c r="I15545"/>
      <c r="J15545"/>
      <c r="K15545"/>
      <c r="L15545" s="172"/>
    </row>
    <row r="15546" spans="7:12" x14ac:dyDescent="0.15">
      <c r="G15546"/>
      <c r="H15546"/>
      <c r="I15546"/>
      <c r="J15546"/>
      <c r="K15546"/>
      <c r="L15546" s="172"/>
    </row>
    <row r="15547" spans="7:12" x14ac:dyDescent="0.15">
      <c r="G15547"/>
      <c r="H15547"/>
      <c r="I15547"/>
      <c r="J15547"/>
      <c r="K15547"/>
      <c r="L15547" s="172"/>
    </row>
    <row r="15548" spans="7:12" x14ac:dyDescent="0.15">
      <c r="G15548"/>
      <c r="H15548"/>
      <c r="I15548"/>
      <c r="J15548"/>
      <c r="K15548"/>
      <c r="L15548" s="172"/>
    </row>
    <row r="15549" spans="7:12" x14ac:dyDescent="0.15">
      <c r="G15549"/>
      <c r="H15549"/>
      <c r="I15549"/>
      <c r="J15549"/>
      <c r="K15549"/>
      <c r="L15549" s="172"/>
    </row>
    <row r="15550" spans="7:12" x14ac:dyDescent="0.15">
      <c r="G15550"/>
      <c r="H15550"/>
      <c r="I15550"/>
      <c r="J15550"/>
      <c r="K15550"/>
      <c r="L15550" s="172"/>
    </row>
    <row r="15551" spans="7:12" x14ac:dyDescent="0.15">
      <c r="G15551"/>
      <c r="H15551"/>
      <c r="I15551"/>
      <c r="J15551"/>
      <c r="K15551"/>
      <c r="L15551" s="172"/>
    </row>
    <row r="15552" spans="7:12" x14ac:dyDescent="0.15">
      <c r="G15552"/>
      <c r="H15552"/>
      <c r="I15552"/>
      <c r="J15552"/>
      <c r="K15552"/>
      <c r="L15552" s="172"/>
    </row>
    <row r="15553" spans="7:12" x14ac:dyDescent="0.15">
      <c r="G15553"/>
      <c r="H15553"/>
      <c r="I15553"/>
      <c r="J15553"/>
      <c r="K15553"/>
      <c r="L15553" s="172"/>
    </row>
    <row r="15554" spans="7:12" x14ac:dyDescent="0.15">
      <c r="G15554"/>
      <c r="H15554"/>
      <c r="I15554"/>
      <c r="J15554"/>
      <c r="K15554"/>
      <c r="L15554" s="172"/>
    </row>
    <row r="15555" spans="7:12" x14ac:dyDescent="0.15">
      <c r="G15555"/>
      <c r="H15555"/>
      <c r="I15555"/>
      <c r="J15555"/>
      <c r="K15555"/>
      <c r="L15555" s="172"/>
    </row>
    <row r="15556" spans="7:12" x14ac:dyDescent="0.15">
      <c r="G15556"/>
      <c r="H15556"/>
      <c r="I15556"/>
      <c r="J15556"/>
      <c r="K15556"/>
      <c r="L15556" s="172"/>
    </row>
    <row r="15557" spans="7:12" x14ac:dyDescent="0.15">
      <c r="G15557"/>
      <c r="H15557"/>
      <c r="I15557"/>
      <c r="J15557"/>
      <c r="K15557"/>
      <c r="L15557" s="172"/>
    </row>
    <row r="15558" spans="7:12" x14ac:dyDescent="0.15">
      <c r="G15558"/>
      <c r="H15558"/>
      <c r="I15558"/>
      <c r="J15558"/>
      <c r="K15558"/>
      <c r="L15558" s="172"/>
    </row>
    <row r="15559" spans="7:12" x14ac:dyDescent="0.15">
      <c r="G15559"/>
      <c r="H15559"/>
      <c r="I15559"/>
      <c r="J15559"/>
      <c r="K15559"/>
      <c r="L15559" s="172"/>
    </row>
    <row r="15560" spans="7:12" x14ac:dyDescent="0.15">
      <c r="G15560"/>
      <c r="H15560"/>
      <c r="I15560"/>
      <c r="J15560"/>
      <c r="K15560"/>
      <c r="L15560" s="172"/>
    </row>
    <row r="15561" spans="7:12" x14ac:dyDescent="0.15">
      <c r="G15561"/>
      <c r="H15561"/>
      <c r="I15561"/>
      <c r="J15561"/>
      <c r="K15561"/>
      <c r="L15561" s="172"/>
    </row>
    <row r="15562" spans="7:12" x14ac:dyDescent="0.15">
      <c r="G15562"/>
      <c r="H15562"/>
      <c r="I15562"/>
      <c r="J15562"/>
      <c r="K15562"/>
      <c r="L15562" s="172"/>
    </row>
    <row r="15563" spans="7:12" x14ac:dyDescent="0.15">
      <c r="G15563"/>
      <c r="H15563"/>
      <c r="I15563"/>
      <c r="J15563"/>
      <c r="K15563"/>
      <c r="L15563" s="172"/>
    </row>
    <row r="15564" spans="7:12" x14ac:dyDescent="0.15">
      <c r="G15564"/>
      <c r="H15564"/>
      <c r="I15564"/>
      <c r="J15564"/>
      <c r="K15564"/>
      <c r="L15564" s="172"/>
    </row>
    <row r="15565" spans="7:12" x14ac:dyDescent="0.15">
      <c r="G15565"/>
      <c r="H15565"/>
      <c r="I15565"/>
      <c r="J15565"/>
      <c r="K15565"/>
      <c r="L15565" s="172"/>
    </row>
    <row r="15566" spans="7:12" x14ac:dyDescent="0.15">
      <c r="G15566"/>
      <c r="H15566"/>
      <c r="I15566"/>
      <c r="J15566"/>
      <c r="K15566"/>
      <c r="L15566" s="172"/>
    </row>
    <row r="15567" spans="7:12" x14ac:dyDescent="0.15">
      <c r="G15567"/>
      <c r="H15567"/>
      <c r="I15567"/>
      <c r="J15567"/>
      <c r="K15567"/>
      <c r="L15567" s="172"/>
    </row>
    <row r="15568" spans="7:12" x14ac:dyDescent="0.15">
      <c r="G15568"/>
      <c r="H15568"/>
      <c r="I15568"/>
      <c r="J15568"/>
      <c r="K15568"/>
      <c r="L15568" s="172"/>
    </row>
    <row r="15569" spans="7:12" x14ac:dyDescent="0.15">
      <c r="G15569"/>
      <c r="H15569"/>
      <c r="I15569"/>
      <c r="J15569"/>
      <c r="K15569"/>
      <c r="L15569" s="172"/>
    </row>
    <row r="15570" spans="7:12" x14ac:dyDescent="0.15">
      <c r="G15570"/>
      <c r="H15570"/>
      <c r="I15570"/>
      <c r="J15570"/>
      <c r="K15570"/>
      <c r="L15570" s="172"/>
    </row>
    <row r="15571" spans="7:12" x14ac:dyDescent="0.15">
      <c r="G15571"/>
      <c r="H15571"/>
      <c r="I15571"/>
      <c r="J15571"/>
      <c r="K15571"/>
      <c r="L15571" s="172"/>
    </row>
    <row r="15572" spans="7:12" x14ac:dyDescent="0.15">
      <c r="G15572"/>
      <c r="H15572"/>
      <c r="I15572"/>
      <c r="J15572"/>
      <c r="K15572"/>
      <c r="L15572" s="172"/>
    </row>
    <row r="15573" spans="7:12" x14ac:dyDescent="0.15">
      <c r="G15573"/>
      <c r="H15573"/>
      <c r="I15573"/>
      <c r="J15573"/>
      <c r="K15573"/>
      <c r="L15573" s="172"/>
    </row>
    <row r="15574" spans="7:12" x14ac:dyDescent="0.15">
      <c r="G15574"/>
      <c r="H15574"/>
      <c r="I15574"/>
      <c r="J15574"/>
      <c r="K15574"/>
      <c r="L15574" s="172"/>
    </row>
    <row r="15575" spans="7:12" x14ac:dyDescent="0.15">
      <c r="G15575"/>
      <c r="H15575"/>
      <c r="I15575"/>
      <c r="J15575"/>
      <c r="K15575"/>
      <c r="L15575" s="172"/>
    </row>
    <row r="15576" spans="7:12" x14ac:dyDescent="0.15">
      <c r="G15576"/>
      <c r="H15576"/>
      <c r="I15576"/>
      <c r="J15576"/>
      <c r="K15576"/>
      <c r="L15576" s="172"/>
    </row>
    <row r="15577" spans="7:12" x14ac:dyDescent="0.15">
      <c r="G15577"/>
      <c r="H15577"/>
      <c r="I15577"/>
      <c r="J15577"/>
      <c r="K15577"/>
      <c r="L15577" s="172"/>
    </row>
    <row r="15578" spans="7:12" x14ac:dyDescent="0.15">
      <c r="G15578"/>
      <c r="H15578"/>
      <c r="I15578"/>
      <c r="J15578"/>
      <c r="K15578"/>
      <c r="L15578" s="172"/>
    </row>
    <row r="15579" spans="7:12" x14ac:dyDescent="0.15">
      <c r="G15579"/>
      <c r="H15579"/>
      <c r="I15579"/>
      <c r="J15579"/>
      <c r="K15579"/>
      <c r="L15579" s="172"/>
    </row>
    <row r="15580" spans="7:12" x14ac:dyDescent="0.15">
      <c r="G15580"/>
      <c r="H15580"/>
      <c r="I15580"/>
      <c r="J15580"/>
      <c r="K15580"/>
      <c r="L15580" s="172"/>
    </row>
    <row r="15581" spans="7:12" x14ac:dyDescent="0.15">
      <c r="G15581"/>
      <c r="H15581"/>
      <c r="I15581"/>
      <c r="J15581"/>
      <c r="K15581"/>
      <c r="L15581" s="172"/>
    </row>
    <row r="15582" spans="7:12" x14ac:dyDescent="0.15">
      <c r="G15582"/>
      <c r="H15582"/>
      <c r="I15582"/>
      <c r="J15582"/>
      <c r="K15582"/>
      <c r="L15582" s="172"/>
    </row>
    <row r="15583" spans="7:12" x14ac:dyDescent="0.15">
      <c r="G15583"/>
      <c r="H15583"/>
      <c r="I15583"/>
      <c r="J15583"/>
      <c r="K15583"/>
      <c r="L15583" s="172"/>
    </row>
    <row r="15584" spans="7:12" x14ac:dyDescent="0.15">
      <c r="G15584"/>
      <c r="H15584"/>
      <c r="I15584"/>
      <c r="J15584"/>
      <c r="K15584"/>
      <c r="L15584" s="172"/>
    </row>
    <row r="15585" spans="7:12" x14ac:dyDescent="0.15">
      <c r="G15585"/>
      <c r="H15585"/>
      <c r="I15585"/>
      <c r="J15585"/>
      <c r="K15585"/>
      <c r="L15585" s="172"/>
    </row>
    <row r="15586" spans="7:12" x14ac:dyDescent="0.15">
      <c r="G15586"/>
      <c r="H15586"/>
      <c r="I15586"/>
      <c r="J15586"/>
      <c r="K15586"/>
      <c r="L15586" s="172"/>
    </row>
    <row r="15587" spans="7:12" x14ac:dyDescent="0.15">
      <c r="G15587"/>
      <c r="H15587"/>
      <c r="I15587"/>
      <c r="J15587"/>
      <c r="K15587"/>
      <c r="L15587" s="172"/>
    </row>
    <row r="15588" spans="7:12" x14ac:dyDescent="0.15">
      <c r="G15588"/>
      <c r="H15588"/>
      <c r="I15588"/>
      <c r="J15588"/>
      <c r="K15588"/>
      <c r="L15588" s="172"/>
    </row>
    <row r="15589" spans="7:12" x14ac:dyDescent="0.15">
      <c r="G15589"/>
      <c r="H15589"/>
      <c r="I15589"/>
      <c r="J15589"/>
      <c r="K15589"/>
      <c r="L15589" s="172"/>
    </row>
    <row r="15590" spans="7:12" x14ac:dyDescent="0.15">
      <c r="G15590"/>
      <c r="H15590"/>
      <c r="I15590"/>
      <c r="J15590"/>
      <c r="K15590"/>
      <c r="L15590" s="172"/>
    </row>
    <row r="15591" spans="7:12" x14ac:dyDescent="0.15">
      <c r="G15591"/>
      <c r="H15591"/>
      <c r="I15591"/>
      <c r="J15591"/>
      <c r="K15591"/>
      <c r="L15591" s="172"/>
    </row>
    <row r="15592" spans="7:12" x14ac:dyDescent="0.15">
      <c r="G15592"/>
      <c r="H15592"/>
      <c r="I15592"/>
      <c r="J15592"/>
      <c r="K15592"/>
      <c r="L15592" s="172"/>
    </row>
    <row r="15593" spans="7:12" x14ac:dyDescent="0.15">
      <c r="G15593"/>
      <c r="H15593"/>
      <c r="I15593"/>
      <c r="J15593"/>
      <c r="K15593"/>
      <c r="L15593" s="172"/>
    </row>
    <row r="15594" spans="7:12" x14ac:dyDescent="0.15">
      <c r="G15594"/>
      <c r="H15594"/>
      <c r="I15594"/>
      <c r="J15594"/>
      <c r="K15594"/>
      <c r="L15594" s="172"/>
    </row>
    <row r="15595" spans="7:12" x14ac:dyDescent="0.15">
      <c r="G15595"/>
      <c r="H15595"/>
      <c r="I15595"/>
      <c r="J15595"/>
      <c r="K15595"/>
      <c r="L15595" s="172"/>
    </row>
    <row r="15596" spans="7:12" x14ac:dyDescent="0.15">
      <c r="G15596"/>
      <c r="H15596"/>
      <c r="I15596"/>
      <c r="J15596"/>
      <c r="K15596"/>
      <c r="L15596" s="172"/>
    </row>
    <row r="15597" spans="7:12" x14ac:dyDescent="0.15">
      <c r="G15597"/>
      <c r="H15597"/>
      <c r="I15597"/>
      <c r="J15597"/>
      <c r="K15597"/>
      <c r="L15597" s="172"/>
    </row>
    <row r="15598" spans="7:12" x14ac:dyDescent="0.15">
      <c r="G15598"/>
      <c r="H15598"/>
      <c r="I15598"/>
      <c r="J15598"/>
      <c r="K15598"/>
      <c r="L15598" s="172"/>
    </row>
    <row r="15599" spans="7:12" x14ac:dyDescent="0.15">
      <c r="G15599"/>
      <c r="H15599"/>
      <c r="I15599"/>
      <c r="J15599"/>
      <c r="K15599"/>
      <c r="L15599" s="172"/>
    </row>
    <row r="15600" spans="7:12" x14ac:dyDescent="0.15">
      <c r="G15600"/>
      <c r="H15600"/>
      <c r="I15600"/>
      <c r="J15600"/>
      <c r="K15600"/>
      <c r="L15600" s="172"/>
    </row>
    <row r="15601" spans="7:12" x14ac:dyDescent="0.15">
      <c r="G15601"/>
      <c r="H15601"/>
      <c r="I15601"/>
      <c r="J15601"/>
      <c r="K15601"/>
      <c r="L15601" s="172"/>
    </row>
    <row r="15602" spans="7:12" x14ac:dyDescent="0.15">
      <c r="G15602"/>
      <c r="H15602"/>
      <c r="I15602"/>
      <c r="J15602"/>
      <c r="K15602"/>
      <c r="L15602" s="172"/>
    </row>
    <row r="15603" spans="7:12" x14ac:dyDescent="0.15">
      <c r="G15603"/>
      <c r="H15603"/>
      <c r="I15603"/>
      <c r="J15603"/>
      <c r="K15603"/>
      <c r="L15603" s="172"/>
    </row>
    <row r="15604" spans="7:12" x14ac:dyDescent="0.15">
      <c r="G15604"/>
      <c r="H15604"/>
      <c r="I15604"/>
      <c r="J15604"/>
      <c r="K15604"/>
      <c r="L15604" s="172"/>
    </row>
    <row r="15605" spans="7:12" x14ac:dyDescent="0.15">
      <c r="G15605"/>
      <c r="H15605"/>
      <c r="I15605"/>
      <c r="J15605"/>
      <c r="K15605"/>
      <c r="L15605" s="172"/>
    </row>
    <row r="15606" spans="7:12" x14ac:dyDescent="0.15">
      <c r="G15606"/>
      <c r="H15606"/>
      <c r="I15606"/>
      <c r="J15606"/>
      <c r="K15606"/>
      <c r="L15606" s="172"/>
    </row>
    <row r="15607" spans="7:12" x14ac:dyDescent="0.15">
      <c r="G15607"/>
      <c r="H15607"/>
      <c r="I15607"/>
      <c r="J15607"/>
      <c r="K15607"/>
      <c r="L15607" s="172"/>
    </row>
    <row r="15608" spans="7:12" x14ac:dyDescent="0.15">
      <c r="G15608"/>
      <c r="H15608"/>
      <c r="I15608"/>
      <c r="J15608"/>
      <c r="K15608"/>
      <c r="L15608" s="172"/>
    </row>
    <row r="15609" spans="7:12" x14ac:dyDescent="0.15">
      <c r="G15609"/>
      <c r="H15609"/>
      <c r="I15609"/>
      <c r="J15609"/>
      <c r="K15609"/>
      <c r="L15609" s="172"/>
    </row>
    <row r="15610" spans="7:12" x14ac:dyDescent="0.15">
      <c r="G15610"/>
      <c r="H15610"/>
      <c r="I15610"/>
      <c r="J15610"/>
      <c r="K15610"/>
      <c r="L15610" s="172"/>
    </row>
    <row r="15611" spans="7:12" x14ac:dyDescent="0.15">
      <c r="G15611"/>
      <c r="H15611"/>
      <c r="I15611"/>
      <c r="J15611"/>
      <c r="K15611"/>
      <c r="L15611" s="172"/>
    </row>
    <row r="15612" spans="7:12" x14ac:dyDescent="0.15">
      <c r="G15612"/>
      <c r="H15612"/>
      <c r="I15612"/>
      <c r="J15612"/>
      <c r="K15612"/>
      <c r="L15612" s="172"/>
    </row>
    <row r="15613" spans="7:12" x14ac:dyDescent="0.15">
      <c r="G15613"/>
      <c r="H15613"/>
      <c r="I15613"/>
      <c r="J15613"/>
      <c r="K15613"/>
      <c r="L15613" s="172"/>
    </row>
    <row r="15614" spans="7:12" x14ac:dyDescent="0.15">
      <c r="G15614"/>
      <c r="H15614"/>
      <c r="I15614"/>
      <c r="J15614"/>
      <c r="K15614"/>
      <c r="L15614" s="172"/>
    </row>
    <row r="15615" spans="7:12" x14ac:dyDescent="0.15">
      <c r="G15615"/>
      <c r="H15615"/>
      <c r="I15615"/>
      <c r="J15615"/>
      <c r="K15615"/>
      <c r="L15615" s="172"/>
    </row>
    <row r="15616" spans="7:12" x14ac:dyDescent="0.15">
      <c r="G15616"/>
      <c r="H15616"/>
      <c r="I15616"/>
      <c r="J15616"/>
      <c r="K15616"/>
      <c r="L15616" s="172"/>
    </row>
    <row r="15617" spans="7:12" x14ac:dyDescent="0.15">
      <c r="G15617"/>
      <c r="H15617"/>
      <c r="I15617"/>
      <c r="J15617"/>
      <c r="K15617"/>
      <c r="L15617" s="172"/>
    </row>
    <row r="15618" spans="7:12" x14ac:dyDescent="0.15">
      <c r="G15618"/>
      <c r="H15618"/>
      <c r="I15618"/>
      <c r="J15618"/>
      <c r="K15618"/>
      <c r="L15618" s="172"/>
    </row>
    <row r="15619" spans="7:12" x14ac:dyDescent="0.15">
      <c r="G15619"/>
      <c r="H15619"/>
      <c r="I15619"/>
      <c r="J15619"/>
      <c r="K15619"/>
      <c r="L15619" s="172"/>
    </row>
    <row r="15620" spans="7:12" x14ac:dyDescent="0.15">
      <c r="G15620"/>
      <c r="H15620"/>
      <c r="I15620"/>
      <c r="J15620"/>
      <c r="K15620"/>
      <c r="L15620" s="172"/>
    </row>
    <row r="15621" spans="7:12" x14ac:dyDescent="0.15">
      <c r="G15621"/>
      <c r="H15621"/>
      <c r="I15621"/>
      <c r="J15621"/>
      <c r="K15621"/>
      <c r="L15621" s="172"/>
    </row>
    <row r="15622" spans="7:12" x14ac:dyDescent="0.15">
      <c r="G15622"/>
      <c r="H15622"/>
      <c r="I15622"/>
      <c r="J15622"/>
      <c r="K15622"/>
      <c r="L15622" s="172"/>
    </row>
    <row r="15623" spans="7:12" x14ac:dyDescent="0.15">
      <c r="G15623"/>
      <c r="H15623"/>
      <c r="I15623"/>
      <c r="J15623"/>
      <c r="K15623"/>
      <c r="L15623" s="172"/>
    </row>
    <row r="15624" spans="7:12" x14ac:dyDescent="0.15">
      <c r="G15624"/>
      <c r="H15624"/>
      <c r="I15624"/>
      <c r="J15624"/>
      <c r="K15624"/>
      <c r="L15624" s="172"/>
    </row>
    <row r="15625" spans="7:12" x14ac:dyDescent="0.15">
      <c r="G15625"/>
      <c r="H15625"/>
      <c r="I15625"/>
      <c r="J15625"/>
      <c r="K15625"/>
      <c r="L15625" s="172"/>
    </row>
    <row r="15626" spans="7:12" x14ac:dyDescent="0.15">
      <c r="G15626"/>
      <c r="H15626"/>
      <c r="I15626"/>
      <c r="J15626"/>
      <c r="K15626"/>
      <c r="L15626" s="172"/>
    </row>
    <row r="15627" spans="7:12" x14ac:dyDescent="0.15">
      <c r="G15627"/>
      <c r="H15627"/>
      <c r="I15627"/>
      <c r="J15627"/>
      <c r="K15627"/>
      <c r="L15627" s="172"/>
    </row>
    <row r="15628" spans="7:12" x14ac:dyDescent="0.15">
      <c r="G15628"/>
      <c r="H15628"/>
      <c r="I15628"/>
      <c r="J15628"/>
      <c r="K15628"/>
      <c r="L15628" s="172"/>
    </row>
    <row r="15629" spans="7:12" x14ac:dyDescent="0.15">
      <c r="G15629"/>
      <c r="H15629"/>
      <c r="I15629"/>
      <c r="J15629"/>
      <c r="K15629"/>
      <c r="L15629" s="172"/>
    </row>
    <row r="15630" spans="7:12" x14ac:dyDescent="0.15">
      <c r="G15630"/>
      <c r="H15630"/>
      <c r="I15630"/>
      <c r="J15630"/>
      <c r="K15630"/>
      <c r="L15630" s="172"/>
    </row>
    <row r="15631" spans="7:12" x14ac:dyDescent="0.15">
      <c r="G15631"/>
      <c r="H15631"/>
      <c r="I15631"/>
      <c r="J15631"/>
      <c r="K15631"/>
      <c r="L15631" s="172"/>
    </row>
    <row r="15632" spans="7:12" x14ac:dyDescent="0.15">
      <c r="G15632"/>
      <c r="H15632"/>
      <c r="I15632"/>
      <c r="J15632"/>
      <c r="K15632"/>
      <c r="L15632" s="172"/>
    </row>
    <row r="15633" spans="7:12" x14ac:dyDescent="0.15">
      <c r="G15633"/>
      <c r="H15633"/>
      <c r="I15633"/>
      <c r="J15633"/>
      <c r="K15633"/>
      <c r="L15633" s="172"/>
    </row>
    <row r="15634" spans="7:12" x14ac:dyDescent="0.15">
      <c r="G15634"/>
      <c r="H15634"/>
      <c r="I15634"/>
      <c r="J15634"/>
      <c r="K15634"/>
      <c r="L15634" s="172"/>
    </row>
    <row r="15635" spans="7:12" x14ac:dyDescent="0.15">
      <c r="G15635"/>
      <c r="H15635"/>
      <c r="I15635"/>
      <c r="J15635"/>
      <c r="K15635"/>
      <c r="L15635" s="172"/>
    </row>
    <row r="15636" spans="7:12" x14ac:dyDescent="0.15">
      <c r="G15636"/>
      <c r="H15636"/>
      <c r="I15636"/>
      <c r="J15636"/>
      <c r="K15636"/>
      <c r="L15636" s="172"/>
    </row>
    <row r="15637" spans="7:12" x14ac:dyDescent="0.15">
      <c r="G15637"/>
      <c r="H15637"/>
      <c r="I15637"/>
      <c r="J15637"/>
      <c r="K15637"/>
      <c r="L15637" s="172"/>
    </row>
    <row r="15638" spans="7:12" x14ac:dyDescent="0.15">
      <c r="G15638"/>
      <c r="H15638"/>
      <c r="I15638"/>
      <c r="J15638"/>
      <c r="K15638"/>
      <c r="L15638" s="172"/>
    </row>
    <row r="15639" spans="7:12" x14ac:dyDescent="0.15">
      <c r="G15639"/>
      <c r="H15639"/>
      <c r="I15639"/>
      <c r="J15639"/>
      <c r="K15639"/>
      <c r="L15639" s="172"/>
    </row>
    <row r="15640" spans="7:12" x14ac:dyDescent="0.15">
      <c r="G15640"/>
      <c r="H15640"/>
      <c r="I15640"/>
      <c r="J15640"/>
      <c r="K15640"/>
      <c r="L15640" s="172"/>
    </row>
    <row r="15641" spans="7:12" x14ac:dyDescent="0.15">
      <c r="G15641"/>
      <c r="H15641"/>
      <c r="I15641"/>
      <c r="J15641"/>
      <c r="K15641"/>
      <c r="L15641" s="172"/>
    </row>
    <row r="15642" spans="7:12" x14ac:dyDescent="0.15">
      <c r="G15642"/>
      <c r="H15642"/>
      <c r="I15642"/>
      <c r="J15642"/>
      <c r="K15642"/>
      <c r="L15642" s="172"/>
    </row>
    <row r="15643" spans="7:12" x14ac:dyDescent="0.15">
      <c r="G15643"/>
      <c r="H15643"/>
      <c r="I15643"/>
      <c r="J15643"/>
      <c r="K15643"/>
      <c r="L15643" s="172"/>
    </row>
    <row r="15644" spans="7:12" x14ac:dyDescent="0.15">
      <c r="G15644"/>
      <c r="H15644"/>
      <c r="I15644"/>
      <c r="J15644"/>
      <c r="K15644"/>
      <c r="L15644" s="172"/>
    </row>
    <row r="15645" spans="7:12" x14ac:dyDescent="0.15">
      <c r="G15645"/>
      <c r="H15645"/>
      <c r="I15645"/>
      <c r="J15645"/>
      <c r="K15645"/>
      <c r="L15645" s="172"/>
    </row>
    <row r="15646" spans="7:12" x14ac:dyDescent="0.15">
      <c r="G15646"/>
      <c r="H15646"/>
      <c r="I15646"/>
      <c r="J15646"/>
      <c r="K15646"/>
      <c r="L15646" s="172"/>
    </row>
    <row r="15647" spans="7:12" x14ac:dyDescent="0.15">
      <c r="G15647"/>
      <c r="H15647"/>
      <c r="I15647"/>
      <c r="J15647"/>
      <c r="K15647"/>
      <c r="L15647" s="172"/>
    </row>
    <row r="15648" spans="7:12" x14ac:dyDescent="0.15">
      <c r="G15648"/>
      <c r="H15648"/>
      <c r="I15648"/>
      <c r="J15648"/>
      <c r="K15648"/>
      <c r="L15648" s="172"/>
    </row>
    <row r="15649" spans="7:12" x14ac:dyDescent="0.15">
      <c r="G15649"/>
      <c r="H15649"/>
      <c r="I15649"/>
      <c r="J15649"/>
      <c r="K15649"/>
      <c r="L15649" s="172"/>
    </row>
    <row r="15650" spans="7:12" x14ac:dyDescent="0.15">
      <c r="G15650"/>
      <c r="H15650"/>
      <c r="I15650"/>
      <c r="J15650"/>
      <c r="K15650"/>
      <c r="L15650" s="172"/>
    </row>
    <row r="15651" spans="7:12" x14ac:dyDescent="0.15">
      <c r="G15651"/>
      <c r="H15651"/>
      <c r="I15651"/>
      <c r="J15651"/>
      <c r="K15651"/>
      <c r="L15651" s="172"/>
    </row>
    <row r="15652" spans="7:12" x14ac:dyDescent="0.15">
      <c r="G15652"/>
      <c r="H15652"/>
      <c r="I15652"/>
      <c r="J15652"/>
      <c r="K15652"/>
      <c r="L15652" s="172"/>
    </row>
    <row r="15653" spans="7:12" x14ac:dyDescent="0.15">
      <c r="G15653"/>
      <c r="H15653"/>
      <c r="I15653"/>
      <c r="J15653"/>
      <c r="K15653"/>
      <c r="L15653" s="172"/>
    </row>
    <row r="15654" spans="7:12" x14ac:dyDescent="0.15">
      <c r="G15654"/>
      <c r="H15654"/>
      <c r="I15654"/>
      <c r="J15654"/>
      <c r="K15654"/>
      <c r="L15654" s="172"/>
    </row>
    <row r="15655" spans="7:12" x14ac:dyDescent="0.15">
      <c r="G15655"/>
      <c r="H15655"/>
      <c r="I15655"/>
      <c r="J15655"/>
      <c r="K15655"/>
      <c r="L15655" s="172"/>
    </row>
    <row r="15656" spans="7:12" x14ac:dyDescent="0.15">
      <c r="G15656"/>
      <c r="H15656"/>
      <c r="I15656"/>
      <c r="J15656"/>
      <c r="K15656"/>
      <c r="L15656" s="172"/>
    </row>
    <row r="15657" spans="7:12" x14ac:dyDescent="0.15">
      <c r="G15657"/>
      <c r="H15657"/>
      <c r="I15657"/>
      <c r="J15657"/>
      <c r="K15657"/>
      <c r="L15657" s="172"/>
    </row>
    <row r="15658" spans="7:12" x14ac:dyDescent="0.15">
      <c r="G15658"/>
      <c r="H15658"/>
      <c r="I15658"/>
      <c r="J15658"/>
      <c r="K15658"/>
      <c r="L15658" s="172"/>
    </row>
    <row r="15659" spans="7:12" x14ac:dyDescent="0.15">
      <c r="G15659"/>
      <c r="H15659"/>
      <c r="I15659"/>
      <c r="J15659"/>
      <c r="K15659"/>
      <c r="L15659" s="172"/>
    </row>
    <row r="15660" spans="7:12" x14ac:dyDescent="0.15">
      <c r="G15660"/>
      <c r="H15660"/>
      <c r="I15660"/>
      <c r="J15660"/>
      <c r="K15660"/>
      <c r="L15660" s="172"/>
    </row>
    <row r="15661" spans="7:12" x14ac:dyDescent="0.15">
      <c r="G15661"/>
      <c r="H15661"/>
      <c r="I15661"/>
      <c r="J15661"/>
      <c r="K15661"/>
      <c r="L15661" s="172"/>
    </row>
    <row r="15662" spans="7:12" x14ac:dyDescent="0.15">
      <c r="G15662"/>
      <c r="H15662"/>
      <c r="I15662"/>
      <c r="J15662"/>
      <c r="K15662"/>
      <c r="L15662" s="172"/>
    </row>
    <row r="15663" spans="7:12" x14ac:dyDescent="0.15">
      <c r="G15663"/>
      <c r="H15663"/>
      <c r="I15663"/>
      <c r="J15663"/>
      <c r="K15663"/>
      <c r="L15663" s="172"/>
    </row>
    <row r="15664" spans="7:12" x14ac:dyDescent="0.15">
      <c r="G15664"/>
      <c r="H15664"/>
      <c r="I15664"/>
      <c r="J15664"/>
      <c r="K15664"/>
      <c r="L15664" s="172"/>
    </row>
    <row r="15665" spans="7:12" x14ac:dyDescent="0.15">
      <c r="G15665"/>
      <c r="H15665"/>
      <c r="I15665"/>
      <c r="J15665"/>
      <c r="K15665"/>
      <c r="L15665" s="172"/>
    </row>
    <row r="15666" spans="7:12" x14ac:dyDescent="0.15">
      <c r="G15666"/>
      <c r="H15666"/>
      <c r="I15666"/>
      <c r="J15666"/>
      <c r="K15666"/>
      <c r="L15666" s="172"/>
    </row>
    <row r="15667" spans="7:12" x14ac:dyDescent="0.15">
      <c r="G15667"/>
      <c r="H15667"/>
      <c r="I15667"/>
      <c r="J15667"/>
      <c r="K15667"/>
      <c r="L15667" s="172"/>
    </row>
    <row r="15668" spans="7:12" x14ac:dyDescent="0.15">
      <c r="G15668"/>
      <c r="H15668"/>
      <c r="I15668"/>
      <c r="J15668"/>
      <c r="K15668"/>
      <c r="L15668" s="172"/>
    </row>
    <row r="15669" spans="7:12" x14ac:dyDescent="0.15">
      <c r="G15669"/>
      <c r="H15669"/>
      <c r="I15669"/>
      <c r="J15669"/>
      <c r="K15669"/>
      <c r="L15669" s="172"/>
    </row>
    <row r="15670" spans="7:12" x14ac:dyDescent="0.15">
      <c r="G15670"/>
      <c r="H15670"/>
      <c r="I15670"/>
      <c r="J15670"/>
      <c r="K15670"/>
      <c r="L15670" s="172"/>
    </row>
    <row r="15671" spans="7:12" x14ac:dyDescent="0.15">
      <c r="G15671"/>
      <c r="H15671"/>
      <c r="I15671"/>
      <c r="J15671"/>
      <c r="K15671"/>
      <c r="L15671" s="172"/>
    </row>
    <row r="15672" spans="7:12" x14ac:dyDescent="0.15">
      <c r="G15672"/>
      <c r="H15672"/>
      <c r="I15672"/>
      <c r="J15672"/>
      <c r="K15672"/>
      <c r="L15672" s="172"/>
    </row>
    <row r="15673" spans="7:12" x14ac:dyDescent="0.15">
      <c r="G15673"/>
      <c r="H15673"/>
      <c r="I15673"/>
      <c r="J15673"/>
      <c r="K15673"/>
      <c r="L15673" s="172"/>
    </row>
    <row r="15674" spans="7:12" x14ac:dyDescent="0.15">
      <c r="G15674"/>
      <c r="H15674"/>
      <c r="I15674"/>
      <c r="J15674"/>
      <c r="K15674"/>
      <c r="L15674" s="172"/>
    </row>
    <row r="15675" spans="7:12" x14ac:dyDescent="0.15">
      <c r="G15675"/>
      <c r="H15675"/>
      <c r="I15675"/>
      <c r="J15675"/>
      <c r="K15675"/>
      <c r="L15675" s="172"/>
    </row>
    <row r="15676" spans="7:12" x14ac:dyDescent="0.15">
      <c r="G15676"/>
      <c r="H15676"/>
      <c r="I15676"/>
      <c r="J15676"/>
      <c r="K15676"/>
      <c r="L15676" s="172"/>
    </row>
    <row r="15677" spans="7:12" x14ac:dyDescent="0.15">
      <c r="G15677"/>
      <c r="H15677"/>
      <c r="I15677"/>
      <c r="J15677"/>
      <c r="K15677"/>
      <c r="L15677" s="172"/>
    </row>
    <row r="15678" spans="7:12" x14ac:dyDescent="0.15">
      <c r="G15678"/>
      <c r="H15678"/>
      <c r="I15678"/>
      <c r="J15678"/>
      <c r="K15678"/>
      <c r="L15678" s="172"/>
    </row>
    <row r="15679" spans="7:12" x14ac:dyDescent="0.15">
      <c r="G15679"/>
      <c r="H15679"/>
      <c r="I15679"/>
      <c r="J15679"/>
      <c r="K15679"/>
      <c r="L15679" s="172"/>
    </row>
    <row r="15680" spans="7:12" x14ac:dyDescent="0.15">
      <c r="G15680"/>
      <c r="H15680"/>
      <c r="I15680"/>
      <c r="J15680"/>
      <c r="K15680"/>
      <c r="L15680" s="172"/>
    </row>
    <row r="15681" spans="7:12" x14ac:dyDescent="0.15">
      <c r="G15681"/>
      <c r="H15681"/>
      <c r="I15681"/>
      <c r="J15681"/>
      <c r="K15681"/>
      <c r="L15681" s="172"/>
    </row>
    <row r="15682" spans="7:12" x14ac:dyDescent="0.15">
      <c r="G15682"/>
      <c r="H15682"/>
      <c r="I15682"/>
      <c r="J15682"/>
      <c r="K15682"/>
      <c r="L15682" s="172"/>
    </row>
    <row r="15683" spans="7:12" x14ac:dyDescent="0.15">
      <c r="G15683"/>
      <c r="H15683"/>
      <c r="I15683"/>
      <c r="J15683"/>
      <c r="K15683"/>
      <c r="L15683" s="172"/>
    </row>
    <row r="15684" spans="7:12" x14ac:dyDescent="0.15">
      <c r="G15684"/>
      <c r="H15684"/>
      <c r="I15684"/>
      <c r="J15684"/>
      <c r="K15684"/>
      <c r="L15684" s="172"/>
    </row>
    <row r="15685" spans="7:12" x14ac:dyDescent="0.15">
      <c r="G15685"/>
      <c r="H15685"/>
      <c r="I15685"/>
      <c r="J15685"/>
      <c r="K15685"/>
      <c r="L15685" s="172"/>
    </row>
    <row r="15686" spans="7:12" x14ac:dyDescent="0.15">
      <c r="G15686"/>
      <c r="H15686"/>
      <c r="I15686"/>
      <c r="J15686"/>
      <c r="K15686"/>
      <c r="L15686" s="172"/>
    </row>
    <row r="15687" spans="7:12" x14ac:dyDescent="0.15">
      <c r="G15687"/>
      <c r="H15687"/>
      <c r="I15687"/>
      <c r="J15687"/>
      <c r="K15687"/>
      <c r="L15687" s="172"/>
    </row>
    <row r="15688" spans="7:12" x14ac:dyDescent="0.15">
      <c r="G15688"/>
      <c r="H15688"/>
      <c r="I15688"/>
      <c r="J15688"/>
      <c r="K15688"/>
      <c r="L15688" s="172"/>
    </row>
    <row r="15689" spans="7:12" x14ac:dyDescent="0.15">
      <c r="G15689"/>
      <c r="H15689"/>
      <c r="I15689"/>
      <c r="J15689"/>
      <c r="K15689"/>
      <c r="L15689" s="172"/>
    </row>
    <row r="15690" spans="7:12" x14ac:dyDescent="0.15">
      <c r="G15690"/>
      <c r="H15690"/>
      <c r="I15690"/>
      <c r="J15690"/>
      <c r="K15690"/>
      <c r="L15690" s="172"/>
    </row>
    <row r="15691" spans="7:12" x14ac:dyDescent="0.15">
      <c r="G15691"/>
      <c r="H15691"/>
      <c r="I15691"/>
      <c r="J15691"/>
      <c r="K15691"/>
      <c r="L15691" s="172"/>
    </row>
    <row r="15692" spans="7:12" x14ac:dyDescent="0.15">
      <c r="G15692"/>
      <c r="H15692"/>
      <c r="I15692"/>
      <c r="J15692"/>
      <c r="K15692"/>
      <c r="L15692" s="172"/>
    </row>
    <row r="15693" spans="7:12" x14ac:dyDescent="0.15">
      <c r="G15693"/>
      <c r="H15693"/>
      <c r="I15693"/>
      <c r="J15693"/>
      <c r="K15693"/>
      <c r="L15693" s="172"/>
    </row>
    <row r="15694" spans="7:12" x14ac:dyDescent="0.15">
      <c r="G15694"/>
      <c r="H15694"/>
      <c r="I15694"/>
      <c r="J15694"/>
      <c r="K15694"/>
      <c r="L15694" s="172"/>
    </row>
    <row r="15695" spans="7:12" x14ac:dyDescent="0.15">
      <c r="G15695"/>
      <c r="H15695"/>
      <c r="I15695"/>
      <c r="J15695"/>
      <c r="K15695"/>
      <c r="L15695" s="172"/>
    </row>
    <row r="15696" spans="7:12" x14ac:dyDescent="0.15">
      <c r="G15696"/>
      <c r="H15696"/>
      <c r="I15696"/>
      <c r="J15696"/>
      <c r="K15696"/>
      <c r="L15696" s="172"/>
    </row>
    <row r="15697" spans="7:12" x14ac:dyDescent="0.15">
      <c r="G15697"/>
      <c r="H15697"/>
      <c r="I15697"/>
      <c r="J15697"/>
      <c r="K15697"/>
      <c r="L15697" s="172"/>
    </row>
    <row r="15698" spans="7:12" x14ac:dyDescent="0.15">
      <c r="G15698"/>
      <c r="H15698"/>
      <c r="I15698"/>
      <c r="J15698"/>
      <c r="K15698"/>
      <c r="L15698" s="172"/>
    </row>
    <row r="15699" spans="7:12" x14ac:dyDescent="0.15">
      <c r="G15699"/>
      <c r="H15699"/>
      <c r="I15699"/>
      <c r="J15699"/>
      <c r="K15699"/>
      <c r="L15699" s="172"/>
    </row>
    <row r="15700" spans="7:12" x14ac:dyDescent="0.15">
      <c r="G15700"/>
      <c r="H15700"/>
      <c r="I15700"/>
      <c r="J15700"/>
      <c r="K15700"/>
      <c r="L15700" s="172"/>
    </row>
    <row r="15701" spans="7:12" x14ac:dyDescent="0.15">
      <c r="G15701"/>
      <c r="H15701"/>
      <c r="I15701"/>
      <c r="J15701"/>
      <c r="K15701"/>
      <c r="L15701" s="172"/>
    </row>
    <row r="15702" spans="7:12" x14ac:dyDescent="0.15">
      <c r="G15702"/>
      <c r="H15702"/>
      <c r="I15702"/>
      <c r="J15702"/>
      <c r="K15702"/>
      <c r="L15702" s="172"/>
    </row>
    <row r="15703" spans="7:12" x14ac:dyDescent="0.15">
      <c r="G15703"/>
      <c r="H15703"/>
      <c r="I15703"/>
      <c r="J15703"/>
      <c r="K15703"/>
      <c r="L15703" s="172"/>
    </row>
    <row r="15704" spans="7:12" x14ac:dyDescent="0.15">
      <c r="G15704"/>
      <c r="H15704"/>
      <c r="I15704"/>
      <c r="J15704"/>
      <c r="K15704"/>
      <c r="L15704" s="172"/>
    </row>
    <row r="15705" spans="7:12" x14ac:dyDescent="0.15">
      <c r="G15705"/>
      <c r="H15705"/>
      <c r="I15705"/>
      <c r="J15705"/>
      <c r="K15705"/>
      <c r="L15705" s="172"/>
    </row>
    <row r="15706" spans="7:12" x14ac:dyDescent="0.15">
      <c r="G15706"/>
      <c r="H15706"/>
      <c r="I15706"/>
      <c r="J15706"/>
      <c r="K15706"/>
      <c r="L15706" s="172"/>
    </row>
    <row r="15707" spans="7:12" x14ac:dyDescent="0.15">
      <c r="G15707"/>
      <c r="H15707"/>
      <c r="I15707"/>
      <c r="J15707"/>
      <c r="K15707"/>
      <c r="L15707" s="172"/>
    </row>
    <row r="15708" spans="7:12" x14ac:dyDescent="0.15">
      <c r="G15708"/>
      <c r="H15708"/>
      <c r="I15708"/>
      <c r="J15708"/>
      <c r="K15708"/>
      <c r="L15708" s="172"/>
    </row>
    <row r="15709" spans="7:12" x14ac:dyDescent="0.15">
      <c r="G15709"/>
      <c r="H15709"/>
      <c r="I15709"/>
      <c r="J15709"/>
      <c r="K15709"/>
      <c r="L15709" s="172"/>
    </row>
    <row r="15710" spans="7:12" x14ac:dyDescent="0.15">
      <c r="G15710"/>
      <c r="H15710"/>
      <c r="I15710"/>
      <c r="J15710"/>
      <c r="K15710"/>
      <c r="L15710" s="172"/>
    </row>
    <row r="15711" spans="7:12" x14ac:dyDescent="0.15">
      <c r="G15711"/>
      <c r="H15711"/>
      <c r="I15711"/>
      <c r="J15711"/>
      <c r="K15711"/>
      <c r="L15711" s="172"/>
    </row>
    <row r="15712" spans="7:12" x14ac:dyDescent="0.15">
      <c r="G15712"/>
      <c r="H15712"/>
      <c r="I15712"/>
      <c r="J15712"/>
      <c r="K15712"/>
      <c r="L15712" s="172"/>
    </row>
    <row r="15713" spans="7:12" x14ac:dyDescent="0.15">
      <c r="G15713"/>
      <c r="H15713"/>
      <c r="I15713"/>
      <c r="J15713"/>
      <c r="K15713"/>
      <c r="L15713" s="172"/>
    </row>
    <row r="15714" spans="7:12" x14ac:dyDescent="0.15">
      <c r="G15714"/>
      <c r="H15714"/>
      <c r="I15714"/>
      <c r="J15714"/>
      <c r="K15714"/>
      <c r="L15714" s="172"/>
    </row>
    <row r="15715" spans="7:12" x14ac:dyDescent="0.15">
      <c r="G15715"/>
      <c r="H15715"/>
      <c r="I15715"/>
      <c r="J15715"/>
      <c r="K15715"/>
      <c r="L15715" s="172"/>
    </row>
    <row r="15716" spans="7:12" x14ac:dyDescent="0.15">
      <c r="G15716"/>
      <c r="H15716"/>
      <c r="I15716"/>
      <c r="J15716"/>
      <c r="K15716"/>
      <c r="L15716" s="172"/>
    </row>
    <row r="15717" spans="7:12" x14ac:dyDescent="0.15">
      <c r="G15717"/>
      <c r="H15717"/>
      <c r="I15717"/>
      <c r="J15717"/>
      <c r="K15717"/>
      <c r="L15717" s="172"/>
    </row>
    <row r="15718" spans="7:12" x14ac:dyDescent="0.15">
      <c r="G15718"/>
      <c r="H15718"/>
      <c r="I15718"/>
      <c r="J15718"/>
      <c r="K15718"/>
      <c r="L15718" s="172"/>
    </row>
    <row r="15719" spans="7:12" x14ac:dyDescent="0.15">
      <c r="G15719"/>
      <c r="H15719"/>
      <c r="I15719"/>
      <c r="J15719"/>
      <c r="K15719"/>
      <c r="L15719" s="172"/>
    </row>
    <row r="15720" spans="7:12" x14ac:dyDescent="0.15">
      <c r="G15720"/>
      <c r="H15720"/>
      <c r="I15720"/>
      <c r="J15720"/>
      <c r="K15720"/>
      <c r="L15720" s="172"/>
    </row>
    <row r="15721" spans="7:12" x14ac:dyDescent="0.15">
      <c r="G15721"/>
      <c r="H15721"/>
      <c r="I15721"/>
      <c r="J15721"/>
      <c r="K15721"/>
      <c r="L15721" s="172"/>
    </row>
    <row r="15722" spans="7:12" x14ac:dyDescent="0.15">
      <c r="G15722"/>
      <c r="H15722"/>
      <c r="I15722"/>
      <c r="J15722"/>
      <c r="K15722"/>
      <c r="L15722" s="172"/>
    </row>
    <row r="15723" spans="7:12" x14ac:dyDescent="0.15">
      <c r="G15723"/>
      <c r="H15723"/>
      <c r="I15723"/>
      <c r="J15723"/>
      <c r="K15723"/>
      <c r="L15723" s="172"/>
    </row>
    <row r="15724" spans="7:12" x14ac:dyDescent="0.15">
      <c r="G15724"/>
      <c r="H15724"/>
      <c r="I15724"/>
      <c r="J15724"/>
      <c r="K15724"/>
      <c r="L15724" s="172"/>
    </row>
    <row r="15725" spans="7:12" x14ac:dyDescent="0.15">
      <c r="G15725"/>
      <c r="H15725"/>
      <c r="I15725"/>
      <c r="J15725"/>
      <c r="K15725"/>
      <c r="L15725" s="172"/>
    </row>
    <row r="15726" spans="7:12" x14ac:dyDescent="0.15">
      <c r="G15726"/>
      <c r="H15726"/>
      <c r="I15726"/>
      <c r="J15726"/>
      <c r="K15726"/>
      <c r="L15726" s="172"/>
    </row>
    <row r="15727" spans="7:12" x14ac:dyDescent="0.15">
      <c r="G15727"/>
      <c r="H15727"/>
      <c r="I15727"/>
      <c r="J15727"/>
      <c r="K15727"/>
      <c r="L15727" s="172"/>
    </row>
    <row r="15728" spans="7:12" x14ac:dyDescent="0.15">
      <c r="G15728"/>
      <c r="H15728"/>
      <c r="I15728"/>
      <c r="J15728"/>
      <c r="K15728"/>
      <c r="L15728" s="172"/>
    </row>
    <row r="15729" spans="7:12" x14ac:dyDescent="0.15">
      <c r="G15729"/>
      <c r="H15729"/>
      <c r="I15729"/>
      <c r="J15729"/>
      <c r="K15729"/>
      <c r="L15729" s="172"/>
    </row>
    <row r="15730" spans="7:12" x14ac:dyDescent="0.15">
      <c r="G15730"/>
      <c r="H15730"/>
      <c r="I15730"/>
      <c r="J15730"/>
      <c r="K15730"/>
      <c r="L15730" s="172"/>
    </row>
    <row r="15731" spans="7:12" x14ac:dyDescent="0.15">
      <c r="G15731"/>
      <c r="H15731"/>
      <c r="I15731"/>
      <c r="J15731"/>
      <c r="K15731"/>
      <c r="L15731" s="172"/>
    </row>
    <row r="15732" spans="7:12" x14ac:dyDescent="0.15">
      <c r="G15732"/>
      <c r="H15732"/>
      <c r="I15732"/>
      <c r="J15732"/>
      <c r="K15732"/>
      <c r="L15732" s="172"/>
    </row>
    <row r="15733" spans="7:12" x14ac:dyDescent="0.15">
      <c r="G15733"/>
      <c r="H15733"/>
      <c r="I15733"/>
      <c r="J15733"/>
      <c r="K15733"/>
      <c r="L15733" s="172"/>
    </row>
    <row r="15734" spans="7:12" x14ac:dyDescent="0.15">
      <c r="G15734"/>
      <c r="H15734"/>
      <c r="I15734"/>
      <c r="J15734"/>
      <c r="K15734"/>
      <c r="L15734" s="172"/>
    </row>
    <row r="15735" spans="7:12" x14ac:dyDescent="0.15">
      <c r="G15735"/>
      <c r="H15735"/>
      <c r="I15735"/>
      <c r="J15735"/>
      <c r="K15735"/>
      <c r="L15735" s="172"/>
    </row>
    <row r="15736" spans="7:12" x14ac:dyDescent="0.15">
      <c r="G15736"/>
      <c r="H15736"/>
      <c r="I15736"/>
      <c r="J15736"/>
      <c r="K15736"/>
      <c r="L15736" s="172"/>
    </row>
    <row r="15737" spans="7:12" x14ac:dyDescent="0.15">
      <c r="G15737"/>
      <c r="H15737"/>
      <c r="I15737"/>
      <c r="J15737"/>
      <c r="K15737"/>
      <c r="L15737" s="172"/>
    </row>
    <row r="15738" spans="7:12" x14ac:dyDescent="0.15">
      <c r="G15738"/>
      <c r="H15738"/>
      <c r="I15738"/>
      <c r="J15738"/>
      <c r="K15738"/>
      <c r="L15738" s="172"/>
    </row>
    <row r="15739" spans="7:12" x14ac:dyDescent="0.15">
      <c r="G15739"/>
      <c r="H15739"/>
      <c r="I15739"/>
      <c r="J15739"/>
      <c r="K15739"/>
      <c r="L15739" s="172"/>
    </row>
    <row r="15740" spans="7:12" x14ac:dyDescent="0.15">
      <c r="G15740"/>
      <c r="H15740"/>
      <c r="I15740"/>
      <c r="J15740"/>
      <c r="K15740"/>
      <c r="L15740" s="172"/>
    </row>
    <row r="15741" spans="7:12" x14ac:dyDescent="0.15">
      <c r="G15741"/>
      <c r="H15741"/>
      <c r="I15741"/>
      <c r="J15741"/>
      <c r="K15741"/>
      <c r="L15741" s="172"/>
    </row>
    <row r="15742" spans="7:12" x14ac:dyDescent="0.15">
      <c r="G15742"/>
      <c r="H15742"/>
      <c r="I15742"/>
      <c r="J15742"/>
      <c r="K15742"/>
      <c r="L15742" s="172"/>
    </row>
    <row r="15743" spans="7:12" x14ac:dyDescent="0.15">
      <c r="G15743"/>
      <c r="H15743"/>
      <c r="I15743"/>
      <c r="J15743"/>
      <c r="K15743"/>
      <c r="L15743" s="172"/>
    </row>
    <row r="15744" spans="7:12" x14ac:dyDescent="0.15">
      <c r="G15744"/>
      <c r="H15744"/>
      <c r="I15744"/>
      <c r="J15744"/>
      <c r="K15744"/>
      <c r="L15744" s="172"/>
    </row>
    <row r="15745" spans="7:12" x14ac:dyDescent="0.15">
      <c r="G15745"/>
      <c r="H15745"/>
      <c r="I15745"/>
      <c r="J15745"/>
      <c r="K15745"/>
      <c r="L15745" s="172"/>
    </row>
    <row r="15746" spans="7:12" x14ac:dyDescent="0.15">
      <c r="G15746"/>
      <c r="H15746"/>
      <c r="I15746"/>
      <c r="J15746"/>
      <c r="K15746"/>
      <c r="L15746" s="172"/>
    </row>
    <row r="15747" spans="7:12" x14ac:dyDescent="0.15">
      <c r="G15747"/>
      <c r="H15747"/>
      <c r="I15747"/>
      <c r="J15747"/>
      <c r="K15747"/>
      <c r="L15747" s="172"/>
    </row>
    <row r="15748" spans="7:12" x14ac:dyDescent="0.15">
      <c r="G15748"/>
      <c r="H15748"/>
      <c r="I15748"/>
      <c r="J15748"/>
      <c r="K15748"/>
      <c r="L15748" s="172"/>
    </row>
    <row r="15749" spans="7:12" x14ac:dyDescent="0.15">
      <c r="G15749"/>
      <c r="H15749"/>
      <c r="I15749"/>
      <c r="J15749"/>
      <c r="K15749"/>
      <c r="L15749" s="172"/>
    </row>
    <row r="15750" spans="7:12" x14ac:dyDescent="0.15">
      <c r="G15750"/>
      <c r="H15750"/>
      <c r="I15750"/>
      <c r="J15750"/>
      <c r="K15750"/>
      <c r="L15750" s="172"/>
    </row>
    <row r="15751" spans="7:12" x14ac:dyDescent="0.15">
      <c r="G15751"/>
      <c r="H15751"/>
      <c r="I15751"/>
      <c r="J15751"/>
      <c r="K15751"/>
      <c r="L15751" s="172"/>
    </row>
    <row r="15752" spans="7:12" x14ac:dyDescent="0.15">
      <c r="G15752"/>
      <c r="H15752"/>
      <c r="I15752"/>
      <c r="J15752"/>
      <c r="K15752"/>
      <c r="L15752" s="172"/>
    </row>
    <row r="15753" spans="7:12" x14ac:dyDescent="0.15">
      <c r="G15753"/>
      <c r="H15753"/>
      <c r="I15753"/>
      <c r="J15753"/>
      <c r="K15753"/>
      <c r="L15753" s="172"/>
    </row>
    <row r="15754" spans="7:12" x14ac:dyDescent="0.15">
      <c r="G15754"/>
      <c r="H15754"/>
      <c r="I15754"/>
      <c r="J15754"/>
      <c r="K15754"/>
      <c r="L15754" s="172"/>
    </row>
    <row r="15755" spans="7:12" x14ac:dyDescent="0.15">
      <c r="G15755"/>
      <c r="H15755"/>
      <c r="I15755"/>
      <c r="J15755"/>
      <c r="K15755"/>
      <c r="L15755" s="172"/>
    </row>
    <row r="15756" spans="7:12" x14ac:dyDescent="0.15">
      <c r="G15756"/>
      <c r="H15756"/>
      <c r="I15756"/>
      <c r="J15756"/>
      <c r="K15756"/>
      <c r="L15756" s="172"/>
    </row>
    <row r="15757" spans="7:12" x14ac:dyDescent="0.15">
      <c r="G15757"/>
      <c r="H15757"/>
      <c r="I15757"/>
      <c r="J15757"/>
      <c r="K15757"/>
      <c r="L15757" s="172"/>
    </row>
    <row r="15758" spans="7:12" x14ac:dyDescent="0.15">
      <c r="G15758"/>
      <c r="H15758"/>
      <c r="I15758"/>
      <c r="J15758"/>
      <c r="K15758"/>
      <c r="L15758" s="172"/>
    </row>
    <row r="15759" spans="7:12" x14ac:dyDescent="0.15">
      <c r="G15759"/>
      <c r="H15759"/>
      <c r="I15759"/>
      <c r="J15759"/>
      <c r="K15759"/>
      <c r="L15759" s="172"/>
    </row>
    <row r="15760" spans="7:12" x14ac:dyDescent="0.15">
      <c r="G15760"/>
      <c r="H15760"/>
      <c r="I15760"/>
      <c r="J15760"/>
      <c r="K15760"/>
      <c r="L15760" s="172"/>
    </row>
    <row r="15761" spans="7:12" x14ac:dyDescent="0.15">
      <c r="G15761"/>
      <c r="H15761"/>
      <c r="I15761"/>
      <c r="J15761"/>
      <c r="K15761"/>
      <c r="L15761" s="172"/>
    </row>
    <row r="15762" spans="7:12" x14ac:dyDescent="0.15">
      <c r="G15762"/>
      <c r="H15762"/>
      <c r="I15762"/>
      <c r="J15762"/>
      <c r="K15762"/>
      <c r="L15762" s="172"/>
    </row>
    <row r="15763" spans="7:12" x14ac:dyDescent="0.15">
      <c r="G15763"/>
      <c r="H15763"/>
      <c r="I15763"/>
      <c r="J15763"/>
      <c r="K15763"/>
      <c r="L15763" s="172"/>
    </row>
    <row r="15764" spans="7:12" x14ac:dyDescent="0.15">
      <c r="G15764"/>
      <c r="H15764"/>
      <c r="I15764"/>
      <c r="J15764"/>
      <c r="K15764"/>
      <c r="L15764" s="172"/>
    </row>
    <row r="15765" spans="7:12" x14ac:dyDescent="0.15">
      <c r="G15765"/>
      <c r="H15765"/>
      <c r="I15765"/>
      <c r="J15765"/>
      <c r="K15765"/>
      <c r="L15765" s="172"/>
    </row>
    <row r="15766" spans="7:12" x14ac:dyDescent="0.15">
      <c r="G15766"/>
      <c r="H15766"/>
      <c r="I15766"/>
      <c r="J15766"/>
      <c r="K15766"/>
      <c r="L15766" s="172"/>
    </row>
    <row r="15767" spans="7:12" x14ac:dyDescent="0.15">
      <c r="G15767"/>
      <c r="H15767"/>
      <c r="I15767"/>
      <c r="J15767"/>
      <c r="K15767"/>
      <c r="L15767" s="172"/>
    </row>
    <row r="15768" spans="7:12" x14ac:dyDescent="0.15">
      <c r="G15768"/>
      <c r="H15768"/>
      <c r="I15768"/>
      <c r="J15768"/>
      <c r="K15768"/>
      <c r="L15768" s="172"/>
    </row>
    <row r="15769" spans="7:12" x14ac:dyDescent="0.15">
      <c r="G15769"/>
      <c r="H15769"/>
      <c r="I15769"/>
      <c r="J15769"/>
      <c r="K15769"/>
      <c r="L15769" s="172"/>
    </row>
    <row r="15770" spans="7:12" x14ac:dyDescent="0.15">
      <c r="G15770"/>
      <c r="H15770"/>
      <c r="I15770"/>
      <c r="J15770"/>
      <c r="K15770"/>
      <c r="L15770" s="172"/>
    </row>
    <row r="15771" spans="7:12" x14ac:dyDescent="0.15">
      <c r="G15771"/>
      <c r="H15771"/>
      <c r="I15771"/>
      <c r="J15771"/>
      <c r="K15771"/>
      <c r="L15771" s="172"/>
    </row>
    <row r="15772" spans="7:12" x14ac:dyDescent="0.15">
      <c r="G15772"/>
      <c r="H15772"/>
      <c r="I15772"/>
      <c r="J15772"/>
      <c r="K15772"/>
      <c r="L15772" s="172"/>
    </row>
    <row r="15773" spans="7:12" x14ac:dyDescent="0.15">
      <c r="G15773"/>
      <c r="H15773"/>
      <c r="I15773"/>
      <c r="J15773"/>
      <c r="K15773"/>
      <c r="L15773" s="172"/>
    </row>
    <row r="15774" spans="7:12" x14ac:dyDescent="0.15">
      <c r="G15774"/>
      <c r="H15774"/>
      <c r="I15774"/>
      <c r="J15774"/>
      <c r="K15774"/>
      <c r="L15774" s="172"/>
    </row>
    <row r="15775" spans="7:12" x14ac:dyDescent="0.15">
      <c r="G15775"/>
      <c r="H15775"/>
      <c r="I15775"/>
      <c r="J15775"/>
      <c r="K15775"/>
      <c r="L15775" s="172"/>
    </row>
    <row r="15776" spans="7:12" x14ac:dyDescent="0.15">
      <c r="G15776"/>
      <c r="H15776"/>
      <c r="I15776"/>
      <c r="J15776"/>
      <c r="K15776"/>
      <c r="L15776" s="172"/>
    </row>
    <row r="15777" spans="7:12" x14ac:dyDescent="0.15">
      <c r="G15777"/>
      <c r="H15777"/>
      <c r="I15777"/>
      <c r="J15777"/>
      <c r="K15777"/>
      <c r="L15777" s="172"/>
    </row>
    <row r="15778" spans="7:12" x14ac:dyDescent="0.15">
      <c r="G15778"/>
      <c r="H15778"/>
      <c r="I15778"/>
      <c r="J15778"/>
      <c r="K15778"/>
      <c r="L15778" s="172"/>
    </row>
    <row r="15779" spans="7:12" x14ac:dyDescent="0.15">
      <c r="G15779"/>
      <c r="H15779"/>
      <c r="I15779"/>
      <c r="J15779"/>
      <c r="K15779"/>
      <c r="L15779" s="172"/>
    </row>
    <row r="15780" spans="7:12" x14ac:dyDescent="0.15">
      <c r="G15780"/>
      <c r="H15780"/>
      <c r="I15780"/>
      <c r="J15780"/>
      <c r="K15780"/>
      <c r="L15780" s="172"/>
    </row>
    <row r="15781" spans="7:12" x14ac:dyDescent="0.15">
      <c r="G15781"/>
      <c r="H15781"/>
      <c r="I15781"/>
      <c r="J15781"/>
      <c r="K15781"/>
      <c r="L15781" s="172"/>
    </row>
    <row r="15782" spans="7:12" x14ac:dyDescent="0.15">
      <c r="G15782"/>
      <c r="H15782"/>
      <c r="I15782"/>
      <c r="J15782"/>
      <c r="K15782"/>
      <c r="L15782" s="172"/>
    </row>
    <row r="15783" spans="7:12" x14ac:dyDescent="0.15">
      <c r="G15783"/>
      <c r="H15783"/>
      <c r="I15783"/>
      <c r="J15783"/>
      <c r="K15783"/>
      <c r="L15783" s="172"/>
    </row>
    <row r="15784" spans="7:12" x14ac:dyDescent="0.15">
      <c r="G15784"/>
      <c r="H15784"/>
      <c r="I15784"/>
      <c r="J15784"/>
      <c r="K15784"/>
      <c r="L15784" s="172"/>
    </row>
    <row r="15785" spans="7:12" x14ac:dyDescent="0.15">
      <c r="G15785"/>
      <c r="H15785"/>
      <c r="I15785"/>
      <c r="J15785"/>
      <c r="K15785"/>
      <c r="L15785" s="172"/>
    </row>
    <row r="15786" spans="7:12" x14ac:dyDescent="0.15">
      <c r="G15786"/>
      <c r="H15786"/>
      <c r="I15786"/>
      <c r="J15786"/>
      <c r="K15786"/>
      <c r="L15786" s="172"/>
    </row>
    <row r="15787" spans="7:12" x14ac:dyDescent="0.15">
      <c r="G15787"/>
      <c r="H15787"/>
      <c r="I15787"/>
      <c r="J15787"/>
      <c r="K15787"/>
      <c r="L15787" s="172"/>
    </row>
    <row r="15788" spans="7:12" x14ac:dyDescent="0.15">
      <c r="G15788"/>
      <c r="H15788"/>
      <c r="I15788"/>
      <c r="J15788"/>
      <c r="K15788"/>
      <c r="L15788" s="172"/>
    </row>
    <row r="15789" spans="7:12" x14ac:dyDescent="0.15">
      <c r="G15789"/>
      <c r="H15789"/>
      <c r="I15789"/>
      <c r="J15789"/>
      <c r="K15789"/>
      <c r="L15789" s="172"/>
    </row>
    <row r="15790" spans="7:12" x14ac:dyDescent="0.15">
      <c r="G15790"/>
      <c r="H15790"/>
      <c r="I15790"/>
      <c r="J15790"/>
      <c r="K15790"/>
      <c r="L15790" s="172"/>
    </row>
    <row r="15791" spans="7:12" x14ac:dyDescent="0.15">
      <c r="G15791"/>
      <c r="H15791"/>
      <c r="I15791"/>
      <c r="J15791"/>
      <c r="K15791"/>
      <c r="L15791" s="172"/>
    </row>
    <row r="15792" spans="7:12" x14ac:dyDescent="0.15">
      <c r="G15792"/>
      <c r="H15792"/>
      <c r="I15792"/>
      <c r="J15792"/>
      <c r="K15792"/>
      <c r="L15792" s="172"/>
    </row>
    <row r="15793" spans="7:12" x14ac:dyDescent="0.15">
      <c r="G15793"/>
      <c r="H15793"/>
      <c r="I15793"/>
      <c r="J15793"/>
      <c r="K15793"/>
      <c r="L15793" s="172"/>
    </row>
    <row r="15794" spans="7:12" x14ac:dyDescent="0.15">
      <c r="G15794"/>
      <c r="H15794"/>
      <c r="I15794"/>
      <c r="J15794"/>
      <c r="K15794"/>
      <c r="L15794" s="172"/>
    </row>
    <row r="15795" spans="7:12" x14ac:dyDescent="0.15">
      <c r="G15795"/>
      <c r="H15795"/>
      <c r="I15795"/>
      <c r="J15795"/>
      <c r="K15795"/>
      <c r="L15795" s="172"/>
    </row>
    <row r="15796" spans="7:12" x14ac:dyDescent="0.15">
      <c r="G15796"/>
      <c r="H15796"/>
      <c r="I15796"/>
      <c r="J15796"/>
      <c r="K15796"/>
      <c r="L15796" s="172"/>
    </row>
    <row r="15797" spans="7:12" x14ac:dyDescent="0.15">
      <c r="G15797"/>
      <c r="H15797"/>
      <c r="I15797"/>
      <c r="J15797"/>
      <c r="K15797"/>
      <c r="L15797" s="172"/>
    </row>
    <row r="15798" spans="7:12" x14ac:dyDescent="0.15">
      <c r="G15798"/>
      <c r="H15798"/>
      <c r="I15798"/>
      <c r="J15798"/>
      <c r="K15798"/>
      <c r="L15798" s="172"/>
    </row>
    <row r="15799" spans="7:12" x14ac:dyDescent="0.15">
      <c r="G15799"/>
      <c r="H15799"/>
      <c r="I15799"/>
      <c r="J15799"/>
      <c r="K15799"/>
      <c r="L15799" s="172"/>
    </row>
    <row r="15800" spans="7:12" x14ac:dyDescent="0.15">
      <c r="G15800"/>
      <c r="H15800"/>
      <c r="I15800"/>
      <c r="J15800"/>
      <c r="K15800"/>
      <c r="L15800" s="172"/>
    </row>
    <row r="15801" spans="7:12" x14ac:dyDescent="0.15">
      <c r="G15801"/>
      <c r="H15801"/>
      <c r="I15801"/>
      <c r="J15801"/>
      <c r="K15801"/>
      <c r="L15801" s="172"/>
    </row>
    <row r="15802" spans="7:12" x14ac:dyDescent="0.15">
      <c r="G15802"/>
      <c r="H15802"/>
      <c r="I15802"/>
      <c r="J15802"/>
      <c r="K15802"/>
      <c r="L15802" s="172"/>
    </row>
    <row r="15803" spans="7:12" x14ac:dyDescent="0.15">
      <c r="G15803"/>
      <c r="H15803"/>
      <c r="I15803"/>
      <c r="J15803"/>
      <c r="K15803"/>
      <c r="L15803" s="172"/>
    </row>
    <row r="15804" spans="7:12" x14ac:dyDescent="0.15">
      <c r="G15804"/>
      <c r="H15804"/>
      <c r="I15804"/>
      <c r="J15804"/>
      <c r="K15804"/>
      <c r="L15804" s="172"/>
    </row>
    <row r="15805" spans="7:12" x14ac:dyDescent="0.15">
      <c r="G15805"/>
      <c r="H15805"/>
      <c r="I15805"/>
      <c r="J15805"/>
      <c r="K15805"/>
      <c r="L15805" s="172"/>
    </row>
    <row r="15806" spans="7:12" x14ac:dyDescent="0.15">
      <c r="G15806"/>
      <c r="H15806"/>
      <c r="I15806"/>
      <c r="J15806"/>
      <c r="K15806"/>
      <c r="L15806" s="172"/>
    </row>
    <row r="15807" spans="7:12" x14ac:dyDescent="0.15">
      <c r="G15807"/>
      <c r="H15807"/>
      <c r="I15807"/>
      <c r="J15807"/>
      <c r="K15807"/>
      <c r="L15807" s="172"/>
    </row>
    <row r="15808" spans="7:12" x14ac:dyDescent="0.15">
      <c r="G15808"/>
      <c r="H15808"/>
      <c r="I15808"/>
      <c r="J15808"/>
      <c r="K15808"/>
      <c r="L15808" s="172"/>
    </row>
    <row r="15809" spans="7:12" x14ac:dyDescent="0.15">
      <c r="G15809"/>
      <c r="H15809"/>
      <c r="I15809"/>
      <c r="J15809"/>
      <c r="K15809"/>
      <c r="L15809" s="172"/>
    </row>
    <row r="15810" spans="7:12" x14ac:dyDescent="0.15">
      <c r="G15810"/>
      <c r="H15810"/>
      <c r="I15810"/>
      <c r="J15810"/>
      <c r="K15810"/>
      <c r="L15810" s="172"/>
    </row>
    <row r="15811" spans="7:12" x14ac:dyDescent="0.15">
      <c r="G15811"/>
      <c r="H15811"/>
      <c r="I15811"/>
      <c r="J15811"/>
      <c r="K15811"/>
      <c r="L15811" s="172"/>
    </row>
    <row r="15812" spans="7:12" x14ac:dyDescent="0.15">
      <c r="G15812"/>
      <c r="H15812"/>
      <c r="I15812"/>
      <c r="J15812"/>
      <c r="K15812"/>
      <c r="L15812" s="172"/>
    </row>
    <row r="15813" spans="7:12" x14ac:dyDescent="0.15">
      <c r="G15813"/>
      <c r="H15813"/>
      <c r="I15813"/>
      <c r="J15813"/>
      <c r="K15813"/>
      <c r="L15813" s="172"/>
    </row>
    <row r="15814" spans="7:12" x14ac:dyDescent="0.15">
      <c r="G15814"/>
      <c r="H15814"/>
      <c r="I15814"/>
      <c r="J15814"/>
      <c r="K15814"/>
      <c r="L15814" s="172"/>
    </row>
    <row r="15815" spans="7:12" x14ac:dyDescent="0.15">
      <c r="G15815"/>
      <c r="H15815"/>
      <c r="I15815"/>
      <c r="J15815"/>
      <c r="K15815"/>
      <c r="L15815" s="172"/>
    </row>
    <row r="15816" spans="7:12" x14ac:dyDescent="0.15">
      <c r="G15816"/>
      <c r="H15816"/>
      <c r="I15816"/>
      <c r="J15816"/>
      <c r="K15816"/>
      <c r="L15816" s="172"/>
    </row>
    <row r="15817" spans="7:12" x14ac:dyDescent="0.15">
      <c r="G15817"/>
      <c r="H15817"/>
      <c r="I15817"/>
      <c r="J15817"/>
      <c r="K15817"/>
      <c r="L15817" s="172"/>
    </row>
    <row r="15818" spans="7:12" x14ac:dyDescent="0.15">
      <c r="G15818"/>
      <c r="H15818"/>
      <c r="I15818"/>
      <c r="J15818"/>
      <c r="K15818"/>
      <c r="L15818" s="172"/>
    </row>
    <row r="15819" spans="7:12" x14ac:dyDescent="0.15">
      <c r="G15819"/>
      <c r="H15819"/>
      <c r="I15819"/>
      <c r="J15819"/>
      <c r="K15819"/>
      <c r="L15819" s="172"/>
    </row>
    <row r="15820" spans="7:12" x14ac:dyDescent="0.15">
      <c r="G15820"/>
      <c r="H15820"/>
      <c r="I15820"/>
      <c r="J15820"/>
      <c r="K15820"/>
      <c r="L15820" s="172"/>
    </row>
    <row r="15821" spans="7:12" x14ac:dyDescent="0.15">
      <c r="G15821"/>
      <c r="H15821"/>
      <c r="I15821"/>
      <c r="J15821"/>
      <c r="K15821"/>
      <c r="L15821" s="172"/>
    </row>
    <row r="15822" spans="7:12" x14ac:dyDescent="0.15">
      <c r="G15822"/>
      <c r="H15822"/>
      <c r="I15822"/>
      <c r="J15822"/>
      <c r="K15822"/>
      <c r="L15822" s="172"/>
    </row>
    <row r="15823" spans="7:12" x14ac:dyDescent="0.15">
      <c r="G15823"/>
      <c r="H15823"/>
      <c r="I15823"/>
      <c r="J15823"/>
      <c r="K15823"/>
      <c r="L15823" s="172"/>
    </row>
    <row r="15824" spans="7:12" x14ac:dyDescent="0.15">
      <c r="G15824"/>
      <c r="H15824"/>
      <c r="I15824"/>
      <c r="J15824"/>
      <c r="K15824"/>
      <c r="L15824" s="172"/>
    </row>
    <row r="15825" spans="7:12" x14ac:dyDescent="0.15">
      <c r="G15825"/>
      <c r="H15825"/>
      <c r="I15825"/>
      <c r="J15825"/>
      <c r="K15825"/>
      <c r="L15825" s="172"/>
    </row>
    <row r="15826" spans="7:12" x14ac:dyDescent="0.15">
      <c r="G15826"/>
      <c r="H15826"/>
      <c r="I15826"/>
      <c r="J15826"/>
      <c r="K15826"/>
      <c r="L15826" s="172"/>
    </row>
    <row r="15827" spans="7:12" x14ac:dyDescent="0.15">
      <c r="G15827"/>
      <c r="H15827"/>
      <c r="I15827"/>
      <c r="J15827"/>
      <c r="K15827"/>
      <c r="L15827" s="172"/>
    </row>
    <row r="15828" spans="7:12" x14ac:dyDescent="0.15">
      <c r="G15828"/>
      <c r="H15828"/>
      <c r="I15828"/>
      <c r="J15828"/>
      <c r="K15828"/>
      <c r="L15828" s="172"/>
    </row>
    <row r="15829" spans="7:12" x14ac:dyDescent="0.15">
      <c r="G15829"/>
      <c r="H15829"/>
      <c r="I15829"/>
      <c r="J15829"/>
      <c r="K15829"/>
      <c r="L15829" s="172"/>
    </row>
    <row r="15830" spans="7:12" x14ac:dyDescent="0.15">
      <c r="G15830"/>
      <c r="H15830"/>
      <c r="I15830"/>
      <c r="J15830"/>
      <c r="K15830"/>
      <c r="L15830" s="172"/>
    </row>
    <row r="15831" spans="7:12" x14ac:dyDescent="0.15">
      <c r="G15831"/>
      <c r="H15831"/>
      <c r="I15831"/>
      <c r="J15831"/>
      <c r="K15831"/>
      <c r="L15831" s="172"/>
    </row>
    <row r="15832" spans="7:12" x14ac:dyDescent="0.15">
      <c r="G15832"/>
      <c r="H15832"/>
      <c r="I15832"/>
      <c r="J15832"/>
      <c r="K15832"/>
      <c r="L15832" s="172"/>
    </row>
    <row r="15833" spans="7:12" x14ac:dyDescent="0.15">
      <c r="G15833"/>
      <c r="H15833"/>
      <c r="I15833"/>
      <c r="J15833"/>
      <c r="K15833"/>
      <c r="L15833" s="172"/>
    </row>
    <row r="15834" spans="7:12" x14ac:dyDescent="0.15">
      <c r="G15834"/>
      <c r="H15834"/>
      <c r="I15834"/>
      <c r="J15834"/>
      <c r="K15834"/>
      <c r="L15834" s="172"/>
    </row>
    <row r="15835" spans="7:12" x14ac:dyDescent="0.15">
      <c r="G15835"/>
      <c r="H15835"/>
      <c r="I15835"/>
      <c r="J15835"/>
      <c r="K15835"/>
      <c r="L15835" s="172"/>
    </row>
    <row r="15836" spans="7:12" x14ac:dyDescent="0.15">
      <c r="G15836"/>
      <c r="H15836"/>
      <c r="I15836"/>
      <c r="J15836"/>
      <c r="K15836"/>
      <c r="L15836" s="172"/>
    </row>
    <row r="15837" spans="7:12" x14ac:dyDescent="0.15">
      <c r="G15837"/>
      <c r="H15837"/>
      <c r="I15837"/>
      <c r="J15837"/>
      <c r="K15837"/>
      <c r="L15837" s="172"/>
    </row>
    <row r="15838" spans="7:12" x14ac:dyDescent="0.15">
      <c r="G15838"/>
      <c r="H15838"/>
      <c r="I15838"/>
      <c r="J15838"/>
      <c r="K15838"/>
      <c r="L15838" s="172"/>
    </row>
    <row r="15839" spans="7:12" x14ac:dyDescent="0.15">
      <c r="G15839"/>
      <c r="H15839"/>
      <c r="I15839"/>
      <c r="J15839"/>
      <c r="K15839"/>
      <c r="L15839" s="172"/>
    </row>
    <row r="15840" spans="7:12" x14ac:dyDescent="0.15">
      <c r="G15840"/>
      <c r="H15840"/>
      <c r="I15840"/>
      <c r="J15840"/>
      <c r="K15840"/>
      <c r="L15840" s="172"/>
    </row>
    <row r="15841" spans="7:12" x14ac:dyDescent="0.15">
      <c r="G15841"/>
      <c r="H15841"/>
      <c r="I15841"/>
      <c r="J15841"/>
      <c r="K15841"/>
      <c r="L15841" s="172"/>
    </row>
    <row r="15842" spans="7:12" x14ac:dyDescent="0.15">
      <c r="G15842"/>
      <c r="H15842"/>
      <c r="I15842"/>
      <c r="J15842"/>
      <c r="K15842"/>
      <c r="L15842" s="172"/>
    </row>
    <row r="15843" spans="7:12" x14ac:dyDescent="0.15">
      <c r="G15843"/>
      <c r="H15843"/>
      <c r="I15843"/>
      <c r="J15843"/>
      <c r="K15843"/>
      <c r="L15843" s="172"/>
    </row>
    <row r="15844" spans="7:12" x14ac:dyDescent="0.15">
      <c r="G15844"/>
      <c r="H15844"/>
      <c r="I15844"/>
      <c r="J15844"/>
      <c r="K15844"/>
      <c r="L15844" s="172"/>
    </row>
    <row r="15845" spans="7:12" x14ac:dyDescent="0.15">
      <c r="G15845"/>
      <c r="H15845"/>
      <c r="I15845"/>
      <c r="J15845"/>
      <c r="K15845"/>
      <c r="L15845" s="172"/>
    </row>
    <row r="15846" spans="7:12" x14ac:dyDescent="0.15">
      <c r="G15846"/>
      <c r="H15846"/>
      <c r="I15846"/>
      <c r="J15846"/>
      <c r="K15846"/>
      <c r="L15846" s="172"/>
    </row>
    <row r="15847" spans="7:12" x14ac:dyDescent="0.15">
      <c r="G15847"/>
      <c r="H15847"/>
      <c r="I15847"/>
      <c r="J15847"/>
      <c r="K15847"/>
      <c r="L15847" s="172"/>
    </row>
    <row r="15848" spans="7:12" x14ac:dyDescent="0.15">
      <c r="G15848"/>
      <c r="H15848"/>
      <c r="I15848"/>
      <c r="J15848"/>
      <c r="K15848"/>
      <c r="L15848" s="172"/>
    </row>
    <row r="15849" spans="7:12" x14ac:dyDescent="0.15">
      <c r="G15849"/>
      <c r="H15849"/>
      <c r="I15849"/>
      <c r="J15849"/>
      <c r="K15849"/>
      <c r="L15849" s="172"/>
    </row>
    <row r="15850" spans="7:12" x14ac:dyDescent="0.15">
      <c r="G15850"/>
      <c r="H15850"/>
      <c r="I15850"/>
      <c r="J15850"/>
      <c r="K15850"/>
      <c r="L15850" s="172"/>
    </row>
    <row r="15851" spans="7:12" x14ac:dyDescent="0.15">
      <c r="G15851"/>
      <c r="H15851"/>
      <c r="I15851"/>
      <c r="J15851"/>
      <c r="K15851"/>
      <c r="L15851" s="172"/>
    </row>
    <row r="15852" spans="7:12" x14ac:dyDescent="0.15">
      <c r="G15852"/>
      <c r="H15852"/>
      <c r="I15852"/>
      <c r="J15852"/>
      <c r="K15852"/>
      <c r="L15852" s="172"/>
    </row>
    <row r="15853" spans="7:12" x14ac:dyDescent="0.15">
      <c r="G15853"/>
      <c r="H15853"/>
      <c r="I15853"/>
      <c r="J15853"/>
      <c r="K15853"/>
      <c r="L15853" s="172"/>
    </row>
    <row r="15854" spans="7:12" x14ac:dyDescent="0.15">
      <c r="G15854"/>
      <c r="H15854"/>
      <c r="I15854"/>
      <c r="J15854"/>
      <c r="K15854"/>
      <c r="L15854" s="172"/>
    </row>
    <row r="15855" spans="7:12" x14ac:dyDescent="0.15">
      <c r="G15855"/>
      <c r="H15855"/>
      <c r="I15855"/>
      <c r="J15855"/>
      <c r="K15855"/>
      <c r="L15855" s="172"/>
    </row>
    <row r="15856" spans="7:12" x14ac:dyDescent="0.15">
      <c r="G15856"/>
      <c r="H15856"/>
      <c r="I15856"/>
      <c r="J15856"/>
      <c r="K15856"/>
      <c r="L15856" s="172"/>
    </row>
    <row r="15857" spans="7:12" x14ac:dyDescent="0.15">
      <c r="G15857"/>
      <c r="H15857"/>
      <c r="I15857"/>
      <c r="J15857"/>
      <c r="K15857"/>
      <c r="L15857" s="172"/>
    </row>
    <row r="15858" spans="7:12" x14ac:dyDescent="0.15">
      <c r="G15858"/>
      <c r="H15858"/>
      <c r="I15858"/>
      <c r="J15858"/>
      <c r="K15858"/>
      <c r="L15858" s="172"/>
    </row>
    <row r="15859" spans="7:12" x14ac:dyDescent="0.15">
      <c r="G15859"/>
      <c r="H15859"/>
      <c r="I15859"/>
      <c r="J15859"/>
      <c r="K15859"/>
      <c r="L15859" s="172"/>
    </row>
    <row r="15860" spans="7:12" x14ac:dyDescent="0.15">
      <c r="G15860"/>
      <c r="H15860"/>
      <c r="I15860"/>
      <c r="J15860"/>
      <c r="K15860"/>
      <c r="L15860" s="172"/>
    </row>
    <row r="15861" spans="7:12" x14ac:dyDescent="0.15">
      <c r="G15861"/>
      <c r="H15861"/>
      <c r="I15861"/>
      <c r="J15861"/>
      <c r="K15861"/>
      <c r="L15861" s="172"/>
    </row>
    <row r="15862" spans="7:12" x14ac:dyDescent="0.15">
      <c r="G15862"/>
      <c r="H15862"/>
      <c r="I15862"/>
      <c r="J15862"/>
      <c r="K15862"/>
      <c r="L15862" s="172"/>
    </row>
    <row r="15863" spans="7:12" x14ac:dyDescent="0.15">
      <c r="G15863"/>
      <c r="H15863"/>
      <c r="I15863"/>
      <c r="J15863"/>
      <c r="K15863"/>
      <c r="L15863" s="172"/>
    </row>
    <row r="15864" spans="7:12" x14ac:dyDescent="0.15">
      <c r="G15864"/>
      <c r="H15864"/>
      <c r="I15864"/>
      <c r="J15864"/>
      <c r="K15864"/>
      <c r="L15864" s="172"/>
    </row>
    <row r="15865" spans="7:12" x14ac:dyDescent="0.15">
      <c r="G15865"/>
      <c r="H15865"/>
      <c r="I15865"/>
      <c r="J15865"/>
      <c r="K15865"/>
      <c r="L15865" s="172"/>
    </row>
    <row r="15866" spans="7:12" x14ac:dyDescent="0.15">
      <c r="G15866"/>
      <c r="H15866"/>
      <c r="I15866"/>
      <c r="J15866"/>
      <c r="K15866"/>
      <c r="L15866" s="172"/>
    </row>
    <row r="15867" spans="7:12" x14ac:dyDescent="0.15">
      <c r="G15867"/>
      <c r="H15867"/>
      <c r="I15867"/>
      <c r="J15867"/>
      <c r="K15867"/>
      <c r="L15867" s="172"/>
    </row>
    <row r="15868" spans="7:12" x14ac:dyDescent="0.15">
      <c r="G15868"/>
      <c r="H15868"/>
      <c r="I15868"/>
      <c r="J15868"/>
      <c r="K15868"/>
      <c r="L15868" s="172"/>
    </row>
    <row r="15869" spans="7:12" x14ac:dyDescent="0.15">
      <c r="G15869"/>
      <c r="H15869"/>
      <c r="I15869"/>
      <c r="J15869"/>
      <c r="K15869"/>
      <c r="L15869" s="172"/>
    </row>
    <row r="15870" spans="7:12" x14ac:dyDescent="0.15">
      <c r="G15870"/>
      <c r="H15870"/>
      <c r="I15870"/>
      <c r="J15870"/>
      <c r="K15870"/>
      <c r="L15870" s="172"/>
    </row>
    <row r="15871" spans="7:12" x14ac:dyDescent="0.15">
      <c r="G15871"/>
      <c r="H15871"/>
      <c r="I15871"/>
      <c r="J15871"/>
      <c r="K15871"/>
      <c r="L15871" s="172"/>
    </row>
    <row r="15872" spans="7:12" x14ac:dyDescent="0.15">
      <c r="G15872"/>
      <c r="H15872"/>
      <c r="I15872"/>
      <c r="J15872"/>
      <c r="K15872"/>
      <c r="L15872" s="172"/>
    </row>
    <row r="15873" spans="7:12" x14ac:dyDescent="0.15">
      <c r="G15873"/>
      <c r="H15873"/>
      <c r="I15873"/>
      <c r="J15873"/>
      <c r="K15873"/>
      <c r="L15873" s="172"/>
    </row>
    <row r="15874" spans="7:12" x14ac:dyDescent="0.15">
      <c r="G15874"/>
      <c r="H15874"/>
      <c r="I15874"/>
      <c r="J15874"/>
      <c r="K15874"/>
      <c r="L15874" s="172"/>
    </row>
    <row r="15875" spans="7:12" x14ac:dyDescent="0.15">
      <c r="G15875"/>
      <c r="H15875"/>
      <c r="I15875"/>
      <c r="J15875"/>
      <c r="K15875"/>
      <c r="L15875" s="172"/>
    </row>
    <row r="15876" spans="7:12" x14ac:dyDescent="0.15">
      <c r="G15876"/>
      <c r="H15876"/>
      <c r="I15876"/>
      <c r="J15876"/>
      <c r="K15876"/>
      <c r="L15876" s="172"/>
    </row>
    <row r="15877" spans="7:12" x14ac:dyDescent="0.15">
      <c r="G15877"/>
      <c r="H15877"/>
      <c r="I15877"/>
      <c r="J15877"/>
      <c r="K15877"/>
      <c r="L15877" s="172"/>
    </row>
    <row r="15878" spans="7:12" x14ac:dyDescent="0.15">
      <c r="G15878"/>
      <c r="H15878"/>
      <c r="I15878"/>
      <c r="J15878"/>
      <c r="K15878"/>
      <c r="L15878" s="172"/>
    </row>
    <row r="15879" spans="7:12" x14ac:dyDescent="0.15">
      <c r="G15879"/>
      <c r="H15879"/>
      <c r="I15879"/>
      <c r="J15879"/>
      <c r="K15879"/>
      <c r="L15879" s="172"/>
    </row>
    <row r="15880" spans="7:12" x14ac:dyDescent="0.15">
      <c r="G15880"/>
      <c r="H15880"/>
      <c r="I15880"/>
      <c r="J15880"/>
      <c r="K15880"/>
      <c r="L15880" s="172"/>
    </row>
    <row r="15881" spans="7:12" x14ac:dyDescent="0.15">
      <c r="G15881"/>
      <c r="H15881"/>
      <c r="I15881"/>
      <c r="J15881"/>
      <c r="K15881"/>
      <c r="L15881" s="172"/>
    </row>
    <row r="15882" spans="7:12" x14ac:dyDescent="0.15">
      <c r="G15882"/>
      <c r="H15882"/>
      <c r="I15882"/>
      <c r="J15882"/>
      <c r="K15882"/>
      <c r="L15882" s="172"/>
    </row>
    <row r="15883" spans="7:12" x14ac:dyDescent="0.15">
      <c r="G15883"/>
      <c r="H15883"/>
      <c r="I15883"/>
      <c r="J15883"/>
      <c r="K15883"/>
      <c r="L15883" s="172"/>
    </row>
    <row r="15884" spans="7:12" x14ac:dyDescent="0.15">
      <c r="G15884"/>
      <c r="H15884"/>
      <c r="I15884"/>
      <c r="J15884"/>
      <c r="K15884"/>
      <c r="L15884" s="172"/>
    </row>
    <row r="15885" spans="7:12" x14ac:dyDescent="0.15">
      <c r="G15885"/>
      <c r="H15885"/>
      <c r="I15885"/>
      <c r="J15885"/>
      <c r="K15885"/>
      <c r="L15885" s="172"/>
    </row>
    <row r="15886" spans="7:12" x14ac:dyDescent="0.15">
      <c r="G15886"/>
      <c r="H15886"/>
      <c r="I15886"/>
      <c r="J15886"/>
      <c r="K15886"/>
      <c r="L15886" s="172"/>
    </row>
    <row r="15887" spans="7:12" x14ac:dyDescent="0.15">
      <c r="G15887"/>
      <c r="H15887"/>
      <c r="I15887"/>
      <c r="J15887"/>
      <c r="K15887"/>
      <c r="L15887" s="172"/>
    </row>
    <row r="15888" spans="7:12" x14ac:dyDescent="0.15">
      <c r="G15888"/>
      <c r="H15888"/>
      <c r="I15888"/>
      <c r="J15888"/>
      <c r="K15888"/>
      <c r="L15888" s="172"/>
    </row>
    <row r="15889" spans="7:12" x14ac:dyDescent="0.15">
      <c r="G15889"/>
      <c r="H15889"/>
      <c r="I15889"/>
      <c r="J15889"/>
      <c r="K15889"/>
      <c r="L15889" s="172"/>
    </row>
    <row r="15890" spans="7:12" x14ac:dyDescent="0.15">
      <c r="G15890"/>
      <c r="H15890"/>
      <c r="I15890"/>
      <c r="J15890"/>
      <c r="K15890"/>
      <c r="L15890" s="172"/>
    </row>
    <row r="15891" spans="7:12" x14ac:dyDescent="0.15">
      <c r="G15891"/>
      <c r="H15891"/>
      <c r="I15891"/>
      <c r="J15891"/>
      <c r="K15891"/>
      <c r="L15891" s="172"/>
    </row>
    <row r="15892" spans="7:12" x14ac:dyDescent="0.15">
      <c r="G15892"/>
      <c r="H15892"/>
      <c r="I15892"/>
      <c r="J15892"/>
      <c r="K15892"/>
      <c r="L15892" s="172"/>
    </row>
    <row r="15893" spans="7:12" x14ac:dyDescent="0.15">
      <c r="G15893"/>
      <c r="H15893"/>
      <c r="I15893"/>
      <c r="J15893"/>
      <c r="K15893"/>
      <c r="L15893" s="172"/>
    </row>
    <row r="15894" spans="7:12" x14ac:dyDescent="0.15">
      <c r="G15894"/>
      <c r="H15894"/>
      <c r="I15894"/>
      <c r="J15894"/>
      <c r="K15894"/>
      <c r="L15894" s="172"/>
    </row>
    <row r="15895" spans="7:12" x14ac:dyDescent="0.15">
      <c r="G15895"/>
      <c r="H15895"/>
      <c r="I15895"/>
      <c r="J15895"/>
      <c r="K15895"/>
      <c r="L15895" s="172"/>
    </row>
    <row r="15896" spans="7:12" x14ac:dyDescent="0.15">
      <c r="G15896"/>
      <c r="H15896"/>
      <c r="I15896"/>
      <c r="J15896"/>
      <c r="K15896"/>
      <c r="L15896" s="172"/>
    </row>
    <row r="15897" spans="7:12" x14ac:dyDescent="0.15">
      <c r="G15897"/>
      <c r="H15897"/>
      <c r="I15897"/>
      <c r="J15897"/>
      <c r="K15897"/>
      <c r="L15897" s="172"/>
    </row>
    <row r="15898" spans="7:12" x14ac:dyDescent="0.15">
      <c r="G15898"/>
      <c r="H15898"/>
      <c r="I15898"/>
      <c r="J15898"/>
      <c r="K15898"/>
      <c r="L15898" s="172"/>
    </row>
    <row r="15899" spans="7:12" x14ac:dyDescent="0.15">
      <c r="G15899"/>
      <c r="H15899"/>
      <c r="I15899"/>
      <c r="J15899"/>
      <c r="K15899"/>
      <c r="L15899" s="172"/>
    </row>
    <row r="15900" spans="7:12" x14ac:dyDescent="0.15">
      <c r="G15900"/>
      <c r="H15900"/>
      <c r="I15900"/>
      <c r="J15900"/>
      <c r="K15900"/>
      <c r="L15900" s="172"/>
    </row>
    <row r="15901" spans="7:12" x14ac:dyDescent="0.15">
      <c r="G15901"/>
      <c r="H15901"/>
      <c r="I15901"/>
      <c r="J15901"/>
      <c r="K15901"/>
      <c r="L15901" s="172"/>
    </row>
    <row r="15902" spans="7:12" x14ac:dyDescent="0.15">
      <c r="G15902"/>
      <c r="H15902"/>
      <c r="I15902"/>
      <c r="J15902"/>
      <c r="K15902"/>
      <c r="L15902" s="172"/>
    </row>
    <row r="15903" spans="7:12" x14ac:dyDescent="0.15">
      <c r="G15903"/>
      <c r="H15903"/>
      <c r="I15903"/>
      <c r="J15903"/>
      <c r="K15903"/>
      <c r="L15903" s="172"/>
    </row>
    <row r="15904" spans="7:12" x14ac:dyDescent="0.15">
      <c r="G15904"/>
      <c r="H15904"/>
      <c r="I15904"/>
      <c r="J15904"/>
      <c r="K15904"/>
      <c r="L15904" s="172"/>
    </row>
    <row r="15905" spans="7:12" x14ac:dyDescent="0.15">
      <c r="G15905"/>
      <c r="H15905"/>
      <c r="I15905"/>
      <c r="J15905"/>
      <c r="K15905"/>
      <c r="L15905" s="172"/>
    </row>
    <row r="15906" spans="7:12" x14ac:dyDescent="0.15">
      <c r="G15906"/>
      <c r="H15906"/>
      <c r="I15906"/>
      <c r="J15906"/>
      <c r="K15906"/>
      <c r="L15906" s="172"/>
    </row>
    <row r="15907" spans="7:12" x14ac:dyDescent="0.15">
      <c r="G15907"/>
      <c r="H15907"/>
      <c r="I15907"/>
      <c r="J15907"/>
      <c r="K15907"/>
      <c r="L15907" s="172"/>
    </row>
    <row r="15908" spans="7:12" x14ac:dyDescent="0.15">
      <c r="G15908"/>
      <c r="H15908"/>
      <c r="I15908"/>
      <c r="J15908"/>
      <c r="K15908"/>
      <c r="L15908" s="172"/>
    </row>
    <row r="15909" spans="7:12" x14ac:dyDescent="0.15">
      <c r="G15909"/>
      <c r="H15909"/>
      <c r="I15909"/>
      <c r="J15909"/>
      <c r="K15909"/>
      <c r="L15909" s="172"/>
    </row>
    <row r="15910" spans="7:12" x14ac:dyDescent="0.15">
      <c r="G15910"/>
      <c r="H15910"/>
      <c r="I15910"/>
      <c r="J15910"/>
      <c r="K15910"/>
      <c r="L15910" s="172"/>
    </row>
    <row r="15911" spans="7:12" x14ac:dyDescent="0.15">
      <c r="G15911"/>
      <c r="H15911"/>
      <c r="I15911"/>
      <c r="J15911"/>
      <c r="K15911"/>
      <c r="L15911" s="172"/>
    </row>
    <row r="15912" spans="7:12" x14ac:dyDescent="0.15">
      <c r="G15912"/>
      <c r="H15912"/>
      <c r="I15912"/>
      <c r="J15912"/>
      <c r="K15912"/>
      <c r="L15912" s="172"/>
    </row>
    <row r="15913" spans="7:12" x14ac:dyDescent="0.15">
      <c r="G15913"/>
      <c r="H15913"/>
      <c r="I15913"/>
      <c r="J15913"/>
      <c r="K15913"/>
      <c r="L15913" s="172"/>
    </row>
    <row r="15914" spans="7:12" x14ac:dyDescent="0.15">
      <c r="G15914"/>
      <c r="H15914"/>
      <c r="I15914"/>
      <c r="J15914"/>
      <c r="K15914"/>
      <c r="L15914" s="172"/>
    </row>
    <row r="15915" spans="7:12" x14ac:dyDescent="0.15">
      <c r="G15915"/>
      <c r="H15915"/>
      <c r="I15915"/>
      <c r="J15915"/>
      <c r="K15915"/>
      <c r="L15915" s="172"/>
    </row>
    <row r="15916" spans="7:12" x14ac:dyDescent="0.15">
      <c r="G15916"/>
      <c r="H15916"/>
      <c r="I15916"/>
      <c r="J15916"/>
      <c r="K15916"/>
      <c r="L15916" s="172"/>
    </row>
    <row r="15917" spans="7:12" x14ac:dyDescent="0.15">
      <c r="G15917"/>
      <c r="H15917"/>
      <c r="I15917"/>
      <c r="J15917"/>
      <c r="K15917"/>
      <c r="L15917" s="172"/>
    </row>
    <row r="15918" spans="7:12" x14ac:dyDescent="0.15">
      <c r="G15918"/>
      <c r="H15918"/>
      <c r="I15918"/>
      <c r="J15918"/>
      <c r="K15918"/>
      <c r="L15918" s="172"/>
    </row>
    <row r="15919" spans="7:12" x14ac:dyDescent="0.15">
      <c r="G15919"/>
      <c r="H15919"/>
      <c r="I15919"/>
      <c r="J15919"/>
      <c r="K15919"/>
      <c r="L15919" s="172"/>
    </row>
    <row r="15920" spans="7:12" x14ac:dyDescent="0.15">
      <c r="G15920"/>
      <c r="H15920"/>
      <c r="I15920"/>
      <c r="J15920"/>
      <c r="K15920"/>
      <c r="L15920" s="172"/>
    </row>
    <row r="15921" spans="7:12" x14ac:dyDescent="0.15">
      <c r="G15921"/>
      <c r="H15921"/>
      <c r="I15921"/>
      <c r="J15921"/>
      <c r="K15921"/>
      <c r="L15921" s="172"/>
    </row>
    <row r="15922" spans="7:12" x14ac:dyDescent="0.15">
      <c r="G15922"/>
      <c r="H15922"/>
      <c r="I15922"/>
      <c r="J15922"/>
      <c r="K15922"/>
      <c r="L15922" s="172"/>
    </row>
    <row r="15923" spans="7:12" x14ac:dyDescent="0.15">
      <c r="G15923"/>
      <c r="H15923"/>
      <c r="I15923"/>
      <c r="J15923"/>
      <c r="K15923"/>
      <c r="L15923" s="172"/>
    </row>
    <row r="15924" spans="7:12" x14ac:dyDescent="0.15">
      <c r="G15924"/>
      <c r="H15924"/>
      <c r="I15924"/>
      <c r="J15924"/>
      <c r="K15924"/>
      <c r="L15924" s="172"/>
    </row>
    <row r="15925" spans="7:12" x14ac:dyDescent="0.15">
      <c r="G15925"/>
      <c r="H15925"/>
      <c r="I15925"/>
      <c r="J15925"/>
      <c r="K15925"/>
      <c r="L15925" s="172"/>
    </row>
    <row r="15926" spans="7:12" x14ac:dyDescent="0.15">
      <c r="G15926"/>
      <c r="H15926"/>
      <c r="I15926"/>
      <c r="J15926"/>
      <c r="K15926"/>
      <c r="L15926" s="172"/>
    </row>
    <row r="15927" spans="7:12" x14ac:dyDescent="0.15">
      <c r="G15927"/>
      <c r="H15927"/>
      <c r="I15927"/>
      <c r="J15927"/>
      <c r="K15927"/>
      <c r="L15927" s="172"/>
    </row>
    <row r="15928" spans="7:12" x14ac:dyDescent="0.15">
      <c r="G15928"/>
      <c r="H15928"/>
      <c r="I15928"/>
      <c r="J15928"/>
      <c r="K15928"/>
      <c r="L15928" s="172"/>
    </row>
    <row r="15929" spans="7:12" x14ac:dyDescent="0.15">
      <c r="G15929"/>
      <c r="H15929"/>
      <c r="I15929"/>
      <c r="J15929"/>
      <c r="K15929"/>
      <c r="L15929" s="172"/>
    </row>
    <row r="15930" spans="7:12" x14ac:dyDescent="0.15">
      <c r="G15930"/>
      <c r="H15930"/>
      <c r="I15930"/>
      <c r="J15930"/>
      <c r="K15930"/>
      <c r="L15930" s="172"/>
    </row>
    <row r="15931" spans="7:12" x14ac:dyDescent="0.15">
      <c r="G15931"/>
      <c r="H15931"/>
      <c r="I15931"/>
      <c r="J15931"/>
      <c r="K15931"/>
      <c r="L15931" s="172"/>
    </row>
    <row r="15932" spans="7:12" x14ac:dyDescent="0.15">
      <c r="G15932"/>
      <c r="H15932"/>
      <c r="I15932"/>
      <c r="J15932"/>
      <c r="K15932"/>
      <c r="L15932" s="172"/>
    </row>
    <row r="15933" spans="7:12" x14ac:dyDescent="0.15">
      <c r="G15933"/>
      <c r="H15933"/>
      <c r="I15933"/>
      <c r="J15933"/>
      <c r="K15933"/>
      <c r="L15933" s="172"/>
    </row>
    <row r="15934" spans="7:12" x14ac:dyDescent="0.15">
      <c r="G15934"/>
      <c r="H15934"/>
      <c r="I15934"/>
      <c r="J15934"/>
      <c r="K15934"/>
      <c r="L15934" s="172"/>
    </row>
    <row r="15935" spans="7:12" x14ac:dyDescent="0.15">
      <c r="G15935"/>
      <c r="H15935"/>
      <c r="I15935"/>
      <c r="J15935"/>
      <c r="K15935"/>
      <c r="L15935" s="172"/>
    </row>
    <row r="15936" spans="7:12" x14ac:dyDescent="0.15">
      <c r="G15936"/>
      <c r="H15936"/>
      <c r="I15936"/>
      <c r="J15936"/>
      <c r="K15936"/>
      <c r="L15936" s="172"/>
    </row>
    <row r="15937" spans="7:12" x14ac:dyDescent="0.15">
      <c r="G15937"/>
      <c r="H15937"/>
      <c r="I15937"/>
      <c r="J15937"/>
      <c r="K15937"/>
      <c r="L15937" s="172"/>
    </row>
    <row r="15938" spans="7:12" x14ac:dyDescent="0.15">
      <c r="G15938"/>
      <c r="H15938"/>
      <c r="I15938"/>
      <c r="J15938"/>
      <c r="K15938"/>
      <c r="L15938" s="172"/>
    </row>
    <row r="15939" spans="7:12" x14ac:dyDescent="0.15">
      <c r="G15939"/>
      <c r="H15939"/>
      <c r="I15939"/>
      <c r="J15939"/>
      <c r="K15939"/>
      <c r="L15939" s="172"/>
    </row>
    <row r="15940" spans="7:12" x14ac:dyDescent="0.15">
      <c r="G15940"/>
      <c r="H15940"/>
      <c r="I15940"/>
      <c r="J15940"/>
      <c r="K15940"/>
      <c r="L15940" s="172"/>
    </row>
    <row r="15941" spans="7:12" x14ac:dyDescent="0.15">
      <c r="G15941"/>
      <c r="H15941"/>
      <c r="I15941"/>
      <c r="J15941"/>
      <c r="K15941"/>
      <c r="L15941" s="172"/>
    </row>
    <row r="15942" spans="7:12" x14ac:dyDescent="0.15">
      <c r="G15942"/>
      <c r="H15942"/>
      <c r="I15942"/>
      <c r="J15942"/>
      <c r="K15942"/>
      <c r="L15942" s="172"/>
    </row>
    <row r="15943" spans="7:12" x14ac:dyDescent="0.15">
      <c r="G15943"/>
      <c r="H15943"/>
      <c r="I15943"/>
      <c r="J15943"/>
      <c r="K15943"/>
      <c r="L15943" s="172"/>
    </row>
    <row r="15944" spans="7:12" x14ac:dyDescent="0.15">
      <c r="G15944"/>
      <c r="H15944"/>
      <c r="I15944"/>
      <c r="J15944"/>
      <c r="K15944"/>
      <c r="L15944" s="172"/>
    </row>
    <row r="15945" spans="7:12" x14ac:dyDescent="0.15">
      <c r="G15945"/>
      <c r="H15945"/>
      <c r="I15945"/>
      <c r="J15945"/>
      <c r="K15945"/>
      <c r="L15945" s="172"/>
    </row>
    <row r="15946" spans="7:12" x14ac:dyDescent="0.15">
      <c r="G15946"/>
      <c r="H15946"/>
      <c r="I15946"/>
      <c r="J15946"/>
      <c r="K15946"/>
      <c r="L15946" s="172"/>
    </row>
    <row r="15947" spans="7:12" x14ac:dyDescent="0.15">
      <c r="G15947"/>
      <c r="H15947"/>
      <c r="I15947"/>
      <c r="J15947"/>
      <c r="K15947"/>
      <c r="L15947" s="172"/>
    </row>
    <row r="15948" spans="7:12" x14ac:dyDescent="0.15">
      <c r="G15948"/>
      <c r="H15948"/>
      <c r="I15948"/>
      <c r="J15948"/>
      <c r="K15948"/>
      <c r="L15948" s="172"/>
    </row>
    <row r="15949" spans="7:12" x14ac:dyDescent="0.15">
      <c r="G15949"/>
      <c r="H15949"/>
      <c r="I15949"/>
      <c r="J15949"/>
      <c r="K15949"/>
      <c r="L15949" s="172"/>
    </row>
    <row r="15950" spans="7:12" x14ac:dyDescent="0.15">
      <c r="G15950"/>
      <c r="H15950"/>
      <c r="I15950"/>
      <c r="J15950"/>
      <c r="K15950"/>
      <c r="L15950" s="172"/>
    </row>
    <row r="15951" spans="7:12" x14ac:dyDescent="0.15">
      <c r="G15951"/>
      <c r="H15951"/>
      <c r="I15951"/>
      <c r="J15951"/>
      <c r="K15951"/>
      <c r="L15951" s="172"/>
    </row>
    <row r="15952" spans="7:12" x14ac:dyDescent="0.15">
      <c r="G15952"/>
      <c r="H15952"/>
      <c r="I15952"/>
      <c r="J15952"/>
      <c r="K15952"/>
      <c r="L15952" s="172"/>
    </row>
    <row r="15953" spans="7:12" x14ac:dyDescent="0.15">
      <c r="G15953"/>
      <c r="H15953"/>
      <c r="I15953"/>
      <c r="J15953"/>
      <c r="K15953"/>
      <c r="L15953" s="172"/>
    </row>
    <row r="15954" spans="7:12" x14ac:dyDescent="0.15">
      <c r="G15954"/>
      <c r="H15954"/>
      <c r="I15954"/>
      <c r="J15954"/>
      <c r="K15954"/>
      <c r="L15954" s="172"/>
    </row>
    <row r="15955" spans="7:12" x14ac:dyDescent="0.15">
      <c r="G15955"/>
      <c r="H15955"/>
      <c r="I15955"/>
      <c r="J15955"/>
      <c r="K15955"/>
      <c r="L15955" s="172"/>
    </row>
    <row r="15956" spans="7:12" x14ac:dyDescent="0.15">
      <c r="G15956"/>
      <c r="H15956"/>
      <c r="I15956"/>
      <c r="J15956"/>
      <c r="K15956"/>
      <c r="L15956" s="172"/>
    </row>
    <row r="15957" spans="7:12" x14ac:dyDescent="0.15">
      <c r="G15957"/>
      <c r="H15957"/>
      <c r="I15957"/>
      <c r="J15957"/>
      <c r="K15957"/>
      <c r="L15957" s="172"/>
    </row>
    <row r="15958" spans="7:12" x14ac:dyDescent="0.15">
      <c r="G15958"/>
      <c r="H15958"/>
      <c r="I15958"/>
      <c r="J15958"/>
      <c r="K15958"/>
      <c r="L15958" s="172"/>
    </row>
    <row r="15959" spans="7:12" x14ac:dyDescent="0.15">
      <c r="G15959"/>
      <c r="H15959"/>
      <c r="I15959"/>
      <c r="J15959"/>
      <c r="K15959"/>
      <c r="L15959" s="172"/>
    </row>
    <row r="15960" spans="7:12" x14ac:dyDescent="0.15">
      <c r="G15960"/>
      <c r="H15960"/>
      <c r="I15960"/>
      <c r="J15960"/>
      <c r="K15960"/>
      <c r="L15960" s="172"/>
    </row>
    <row r="15961" spans="7:12" x14ac:dyDescent="0.15">
      <c r="G15961"/>
      <c r="H15961"/>
      <c r="I15961"/>
      <c r="J15961"/>
      <c r="K15961"/>
      <c r="L15961" s="172"/>
    </row>
    <row r="15962" spans="7:12" x14ac:dyDescent="0.15">
      <c r="G15962"/>
      <c r="H15962"/>
      <c r="I15962"/>
      <c r="J15962"/>
      <c r="K15962"/>
      <c r="L15962" s="172"/>
    </row>
    <row r="15963" spans="7:12" x14ac:dyDescent="0.15">
      <c r="G15963"/>
      <c r="H15963"/>
      <c r="I15963"/>
      <c r="J15963"/>
      <c r="K15963"/>
      <c r="L15963" s="172"/>
    </row>
    <row r="15964" spans="7:12" x14ac:dyDescent="0.15">
      <c r="G15964"/>
      <c r="H15964"/>
      <c r="I15964"/>
      <c r="J15964"/>
      <c r="K15964"/>
      <c r="L15964" s="172"/>
    </row>
    <row r="15965" spans="7:12" x14ac:dyDescent="0.15">
      <c r="G15965"/>
      <c r="H15965"/>
      <c r="I15965"/>
      <c r="J15965"/>
      <c r="K15965"/>
      <c r="L15965" s="172"/>
    </row>
    <row r="15966" spans="7:12" x14ac:dyDescent="0.15">
      <c r="G15966"/>
      <c r="H15966"/>
      <c r="I15966"/>
      <c r="J15966"/>
      <c r="K15966"/>
      <c r="L15966" s="172"/>
    </row>
    <row r="15967" spans="7:12" x14ac:dyDescent="0.15">
      <c r="G15967"/>
      <c r="H15967"/>
      <c r="I15967"/>
      <c r="J15967"/>
      <c r="K15967"/>
      <c r="L15967" s="172"/>
    </row>
    <row r="15968" spans="7:12" x14ac:dyDescent="0.15">
      <c r="G15968"/>
      <c r="H15968"/>
      <c r="I15968"/>
      <c r="J15968"/>
      <c r="K15968"/>
      <c r="L15968" s="172"/>
    </row>
    <row r="15969" spans="7:12" x14ac:dyDescent="0.15">
      <c r="G15969"/>
      <c r="H15969"/>
      <c r="I15969"/>
      <c r="J15969"/>
      <c r="K15969"/>
      <c r="L15969" s="172"/>
    </row>
    <row r="15970" spans="7:12" x14ac:dyDescent="0.15">
      <c r="G15970"/>
      <c r="H15970"/>
      <c r="I15970"/>
      <c r="J15970"/>
      <c r="K15970"/>
      <c r="L15970" s="172"/>
    </row>
    <row r="15971" spans="7:12" x14ac:dyDescent="0.15">
      <c r="G15971"/>
      <c r="H15971"/>
      <c r="I15971"/>
      <c r="J15971"/>
      <c r="K15971"/>
      <c r="L15971" s="172"/>
    </row>
    <row r="15972" spans="7:12" x14ac:dyDescent="0.15">
      <c r="G15972"/>
      <c r="H15972"/>
      <c r="I15972"/>
      <c r="J15972"/>
      <c r="K15972"/>
      <c r="L15972" s="172"/>
    </row>
    <row r="15973" spans="7:12" x14ac:dyDescent="0.15">
      <c r="G15973"/>
      <c r="H15973"/>
      <c r="I15973"/>
      <c r="J15973"/>
      <c r="K15973"/>
      <c r="L15973" s="172"/>
    </row>
    <row r="15974" spans="7:12" x14ac:dyDescent="0.15">
      <c r="G15974"/>
      <c r="H15974"/>
      <c r="I15974"/>
      <c r="J15974"/>
      <c r="K15974"/>
      <c r="L15974" s="172"/>
    </row>
    <row r="15975" spans="7:12" x14ac:dyDescent="0.15">
      <c r="G15975"/>
      <c r="H15975"/>
      <c r="I15975"/>
      <c r="J15975"/>
      <c r="K15975"/>
      <c r="L15975" s="172"/>
    </row>
    <row r="15976" spans="7:12" x14ac:dyDescent="0.15">
      <c r="G15976"/>
      <c r="H15976"/>
      <c r="I15976"/>
      <c r="J15976"/>
      <c r="K15976"/>
      <c r="L15976" s="172"/>
    </row>
    <row r="15977" spans="7:12" x14ac:dyDescent="0.15">
      <c r="G15977"/>
      <c r="H15977"/>
      <c r="I15977"/>
      <c r="J15977"/>
      <c r="K15977"/>
      <c r="L15977" s="172"/>
    </row>
    <row r="15978" spans="7:12" x14ac:dyDescent="0.15">
      <c r="G15978"/>
      <c r="H15978"/>
      <c r="I15978"/>
      <c r="J15978"/>
      <c r="K15978"/>
      <c r="L15978" s="172"/>
    </row>
    <row r="15979" spans="7:12" x14ac:dyDescent="0.15">
      <c r="G15979"/>
      <c r="H15979"/>
      <c r="I15979"/>
      <c r="J15979"/>
      <c r="K15979"/>
      <c r="L15979" s="172"/>
    </row>
    <row r="15980" spans="7:12" x14ac:dyDescent="0.15">
      <c r="G15980"/>
      <c r="H15980"/>
      <c r="I15980"/>
      <c r="J15980"/>
      <c r="K15980"/>
      <c r="L15980" s="172"/>
    </row>
    <row r="15981" spans="7:12" x14ac:dyDescent="0.15">
      <c r="G15981"/>
      <c r="H15981"/>
      <c r="I15981"/>
      <c r="J15981"/>
      <c r="K15981"/>
      <c r="L15981" s="172"/>
    </row>
    <row r="15982" spans="7:12" x14ac:dyDescent="0.15">
      <c r="G15982"/>
      <c r="H15982"/>
      <c r="I15982"/>
      <c r="J15982"/>
      <c r="K15982"/>
      <c r="L15982" s="172"/>
    </row>
    <row r="15983" spans="7:12" x14ac:dyDescent="0.15">
      <c r="G15983"/>
      <c r="H15983"/>
      <c r="I15983"/>
      <c r="J15983"/>
      <c r="K15983"/>
      <c r="L15983" s="172"/>
    </row>
    <row r="15984" spans="7:12" x14ac:dyDescent="0.15">
      <c r="G15984"/>
      <c r="H15984"/>
      <c r="I15984"/>
      <c r="J15984"/>
      <c r="K15984"/>
      <c r="L15984" s="172"/>
    </row>
    <row r="15985" spans="7:12" x14ac:dyDescent="0.15">
      <c r="G15985"/>
      <c r="H15985"/>
      <c r="I15985"/>
      <c r="J15985"/>
      <c r="K15985"/>
      <c r="L15985" s="172"/>
    </row>
    <row r="15986" spans="7:12" x14ac:dyDescent="0.15">
      <c r="G15986"/>
      <c r="H15986"/>
      <c r="I15986"/>
      <c r="J15986"/>
      <c r="K15986"/>
      <c r="L15986" s="172"/>
    </row>
    <row r="15987" spans="7:12" x14ac:dyDescent="0.15">
      <c r="G15987"/>
      <c r="H15987"/>
      <c r="I15987"/>
      <c r="J15987"/>
      <c r="K15987"/>
      <c r="L15987" s="172"/>
    </row>
    <row r="15988" spans="7:12" x14ac:dyDescent="0.15">
      <c r="G15988"/>
      <c r="H15988"/>
      <c r="I15988"/>
      <c r="J15988"/>
      <c r="K15988"/>
      <c r="L15988" s="172"/>
    </row>
    <row r="15989" spans="7:12" x14ac:dyDescent="0.15">
      <c r="G15989"/>
      <c r="H15989"/>
      <c r="I15989"/>
      <c r="J15989"/>
      <c r="K15989"/>
      <c r="L15989" s="172"/>
    </row>
    <row r="15990" spans="7:12" x14ac:dyDescent="0.15">
      <c r="G15990"/>
      <c r="H15990"/>
      <c r="I15990"/>
      <c r="J15990"/>
      <c r="K15990"/>
      <c r="L15990" s="172"/>
    </row>
    <row r="15991" spans="7:12" x14ac:dyDescent="0.15">
      <c r="G15991"/>
      <c r="H15991"/>
      <c r="I15991"/>
      <c r="J15991"/>
      <c r="K15991"/>
      <c r="L15991" s="172"/>
    </row>
    <row r="15992" spans="7:12" x14ac:dyDescent="0.15">
      <c r="G15992"/>
      <c r="H15992"/>
      <c r="I15992"/>
      <c r="J15992"/>
      <c r="K15992"/>
      <c r="L15992" s="172"/>
    </row>
    <row r="15993" spans="7:12" x14ac:dyDescent="0.15">
      <c r="G15993"/>
      <c r="H15993"/>
      <c r="I15993"/>
      <c r="J15993"/>
      <c r="K15993"/>
      <c r="L15993" s="172"/>
    </row>
    <row r="15994" spans="7:12" x14ac:dyDescent="0.15">
      <c r="G15994"/>
      <c r="H15994"/>
      <c r="I15994"/>
      <c r="J15994"/>
      <c r="K15994"/>
      <c r="L15994" s="172"/>
    </row>
    <row r="15995" spans="7:12" x14ac:dyDescent="0.15">
      <c r="G15995"/>
      <c r="H15995"/>
      <c r="I15995"/>
      <c r="J15995"/>
      <c r="K15995"/>
      <c r="L15995" s="172"/>
    </row>
    <row r="15996" spans="7:12" x14ac:dyDescent="0.15">
      <c r="G15996"/>
      <c r="H15996"/>
      <c r="I15996"/>
      <c r="J15996"/>
      <c r="K15996"/>
      <c r="L15996" s="172"/>
    </row>
    <row r="15997" spans="7:12" x14ac:dyDescent="0.15">
      <c r="G15997"/>
      <c r="H15997"/>
      <c r="I15997"/>
      <c r="J15997"/>
      <c r="K15997"/>
      <c r="L15997" s="172"/>
    </row>
    <row r="15998" spans="7:12" x14ac:dyDescent="0.15">
      <c r="G15998"/>
      <c r="H15998"/>
      <c r="I15998"/>
      <c r="J15998"/>
      <c r="K15998"/>
      <c r="L15998" s="172"/>
    </row>
    <row r="15999" spans="7:12" x14ac:dyDescent="0.15">
      <c r="G15999"/>
      <c r="H15999"/>
      <c r="I15999"/>
      <c r="J15999"/>
      <c r="K15999"/>
      <c r="L15999" s="172"/>
    </row>
    <row r="16000" spans="7:12" x14ac:dyDescent="0.15">
      <c r="G16000"/>
      <c r="H16000"/>
      <c r="I16000"/>
      <c r="J16000"/>
      <c r="K16000"/>
      <c r="L16000" s="172"/>
    </row>
    <row r="16001" spans="7:12" x14ac:dyDescent="0.15">
      <c r="G16001"/>
      <c r="H16001"/>
      <c r="I16001"/>
      <c r="J16001"/>
      <c r="K16001"/>
      <c r="L16001" s="172"/>
    </row>
    <row r="16002" spans="7:12" x14ac:dyDescent="0.15">
      <c r="G16002"/>
      <c r="H16002"/>
      <c r="I16002"/>
      <c r="J16002"/>
      <c r="K16002"/>
      <c r="L16002" s="172"/>
    </row>
    <row r="16003" spans="7:12" x14ac:dyDescent="0.15">
      <c r="G16003"/>
      <c r="H16003"/>
      <c r="I16003"/>
      <c r="J16003"/>
      <c r="K16003"/>
      <c r="L16003" s="172"/>
    </row>
    <row r="16004" spans="7:12" x14ac:dyDescent="0.15">
      <c r="G16004"/>
      <c r="H16004"/>
      <c r="I16004"/>
      <c r="J16004"/>
      <c r="K16004"/>
      <c r="L16004" s="172"/>
    </row>
    <row r="16005" spans="7:12" x14ac:dyDescent="0.15">
      <c r="G16005"/>
      <c r="H16005"/>
      <c r="I16005"/>
      <c r="J16005"/>
      <c r="K16005"/>
      <c r="L16005" s="172"/>
    </row>
    <row r="16006" spans="7:12" x14ac:dyDescent="0.15">
      <c r="G16006"/>
      <c r="H16006"/>
      <c r="I16006"/>
      <c r="J16006"/>
      <c r="K16006"/>
      <c r="L16006" s="172"/>
    </row>
    <row r="16007" spans="7:12" x14ac:dyDescent="0.15">
      <c r="G16007"/>
      <c r="H16007"/>
      <c r="I16007"/>
      <c r="J16007"/>
      <c r="K16007"/>
      <c r="L16007" s="172"/>
    </row>
    <row r="16008" spans="7:12" x14ac:dyDescent="0.15">
      <c r="G16008"/>
      <c r="H16008"/>
      <c r="I16008"/>
      <c r="J16008"/>
      <c r="K16008"/>
      <c r="L16008" s="172"/>
    </row>
    <row r="16009" spans="7:12" x14ac:dyDescent="0.15">
      <c r="G16009"/>
      <c r="H16009"/>
      <c r="I16009"/>
      <c r="J16009"/>
      <c r="K16009"/>
      <c r="L16009" s="172"/>
    </row>
    <row r="16010" spans="7:12" x14ac:dyDescent="0.15">
      <c r="G16010"/>
      <c r="H16010"/>
      <c r="I16010"/>
      <c r="J16010"/>
      <c r="K16010"/>
      <c r="L16010" s="172"/>
    </row>
    <row r="16011" spans="7:12" x14ac:dyDescent="0.15">
      <c r="G16011"/>
      <c r="H16011"/>
      <c r="I16011"/>
      <c r="J16011"/>
      <c r="K16011"/>
      <c r="L16011" s="172"/>
    </row>
    <row r="16012" spans="7:12" x14ac:dyDescent="0.15">
      <c r="G16012"/>
      <c r="H16012"/>
      <c r="I16012"/>
      <c r="J16012"/>
      <c r="K16012"/>
      <c r="L16012" s="172"/>
    </row>
    <row r="16013" spans="7:12" x14ac:dyDescent="0.15">
      <c r="G16013"/>
      <c r="H16013"/>
      <c r="I16013"/>
      <c r="J16013"/>
      <c r="K16013"/>
      <c r="L16013" s="172"/>
    </row>
    <row r="16014" spans="7:12" x14ac:dyDescent="0.15">
      <c r="G16014"/>
      <c r="H16014"/>
      <c r="I16014"/>
      <c r="J16014"/>
      <c r="K16014"/>
      <c r="L16014" s="172"/>
    </row>
    <row r="16015" spans="7:12" x14ac:dyDescent="0.15">
      <c r="G16015"/>
      <c r="H16015"/>
      <c r="I16015"/>
      <c r="J16015"/>
      <c r="K16015"/>
      <c r="L16015" s="172"/>
    </row>
    <row r="16016" spans="7:12" x14ac:dyDescent="0.15">
      <c r="G16016"/>
      <c r="H16016"/>
      <c r="I16016"/>
      <c r="J16016"/>
      <c r="K16016"/>
      <c r="L16016" s="172"/>
    </row>
    <row r="16017" spans="7:12" x14ac:dyDescent="0.15">
      <c r="G16017"/>
      <c r="H16017"/>
      <c r="I16017"/>
      <c r="J16017"/>
      <c r="K16017"/>
      <c r="L16017" s="172"/>
    </row>
    <row r="16018" spans="7:12" x14ac:dyDescent="0.15">
      <c r="G16018"/>
      <c r="H16018"/>
      <c r="I16018"/>
      <c r="J16018"/>
      <c r="K16018"/>
      <c r="L16018" s="172"/>
    </row>
    <row r="16019" spans="7:12" x14ac:dyDescent="0.15">
      <c r="G16019"/>
      <c r="H16019"/>
      <c r="I16019"/>
      <c r="J16019"/>
      <c r="K16019"/>
      <c r="L16019" s="172"/>
    </row>
    <row r="16020" spans="7:12" x14ac:dyDescent="0.15">
      <c r="G16020"/>
      <c r="H16020"/>
      <c r="I16020"/>
      <c r="J16020"/>
      <c r="K16020"/>
      <c r="L16020" s="172"/>
    </row>
    <row r="16021" spans="7:12" x14ac:dyDescent="0.15">
      <c r="G16021"/>
      <c r="H16021"/>
      <c r="I16021"/>
      <c r="J16021"/>
      <c r="K16021"/>
      <c r="L16021" s="172"/>
    </row>
    <row r="16022" spans="7:12" x14ac:dyDescent="0.15">
      <c r="G16022"/>
      <c r="H16022"/>
      <c r="I16022"/>
      <c r="J16022"/>
      <c r="K16022"/>
      <c r="L16022" s="172"/>
    </row>
    <row r="16023" spans="7:12" x14ac:dyDescent="0.15">
      <c r="G16023"/>
      <c r="H16023"/>
      <c r="I16023"/>
      <c r="J16023"/>
      <c r="K16023"/>
      <c r="L16023" s="172"/>
    </row>
    <row r="16024" spans="7:12" x14ac:dyDescent="0.15">
      <c r="G16024"/>
      <c r="H16024"/>
      <c r="I16024"/>
      <c r="J16024"/>
      <c r="K16024"/>
      <c r="L16024" s="172"/>
    </row>
    <row r="16025" spans="7:12" x14ac:dyDescent="0.15">
      <c r="G16025"/>
      <c r="H16025"/>
      <c r="I16025"/>
      <c r="J16025"/>
      <c r="K16025"/>
      <c r="L16025" s="172"/>
    </row>
    <row r="16026" spans="7:12" x14ac:dyDescent="0.15">
      <c r="G16026"/>
      <c r="H16026"/>
      <c r="I16026"/>
      <c r="J16026"/>
      <c r="K16026"/>
      <c r="L16026" s="172"/>
    </row>
    <row r="16027" spans="7:12" x14ac:dyDescent="0.15">
      <c r="G16027"/>
      <c r="H16027"/>
      <c r="I16027"/>
      <c r="J16027"/>
      <c r="K16027"/>
      <c r="L16027" s="172"/>
    </row>
    <row r="16028" spans="7:12" x14ac:dyDescent="0.15">
      <c r="G16028"/>
      <c r="H16028"/>
      <c r="I16028"/>
      <c r="J16028"/>
      <c r="K16028"/>
      <c r="L16028" s="172"/>
    </row>
    <row r="16029" spans="7:12" x14ac:dyDescent="0.15">
      <c r="G16029"/>
      <c r="H16029"/>
      <c r="I16029"/>
      <c r="J16029"/>
      <c r="K16029"/>
      <c r="L16029" s="172"/>
    </row>
    <row r="16030" spans="7:12" x14ac:dyDescent="0.15">
      <c r="G16030"/>
      <c r="H16030"/>
      <c r="I16030"/>
      <c r="J16030"/>
      <c r="K16030"/>
      <c r="L16030" s="172"/>
    </row>
    <row r="16031" spans="7:12" x14ac:dyDescent="0.15">
      <c r="G16031"/>
      <c r="H16031"/>
      <c r="I16031"/>
      <c r="J16031"/>
      <c r="K16031"/>
      <c r="L16031" s="172"/>
    </row>
    <row r="16032" spans="7:12" x14ac:dyDescent="0.15">
      <c r="G16032"/>
      <c r="H16032"/>
      <c r="I16032"/>
      <c r="J16032"/>
      <c r="K16032"/>
      <c r="L16032" s="172"/>
    </row>
    <row r="16033" spans="7:12" x14ac:dyDescent="0.15">
      <c r="G16033"/>
      <c r="H16033"/>
      <c r="I16033"/>
      <c r="J16033"/>
      <c r="K16033"/>
      <c r="L16033" s="172"/>
    </row>
    <row r="16034" spans="7:12" x14ac:dyDescent="0.15">
      <c r="G16034"/>
      <c r="H16034"/>
      <c r="I16034"/>
      <c r="J16034"/>
      <c r="K16034"/>
      <c r="L16034" s="172"/>
    </row>
    <row r="16035" spans="7:12" x14ac:dyDescent="0.15">
      <c r="G16035"/>
      <c r="H16035"/>
      <c r="I16035"/>
      <c r="J16035"/>
      <c r="K16035"/>
      <c r="L16035" s="172"/>
    </row>
    <row r="16036" spans="7:12" x14ac:dyDescent="0.15">
      <c r="G16036"/>
      <c r="H16036"/>
      <c r="I16036"/>
      <c r="J16036"/>
      <c r="K16036"/>
      <c r="L16036" s="172"/>
    </row>
    <row r="16037" spans="7:12" x14ac:dyDescent="0.15">
      <c r="G16037"/>
      <c r="H16037"/>
      <c r="I16037"/>
      <c r="J16037"/>
      <c r="K16037"/>
      <c r="L16037" s="172"/>
    </row>
    <row r="16038" spans="7:12" x14ac:dyDescent="0.15">
      <c r="G16038"/>
      <c r="H16038"/>
      <c r="I16038"/>
      <c r="J16038"/>
      <c r="K16038"/>
      <c r="L16038" s="172"/>
    </row>
    <row r="16039" spans="7:12" x14ac:dyDescent="0.15">
      <c r="G16039"/>
      <c r="H16039"/>
      <c r="I16039"/>
      <c r="J16039"/>
      <c r="K16039"/>
      <c r="L16039" s="172"/>
    </row>
    <row r="16040" spans="7:12" x14ac:dyDescent="0.15">
      <c r="G16040"/>
      <c r="H16040"/>
      <c r="I16040"/>
      <c r="J16040"/>
      <c r="K16040"/>
      <c r="L16040" s="172"/>
    </row>
    <row r="16041" spans="7:12" x14ac:dyDescent="0.15">
      <c r="G16041"/>
      <c r="H16041"/>
      <c r="I16041"/>
      <c r="J16041"/>
      <c r="K16041"/>
      <c r="L16041" s="172"/>
    </row>
    <row r="16042" spans="7:12" x14ac:dyDescent="0.15">
      <c r="G16042"/>
      <c r="H16042"/>
      <c r="I16042"/>
      <c r="J16042"/>
      <c r="K16042"/>
      <c r="L16042" s="172"/>
    </row>
    <row r="16043" spans="7:12" x14ac:dyDescent="0.15">
      <c r="G16043"/>
      <c r="H16043"/>
      <c r="I16043"/>
      <c r="J16043"/>
      <c r="K16043"/>
      <c r="L16043" s="172"/>
    </row>
    <row r="16044" spans="7:12" x14ac:dyDescent="0.15">
      <c r="G16044"/>
      <c r="H16044"/>
      <c r="I16044"/>
      <c r="J16044"/>
      <c r="K16044"/>
      <c r="L16044" s="172"/>
    </row>
    <row r="16045" spans="7:12" x14ac:dyDescent="0.15">
      <c r="G16045"/>
      <c r="H16045"/>
      <c r="I16045"/>
      <c r="J16045"/>
      <c r="K16045"/>
      <c r="L16045" s="172"/>
    </row>
    <row r="16046" spans="7:12" x14ac:dyDescent="0.15">
      <c r="G16046"/>
      <c r="H16046"/>
      <c r="I16046"/>
      <c r="J16046"/>
      <c r="K16046"/>
      <c r="L16046" s="172"/>
    </row>
    <row r="16047" spans="7:12" x14ac:dyDescent="0.15">
      <c r="G16047"/>
      <c r="H16047"/>
      <c r="I16047"/>
      <c r="J16047"/>
      <c r="K16047"/>
      <c r="L16047" s="172"/>
    </row>
    <row r="16048" spans="7:12" x14ac:dyDescent="0.15">
      <c r="G16048"/>
      <c r="H16048"/>
      <c r="I16048"/>
      <c r="J16048"/>
      <c r="K16048"/>
      <c r="L16048" s="172"/>
    </row>
    <row r="16049" spans="7:12" x14ac:dyDescent="0.15">
      <c r="G16049"/>
      <c r="H16049"/>
      <c r="I16049"/>
      <c r="J16049"/>
      <c r="K16049"/>
      <c r="L16049" s="172"/>
    </row>
    <row r="16050" spans="7:12" x14ac:dyDescent="0.15">
      <c r="G16050"/>
      <c r="H16050"/>
      <c r="I16050"/>
      <c r="J16050"/>
      <c r="K16050"/>
      <c r="L16050" s="172"/>
    </row>
    <row r="16051" spans="7:12" x14ac:dyDescent="0.15">
      <c r="G16051"/>
      <c r="H16051"/>
      <c r="I16051"/>
      <c r="J16051"/>
      <c r="K16051"/>
      <c r="L16051" s="172"/>
    </row>
    <row r="16052" spans="7:12" x14ac:dyDescent="0.15">
      <c r="G16052"/>
      <c r="H16052"/>
      <c r="I16052"/>
      <c r="J16052"/>
      <c r="K16052"/>
      <c r="L16052" s="172"/>
    </row>
    <row r="16053" spans="7:12" x14ac:dyDescent="0.15">
      <c r="G16053"/>
      <c r="H16053"/>
      <c r="I16053"/>
      <c r="J16053"/>
      <c r="K16053"/>
      <c r="L16053" s="172"/>
    </row>
    <row r="16054" spans="7:12" x14ac:dyDescent="0.15">
      <c r="G16054"/>
      <c r="H16054"/>
      <c r="I16054"/>
      <c r="J16054"/>
      <c r="K16054"/>
      <c r="L16054" s="172"/>
    </row>
    <row r="16055" spans="7:12" x14ac:dyDescent="0.15">
      <c r="G16055"/>
      <c r="H16055"/>
      <c r="I16055"/>
      <c r="J16055"/>
      <c r="K16055"/>
      <c r="L16055" s="172"/>
    </row>
    <row r="16056" spans="7:12" x14ac:dyDescent="0.15">
      <c r="G16056"/>
      <c r="H16056"/>
      <c r="I16056"/>
      <c r="J16056"/>
      <c r="K16056"/>
      <c r="L16056" s="172"/>
    </row>
    <row r="16057" spans="7:12" x14ac:dyDescent="0.15">
      <c r="G16057"/>
      <c r="H16057"/>
      <c r="I16057"/>
      <c r="J16057"/>
      <c r="K16057"/>
      <c r="L16057" s="172"/>
    </row>
    <row r="16058" spans="7:12" x14ac:dyDescent="0.15">
      <c r="G16058"/>
      <c r="H16058"/>
      <c r="I16058"/>
      <c r="J16058"/>
      <c r="K16058"/>
      <c r="L16058" s="172"/>
    </row>
    <row r="16059" spans="7:12" x14ac:dyDescent="0.15">
      <c r="G16059"/>
      <c r="H16059"/>
      <c r="I16059"/>
      <c r="J16059"/>
      <c r="K16059"/>
      <c r="L16059" s="172"/>
    </row>
    <row r="16060" spans="7:12" x14ac:dyDescent="0.15">
      <c r="G16060"/>
      <c r="H16060"/>
      <c r="I16060"/>
      <c r="J16060"/>
      <c r="K16060"/>
      <c r="L16060" s="172"/>
    </row>
    <row r="16061" spans="7:12" x14ac:dyDescent="0.15">
      <c r="G16061"/>
      <c r="H16061"/>
      <c r="I16061"/>
      <c r="J16061"/>
      <c r="K16061"/>
      <c r="L16061" s="172"/>
    </row>
    <row r="16062" spans="7:12" x14ac:dyDescent="0.15">
      <c r="G16062"/>
      <c r="H16062"/>
      <c r="I16062"/>
      <c r="J16062"/>
      <c r="K16062"/>
      <c r="L16062" s="172"/>
    </row>
    <row r="16063" spans="7:12" x14ac:dyDescent="0.15">
      <c r="G16063"/>
      <c r="H16063"/>
      <c r="I16063"/>
      <c r="J16063"/>
      <c r="K16063"/>
      <c r="L16063" s="172"/>
    </row>
    <row r="16064" spans="7:12" x14ac:dyDescent="0.15">
      <c r="G16064"/>
      <c r="H16064"/>
      <c r="I16064"/>
      <c r="J16064"/>
      <c r="K16064"/>
      <c r="L16064" s="172"/>
    </row>
    <row r="16065" spans="7:12" x14ac:dyDescent="0.15">
      <c r="G16065"/>
      <c r="H16065"/>
      <c r="I16065"/>
      <c r="J16065"/>
      <c r="K16065"/>
      <c r="L16065" s="172"/>
    </row>
    <row r="16066" spans="7:12" x14ac:dyDescent="0.15">
      <c r="G16066"/>
      <c r="H16066"/>
      <c r="I16066"/>
      <c r="J16066"/>
      <c r="K16066"/>
      <c r="L16066" s="172"/>
    </row>
    <row r="16067" spans="7:12" x14ac:dyDescent="0.15">
      <c r="G16067"/>
      <c r="H16067"/>
      <c r="I16067"/>
      <c r="J16067"/>
      <c r="K16067"/>
      <c r="L16067" s="172"/>
    </row>
    <row r="16068" spans="7:12" x14ac:dyDescent="0.15">
      <c r="G16068"/>
      <c r="H16068"/>
      <c r="I16068"/>
      <c r="J16068"/>
      <c r="K16068"/>
      <c r="L16068" s="172"/>
    </row>
    <row r="16069" spans="7:12" x14ac:dyDescent="0.15">
      <c r="G16069"/>
      <c r="H16069"/>
      <c r="I16069"/>
      <c r="J16069"/>
      <c r="K16069"/>
      <c r="L16069" s="172"/>
    </row>
    <row r="16070" spans="7:12" x14ac:dyDescent="0.15">
      <c r="G16070"/>
      <c r="H16070"/>
      <c r="I16070"/>
      <c r="J16070"/>
      <c r="K16070"/>
      <c r="L16070" s="172"/>
    </row>
    <row r="16071" spans="7:12" x14ac:dyDescent="0.15">
      <c r="G16071"/>
      <c r="H16071"/>
      <c r="I16071"/>
      <c r="J16071"/>
      <c r="K16071"/>
      <c r="L16071" s="172"/>
    </row>
    <row r="16072" spans="7:12" x14ac:dyDescent="0.15">
      <c r="G16072"/>
      <c r="H16072"/>
      <c r="I16072"/>
      <c r="J16072"/>
      <c r="K16072"/>
      <c r="L16072" s="172"/>
    </row>
    <row r="16073" spans="7:12" x14ac:dyDescent="0.15">
      <c r="G16073"/>
      <c r="H16073"/>
      <c r="I16073"/>
      <c r="J16073"/>
      <c r="K16073"/>
      <c r="L16073" s="172"/>
    </row>
    <row r="16074" spans="7:12" x14ac:dyDescent="0.15">
      <c r="G16074"/>
      <c r="H16074"/>
      <c r="I16074"/>
      <c r="J16074"/>
      <c r="K16074"/>
      <c r="L16074" s="172"/>
    </row>
    <row r="16075" spans="7:12" x14ac:dyDescent="0.15">
      <c r="G16075"/>
      <c r="H16075"/>
      <c r="I16075"/>
      <c r="J16075"/>
      <c r="K16075"/>
      <c r="L16075" s="172"/>
    </row>
    <row r="16076" spans="7:12" x14ac:dyDescent="0.15">
      <c r="G16076"/>
      <c r="H16076"/>
      <c r="I16076"/>
      <c r="J16076"/>
      <c r="K16076"/>
      <c r="L16076" s="172"/>
    </row>
    <row r="16077" spans="7:12" x14ac:dyDescent="0.15">
      <c r="G16077"/>
      <c r="H16077"/>
      <c r="I16077"/>
      <c r="J16077"/>
      <c r="K16077"/>
      <c r="L16077" s="172"/>
    </row>
    <row r="16078" spans="7:12" x14ac:dyDescent="0.15">
      <c r="G16078"/>
      <c r="H16078"/>
      <c r="I16078"/>
      <c r="J16078"/>
      <c r="K16078"/>
      <c r="L16078" s="172"/>
    </row>
    <row r="16079" spans="7:12" x14ac:dyDescent="0.15">
      <c r="G16079"/>
      <c r="H16079"/>
      <c r="I16079"/>
      <c r="J16079"/>
      <c r="K16079"/>
      <c r="L16079" s="172"/>
    </row>
    <row r="16080" spans="7:12" x14ac:dyDescent="0.15">
      <c r="G16080"/>
      <c r="H16080"/>
      <c r="I16080"/>
      <c r="J16080"/>
      <c r="K16080"/>
      <c r="L16080" s="172"/>
    </row>
    <row r="16081" spans="7:12" x14ac:dyDescent="0.15">
      <c r="G16081"/>
      <c r="H16081"/>
      <c r="I16081"/>
      <c r="J16081"/>
      <c r="K16081"/>
      <c r="L16081" s="172"/>
    </row>
    <row r="16082" spans="7:12" x14ac:dyDescent="0.15">
      <c r="G16082"/>
      <c r="H16082"/>
      <c r="I16082"/>
      <c r="J16082"/>
      <c r="K16082"/>
      <c r="L16082" s="172"/>
    </row>
    <row r="16083" spans="7:12" x14ac:dyDescent="0.15">
      <c r="G16083"/>
      <c r="H16083"/>
      <c r="I16083"/>
      <c r="J16083"/>
      <c r="K16083"/>
      <c r="L16083" s="172"/>
    </row>
    <row r="16084" spans="7:12" x14ac:dyDescent="0.15">
      <c r="G16084"/>
      <c r="H16084"/>
      <c r="I16084"/>
      <c r="J16084"/>
      <c r="K16084"/>
      <c r="L16084" s="172"/>
    </row>
    <row r="16085" spans="7:12" x14ac:dyDescent="0.15">
      <c r="G16085"/>
      <c r="H16085"/>
      <c r="I16085"/>
      <c r="J16085"/>
      <c r="K16085"/>
      <c r="L16085" s="172"/>
    </row>
    <row r="16086" spans="7:12" x14ac:dyDescent="0.15">
      <c r="G16086"/>
      <c r="H16086"/>
      <c r="I16086"/>
      <c r="J16086"/>
      <c r="K16086"/>
      <c r="L16086" s="172"/>
    </row>
    <row r="16087" spans="7:12" x14ac:dyDescent="0.15">
      <c r="G16087"/>
      <c r="H16087"/>
      <c r="I16087"/>
      <c r="J16087"/>
      <c r="K16087"/>
      <c r="L16087" s="172"/>
    </row>
    <row r="16088" spans="7:12" x14ac:dyDescent="0.15">
      <c r="G16088"/>
      <c r="H16088"/>
      <c r="I16088"/>
      <c r="J16088"/>
      <c r="K16088"/>
      <c r="L16088" s="172"/>
    </row>
    <row r="16089" spans="7:12" x14ac:dyDescent="0.15">
      <c r="G16089"/>
      <c r="H16089"/>
      <c r="I16089"/>
      <c r="J16089"/>
      <c r="K16089"/>
      <c r="L16089" s="172"/>
    </row>
    <row r="16090" spans="7:12" x14ac:dyDescent="0.15">
      <c r="G16090"/>
      <c r="H16090"/>
      <c r="I16090"/>
      <c r="J16090"/>
      <c r="K16090"/>
      <c r="L16090" s="172"/>
    </row>
    <row r="16091" spans="7:12" x14ac:dyDescent="0.15">
      <c r="G16091"/>
      <c r="H16091"/>
      <c r="I16091"/>
      <c r="J16091"/>
      <c r="K16091"/>
      <c r="L16091" s="172"/>
    </row>
    <row r="16092" spans="7:12" x14ac:dyDescent="0.15">
      <c r="G16092"/>
      <c r="H16092"/>
      <c r="I16092"/>
      <c r="J16092"/>
      <c r="K16092"/>
      <c r="L16092" s="172"/>
    </row>
    <row r="16093" spans="7:12" x14ac:dyDescent="0.15">
      <c r="G16093"/>
      <c r="H16093"/>
      <c r="I16093"/>
      <c r="J16093"/>
      <c r="K16093"/>
      <c r="L16093" s="172"/>
    </row>
    <row r="16094" spans="7:12" x14ac:dyDescent="0.15">
      <c r="G16094"/>
      <c r="H16094"/>
      <c r="I16094"/>
      <c r="J16094"/>
      <c r="K16094"/>
      <c r="L16094" s="172"/>
    </row>
    <row r="16095" spans="7:12" x14ac:dyDescent="0.15">
      <c r="G16095"/>
      <c r="H16095"/>
      <c r="I16095"/>
      <c r="J16095"/>
      <c r="K16095"/>
      <c r="L16095" s="172"/>
    </row>
    <row r="16096" spans="7:12" x14ac:dyDescent="0.15">
      <c r="G16096"/>
      <c r="H16096"/>
      <c r="I16096"/>
      <c r="J16096"/>
      <c r="K16096"/>
      <c r="L16096" s="172"/>
    </row>
    <row r="16097" spans="7:12" x14ac:dyDescent="0.15">
      <c r="G16097"/>
      <c r="H16097"/>
      <c r="I16097"/>
      <c r="J16097"/>
      <c r="K16097"/>
      <c r="L16097" s="172"/>
    </row>
    <row r="16098" spans="7:12" x14ac:dyDescent="0.15">
      <c r="G16098"/>
      <c r="H16098"/>
      <c r="I16098"/>
      <c r="J16098"/>
      <c r="K16098"/>
      <c r="L16098" s="172"/>
    </row>
    <row r="16099" spans="7:12" x14ac:dyDescent="0.15">
      <c r="G16099"/>
      <c r="H16099"/>
      <c r="I16099"/>
      <c r="J16099"/>
      <c r="K16099"/>
      <c r="L16099" s="172"/>
    </row>
    <row r="16100" spans="7:12" x14ac:dyDescent="0.15">
      <c r="G16100"/>
      <c r="H16100"/>
      <c r="I16100"/>
      <c r="J16100"/>
      <c r="K16100"/>
      <c r="L16100" s="172"/>
    </row>
    <row r="16101" spans="7:12" x14ac:dyDescent="0.15">
      <c r="G16101"/>
      <c r="H16101"/>
      <c r="I16101"/>
      <c r="J16101"/>
      <c r="K16101"/>
      <c r="L16101" s="172"/>
    </row>
    <row r="16102" spans="7:12" x14ac:dyDescent="0.15">
      <c r="G16102"/>
      <c r="H16102"/>
      <c r="I16102"/>
      <c r="J16102"/>
      <c r="K16102"/>
      <c r="L16102" s="172"/>
    </row>
    <row r="16103" spans="7:12" x14ac:dyDescent="0.15">
      <c r="G16103"/>
      <c r="H16103"/>
      <c r="I16103"/>
      <c r="J16103"/>
      <c r="K16103"/>
      <c r="L16103" s="172"/>
    </row>
    <row r="16104" spans="7:12" x14ac:dyDescent="0.15">
      <c r="G16104"/>
      <c r="H16104"/>
      <c r="I16104"/>
      <c r="J16104"/>
      <c r="K16104"/>
      <c r="L16104" s="172"/>
    </row>
    <row r="16105" spans="7:12" x14ac:dyDescent="0.15">
      <c r="G16105"/>
      <c r="H16105"/>
      <c r="I16105"/>
      <c r="J16105"/>
      <c r="K16105"/>
      <c r="L16105" s="172"/>
    </row>
    <row r="16106" spans="7:12" x14ac:dyDescent="0.15">
      <c r="G16106"/>
      <c r="H16106"/>
      <c r="I16106"/>
      <c r="J16106"/>
      <c r="K16106"/>
      <c r="L16106" s="172"/>
    </row>
    <row r="16107" spans="7:12" x14ac:dyDescent="0.15">
      <c r="G16107"/>
      <c r="H16107"/>
      <c r="I16107"/>
      <c r="J16107"/>
      <c r="K16107"/>
      <c r="L16107" s="172"/>
    </row>
    <row r="16108" spans="7:12" x14ac:dyDescent="0.15">
      <c r="G16108"/>
      <c r="H16108"/>
      <c r="I16108"/>
      <c r="J16108"/>
      <c r="K16108"/>
      <c r="L16108" s="172"/>
    </row>
    <row r="16109" spans="7:12" x14ac:dyDescent="0.15">
      <c r="G16109"/>
      <c r="H16109"/>
      <c r="I16109"/>
      <c r="J16109"/>
      <c r="K16109"/>
      <c r="L16109" s="172"/>
    </row>
    <row r="16110" spans="7:12" x14ac:dyDescent="0.15">
      <c r="G16110"/>
      <c r="H16110"/>
      <c r="I16110"/>
      <c r="J16110"/>
      <c r="K16110"/>
      <c r="L16110" s="172"/>
    </row>
    <row r="16111" spans="7:12" x14ac:dyDescent="0.15">
      <c r="G16111"/>
      <c r="H16111"/>
      <c r="I16111"/>
      <c r="J16111"/>
      <c r="K16111"/>
      <c r="L16111" s="172"/>
    </row>
    <row r="16112" spans="7:12" x14ac:dyDescent="0.15">
      <c r="G16112"/>
      <c r="H16112"/>
      <c r="I16112"/>
      <c r="J16112"/>
      <c r="K16112"/>
      <c r="L16112" s="172"/>
    </row>
    <row r="16113" spans="7:12" x14ac:dyDescent="0.15">
      <c r="G16113"/>
      <c r="H16113"/>
      <c r="I16113"/>
      <c r="J16113"/>
      <c r="K16113"/>
      <c r="L16113" s="172"/>
    </row>
    <row r="16114" spans="7:12" x14ac:dyDescent="0.15">
      <c r="G16114"/>
      <c r="H16114"/>
      <c r="I16114"/>
      <c r="J16114"/>
      <c r="K16114"/>
      <c r="L16114" s="172"/>
    </row>
    <row r="16115" spans="7:12" x14ac:dyDescent="0.15">
      <c r="G16115"/>
      <c r="H16115"/>
      <c r="I16115"/>
      <c r="J16115"/>
      <c r="K16115"/>
      <c r="L16115" s="172"/>
    </row>
    <row r="16116" spans="7:12" x14ac:dyDescent="0.15">
      <c r="G16116"/>
      <c r="H16116"/>
      <c r="I16116"/>
      <c r="J16116"/>
      <c r="K16116"/>
      <c r="L16116" s="172"/>
    </row>
    <row r="16117" spans="7:12" x14ac:dyDescent="0.15">
      <c r="G16117"/>
      <c r="H16117"/>
      <c r="I16117"/>
      <c r="J16117"/>
      <c r="K16117"/>
      <c r="L16117" s="172"/>
    </row>
    <row r="16118" spans="7:12" x14ac:dyDescent="0.15">
      <c r="G16118"/>
      <c r="H16118"/>
      <c r="I16118"/>
      <c r="J16118"/>
      <c r="K16118"/>
      <c r="L16118" s="172"/>
    </row>
    <row r="16119" spans="7:12" x14ac:dyDescent="0.15">
      <c r="G16119"/>
      <c r="H16119"/>
      <c r="I16119"/>
      <c r="J16119"/>
      <c r="K16119"/>
      <c r="L16119" s="172"/>
    </row>
    <row r="16120" spans="7:12" x14ac:dyDescent="0.15">
      <c r="G16120"/>
      <c r="H16120"/>
      <c r="I16120"/>
      <c r="J16120"/>
      <c r="K16120"/>
      <c r="L16120" s="172"/>
    </row>
    <row r="16121" spans="7:12" x14ac:dyDescent="0.15">
      <c r="G16121"/>
      <c r="H16121"/>
      <c r="I16121"/>
      <c r="J16121"/>
      <c r="K16121"/>
      <c r="L16121" s="172"/>
    </row>
    <row r="16122" spans="7:12" x14ac:dyDescent="0.15">
      <c r="G16122"/>
      <c r="H16122"/>
      <c r="I16122"/>
      <c r="J16122"/>
      <c r="K16122"/>
      <c r="L16122" s="172"/>
    </row>
    <row r="16123" spans="7:12" x14ac:dyDescent="0.15">
      <c r="G16123"/>
      <c r="H16123"/>
      <c r="I16123"/>
      <c r="J16123"/>
      <c r="K16123"/>
      <c r="L16123" s="172"/>
    </row>
    <row r="16124" spans="7:12" x14ac:dyDescent="0.15">
      <c r="G16124"/>
      <c r="H16124"/>
      <c r="I16124"/>
      <c r="J16124"/>
      <c r="K16124"/>
      <c r="L16124" s="172"/>
    </row>
    <row r="16125" spans="7:12" x14ac:dyDescent="0.15">
      <c r="G16125"/>
      <c r="H16125"/>
      <c r="I16125"/>
      <c r="J16125"/>
      <c r="K16125"/>
      <c r="L16125" s="172"/>
    </row>
    <row r="16126" spans="7:12" x14ac:dyDescent="0.15">
      <c r="G16126"/>
      <c r="H16126"/>
      <c r="I16126"/>
      <c r="J16126"/>
      <c r="K16126"/>
      <c r="L16126" s="172"/>
    </row>
    <row r="16127" spans="7:12" x14ac:dyDescent="0.15">
      <c r="G16127"/>
      <c r="H16127"/>
      <c r="I16127"/>
      <c r="J16127"/>
      <c r="K16127"/>
      <c r="L16127" s="172"/>
    </row>
    <row r="16128" spans="7:12" x14ac:dyDescent="0.15">
      <c r="G16128"/>
      <c r="H16128"/>
      <c r="I16128"/>
      <c r="J16128"/>
      <c r="K16128"/>
      <c r="L16128" s="172"/>
    </row>
    <row r="16129" spans="7:12" x14ac:dyDescent="0.15">
      <c r="G16129"/>
      <c r="H16129"/>
      <c r="I16129"/>
      <c r="J16129"/>
      <c r="K16129"/>
      <c r="L16129" s="172"/>
    </row>
    <row r="16130" spans="7:12" x14ac:dyDescent="0.15">
      <c r="G16130"/>
      <c r="H16130"/>
      <c r="I16130"/>
      <c r="J16130"/>
      <c r="K16130"/>
      <c r="L16130" s="172"/>
    </row>
    <row r="16131" spans="7:12" x14ac:dyDescent="0.15">
      <c r="G16131"/>
      <c r="H16131"/>
      <c r="I16131"/>
      <c r="J16131"/>
      <c r="K16131"/>
      <c r="L16131" s="172"/>
    </row>
    <row r="16132" spans="7:12" x14ac:dyDescent="0.15">
      <c r="G16132"/>
      <c r="H16132"/>
      <c r="I16132"/>
      <c r="J16132"/>
      <c r="K16132"/>
      <c r="L16132" s="172"/>
    </row>
    <row r="16133" spans="7:12" x14ac:dyDescent="0.15">
      <c r="G16133"/>
      <c r="H16133"/>
      <c r="I16133"/>
      <c r="J16133"/>
      <c r="K16133"/>
      <c r="L16133" s="172"/>
    </row>
    <row r="16134" spans="7:12" x14ac:dyDescent="0.15">
      <c r="G16134"/>
      <c r="H16134"/>
      <c r="I16134"/>
      <c r="J16134"/>
      <c r="K16134"/>
      <c r="L16134" s="172"/>
    </row>
    <row r="16135" spans="7:12" x14ac:dyDescent="0.15">
      <c r="G16135"/>
      <c r="H16135"/>
      <c r="I16135"/>
      <c r="J16135"/>
      <c r="K16135"/>
      <c r="L16135" s="172"/>
    </row>
    <row r="16136" spans="7:12" x14ac:dyDescent="0.15">
      <c r="G16136"/>
      <c r="H16136"/>
      <c r="I16136"/>
      <c r="J16136"/>
      <c r="K16136"/>
      <c r="L16136" s="172"/>
    </row>
    <row r="16137" spans="7:12" x14ac:dyDescent="0.15">
      <c r="G16137"/>
      <c r="H16137"/>
      <c r="I16137"/>
      <c r="J16137"/>
      <c r="K16137"/>
      <c r="L16137" s="172"/>
    </row>
    <row r="16138" spans="7:12" x14ac:dyDescent="0.15">
      <c r="G16138"/>
      <c r="H16138"/>
      <c r="I16138"/>
      <c r="J16138"/>
      <c r="K16138"/>
      <c r="L16138" s="172"/>
    </row>
    <row r="16139" spans="7:12" x14ac:dyDescent="0.15">
      <c r="G16139"/>
      <c r="H16139"/>
      <c r="I16139"/>
      <c r="J16139"/>
      <c r="K16139"/>
      <c r="L16139" s="172"/>
    </row>
    <row r="16140" spans="7:12" x14ac:dyDescent="0.15">
      <c r="G16140"/>
      <c r="H16140"/>
      <c r="I16140"/>
      <c r="J16140"/>
      <c r="K16140"/>
      <c r="L16140" s="172"/>
    </row>
    <row r="16141" spans="7:12" x14ac:dyDescent="0.15">
      <c r="G16141"/>
      <c r="H16141"/>
      <c r="I16141"/>
      <c r="J16141"/>
      <c r="K16141"/>
      <c r="L16141" s="172"/>
    </row>
    <row r="16142" spans="7:12" x14ac:dyDescent="0.15">
      <c r="G16142"/>
      <c r="H16142"/>
      <c r="I16142"/>
      <c r="J16142"/>
      <c r="K16142"/>
      <c r="L16142" s="172"/>
    </row>
    <row r="16143" spans="7:12" x14ac:dyDescent="0.15">
      <c r="G16143"/>
      <c r="H16143"/>
      <c r="I16143"/>
      <c r="J16143"/>
      <c r="K16143"/>
      <c r="L16143" s="172"/>
    </row>
    <row r="16144" spans="7:12" x14ac:dyDescent="0.15">
      <c r="G16144"/>
      <c r="H16144"/>
      <c r="I16144"/>
      <c r="J16144"/>
      <c r="K16144"/>
      <c r="L16144" s="172"/>
    </row>
    <row r="16145" spans="7:12" x14ac:dyDescent="0.15">
      <c r="G16145"/>
      <c r="H16145"/>
      <c r="I16145"/>
      <c r="J16145"/>
      <c r="K16145"/>
      <c r="L16145" s="172"/>
    </row>
    <row r="16146" spans="7:12" x14ac:dyDescent="0.15">
      <c r="G16146"/>
      <c r="H16146"/>
      <c r="I16146"/>
      <c r="J16146"/>
      <c r="K16146"/>
      <c r="L16146" s="172"/>
    </row>
    <row r="16147" spans="7:12" x14ac:dyDescent="0.15">
      <c r="G16147"/>
      <c r="H16147"/>
      <c r="I16147"/>
      <c r="J16147"/>
      <c r="K16147"/>
      <c r="L16147" s="172"/>
    </row>
    <row r="16148" spans="7:12" x14ac:dyDescent="0.15">
      <c r="G16148"/>
      <c r="H16148"/>
      <c r="I16148"/>
      <c r="J16148"/>
      <c r="K16148"/>
      <c r="L16148" s="172"/>
    </row>
    <row r="16149" spans="7:12" x14ac:dyDescent="0.15">
      <c r="G16149"/>
      <c r="H16149"/>
      <c r="I16149"/>
      <c r="J16149"/>
      <c r="K16149"/>
      <c r="L16149" s="172"/>
    </row>
    <row r="16150" spans="7:12" x14ac:dyDescent="0.15">
      <c r="G16150"/>
      <c r="H16150"/>
      <c r="I16150"/>
      <c r="J16150"/>
      <c r="K16150"/>
      <c r="L16150" s="172"/>
    </row>
    <row r="16151" spans="7:12" x14ac:dyDescent="0.15">
      <c r="G16151"/>
      <c r="H16151"/>
      <c r="I16151"/>
      <c r="J16151"/>
      <c r="K16151"/>
      <c r="L16151" s="172"/>
    </row>
    <row r="16152" spans="7:12" x14ac:dyDescent="0.15">
      <c r="G16152"/>
      <c r="H16152"/>
      <c r="I16152"/>
      <c r="J16152"/>
      <c r="K16152"/>
      <c r="L16152" s="172"/>
    </row>
    <row r="16153" spans="7:12" x14ac:dyDescent="0.15">
      <c r="G16153"/>
      <c r="H16153"/>
      <c r="I16153"/>
      <c r="J16153"/>
      <c r="K16153"/>
      <c r="L16153" s="172"/>
    </row>
    <row r="16154" spans="7:12" x14ac:dyDescent="0.15">
      <c r="G16154"/>
      <c r="H16154"/>
      <c r="I16154"/>
      <c r="J16154"/>
      <c r="K16154"/>
      <c r="L16154" s="172"/>
    </row>
    <row r="16155" spans="7:12" x14ac:dyDescent="0.15">
      <c r="G16155"/>
      <c r="H16155"/>
      <c r="I16155"/>
      <c r="J16155"/>
      <c r="K16155"/>
      <c r="L16155" s="172"/>
    </row>
    <row r="16156" spans="7:12" x14ac:dyDescent="0.15">
      <c r="G16156"/>
      <c r="H16156"/>
      <c r="I16156"/>
      <c r="J16156"/>
      <c r="K16156"/>
      <c r="L16156" s="172"/>
    </row>
    <row r="16157" spans="7:12" x14ac:dyDescent="0.15">
      <c r="G16157"/>
      <c r="H16157"/>
      <c r="I16157"/>
      <c r="J16157"/>
      <c r="K16157"/>
      <c r="L16157" s="172"/>
    </row>
    <row r="16158" spans="7:12" x14ac:dyDescent="0.15">
      <c r="G16158"/>
      <c r="H16158"/>
      <c r="I16158"/>
      <c r="J16158"/>
      <c r="K16158"/>
      <c r="L16158" s="172"/>
    </row>
    <row r="16159" spans="7:12" x14ac:dyDescent="0.15">
      <c r="G16159"/>
      <c r="H16159"/>
      <c r="I16159"/>
      <c r="J16159"/>
      <c r="K16159"/>
      <c r="L16159" s="172"/>
    </row>
    <row r="16160" spans="7:12" x14ac:dyDescent="0.15">
      <c r="G16160"/>
      <c r="H16160"/>
      <c r="I16160"/>
      <c r="J16160"/>
      <c r="K16160"/>
      <c r="L16160" s="172"/>
    </row>
    <row r="16161" spans="7:12" x14ac:dyDescent="0.15">
      <c r="G16161"/>
      <c r="H16161"/>
      <c r="I16161"/>
      <c r="J16161"/>
      <c r="K16161"/>
      <c r="L16161" s="172"/>
    </row>
    <row r="16162" spans="7:12" x14ac:dyDescent="0.15">
      <c r="G16162"/>
      <c r="H16162"/>
      <c r="I16162"/>
      <c r="J16162"/>
      <c r="K16162"/>
      <c r="L16162" s="172"/>
    </row>
    <row r="16163" spans="7:12" x14ac:dyDescent="0.15">
      <c r="G16163"/>
      <c r="H16163"/>
      <c r="I16163"/>
      <c r="J16163"/>
      <c r="K16163"/>
      <c r="L16163" s="172"/>
    </row>
    <row r="16164" spans="7:12" x14ac:dyDescent="0.15">
      <c r="G16164"/>
      <c r="H16164"/>
      <c r="I16164"/>
      <c r="J16164"/>
      <c r="K16164"/>
      <c r="L16164" s="172"/>
    </row>
    <row r="16165" spans="7:12" x14ac:dyDescent="0.15">
      <c r="G16165"/>
      <c r="H16165"/>
      <c r="I16165"/>
      <c r="J16165"/>
      <c r="K16165"/>
      <c r="L16165" s="172"/>
    </row>
    <row r="16166" spans="7:12" x14ac:dyDescent="0.15">
      <c r="G16166"/>
      <c r="H16166"/>
      <c r="I16166"/>
      <c r="J16166"/>
      <c r="K16166"/>
      <c r="L16166" s="172"/>
    </row>
    <row r="16167" spans="7:12" x14ac:dyDescent="0.15">
      <c r="G16167"/>
      <c r="H16167"/>
      <c r="I16167"/>
      <c r="J16167"/>
      <c r="K16167"/>
      <c r="L16167" s="172"/>
    </row>
    <row r="16168" spans="7:12" x14ac:dyDescent="0.15">
      <c r="G16168"/>
      <c r="H16168"/>
      <c r="I16168"/>
      <c r="J16168"/>
      <c r="K16168"/>
      <c r="L16168" s="172"/>
    </row>
    <row r="16169" spans="7:12" x14ac:dyDescent="0.15">
      <c r="G16169"/>
      <c r="H16169"/>
      <c r="I16169"/>
      <c r="J16169"/>
      <c r="K16169"/>
      <c r="L16169" s="172"/>
    </row>
    <row r="16170" spans="7:12" x14ac:dyDescent="0.15">
      <c r="G16170"/>
      <c r="H16170"/>
      <c r="I16170"/>
      <c r="J16170"/>
      <c r="K16170"/>
      <c r="L16170" s="172"/>
    </row>
    <row r="16171" spans="7:12" x14ac:dyDescent="0.15">
      <c r="G16171"/>
      <c r="H16171"/>
      <c r="I16171"/>
      <c r="J16171"/>
      <c r="K16171"/>
      <c r="L16171" s="172"/>
    </row>
    <row r="16172" spans="7:12" x14ac:dyDescent="0.15">
      <c r="G16172"/>
      <c r="H16172"/>
      <c r="I16172"/>
      <c r="J16172"/>
      <c r="K16172"/>
      <c r="L16172" s="172"/>
    </row>
    <row r="16173" spans="7:12" x14ac:dyDescent="0.15">
      <c r="G16173"/>
      <c r="H16173"/>
      <c r="I16173"/>
      <c r="J16173"/>
      <c r="K16173"/>
      <c r="L16173" s="172"/>
    </row>
    <row r="16174" spans="7:12" x14ac:dyDescent="0.15">
      <c r="G16174"/>
      <c r="H16174"/>
      <c r="I16174"/>
      <c r="J16174"/>
      <c r="K16174"/>
      <c r="L16174" s="172"/>
    </row>
    <row r="16175" spans="7:12" x14ac:dyDescent="0.15">
      <c r="G16175"/>
      <c r="H16175"/>
      <c r="I16175"/>
      <c r="J16175"/>
      <c r="K16175"/>
      <c r="L16175" s="172"/>
    </row>
    <row r="16176" spans="7:12" x14ac:dyDescent="0.15">
      <c r="G16176"/>
      <c r="H16176"/>
      <c r="I16176"/>
      <c r="J16176"/>
      <c r="K16176"/>
      <c r="L16176" s="172"/>
    </row>
    <row r="16177" spans="7:12" x14ac:dyDescent="0.15">
      <c r="G16177"/>
      <c r="H16177"/>
      <c r="I16177"/>
      <c r="J16177"/>
      <c r="K16177"/>
      <c r="L16177" s="172"/>
    </row>
    <row r="16178" spans="7:12" x14ac:dyDescent="0.15">
      <c r="G16178"/>
      <c r="H16178"/>
      <c r="I16178"/>
      <c r="J16178"/>
      <c r="K16178"/>
      <c r="L16178" s="172"/>
    </row>
    <row r="16179" spans="7:12" x14ac:dyDescent="0.15">
      <c r="G16179"/>
      <c r="H16179"/>
      <c r="I16179"/>
      <c r="J16179"/>
      <c r="K16179"/>
      <c r="L16179" s="172"/>
    </row>
    <row r="16180" spans="7:12" x14ac:dyDescent="0.15">
      <c r="G16180"/>
      <c r="H16180"/>
      <c r="I16180"/>
      <c r="J16180"/>
      <c r="K16180"/>
      <c r="L16180" s="172"/>
    </row>
    <row r="16181" spans="7:12" x14ac:dyDescent="0.15">
      <c r="G16181"/>
      <c r="H16181"/>
      <c r="I16181"/>
      <c r="J16181"/>
      <c r="K16181"/>
      <c r="L16181" s="172"/>
    </row>
    <row r="16182" spans="7:12" x14ac:dyDescent="0.15">
      <c r="G16182"/>
      <c r="H16182"/>
      <c r="I16182"/>
      <c r="J16182"/>
      <c r="K16182"/>
      <c r="L16182" s="172"/>
    </row>
    <row r="16183" spans="7:12" x14ac:dyDescent="0.15">
      <c r="G16183"/>
      <c r="H16183"/>
      <c r="I16183"/>
      <c r="J16183"/>
      <c r="K16183"/>
      <c r="L16183" s="172"/>
    </row>
    <row r="16184" spans="7:12" x14ac:dyDescent="0.15">
      <c r="G16184"/>
      <c r="H16184"/>
      <c r="I16184"/>
      <c r="J16184"/>
      <c r="K16184"/>
      <c r="L16184" s="172"/>
    </row>
    <row r="16185" spans="7:12" x14ac:dyDescent="0.15">
      <c r="G16185"/>
      <c r="H16185"/>
      <c r="I16185"/>
      <c r="J16185"/>
      <c r="K16185"/>
      <c r="L16185" s="172"/>
    </row>
    <row r="16186" spans="7:12" x14ac:dyDescent="0.15">
      <c r="G16186"/>
      <c r="H16186"/>
      <c r="I16186"/>
      <c r="J16186"/>
      <c r="K16186"/>
      <c r="L16186" s="172"/>
    </row>
    <row r="16187" spans="7:12" x14ac:dyDescent="0.15">
      <c r="G16187"/>
      <c r="H16187"/>
      <c r="I16187"/>
      <c r="J16187"/>
      <c r="K16187"/>
      <c r="L16187" s="172"/>
    </row>
    <row r="16188" spans="7:12" x14ac:dyDescent="0.15">
      <c r="G16188"/>
      <c r="H16188"/>
      <c r="I16188"/>
      <c r="J16188"/>
      <c r="K16188"/>
      <c r="L16188" s="172"/>
    </row>
    <row r="16189" spans="7:12" x14ac:dyDescent="0.15">
      <c r="G16189"/>
      <c r="H16189"/>
      <c r="I16189"/>
      <c r="J16189"/>
      <c r="K16189"/>
      <c r="L16189" s="172"/>
    </row>
    <row r="16190" spans="7:12" x14ac:dyDescent="0.15">
      <c r="G16190"/>
      <c r="H16190"/>
      <c r="I16190"/>
      <c r="J16190"/>
      <c r="K16190"/>
      <c r="L16190" s="172"/>
    </row>
    <row r="16191" spans="7:12" x14ac:dyDescent="0.15">
      <c r="G16191"/>
      <c r="H16191"/>
      <c r="I16191"/>
      <c r="J16191"/>
      <c r="K16191"/>
      <c r="L16191" s="172"/>
    </row>
    <row r="16192" spans="7:12" x14ac:dyDescent="0.15">
      <c r="G16192"/>
      <c r="H16192"/>
      <c r="I16192"/>
      <c r="J16192"/>
      <c r="K16192"/>
      <c r="L16192" s="172"/>
    </row>
    <row r="16193" spans="7:12" x14ac:dyDescent="0.15">
      <c r="G16193"/>
      <c r="H16193"/>
      <c r="I16193"/>
      <c r="J16193"/>
      <c r="K16193"/>
      <c r="L16193" s="172"/>
    </row>
    <row r="16194" spans="7:12" x14ac:dyDescent="0.15">
      <c r="G16194"/>
      <c r="H16194"/>
      <c r="I16194"/>
      <c r="J16194"/>
      <c r="K16194"/>
      <c r="L16194" s="172"/>
    </row>
    <row r="16195" spans="7:12" x14ac:dyDescent="0.15">
      <c r="G16195"/>
      <c r="H16195"/>
      <c r="I16195"/>
      <c r="J16195"/>
      <c r="K16195"/>
      <c r="L16195" s="172"/>
    </row>
    <row r="16196" spans="7:12" x14ac:dyDescent="0.15">
      <c r="G16196"/>
      <c r="H16196"/>
      <c r="I16196"/>
      <c r="J16196"/>
      <c r="K16196"/>
      <c r="L16196" s="172"/>
    </row>
    <row r="16197" spans="7:12" x14ac:dyDescent="0.15">
      <c r="G16197"/>
      <c r="H16197"/>
      <c r="I16197"/>
      <c r="J16197"/>
      <c r="K16197"/>
      <c r="L16197" s="172"/>
    </row>
    <row r="16198" spans="7:12" x14ac:dyDescent="0.15">
      <c r="G16198"/>
      <c r="H16198"/>
      <c r="I16198"/>
      <c r="J16198"/>
      <c r="K16198"/>
      <c r="L16198" s="172"/>
    </row>
    <row r="16199" spans="7:12" x14ac:dyDescent="0.15">
      <c r="G16199"/>
      <c r="H16199"/>
      <c r="I16199"/>
      <c r="J16199"/>
      <c r="K16199"/>
      <c r="L16199" s="172"/>
    </row>
    <row r="16200" spans="7:12" x14ac:dyDescent="0.15">
      <c r="G16200"/>
      <c r="H16200"/>
      <c r="I16200"/>
      <c r="J16200"/>
      <c r="K16200"/>
      <c r="L16200" s="172"/>
    </row>
    <row r="16201" spans="7:12" x14ac:dyDescent="0.15">
      <c r="G16201"/>
      <c r="H16201"/>
      <c r="I16201"/>
      <c r="J16201"/>
      <c r="K16201"/>
      <c r="L16201" s="172"/>
    </row>
    <row r="16202" spans="7:12" x14ac:dyDescent="0.15">
      <c r="G16202"/>
      <c r="H16202"/>
      <c r="I16202"/>
      <c r="J16202"/>
      <c r="K16202"/>
      <c r="L16202" s="172"/>
    </row>
    <row r="16203" spans="7:12" x14ac:dyDescent="0.15">
      <c r="G16203"/>
      <c r="H16203"/>
      <c r="I16203"/>
      <c r="J16203"/>
      <c r="K16203"/>
      <c r="L16203" s="172"/>
    </row>
    <row r="16204" spans="7:12" x14ac:dyDescent="0.15">
      <c r="G16204"/>
      <c r="H16204"/>
      <c r="I16204"/>
      <c r="J16204"/>
      <c r="K16204"/>
      <c r="L16204" s="172"/>
    </row>
    <row r="16205" spans="7:12" x14ac:dyDescent="0.15">
      <c r="G16205"/>
      <c r="H16205"/>
      <c r="I16205"/>
      <c r="J16205"/>
      <c r="K16205"/>
      <c r="L16205" s="172"/>
    </row>
    <row r="16206" spans="7:12" x14ac:dyDescent="0.15">
      <c r="G16206"/>
      <c r="H16206"/>
      <c r="I16206"/>
      <c r="J16206"/>
      <c r="K16206"/>
      <c r="L16206" s="172"/>
    </row>
    <row r="16207" spans="7:12" x14ac:dyDescent="0.15">
      <c r="G16207"/>
      <c r="H16207"/>
      <c r="I16207"/>
      <c r="J16207"/>
      <c r="K16207"/>
      <c r="L16207" s="172"/>
    </row>
    <row r="16208" spans="7:12" x14ac:dyDescent="0.15">
      <c r="G16208"/>
      <c r="H16208"/>
      <c r="I16208"/>
      <c r="J16208"/>
      <c r="K16208"/>
      <c r="L16208" s="172"/>
    </row>
    <row r="16209" spans="7:12" x14ac:dyDescent="0.15">
      <c r="G16209"/>
      <c r="H16209"/>
      <c r="I16209"/>
      <c r="J16209"/>
      <c r="K16209"/>
      <c r="L16209" s="172"/>
    </row>
    <row r="16210" spans="7:12" x14ac:dyDescent="0.15">
      <c r="G16210"/>
      <c r="H16210"/>
      <c r="I16210"/>
      <c r="J16210"/>
      <c r="K16210"/>
      <c r="L16210" s="172"/>
    </row>
    <row r="16211" spans="7:12" x14ac:dyDescent="0.15">
      <c r="G16211"/>
      <c r="H16211"/>
      <c r="I16211"/>
      <c r="J16211"/>
      <c r="K16211"/>
      <c r="L16211" s="172"/>
    </row>
    <row r="16212" spans="7:12" x14ac:dyDescent="0.15">
      <c r="G16212"/>
      <c r="H16212"/>
      <c r="I16212"/>
      <c r="J16212"/>
      <c r="K16212"/>
      <c r="L16212" s="172"/>
    </row>
    <row r="16213" spans="7:12" x14ac:dyDescent="0.15">
      <c r="G16213"/>
      <c r="H16213"/>
      <c r="I16213"/>
      <c r="J16213"/>
      <c r="K16213"/>
      <c r="L16213" s="172"/>
    </row>
    <row r="16214" spans="7:12" x14ac:dyDescent="0.15">
      <c r="G16214"/>
      <c r="H16214"/>
      <c r="I16214"/>
      <c r="J16214"/>
      <c r="K16214"/>
      <c r="L16214" s="172"/>
    </row>
    <row r="16215" spans="7:12" x14ac:dyDescent="0.15">
      <c r="G16215"/>
      <c r="H16215"/>
      <c r="I16215"/>
      <c r="J16215"/>
      <c r="K16215"/>
      <c r="L16215" s="172"/>
    </row>
    <row r="16216" spans="7:12" x14ac:dyDescent="0.15">
      <c r="G16216"/>
      <c r="H16216"/>
      <c r="I16216"/>
      <c r="J16216"/>
      <c r="K16216"/>
      <c r="L16216" s="172"/>
    </row>
    <row r="16217" spans="7:12" x14ac:dyDescent="0.15">
      <c r="G16217"/>
      <c r="H16217"/>
      <c r="I16217"/>
      <c r="J16217"/>
      <c r="K16217"/>
      <c r="L16217" s="172"/>
    </row>
    <row r="16218" spans="7:12" x14ac:dyDescent="0.15">
      <c r="G16218"/>
      <c r="H16218"/>
      <c r="I16218"/>
      <c r="J16218"/>
      <c r="K16218"/>
      <c r="L16218" s="172"/>
    </row>
    <row r="16219" spans="7:12" x14ac:dyDescent="0.15">
      <c r="G16219"/>
      <c r="H16219"/>
      <c r="I16219"/>
      <c r="J16219"/>
      <c r="K16219"/>
      <c r="L16219" s="172"/>
    </row>
    <row r="16220" spans="7:12" x14ac:dyDescent="0.15">
      <c r="G16220"/>
      <c r="H16220"/>
      <c r="I16220"/>
      <c r="J16220"/>
      <c r="K16220"/>
      <c r="L16220" s="172"/>
    </row>
    <row r="16221" spans="7:12" x14ac:dyDescent="0.15">
      <c r="G16221"/>
      <c r="H16221"/>
      <c r="I16221"/>
      <c r="J16221"/>
      <c r="K16221"/>
      <c r="L16221" s="172"/>
    </row>
    <row r="16222" spans="7:12" x14ac:dyDescent="0.15">
      <c r="G16222"/>
      <c r="H16222"/>
      <c r="I16222"/>
      <c r="J16222"/>
      <c r="K16222"/>
      <c r="L16222" s="172"/>
    </row>
    <row r="16223" spans="7:12" x14ac:dyDescent="0.15">
      <c r="G16223"/>
      <c r="H16223"/>
      <c r="I16223"/>
      <c r="J16223"/>
      <c r="K16223"/>
      <c r="L16223" s="172"/>
    </row>
    <row r="16224" spans="7:12" x14ac:dyDescent="0.15">
      <c r="G16224"/>
      <c r="H16224"/>
      <c r="I16224"/>
      <c r="J16224"/>
      <c r="K16224"/>
      <c r="L16224" s="172"/>
    </row>
    <row r="16225" spans="7:12" x14ac:dyDescent="0.15">
      <c r="G16225"/>
      <c r="H16225"/>
      <c r="I16225"/>
      <c r="J16225"/>
      <c r="K16225"/>
      <c r="L16225" s="172"/>
    </row>
    <row r="16226" spans="7:12" x14ac:dyDescent="0.15">
      <c r="G16226"/>
      <c r="H16226"/>
      <c r="I16226"/>
      <c r="J16226"/>
      <c r="K16226"/>
      <c r="L16226" s="172"/>
    </row>
    <row r="16227" spans="7:12" x14ac:dyDescent="0.15">
      <c r="G16227"/>
      <c r="H16227"/>
      <c r="I16227"/>
      <c r="J16227"/>
      <c r="K16227"/>
      <c r="L16227" s="172"/>
    </row>
    <row r="16228" spans="7:12" x14ac:dyDescent="0.15">
      <c r="G16228"/>
      <c r="H16228"/>
      <c r="I16228"/>
      <c r="J16228"/>
      <c r="K16228"/>
      <c r="L16228" s="172"/>
    </row>
    <row r="16229" spans="7:12" x14ac:dyDescent="0.15">
      <c r="G16229"/>
      <c r="H16229"/>
      <c r="I16229"/>
      <c r="J16229"/>
      <c r="K16229"/>
      <c r="L16229" s="172"/>
    </row>
    <row r="16230" spans="7:12" x14ac:dyDescent="0.15">
      <c r="G16230"/>
      <c r="H16230"/>
      <c r="I16230"/>
      <c r="J16230"/>
      <c r="K16230"/>
      <c r="L16230" s="172"/>
    </row>
    <row r="16231" spans="7:12" x14ac:dyDescent="0.15">
      <c r="G16231"/>
      <c r="H16231"/>
      <c r="I16231"/>
      <c r="J16231"/>
      <c r="K16231"/>
      <c r="L16231" s="172"/>
    </row>
    <row r="16232" spans="7:12" x14ac:dyDescent="0.15">
      <c r="G16232"/>
      <c r="H16232"/>
      <c r="I16232"/>
      <c r="J16232"/>
      <c r="K16232"/>
      <c r="L16232" s="172"/>
    </row>
    <row r="16233" spans="7:12" x14ac:dyDescent="0.15">
      <c r="G16233"/>
      <c r="H16233"/>
      <c r="I16233"/>
      <c r="J16233"/>
      <c r="K16233"/>
      <c r="L16233" s="172"/>
    </row>
    <row r="16234" spans="7:12" x14ac:dyDescent="0.15">
      <c r="G16234"/>
      <c r="H16234"/>
      <c r="I16234"/>
      <c r="J16234"/>
      <c r="K16234"/>
      <c r="L16234" s="172"/>
    </row>
    <row r="16235" spans="7:12" x14ac:dyDescent="0.15">
      <c r="G16235"/>
      <c r="H16235"/>
      <c r="I16235"/>
      <c r="J16235"/>
      <c r="K16235"/>
      <c r="L16235" s="172"/>
    </row>
    <row r="16236" spans="7:12" x14ac:dyDescent="0.15">
      <c r="G16236"/>
      <c r="H16236"/>
      <c r="I16236"/>
      <c r="J16236"/>
      <c r="K16236"/>
      <c r="L16236" s="172"/>
    </row>
    <row r="16237" spans="7:12" x14ac:dyDescent="0.15">
      <c r="G16237"/>
      <c r="H16237"/>
      <c r="I16237"/>
      <c r="J16237"/>
      <c r="K16237"/>
      <c r="L16237" s="172"/>
    </row>
    <row r="16238" spans="7:12" x14ac:dyDescent="0.15">
      <c r="G16238"/>
      <c r="H16238"/>
      <c r="I16238"/>
      <c r="J16238"/>
      <c r="K16238"/>
      <c r="L16238" s="172"/>
    </row>
    <row r="16239" spans="7:12" x14ac:dyDescent="0.15">
      <c r="G16239"/>
      <c r="H16239"/>
      <c r="I16239"/>
      <c r="J16239"/>
      <c r="K16239"/>
      <c r="L16239" s="172"/>
    </row>
    <row r="16240" spans="7:12" x14ac:dyDescent="0.15">
      <c r="G16240"/>
      <c r="H16240"/>
      <c r="I16240"/>
      <c r="J16240"/>
      <c r="K16240"/>
      <c r="L16240" s="172"/>
    </row>
    <row r="16241" spans="7:12" x14ac:dyDescent="0.15">
      <c r="G16241"/>
      <c r="H16241"/>
      <c r="I16241"/>
      <c r="J16241"/>
      <c r="K16241"/>
      <c r="L16241" s="172"/>
    </row>
    <row r="16242" spans="7:12" x14ac:dyDescent="0.15">
      <c r="G16242"/>
      <c r="H16242"/>
      <c r="I16242"/>
      <c r="J16242"/>
      <c r="K16242"/>
      <c r="L16242" s="172"/>
    </row>
    <row r="16243" spans="7:12" x14ac:dyDescent="0.15">
      <c r="G16243"/>
      <c r="H16243"/>
      <c r="I16243"/>
      <c r="J16243"/>
      <c r="K16243"/>
      <c r="L16243" s="172"/>
    </row>
    <row r="16244" spans="7:12" x14ac:dyDescent="0.15">
      <c r="G16244"/>
      <c r="H16244"/>
      <c r="I16244"/>
      <c r="J16244"/>
      <c r="K16244"/>
      <c r="L16244" s="172"/>
    </row>
    <row r="16245" spans="7:12" x14ac:dyDescent="0.15">
      <c r="G16245"/>
      <c r="H16245"/>
      <c r="I16245"/>
      <c r="J16245"/>
      <c r="K16245"/>
      <c r="L16245" s="172"/>
    </row>
    <row r="16246" spans="7:12" x14ac:dyDescent="0.15">
      <c r="G16246"/>
      <c r="H16246"/>
      <c r="I16246"/>
      <c r="J16246"/>
      <c r="K16246"/>
      <c r="L16246" s="172"/>
    </row>
    <row r="16247" spans="7:12" x14ac:dyDescent="0.15">
      <c r="G16247"/>
      <c r="H16247"/>
      <c r="I16247"/>
      <c r="J16247"/>
      <c r="K16247"/>
      <c r="L16247" s="172"/>
    </row>
    <row r="16248" spans="7:12" x14ac:dyDescent="0.15">
      <c r="G16248"/>
      <c r="H16248"/>
      <c r="I16248"/>
      <c r="J16248"/>
      <c r="K16248"/>
      <c r="L16248" s="172"/>
    </row>
    <row r="16249" spans="7:12" x14ac:dyDescent="0.15">
      <c r="G16249"/>
      <c r="H16249"/>
      <c r="I16249"/>
      <c r="J16249"/>
      <c r="K16249"/>
      <c r="L16249" s="172"/>
    </row>
    <row r="16250" spans="7:12" x14ac:dyDescent="0.15">
      <c r="G16250"/>
      <c r="H16250"/>
      <c r="I16250"/>
      <c r="J16250"/>
      <c r="K16250"/>
      <c r="L16250" s="172"/>
    </row>
    <row r="16251" spans="7:12" x14ac:dyDescent="0.15">
      <c r="G16251"/>
      <c r="H16251"/>
      <c r="I16251"/>
      <c r="J16251"/>
      <c r="K16251"/>
      <c r="L16251" s="172"/>
    </row>
    <row r="16252" spans="7:12" x14ac:dyDescent="0.15">
      <c r="G16252"/>
      <c r="H16252"/>
      <c r="I16252"/>
      <c r="J16252"/>
      <c r="K16252"/>
      <c r="L16252" s="172"/>
    </row>
    <row r="16253" spans="7:12" x14ac:dyDescent="0.15">
      <c r="G16253"/>
      <c r="H16253"/>
      <c r="I16253"/>
      <c r="J16253"/>
      <c r="K16253"/>
      <c r="L16253" s="172"/>
    </row>
    <row r="16254" spans="7:12" x14ac:dyDescent="0.15">
      <c r="G16254"/>
      <c r="H16254"/>
      <c r="I16254"/>
      <c r="J16254"/>
      <c r="K16254"/>
      <c r="L16254" s="172"/>
    </row>
    <row r="16255" spans="7:12" x14ac:dyDescent="0.15">
      <c r="G16255"/>
      <c r="H16255"/>
      <c r="I16255"/>
      <c r="J16255"/>
      <c r="K16255"/>
      <c r="L16255" s="172"/>
    </row>
    <row r="16256" spans="7:12" x14ac:dyDescent="0.15">
      <c r="G16256"/>
      <c r="H16256"/>
      <c r="I16256"/>
      <c r="J16256"/>
      <c r="K16256"/>
      <c r="L16256" s="172"/>
    </row>
    <row r="16257" spans="7:12" x14ac:dyDescent="0.15">
      <c r="G16257"/>
      <c r="H16257"/>
      <c r="I16257"/>
      <c r="J16257"/>
      <c r="K16257"/>
      <c r="L16257" s="172"/>
    </row>
    <row r="16258" spans="7:12" x14ac:dyDescent="0.15">
      <c r="G16258"/>
      <c r="H16258"/>
      <c r="I16258"/>
      <c r="J16258"/>
      <c r="K16258"/>
      <c r="L16258" s="172"/>
    </row>
    <row r="16259" spans="7:12" x14ac:dyDescent="0.15">
      <c r="G16259"/>
      <c r="H16259"/>
      <c r="I16259"/>
      <c r="J16259"/>
      <c r="K16259"/>
      <c r="L16259" s="172"/>
    </row>
    <row r="16260" spans="7:12" x14ac:dyDescent="0.15">
      <c r="G16260"/>
      <c r="H16260"/>
      <c r="I16260"/>
      <c r="J16260"/>
      <c r="K16260"/>
      <c r="L16260" s="172"/>
    </row>
    <row r="16261" spans="7:12" x14ac:dyDescent="0.15">
      <c r="G16261"/>
      <c r="H16261"/>
      <c r="I16261"/>
      <c r="J16261"/>
      <c r="K16261"/>
      <c r="L16261" s="172"/>
    </row>
    <row r="16262" spans="7:12" x14ac:dyDescent="0.15">
      <c r="G16262"/>
      <c r="H16262"/>
      <c r="I16262"/>
      <c r="J16262"/>
      <c r="K16262"/>
      <c r="L16262" s="172"/>
    </row>
    <row r="16263" spans="7:12" x14ac:dyDescent="0.15">
      <c r="G16263"/>
      <c r="H16263"/>
      <c r="I16263"/>
      <c r="J16263"/>
      <c r="K16263"/>
      <c r="L16263" s="172"/>
    </row>
    <row r="16264" spans="7:12" x14ac:dyDescent="0.15">
      <c r="G16264"/>
      <c r="H16264"/>
      <c r="I16264"/>
      <c r="J16264"/>
      <c r="K16264"/>
      <c r="L16264" s="172"/>
    </row>
    <row r="16265" spans="7:12" x14ac:dyDescent="0.15">
      <c r="G16265"/>
      <c r="H16265"/>
      <c r="I16265"/>
      <c r="J16265"/>
      <c r="K16265"/>
      <c r="L16265" s="172"/>
    </row>
    <row r="16266" spans="7:12" x14ac:dyDescent="0.15">
      <c r="G16266"/>
      <c r="H16266"/>
      <c r="I16266"/>
      <c r="J16266"/>
      <c r="K16266"/>
      <c r="L16266" s="172"/>
    </row>
    <row r="16267" spans="7:12" x14ac:dyDescent="0.15">
      <c r="G16267"/>
      <c r="H16267"/>
      <c r="I16267"/>
      <c r="J16267"/>
      <c r="K16267"/>
      <c r="L16267" s="172"/>
    </row>
    <row r="16268" spans="7:12" x14ac:dyDescent="0.15">
      <c r="G16268"/>
      <c r="H16268"/>
      <c r="I16268"/>
      <c r="J16268"/>
      <c r="K16268"/>
      <c r="L16268" s="172"/>
    </row>
    <row r="16269" spans="7:12" x14ac:dyDescent="0.15">
      <c r="G16269"/>
      <c r="H16269"/>
      <c r="I16269"/>
      <c r="J16269"/>
      <c r="K16269"/>
      <c r="L16269" s="172"/>
    </row>
    <row r="16270" spans="7:12" x14ac:dyDescent="0.15">
      <c r="G16270"/>
      <c r="H16270"/>
      <c r="I16270"/>
      <c r="J16270"/>
      <c r="K16270"/>
      <c r="L16270" s="172"/>
    </row>
    <row r="16271" spans="7:12" x14ac:dyDescent="0.15">
      <c r="G16271"/>
      <c r="H16271"/>
      <c r="I16271"/>
      <c r="J16271"/>
      <c r="K16271"/>
      <c r="L16271" s="172"/>
    </row>
    <row r="16272" spans="7:12" x14ac:dyDescent="0.15">
      <c r="G16272"/>
      <c r="H16272"/>
      <c r="I16272"/>
      <c r="J16272"/>
      <c r="K16272"/>
      <c r="L16272" s="172"/>
    </row>
    <row r="16273" spans="7:12" x14ac:dyDescent="0.15">
      <c r="G16273"/>
      <c r="H16273"/>
      <c r="I16273"/>
      <c r="J16273"/>
      <c r="K16273"/>
      <c r="L16273" s="172"/>
    </row>
    <row r="16274" spans="7:12" x14ac:dyDescent="0.15">
      <c r="G16274"/>
      <c r="H16274"/>
      <c r="I16274"/>
      <c r="J16274"/>
      <c r="K16274"/>
      <c r="L16274" s="172"/>
    </row>
    <row r="16275" spans="7:12" x14ac:dyDescent="0.15">
      <c r="G16275"/>
      <c r="H16275"/>
      <c r="I16275"/>
      <c r="J16275"/>
      <c r="K16275"/>
      <c r="L16275" s="172"/>
    </row>
    <row r="16276" spans="7:12" x14ac:dyDescent="0.15">
      <c r="G16276"/>
      <c r="H16276"/>
      <c r="I16276"/>
      <c r="J16276"/>
      <c r="K16276"/>
      <c r="L16276" s="172"/>
    </row>
    <row r="16277" spans="7:12" x14ac:dyDescent="0.15">
      <c r="G16277"/>
      <c r="H16277"/>
      <c r="I16277"/>
      <c r="J16277"/>
      <c r="K16277"/>
      <c r="L16277" s="172"/>
    </row>
    <row r="16278" spans="7:12" x14ac:dyDescent="0.15">
      <c r="G16278"/>
      <c r="H16278"/>
      <c r="I16278"/>
      <c r="J16278"/>
      <c r="K16278"/>
      <c r="L16278" s="172"/>
    </row>
    <row r="16279" spans="7:12" x14ac:dyDescent="0.15">
      <c r="G16279"/>
      <c r="H16279"/>
      <c r="I16279"/>
      <c r="J16279"/>
      <c r="K16279"/>
      <c r="L16279" s="172"/>
    </row>
    <row r="16280" spans="7:12" x14ac:dyDescent="0.15">
      <c r="G16280"/>
      <c r="H16280"/>
      <c r="I16280"/>
      <c r="J16280"/>
      <c r="K16280"/>
      <c r="L16280" s="172"/>
    </row>
    <row r="16281" spans="7:12" x14ac:dyDescent="0.15">
      <c r="G16281"/>
      <c r="H16281"/>
      <c r="I16281"/>
      <c r="J16281"/>
      <c r="K16281"/>
      <c r="L16281" s="172"/>
    </row>
    <row r="16282" spans="7:12" x14ac:dyDescent="0.15">
      <c r="G16282"/>
      <c r="H16282"/>
      <c r="I16282"/>
      <c r="J16282"/>
      <c r="K16282"/>
      <c r="L16282" s="172"/>
    </row>
    <row r="16283" spans="7:12" x14ac:dyDescent="0.15">
      <c r="G16283"/>
      <c r="H16283"/>
      <c r="I16283"/>
      <c r="J16283"/>
      <c r="K16283"/>
      <c r="L16283" s="172"/>
    </row>
    <row r="16284" spans="7:12" x14ac:dyDescent="0.15">
      <c r="G16284"/>
      <c r="H16284"/>
      <c r="I16284"/>
      <c r="J16284"/>
      <c r="K16284"/>
      <c r="L16284" s="172"/>
    </row>
    <row r="16285" spans="7:12" x14ac:dyDescent="0.15">
      <c r="G16285"/>
      <c r="H16285"/>
      <c r="I16285"/>
      <c r="J16285"/>
      <c r="K16285"/>
      <c r="L16285" s="172"/>
    </row>
    <row r="16286" spans="7:12" x14ac:dyDescent="0.15">
      <c r="G16286"/>
      <c r="H16286"/>
      <c r="I16286"/>
      <c r="J16286"/>
      <c r="K16286"/>
      <c r="L16286" s="172"/>
    </row>
    <row r="16287" spans="7:12" x14ac:dyDescent="0.15">
      <c r="G16287"/>
      <c r="H16287"/>
      <c r="I16287"/>
      <c r="J16287"/>
      <c r="K16287"/>
      <c r="L16287" s="172"/>
    </row>
    <row r="16288" spans="7:12" x14ac:dyDescent="0.15">
      <c r="G16288"/>
      <c r="H16288"/>
      <c r="I16288"/>
      <c r="J16288"/>
      <c r="K16288"/>
      <c r="L16288" s="172"/>
    </row>
    <row r="16289" spans="7:12" x14ac:dyDescent="0.15">
      <c r="G16289"/>
      <c r="H16289"/>
      <c r="I16289"/>
      <c r="J16289"/>
      <c r="K16289"/>
      <c r="L16289" s="172"/>
    </row>
    <row r="16290" spans="7:12" x14ac:dyDescent="0.15">
      <c r="G16290"/>
      <c r="H16290"/>
      <c r="I16290"/>
      <c r="J16290"/>
      <c r="K16290"/>
      <c r="L16290" s="172"/>
    </row>
    <row r="16291" spans="7:12" x14ac:dyDescent="0.15">
      <c r="G16291"/>
      <c r="H16291"/>
      <c r="I16291"/>
      <c r="J16291"/>
      <c r="K16291"/>
      <c r="L16291" s="172"/>
    </row>
    <row r="16292" spans="7:12" x14ac:dyDescent="0.15">
      <c r="G16292"/>
      <c r="H16292"/>
      <c r="I16292"/>
      <c r="J16292"/>
      <c r="K16292"/>
      <c r="L16292" s="172"/>
    </row>
    <row r="16293" spans="7:12" x14ac:dyDescent="0.15">
      <c r="G16293"/>
      <c r="H16293"/>
      <c r="I16293"/>
      <c r="J16293"/>
      <c r="K16293"/>
      <c r="L16293" s="172"/>
    </row>
    <row r="16294" spans="7:12" x14ac:dyDescent="0.15">
      <c r="G16294"/>
      <c r="H16294"/>
      <c r="I16294"/>
      <c r="J16294"/>
      <c r="K16294"/>
      <c r="L16294" s="172"/>
    </row>
    <row r="16295" spans="7:12" x14ac:dyDescent="0.15">
      <c r="G16295"/>
      <c r="H16295"/>
      <c r="I16295"/>
      <c r="J16295"/>
      <c r="K16295"/>
      <c r="L16295" s="172"/>
    </row>
    <row r="16296" spans="7:12" x14ac:dyDescent="0.15">
      <c r="G16296"/>
      <c r="H16296"/>
      <c r="I16296"/>
      <c r="J16296"/>
      <c r="K16296"/>
      <c r="L16296" s="172"/>
    </row>
    <row r="16297" spans="7:12" x14ac:dyDescent="0.15">
      <c r="G16297"/>
      <c r="H16297"/>
      <c r="I16297"/>
      <c r="J16297"/>
      <c r="K16297"/>
      <c r="L16297" s="172"/>
    </row>
    <row r="16298" spans="7:12" x14ac:dyDescent="0.15">
      <c r="G16298"/>
      <c r="H16298"/>
      <c r="I16298"/>
      <c r="J16298"/>
      <c r="K16298"/>
      <c r="L16298" s="172"/>
    </row>
    <row r="16299" spans="7:12" x14ac:dyDescent="0.15">
      <c r="G16299"/>
      <c r="H16299"/>
      <c r="I16299"/>
      <c r="J16299"/>
      <c r="K16299"/>
      <c r="L16299" s="172"/>
    </row>
    <row r="16300" spans="7:12" x14ac:dyDescent="0.15">
      <c r="G16300"/>
      <c r="H16300"/>
      <c r="I16300"/>
      <c r="J16300"/>
      <c r="K16300"/>
      <c r="L16300" s="172"/>
    </row>
    <row r="16301" spans="7:12" x14ac:dyDescent="0.15">
      <c r="G16301"/>
      <c r="H16301"/>
      <c r="I16301"/>
      <c r="J16301"/>
      <c r="K16301"/>
      <c r="L16301" s="172"/>
    </row>
    <row r="16302" spans="7:12" x14ac:dyDescent="0.15">
      <c r="G16302"/>
      <c r="H16302"/>
      <c r="I16302"/>
      <c r="J16302"/>
      <c r="K16302"/>
      <c r="L16302" s="172"/>
    </row>
    <row r="16303" spans="7:12" x14ac:dyDescent="0.15">
      <c r="G16303"/>
      <c r="H16303"/>
      <c r="I16303"/>
      <c r="J16303"/>
      <c r="K16303"/>
      <c r="L16303" s="172"/>
    </row>
    <row r="16304" spans="7:12" x14ac:dyDescent="0.15">
      <c r="G16304"/>
      <c r="H16304"/>
      <c r="I16304"/>
      <c r="J16304"/>
      <c r="K16304"/>
      <c r="L16304" s="172"/>
    </row>
    <row r="16305" spans="7:12" x14ac:dyDescent="0.15">
      <c r="G16305"/>
      <c r="H16305"/>
      <c r="I16305"/>
      <c r="J16305"/>
      <c r="K16305"/>
      <c r="L16305" s="172"/>
    </row>
    <row r="16306" spans="7:12" x14ac:dyDescent="0.15">
      <c r="G16306"/>
      <c r="H16306"/>
      <c r="I16306"/>
      <c r="J16306"/>
      <c r="K16306"/>
      <c r="L16306" s="172"/>
    </row>
    <row r="16307" spans="7:12" x14ac:dyDescent="0.15">
      <c r="G16307"/>
      <c r="H16307"/>
      <c r="I16307"/>
      <c r="J16307"/>
      <c r="K16307"/>
      <c r="L16307" s="172"/>
    </row>
    <row r="16308" spans="7:12" x14ac:dyDescent="0.15">
      <c r="G16308"/>
      <c r="H16308"/>
      <c r="I16308"/>
      <c r="J16308"/>
      <c r="K16308"/>
      <c r="L16308" s="172"/>
    </row>
    <row r="16309" spans="7:12" x14ac:dyDescent="0.15">
      <c r="G16309"/>
      <c r="H16309"/>
      <c r="I16309"/>
      <c r="J16309"/>
      <c r="K16309"/>
      <c r="L16309" s="172"/>
    </row>
    <row r="16310" spans="7:12" x14ac:dyDescent="0.15">
      <c r="G16310"/>
      <c r="H16310"/>
      <c r="I16310"/>
      <c r="J16310"/>
      <c r="K16310"/>
      <c r="L16310" s="172"/>
    </row>
    <row r="16311" spans="7:12" x14ac:dyDescent="0.15">
      <c r="G16311"/>
      <c r="H16311"/>
      <c r="I16311"/>
      <c r="J16311"/>
      <c r="K16311"/>
      <c r="L16311" s="172"/>
    </row>
    <row r="16312" spans="7:12" x14ac:dyDescent="0.15">
      <c r="G16312"/>
      <c r="H16312"/>
      <c r="I16312"/>
      <c r="J16312"/>
      <c r="K16312"/>
      <c r="L16312" s="172"/>
    </row>
    <row r="16313" spans="7:12" x14ac:dyDescent="0.15">
      <c r="G16313"/>
      <c r="H16313"/>
      <c r="I16313"/>
      <c r="J16313"/>
      <c r="K16313"/>
      <c r="L16313" s="172"/>
    </row>
    <row r="16314" spans="7:12" x14ac:dyDescent="0.15">
      <c r="G16314"/>
      <c r="H16314"/>
      <c r="I16314"/>
      <c r="J16314"/>
      <c r="K16314"/>
      <c r="L16314" s="172"/>
    </row>
    <row r="16315" spans="7:12" x14ac:dyDescent="0.15">
      <c r="G16315"/>
      <c r="H16315"/>
      <c r="I16315"/>
      <c r="J16315"/>
      <c r="K16315"/>
      <c r="L16315" s="172"/>
    </row>
    <row r="16316" spans="7:12" x14ac:dyDescent="0.15">
      <c r="G16316"/>
      <c r="H16316"/>
      <c r="I16316"/>
      <c r="J16316"/>
      <c r="K16316"/>
      <c r="L16316" s="172"/>
    </row>
    <row r="16317" spans="7:12" x14ac:dyDescent="0.15">
      <c r="G16317"/>
      <c r="H16317"/>
      <c r="I16317"/>
      <c r="J16317"/>
      <c r="K16317"/>
      <c r="L16317" s="172"/>
    </row>
    <row r="16318" spans="7:12" x14ac:dyDescent="0.15">
      <c r="G16318"/>
      <c r="H16318"/>
      <c r="I16318"/>
      <c r="J16318"/>
      <c r="K16318"/>
      <c r="L16318" s="172"/>
    </row>
    <row r="16319" spans="7:12" x14ac:dyDescent="0.15">
      <c r="G16319"/>
      <c r="H16319"/>
      <c r="I16319"/>
      <c r="J16319"/>
      <c r="K16319"/>
      <c r="L16319" s="172"/>
    </row>
    <row r="16320" spans="7:12" x14ac:dyDescent="0.15">
      <c r="G16320"/>
      <c r="H16320"/>
      <c r="I16320"/>
      <c r="J16320"/>
      <c r="K16320"/>
      <c r="L16320" s="172"/>
    </row>
    <row r="16321" spans="7:12" x14ac:dyDescent="0.15">
      <c r="G16321"/>
      <c r="H16321"/>
      <c r="I16321"/>
      <c r="J16321"/>
      <c r="K16321"/>
      <c r="L16321" s="172"/>
    </row>
    <row r="16322" spans="7:12" x14ac:dyDescent="0.15">
      <c r="G16322"/>
      <c r="H16322"/>
      <c r="I16322"/>
      <c r="J16322"/>
      <c r="K16322"/>
      <c r="L16322" s="172"/>
    </row>
    <row r="16323" spans="7:12" x14ac:dyDescent="0.15">
      <c r="G16323"/>
      <c r="H16323"/>
      <c r="I16323"/>
      <c r="J16323"/>
      <c r="K16323"/>
      <c r="L16323" s="172"/>
    </row>
    <row r="16324" spans="7:12" x14ac:dyDescent="0.15">
      <c r="G16324"/>
      <c r="H16324"/>
      <c r="I16324"/>
      <c r="J16324"/>
      <c r="K16324"/>
      <c r="L16324" s="172"/>
    </row>
    <row r="16325" spans="7:12" x14ac:dyDescent="0.15">
      <c r="G16325"/>
      <c r="H16325"/>
      <c r="I16325"/>
      <c r="J16325"/>
      <c r="K16325"/>
      <c r="L16325" s="172"/>
    </row>
    <row r="16326" spans="7:12" x14ac:dyDescent="0.15">
      <c r="G16326"/>
      <c r="H16326"/>
      <c r="I16326"/>
      <c r="J16326"/>
      <c r="K16326"/>
      <c r="L16326" s="172"/>
    </row>
    <row r="16327" spans="7:12" x14ac:dyDescent="0.15">
      <c r="G16327"/>
      <c r="H16327"/>
      <c r="I16327"/>
      <c r="J16327"/>
      <c r="K16327"/>
      <c r="L16327" s="172"/>
    </row>
    <row r="16328" spans="7:12" x14ac:dyDescent="0.15">
      <c r="G16328"/>
      <c r="H16328"/>
      <c r="I16328"/>
      <c r="J16328"/>
      <c r="K16328"/>
      <c r="L16328" s="172"/>
    </row>
    <row r="16329" spans="7:12" x14ac:dyDescent="0.15">
      <c r="G16329"/>
      <c r="H16329"/>
      <c r="I16329"/>
      <c r="J16329"/>
      <c r="K16329"/>
      <c r="L16329" s="172"/>
    </row>
    <row r="16330" spans="7:12" x14ac:dyDescent="0.15">
      <c r="G16330"/>
      <c r="H16330"/>
      <c r="I16330"/>
      <c r="J16330"/>
      <c r="K16330"/>
      <c r="L16330" s="172"/>
    </row>
    <row r="16331" spans="7:12" x14ac:dyDescent="0.15">
      <c r="G16331"/>
      <c r="H16331"/>
      <c r="I16331"/>
      <c r="J16331"/>
      <c r="K16331"/>
      <c r="L16331" s="172"/>
    </row>
    <row r="16332" spans="7:12" x14ac:dyDescent="0.15">
      <c r="G16332"/>
      <c r="H16332"/>
      <c r="I16332"/>
      <c r="J16332"/>
      <c r="K16332"/>
      <c r="L16332" s="172"/>
    </row>
    <row r="16333" spans="7:12" x14ac:dyDescent="0.15">
      <c r="G16333"/>
      <c r="H16333"/>
      <c r="I16333"/>
      <c r="J16333"/>
      <c r="K16333"/>
      <c r="L16333" s="172"/>
    </row>
    <row r="16334" spans="7:12" x14ac:dyDescent="0.15">
      <c r="G16334"/>
      <c r="H16334"/>
      <c r="I16334"/>
      <c r="J16334"/>
      <c r="K16334"/>
      <c r="L16334" s="172"/>
    </row>
    <row r="16335" spans="7:12" x14ac:dyDescent="0.15">
      <c r="G16335"/>
      <c r="H16335"/>
      <c r="I16335"/>
      <c r="J16335"/>
      <c r="K16335"/>
      <c r="L16335" s="172"/>
    </row>
    <row r="16336" spans="7:12" x14ac:dyDescent="0.15">
      <c r="G16336"/>
      <c r="H16336"/>
      <c r="I16336"/>
      <c r="J16336"/>
      <c r="K16336"/>
      <c r="L16336" s="172"/>
    </row>
    <row r="16337" spans="7:12" x14ac:dyDescent="0.15">
      <c r="G16337"/>
      <c r="H16337"/>
      <c r="I16337"/>
      <c r="J16337"/>
      <c r="K16337"/>
      <c r="L16337" s="172"/>
    </row>
    <row r="16338" spans="7:12" x14ac:dyDescent="0.15">
      <c r="G16338"/>
      <c r="H16338"/>
      <c r="I16338"/>
      <c r="J16338"/>
      <c r="K16338"/>
      <c r="L16338" s="172"/>
    </row>
    <row r="16339" spans="7:12" x14ac:dyDescent="0.15">
      <c r="G16339"/>
      <c r="H16339"/>
      <c r="I16339"/>
      <c r="J16339"/>
      <c r="K16339"/>
      <c r="L16339" s="172"/>
    </row>
    <row r="16340" spans="7:12" x14ac:dyDescent="0.15">
      <c r="G16340"/>
      <c r="H16340"/>
      <c r="I16340"/>
      <c r="J16340"/>
      <c r="K16340"/>
      <c r="L16340" s="172"/>
    </row>
    <row r="16341" spans="7:12" x14ac:dyDescent="0.15">
      <c r="G16341"/>
      <c r="H16341"/>
      <c r="I16341"/>
      <c r="J16341"/>
      <c r="K16341"/>
      <c r="L16341" s="172"/>
    </row>
    <row r="16342" spans="7:12" x14ac:dyDescent="0.15">
      <c r="G16342"/>
      <c r="H16342"/>
      <c r="I16342"/>
      <c r="J16342"/>
      <c r="K16342"/>
      <c r="L16342" s="172"/>
    </row>
    <row r="16343" spans="7:12" x14ac:dyDescent="0.15">
      <c r="G16343"/>
      <c r="H16343"/>
      <c r="I16343"/>
      <c r="J16343"/>
      <c r="K16343"/>
      <c r="L16343" s="172"/>
    </row>
    <row r="16344" spans="7:12" x14ac:dyDescent="0.15">
      <c r="G16344"/>
      <c r="H16344"/>
      <c r="I16344"/>
      <c r="J16344"/>
      <c r="K16344"/>
      <c r="L16344" s="172"/>
    </row>
    <row r="16345" spans="7:12" x14ac:dyDescent="0.15">
      <c r="G16345"/>
      <c r="H16345"/>
      <c r="I16345"/>
      <c r="J16345"/>
      <c r="K16345"/>
      <c r="L16345" s="172"/>
    </row>
    <row r="16346" spans="7:12" x14ac:dyDescent="0.15">
      <c r="G16346"/>
      <c r="H16346"/>
      <c r="I16346"/>
      <c r="J16346"/>
      <c r="K16346"/>
      <c r="L16346" s="172"/>
    </row>
    <row r="16347" spans="7:12" x14ac:dyDescent="0.15">
      <c r="G16347"/>
      <c r="H16347"/>
      <c r="I16347"/>
      <c r="J16347"/>
      <c r="K16347"/>
      <c r="L16347" s="172"/>
    </row>
    <row r="16348" spans="7:12" x14ac:dyDescent="0.15">
      <c r="G16348"/>
      <c r="H16348"/>
      <c r="I16348"/>
      <c r="J16348"/>
      <c r="K16348"/>
      <c r="L16348" s="172"/>
    </row>
    <row r="16349" spans="7:12" x14ac:dyDescent="0.15">
      <c r="G16349"/>
      <c r="H16349"/>
      <c r="I16349"/>
      <c r="J16349"/>
      <c r="K16349"/>
      <c r="L16349" s="172"/>
    </row>
    <row r="16350" spans="7:12" x14ac:dyDescent="0.15">
      <c r="G16350"/>
      <c r="H16350"/>
      <c r="I16350"/>
      <c r="J16350"/>
      <c r="K16350"/>
      <c r="L16350" s="172"/>
    </row>
    <row r="16351" spans="7:12" x14ac:dyDescent="0.15">
      <c r="G16351"/>
      <c r="H16351"/>
      <c r="I16351"/>
      <c r="J16351"/>
      <c r="K16351"/>
      <c r="L16351" s="172"/>
    </row>
    <row r="16352" spans="7:12" x14ac:dyDescent="0.15">
      <c r="G16352"/>
      <c r="H16352"/>
      <c r="I16352"/>
      <c r="J16352"/>
      <c r="K16352"/>
      <c r="L16352" s="172"/>
    </row>
    <row r="16353" spans="7:12" x14ac:dyDescent="0.15">
      <c r="G16353"/>
      <c r="H16353"/>
      <c r="I16353"/>
      <c r="J16353"/>
      <c r="K16353"/>
      <c r="L16353" s="172"/>
    </row>
    <row r="16354" spans="7:12" x14ac:dyDescent="0.15">
      <c r="G16354"/>
      <c r="H16354"/>
      <c r="I16354"/>
      <c r="J16354"/>
      <c r="K16354"/>
      <c r="L16354" s="172"/>
    </row>
    <row r="16355" spans="7:12" x14ac:dyDescent="0.15">
      <c r="G16355"/>
      <c r="H16355"/>
      <c r="I16355"/>
      <c r="J16355"/>
      <c r="K16355"/>
      <c r="L16355" s="172"/>
    </row>
    <row r="16356" spans="7:12" x14ac:dyDescent="0.15">
      <c r="G16356"/>
      <c r="H16356"/>
      <c r="I16356"/>
      <c r="J16356"/>
      <c r="K16356"/>
      <c r="L16356" s="172"/>
    </row>
    <row r="16357" spans="7:12" x14ac:dyDescent="0.15">
      <c r="G16357"/>
      <c r="H16357"/>
      <c r="I16357"/>
      <c r="J16357"/>
      <c r="K16357"/>
      <c r="L16357" s="172"/>
    </row>
    <row r="16358" spans="7:12" x14ac:dyDescent="0.15">
      <c r="G16358"/>
      <c r="H16358"/>
      <c r="I16358"/>
      <c r="J16358"/>
      <c r="K16358"/>
      <c r="L16358" s="172"/>
    </row>
    <row r="16359" spans="7:12" x14ac:dyDescent="0.15">
      <c r="G16359"/>
      <c r="H16359"/>
      <c r="I16359"/>
      <c r="J16359"/>
      <c r="K16359"/>
      <c r="L16359" s="172"/>
    </row>
    <row r="16360" spans="7:12" x14ac:dyDescent="0.15">
      <c r="G16360"/>
      <c r="H16360"/>
      <c r="I16360"/>
      <c r="J16360"/>
      <c r="K16360"/>
      <c r="L16360" s="172"/>
    </row>
    <row r="16361" spans="7:12" x14ac:dyDescent="0.15">
      <c r="G16361"/>
      <c r="H16361"/>
      <c r="I16361"/>
      <c r="J16361"/>
      <c r="K16361"/>
      <c r="L16361" s="172"/>
    </row>
    <row r="16362" spans="7:12" x14ac:dyDescent="0.15">
      <c r="G16362"/>
      <c r="H16362"/>
      <c r="I16362"/>
      <c r="J16362"/>
      <c r="K16362"/>
      <c r="L16362" s="172"/>
    </row>
    <row r="16363" spans="7:12" x14ac:dyDescent="0.15">
      <c r="G16363"/>
      <c r="H16363"/>
      <c r="I16363"/>
      <c r="J16363"/>
      <c r="K16363"/>
      <c r="L16363" s="172"/>
    </row>
    <row r="16364" spans="7:12" x14ac:dyDescent="0.15">
      <c r="G16364"/>
      <c r="H16364"/>
      <c r="I16364"/>
      <c r="J16364"/>
      <c r="K16364"/>
      <c r="L16364" s="172"/>
    </row>
    <row r="16365" spans="7:12" x14ac:dyDescent="0.15">
      <c r="G16365"/>
      <c r="H16365"/>
      <c r="I16365"/>
      <c r="J16365"/>
      <c r="K16365"/>
      <c r="L16365" s="172"/>
    </row>
    <row r="16366" spans="7:12" x14ac:dyDescent="0.15">
      <c r="G16366"/>
      <c r="H16366"/>
      <c r="I16366"/>
      <c r="J16366"/>
      <c r="K16366"/>
      <c r="L16366" s="172"/>
    </row>
    <row r="16367" spans="7:12" x14ac:dyDescent="0.15">
      <c r="G16367"/>
      <c r="H16367"/>
      <c r="I16367"/>
      <c r="J16367"/>
      <c r="K16367"/>
      <c r="L16367" s="172"/>
    </row>
    <row r="16368" spans="7:12" x14ac:dyDescent="0.15">
      <c r="G16368"/>
      <c r="H16368"/>
      <c r="I16368"/>
      <c r="J16368"/>
      <c r="K16368"/>
      <c r="L16368" s="172"/>
    </row>
    <row r="16369" spans="7:12" x14ac:dyDescent="0.15">
      <c r="G16369"/>
      <c r="H16369"/>
      <c r="I16369"/>
      <c r="J16369"/>
      <c r="K16369"/>
      <c r="L16369" s="172"/>
    </row>
    <row r="16370" spans="7:12" x14ac:dyDescent="0.15">
      <c r="G16370"/>
      <c r="H16370"/>
      <c r="I16370"/>
      <c r="J16370"/>
      <c r="K16370"/>
      <c r="L16370" s="172"/>
    </row>
    <row r="16371" spans="7:12" x14ac:dyDescent="0.15">
      <c r="G16371"/>
      <c r="H16371"/>
      <c r="I16371"/>
      <c r="J16371"/>
      <c r="K16371"/>
      <c r="L16371" s="172"/>
    </row>
    <row r="16372" spans="7:12" x14ac:dyDescent="0.15">
      <c r="G16372"/>
      <c r="H16372"/>
      <c r="I16372"/>
      <c r="J16372"/>
      <c r="K16372"/>
      <c r="L16372" s="172"/>
    </row>
    <row r="16373" spans="7:12" x14ac:dyDescent="0.15">
      <c r="G16373"/>
      <c r="H16373"/>
      <c r="I16373"/>
      <c r="J16373"/>
      <c r="K16373"/>
      <c r="L16373" s="172"/>
    </row>
    <row r="16374" spans="7:12" x14ac:dyDescent="0.15">
      <c r="G16374"/>
      <c r="H16374"/>
      <c r="I16374"/>
      <c r="J16374"/>
      <c r="K16374"/>
      <c r="L16374" s="172"/>
    </row>
    <row r="16375" spans="7:12" x14ac:dyDescent="0.15">
      <c r="G16375"/>
      <c r="H16375"/>
      <c r="I16375"/>
      <c r="J16375"/>
      <c r="K16375"/>
      <c r="L16375" s="172"/>
    </row>
    <row r="16376" spans="7:12" x14ac:dyDescent="0.15">
      <c r="G16376"/>
      <c r="H16376"/>
      <c r="I16376"/>
      <c r="J16376"/>
      <c r="K16376"/>
      <c r="L16376" s="172"/>
    </row>
    <row r="16377" spans="7:12" x14ac:dyDescent="0.15">
      <c r="G16377"/>
      <c r="H16377"/>
      <c r="I16377"/>
      <c r="J16377"/>
      <c r="K16377"/>
      <c r="L16377" s="172"/>
    </row>
    <row r="16378" spans="7:12" x14ac:dyDescent="0.15">
      <c r="G16378"/>
      <c r="H16378"/>
      <c r="I16378"/>
      <c r="J16378"/>
      <c r="K16378"/>
      <c r="L16378" s="172"/>
    </row>
    <row r="16379" spans="7:12" x14ac:dyDescent="0.15">
      <c r="G16379"/>
      <c r="H16379"/>
      <c r="I16379"/>
      <c r="J16379"/>
      <c r="K16379"/>
      <c r="L16379" s="172"/>
    </row>
    <row r="16380" spans="7:12" x14ac:dyDescent="0.15">
      <c r="G16380"/>
      <c r="H16380"/>
      <c r="I16380"/>
      <c r="J16380"/>
      <c r="K16380"/>
      <c r="L16380" s="172"/>
    </row>
    <row r="16381" spans="7:12" x14ac:dyDescent="0.15">
      <c r="G16381"/>
      <c r="H16381"/>
      <c r="I16381"/>
      <c r="J16381"/>
      <c r="K16381"/>
      <c r="L16381" s="172"/>
    </row>
    <row r="16382" spans="7:12" x14ac:dyDescent="0.15">
      <c r="G16382"/>
      <c r="H16382"/>
      <c r="I16382"/>
      <c r="J16382"/>
      <c r="K16382"/>
      <c r="L16382" s="172"/>
    </row>
    <row r="16383" spans="7:12" x14ac:dyDescent="0.15">
      <c r="G16383"/>
      <c r="H16383"/>
      <c r="I16383"/>
      <c r="J16383"/>
      <c r="K16383"/>
      <c r="L16383" s="172"/>
    </row>
    <row r="16384" spans="7:12" x14ac:dyDescent="0.15">
      <c r="G16384"/>
      <c r="H16384"/>
      <c r="I16384"/>
      <c r="J16384"/>
      <c r="K16384"/>
      <c r="L16384" s="172"/>
    </row>
    <row r="16385" spans="7:12" x14ac:dyDescent="0.15">
      <c r="G16385"/>
      <c r="H16385"/>
      <c r="I16385"/>
      <c r="J16385"/>
      <c r="K16385"/>
      <c r="L16385" s="172"/>
    </row>
    <row r="16386" spans="7:12" x14ac:dyDescent="0.15">
      <c r="G16386"/>
      <c r="H16386"/>
      <c r="I16386"/>
      <c r="J16386"/>
      <c r="K16386"/>
      <c r="L16386" s="172"/>
    </row>
    <row r="16387" spans="7:12" x14ac:dyDescent="0.15">
      <c r="G16387"/>
      <c r="H16387"/>
      <c r="I16387"/>
      <c r="J16387"/>
      <c r="K16387"/>
      <c r="L16387" s="172"/>
    </row>
    <row r="16388" spans="7:12" x14ac:dyDescent="0.15">
      <c r="G16388"/>
      <c r="H16388"/>
      <c r="I16388"/>
      <c r="J16388"/>
      <c r="K16388"/>
      <c r="L16388" s="172"/>
    </row>
    <row r="16389" spans="7:12" x14ac:dyDescent="0.15">
      <c r="G16389"/>
      <c r="H16389"/>
      <c r="I16389"/>
      <c r="J16389"/>
      <c r="K16389"/>
      <c r="L16389" s="172"/>
    </row>
    <row r="16390" spans="7:12" x14ac:dyDescent="0.15">
      <c r="G16390"/>
      <c r="H16390"/>
      <c r="I16390"/>
      <c r="J16390"/>
      <c r="K16390"/>
      <c r="L16390" s="172"/>
    </row>
    <row r="16391" spans="7:12" x14ac:dyDescent="0.15">
      <c r="G16391"/>
      <c r="H16391"/>
      <c r="I16391"/>
      <c r="J16391"/>
      <c r="K16391"/>
      <c r="L16391" s="172"/>
    </row>
    <row r="16392" spans="7:12" x14ac:dyDescent="0.15">
      <c r="G16392"/>
      <c r="H16392"/>
      <c r="I16392"/>
      <c r="J16392"/>
      <c r="K16392"/>
      <c r="L16392" s="172"/>
    </row>
    <row r="16393" spans="7:12" x14ac:dyDescent="0.15">
      <c r="G16393"/>
      <c r="H16393"/>
      <c r="I16393"/>
      <c r="J16393"/>
      <c r="K16393"/>
      <c r="L16393" s="172"/>
    </row>
    <row r="16394" spans="7:12" x14ac:dyDescent="0.15">
      <c r="G16394"/>
      <c r="H16394"/>
      <c r="I16394"/>
      <c r="J16394"/>
      <c r="K16394"/>
      <c r="L16394" s="172"/>
    </row>
    <row r="16395" spans="7:12" x14ac:dyDescent="0.15">
      <c r="G16395"/>
      <c r="H16395"/>
      <c r="I16395"/>
      <c r="J16395"/>
      <c r="K16395"/>
      <c r="L16395" s="172"/>
    </row>
    <row r="16396" spans="7:12" x14ac:dyDescent="0.15">
      <c r="G16396"/>
      <c r="H16396"/>
      <c r="I16396"/>
      <c r="J16396"/>
      <c r="K16396"/>
      <c r="L16396" s="172"/>
    </row>
    <row r="16397" spans="7:12" x14ac:dyDescent="0.15">
      <c r="G16397"/>
      <c r="H16397"/>
      <c r="I16397"/>
      <c r="J16397"/>
      <c r="K16397"/>
      <c r="L16397" s="172"/>
    </row>
    <row r="16398" spans="7:12" x14ac:dyDescent="0.15">
      <c r="G16398"/>
      <c r="H16398"/>
      <c r="I16398"/>
      <c r="J16398"/>
      <c r="K16398"/>
      <c r="L16398" s="172"/>
    </row>
    <row r="16399" spans="7:12" x14ac:dyDescent="0.15">
      <c r="G16399"/>
      <c r="H16399"/>
      <c r="I16399"/>
      <c r="J16399"/>
      <c r="K16399"/>
      <c r="L16399" s="172"/>
    </row>
    <row r="16400" spans="7:12" x14ac:dyDescent="0.15">
      <c r="G16400"/>
      <c r="H16400"/>
      <c r="I16400"/>
      <c r="J16400"/>
      <c r="K16400"/>
      <c r="L16400" s="172"/>
    </row>
    <row r="16401" spans="7:12" x14ac:dyDescent="0.15">
      <c r="G16401"/>
      <c r="H16401"/>
      <c r="I16401"/>
      <c r="J16401"/>
      <c r="K16401"/>
      <c r="L16401" s="172"/>
    </row>
    <row r="16402" spans="7:12" x14ac:dyDescent="0.15">
      <c r="G16402"/>
      <c r="H16402"/>
      <c r="I16402"/>
      <c r="J16402"/>
      <c r="K16402"/>
      <c r="L16402" s="172"/>
    </row>
    <row r="16403" spans="7:12" x14ac:dyDescent="0.15">
      <c r="G16403"/>
      <c r="H16403"/>
      <c r="I16403"/>
      <c r="J16403"/>
      <c r="K16403"/>
      <c r="L16403" s="172"/>
    </row>
    <row r="16404" spans="7:12" x14ac:dyDescent="0.15">
      <c r="G16404"/>
      <c r="H16404"/>
      <c r="I16404"/>
      <c r="J16404"/>
      <c r="K16404"/>
      <c r="L16404" s="172"/>
    </row>
    <row r="16405" spans="7:12" x14ac:dyDescent="0.15">
      <c r="G16405"/>
      <c r="H16405"/>
      <c r="I16405"/>
      <c r="J16405"/>
      <c r="K16405"/>
      <c r="L16405" s="172"/>
    </row>
    <row r="16406" spans="7:12" x14ac:dyDescent="0.15">
      <c r="G16406"/>
      <c r="H16406"/>
      <c r="I16406"/>
      <c r="J16406"/>
      <c r="K16406"/>
      <c r="L16406" s="172"/>
    </row>
    <row r="16407" spans="7:12" x14ac:dyDescent="0.15">
      <c r="G16407"/>
      <c r="H16407"/>
      <c r="I16407"/>
      <c r="J16407"/>
      <c r="K16407"/>
      <c r="L16407" s="172"/>
    </row>
    <row r="16408" spans="7:12" x14ac:dyDescent="0.15">
      <c r="G16408"/>
      <c r="H16408"/>
      <c r="I16408"/>
      <c r="J16408"/>
      <c r="K16408"/>
      <c r="L16408" s="172"/>
    </row>
    <row r="16409" spans="7:12" x14ac:dyDescent="0.15">
      <c r="G16409"/>
      <c r="H16409"/>
      <c r="I16409"/>
      <c r="J16409"/>
      <c r="K16409"/>
      <c r="L16409" s="172"/>
    </row>
    <row r="16410" spans="7:12" x14ac:dyDescent="0.15">
      <c r="G16410"/>
      <c r="H16410"/>
      <c r="I16410"/>
      <c r="J16410"/>
      <c r="K16410"/>
      <c r="L16410" s="172"/>
    </row>
    <row r="16411" spans="7:12" x14ac:dyDescent="0.15">
      <c r="G16411"/>
      <c r="H16411"/>
      <c r="I16411"/>
      <c r="J16411"/>
      <c r="K16411"/>
      <c r="L16411" s="172"/>
    </row>
    <row r="16412" spans="7:12" x14ac:dyDescent="0.15">
      <c r="G16412"/>
      <c r="H16412"/>
      <c r="I16412"/>
      <c r="J16412"/>
      <c r="K16412"/>
      <c r="L16412" s="172"/>
    </row>
    <row r="16413" spans="7:12" x14ac:dyDescent="0.15">
      <c r="G16413"/>
      <c r="H16413"/>
      <c r="I16413"/>
      <c r="J16413"/>
      <c r="K16413"/>
      <c r="L16413" s="172"/>
    </row>
    <row r="16414" spans="7:12" x14ac:dyDescent="0.15">
      <c r="G16414"/>
      <c r="H16414"/>
      <c r="I16414"/>
      <c r="J16414"/>
      <c r="K16414"/>
      <c r="L16414" s="172"/>
    </row>
    <row r="16415" spans="7:12" x14ac:dyDescent="0.15">
      <c r="G16415"/>
      <c r="H16415"/>
      <c r="I16415"/>
      <c r="J16415"/>
      <c r="K16415"/>
      <c r="L16415" s="172"/>
    </row>
    <row r="16416" spans="7:12" x14ac:dyDescent="0.15">
      <c r="G16416"/>
      <c r="H16416"/>
      <c r="I16416"/>
      <c r="J16416"/>
      <c r="K16416"/>
      <c r="L16416" s="172"/>
    </row>
    <row r="16417" spans="7:12" x14ac:dyDescent="0.15">
      <c r="G16417"/>
      <c r="H16417"/>
      <c r="I16417"/>
      <c r="J16417"/>
      <c r="K16417"/>
      <c r="L16417" s="172"/>
    </row>
    <row r="16418" spans="7:12" x14ac:dyDescent="0.15">
      <c r="G16418"/>
      <c r="H16418"/>
      <c r="I16418"/>
      <c r="J16418"/>
      <c r="K16418"/>
      <c r="L16418" s="172"/>
    </row>
    <row r="16419" spans="7:12" x14ac:dyDescent="0.15">
      <c r="G16419"/>
      <c r="H16419"/>
      <c r="I16419"/>
      <c r="J16419"/>
      <c r="K16419"/>
      <c r="L16419" s="172"/>
    </row>
    <row r="16420" spans="7:12" x14ac:dyDescent="0.15">
      <c r="G16420"/>
      <c r="H16420"/>
      <c r="I16420"/>
      <c r="J16420"/>
      <c r="K16420"/>
      <c r="L16420" s="172"/>
    </row>
    <row r="16421" spans="7:12" x14ac:dyDescent="0.15">
      <c r="G16421"/>
      <c r="H16421"/>
      <c r="I16421"/>
      <c r="J16421"/>
      <c r="K16421"/>
      <c r="L16421" s="172"/>
    </row>
    <row r="16422" spans="7:12" x14ac:dyDescent="0.15">
      <c r="G16422"/>
      <c r="H16422"/>
      <c r="I16422"/>
      <c r="J16422"/>
      <c r="K16422"/>
      <c r="L16422" s="172"/>
    </row>
    <row r="16423" spans="7:12" x14ac:dyDescent="0.15">
      <c r="G16423"/>
      <c r="H16423"/>
      <c r="I16423"/>
      <c r="J16423"/>
      <c r="K16423"/>
      <c r="L16423" s="172"/>
    </row>
    <row r="16424" spans="7:12" x14ac:dyDescent="0.15">
      <c r="G16424"/>
      <c r="H16424"/>
      <c r="I16424"/>
      <c r="J16424"/>
      <c r="K16424"/>
      <c r="L16424" s="172"/>
    </row>
    <row r="16425" spans="7:12" x14ac:dyDescent="0.15">
      <c r="G16425"/>
      <c r="H16425"/>
      <c r="I16425"/>
      <c r="J16425"/>
      <c r="K16425"/>
      <c r="L16425" s="172"/>
    </row>
    <row r="16426" spans="7:12" x14ac:dyDescent="0.15">
      <c r="G16426"/>
      <c r="H16426"/>
      <c r="I16426"/>
      <c r="J16426"/>
      <c r="K16426"/>
      <c r="L16426" s="172"/>
    </row>
    <row r="16427" spans="7:12" x14ac:dyDescent="0.15">
      <c r="G16427"/>
      <c r="H16427"/>
      <c r="I16427"/>
      <c r="J16427"/>
      <c r="K16427"/>
      <c r="L16427" s="172"/>
    </row>
    <row r="16428" spans="7:12" x14ac:dyDescent="0.15">
      <c r="G16428"/>
      <c r="H16428"/>
      <c r="I16428"/>
      <c r="J16428"/>
      <c r="K16428"/>
      <c r="L16428" s="172"/>
    </row>
    <row r="16429" spans="7:12" x14ac:dyDescent="0.15">
      <c r="G16429"/>
      <c r="H16429"/>
      <c r="I16429"/>
      <c r="J16429"/>
      <c r="K16429"/>
      <c r="L16429" s="172"/>
    </row>
    <row r="16430" spans="7:12" x14ac:dyDescent="0.15">
      <c r="G16430"/>
      <c r="H16430"/>
      <c r="I16430"/>
      <c r="J16430"/>
      <c r="K16430"/>
      <c r="L16430" s="172"/>
    </row>
    <row r="16431" spans="7:12" x14ac:dyDescent="0.15">
      <c r="G16431"/>
      <c r="H16431"/>
      <c r="I16431"/>
      <c r="J16431"/>
      <c r="K16431"/>
      <c r="L16431" s="172"/>
    </row>
    <row r="16432" spans="7:12" x14ac:dyDescent="0.15">
      <c r="G16432"/>
      <c r="H16432"/>
      <c r="I16432"/>
      <c r="J16432"/>
      <c r="K16432"/>
      <c r="L16432" s="172"/>
    </row>
    <row r="16433" spans="7:12" x14ac:dyDescent="0.15">
      <c r="G16433"/>
      <c r="H16433"/>
      <c r="I16433"/>
      <c r="J16433"/>
      <c r="K16433"/>
      <c r="L16433" s="172"/>
    </row>
    <row r="16434" spans="7:12" x14ac:dyDescent="0.15">
      <c r="G16434"/>
      <c r="H16434"/>
      <c r="I16434"/>
      <c r="J16434"/>
      <c r="K16434"/>
      <c r="L16434" s="172"/>
    </row>
    <row r="16435" spans="7:12" x14ac:dyDescent="0.15">
      <c r="G16435"/>
      <c r="H16435"/>
      <c r="I16435"/>
      <c r="J16435"/>
      <c r="K16435"/>
      <c r="L16435" s="172"/>
    </row>
    <row r="16436" spans="7:12" x14ac:dyDescent="0.15">
      <c r="G16436"/>
      <c r="H16436"/>
      <c r="I16436"/>
      <c r="J16436"/>
      <c r="K16436"/>
      <c r="L16436" s="172"/>
    </row>
    <row r="16437" spans="7:12" x14ac:dyDescent="0.15">
      <c r="G16437"/>
      <c r="H16437"/>
      <c r="I16437"/>
      <c r="J16437"/>
      <c r="K16437"/>
      <c r="L16437" s="172"/>
    </row>
    <row r="16438" spans="7:12" x14ac:dyDescent="0.15">
      <c r="G16438"/>
      <c r="H16438"/>
      <c r="I16438"/>
      <c r="J16438"/>
      <c r="K16438"/>
      <c r="L16438" s="172"/>
    </row>
    <row r="16439" spans="7:12" x14ac:dyDescent="0.15">
      <c r="G16439"/>
      <c r="H16439"/>
      <c r="I16439"/>
      <c r="J16439"/>
      <c r="K16439"/>
      <c r="L16439" s="172"/>
    </row>
    <row r="16440" spans="7:12" x14ac:dyDescent="0.15">
      <c r="G16440"/>
      <c r="H16440"/>
      <c r="I16440"/>
      <c r="J16440"/>
      <c r="K16440"/>
      <c r="L16440" s="172"/>
    </row>
    <row r="16441" spans="7:12" x14ac:dyDescent="0.15">
      <c r="G16441"/>
      <c r="H16441"/>
      <c r="I16441"/>
      <c r="J16441"/>
      <c r="K16441"/>
      <c r="L16441" s="172"/>
    </row>
    <row r="16442" spans="7:12" x14ac:dyDescent="0.15">
      <c r="G16442"/>
      <c r="H16442"/>
      <c r="I16442"/>
      <c r="J16442"/>
      <c r="K16442"/>
      <c r="L16442" s="172"/>
    </row>
    <row r="16443" spans="7:12" x14ac:dyDescent="0.15">
      <c r="G16443"/>
      <c r="H16443"/>
      <c r="I16443"/>
      <c r="J16443"/>
      <c r="K16443"/>
      <c r="L16443" s="172"/>
    </row>
    <row r="16444" spans="7:12" x14ac:dyDescent="0.15">
      <c r="G16444"/>
      <c r="H16444"/>
      <c r="I16444"/>
      <c r="J16444"/>
      <c r="K16444"/>
      <c r="L16444" s="172"/>
    </row>
    <row r="16445" spans="7:12" x14ac:dyDescent="0.15">
      <c r="G16445"/>
      <c r="H16445"/>
      <c r="I16445"/>
      <c r="J16445"/>
      <c r="K16445"/>
      <c r="L16445" s="172"/>
    </row>
    <row r="16446" spans="7:12" x14ac:dyDescent="0.15">
      <c r="G16446"/>
      <c r="H16446"/>
      <c r="I16446"/>
      <c r="J16446"/>
      <c r="K16446"/>
      <c r="L16446" s="172"/>
    </row>
    <row r="16447" spans="7:12" x14ac:dyDescent="0.15">
      <c r="G16447"/>
      <c r="H16447"/>
      <c r="I16447"/>
      <c r="J16447"/>
      <c r="K16447"/>
      <c r="L16447" s="172"/>
    </row>
    <row r="16448" spans="7:12" x14ac:dyDescent="0.15">
      <c r="G16448"/>
      <c r="H16448"/>
      <c r="I16448"/>
      <c r="J16448"/>
      <c r="K16448"/>
      <c r="L16448" s="172"/>
    </row>
    <row r="16449" spans="7:12" x14ac:dyDescent="0.15">
      <c r="G16449"/>
      <c r="H16449"/>
      <c r="I16449"/>
      <c r="J16449"/>
      <c r="K16449"/>
      <c r="L16449" s="172"/>
    </row>
    <row r="16450" spans="7:12" x14ac:dyDescent="0.15">
      <c r="G16450"/>
      <c r="H16450"/>
      <c r="I16450"/>
      <c r="J16450"/>
      <c r="K16450"/>
      <c r="L16450" s="172"/>
    </row>
    <row r="16451" spans="7:12" x14ac:dyDescent="0.15">
      <c r="G16451"/>
      <c r="H16451"/>
      <c r="I16451"/>
      <c r="J16451"/>
      <c r="K16451"/>
      <c r="L16451" s="172"/>
    </row>
    <row r="16452" spans="7:12" x14ac:dyDescent="0.15">
      <c r="G16452"/>
      <c r="H16452"/>
      <c r="I16452"/>
      <c r="J16452"/>
      <c r="K16452"/>
      <c r="L16452" s="172"/>
    </row>
    <row r="16453" spans="7:12" x14ac:dyDescent="0.15">
      <c r="G16453"/>
      <c r="H16453"/>
      <c r="I16453"/>
      <c r="J16453"/>
      <c r="K16453"/>
      <c r="L16453" s="172"/>
    </row>
    <row r="16454" spans="7:12" x14ac:dyDescent="0.15">
      <c r="G16454"/>
      <c r="H16454"/>
      <c r="I16454"/>
      <c r="J16454"/>
      <c r="K16454"/>
      <c r="L16454" s="172"/>
    </row>
    <row r="16455" spans="7:12" x14ac:dyDescent="0.15">
      <c r="G16455"/>
      <c r="H16455"/>
      <c r="I16455"/>
      <c r="J16455"/>
      <c r="K16455"/>
      <c r="L16455" s="172"/>
    </row>
    <row r="16456" spans="7:12" x14ac:dyDescent="0.15">
      <c r="G16456"/>
      <c r="H16456"/>
      <c r="I16456"/>
      <c r="J16456"/>
      <c r="K16456"/>
      <c r="L16456" s="172"/>
    </row>
    <row r="16457" spans="7:12" x14ac:dyDescent="0.15">
      <c r="G16457"/>
      <c r="H16457"/>
      <c r="I16457"/>
      <c r="J16457"/>
      <c r="K16457"/>
      <c r="L16457" s="172"/>
    </row>
    <row r="16458" spans="7:12" x14ac:dyDescent="0.15">
      <c r="G16458"/>
      <c r="H16458"/>
      <c r="I16458"/>
      <c r="J16458"/>
      <c r="K16458"/>
      <c r="L16458" s="172"/>
    </row>
    <row r="16459" spans="7:12" x14ac:dyDescent="0.15">
      <c r="G16459"/>
      <c r="H16459"/>
      <c r="I16459"/>
      <c r="J16459"/>
      <c r="K16459"/>
      <c r="L16459" s="172"/>
    </row>
    <row r="16460" spans="7:12" x14ac:dyDescent="0.15">
      <c r="G16460"/>
      <c r="H16460"/>
      <c r="I16460"/>
      <c r="J16460"/>
      <c r="K16460"/>
      <c r="L16460" s="172"/>
    </row>
    <row r="16461" spans="7:12" x14ac:dyDescent="0.15">
      <c r="G16461"/>
      <c r="H16461"/>
      <c r="I16461"/>
      <c r="J16461"/>
      <c r="K16461"/>
      <c r="L16461" s="172"/>
    </row>
    <row r="16462" spans="7:12" x14ac:dyDescent="0.15">
      <c r="G16462"/>
      <c r="H16462"/>
      <c r="I16462"/>
      <c r="J16462"/>
      <c r="K16462"/>
      <c r="L16462" s="172"/>
    </row>
    <row r="16463" spans="7:12" x14ac:dyDescent="0.15">
      <c r="G16463"/>
      <c r="H16463"/>
      <c r="I16463"/>
      <c r="J16463"/>
      <c r="K16463"/>
      <c r="L16463" s="172"/>
    </row>
    <row r="16464" spans="7:12" x14ac:dyDescent="0.15">
      <c r="G16464"/>
      <c r="H16464"/>
      <c r="I16464"/>
      <c r="J16464"/>
      <c r="K16464"/>
      <c r="L16464" s="172"/>
    </row>
    <row r="16465" spans="7:12" x14ac:dyDescent="0.15">
      <c r="G16465"/>
      <c r="H16465"/>
      <c r="I16465"/>
      <c r="J16465"/>
      <c r="K16465"/>
      <c r="L16465" s="172"/>
    </row>
    <row r="16466" spans="7:12" x14ac:dyDescent="0.15">
      <c r="G16466"/>
      <c r="H16466"/>
      <c r="I16466"/>
      <c r="J16466"/>
      <c r="K16466"/>
      <c r="L16466" s="172"/>
    </row>
    <row r="16467" spans="7:12" x14ac:dyDescent="0.15">
      <c r="G16467"/>
      <c r="H16467"/>
      <c r="I16467"/>
      <c r="J16467"/>
      <c r="K16467"/>
      <c r="L16467" s="172"/>
    </row>
    <row r="16468" spans="7:12" x14ac:dyDescent="0.15">
      <c r="G16468"/>
      <c r="H16468"/>
      <c r="I16468"/>
      <c r="J16468"/>
      <c r="K16468"/>
      <c r="L16468" s="172"/>
    </row>
    <row r="16469" spans="7:12" x14ac:dyDescent="0.15">
      <c r="G16469"/>
      <c r="H16469"/>
      <c r="I16469"/>
      <c r="J16469"/>
      <c r="K16469"/>
      <c r="L16469" s="172"/>
    </row>
    <row r="16470" spans="7:12" x14ac:dyDescent="0.15">
      <c r="G16470"/>
      <c r="H16470"/>
      <c r="I16470"/>
      <c r="J16470"/>
      <c r="K16470"/>
      <c r="L16470" s="172"/>
    </row>
    <row r="16471" spans="7:12" x14ac:dyDescent="0.15">
      <c r="G16471"/>
      <c r="H16471"/>
      <c r="I16471"/>
      <c r="J16471"/>
      <c r="K16471"/>
      <c r="L16471" s="172"/>
    </row>
    <row r="16472" spans="7:12" x14ac:dyDescent="0.15">
      <c r="G16472"/>
      <c r="H16472"/>
      <c r="I16472"/>
      <c r="J16472"/>
      <c r="K16472"/>
      <c r="L16472" s="172"/>
    </row>
    <row r="16473" spans="7:12" x14ac:dyDescent="0.15">
      <c r="G16473"/>
      <c r="H16473"/>
      <c r="I16473"/>
      <c r="J16473"/>
      <c r="K16473"/>
      <c r="L16473" s="172"/>
    </row>
    <row r="16474" spans="7:12" x14ac:dyDescent="0.15">
      <c r="G16474"/>
      <c r="H16474"/>
      <c r="I16474"/>
      <c r="J16474"/>
      <c r="K16474"/>
      <c r="L16474" s="172"/>
    </row>
    <row r="16475" spans="7:12" x14ac:dyDescent="0.15">
      <c r="G16475"/>
      <c r="H16475"/>
      <c r="I16475"/>
      <c r="J16475"/>
      <c r="K16475"/>
      <c r="L16475" s="172"/>
    </row>
    <row r="16476" spans="7:12" x14ac:dyDescent="0.15">
      <c r="G16476"/>
      <c r="H16476"/>
      <c r="I16476"/>
      <c r="J16476"/>
      <c r="K16476"/>
      <c r="L16476" s="172"/>
    </row>
    <row r="16477" spans="7:12" x14ac:dyDescent="0.15">
      <c r="G16477"/>
      <c r="H16477"/>
      <c r="I16477"/>
      <c r="J16477"/>
      <c r="K16477"/>
      <c r="L16477" s="172"/>
    </row>
    <row r="16478" spans="7:12" x14ac:dyDescent="0.15">
      <c r="G16478"/>
      <c r="H16478"/>
      <c r="I16478"/>
      <c r="J16478"/>
      <c r="K16478"/>
      <c r="L16478" s="172"/>
    </row>
    <row r="16479" spans="7:12" x14ac:dyDescent="0.15">
      <c r="G16479"/>
      <c r="H16479"/>
      <c r="I16479"/>
      <c r="J16479"/>
      <c r="K16479"/>
      <c r="L16479" s="172"/>
    </row>
    <row r="16480" spans="7:12" x14ac:dyDescent="0.15">
      <c r="G16480"/>
      <c r="H16480"/>
      <c r="I16480"/>
      <c r="J16480"/>
      <c r="K16480"/>
      <c r="L16480" s="172"/>
    </row>
    <row r="16481" spans="7:12" x14ac:dyDescent="0.15">
      <c r="G16481"/>
      <c r="H16481"/>
      <c r="I16481"/>
      <c r="J16481"/>
      <c r="K16481"/>
      <c r="L16481" s="172"/>
    </row>
    <row r="16482" spans="7:12" x14ac:dyDescent="0.15">
      <c r="G16482"/>
      <c r="H16482"/>
      <c r="I16482"/>
      <c r="J16482"/>
      <c r="K16482"/>
      <c r="L16482" s="172"/>
    </row>
    <row r="16483" spans="7:12" x14ac:dyDescent="0.15">
      <c r="G16483"/>
      <c r="H16483"/>
      <c r="I16483"/>
      <c r="J16483"/>
      <c r="K16483"/>
      <c r="L16483" s="172"/>
    </row>
    <row r="16484" spans="7:12" x14ac:dyDescent="0.15">
      <c r="G16484"/>
      <c r="H16484"/>
      <c r="I16484"/>
      <c r="J16484"/>
      <c r="K16484"/>
      <c r="L16484" s="172"/>
    </row>
    <row r="16485" spans="7:12" x14ac:dyDescent="0.15">
      <c r="G16485"/>
      <c r="H16485"/>
      <c r="I16485"/>
      <c r="J16485"/>
      <c r="K16485"/>
      <c r="L16485" s="172"/>
    </row>
    <row r="16486" spans="7:12" x14ac:dyDescent="0.15">
      <c r="G16486"/>
      <c r="H16486"/>
      <c r="I16486"/>
      <c r="J16486"/>
      <c r="K16486"/>
      <c r="L16486" s="172"/>
    </row>
    <row r="16487" spans="7:12" x14ac:dyDescent="0.15">
      <c r="G16487"/>
      <c r="H16487"/>
      <c r="I16487"/>
      <c r="J16487"/>
      <c r="K16487"/>
      <c r="L16487" s="172"/>
    </row>
    <row r="16488" spans="7:12" x14ac:dyDescent="0.15">
      <c r="G16488"/>
      <c r="H16488"/>
      <c r="I16488"/>
      <c r="J16488"/>
      <c r="K16488"/>
      <c r="L16488" s="172"/>
    </row>
    <row r="16489" spans="7:12" x14ac:dyDescent="0.15">
      <c r="G16489"/>
      <c r="H16489"/>
      <c r="I16489"/>
      <c r="J16489"/>
      <c r="K16489"/>
      <c r="L16489" s="172"/>
    </row>
    <row r="16490" spans="7:12" x14ac:dyDescent="0.15">
      <c r="G16490"/>
      <c r="H16490"/>
      <c r="I16490"/>
      <c r="J16490"/>
      <c r="K16490"/>
      <c r="L16490" s="172"/>
    </row>
    <row r="16491" spans="7:12" x14ac:dyDescent="0.15">
      <c r="G16491"/>
      <c r="H16491"/>
      <c r="I16491"/>
      <c r="J16491"/>
      <c r="K16491"/>
      <c r="L16491" s="172"/>
    </row>
    <row r="16492" spans="7:12" x14ac:dyDescent="0.15">
      <c r="G16492"/>
      <c r="H16492"/>
      <c r="I16492"/>
      <c r="J16492"/>
      <c r="K16492"/>
      <c r="L16492" s="172"/>
    </row>
    <row r="16493" spans="7:12" x14ac:dyDescent="0.15">
      <c r="G16493"/>
      <c r="H16493"/>
      <c r="I16493"/>
      <c r="J16493"/>
      <c r="K16493"/>
      <c r="L16493" s="172"/>
    </row>
    <row r="16494" spans="7:12" x14ac:dyDescent="0.15">
      <c r="G16494"/>
      <c r="H16494"/>
      <c r="I16494"/>
      <c r="J16494"/>
      <c r="K16494"/>
      <c r="L16494" s="172"/>
    </row>
    <row r="16495" spans="7:12" x14ac:dyDescent="0.15">
      <c r="G16495"/>
      <c r="H16495"/>
      <c r="I16495"/>
      <c r="J16495"/>
      <c r="K16495"/>
      <c r="L16495" s="172"/>
    </row>
    <row r="16496" spans="7:12" x14ac:dyDescent="0.15">
      <c r="G16496"/>
      <c r="H16496"/>
      <c r="I16496"/>
      <c r="J16496"/>
      <c r="K16496"/>
      <c r="L16496" s="172"/>
    </row>
    <row r="16497" spans="7:12" x14ac:dyDescent="0.15">
      <c r="G16497"/>
      <c r="H16497"/>
      <c r="I16497"/>
      <c r="J16497"/>
      <c r="K16497"/>
      <c r="L16497" s="172"/>
    </row>
    <row r="16498" spans="7:12" x14ac:dyDescent="0.15">
      <c r="G16498"/>
      <c r="H16498"/>
      <c r="I16498"/>
      <c r="J16498"/>
      <c r="K16498"/>
      <c r="L16498" s="172"/>
    </row>
    <row r="16499" spans="7:12" x14ac:dyDescent="0.15">
      <c r="G16499"/>
      <c r="H16499"/>
      <c r="I16499"/>
      <c r="J16499"/>
      <c r="K16499"/>
      <c r="L16499" s="172"/>
    </row>
    <row r="16500" spans="7:12" x14ac:dyDescent="0.15">
      <c r="G16500"/>
      <c r="H16500"/>
      <c r="I16500"/>
      <c r="J16500"/>
      <c r="K16500"/>
      <c r="L16500" s="172"/>
    </row>
    <row r="16501" spans="7:12" x14ac:dyDescent="0.15">
      <c r="G16501"/>
      <c r="H16501"/>
      <c r="I16501"/>
      <c r="J16501"/>
      <c r="K16501"/>
      <c r="L16501" s="172"/>
    </row>
    <row r="16502" spans="7:12" x14ac:dyDescent="0.15">
      <c r="G16502"/>
      <c r="H16502"/>
      <c r="I16502"/>
      <c r="J16502"/>
      <c r="K16502"/>
      <c r="L16502" s="172"/>
    </row>
    <row r="16503" spans="7:12" x14ac:dyDescent="0.15">
      <c r="G16503"/>
      <c r="H16503"/>
      <c r="I16503"/>
      <c r="J16503"/>
      <c r="K16503"/>
      <c r="L16503" s="172"/>
    </row>
    <row r="16504" spans="7:12" x14ac:dyDescent="0.15">
      <c r="G16504"/>
      <c r="H16504"/>
      <c r="I16504"/>
      <c r="J16504"/>
      <c r="K16504"/>
      <c r="L16504" s="172"/>
    </row>
    <row r="16505" spans="7:12" x14ac:dyDescent="0.15">
      <c r="G16505"/>
      <c r="H16505"/>
      <c r="I16505"/>
      <c r="J16505"/>
      <c r="K16505"/>
      <c r="L16505" s="172"/>
    </row>
    <row r="16506" spans="7:12" x14ac:dyDescent="0.15">
      <c r="G16506"/>
      <c r="H16506"/>
      <c r="I16506"/>
      <c r="J16506"/>
      <c r="K16506"/>
      <c r="L16506" s="172"/>
    </row>
    <row r="16507" spans="7:12" x14ac:dyDescent="0.15">
      <c r="G16507"/>
      <c r="H16507"/>
      <c r="I16507"/>
      <c r="J16507"/>
      <c r="K16507"/>
      <c r="L16507" s="172"/>
    </row>
    <row r="16508" spans="7:12" x14ac:dyDescent="0.15">
      <c r="G16508"/>
      <c r="H16508"/>
      <c r="I16508"/>
      <c r="J16508"/>
      <c r="K16508"/>
      <c r="L16508" s="172"/>
    </row>
    <row r="16509" spans="7:12" x14ac:dyDescent="0.15">
      <c r="G16509"/>
      <c r="H16509"/>
      <c r="I16509"/>
      <c r="J16509"/>
      <c r="K16509"/>
      <c r="L16509" s="172"/>
    </row>
    <row r="16510" spans="7:12" x14ac:dyDescent="0.15">
      <c r="G16510"/>
      <c r="H16510"/>
      <c r="I16510"/>
      <c r="J16510"/>
      <c r="K16510"/>
      <c r="L16510" s="172"/>
    </row>
    <row r="16511" spans="7:12" x14ac:dyDescent="0.15">
      <c r="G16511"/>
      <c r="H16511"/>
      <c r="I16511"/>
      <c r="J16511"/>
      <c r="K16511"/>
      <c r="L16511" s="172"/>
    </row>
    <row r="16512" spans="7:12" x14ac:dyDescent="0.15">
      <c r="G16512"/>
      <c r="H16512"/>
      <c r="I16512"/>
      <c r="J16512"/>
      <c r="K16512"/>
      <c r="L16512" s="172"/>
    </row>
    <row r="16513" spans="7:12" x14ac:dyDescent="0.15">
      <c r="G16513"/>
      <c r="H16513"/>
      <c r="I16513"/>
      <c r="J16513"/>
      <c r="K16513"/>
      <c r="L16513" s="172"/>
    </row>
    <row r="16514" spans="7:12" x14ac:dyDescent="0.15">
      <c r="G16514"/>
      <c r="H16514"/>
      <c r="I16514"/>
      <c r="J16514"/>
      <c r="K16514"/>
      <c r="L16514" s="172"/>
    </row>
    <row r="16515" spans="7:12" x14ac:dyDescent="0.15">
      <c r="G16515"/>
      <c r="H16515"/>
      <c r="I16515"/>
      <c r="J16515"/>
      <c r="K16515"/>
      <c r="L16515" s="172"/>
    </row>
    <row r="16516" spans="7:12" x14ac:dyDescent="0.15">
      <c r="G16516"/>
      <c r="H16516"/>
      <c r="I16516"/>
      <c r="J16516"/>
      <c r="K16516"/>
      <c r="L16516" s="172"/>
    </row>
    <row r="16517" spans="7:12" x14ac:dyDescent="0.15">
      <c r="G16517"/>
      <c r="H16517"/>
      <c r="I16517"/>
      <c r="J16517"/>
      <c r="K16517"/>
      <c r="L16517" s="172"/>
    </row>
    <row r="16518" spans="7:12" x14ac:dyDescent="0.15">
      <c r="G16518"/>
      <c r="H16518"/>
      <c r="I16518"/>
      <c r="J16518"/>
      <c r="K16518"/>
      <c r="L16518" s="172"/>
    </row>
    <row r="16519" spans="7:12" x14ac:dyDescent="0.15">
      <c r="G16519"/>
      <c r="H16519"/>
      <c r="I16519"/>
      <c r="J16519"/>
      <c r="K16519"/>
      <c r="L16519" s="172"/>
    </row>
    <row r="16520" spans="7:12" x14ac:dyDescent="0.15">
      <c r="G16520"/>
      <c r="H16520"/>
      <c r="I16520"/>
      <c r="J16520"/>
      <c r="K16520"/>
      <c r="L16520" s="172"/>
    </row>
    <row r="16521" spans="7:12" x14ac:dyDescent="0.15">
      <c r="G16521"/>
      <c r="H16521"/>
      <c r="I16521"/>
      <c r="J16521"/>
      <c r="K16521"/>
      <c r="L16521" s="172"/>
    </row>
    <row r="16522" spans="7:12" x14ac:dyDescent="0.15">
      <c r="G16522"/>
      <c r="H16522"/>
      <c r="I16522"/>
      <c r="J16522"/>
      <c r="K16522"/>
      <c r="L16522" s="172"/>
    </row>
    <row r="16523" spans="7:12" x14ac:dyDescent="0.15">
      <c r="G16523"/>
      <c r="H16523"/>
      <c r="I16523"/>
      <c r="J16523"/>
      <c r="K16523"/>
      <c r="L16523" s="172"/>
    </row>
    <row r="16524" spans="7:12" x14ac:dyDescent="0.15">
      <c r="G16524"/>
      <c r="H16524"/>
      <c r="I16524"/>
      <c r="J16524"/>
      <c r="K16524"/>
      <c r="L16524" s="172"/>
    </row>
    <row r="16525" spans="7:12" x14ac:dyDescent="0.15">
      <c r="G16525"/>
      <c r="H16525"/>
      <c r="I16525"/>
      <c r="J16525"/>
      <c r="K16525"/>
      <c r="L16525" s="172"/>
    </row>
    <row r="16526" spans="7:12" x14ac:dyDescent="0.15">
      <c r="G16526"/>
      <c r="H16526"/>
      <c r="I16526"/>
      <c r="J16526"/>
      <c r="K16526"/>
      <c r="L16526" s="172"/>
    </row>
    <row r="16527" spans="7:12" x14ac:dyDescent="0.15">
      <c r="G16527"/>
      <c r="H16527"/>
      <c r="I16527"/>
      <c r="J16527"/>
      <c r="K16527"/>
      <c r="L16527" s="172"/>
    </row>
    <row r="16528" spans="7:12" x14ac:dyDescent="0.15">
      <c r="G16528"/>
      <c r="H16528"/>
      <c r="I16528"/>
      <c r="J16528"/>
      <c r="K16528"/>
      <c r="L16528" s="172"/>
    </row>
    <row r="16529" spans="7:12" x14ac:dyDescent="0.15">
      <c r="G16529"/>
      <c r="H16529"/>
      <c r="I16529"/>
      <c r="J16529"/>
      <c r="K16529"/>
      <c r="L16529" s="172"/>
    </row>
    <row r="16530" spans="7:12" x14ac:dyDescent="0.15">
      <c r="G16530"/>
      <c r="H16530"/>
      <c r="I16530"/>
      <c r="J16530"/>
      <c r="K16530"/>
      <c r="L16530" s="172"/>
    </row>
    <row r="16531" spans="7:12" x14ac:dyDescent="0.15">
      <c r="G16531"/>
      <c r="H16531"/>
      <c r="I16531"/>
      <c r="J16531"/>
      <c r="K16531"/>
      <c r="L16531" s="172"/>
    </row>
    <row r="16532" spans="7:12" x14ac:dyDescent="0.15">
      <c r="G16532"/>
      <c r="H16532"/>
      <c r="I16532"/>
      <c r="J16532"/>
      <c r="K16532"/>
      <c r="L16532" s="172"/>
    </row>
    <row r="16533" spans="7:12" x14ac:dyDescent="0.15">
      <c r="G16533"/>
      <c r="H16533"/>
      <c r="I16533"/>
      <c r="J16533"/>
      <c r="K16533"/>
      <c r="L16533" s="172"/>
    </row>
    <row r="16534" spans="7:12" x14ac:dyDescent="0.15">
      <c r="G16534"/>
      <c r="H16534"/>
      <c r="I16534"/>
      <c r="J16534"/>
      <c r="K16534"/>
      <c r="L16534" s="172"/>
    </row>
    <row r="16535" spans="7:12" x14ac:dyDescent="0.15">
      <c r="G16535"/>
      <c r="H16535"/>
      <c r="I16535"/>
      <c r="J16535"/>
      <c r="K16535"/>
      <c r="L16535" s="172"/>
    </row>
    <row r="16536" spans="7:12" x14ac:dyDescent="0.15">
      <c r="G16536"/>
      <c r="H16536"/>
      <c r="I16536"/>
      <c r="J16536"/>
      <c r="K16536"/>
      <c r="L16536" s="172"/>
    </row>
    <row r="16537" spans="7:12" x14ac:dyDescent="0.15">
      <c r="G16537"/>
      <c r="H16537"/>
      <c r="I16537"/>
      <c r="J16537"/>
      <c r="K16537"/>
      <c r="L16537" s="172"/>
    </row>
    <row r="16538" spans="7:12" x14ac:dyDescent="0.15">
      <c r="G16538"/>
      <c r="H16538"/>
      <c r="I16538"/>
      <c r="J16538"/>
      <c r="K16538"/>
      <c r="L16538" s="172"/>
    </row>
    <row r="16539" spans="7:12" x14ac:dyDescent="0.15">
      <c r="G16539"/>
      <c r="H16539"/>
      <c r="I16539"/>
      <c r="J16539"/>
      <c r="K16539"/>
      <c r="L16539" s="172"/>
    </row>
    <row r="16540" spans="7:12" x14ac:dyDescent="0.15">
      <c r="G16540"/>
      <c r="H16540"/>
      <c r="I16540"/>
      <c r="J16540"/>
      <c r="K16540"/>
      <c r="L16540" s="172"/>
    </row>
    <row r="16541" spans="7:12" x14ac:dyDescent="0.15">
      <c r="G16541"/>
      <c r="H16541"/>
      <c r="I16541"/>
      <c r="J16541"/>
      <c r="K16541"/>
      <c r="L16541" s="172"/>
    </row>
    <row r="16542" spans="7:12" x14ac:dyDescent="0.15">
      <c r="G16542"/>
      <c r="H16542"/>
      <c r="I16542"/>
      <c r="J16542"/>
      <c r="K16542"/>
      <c r="L16542" s="172"/>
    </row>
    <row r="16543" spans="7:12" x14ac:dyDescent="0.15">
      <c r="G16543"/>
      <c r="H16543"/>
      <c r="I16543"/>
      <c r="J16543"/>
      <c r="K16543"/>
      <c r="L16543" s="172"/>
    </row>
    <row r="16544" spans="7:12" x14ac:dyDescent="0.15">
      <c r="G16544"/>
      <c r="H16544"/>
      <c r="I16544"/>
      <c r="J16544"/>
      <c r="K16544"/>
      <c r="L16544" s="172"/>
    </row>
    <row r="16545" spans="7:12" x14ac:dyDescent="0.15">
      <c r="G16545"/>
      <c r="H16545"/>
      <c r="I16545"/>
      <c r="J16545"/>
      <c r="K16545"/>
      <c r="L16545" s="172"/>
    </row>
    <row r="16546" spans="7:12" x14ac:dyDescent="0.15">
      <c r="G16546"/>
      <c r="H16546"/>
      <c r="I16546"/>
      <c r="J16546"/>
      <c r="K16546"/>
      <c r="L16546" s="172"/>
    </row>
    <row r="16547" spans="7:12" x14ac:dyDescent="0.15">
      <c r="G16547"/>
      <c r="H16547"/>
      <c r="I16547"/>
      <c r="J16547"/>
      <c r="K16547"/>
      <c r="L16547" s="172"/>
    </row>
    <row r="16548" spans="7:12" x14ac:dyDescent="0.15">
      <c r="G16548"/>
      <c r="H16548"/>
      <c r="I16548"/>
      <c r="J16548"/>
      <c r="K16548"/>
      <c r="L16548" s="172"/>
    </row>
    <row r="16549" spans="7:12" x14ac:dyDescent="0.15">
      <c r="G16549"/>
      <c r="H16549"/>
      <c r="I16549"/>
      <c r="J16549"/>
      <c r="K16549"/>
      <c r="L16549" s="172"/>
    </row>
    <row r="16550" spans="7:12" x14ac:dyDescent="0.15">
      <c r="G16550"/>
      <c r="H16550"/>
      <c r="I16550"/>
      <c r="J16550"/>
      <c r="K16550"/>
      <c r="L16550" s="172"/>
    </row>
    <row r="16551" spans="7:12" x14ac:dyDescent="0.15">
      <c r="G16551"/>
      <c r="H16551"/>
      <c r="I16551"/>
      <c r="J16551"/>
      <c r="K16551"/>
      <c r="L16551" s="172"/>
    </row>
    <row r="16552" spans="7:12" x14ac:dyDescent="0.15">
      <c r="G16552"/>
      <c r="H16552"/>
      <c r="I16552"/>
      <c r="J16552"/>
      <c r="K16552"/>
      <c r="L16552" s="172"/>
    </row>
    <row r="16553" spans="7:12" x14ac:dyDescent="0.15">
      <c r="G16553"/>
      <c r="H16553"/>
      <c r="I16553"/>
      <c r="J16553"/>
      <c r="K16553"/>
      <c r="L16553" s="172"/>
    </row>
    <row r="16554" spans="7:12" x14ac:dyDescent="0.15">
      <c r="G16554"/>
      <c r="H16554"/>
      <c r="I16554"/>
      <c r="J16554"/>
      <c r="K16554"/>
      <c r="L16554" s="172"/>
    </row>
    <row r="16555" spans="7:12" x14ac:dyDescent="0.15">
      <c r="G16555"/>
      <c r="H16555"/>
      <c r="I16555"/>
      <c r="J16555"/>
      <c r="K16555"/>
      <c r="L16555" s="172"/>
    </row>
    <row r="16556" spans="7:12" x14ac:dyDescent="0.15">
      <c r="G16556"/>
      <c r="H16556"/>
      <c r="I16556"/>
      <c r="J16556"/>
      <c r="K16556"/>
      <c r="L16556" s="172"/>
    </row>
    <row r="16557" spans="7:12" x14ac:dyDescent="0.15">
      <c r="G16557"/>
      <c r="H16557"/>
      <c r="I16557"/>
      <c r="J16557"/>
      <c r="K16557"/>
      <c r="L16557" s="172"/>
    </row>
    <row r="16558" spans="7:12" x14ac:dyDescent="0.15">
      <c r="G16558"/>
      <c r="H16558"/>
      <c r="I16558"/>
      <c r="J16558"/>
      <c r="K16558"/>
      <c r="L16558" s="172"/>
    </row>
    <row r="16559" spans="7:12" x14ac:dyDescent="0.15">
      <c r="G16559"/>
      <c r="H16559"/>
      <c r="I16559"/>
      <c r="J16559"/>
      <c r="K16559"/>
      <c r="L16559" s="172"/>
    </row>
    <row r="16560" spans="7:12" x14ac:dyDescent="0.15">
      <c r="G16560"/>
      <c r="H16560"/>
      <c r="I16560"/>
      <c r="J16560"/>
      <c r="K16560"/>
      <c r="L16560" s="172"/>
    </row>
    <row r="16561" spans="7:12" x14ac:dyDescent="0.15">
      <c r="G16561"/>
      <c r="H16561"/>
      <c r="I16561"/>
      <c r="J16561"/>
      <c r="K16561"/>
      <c r="L16561" s="172"/>
    </row>
    <row r="16562" spans="7:12" x14ac:dyDescent="0.15">
      <c r="G16562"/>
      <c r="H16562"/>
      <c r="I16562"/>
      <c r="J16562"/>
      <c r="K16562"/>
      <c r="L16562" s="172"/>
    </row>
    <row r="16563" spans="7:12" x14ac:dyDescent="0.15">
      <c r="G16563"/>
      <c r="H16563"/>
      <c r="I16563"/>
      <c r="J16563"/>
      <c r="K16563"/>
      <c r="L16563" s="172"/>
    </row>
    <row r="16564" spans="7:12" x14ac:dyDescent="0.15">
      <c r="G16564"/>
      <c r="H16564"/>
      <c r="I16564"/>
      <c r="J16564"/>
      <c r="K16564"/>
      <c r="L16564" s="172"/>
    </row>
    <row r="16565" spans="7:12" x14ac:dyDescent="0.15">
      <c r="G16565"/>
      <c r="H16565"/>
      <c r="I16565"/>
      <c r="J16565"/>
      <c r="K16565"/>
      <c r="L16565" s="172"/>
    </row>
    <row r="16566" spans="7:12" x14ac:dyDescent="0.15">
      <c r="G16566"/>
      <c r="H16566"/>
      <c r="I16566"/>
      <c r="J16566"/>
      <c r="K16566"/>
      <c r="L16566" s="172"/>
    </row>
    <row r="16567" spans="7:12" x14ac:dyDescent="0.15">
      <c r="G16567"/>
      <c r="H16567"/>
      <c r="I16567"/>
      <c r="J16567"/>
      <c r="K16567"/>
      <c r="L16567" s="172"/>
    </row>
    <row r="16568" spans="7:12" x14ac:dyDescent="0.15">
      <c r="G16568"/>
      <c r="H16568"/>
      <c r="I16568"/>
      <c r="J16568"/>
      <c r="K16568"/>
      <c r="L16568" s="172"/>
    </row>
    <row r="16569" spans="7:12" x14ac:dyDescent="0.15">
      <c r="G16569"/>
      <c r="H16569"/>
      <c r="I16569"/>
      <c r="J16569"/>
      <c r="K16569"/>
      <c r="L16569" s="172"/>
    </row>
    <row r="16570" spans="7:12" x14ac:dyDescent="0.15">
      <c r="G16570"/>
      <c r="H16570"/>
      <c r="I16570"/>
      <c r="J16570"/>
      <c r="K16570"/>
      <c r="L16570" s="172"/>
    </row>
    <row r="16571" spans="7:12" x14ac:dyDescent="0.15">
      <c r="G16571"/>
      <c r="H16571"/>
      <c r="I16571"/>
      <c r="J16571"/>
      <c r="K16571"/>
      <c r="L16571" s="172"/>
    </row>
    <row r="16572" spans="7:12" x14ac:dyDescent="0.15">
      <c r="G16572"/>
      <c r="H16572"/>
      <c r="I16572"/>
      <c r="J16572"/>
      <c r="K16572"/>
      <c r="L16572" s="172"/>
    </row>
    <row r="16573" spans="7:12" x14ac:dyDescent="0.15">
      <c r="G16573"/>
      <c r="H16573"/>
      <c r="I16573"/>
      <c r="J16573"/>
      <c r="K16573"/>
      <c r="L16573" s="172"/>
    </row>
    <row r="16574" spans="7:12" x14ac:dyDescent="0.15">
      <c r="G16574"/>
      <c r="H16574"/>
      <c r="I16574"/>
      <c r="J16574"/>
      <c r="K16574"/>
      <c r="L16574" s="172"/>
    </row>
    <row r="16575" spans="7:12" x14ac:dyDescent="0.15">
      <c r="G16575"/>
      <c r="H16575"/>
      <c r="I16575"/>
      <c r="J16575"/>
      <c r="K16575"/>
      <c r="L16575" s="172"/>
    </row>
    <row r="16576" spans="7:12" x14ac:dyDescent="0.15">
      <c r="G16576"/>
      <c r="H16576"/>
      <c r="I16576"/>
      <c r="J16576"/>
      <c r="K16576"/>
      <c r="L16576" s="172"/>
    </row>
    <row r="16577" spans="7:12" x14ac:dyDescent="0.15">
      <c r="G16577"/>
      <c r="H16577"/>
      <c r="I16577"/>
      <c r="J16577"/>
      <c r="K16577"/>
      <c r="L16577" s="172"/>
    </row>
    <row r="16578" spans="7:12" x14ac:dyDescent="0.15">
      <c r="G16578"/>
      <c r="H16578"/>
      <c r="I16578"/>
      <c r="J16578"/>
      <c r="K16578"/>
      <c r="L16578" s="172"/>
    </row>
    <row r="16579" spans="7:12" x14ac:dyDescent="0.15">
      <c r="G16579"/>
      <c r="H16579"/>
      <c r="I16579"/>
      <c r="J16579"/>
      <c r="K16579"/>
      <c r="L16579" s="172"/>
    </row>
    <row r="16580" spans="7:12" x14ac:dyDescent="0.15">
      <c r="G16580"/>
      <c r="H16580"/>
      <c r="I16580"/>
      <c r="J16580"/>
      <c r="K16580"/>
      <c r="L16580" s="172"/>
    </row>
    <row r="16581" spans="7:12" x14ac:dyDescent="0.15">
      <c r="G16581"/>
      <c r="H16581"/>
      <c r="I16581"/>
      <c r="J16581"/>
      <c r="K16581"/>
      <c r="L16581" s="172"/>
    </row>
    <row r="16582" spans="7:12" x14ac:dyDescent="0.15">
      <c r="G16582"/>
      <c r="H16582"/>
      <c r="I16582"/>
      <c r="J16582"/>
      <c r="K16582"/>
      <c r="L16582" s="172"/>
    </row>
    <row r="16583" spans="7:12" x14ac:dyDescent="0.15">
      <c r="G16583"/>
      <c r="H16583"/>
      <c r="I16583"/>
      <c r="J16583"/>
      <c r="K16583"/>
      <c r="L16583" s="172"/>
    </row>
    <row r="16584" spans="7:12" x14ac:dyDescent="0.15">
      <c r="G16584"/>
      <c r="H16584"/>
      <c r="I16584"/>
      <c r="J16584"/>
      <c r="K16584"/>
      <c r="L16584" s="172"/>
    </row>
    <row r="16585" spans="7:12" x14ac:dyDescent="0.15">
      <c r="G16585"/>
      <c r="H16585"/>
      <c r="I16585"/>
      <c r="J16585"/>
      <c r="K16585"/>
      <c r="L16585" s="172"/>
    </row>
    <row r="16586" spans="7:12" x14ac:dyDescent="0.15">
      <c r="G16586"/>
      <c r="H16586"/>
      <c r="I16586"/>
      <c r="J16586"/>
      <c r="K16586"/>
      <c r="L16586" s="172"/>
    </row>
    <row r="16587" spans="7:12" x14ac:dyDescent="0.15">
      <c r="G16587"/>
      <c r="H16587"/>
      <c r="I16587"/>
      <c r="J16587"/>
      <c r="K16587"/>
      <c r="L16587" s="172"/>
    </row>
    <row r="16588" spans="7:12" x14ac:dyDescent="0.15">
      <c r="G16588"/>
      <c r="H16588"/>
      <c r="I16588"/>
      <c r="J16588"/>
      <c r="K16588"/>
      <c r="L16588" s="172"/>
    </row>
    <row r="16589" spans="7:12" x14ac:dyDescent="0.15">
      <c r="G16589"/>
      <c r="H16589"/>
      <c r="I16589"/>
      <c r="J16589"/>
      <c r="K16589"/>
      <c r="L16589" s="172"/>
    </row>
    <row r="16590" spans="7:12" x14ac:dyDescent="0.15">
      <c r="G16590"/>
      <c r="H16590"/>
      <c r="I16590"/>
      <c r="J16590"/>
      <c r="K16590"/>
      <c r="L16590" s="172"/>
    </row>
    <row r="16591" spans="7:12" x14ac:dyDescent="0.15">
      <c r="G16591"/>
      <c r="H16591"/>
      <c r="I16591"/>
      <c r="J16591"/>
      <c r="K16591"/>
      <c r="L16591" s="172"/>
    </row>
    <row r="16592" spans="7:12" x14ac:dyDescent="0.15">
      <c r="G16592"/>
      <c r="H16592"/>
      <c r="I16592"/>
      <c r="J16592"/>
      <c r="K16592"/>
      <c r="L16592" s="172"/>
    </row>
    <row r="16593" spans="7:12" x14ac:dyDescent="0.15">
      <c r="G16593"/>
      <c r="H16593"/>
      <c r="I16593"/>
      <c r="J16593"/>
      <c r="K16593"/>
      <c r="L16593" s="172"/>
    </row>
    <row r="16594" spans="7:12" x14ac:dyDescent="0.15">
      <c r="G16594"/>
      <c r="H16594"/>
      <c r="I16594"/>
      <c r="J16594"/>
      <c r="K16594"/>
      <c r="L16594" s="172"/>
    </row>
    <row r="16595" spans="7:12" x14ac:dyDescent="0.15">
      <c r="G16595"/>
      <c r="H16595"/>
      <c r="I16595"/>
      <c r="J16595"/>
      <c r="K16595"/>
      <c r="L16595" s="172"/>
    </row>
    <row r="16596" spans="7:12" x14ac:dyDescent="0.15">
      <c r="G16596"/>
      <c r="H16596"/>
      <c r="I16596"/>
      <c r="J16596"/>
      <c r="K16596"/>
      <c r="L16596" s="172"/>
    </row>
    <row r="16597" spans="7:12" x14ac:dyDescent="0.15">
      <c r="G16597"/>
      <c r="H16597"/>
      <c r="I16597"/>
      <c r="J16597"/>
      <c r="K16597"/>
      <c r="L16597" s="172"/>
    </row>
    <row r="16598" spans="7:12" x14ac:dyDescent="0.15">
      <c r="G16598"/>
      <c r="H16598"/>
      <c r="I16598"/>
      <c r="J16598"/>
      <c r="K16598"/>
      <c r="L16598" s="172"/>
    </row>
    <row r="16599" spans="7:12" x14ac:dyDescent="0.15">
      <c r="G16599"/>
      <c r="H16599"/>
      <c r="I16599"/>
      <c r="J16599"/>
      <c r="K16599"/>
      <c r="L16599" s="172"/>
    </row>
    <row r="16600" spans="7:12" x14ac:dyDescent="0.15">
      <c r="G16600"/>
      <c r="H16600"/>
      <c r="I16600"/>
      <c r="J16600"/>
      <c r="K16600"/>
      <c r="L16600" s="172"/>
    </row>
    <row r="16601" spans="7:12" x14ac:dyDescent="0.15">
      <c r="G16601"/>
      <c r="H16601"/>
      <c r="I16601"/>
      <c r="J16601"/>
      <c r="K16601"/>
      <c r="L16601" s="172"/>
    </row>
    <row r="16602" spans="7:12" x14ac:dyDescent="0.15">
      <c r="G16602"/>
      <c r="H16602"/>
      <c r="I16602"/>
      <c r="J16602"/>
      <c r="K16602"/>
      <c r="L16602" s="172"/>
    </row>
    <row r="16603" spans="7:12" x14ac:dyDescent="0.15">
      <c r="G16603"/>
      <c r="H16603"/>
      <c r="I16603"/>
      <c r="J16603"/>
      <c r="K16603"/>
      <c r="L16603" s="172"/>
    </row>
    <row r="16604" spans="7:12" x14ac:dyDescent="0.15">
      <c r="G16604"/>
      <c r="H16604"/>
      <c r="I16604"/>
      <c r="J16604"/>
      <c r="K16604"/>
      <c r="L16604" s="172"/>
    </row>
    <row r="16605" spans="7:12" x14ac:dyDescent="0.15">
      <c r="G16605"/>
      <c r="H16605"/>
      <c r="I16605"/>
      <c r="J16605"/>
      <c r="K16605"/>
      <c r="L16605" s="172"/>
    </row>
    <row r="16606" spans="7:12" x14ac:dyDescent="0.15">
      <c r="G16606"/>
      <c r="H16606"/>
      <c r="I16606"/>
      <c r="J16606"/>
      <c r="K16606"/>
      <c r="L16606" s="172"/>
    </row>
    <row r="16607" spans="7:12" x14ac:dyDescent="0.15">
      <c r="G16607"/>
      <c r="H16607"/>
      <c r="I16607"/>
      <c r="J16607"/>
      <c r="K16607"/>
      <c r="L16607" s="172"/>
    </row>
    <row r="16608" spans="7:12" x14ac:dyDescent="0.15">
      <c r="G16608"/>
      <c r="H16608"/>
      <c r="I16608"/>
      <c r="J16608"/>
      <c r="K16608"/>
      <c r="L16608" s="172"/>
    </row>
    <row r="16609" spans="7:12" x14ac:dyDescent="0.15">
      <c r="G16609"/>
      <c r="H16609"/>
      <c r="I16609"/>
      <c r="J16609"/>
      <c r="K16609"/>
      <c r="L16609" s="172"/>
    </row>
    <row r="16610" spans="7:12" x14ac:dyDescent="0.15">
      <c r="G16610"/>
      <c r="H16610"/>
      <c r="I16610"/>
      <c r="J16610"/>
      <c r="K16610"/>
      <c r="L16610" s="172"/>
    </row>
    <row r="16611" spans="7:12" x14ac:dyDescent="0.15">
      <c r="G16611"/>
      <c r="H16611"/>
      <c r="I16611"/>
      <c r="J16611"/>
      <c r="K16611"/>
      <c r="L16611" s="172"/>
    </row>
    <row r="16612" spans="7:12" x14ac:dyDescent="0.15">
      <c r="G16612"/>
      <c r="H16612"/>
      <c r="I16612"/>
      <c r="J16612"/>
      <c r="K16612"/>
      <c r="L16612" s="172"/>
    </row>
    <row r="16613" spans="7:12" x14ac:dyDescent="0.15">
      <c r="G16613"/>
      <c r="H16613"/>
      <c r="I16613"/>
      <c r="J16613"/>
      <c r="K16613"/>
      <c r="L16613" s="172"/>
    </row>
    <row r="16614" spans="7:12" x14ac:dyDescent="0.15">
      <c r="G16614"/>
      <c r="H16614"/>
      <c r="I16614"/>
      <c r="J16614"/>
      <c r="K16614"/>
      <c r="L16614" s="172"/>
    </row>
    <row r="16615" spans="7:12" x14ac:dyDescent="0.15">
      <c r="G16615"/>
      <c r="H16615"/>
      <c r="I16615"/>
      <c r="J16615"/>
      <c r="K16615"/>
      <c r="L16615" s="172"/>
    </row>
    <row r="16616" spans="7:12" x14ac:dyDescent="0.15">
      <c r="G16616"/>
      <c r="H16616"/>
      <c r="I16616"/>
      <c r="J16616"/>
      <c r="K16616"/>
      <c r="L16616" s="172"/>
    </row>
    <row r="16617" spans="7:12" x14ac:dyDescent="0.15">
      <c r="G16617"/>
      <c r="H16617"/>
      <c r="I16617"/>
      <c r="J16617"/>
      <c r="K16617"/>
      <c r="L16617" s="172"/>
    </row>
    <row r="16618" spans="7:12" x14ac:dyDescent="0.15">
      <c r="G16618"/>
      <c r="H16618"/>
      <c r="I16618"/>
      <c r="J16618"/>
      <c r="K16618"/>
      <c r="L16618" s="172"/>
    </row>
    <row r="16619" spans="7:12" x14ac:dyDescent="0.15">
      <c r="G16619"/>
      <c r="H16619"/>
      <c r="I16619"/>
      <c r="J16619"/>
      <c r="K16619"/>
      <c r="L16619" s="172"/>
    </row>
    <row r="16620" spans="7:12" x14ac:dyDescent="0.15">
      <c r="G16620"/>
      <c r="H16620"/>
      <c r="I16620"/>
      <c r="J16620"/>
      <c r="K16620"/>
      <c r="L16620" s="172"/>
    </row>
    <row r="16621" spans="7:12" x14ac:dyDescent="0.15">
      <c r="G16621"/>
      <c r="H16621"/>
      <c r="I16621"/>
      <c r="J16621"/>
      <c r="K16621"/>
      <c r="L16621" s="172"/>
    </row>
    <row r="16622" spans="7:12" x14ac:dyDescent="0.15">
      <c r="G16622"/>
      <c r="H16622"/>
      <c r="I16622"/>
      <c r="J16622"/>
      <c r="K16622"/>
      <c r="L16622" s="172"/>
    </row>
    <row r="16623" spans="7:12" x14ac:dyDescent="0.15">
      <c r="G16623"/>
      <c r="H16623"/>
      <c r="I16623"/>
      <c r="J16623"/>
      <c r="K16623"/>
      <c r="L16623" s="172"/>
    </row>
    <row r="16624" spans="7:12" x14ac:dyDescent="0.15">
      <c r="G16624"/>
      <c r="H16624"/>
      <c r="I16624"/>
      <c r="J16624"/>
      <c r="K16624"/>
      <c r="L16624" s="172"/>
    </row>
    <row r="16625" spans="7:12" x14ac:dyDescent="0.15">
      <c r="G16625"/>
      <c r="H16625"/>
      <c r="I16625"/>
      <c r="J16625"/>
      <c r="K16625"/>
      <c r="L16625" s="172"/>
    </row>
    <row r="16626" spans="7:12" x14ac:dyDescent="0.15">
      <c r="G16626"/>
      <c r="H16626"/>
      <c r="I16626"/>
      <c r="J16626"/>
      <c r="K16626"/>
      <c r="L16626" s="172"/>
    </row>
    <row r="16627" spans="7:12" x14ac:dyDescent="0.15">
      <c r="G16627"/>
      <c r="H16627"/>
      <c r="I16627"/>
      <c r="J16627"/>
      <c r="K16627"/>
      <c r="L16627" s="172"/>
    </row>
    <row r="16628" spans="7:12" x14ac:dyDescent="0.15">
      <c r="G16628"/>
      <c r="H16628"/>
      <c r="I16628"/>
      <c r="J16628"/>
      <c r="K16628"/>
      <c r="L16628" s="172"/>
    </row>
    <row r="16629" spans="7:12" x14ac:dyDescent="0.15">
      <c r="G16629"/>
      <c r="H16629"/>
      <c r="I16629"/>
      <c r="J16629"/>
      <c r="K16629"/>
      <c r="L16629" s="172"/>
    </row>
    <row r="16630" spans="7:12" x14ac:dyDescent="0.15">
      <c r="G16630"/>
      <c r="H16630"/>
      <c r="I16630"/>
      <c r="J16630"/>
      <c r="K16630"/>
      <c r="L16630" s="172"/>
    </row>
    <row r="16631" spans="7:12" x14ac:dyDescent="0.15">
      <c r="G16631"/>
      <c r="H16631"/>
      <c r="I16631"/>
      <c r="J16631"/>
      <c r="K16631"/>
      <c r="L16631" s="172"/>
    </row>
    <row r="16632" spans="7:12" x14ac:dyDescent="0.15">
      <c r="G16632"/>
      <c r="H16632"/>
      <c r="I16632"/>
      <c r="J16632"/>
      <c r="K16632"/>
      <c r="L16632" s="172"/>
    </row>
    <row r="16633" spans="7:12" x14ac:dyDescent="0.15">
      <c r="G16633"/>
      <c r="H16633"/>
      <c r="I16633"/>
      <c r="J16633"/>
      <c r="K16633"/>
      <c r="L16633" s="172"/>
    </row>
    <row r="16634" spans="7:12" x14ac:dyDescent="0.15">
      <c r="G16634"/>
      <c r="H16634"/>
      <c r="I16634"/>
      <c r="J16634"/>
      <c r="K16634"/>
      <c r="L16634" s="172"/>
    </row>
    <row r="16635" spans="7:12" x14ac:dyDescent="0.15">
      <c r="G16635"/>
      <c r="H16635"/>
      <c r="I16635"/>
      <c r="J16635"/>
      <c r="K16635"/>
      <c r="L16635" s="172"/>
    </row>
    <row r="16636" spans="7:12" x14ac:dyDescent="0.15">
      <c r="G16636"/>
      <c r="H16636"/>
      <c r="I16636"/>
      <c r="J16636"/>
      <c r="K16636"/>
      <c r="L16636" s="172"/>
    </row>
    <row r="16637" spans="7:12" x14ac:dyDescent="0.15">
      <c r="G16637"/>
      <c r="H16637"/>
      <c r="I16637"/>
      <c r="J16637"/>
      <c r="K16637"/>
      <c r="L16637" s="172"/>
    </row>
    <row r="16638" spans="7:12" x14ac:dyDescent="0.15">
      <c r="G16638"/>
      <c r="H16638"/>
      <c r="I16638"/>
      <c r="J16638"/>
      <c r="K16638"/>
      <c r="L16638" s="172"/>
    </row>
    <row r="16639" spans="7:12" x14ac:dyDescent="0.15">
      <c r="G16639"/>
      <c r="H16639"/>
      <c r="I16639"/>
      <c r="J16639"/>
      <c r="K16639"/>
      <c r="L16639" s="172"/>
    </row>
    <row r="16640" spans="7:12" x14ac:dyDescent="0.15">
      <c r="G16640"/>
      <c r="H16640"/>
      <c r="I16640"/>
      <c r="J16640"/>
      <c r="K16640"/>
      <c r="L16640" s="172"/>
    </row>
    <row r="16641" spans="7:12" x14ac:dyDescent="0.15">
      <c r="G16641"/>
      <c r="H16641"/>
      <c r="I16641"/>
      <c r="J16641"/>
      <c r="K16641"/>
      <c r="L16641" s="172"/>
    </row>
    <row r="16642" spans="7:12" x14ac:dyDescent="0.15">
      <c r="G16642"/>
      <c r="H16642"/>
      <c r="I16642"/>
      <c r="J16642"/>
      <c r="K16642"/>
      <c r="L16642" s="172"/>
    </row>
    <row r="16643" spans="7:12" x14ac:dyDescent="0.15">
      <c r="G16643"/>
      <c r="H16643"/>
      <c r="I16643"/>
      <c r="J16643"/>
      <c r="K16643"/>
      <c r="L16643" s="172"/>
    </row>
    <row r="16644" spans="7:12" x14ac:dyDescent="0.15">
      <c r="G16644"/>
      <c r="H16644"/>
      <c r="I16644"/>
      <c r="J16644"/>
      <c r="K16644"/>
      <c r="L16644" s="172"/>
    </row>
    <row r="16645" spans="7:12" x14ac:dyDescent="0.15">
      <c r="G16645"/>
      <c r="H16645"/>
      <c r="I16645"/>
      <c r="J16645"/>
      <c r="K16645"/>
      <c r="L16645" s="172"/>
    </row>
    <row r="16646" spans="7:12" x14ac:dyDescent="0.15">
      <c r="G16646"/>
      <c r="H16646"/>
      <c r="I16646"/>
      <c r="J16646"/>
      <c r="K16646"/>
      <c r="L16646" s="172"/>
    </row>
    <row r="16647" spans="7:12" x14ac:dyDescent="0.15">
      <c r="G16647"/>
      <c r="H16647"/>
      <c r="I16647"/>
      <c r="J16647"/>
      <c r="K16647"/>
      <c r="L16647" s="172"/>
    </row>
    <row r="16648" spans="7:12" x14ac:dyDescent="0.15">
      <c r="G16648"/>
      <c r="H16648"/>
      <c r="I16648"/>
      <c r="J16648"/>
      <c r="K16648"/>
      <c r="L16648" s="172"/>
    </row>
    <row r="16649" spans="7:12" x14ac:dyDescent="0.15">
      <c r="G16649"/>
      <c r="H16649"/>
      <c r="I16649"/>
      <c r="J16649"/>
      <c r="K16649"/>
      <c r="L16649" s="172"/>
    </row>
    <row r="16650" spans="7:12" x14ac:dyDescent="0.15">
      <c r="G16650"/>
      <c r="H16650"/>
      <c r="I16650"/>
      <c r="J16650"/>
      <c r="K16650"/>
      <c r="L16650" s="172"/>
    </row>
    <row r="16651" spans="7:12" x14ac:dyDescent="0.15">
      <c r="G16651"/>
      <c r="H16651"/>
      <c r="I16651"/>
      <c r="J16651"/>
      <c r="K16651"/>
      <c r="L16651" s="172"/>
    </row>
    <row r="16652" spans="7:12" x14ac:dyDescent="0.15">
      <c r="G16652"/>
      <c r="H16652"/>
      <c r="I16652"/>
      <c r="J16652"/>
      <c r="K16652"/>
      <c r="L16652" s="172"/>
    </row>
    <row r="16653" spans="7:12" x14ac:dyDescent="0.15">
      <c r="G16653"/>
      <c r="H16653"/>
      <c r="I16653"/>
      <c r="J16653"/>
      <c r="K16653"/>
      <c r="L16653" s="172"/>
    </row>
    <row r="16654" spans="7:12" x14ac:dyDescent="0.15">
      <c r="G16654"/>
      <c r="H16654"/>
      <c r="I16654"/>
      <c r="J16654"/>
      <c r="K16654"/>
      <c r="L16654" s="172"/>
    </row>
    <row r="16655" spans="7:12" x14ac:dyDescent="0.15">
      <c r="G16655"/>
      <c r="H16655"/>
      <c r="I16655"/>
      <c r="J16655"/>
      <c r="K16655"/>
      <c r="L16655" s="172"/>
    </row>
    <row r="16656" spans="7:12" x14ac:dyDescent="0.15">
      <c r="G16656"/>
      <c r="H16656"/>
      <c r="I16656"/>
      <c r="J16656"/>
      <c r="K16656"/>
      <c r="L16656" s="172"/>
    </row>
    <row r="16657" spans="7:12" x14ac:dyDescent="0.15">
      <c r="G16657"/>
      <c r="H16657"/>
      <c r="I16657"/>
      <c r="J16657"/>
      <c r="K16657"/>
      <c r="L16657" s="172"/>
    </row>
    <row r="16658" spans="7:12" x14ac:dyDescent="0.15">
      <c r="G16658"/>
      <c r="H16658"/>
      <c r="I16658"/>
      <c r="J16658"/>
      <c r="K16658"/>
      <c r="L16658" s="172"/>
    </row>
    <row r="16659" spans="7:12" x14ac:dyDescent="0.15">
      <c r="G16659"/>
      <c r="H16659"/>
      <c r="I16659"/>
      <c r="J16659"/>
      <c r="K16659"/>
      <c r="L16659" s="172"/>
    </row>
    <row r="16660" spans="7:12" x14ac:dyDescent="0.15">
      <c r="G16660"/>
      <c r="H16660"/>
      <c r="I16660"/>
      <c r="J16660"/>
      <c r="K16660"/>
      <c r="L16660" s="172"/>
    </row>
    <row r="16661" spans="7:12" x14ac:dyDescent="0.15">
      <c r="G16661"/>
      <c r="H16661"/>
      <c r="I16661"/>
      <c r="J16661"/>
      <c r="K16661"/>
      <c r="L16661" s="172"/>
    </row>
    <row r="16662" spans="7:12" x14ac:dyDescent="0.15">
      <c r="G16662"/>
      <c r="H16662"/>
      <c r="I16662"/>
      <c r="J16662"/>
      <c r="K16662"/>
      <c r="L16662" s="172"/>
    </row>
    <row r="16663" spans="7:12" x14ac:dyDescent="0.15">
      <c r="G16663"/>
      <c r="H16663"/>
      <c r="I16663"/>
      <c r="J16663"/>
      <c r="K16663"/>
      <c r="L16663" s="172"/>
    </row>
    <row r="16664" spans="7:12" x14ac:dyDescent="0.15">
      <c r="G16664"/>
      <c r="H16664"/>
      <c r="I16664"/>
      <c r="J16664"/>
      <c r="K16664"/>
      <c r="L16664" s="172"/>
    </row>
    <row r="16665" spans="7:12" x14ac:dyDescent="0.15">
      <c r="G16665"/>
      <c r="H16665"/>
      <c r="I16665"/>
      <c r="J16665"/>
      <c r="K16665"/>
      <c r="L16665" s="172"/>
    </row>
    <row r="16666" spans="7:12" x14ac:dyDescent="0.15">
      <c r="G16666"/>
      <c r="H16666"/>
      <c r="I16666"/>
      <c r="J16666"/>
      <c r="K16666"/>
      <c r="L16666" s="172"/>
    </row>
    <row r="16667" spans="7:12" x14ac:dyDescent="0.15">
      <c r="G16667"/>
      <c r="H16667"/>
      <c r="I16667"/>
      <c r="J16667"/>
      <c r="K16667"/>
      <c r="L16667" s="172"/>
    </row>
    <row r="16668" spans="7:12" x14ac:dyDescent="0.15">
      <c r="G16668"/>
      <c r="H16668"/>
      <c r="I16668"/>
      <c r="J16668"/>
      <c r="K16668"/>
      <c r="L16668" s="172"/>
    </row>
    <row r="16669" spans="7:12" x14ac:dyDescent="0.15">
      <c r="G16669"/>
      <c r="H16669"/>
      <c r="I16669"/>
      <c r="J16669"/>
      <c r="K16669"/>
      <c r="L16669" s="172"/>
    </row>
    <row r="16670" spans="7:12" x14ac:dyDescent="0.15">
      <c r="G16670"/>
      <c r="H16670"/>
      <c r="I16670"/>
      <c r="J16670"/>
      <c r="K16670"/>
      <c r="L16670" s="172"/>
    </row>
    <row r="16671" spans="7:12" x14ac:dyDescent="0.15">
      <c r="G16671"/>
      <c r="H16671"/>
      <c r="I16671"/>
      <c r="J16671"/>
      <c r="K16671"/>
      <c r="L16671" s="172"/>
    </row>
    <row r="16672" spans="7:12" x14ac:dyDescent="0.15">
      <c r="G16672"/>
      <c r="H16672"/>
      <c r="I16672"/>
      <c r="J16672"/>
      <c r="K16672"/>
      <c r="L16672" s="172"/>
    </row>
    <row r="16673" spans="7:12" x14ac:dyDescent="0.15">
      <c r="G16673"/>
      <c r="H16673"/>
      <c r="I16673"/>
      <c r="J16673"/>
      <c r="K16673"/>
      <c r="L16673" s="172"/>
    </row>
    <row r="16674" spans="7:12" x14ac:dyDescent="0.15">
      <c r="G16674"/>
      <c r="H16674"/>
      <c r="I16674"/>
      <c r="J16674"/>
      <c r="K16674"/>
      <c r="L16674" s="172"/>
    </row>
    <row r="16675" spans="7:12" x14ac:dyDescent="0.15">
      <c r="G16675"/>
      <c r="H16675"/>
      <c r="I16675"/>
      <c r="J16675"/>
      <c r="K16675"/>
      <c r="L16675" s="172"/>
    </row>
    <row r="16676" spans="7:12" x14ac:dyDescent="0.15">
      <c r="G16676"/>
      <c r="H16676"/>
      <c r="I16676"/>
      <c r="J16676"/>
      <c r="K16676"/>
      <c r="L16676" s="172"/>
    </row>
    <row r="16677" spans="7:12" x14ac:dyDescent="0.15">
      <c r="G16677"/>
      <c r="H16677"/>
      <c r="I16677"/>
      <c r="J16677"/>
      <c r="K16677"/>
      <c r="L16677" s="172"/>
    </row>
    <row r="16678" spans="7:12" x14ac:dyDescent="0.15">
      <c r="G16678"/>
      <c r="H16678"/>
      <c r="I16678"/>
      <c r="J16678"/>
      <c r="K16678"/>
      <c r="L16678" s="172"/>
    </row>
    <row r="16679" spans="7:12" x14ac:dyDescent="0.15">
      <c r="G16679"/>
      <c r="H16679"/>
      <c r="I16679"/>
      <c r="J16679"/>
      <c r="K16679"/>
      <c r="L16679" s="172"/>
    </row>
    <row r="16680" spans="7:12" x14ac:dyDescent="0.15">
      <c r="G16680"/>
      <c r="H16680"/>
      <c r="I16680"/>
      <c r="J16680"/>
      <c r="K16680"/>
      <c r="L16680" s="172"/>
    </row>
    <row r="16681" spans="7:12" x14ac:dyDescent="0.15">
      <c r="G16681"/>
      <c r="H16681"/>
      <c r="I16681"/>
      <c r="J16681"/>
      <c r="K16681"/>
      <c r="L16681" s="172"/>
    </row>
    <row r="16682" spans="7:12" x14ac:dyDescent="0.15">
      <c r="G16682"/>
      <c r="H16682"/>
      <c r="I16682"/>
      <c r="J16682"/>
      <c r="K16682"/>
      <c r="L16682" s="172"/>
    </row>
    <row r="16683" spans="7:12" x14ac:dyDescent="0.15">
      <c r="G16683"/>
      <c r="H16683"/>
      <c r="I16683"/>
      <c r="J16683"/>
      <c r="K16683"/>
      <c r="L16683" s="172"/>
    </row>
    <row r="16684" spans="7:12" x14ac:dyDescent="0.15">
      <c r="G16684"/>
      <c r="H16684"/>
      <c r="I16684"/>
      <c r="J16684"/>
      <c r="K16684"/>
      <c r="L16684" s="172"/>
    </row>
    <row r="16685" spans="7:12" x14ac:dyDescent="0.15">
      <c r="G16685"/>
      <c r="H16685"/>
      <c r="I16685"/>
      <c r="J16685"/>
      <c r="K16685"/>
      <c r="L16685" s="172"/>
    </row>
    <row r="16686" spans="7:12" x14ac:dyDescent="0.15">
      <c r="G16686"/>
      <c r="H16686"/>
      <c r="I16686"/>
      <c r="J16686"/>
      <c r="K16686"/>
      <c r="L16686" s="172"/>
    </row>
    <row r="16687" spans="7:12" x14ac:dyDescent="0.15">
      <c r="G16687"/>
      <c r="H16687"/>
      <c r="I16687"/>
      <c r="J16687"/>
      <c r="K16687"/>
      <c r="L16687" s="172"/>
    </row>
    <row r="16688" spans="7:12" x14ac:dyDescent="0.15">
      <c r="G16688"/>
      <c r="H16688"/>
      <c r="I16688"/>
      <c r="J16688"/>
      <c r="K16688"/>
      <c r="L16688" s="172"/>
    </row>
    <row r="16689" spans="7:12" x14ac:dyDescent="0.15">
      <c r="G16689"/>
      <c r="H16689"/>
      <c r="I16689"/>
      <c r="J16689"/>
      <c r="K16689"/>
      <c r="L16689" s="172"/>
    </row>
    <row r="16690" spans="7:12" x14ac:dyDescent="0.15">
      <c r="G16690"/>
      <c r="H16690"/>
      <c r="I16690"/>
      <c r="J16690"/>
      <c r="K16690"/>
      <c r="L16690" s="172"/>
    </row>
    <row r="16691" spans="7:12" x14ac:dyDescent="0.15">
      <c r="G16691"/>
      <c r="H16691"/>
      <c r="I16691"/>
      <c r="J16691"/>
      <c r="K16691"/>
      <c r="L16691" s="172"/>
    </row>
    <row r="16692" spans="7:12" x14ac:dyDescent="0.15">
      <c r="G16692"/>
      <c r="H16692"/>
      <c r="I16692"/>
      <c r="J16692"/>
      <c r="K16692"/>
      <c r="L16692" s="172"/>
    </row>
    <row r="16693" spans="7:12" x14ac:dyDescent="0.15">
      <c r="G16693"/>
      <c r="H16693"/>
      <c r="I16693"/>
      <c r="J16693"/>
      <c r="K16693"/>
      <c r="L16693" s="172"/>
    </row>
    <row r="16694" spans="7:12" x14ac:dyDescent="0.15">
      <c r="G16694"/>
      <c r="H16694"/>
      <c r="I16694"/>
      <c r="J16694"/>
      <c r="K16694"/>
      <c r="L16694" s="172"/>
    </row>
    <row r="16695" spans="7:12" x14ac:dyDescent="0.15">
      <c r="G16695"/>
      <c r="H16695"/>
      <c r="I16695"/>
      <c r="J16695"/>
      <c r="K16695"/>
      <c r="L16695" s="172"/>
    </row>
    <row r="16696" spans="7:12" x14ac:dyDescent="0.15">
      <c r="G16696"/>
      <c r="H16696"/>
      <c r="I16696"/>
      <c r="J16696"/>
      <c r="K16696"/>
      <c r="L16696" s="172"/>
    </row>
    <row r="16697" spans="7:12" x14ac:dyDescent="0.15">
      <c r="G16697"/>
      <c r="H16697"/>
      <c r="I16697"/>
      <c r="J16697"/>
      <c r="K16697"/>
      <c r="L16697" s="172"/>
    </row>
    <row r="16698" spans="7:12" x14ac:dyDescent="0.15">
      <c r="G16698"/>
      <c r="H16698"/>
      <c r="I16698"/>
      <c r="J16698"/>
      <c r="K16698"/>
      <c r="L16698" s="172"/>
    </row>
    <row r="16699" spans="7:12" x14ac:dyDescent="0.15">
      <c r="G16699"/>
      <c r="H16699"/>
      <c r="I16699"/>
      <c r="J16699"/>
      <c r="K16699"/>
      <c r="L16699" s="172"/>
    </row>
    <row r="16700" spans="7:12" x14ac:dyDescent="0.15">
      <c r="G16700"/>
      <c r="H16700"/>
      <c r="I16700"/>
      <c r="J16700"/>
      <c r="K16700"/>
      <c r="L16700" s="172"/>
    </row>
    <row r="16701" spans="7:12" x14ac:dyDescent="0.15">
      <c r="G16701"/>
      <c r="H16701"/>
      <c r="I16701"/>
      <c r="J16701"/>
      <c r="K16701"/>
      <c r="L16701" s="172"/>
    </row>
    <row r="16702" spans="7:12" x14ac:dyDescent="0.15">
      <c r="G16702"/>
      <c r="H16702"/>
      <c r="I16702"/>
      <c r="J16702"/>
      <c r="K16702"/>
      <c r="L16702" s="172"/>
    </row>
    <row r="16703" spans="7:12" x14ac:dyDescent="0.15">
      <c r="G16703"/>
      <c r="H16703"/>
      <c r="I16703"/>
      <c r="J16703"/>
      <c r="K16703"/>
      <c r="L16703" s="172"/>
    </row>
    <row r="16704" spans="7:12" x14ac:dyDescent="0.15">
      <c r="G16704"/>
      <c r="H16704"/>
      <c r="I16704"/>
      <c r="J16704"/>
      <c r="K16704"/>
      <c r="L16704" s="172"/>
    </row>
    <row r="16705" spans="7:12" x14ac:dyDescent="0.15">
      <c r="G16705"/>
      <c r="H16705"/>
      <c r="I16705"/>
      <c r="J16705"/>
      <c r="K16705"/>
      <c r="L16705" s="172"/>
    </row>
    <row r="16706" spans="7:12" x14ac:dyDescent="0.15">
      <c r="G16706"/>
      <c r="H16706"/>
      <c r="I16706"/>
      <c r="J16706"/>
      <c r="K16706"/>
      <c r="L16706" s="172"/>
    </row>
    <row r="16707" spans="7:12" x14ac:dyDescent="0.15">
      <c r="G16707"/>
      <c r="H16707"/>
      <c r="I16707"/>
      <c r="J16707"/>
      <c r="K16707"/>
      <c r="L16707" s="172"/>
    </row>
    <row r="16708" spans="7:12" x14ac:dyDescent="0.15">
      <c r="G16708"/>
      <c r="H16708"/>
      <c r="I16708"/>
      <c r="J16708"/>
      <c r="K16708"/>
      <c r="L16708" s="172"/>
    </row>
    <row r="16709" spans="7:12" x14ac:dyDescent="0.15">
      <c r="G16709"/>
      <c r="H16709"/>
      <c r="I16709"/>
      <c r="J16709"/>
      <c r="K16709"/>
      <c r="L16709" s="172"/>
    </row>
    <row r="16710" spans="7:12" x14ac:dyDescent="0.15">
      <c r="G16710"/>
      <c r="H16710"/>
      <c r="I16710"/>
      <c r="J16710"/>
      <c r="K16710"/>
      <c r="L16710" s="172"/>
    </row>
    <row r="16711" spans="7:12" x14ac:dyDescent="0.15">
      <c r="G16711"/>
      <c r="H16711"/>
      <c r="I16711"/>
      <c r="J16711"/>
      <c r="K16711"/>
      <c r="L16711" s="172"/>
    </row>
    <row r="16712" spans="7:12" x14ac:dyDescent="0.15">
      <c r="G16712"/>
      <c r="H16712"/>
      <c r="I16712"/>
      <c r="J16712"/>
      <c r="K16712"/>
      <c r="L16712" s="172"/>
    </row>
    <row r="16713" spans="7:12" x14ac:dyDescent="0.15">
      <c r="G16713"/>
      <c r="H16713"/>
      <c r="I16713"/>
      <c r="J16713"/>
      <c r="K16713"/>
      <c r="L16713" s="172"/>
    </row>
    <row r="16714" spans="7:12" x14ac:dyDescent="0.15">
      <c r="G16714"/>
      <c r="H16714"/>
      <c r="I16714"/>
      <c r="J16714"/>
      <c r="K16714"/>
      <c r="L16714" s="172"/>
    </row>
    <row r="16715" spans="7:12" x14ac:dyDescent="0.15">
      <c r="G16715"/>
      <c r="H16715"/>
      <c r="I16715"/>
      <c r="J16715"/>
      <c r="K16715"/>
      <c r="L16715" s="172"/>
    </row>
    <row r="16716" spans="7:12" x14ac:dyDescent="0.15">
      <c r="G16716"/>
      <c r="H16716"/>
      <c r="I16716"/>
      <c r="J16716"/>
      <c r="K16716"/>
      <c r="L16716" s="172"/>
    </row>
    <row r="16717" spans="7:12" x14ac:dyDescent="0.15">
      <c r="G16717"/>
      <c r="H16717"/>
      <c r="I16717"/>
      <c r="J16717"/>
      <c r="K16717"/>
      <c r="L16717" s="172"/>
    </row>
    <row r="16718" spans="7:12" x14ac:dyDescent="0.15">
      <c r="G16718"/>
      <c r="H16718"/>
      <c r="I16718"/>
      <c r="J16718"/>
      <c r="K16718"/>
      <c r="L16718" s="172"/>
    </row>
    <row r="16719" spans="7:12" x14ac:dyDescent="0.15">
      <c r="G16719"/>
      <c r="H16719"/>
      <c r="I16719"/>
      <c r="J16719"/>
      <c r="K16719"/>
      <c r="L16719" s="172"/>
    </row>
    <row r="16720" spans="7:12" x14ac:dyDescent="0.15">
      <c r="G16720"/>
      <c r="H16720"/>
      <c r="I16720"/>
      <c r="J16720"/>
      <c r="K16720"/>
      <c r="L16720" s="172"/>
    </row>
    <row r="16721" spans="7:12" x14ac:dyDescent="0.15">
      <c r="G16721"/>
      <c r="H16721"/>
      <c r="I16721"/>
      <c r="J16721"/>
      <c r="K16721"/>
      <c r="L16721" s="172"/>
    </row>
    <row r="16722" spans="7:12" x14ac:dyDescent="0.15">
      <c r="G16722"/>
      <c r="H16722"/>
      <c r="I16722"/>
      <c r="J16722"/>
      <c r="K16722"/>
      <c r="L16722" s="172"/>
    </row>
    <row r="16723" spans="7:12" x14ac:dyDescent="0.15">
      <c r="G16723"/>
      <c r="H16723"/>
      <c r="I16723"/>
      <c r="J16723"/>
      <c r="K16723"/>
      <c r="L16723" s="172"/>
    </row>
    <row r="16724" spans="7:12" x14ac:dyDescent="0.15">
      <c r="G16724"/>
      <c r="H16724"/>
      <c r="I16724"/>
      <c r="J16724"/>
      <c r="K16724"/>
      <c r="L16724" s="172"/>
    </row>
    <row r="16725" spans="7:12" x14ac:dyDescent="0.15">
      <c r="G16725"/>
      <c r="H16725"/>
      <c r="I16725"/>
      <c r="J16725"/>
      <c r="K16725"/>
      <c r="L16725" s="172"/>
    </row>
    <row r="16726" spans="7:12" x14ac:dyDescent="0.15">
      <c r="G16726"/>
      <c r="H16726"/>
      <c r="I16726"/>
      <c r="J16726"/>
      <c r="K16726"/>
      <c r="L16726" s="172"/>
    </row>
    <row r="16727" spans="7:12" x14ac:dyDescent="0.15">
      <c r="G16727"/>
      <c r="H16727"/>
      <c r="I16727"/>
      <c r="J16727"/>
      <c r="K16727"/>
      <c r="L16727" s="172"/>
    </row>
    <row r="16728" spans="7:12" x14ac:dyDescent="0.15">
      <c r="G16728"/>
      <c r="H16728"/>
      <c r="I16728"/>
      <c r="J16728"/>
      <c r="K16728"/>
      <c r="L16728" s="172"/>
    </row>
    <row r="16729" spans="7:12" x14ac:dyDescent="0.15">
      <c r="G16729"/>
      <c r="H16729"/>
      <c r="I16729"/>
      <c r="J16729"/>
      <c r="K16729"/>
      <c r="L16729" s="172"/>
    </row>
    <row r="16730" spans="7:12" x14ac:dyDescent="0.15">
      <c r="G16730"/>
      <c r="H16730"/>
      <c r="I16730"/>
      <c r="J16730"/>
      <c r="K16730"/>
      <c r="L16730" s="172"/>
    </row>
    <row r="16731" spans="7:12" x14ac:dyDescent="0.15">
      <c r="G16731"/>
      <c r="H16731"/>
      <c r="I16731"/>
      <c r="J16731"/>
      <c r="K16731"/>
      <c r="L16731" s="172"/>
    </row>
    <row r="16732" spans="7:12" x14ac:dyDescent="0.15">
      <c r="G16732"/>
      <c r="H16732"/>
      <c r="I16732"/>
      <c r="J16732"/>
      <c r="K16732"/>
      <c r="L16732" s="172"/>
    </row>
    <row r="16733" spans="7:12" x14ac:dyDescent="0.15">
      <c r="G16733"/>
      <c r="H16733"/>
      <c r="I16733"/>
      <c r="J16733"/>
      <c r="K16733"/>
      <c r="L16733" s="172"/>
    </row>
    <row r="16734" spans="7:12" x14ac:dyDescent="0.15">
      <c r="G16734"/>
      <c r="H16734"/>
      <c r="I16734"/>
      <c r="J16734"/>
      <c r="K16734"/>
      <c r="L16734" s="172"/>
    </row>
    <row r="16735" spans="7:12" x14ac:dyDescent="0.15">
      <c r="G16735"/>
      <c r="H16735"/>
      <c r="I16735"/>
      <c r="J16735"/>
      <c r="K16735"/>
      <c r="L16735" s="172"/>
    </row>
    <row r="16736" spans="7:12" x14ac:dyDescent="0.15">
      <c r="G16736"/>
      <c r="H16736"/>
      <c r="I16736"/>
      <c r="J16736"/>
      <c r="K16736"/>
      <c r="L16736" s="172"/>
    </row>
    <row r="16737" spans="7:12" x14ac:dyDescent="0.15">
      <c r="G16737"/>
      <c r="H16737"/>
      <c r="I16737"/>
      <c r="J16737"/>
      <c r="K16737"/>
      <c r="L16737" s="172"/>
    </row>
    <row r="16738" spans="7:12" x14ac:dyDescent="0.15">
      <c r="G16738"/>
      <c r="H16738"/>
      <c r="I16738"/>
      <c r="J16738"/>
      <c r="K16738"/>
      <c r="L16738" s="172"/>
    </row>
    <row r="16739" spans="7:12" x14ac:dyDescent="0.15">
      <c r="G16739"/>
      <c r="H16739"/>
      <c r="I16739"/>
      <c r="J16739"/>
      <c r="K16739"/>
      <c r="L16739" s="172"/>
    </row>
    <row r="16740" spans="7:12" x14ac:dyDescent="0.15">
      <c r="G16740"/>
      <c r="H16740"/>
      <c r="I16740"/>
      <c r="J16740"/>
      <c r="K16740"/>
      <c r="L16740" s="172"/>
    </row>
    <row r="16741" spans="7:12" x14ac:dyDescent="0.15">
      <c r="G16741"/>
      <c r="H16741"/>
      <c r="I16741"/>
      <c r="J16741"/>
      <c r="K16741"/>
      <c r="L16741" s="172"/>
    </row>
    <row r="16742" spans="7:12" x14ac:dyDescent="0.15">
      <c r="G16742"/>
      <c r="H16742"/>
      <c r="I16742"/>
      <c r="J16742"/>
      <c r="K16742"/>
      <c r="L16742" s="172"/>
    </row>
    <row r="16743" spans="7:12" x14ac:dyDescent="0.15">
      <c r="G16743"/>
      <c r="H16743"/>
      <c r="I16743"/>
      <c r="J16743"/>
      <c r="K16743"/>
      <c r="L16743" s="172"/>
    </row>
    <row r="16744" spans="7:12" x14ac:dyDescent="0.15">
      <c r="G16744"/>
      <c r="H16744"/>
      <c r="I16744"/>
      <c r="J16744"/>
      <c r="K16744"/>
      <c r="L16744" s="172"/>
    </row>
    <row r="16745" spans="7:12" x14ac:dyDescent="0.15">
      <c r="G16745"/>
      <c r="H16745"/>
      <c r="I16745"/>
      <c r="J16745"/>
      <c r="K16745"/>
      <c r="L16745" s="172"/>
    </row>
    <row r="16746" spans="7:12" x14ac:dyDescent="0.15">
      <c r="G16746"/>
      <c r="H16746"/>
      <c r="I16746"/>
      <c r="J16746"/>
      <c r="K16746"/>
      <c r="L16746" s="172"/>
    </row>
    <row r="16747" spans="7:12" x14ac:dyDescent="0.15">
      <c r="G16747"/>
      <c r="H16747"/>
      <c r="I16747"/>
      <c r="J16747"/>
      <c r="K16747"/>
      <c r="L16747" s="172"/>
    </row>
    <row r="16748" spans="7:12" x14ac:dyDescent="0.15">
      <c r="G16748"/>
      <c r="H16748"/>
      <c r="I16748"/>
      <c r="J16748"/>
      <c r="K16748"/>
      <c r="L16748" s="172"/>
    </row>
    <row r="16749" spans="7:12" x14ac:dyDescent="0.15">
      <c r="G16749"/>
      <c r="H16749"/>
      <c r="I16749"/>
      <c r="J16749"/>
      <c r="K16749"/>
      <c r="L16749" s="172"/>
    </row>
    <row r="16750" spans="7:12" x14ac:dyDescent="0.15">
      <c r="G16750"/>
      <c r="H16750"/>
      <c r="I16750"/>
      <c r="J16750"/>
      <c r="K16750"/>
      <c r="L16750" s="172"/>
    </row>
    <row r="16751" spans="7:12" x14ac:dyDescent="0.15">
      <c r="G16751"/>
      <c r="H16751"/>
      <c r="I16751"/>
      <c r="J16751"/>
      <c r="K16751"/>
      <c r="L16751" s="172"/>
    </row>
    <row r="16752" spans="7:12" x14ac:dyDescent="0.15">
      <c r="G16752"/>
      <c r="H16752"/>
      <c r="I16752"/>
      <c r="J16752"/>
      <c r="K16752"/>
      <c r="L16752" s="172"/>
    </row>
    <row r="16753" spans="7:12" x14ac:dyDescent="0.15">
      <c r="G16753"/>
      <c r="H16753"/>
      <c r="I16753"/>
      <c r="J16753"/>
      <c r="K16753"/>
      <c r="L16753" s="172"/>
    </row>
    <row r="16754" spans="7:12" x14ac:dyDescent="0.15">
      <c r="G16754"/>
      <c r="H16754"/>
      <c r="I16754"/>
      <c r="J16754"/>
      <c r="K16754"/>
      <c r="L16754" s="172"/>
    </row>
    <row r="16755" spans="7:12" x14ac:dyDescent="0.15">
      <c r="G16755"/>
      <c r="H16755"/>
      <c r="I16755"/>
      <c r="J16755"/>
      <c r="K16755"/>
      <c r="L16755" s="172"/>
    </row>
    <row r="16756" spans="7:12" x14ac:dyDescent="0.15">
      <c r="G16756"/>
      <c r="H16756"/>
      <c r="I16756"/>
      <c r="J16756"/>
      <c r="K16756"/>
      <c r="L16756" s="172"/>
    </row>
    <row r="16757" spans="7:12" x14ac:dyDescent="0.15">
      <c r="G16757"/>
      <c r="H16757"/>
      <c r="I16757"/>
      <c r="J16757"/>
      <c r="K16757"/>
      <c r="L16757" s="172"/>
    </row>
    <row r="16758" spans="7:12" x14ac:dyDescent="0.15">
      <c r="G16758"/>
      <c r="H16758"/>
      <c r="I16758"/>
      <c r="J16758"/>
      <c r="K16758"/>
      <c r="L16758" s="172"/>
    </row>
    <row r="16759" spans="7:12" x14ac:dyDescent="0.15">
      <c r="G16759"/>
      <c r="H16759"/>
      <c r="I16759"/>
      <c r="J16759"/>
      <c r="K16759"/>
      <c r="L16759" s="172"/>
    </row>
    <row r="16760" spans="7:12" x14ac:dyDescent="0.15">
      <c r="G16760"/>
      <c r="H16760"/>
      <c r="I16760"/>
      <c r="J16760"/>
      <c r="K16760"/>
      <c r="L16760" s="172"/>
    </row>
    <row r="16761" spans="7:12" x14ac:dyDescent="0.15">
      <c r="G16761"/>
      <c r="H16761"/>
      <c r="I16761"/>
      <c r="J16761"/>
      <c r="K16761"/>
      <c r="L16761" s="172"/>
    </row>
    <row r="16762" spans="7:12" x14ac:dyDescent="0.15">
      <c r="G16762"/>
      <c r="H16762"/>
      <c r="I16762"/>
      <c r="J16762"/>
      <c r="K16762"/>
      <c r="L16762" s="172"/>
    </row>
    <row r="16763" spans="7:12" x14ac:dyDescent="0.15">
      <c r="G16763"/>
      <c r="H16763"/>
      <c r="I16763"/>
      <c r="J16763"/>
      <c r="K16763"/>
      <c r="L16763" s="172"/>
    </row>
    <row r="16764" spans="7:12" x14ac:dyDescent="0.15">
      <c r="G16764"/>
      <c r="H16764"/>
      <c r="I16764"/>
      <c r="J16764"/>
      <c r="K16764"/>
      <c r="L16764" s="172"/>
    </row>
    <row r="16765" spans="7:12" x14ac:dyDescent="0.15">
      <c r="G16765"/>
      <c r="H16765"/>
      <c r="I16765"/>
      <c r="J16765"/>
      <c r="K16765"/>
      <c r="L16765" s="172"/>
    </row>
    <row r="16766" spans="7:12" x14ac:dyDescent="0.15">
      <c r="G16766"/>
      <c r="H16766"/>
      <c r="I16766"/>
      <c r="J16766"/>
      <c r="K16766"/>
      <c r="L16766" s="172"/>
    </row>
    <row r="16767" spans="7:12" x14ac:dyDescent="0.15">
      <c r="G16767"/>
      <c r="H16767"/>
      <c r="I16767"/>
      <c r="J16767"/>
      <c r="K16767"/>
      <c r="L16767" s="172"/>
    </row>
    <row r="16768" spans="7:12" x14ac:dyDescent="0.15">
      <c r="G16768"/>
      <c r="H16768"/>
      <c r="I16768"/>
      <c r="J16768"/>
      <c r="K16768"/>
      <c r="L16768" s="172"/>
    </row>
    <row r="16769" spans="7:12" x14ac:dyDescent="0.15">
      <c r="G16769"/>
      <c r="H16769"/>
      <c r="I16769"/>
      <c r="J16769"/>
      <c r="K16769"/>
      <c r="L16769" s="172"/>
    </row>
    <row r="16770" spans="7:12" x14ac:dyDescent="0.15">
      <c r="G16770"/>
      <c r="H16770"/>
      <c r="I16770"/>
      <c r="J16770"/>
      <c r="K16770"/>
      <c r="L16770" s="172"/>
    </row>
    <row r="16771" spans="7:12" x14ac:dyDescent="0.15">
      <c r="G16771"/>
      <c r="H16771"/>
      <c r="I16771"/>
      <c r="J16771"/>
      <c r="K16771"/>
      <c r="L16771" s="172"/>
    </row>
    <row r="16772" spans="7:12" x14ac:dyDescent="0.15">
      <c r="G16772"/>
      <c r="H16772"/>
      <c r="I16772"/>
      <c r="J16772"/>
      <c r="K16772"/>
      <c r="L16772" s="172"/>
    </row>
    <row r="16773" spans="7:12" x14ac:dyDescent="0.15">
      <c r="G16773"/>
      <c r="H16773"/>
      <c r="I16773"/>
      <c r="J16773"/>
      <c r="K16773"/>
      <c r="L16773" s="172"/>
    </row>
    <row r="16774" spans="7:12" x14ac:dyDescent="0.15">
      <c r="G16774"/>
      <c r="H16774"/>
      <c r="I16774"/>
      <c r="J16774"/>
      <c r="K16774"/>
      <c r="L16774" s="172"/>
    </row>
    <row r="16775" spans="7:12" x14ac:dyDescent="0.15">
      <c r="G16775"/>
      <c r="H16775"/>
      <c r="I16775"/>
      <c r="J16775"/>
      <c r="K16775"/>
      <c r="L16775" s="172"/>
    </row>
    <row r="16776" spans="7:12" x14ac:dyDescent="0.15">
      <c r="G16776"/>
      <c r="H16776"/>
      <c r="I16776"/>
      <c r="J16776"/>
      <c r="K16776"/>
      <c r="L16776" s="172"/>
    </row>
    <row r="16777" spans="7:12" x14ac:dyDescent="0.15">
      <c r="G16777"/>
      <c r="H16777"/>
      <c r="I16777"/>
      <c r="J16777"/>
      <c r="K16777"/>
      <c r="L16777" s="172"/>
    </row>
    <row r="16778" spans="7:12" x14ac:dyDescent="0.15">
      <c r="G16778"/>
      <c r="H16778"/>
      <c r="I16778"/>
      <c r="J16778"/>
      <c r="K16778"/>
      <c r="L16778" s="172"/>
    </row>
    <row r="16779" spans="7:12" x14ac:dyDescent="0.15">
      <c r="G16779"/>
      <c r="H16779"/>
      <c r="I16779"/>
      <c r="J16779"/>
      <c r="K16779"/>
      <c r="L16779" s="172"/>
    </row>
    <row r="16780" spans="7:12" x14ac:dyDescent="0.15">
      <c r="G16780"/>
      <c r="H16780"/>
      <c r="I16780"/>
      <c r="J16780"/>
      <c r="K16780"/>
      <c r="L16780" s="172"/>
    </row>
    <row r="16781" spans="7:12" x14ac:dyDescent="0.15">
      <c r="G16781"/>
      <c r="H16781"/>
      <c r="I16781"/>
      <c r="J16781"/>
      <c r="K16781"/>
      <c r="L16781" s="172"/>
    </row>
    <row r="16782" spans="7:12" x14ac:dyDescent="0.15">
      <c r="G16782"/>
      <c r="H16782"/>
      <c r="I16782"/>
      <c r="J16782"/>
      <c r="K16782"/>
      <c r="L16782" s="172"/>
    </row>
    <row r="16783" spans="7:12" x14ac:dyDescent="0.15">
      <c r="G16783"/>
      <c r="H16783"/>
      <c r="I16783"/>
      <c r="J16783"/>
      <c r="K16783"/>
      <c r="L16783" s="172"/>
    </row>
    <row r="16784" spans="7:12" x14ac:dyDescent="0.15">
      <c r="G16784"/>
      <c r="H16784"/>
      <c r="I16784"/>
      <c r="J16784"/>
      <c r="K16784"/>
      <c r="L16784" s="172"/>
    </row>
    <row r="16785" spans="7:12" x14ac:dyDescent="0.15">
      <c r="G16785"/>
      <c r="H16785"/>
      <c r="I16785"/>
      <c r="J16785"/>
      <c r="K16785"/>
      <c r="L16785" s="172"/>
    </row>
    <row r="16786" spans="7:12" x14ac:dyDescent="0.15">
      <c r="G16786"/>
      <c r="H16786"/>
      <c r="I16786"/>
      <c r="J16786"/>
      <c r="K16786"/>
      <c r="L16786" s="172"/>
    </row>
    <row r="16787" spans="7:12" x14ac:dyDescent="0.15">
      <c r="G16787"/>
      <c r="H16787"/>
      <c r="I16787"/>
      <c r="J16787"/>
      <c r="K16787"/>
      <c r="L16787" s="172"/>
    </row>
    <row r="16788" spans="7:12" x14ac:dyDescent="0.15">
      <c r="G16788"/>
      <c r="H16788"/>
      <c r="I16788"/>
      <c r="J16788"/>
      <c r="K16788"/>
      <c r="L16788" s="172"/>
    </row>
    <row r="16789" spans="7:12" x14ac:dyDescent="0.15">
      <c r="G16789"/>
      <c r="H16789"/>
      <c r="I16789"/>
      <c r="J16789"/>
      <c r="K16789"/>
      <c r="L16789" s="172"/>
    </row>
    <row r="16790" spans="7:12" x14ac:dyDescent="0.15">
      <c r="G16790"/>
      <c r="H16790"/>
      <c r="I16790"/>
      <c r="J16790"/>
      <c r="K16790"/>
      <c r="L16790" s="172"/>
    </row>
    <row r="16791" spans="7:12" x14ac:dyDescent="0.15">
      <c r="G16791"/>
      <c r="H16791"/>
      <c r="I16791"/>
      <c r="J16791"/>
      <c r="K16791"/>
      <c r="L16791" s="172"/>
    </row>
    <row r="16792" spans="7:12" x14ac:dyDescent="0.15">
      <c r="G16792"/>
      <c r="H16792"/>
      <c r="I16792"/>
      <c r="J16792"/>
      <c r="K16792"/>
      <c r="L16792" s="172"/>
    </row>
    <row r="16793" spans="7:12" x14ac:dyDescent="0.15">
      <c r="G16793"/>
      <c r="H16793"/>
      <c r="I16793"/>
      <c r="J16793"/>
      <c r="K16793"/>
      <c r="L16793" s="172"/>
    </row>
    <row r="16794" spans="7:12" x14ac:dyDescent="0.15">
      <c r="G16794"/>
      <c r="H16794"/>
      <c r="I16794"/>
      <c r="J16794"/>
      <c r="K16794"/>
      <c r="L16794" s="172"/>
    </row>
    <row r="16795" spans="7:12" x14ac:dyDescent="0.15">
      <c r="G16795"/>
      <c r="H16795"/>
      <c r="I16795"/>
      <c r="J16795"/>
      <c r="K16795"/>
      <c r="L16795" s="172"/>
    </row>
    <row r="16796" spans="7:12" x14ac:dyDescent="0.15">
      <c r="G16796"/>
      <c r="H16796"/>
      <c r="I16796"/>
      <c r="J16796"/>
      <c r="K16796"/>
      <c r="L16796" s="172"/>
    </row>
    <row r="16797" spans="7:12" x14ac:dyDescent="0.15">
      <c r="G16797"/>
      <c r="H16797"/>
      <c r="I16797"/>
      <c r="J16797"/>
      <c r="K16797"/>
      <c r="L16797" s="172"/>
    </row>
    <row r="16798" spans="7:12" x14ac:dyDescent="0.15">
      <c r="G16798"/>
      <c r="H16798"/>
      <c r="I16798"/>
      <c r="J16798"/>
      <c r="K16798"/>
      <c r="L16798" s="172"/>
    </row>
    <row r="16799" spans="7:12" x14ac:dyDescent="0.15">
      <c r="G16799"/>
      <c r="H16799"/>
      <c r="I16799"/>
      <c r="J16799"/>
      <c r="K16799"/>
      <c r="L16799" s="172"/>
    </row>
    <row r="16800" spans="7:12" x14ac:dyDescent="0.15">
      <c r="G16800"/>
      <c r="H16800"/>
      <c r="I16800"/>
      <c r="J16800"/>
      <c r="K16800"/>
      <c r="L16800" s="172"/>
    </row>
    <row r="16801" spans="7:12" x14ac:dyDescent="0.15">
      <c r="G16801"/>
      <c r="H16801"/>
      <c r="I16801"/>
      <c r="J16801"/>
      <c r="K16801"/>
      <c r="L16801" s="172"/>
    </row>
    <row r="16802" spans="7:12" x14ac:dyDescent="0.15">
      <c r="G16802"/>
      <c r="H16802"/>
      <c r="I16802"/>
      <c r="J16802"/>
      <c r="K16802"/>
      <c r="L16802" s="172"/>
    </row>
    <row r="16803" spans="7:12" x14ac:dyDescent="0.15">
      <c r="G16803"/>
      <c r="H16803"/>
      <c r="I16803"/>
      <c r="J16803"/>
      <c r="K16803"/>
      <c r="L16803" s="172"/>
    </row>
    <row r="16804" spans="7:12" x14ac:dyDescent="0.15">
      <c r="G16804"/>
      <c r="H16804"/>
      <c r="I16804"/>
      <c r="J16804"/>
      <c r="K16804"/>
      <c r="L16804" s="172"/>
    </row>
    <row r="16805" spans="7:12" x14ac:dyDescent="0.15">
      <c r="G16805"/>
      <c r="H16805"/>
      <c r="I16805"/>
      <c r="J16805"/>
      <c r="K16805"/>
      <c r="L16805" s="172"/>
    </row>
    <row r="16806" spans="7:12" x14ac:dyDescent="0.15">
      <c r="G16806"/>
      <c r="H16806"/>
      <c r="I16806"/>
      <c r="J16806"/>
      <c r="K16806"/>
      <c r="L16806" s="172"/>
    </row>
    <row r="16807" spans="7:12" x14ac:dyDescent="0.15">
      <c r="G16807"/>
      <c r="H16807"/>
      <c r="I16807"/>
      <c r="J16807"/>
      <c r="K16807"/>
      <c r="L16807" s="172"/>
    </row>
    <row r="16808" spans="7:12" x14ac:dyDescent="0.15">
      <c r="G16808"/>
      <c r="H16808"/>
      <c r="I16808"/>
      <c r="J16808"/>
      <c r="K16808"/>
      <c r="L16808" s="172"/>
    </row>
    <row r="16809" spans="7:12" x14ac:dyDescent="0.15">
      <c r="G16809"/>
      <c r="H16809"/>
      <c r="I16809"/>
      <c r="J16809"/>
      <c r="K16809"/>
      <c r="L16809" s="172"/>
    </row>
    <row r="16810" spans="7:12" x14ac:dyDescent="0.15">
      <c r="G16810"/>
      <c r="H16810"/>
      <c r="I16810"/>
      <c r="J16810"/>
      <c r="K16810"/>
      <c r="L16810" s="172"/>
    </row>
    <row r="16811" spans="7:12" x14ac:dyDescent="0.15">
      <c r="G16811"/>
      <c r="H16811"/>
      <c r="I16811"/>
      <c r="J16811"/>
      <c r="K16811"/>
      <c r="L16811" s="172"/>
    </row>
    <row r="16812" spans="7:12" x14ac:dyDescent="0.15">
      <c r="G16812"/>
      <c r="H16812"/>
      <c r="I16812"/>
      <c r="J16812"/>
      <c r="K16812"/>
      <c r="L16812" s="172"/>
    </row>
    <row r="16813" spans="7:12" x14ac:dyDescent="0.15">
      <c r="G16813"/>
      <c r="H16813"/>
      <c r="I16813"/>
      <c r="J16813"/>
      <c r="K16813"/>
      <c r="L16813" s="172"/>
    </row>
    <row r="16814" spans="7:12" x14ac:dyDescent="0.15">
      <c r="G16814"/>
      <c r="H16814"/>
      <c r="I16814"/>
      <c r="J16814"/>
      <c r="K16814"/>
      <c r="L16814" s="172"/>
    </row>
    <row r="16815" spans="7:12" x14ac:dyDescent="0.15">
      <c r="G16815"/>
      <c r="H16815"/>
      <c r="I16815"/>
      <c r="J16815"/>
      <c r="K16815"/>
      <c r="L16815" s="172"/>
    </row>
    <row r="16816" spans="7:12" x14ac:dyDescent="0.15">
      <c r="G16816"/>
      <c r="H16816"/>
      <c r="I16816"/>
      <c r="J16816"/>
      <c r="K16816"/>
      <c r="L16816" s="172"/>
    </row>
    <row r="16817" spans="7:12" x14ac:dyDescent="0.15">
      <c r="G16817"/>
      <c r="H16817"/>
      <c r="I16817"/>
      <c r="J16817"/>
      <c r="K16817"/>
      <c r="L16817" s="172"/>
    </row>
    <row r="16818" spans="7:12" x14ac:dyDescent="0.15">
      <c r="G16818"/>
      <c r="H16818"/>
      <c r="I16818"/>
      <c r="J16818"/>
      <c r="K16818"/>
      <c r="L16818" s="172"/>
    </row>
    <row r="16819" spans="7:12" x14ac:dyDescent="0.15">
      <c r="G16819"/>
      <c r="H16819"/>
      <c r="I16819"/>
      <c r="J16819"/>
      <c r="K16819"/>
      <c r="L16819" s="172"/>
    </row>
    <row r="16820" spans="7:12" x14ac:dyDescent="0.15">
      <c r="G16820"/>
      <c r="H16820"/>
      <c r="I16820"/>
      <c r="J16820"/>
      <c r="K16820"/>
      <c r="L16820" s="172"/>
    </row>
    <row r="16821" spans="7:12" x14ac:dyDescent="0.15">
      <c r="G16821"/>
      <c r="H16821"/>
      <c r="I16821"/>
      <c r="J16821"/>
      <c r="K16821"/>
      <c r="L16821" s="172"/>
    </row>
    <row r="16822" spans="7:12" x14ac:dyDescent="0.15">
      <c r="G16822"/>
      <c r="H16822"/>
      <c r="I16822"/>
      <c r="J16822"/>
      <c r="K16822"/>
      <c r="L16822" s="172"/>
    </row>
    <row r="16823" spans="7:12" x14ac:dyDescent="0.15">
      <c r="G16823"/>
      <c r="H16823"/>
      <c r="I16823"/>
      <c r="J16823"/>
      <c r="K16823"/>
      <c r="L16823" s="172"/>
    </row>
    <row r="16824" spans="7:12" x14ac:dyDescent="0.15">
      <c r="G16824"/>
      <c r="H16824"/>
      <c r="I16824"/>
      <c r="J16824"/>
      <c r="K16824"/>
      <c r="L16824" s="172"/>
    </row>
    <row r="16825" spans="7:12" x14ac:dyDescent="0.15">
      <c r="G16825"/>
      <c r="H16825"/>
      <c r="I16825"/>
      <c r="J16825"/>
      <c r="K16825"/>
      <c r="L16825" s="172"/>
    </row>
    <row r="16826" spans="7:12" x14ac:dyDescent="0.15">
      <c r="G16826"/>
      <c r="H16826"/>
      <c r="I16826"/>
      <c r="J16826"/>
      <c r="K16826"/>
      <c r="L16826" s="172"/>
    </row>
    <row r="16827" spans="7:12" x14ac:dyDescent="0.15">
      <c r="G16827"/>
      <c r="H16827"/>
      <c r="I16827"/>
      <c r="J16827"/>
      <c r="K16827"/>
      <c r="L16827" s="172"/>
    </row>
    <row r="16828" spans="7:12" x14ac:dyDescent="0.15">
      <c r="G16828"/>
      <c r="H16828"/>
      <c r="I16828"/>
      <c r="J16828"/>
      <c r="K16828"/>
      <c r="L16828" s="172"/>
    </row>
    <row r="16829" spans="7:12" x14ac:dyDescent="0.15">
      <c r="G16829"/>
      <c r="H16829"/>
      <c r="I16829"/>
      <c r="J16829"/>
      <c r="K16829"/>
      <c r="L16829" s="172"/>
    </row>
    <row r="16830" spans="7:12" x14ac:dyDescent="0.15">
      <c r="G16830"/>
      <c r="H16830"/>
      <c r="I16830"/>
      <c r="J16830"/>
      <c r="K16830"/>
      <c r="L16830" s="172"/>
    </row>
    <row r="16831" spans="7:12" x14ac:dyDescent="0.15">
      <c r="G16831"/>
      <c r="H16831"/>
      <c r="I16831"/>
      <c r="J16831"/>
      <c r="K16831"/>
      <c r="L16831" s="172"/>
    </row>
    <row r="16832" spans="7:12" x14ac:dyDescent="0.15">
      <c r="G16832"/>
      <c r="H16832"/>
      <c r="I16832"/>
      <c r="J16832"/>
      <c r="K16832"/>
      <c r="L16832" s="172"/>
    </row>
    <row r="16833" spans="7:12" x14ac:dyDescent="0.15">
      <c r="G16833"/>
      <c r="H16833"/>
      <c r="I16833"/>
      <c r="J16833"/>
      <c r="K16833"/>
      <c r="L16833" s="172"/>
    </row>
    <row r="16834" spans="7:12" x14ac:dyDescent="0.15">
      <c r="G16834"/>
      <c r="H16834"/>
      <c r="I16834"/>
      <c r="J16834"/>
      <c r="K16834"/>
      <c r="L16834" s="172"/>
    </row>
    <row r="16835" spans="7:12" x14ac:dyDescent="0.15">
      <c r="G16835"/>
      <c r="H16835"/>
      <c r="I16835"/>
      <c r="J16835"/>
      <c r="K16835"/>
      <c r="L16835" s="172"/>
    </row>
    <row r="16836" spans="7:12" x14ac:dyDescent="0.15">
      <c r="G16836"/>
      <c r="H16836"/>
      <c r="I16836"/>
      <c r="J16836"/>
      <c r="K16836"/>
      <c r="L16836" s="172"/>
    </row>
    <row r="16837" spans="7:12" x14ac:dyDescent="0.15">
      <c r="G16837"/>
      <c r="H16837"/>
      <c r="I16837"/>
      <c r="J16837"/>
      <c r="K16837"/>
      <c r="L16837" s="172"/>
    </row>
    <row r="16838" spans="7:12" x14ac:dyDescent="0.15">
      <c r="G16838"/>
      <c r="H16838"/>
      <c r="I16838"/>
      <c r="J16838"/>
      <c r="K16838"/>
      <c r="L16838" s="172"/>
    </row>
    <row r="16839" spans="7:12" x14ac:dyDescent="0.15">
      <c r="G16839"/>
      <c r="H16839"/>
      <c r="I16839"/>
      <c r="J16839"/>
      <c r="K16839"/>
      <c r="L16839" s="172"/>
    </row>
    <row r="16840" spans="7:12" x14ac:dyDescent="0.15">
      <c r="G16840"/>
      <c r="H16840"/>
      <c r="I16840"/>
      <c r="J16840"/>
      <c r="K16840"/>
      <c r="L16840" s="172"/>
    </row>
    <row r="16841" spans="7:12" x14ac:dyDescent="0.15">
      <c r="G16841"/>
      <c r="H16841"/>
      <c r="I16841"/>
      <c r="J16841"/>
      <c r="K16841"/>
      <c r="L16841" s="172"/>
    </row>
    <row r="16842" spans="7:12" x14ac:dyDescent="0.15">
      <c r="G16842"/>
      <c r="H16842"/>
      <c r="I16842"/>
      <c r="J16842"/>
      <c r="K16842"/>
      <c r="L16842" s="172"/>
    </row>
    <row r="16843" spans="7:12" x14ac:dyDescent="0.15">
      <c r="G16843"/>
      <c r="H16843"/>
      <c r="I16843"/>
      <c r="J16843"/>
      <c r="K16843"/>
      <c r="L16843" s="172"/>
    </row>
    <row r="16844" spans="7:12" x14ac:dyDescent="0.15">
      <c r="G16844"/>
      <c r="H16844"/>
      <c r="I16844"/>
      <c r="J16844"/>
      <c r="K16844"/>
      <c r="L16844" s="172"/>
    </row>
    <row r="16845" spans="7:12" x14ac:dyDescent="0.15">
      <c r="G16845"/>
      <c r="H16845"/>
      <c r="I16845"/>
      <c r="J16845"/>
      <c r="K16845"/>
      <c r="L16845" s="172"/>
    </row>
    <row r="16846" spans="7:12" x14ac:dyDescent="0.15">
      <c r="G16846"/>
      <c r="H16846"/>
      <c r="I16846"/>
      <c r="J16846"/>
      <c r="K16846"/>
      <c r="L16846" s="172"/>
    </row>
    <row r="16847" spans="7:12" x14ac:dyDescent="0.15">
      <c r="G16847"/>
      <c r="H16847"/>
      <c r="I16847"/>
      <c r="J16847"/>
      <c r="K16847"/>
      <c r="L16847" s="172"/>
    </row>
    <row r="16848" spans="7:12" x14ac:dyDescent="0.15">
      <c r="G16848"/>
      <c r="H16848"/>
      <c r="I16848"/>
      <c r="J16848"/>
      <c r="K16848"/>
      <c r="L16848" s="172"/>
    </row>
    <row r="16849" spans="7:12" x14ac:dyDescent="0.15">
      <c r="G16849"/>
      <c r="H16849"/>
      <c r="I16849"/>
      <c r="J16849"/>
      <c r="K16849"/>
      <c r="L16849" s="172"/>
    </row>
    <row r="16850" spans="7:12" x14ac:dyDescent="0.15">
      <c r="G16850"/>
      <c r="H16850"/>
      <c r="I16850"/>
      <c r="J16850"/>
      <c r="K16850"/>
      <c r="L16850" s="172"/>
    </row>
    <row r="16851" spans="7:12" x14ac:dyDescent="0.15">
      <c r="G16851"/>
      <c r="H16851"/>
      <c r="I16851"/>
      <c r="J16851"/>
      <c r="K16851"/>
      <c r="L16851" s="172"/>
    </row>
    <row r="16852" spans="7:12" x14ac:dyDescent="0.15">
      <c r="G16852"/>
      <c r="H16852"/>
      <c r="I16852"/>
      <c r="J16852"/>
      <c r="K16852"/>
      <c r="L16852" s="172"/>
    </row>
    <row r="16853" spans="7:12" x14ac:dyDescent="0.15">
      <c r="G16853"/>
      <c r="H16853"/>
      <c r="I16853"/>
      <c r="J16853"/>
      <c r="K16853"/>
      <c r="L16853" s="172"/>
    </row>
    <row r="16854" spans="7:12" x14ac:dyDescent="0.15">
      <c r="G16854"/>
      <c r="H16854"/>
      <c r="I16854"/>
      <c r="J16854"/>
      <c r="K16854"/>
      <c r="L16854" s="172"/>
    </row>
    <row r="16855" spans="7:12" x14ac:dyDescent="0.15">
      <c r="G16855"/>
      <c r="H16855"/>
      <c r="I16855"/>
      <c r="J16855"/>
      <c r="K16855"/>
      <c r="L16855" s="172"/>
    </row>
    <row r="16856" spans="7:12" x14ac:dyDescent="0.15">
      <c r="G16856"/>
      <c r="H16856"/>
      <c r="I16856"/>
      <c r="J16856"/>
      <c r="K16856"/>
      <c r="L16856" s="172"/>
    </row>
    <row r="16857" spans="7:12" x14ac:dyDescent="0.15">
      <c r="G16857"/>
      <c r="H16857"/>
      <c r="I16857"/>
      <c r="J16857"/>
      <c r="K16857"/>
      <c r="L16857" s="172"/>
    </row>
    <row r="16858" spans="7:12" x14ac:dyDescent="0.15">
      <c r="G16858"/>
      <c r="H16858"/>
      <c r="I16858"/>
      <c r="J16858"/>
      <c r="K16858"/>
      <c r="L16858" s="172"/>
    </row>
    <row r="16859" spans="7:12" x14ac:dyDescent="0.15">
      <c r="G16859"/>
      <c r="H16859"/>
      <c r="I16859"/>
      <c r="J16859"/>
      <c r="K16859"/>
      <c r="L16859" s="172"/>
    </row>
    <row r="16860" spans="7:12" x14ac:dyDescent="0.15">
      <c r="G16860"/>
      <c r="H16860"/>
      <c r="I16860"/>
      <c r="J16860"/>
      <c r="K16860"/>
      <c r="L16860" s="172"/>
    </row>
    <row r="16861" spans="7:12" x14ac:dyDescent="0.15">
      <c r="G16861"/>
      <c r="H16861"/>
      <c r="I16861"/>
      <c r="J16861"/>
      <c r="K16861"/>
      <c r="L16861" s="172"/>
    </row>
    <row r="16862" spans="7:12" x14ac:dyDescent="0.15">
      <c r="G16862"/>
      <c r="H16862"/>
      <c r="I16862"/>
      <c r="J16862"/>
      <c r="K16862"/>
      <c r="L16862" s="172"/>
    </row>
    <row r="16863" spans="7:12" x14ac:dyDescent="0.15">
      <c r="G16863"/>
      <c r="H16863"/>
      <c r="I16863"/>
      <c r="J16863"/>
      <c r="K16863"/>
      <c r="L16863" s="172"/>
    </row>
    <row r="16864" spans="7:12" x14ac:dyDescent="0.15">
      <c r="G16864"/>
      <c r="H16864"/>
      <c r="I16864"/>
      <c r="J16864"/>
      <c r="K16864"/>
      <c r="L16864" s="172"/>
    </row>
    <row r="16865" spans="7:12" x14ac:dyDescent="0.15">
      <c r="G16865"/>
      <c r="H16865"/>
      <c r="I16865"/>
      <c r="J16865"/>
      <c r="K16865"/>
      <c r="L16865" s="172"/>
    </row>
    <row r="16866" spans="7:12" x14ac:dyDescent="0.15">
      <c r="G16866"/>
      <c r="H16866"/>
      <c r="I16866"/>
      <c r="J16866"/>
      <c r="K16866"/>
      <c r="L16866" s="172"/>
    </row>
    <row r="16867" spans="7:12" x14ac:dyDescent="0.15">
      <c r="G16867"/>
      <c r="H16867"/>
      <c r="I16867"/>
      <c r="J16867"/>
      <c r="K16867"/>
      <c r="L16867" s="172"/>
    </row>
    <row r="16868" spans="7:12" x14ac:dyDescent="0.15">
      <c r="G16868"/>
      <c r="H16868"/>
      <c r="I16868"/>
      <c r="J16868"/>
      <c r="K16868"/>
      <c r="L16868" s="172"/>
    </row>
    <row r="16869" spans="7:12" x14ac:dyDescent="0.15">
      <c r="G16869"/>
      <c r="H16869"/>
      <c r="I16869"/>
      <c r="J16869"/>
      <c r="K16869"/>
      <c r="L16869" s="172"/>
    </row>
    <row r="16870" spans="7:12" x14ac:dyDescent="0.15">
      <c r="G16870"/>
      <c r="H16870"/>
      <c r="I16870"/>
      <c r="J16870"/>
      <c r="K16870"/>
      <c r="L16870" s="172"/>
    </row>
    <row r="16871" spans="7:12" x14ac:dyDescent="0.15">
      <c r="G16871"/>
      <c r="H16871"/>
      <c r="I16871"/>
      <c r="J16871"/>
      <c r="K16871"/>
      <c r="L16871" s="172"/>
    </row>
    <row r="16872" spans="7:12" x14ac:dyDescent="0.15">
      <c r="G16872"/>
      <c r="H16872"/>
      <c r="I16872"/>
      <c r="J16872"/>
      <c r="K16872"/>
      <c r="L16872" s="172"/>
    </row>
    <row r="16873" spans="7:12" x14ac:dyDescent="0.15">
      <c r="G16873"/>
      <c r="H16873"/>
      <c r="I16873"/>
      <c r="J16873"/>
      <c r="K16873"/>
      <c r="L16873" s="172"/>
    </row>
    <row r="16874" spans="7:12" x14ac:dyDescent="0.15">
      <c r="G16874"/>
      <c r="H16874"/>
      <c r="I16874"/>
      <c r="J16874"/>
      <c r="K16874"/>
      <c r="L16874" s="172"/>
    </row>
    <row r="16875" spans="7:12" x14ac:dyDescent="0.15">
      <c r="G16875"/>
      <c r="H16875"/>
      <c r="I16875"/>
      <c r="J16875"/>
      <c r="K16875"/>
      <c r="L16875" s="172"/>
    </row>
    <row r="16876" spans="7:12" x14ac:dyDescent="0.15">
      <c r="G16876"/>
      <c r="H16876"/>
      <c r="I16876"/>
      <c r="J16876"/>
      <c r="K16876"/>
      <c r="L16876" s="172"/>
    </row>
    <row r="16877" spans="7:12" x14ac:dyDescent="0.15">
      <c r="G16877"/>
      <c r="H16877"/>
      <c r="I16877"/>
      <c r="J16877"/>
      <c r="K16877"/>
      <c r="L16877" s="172"/>
    </row>
    <row r="16878" spans="7:12" x14ac:dyDescent="0.15">
      <c r="G16878"/>
      <c r="H16878"/>
      <c r="I16878"/>
      <c r="J16878"/>
      <c r="K16878"/>
      <c r="L16878" s="172"/>
    </row>
    <row r="16879" spans="7:12" x14ac:dyDescent="0.15">
      <c r="G16879"/>
      <c r="H16879"/>
      <c r="I16879"/>
      <c r="J16879"/>
      <c r="K16879"/>
      <c r="L16879" s="172"/>
    </row>
    <row r="16880" spans="7:12" x14ac:dyDescent="0.15">
      <c r="G16880"/>
      <c r="H16880"/>
      <c r="I16880"/>
      <c r="J16880"/>
      <c r="K16880"/>
      <c r="L16880" s="172"/>
    </row>
    <row r="16881" spans="7:12" x14ac:dyDescent="0.15">
      <c r="G16881"/>
      <c r="H16881"/>
      <c r="I16881"/>
      <c r="J16881"/>
      <c r="K16881"/>
      <c r="L16881" s="172"/>
    </row>
    <row r="16882" spans="7:12" x14ac:dyDescent="0.15">
      <c r="G16882"/>
      <c r="H16882"/>
      <c r="I16882"/>
      <c r="J16882"/>
      <c r="K16882"/>
      <c r="L16882" s="172"/>
    </row>
    <row r="16883" spans="7:12" x14ac:dyDescent="0.15">
      <c r="G16883"/>
      <c r="H16883"/>
      <c r="I16883"/>
      <c r="J16883"/>
      <c r="K16883"/>
      <c r="L16883" s="172"/>
    </row>
    <row r="16884" spans="7:12" x14ac:dyDescent="0.15">
      <c r="G16884"/>
      <c r="H16884"/>
      <c r="I16884"/>
      <c r="J16884"/>
      <c r="K16884"/>
      <c r="L16884" s="172"/>
    </row>
    <row r="16885" spans="7:12" x14ac:dyDescent="0.15">
      <c r="G16885"/>
      <c r="H16885"/>
      <c r="I16885"/>
      <c r="J16885"/>
      <c r="K16885"/>
      <c r="L16885" s="172"/>
    </row>
    <row r="16886" spans="7:12" x14ac:dyDescent="0.15">
      <c r="G16886"/>
      <c r="H16886"/>
      <c r="I16886"/>
      <c r="J16886"/>
      <c r="K16886"/>
      <c r="L16886" s="172"/>
    </row>
    <row r="16887" spans="7:12" x14ac:dyDescent="0.15">
      <c r="G16887"/>
      <c r="H16887"/>
      <c r="I16887"/>
      <c r="J16887"/>
      <c r="K16887"/>
      <c r="L16887" s="172"/>
    </row>
    <row r="16888" spans="7:12" x14ac:dyDescent="0.15">
      <c r="G16888"/>
      <c r="H16888"/>
      <c r="I16888"/>
      <c r="J16888"/>
      <c r="K16888"/>
      <c r="L16888" s="172"/>
    </row>
    <row r="16889" spans="7:12" x14ac:dyDescent="0.15">
      <c r="G16889"/>
      <c r="H16889"/>
      <c r="I16889"/>
      <c r="J16889"/>
      <c r="K16889"/>
      <c r="L16889" s="172"/>
    </row>
    <row r="16890" spans="7:12" x14ac:dyDescent="0.15">
      <c r="G16890"/>
      <c r="H16890"/>
      <c r="I16890"/>
      <c r="J16890"/>
      <c r="K16890"/>
      <c r="L16890" s="172"/>
    </row>
    <row r="16891" spans="7:12" x14ac:dyDescent="0.15">
      <c r="G16891"/>
      <c r="H16891"/>
      <c r="I16891"/>
      <c r="J16891"/>
      <c r="K16891"/>
      <c r="L16891" s="172"/>
    </row>
    <row r="16892" spans="7:12" x14ac:dyDescent="0.15">
      <c r="G16892"/>
      <c r="H16892"/>
      <c r="I16892"/>
      <c r="J16892"/>
      <c r="K16892"/>
      <c r="L16892" s="172"/>
    </row>
    <row r="16893" spans="7:12" x14ac:dyDescent="0.15">
      <c r="G16893"/>
      <c r="H16893"/>
      <c r="I16893"/>
      <c r="J16893"/>
      <c r="K16893"/>
      <c r="L16893" s="172"/>
    </row>
    <row r="16894" spans="7:12" x14ac:dyDescent="0.15">
      <c r="G16894"/>
      <c r="H16894"/>
      <c r="I16894"/>
      <c r="J16894"/>
      <c r="K16894"/>
      <c r="L16894" s="172"/>
    </row>
    <row r="16895" spans="7:12" x14ac:dyDescent="0.15">
      <c r="G16895"/>
      <c r="H16895"/>
      <c r="I16895"/>
      <c r="J16895"/>
      <c r="K16895"/>
      <c r="L16895" s="172"/>
    </row>
    <row r="16896" spans="7:12" x14ac:dyDescent="0.15">
      <c r="G16896"/>
      <c r="H16896"/>
      <c r="I16896"/>
      <c r="J16896"/>
      <c r="K16896"/>
      <c r="L16896" s="172"/>
    </row>
    <row r="16897" spans="7:12" x14ac:dyDescent="0.15">
      <c r="G16897"/>
      <c r="H16897"/>
      <c r="I16897"/>
      <c r="J16897"/>
      <c r="K16897"/>
      <c r="L16897" s="172"/>
    </row>
    <row r="16898" spans="7:12" x14ac:dyDescent="0.15">
      <c r="G16898"/>
      <c r="H16898"/>
      <c r="I16898"/>
      <c r="J16898"/>
      <c r="K16898"/>
      <c r="L16898" s="172"/>
    </row>
    <row r="16899" spans="7:12" x14ac:dyDescent="0.15">
      <c r="G16899"/>
      <c r="H16899"/>
      <c r="I16899"/>
      <c r="J16899"/>
      <c r="K16899"/>
      <c r="L16899" s="172"/>
    </row>
    <row r="16900" spans="7:12" x14ac:dyDescent="0.15">
      <c r="G16900"/>
      <c r="H16900"/>
      <c r="I16900"/>
      <c r="J16900"/>
      <c r="K16900"/>
      <c r="L16900" s="172"/>
    </row>
    <row r="16901" spans="7:12" x14ac:dyDescent="0.15">
      <c r="G16901"/>
      <c r="H16901"/>
      <c r="I16901"/>
      <c r="J16901"/>
      <c r="K16901"/>
      <c r="L16901" s="172"/>
    </row>
    <row r="16902" spans="7:12" x14ac:dyDescent="0.15">
      <c r="G16902"/>
      <c r="H16902"/>
      <c r="I16902"/>
      <c r="J16902"/>
      <c r="K16902"/>
      <c r="L16902" s="172"/>
    </row>
    <row r="16903" spans="7:12" x14ac:dyDescent="0.15">
      <c r="G16903"/>
      <c r="H16903"/>
      <c r="I16903"/>
      <c r="J16903"/>
      <c r="K16903"/>
      <c r="L16903" s="172"/>
    </row>
    <row r="16904" spans="7:12" x14ac:dyDescent="0.15">
      <c r="G16904"/>
      <c r="H16904"/>
      <c r="I16904"/>
      <c r="J16904"/>
      <c r="K16904"/>
      <c r="L16904" s="172"/>
    </row>
    <row r="16905" spans="7:12" x14ac:dyDescent="0.15">
      <c r="G16905"/>
      <c r="H16905"/>
      <c r="I16905"/>
      <c r="J16905"/>
      <c r="K16905"/>
      <c r="L16905" s="172"/>
    </row>
    <row r="16906" spans="7:12" x14ac:dyDescent="0.15">
      <c r="G16906"/>
      <c r="H16906"/>
      <c r="I16906"/>
      <c r="J16906"/>
      <c r="K16906"/>
      <c r="L16906" s="172"/>
    </row>
    <row r="16907" spans="7:12" x14ac:dyDescent="0.15">
      <c r="G16907"/>
      <c r="H16907"/>
      <c r="I16907"/>
      <c r="J16907"/>
      <c r="K16907"/>
      <c r="L16907" s="172"/>
    </row>
    <row r="16908" spans="7:12" x14ac:dyDescent="0.15">
      <c r="G16908"/>
      <c r="H16908"/>
      <c r="I16908"/>
      <c r="J16908"/>
      <c r="K16908"/>
      <c r="L16908" s="172"/>
    </row>
    <row r="16909" spans="7:12" x14ac:dyDescent="0.15">
      <c r="G16909"/>
      <c r="H16909"/>
      <c r="I16909"/>
      <c r="J16909"/>
      <c r="K16909"/>
      <c r="L16909" s="172"/>
    </row>
    <row r="16910" spans="7:12" x14ac:dyDescent="0.15">
      <c r="G16910"/>
      <c r="H16910"/>
      <c r="I16910"/>
      <c r="J16910"/>
      <c r="K16910"/>
      <c r="L16910" s="172"/>
    </row>
    <row r="16911" spans="7:12" x14ac:dyDescent="0.15">
      <c r="G16911"/>
      <c r="H16911"/>
      <c r="I16911"/>
      <c r="J16911"/>
      <c r="K16911"/>
      <c r="L16911" s="172"/>
    </row>
    <row r="16912" spans="7:12" x14ac:dyDescent="0.15">
      <c r="G16912"/>
      <c r="H16912"/>
      <c r="I16912"/>
      <c r="J16912"/>
      <c r="K16912"/>
      <c r="L16912" s="172"/>
    </row>
    <row r="16913" spans="7:12" x14ac:dyDescent="0.15">
      <c r="G16913"/>
      <c r="H16913"/>
      <c r="I16913"/>
      <c r="J16913"/>
      <c r="K16913"/>
      <c r="L16913" s="172"/>
    </row>
    <row r="16914" spans="7:12" x14ac:dyDescent="0.15">
      <c r="G16914"/>
      <c r="H16914"/>
      <c r="I16914"/>
      <c r="J16914"/>
      <c r="K16914"/>
      <c r="L16914" s="172"/>
    </row>
    <row r="16915" spans="7:12" x14ac:dyDescent="0.15">
      <c r="G16915"/>
      <c r="H16915"/>
      <c r="I16915"/>
      <c r="J16915"/>
      <c r="K16915"/>
      <c r="L16915" s="172"/>
    </row>
    <row r="16916" spans="7:12" x14ac:dyDescent="0.15">
      <c r="G16916"/>
      <c r="H16916"/>
      <c r="I16916"/>
      <c r="J16916"/>
      <c r="K16916"/>
      <c r="L16916" s="172"/>
    </row>
    <row r="16917" spans="7:12" x14ac:dyDescent="0.15">
      <c r="G16917"/>
      <c r="H16917"/>
      <c r="I16917"/>
      <c r="J16917"/>
      <c r="K16917"/>
      <c r="L16917" s="172"/>
    </row>
    <row r="16918" spans="7:12" x14ac:dyDescent="0.15">
      <c r="G16918"/>
      <c r="H16918"/>
      <c r="I16918"/>
      <c r="J16918"/>
      <c r="K16918"/>
      <c r="L16918" s="172"/>
    </row>
    <row r="16919" spans="7:12" x14ac:dyDescent="0.15">
      <c r="G16919"/>
      <c r="H16919"/>
      <c r="I16919"/>
      <c r="J16919"/>
      <c r="K16919"/>
      <c r="L16919" s="172"/>
    </row>
    <row r="16920" spans="7:12" x14ac:dyDescent="0.15">
      <c r="G16920"/>
      <c r="H16920"/>
      <c r="I16920"/>
      <c r="J16920"/>
      <c r="K16920"/>
      <c r="L16920" s="172"/>
    </row>
    <row r="16921" spans="7:12" x14ac:dyDescent="0.15">
      <c r="G16921"/>
      <c r="H16921"/>
      <c r="I16921"/>
      <c r="J16921"/>
      <c r="K16921"/>
      <c r="L16921" s="172"/>
    </row>
    <row r="16922" spans="7:12" x14ac:dyDescent="0.15">
      <c r="G16922"/>
      <c r="H16922"/>
      <c r="I16922"/>
      <c r="J16922"/>
      <c r="K16922"/>
      <c r="L16922" s="172"/>
    </row>
    <row r="16923" spans="7:12" x14ac:dyDescent="0.15">
      <c r="G16923"/>
      <c r="H16923"/>
      <c r="I16923"/>
      <c r="J16923"/>
      <c r="K16923"/>
      <c r="L16923" s="172"/>
    </row>
    <row r="16924" spans="7:12" x14ac:dyDescent="0.15">
      <c r="G16924"/>
      <c r="H16924"/>
      <c r="I16924"/>
      <c r="J16924"/>
      <c r="K16924"/>
      <c r="L16924" s="172"/>
    </row>
    <row r="16925" spans="7:12" x14ac:dyDescent="0.15">
      <c r="G16925"/>
      <c r="H16925"/>
      <c r="I16925"/>
      <c r="J16925"/>
      <c r="K16925"/>
      <c r="L16925" s="172"/>
    </row>
    <row r="16926" spans="7:12" x14ac:dyDescent="0.15">
      <c r="G16926"/>
      <c r="H16926"/>
      <c r="I16926"/>
      <c r="J16926"/>
      <c r="K16926"/>
      <c r="L16926" s="172"/>
    </row>
    <row r="16927" spans="7:12" x14ac:dyDescent="0.15">
      <c r="G16927"/>
      <c r="H16927"/>
      <c r="I16927"/>
      <c r="J16927"/>
      <c r="K16927"/>
      <c r="L16927" s="172"/>
    </row>
    <row r="16928" spans="7:12" x14ac:dyDescent="0.15">
      <c r="G16928"/>
      <c r="H16928"/>
      <c r="I16928"/>
      <c r="J16928"/>
      <c r="K16928"/>
      <c r="L16928" s="172"/>
    </row>
    <row r="16929" spans="7:12" x14ac:dyDescent="0.15">
      <c r="G16929"/>
      <c r="H16929"/>
      <c r="I16929"/>
      <c r="J16929"/>
      <c r="K16929"/>
      <c r="L16929" s="172"/>
    </row>
    <row r="16930" spans="7:12" x14ac:dyDescent="0.15">
      <c r="G16930"/>
      <c r="H16930"/>
      <c r="I16930"/>
      <c r="J16930"/>
      <c r="K16930"/>
      <c r="L16930" s="172"/>
    </row>
    <row r="16931" spans="7:12" x14ac:dyDescent="0.15">
      <c r="G16931"/>
      <c r="H16931"/>
      <c r="I16931"/>
      <c r="J16931"/>
      <c r="K16931"/>
      <c r="L16931" s="172"/>
    </row>
    <row r="16932" spans="7:12" x14ac:dyDescent="0.15">
      <c r="G16932"/>
      <c r="H16932"/>
      <c r="I16932"/>
      <c r="J16932"/>
      <c r="K16932"/>
      <c r="L16932" s="172"/>
    </row>
    <row r="16933" spans="7:12" x14ac:dyDescent="0.15">
      <c r="G16933"/>
      <c r="H16933"/>
      <c r="I16933"/>
      <c r="J16933"/>
      <c r="K16933"/>
      <c r="L16933" s="172"/>
    </row>
    <row r="16934" spans="7:12" x14ac:dyDescent="0.15">
      <c r="G16934"/>
      <c r="H16934"/>
      <c r="I16934"/>
      <c r="J16934"/>
      <c r="K16934"/>
      <c r="L16934" s="172"/>
    </row>
    <row r="16935" spans="7:12" x14ac:dyDescent="0.15">
      <c r="G16935"/>
      <c r="H16935"/>
      <c r="I16935"/>
      <c r="J16935"/>
      <c r="K16935"/>
      <c r="L16935" s="172"/>
    </row>
    <row r="16936" spans="7:12" x14ac:dyDescent="0.15">
      <c r="G16936"/>
      <c r="H16936"/>
      <c r="I16936"/>
      <c r="J16936"/>
      <c r="K16936"/>
      <c r="L16936" s="172"/>
    </row>
    <row r="16937" spans="7:12" x14ac:dyDescent="0.15">
      <c r="G16937"/>
      <c r="H16937"/>
      <c r="I16937"/>
      <c r="J16937"/>
      <c r="K16937"/>
      <c r="L16937" s="172"/>
    </row>
    <row r="16938" spans="7:12" x14ac:dyDescent="0.15">
      <c r="G16938"/>
      <c r="H16938"/>
      <c r="I16938"/>
      <c r="J16938"/>
      <c r="K16938"/>
      <c r="L16938" s="172"/>
    </row>
    <row r="16939" spans="7:12" x14ac:dyDescent="0.15">
      <c r="G16939"/>
      <c r="H16939"/>
      <c r="I16939"/>
      <c r="J16939"/>
      <c r="K16939"/>
      <c r="L16939" s="172"/>
    </row>
    <row r="16940" spans="7:12" x14ac:dyDescent="0.15">
      <c r="G16940"/>
      <c r="H16940"/>
      <c r="I16940"/>
      <c r="J16940"/>
      <c r="K16940"/>
      <c r="L16940" s="172"/>
    </row>
    <row r="16941" spans="7:12" x14ac:dyDescent="0.15">
      <c r="G16941"/>
      <c r="H16941"/>
      <c r="I16941"/>
      <c r="J16941"/>
      <c r="K16941"/>
      <c r="L16941" s="172"/>
    </row>
    <row r="16942" spans="7:12" x14ac:dyDescent="0.15">
      <c r="G16942"/>
      <c r="H16942"/>
      <c r="I16942"/>
      <c r="J16942"/>
      <c r="K16942"/>
      <c r="L16942" s="172"/>
    </row>
    <row r="16943" spans="7:12" x14ac:dyDescent="0.15">
      <c r="G16943"/>
      <c r="H16943"/>
      <c r="I16943"/>
      <c r="J16943"/>
      <c r="K16943"/>
      <c r="L16943" s="172"/>
    </row>
    <row r="16944" spans="7:12" x14ac:dyDescent="0.15">
      <c r="G16944"/>
      <c r="H16944"/>
      <c r="I16944"/>
      <c r="J16944"/>
      <c r="K16944"/>
      <c r="L16944" s="172"/>
    </row>
    <row r="16945" spans="7:12" x14ac:dyDescent="0.15">
      <c r="G16945"/>
      <c r="H16945"/>
      <c r="I16945"/>
      <c r="J16945"/>
      <c r="K16945"/>
      <c r="L16945" s="172"/>
    </row>
    <row r="16946" spans="7:12" x14ac:dyDescent="0.15">
      <c r="G16946"/>
      <c r="H16946"/>
      <c r="I16946"/>
      <c r="J16946"/>
      <c r="K16946"/>
      <c r="L16946" s="172"/>
    </row>
    <row r="16947" spans="7:12" x14ac:dyDescent="0.15">
      <c r="G16947"/>
      <c r="H16947"/>
      <c r="I16947"/>
      <c r="J16947"/>
      <c r="K16947"/>
      <c r="L16947" s="172"/>
    </row>
    <row r="16948" spans="7:12" x14ac:dyDescent="0.15">
      <c r="G16948"/>
      <c r="H16948"/>
      <c r="I16948"/>
      <c r="J16948"/>
      <c r="K16948"/>
      <c r="L16948" s="172"/>
    </row>
    <row r="16949" spans="7:12" x14ac:dyDescent="0.15">
      <c r="G16949"/>
      <c r="H16949"/>
      <c r="I16949"/>
      <c r="J16949"/>
      <c r="K16949"/>
      <c r="L16949" s="172"/>
    </row>
    <row r="16950" spans="7:12" x14ac:dyDescent="0.15">
      <c r="G16950"/>
      <c r="H16950"/>
      <c r="I16950"/>
      <c r="J16950"/>
      <c r="K16950"/>
      <c r="L16950" s="172"/>
    </row>
    <row r="16951" spans="7:12" x14ac:dyDescent="0.15">
      <c r="G16951"/>
      <c r="H16951"/>
      <c r="I16951"/>
      <c r="J16951"/>
      <c r="K16951"/>
      <c r="L16951" s="172"/>
    </row>
    <row r="16952" spans="7:12" x14ac:dyDescent="0.15">
      <c r="G16952"/>
      <c r="H16952"/>
      <c r="I16952"/>
      <c r="J16952"/>
      <c r="K16952"/>
      <c r="L16952" s="172"/>
    </row>
    <row r="16953" spans="7:12" x14ac:dyDescent="0.15">
      <c r="G16953"/>
      <c r="H16953"/>
      <c r="I16953"/>
      <c r="J16953"/>
      <c r="K16953"/>
      <c r="L16953" s="172"/>
    </row>
    <row r="16954" spans="7:12" x14ac:dyDescent="0.15">
      <c r="G16954"/>
      <c r="H16954"/>
      <c r="I16954"/>
      <c r="J16954"/>
      <c r="K16954"/>
      <c r="L16954" s="172"/>
    </row>
    <row r="16955" spans="7:12" x14ac:dyDescent="0.15">
      <c r="G16955"/>
      <c r="H16955"/>
      <c r="I16955"/>
      <c r="J16955"/>
      <c r="K16955"/>
      <c r="L16955" s="172"/>
    </row>
    <row r="16956" spans="7:12" x14ac:dyDescent="0.15">
      <c r="G16956"/>
      <c r="H16956"/>
      <c r="I16956"/>
      <c r="J16956"/>
      <c r="K16956"/>
      <c r="L16956" s="172"/>
    </row>
    <row r="16957" spans="7:12" x14ac:dyDescent="0.15">
      <c r="G16957"/>
      <c r="H16957"/>
      <c r="I16957"/>
      <c r="J16957"/>
      <c r="K16957"/>
      <c r="L16957" s="172"/>
    </row>
    <row r="16958" spans="7:12" x14ac:dyDescent="0.15">
      <c r="G16958"/>
      <c r="H16958"/>
      <c r="I16958"/>
      <c r="J16958"/>
      <c r="K16958"/>
      <c r="L16958" s="172"/>
    </row>
    <row r="16959" spans="7:12" x14ac:dyDescent="0.15">
      <c r="G16959"/>
      <c r="H16959"/>
      <c r="I16959"/>
      <c r="J16959"/>
      <c r="K16959"/>
      <c r="L16959" s="172"/>
    </row>
    <row r="16960" spans="7:12" x14ac:dyDescent="0.15">
      <c r="G16960"/>
      <c r="H16960"/>
      <c r="I16960"/>
      <c r="J16960"/>
      <c r="K16960"/>
      <c r="L16960" s="172"/>
    </row>
    <row r="16961" spans="7:12" x14ac:dyDescent="0.15">
      <c r="G16961"/>
      <c r="H16961"/>
      <c r="I16961"/>
      <c r="J16961"/>
      <c r="K16961"/>
      <c r="L16961" s="172"/>
    </row>
    <row r="16962" spans="7:12" x14ac:dyDescent="0.15">
      <c r="G16962"/>
      <c r="H16962"/>
      <c r="I16962"/>
      <c r="J16962"/>
      <c r="K16962"/>
      <c r="L16962" s="172"/>
    </row>
    <row r="16963" spans="7:12" x14ac:dyDescent="0.15">
      <c r="G16963"/>
      <c r="H16963"/>
      <c r="I16963"/>
      <c r="J16963"/>
      <c r="K16963"/>
      <c r="L16963" s="172"/>
    </row>
    <row r="16964" spans="7:12" x14ac:dyDescent="0.15">
      <c r="G16964"/>
      <c r="H16964"/>
      <c r="I16964"/>
      <c r="J16964"/>
      <c r="K16964"/>
      <c r="L16964" s="172"/>
    </row>
    <row r="16965" spans="7:12" x14ac:dyDescent="0.15">
      <c r="G16965"/>
      <c r="H16965"/>
      <c r="I16965"/>
      <c r="J16965"/>
      <c r="K16965"/>
      <c r="L16965" s="172"/>
    </row>
    <row r="16966" spans="7:12" x14ac:dyDescent="0.15">
      <c r="G16966"/>
      <c r="H16966"/>
      <c r="I16966"/>
      <c r="J16966"/>
      <c r="K16966"/>
      <c r="L16966" s="172"/>
    </row>
    <row r="16967" spans="7:12" x14ac:dyDescent="0.15">
      <c r="G16967"/>
      <c r="H16967"/>
      <c r="I16967"/>
      <c r="J16967"/>
      <c r="K16967"/>
      <c r="L16967" s="172"/>
    </row>
    <row r="16968" spans="7:12" x14ac:dyDescent="0.15">
      <c r="G16968"/>
      <c r="H16968"/>
      <c r="I16968"/>
      <c r="J16968"/>
      <c r="K16968"/>
      <c r="L16968" s="172"/>
    </row>
    <row r="16969" spans="7:12" x14ac:dyDescent="0.15">
      <c r="G16969"/>
      <c r="H16969"/>
      <c r="I16969"/>
      <c r="J16969"/>
      <c r="K16969"/>
      <c r="L16969" s="172"/>
    </row>
    <row r="16970" spans="7:12" x14ac:dyDescent="0.15">
      <c r="G16970"/>
      <c r="H16970"/>
      <c r="I16970"/>
      <c r="J16970"/>
      <c r="K16970"/>
      <c r="L16970" s="172"/>
    </row>
    <row r="16971" spans="7:12" x14ac:dyDescent="0.15">
      <c r="G16971"/>
      <c r="H16971"/>
      <c r="I16971"/>
      <c r="J16971"/>
      <c r="K16971"/>
      <c r="L16971" s="172"/>
    </row>
    <row r="16972" spans="7:12" x14ac:dyDescent="0.15">
      <c r="G16972"/>
      <c r="H16972"/>
      <c r="I16972"/>
      <c r="J16972"/>
      <c r="K16972"/>
      <c r="L16972" s="172"/>
    </row>
    <row r="16973" spans="7:12" x14ac:dyDescent="0.15">
      <c r="G16973"/>
      <c r="H16973"/>
      <c r="I16973"/>
      <c r="J16973"/>
      <c r="K16973"/>
      <c r="L16973" s="172"/>
    </row>
    <row r="16974" spans="7:12" x14ac:dyDescent="0.15">
      <c r="G16974"/>
      <c r="H16974"/>
      <c r="I16974"/>
      <c r="J16974"/>
      <c r="K16974"/>
      <c r="L16974" s="172"/>
    </row>
    <row r="16975" spans="7:12" x14ac:dyDescent="0.15">
      <c r="G16975"/>
      <c r="H16975"/>
      <c r="I16975"/>
      <c r="J16975"/>
      <c r="K16975"/>
      <c r="L16975" s="172"/>
    </row>
    <row r="16976" spans="7:12" x14ac:dyDescent="0.15">
      <c r="G16976"/>
      <c r="H16976"/>
      <c r="I16976"/>
      <c r="J16976"/>
      <c r="K16976"/>
      <c r="L16976" s="172"/>
    </row>
    <row r="16977" spans="7:12" x14ac:dyDescent="0.15">
      <c r="G16977"/>
      <c r="H16977"/>
      <c r="I16977"/>
      <c r="J16977"/>
      <c r="K16977"/>
      <c r="L16977" s="172"/>
    </row>
    <row r="16978" spans="7:12" x14ac:dyDescent="0.15">
      <c r="G16978"/>
      <c r="H16978"/>
      <c r="I16978"/>
      <c r="J16978"/>
      <c r="K16978"/>
      <c r="L16978" s="172"/>
    </row>
    <row r="16979" spans="7:12" x14ac:dyDescent="0.15">
      <c r="G16979"/>
      <c r="H16979"/>
      <c r="I16979"/>
      <c r="J16979"/>
      <c r="K16979"/>
      <c r="L16979" s="172"/>
    </row>
    <row r="16980" spans="7:12" x14ac:dyDescent="0.15">
      <c r="G16980"/>
      <c r="H16980"/>
      <c r="I16980"/>
      <c r="J16980"/>
      <c r="K16980"/>
      <c r="L16980" s="172"/>
    </row>
    <row r="16981" spans="7:12" x14ac:dyDescent="0.15">
      <c r="G16981"/>
      <c r="H16981"/>
      <c r="I16981"/>
      <c r="J16981"/>
      <c r="K16981"/>
      <c r="L16981" s="172"/>
    </row>
    <row r="16982" spans="7:12" x14ac:dyDescent="0.15">
      <c r="G16982"/>
      <c r="H16982"/>
      <c r="I16982"/>
      <c r="J16982"/>
      <c r="K16982"/>
      <c r="L16982" s="172"/>
    </row>
    <row r="16983" spans="7:12" x14ac:dyDescent="0.15">
      <c r="G16983"/>
      <c r="H16983"/>
      <c r="I16983"/>
      <c r="J16983"/>
      <c r="K16983"/>
      <c r="L16983" s="172"/>
    </row>
    <row r="16984" spans="7:12" x14ac:dyDescent="0.15">
      <c r="G16984"/>
      <c r="H16984"/>
      <c r="I16984"/>
      <c r="J16984"/>
      <c r="K16984"/>
      <c r="L16984" s="172"/>
    </row>
    <row r="16985" spans="7:12" x14ac:dyDescent="0.15">
      <c r="G16985"/>
      <c r="H16985"/>
      <c r="I16985"/>
      <c r="J16985"/>
      <c r="K16985"/>
      <c r="L16985" s="172"/>
    </row>
    <row r="16986" spans="7:12" x14ac:dyDescent="0.15">
      <c r="G16986"/>
      <c r="H16986"/>
      <c r="I16986"/>
      <c r="J16986"/>
      <c r="K16986"/>
      <c r="L16986" s="172"/>
    </row>
    <row r="16987" spans="7:12" x14ac:dyDescent="0.15">
      <c r="G16987"/>
      <c r="H16987"/>
      <c r="I16987"/>
      <c r="J16987"/>
      <c r="K16987"/>
      <c r="L16987" s="172"/>
    </row>
    <row r="16988" spans="7:12" x14ac:dyDescent="0.15">
      <c r="G16988"/>
      <c r="H16988"/>
      <c r="I16988"/>
      <c r="J16988"/>
      <c r="K16988"/>
      <c r="L16988" s="172"/>
    </row>
    <row r="16989" spans="7:12" x14ac:dyDescent="0.15">
      <c r="G16989"/>
      <c r="H16989"/>
      <c r="I16989"/>
      <c r="J16989"/>
      <c r="K16989"/>
      <c r="L16989" s="172"/>
    </row>
    <row r="16990" spans="7:12" x14ac:dyDescent="0.15">
      <c r="G16990"/>
      <c r="H16990"/>
      <c r="I16990"/>
      <c r="J16990"/>
      <c r="K16990"/>
      <c r="L16990" s="172"/>
    </row>
    <row r="16991" spans="7:12" x14ac:dyDescent="0.15">
      <c r="G16991"/>
      <c r="H16991"/>
      <c r="I16991"/>
      <c r="J16991"/>
      <c r="K16991"/>
      <c r="L16991" s="172"/>
    </row>
    <row r="16992" spans="7:12" x14ac:dyDescent="0.15">
      <c r="G16992"/>
      <c r="H16992"/>
      <c r="I16992"/>
      <c r="J16992"/>
      <c r="K16992"/>
      <c r="L16992" s="172"/>
    </row>
    <row r="16993" spans="7:12" x14ac:dyDescent="0.15">
      <c r="G16993"/>
      <c r="H16993"/>
      <c r="I16993"/>
      <c r="J16993"/>
      <c r="K16993"/>
      <c r="L16993" s="172"/>
    </row>
    <row r="16994" spans="7:12" x14ac:dyDescent="0.15">
      <c r="G16994"/>
      <c r="H16994"/>
      <c r="I16994"/>
      <c r="J16994"/>
      <c r="K16994"/>
      <c r="L16994" s="172"/>
    </row>
    <row r="16995" spans="7:12" x14ac:dyDescent="0.15">
      <c r="G16995"/>
      <c r="H16995"/>
      <c r="I16995"/>
      <c r="J16995"/>
      <c r="K16995"/>
      <c r="L16995" s="172"/>
    </row>
    <row r="16996" spans="7:12" x14ac:dyDescent="0.15">
      <c r="G16996"/>
      <c r="H16996"/>
      <c r="I16996"/>
      <c r="J16996"/>
      <c r="K16996"/>
      <c r="L16996" s="172"/>
    </row>
    <row r="16997" spans="7:12" x14ac:dyDescent="0.15">
      <c r="G16997"/>
      <c r="H16997"/>
      <c r="I16997"/>
      <c r="J16997"/>
      <c r="K16997"/>
      <c r="L16997" s="172"/>
    </row>
    <row r="16998" spans="7:12" x14ac:dyDescent="0.15">
      <c r="G16998"/>
      <c r="H16998"/>
      <c r="I16998"/>
      <c r="J16998"/>
      <c r="K16998"/>
      <c r="L16998" s="172"/>
    </row>
    <row r="16999" spans="7:12" x14ac:dyDescent="0.15">
      <c r="G16999"/>
      <c r="H16999"/>
      <c r="I16999"/>
      <c r="J16999"/>
      <c r="K16999"/>
      <c r="L16999" s="172"/>
    </row>
    <row r="17000" spans="7:12" x14ac:dyDescent="0.15">
      <c r="G17000"/>
      <c r="H17000"/>
      <c r="I17000"/>
      <c r="J17000"/>
      <c r="K17000"/>
      <c r="L17000" s="172"/>
    </row>
    <row r="17001" spans="7:12" x14ac:dyDescent="0.15">
      <c r="G17001"/>
      <c r="H17001"/>
      <c r="I17001"/>
      <c r="J17001"/>
      <c r="K17001"/>
      <c r="L17001" s="172"/>
    </row>
    <row r="17002" spans="7:12" x14ac:dyDescent="0.15">
      <c r="G17002"/>
      <c r="H17002"/>
      <c r="I17002"/>
      <c r="J17002"/>
      <c r="K17002"/>
      <c r="L17002" s="172"/>
    </row>
    <row r="17003" spans="7:12" x14ac:dyDescent="0.15">
      <c r="G17003"/>
      <c r="H17003"/>
      <c r="I17003"/>
      <c r="J17003"/>
      <c r="K17003"/>
      <c r="L17003" s="172"/>
    </row>
    <row r="17004" spans="7:12" x14ac:dyDescent="0.15">
      <c r="G17004"/>
      <c r="H17004"/>
      <c r="I17004"/>
      <c r="J17004"/>
      <c r="K17004"/>
      <c r="L17004" s="172"/>
    </row>
    <row r="17005" spans="7:12" x14ac:dyDescent="0.15">
      <c r="G17005"/>
      <c r="H17005"/>
      <c r="I17005"/>
      <c r="J17005"/>
      <c r="K17005"/>
      <c r="L17005" s="172"/>
    </row>
    <row r="17006" spans="7:12" x14ac:dyDescent="0.15">
      <c r="G17006"/>
      <c r="H17006"/>
      <c r="I17006"/>
      <c r="J17006"/>
      <c r="K17006"/>
      <c r="L17006" s="172"/>
    </row>
    <row r="17007" spans="7:12" x14ac:dyDescent="0.15">
      <c r="G17007"/>
      <c r="H17007"/>
      <c r="I17007"/>
      <c r="J17007"/>
      <c r="K17007"/>
      <c r="L17007" s="172"/>
    </row>
    <row r="17008" spans="7:12" x14ac:dyDescent="0.15">
      <c r="G17008"/>
      <c r="H17008"/>
      <c r="I17008"/>
      <c r="J17008"/>
      <c r="K17008"/>
      <c r="L17008" s="172"/>
    </row>
    <row r="17009" spans="7:12" x14ac:dyDescent="0.15">
      <c r="G17009"/>
      <c r="H17009"/>
      <c r="I17009"/>
      <c r="J17009"/>
      <c r="K17009"/>
      <c r="L17009" s="172"/>
    </row>
    <row r="17010" spans="7:12" x14ac:dyDescent="0.15">
      <c r="G17010"/>
      <c r="H17010"/>
      <c r="I17010"/>
      <c r="J17010"/>
      <c r="K17010"/>
      <c r="L17010" s="172"/>
    </row>
    <row r="17011" spans="7:12" x14ac:dyDescent="0.15">
      <c r="G17011"/>
      <c r="H17011"/>
      <c r="I17011"/>
      <c r="J17011"/>
      <c r="K17011"/>
      <c r="L17011" s="172"/>
    </row>
    <row r="17012" spans="7:12" x14ac:dyDescent="0.15">
      <c r="G17012"/>
      <c r="H17012"/>
      <c r="I17012"/>
      <c r="J17012"/>
      <c r="K17012"/>
      <c r="L17012" s="172"/>
    </row>
    <row r="17013" spans="7:12" x14ac:dyDescent="0.15">
      <c r="G17013"/>
      <c r="H17013"/>
      <c r="I17013"/>
      <c r="J17013"/>
      <c r="K17013"/>
      <c r="L17013" s="172"/>
    </row>
    <row r="17014" spans="7:12" x14ac:dyDescent="0.15">
      <c r="G17014"/>
      <c r="H17014"/>
      <c r="I17014"/>
      <c r="J17014"/>
      <c r="K17014"/>
      <c r="L17014" s="172"/>
    </row>
    <row r="17015" spans="7:12" x14ac:dyDescent="0.15">
      <c r="G17015"/>
      <c r="H17015"/>
      <c r="I17015"/>
      <c r="J17015"/>
      <c r="K17015"/>
      <c r="L17015" s="172"/>
    </row>
    <row r="17016" spans="7:12" x14ac:dyDescent="0.15">
      <c r="G17016"/>
      <c r="H17016"/>
      <c r="I17016"/>
      <c r="J17016"/>
      <c r="K17016"/>
      <c r="L17016" s="172"/>
    </row>
    <row r="17017" spans="7:12" x14ac:dyDescent="0.15">
      <c r="G17017"/>
      <c r="H17017"/>
      <c r="I17017"/>
      <c r="J17017"/>
      <c r="K17017"/>
      <c r="L17017" s="172"/>
    </row>
    <row r="17018" spans="7:12" x14ac:dyDescent="0.15">
      <c r="G17018"/>
      <c r="H17018"/>
      <c r="I17018"/>
      <c r="J17018"/>
      <c r="K17018"/>
      <c r="L17018" s="172"/>
    </row>
    <row r="17019" spans="7:12" x14ac:dyDescent="0.15">
      <c r="G17019"/>
      <c r="H17019"/>
      <c r="I17019"/>
      <c r="J17019"/>
      <c r="K17019"/>
      <c r="L17019" s="172"/>
    </row>
    <row r="17020" spans="7:12" x14ac:dyDescent="0.15">
      <c r="G17020"/>
      <c r="H17020"/>
      <c r="I17020"/>
      <c r="J17020"/>
      <c r="K17020"/>
      <c r="L17020" s="172"/>
    </row>
    <row r="17021" spans="7:12" x14ac:dyDescent="0.15">
      <c r="G17021"/>
      <c r="H17021"/>
      <c r="I17021"/>
      <c r="J17021"/>
      <c r="K17021"/>
      <c r="L17021" s="172"/>
    </row>
    <row r="17022" spans="7:12" x14ac:dyDescent="0.15">
      <c r="G17022"/>
      <c r="H17022"/>
      <c r="I17022"/>
      <c r="J17022"/>
      <c r="K17022"/>
      <c r="L17022" s="172"/>
    </row>
    <row r="17023" spans="7:12" x14ac:dyDescent="0.15">
      <c r="G17023"/>
      <c r="H17023"/>
      <c r="I17023"/>
      <c r="J17023"/>
      <c r="K17023"/>
      <c r="L17023" s="172"/>
    </row>
    <row r="17024" spans="7:12" x14ac:dyDescent="0.15">
      <c r="G17024"/>
      <c r="H17024"/>
      <c r="I17024"/>
      <c r="J17024"/>
      <c r="K17024"/>
      <c r="L17024" s="172"/>
    </row>
    <row r="17025" spans="7:12" x14ac:dyDescent="0.15">
      <c r="G17025"/>
      <c r="H17025"/>
      <c r="I17025"/>
      <c r="J17025"/>
      <c r="K17025"/>
      <c r="L17025" s="172"/>
    </row>
    <row r="17026" spans="7:12" x14ac:dyDescent="0.15">
      <c r="G17026"/>
      <c r="H17026"/>
      <c r="I17026"/>
      <c r="J17026"/>
      <c r="K17026"/>
      <c r="L17026" s="172"/>
    </row>
    <row r="17027" spans="7:12" x14ac:dyDescent="0.15">
      <c r="G17027"/>
      <c r="H17027"/>
      <c r="I17027"/>
      <c r="J17027"/>
      <c r="K17027"/>
      <c r="L17027" s="172"/>
    </row>
    <row r="17028" spans="7:12" x14ac:dyDescent="0.15">
      <c r="G17028"/>
      <c r="H17028"/>
      <c r="I17028"/>
      <c r="J17028"/>
      <c r="K17028"/>
      <c r="L17028" s="172"/>
    </row>
    <row r="17029" spans="7:12" x14ac:dyDescent="0.15">
      <c r="G17029"/>
      <c r="H17029"/>
      <c r="I17029"/>
      <c r="J17029"/>
      <c r="K17029"/>
      <c r="L17029" s="172"/>
    </row>
    <row r="17030" spans="7:12" x14ac:dyDescent="0.15">
      <c r="G17030"/>
      <c r="H17030"/>
      <c r="I17030"/>
      <c r="J17030"/>
      <c r="K17030"/>
      <c r="L17030" s="172"/>
    </row>
    <row r="17031" spans="7:12" x14ac:dyDescent="0.15">
      <c r="G17031"/>
      <c r="H17031"/>
      <c r="I17031"/>
      <c r="J17031"/>
      <c r="K17031"/>
      <c r="L17031" s="172"/>
    </row>
    <row r="17032" spans="7:12" x14ac:dyDescent="0.15">
      <c r="G17032"/>
      <c r="H17032"/>
      <c r="I17032"/>
      <c r="J17032"/>
      <c r="K17032"/>
      <c r="L17032" s="172"/>
    </row>
    <row r="17033" spans="7:12" x14ac:dyDescent="0.15">
      <c r="G17033"/>
      <c r="H17033"/>
      <c r="I17033"/>
      <c r="J17033"/>
      <c r="K17033"/>
      <c r="L17033" s="172"/>
    </row>
    <row r="17034" spans="7:12" x14ac:dyDescent="0.15">
      <c r="G17034"/>
      <c r="H17034"/>
      <c r="I17034"/>
      <c r="J17034"/>
      <c r="K17034"/>
      <c r="L17034" s="172"/>
    </row>
    <row r="17035" spans="7:12" x14ac:dyDescent="0.15">
      <c r="G17035"/>
      <c r="H17035"/>
      <c r="I17035"/>
      <c r="J17035"/>
      <c r="K17035"/>
      <c r="L17035" s="172"/>
    </row>
    <row r="17036" spans="7:12" x14ac:dyDescent="0.15">
      <c r="G17036"/>
      <c r="H17036"/>
      <c r="I17036"/>
      <c r="J17036"/>
      <c r="K17036"/>
      <c r="L17036" s="172"/>
    </row>
    <row r="17037" spans="7:12" x14ac:dyDescent="0.15">
      <c r="G17037"/>
      <c r="H17037"/>
      <c r="I17037"/>
      <c r="J17037"/>
      <c r="K17037"/>
      <c r="L17037" s="172"/>
    </row>
    <row r="17038" spans="7:12" x14ac:dyDescent="0.15">
      <c r="G17038"/>
      <c r="H17038"/>
      <c r="I17038"/>
      <c r="J17038"/>
      <c r="K17038"/>
      <c r="L17038" s="172"/>
    </row>
    <row r="17039" spans="7:12" x14ac:dyDescent="0.15">
      <c r="G17039"/>
      <c r="H17039"/>
      <c r="I17039"/>
      <c r="J17039"/>
      <c r="K17039"/>
      <c r="L17039" s="172"/>
    </row>
    <row r="17040" spans="7:12" x14ac:dyDescent="0.15">
      <c r="G17040"/>
      <c r="H17040"/>
      <c r="I17040"/>
      <c r="J17040"/>
      <c r="K17040"/>
      <c r="L17040" s="172"/>
    </row>
    <row r="17041" spans="7:12" x14ac:dyDescent="0.15">
      <c r="G17041"/>
      <c r="H17041"/>
      <c r="I17041"/>
      <c r="J17041"/>
      <c r="K17041"/>
      <c r="L17041" s="172"/>
    </row>
    <row r="17042" spans="7:12" x14ac:dyDescent="0.15">
      <c r="G17042"/>
      <c r="H17042"/>
      <c r="I17042"/>
      <c r="J17042"/>
      <c r="K17042"/>
      <c r="L17042" s="172"/>
    </row>
    <row r="17043" spans="7:12" x14ac:dyDescent="0.15">
      <c r="G17043"/>
      <c r="H17043"/>
      <c r="I17043"/>
      <c r="J17043"/>
      <c r="K17043"/>
      <c r="L17043" s="172"/>
    </row>
    <row r="17044" spans="7:12" x14ac:dyDescent="0.15">
      <c r="G17044"/>
      <c r="H17044"/>
      <c r="I17044"/>
      <c r="J17044"/>
      <c r="K17044"/>
      <c r="L17044" s="172"/>
    </row>
    <row r="17045" spans="7:12" x14ac:dyDescent="0.15">
      <c r="G17045"/>
      <c r="H17045"/>
      <c r="I17045"/>
      <c r="J17045"/>
      <c r="K17045"/>
      <c r="L17045" s="172"/>
    </row>
    <row r="17046" spans="7:12" x14ac:dyDescent="0.15">
      <c r="G17046"/>
      <c r="H17046"/>
      <c r="I17046"/>
      <c r="J17046"/>
      <c r="K17046"/>
      <c r="L17046" s="172"/>
    </row>
    <row r="17047" spans="7:12" x14ac:dyDescent="0.15">
      <c r="G17047"/>
      <c r="H17047"/>
      <c r="I17047"/>
      <c r="J17047"/>
      <c r="K17047"/>
      <c r="L17047" s="172"/>
    </row>
    <row r="17048" spans="7:12" x14ac:dyDescent="0.15">
      <c r="G17048"/>
      <c r="H17048"/>
      <c r="I17048"/>
      <c r="J17048"/>
      <c r="K17048"/>
      <c r="L17048" s="172"/>
    </row>
    <row r="17049" spans="7:12" x14ac:dyDescent="0.15">
      <c r="G17049"/>
      <c r="H17049"/>
      <c r="I17049"/>
      <c r="J17049"/>
      <c r="K17049"/>
      <c r="L17049" s="172"/>
    </row>
    <row r="17050" spans="7:12" x14ac:dyDescent="0.15">
      <c r="G17050"/>
      <c r="H17050"/>
      <c r="I17050"/>
      <c r="J17050"/>
      <c r="K17050"/>
      <c r="L17050" s="172"/>
    </row>
    <row r="17051" spans="7:12" x14ac:dyDescent="0.15">
      <c r="G17051"/>
      <c r="H17051"/>
      <c r="I17051"/>
      <c r="J17051"/>
      <c r="K17051"/>
      <c r="L17051" s="172"/>
    </row>
    <row r="17052" spans="7:12" x14ac:dyDescent="0.15">
      <c r="G17052"/>
      <c r="H17052"/>
      <c r="I17052"/>
      <c r="J17052"/>
      <c r="K17052"/>
      <c r="L17052" s="172"/>
    </row>
    <row r="17053" spans="7:12" x14ac:dyDescent="0.15">
      <c r="G17053"/>
      <c r="H17053"/>
      <c r="I17053"/>
      <c r="J17053"/>
      <c r="K17053"/>
      <c r="L17053" s="172"/>
    </row>
    <row r="17054" spans="7:12" x14ac:dyDescent="0.15">
      <c r="G17054"/>
      <c r="H17054"/>
      <c r="I17054"/>
      <c r="J17054"/>
      <c r="K17054"/>
      <c r="L17054" s="172"/>
    </row>
    <row r="17055" spans="7:12" x14ac:dyDescent="0.15">
      <c r="G17055"/>
      <c r="H17055"/>
      <c r="I17055"/>
      <c r="J17055"/>
      <c r="K17055"/>
      <c r="L17055" s="172"/>
    </row>
    <row r="17056" spans="7:12" x14ac:dyDescent="0.15">
      <c r="G17056"/>
      <c r="H17056"/>
      <c r="I17056"/>
      <c r="J17056"/>
      <c r="K17056"/>
      <c r="L17056" s="172"/>
    </row>
    <row r="17057" spans="7:12" x14ac:dyDescent="0.15">
      <c r="G17057"/>
      <c r="H17057"/>
      <c r="I17057"/>
      <c r="J17057"/>
      <c r="K17057"/>
      <c r="L17057" s="172"/>
    </row>
    <row r="17058" spans="7:12" x14ac:dyDescent="0.15">
      <c r="G17058"/>
      <c r="H17058"/>
      <c r="I17058"/>
      <c r="J17058"/>
      <c r="K17058"/>
      <c r="L17058" s="172"/>
    </row>
    <row r="17059" spans="7:12" x14ac:dyDescent="0.15">
      <c r="G17059"/>
      <c r="H17059"/>
      <c r="I17059"/>
      <c r="J17059"/>
      <c r="K17059"/>
      <c r="L17059" s="172"/>
    </row>
    <row r="17060" spans="7:12" x14ac:dyDescent="0.15">
      <c r="G17060"/>
      <c r="H17060"/>
      <c r="I17060"/>
      <c r="J17060"/>
      <c r="K17060"/>
      <c r="L17060" s="172"/>
    </row>
    <row r="17061" spans="7:12" x14ac:dyDescent="0.15">
      <c r="G17061"/>
      <c r="H17061"/>
      <c r="I17061"/>
      <c r="J17061"/>
      <c r="K17061"/>
      <c r="L17061" s="172"/>
    </row>
    <row r="17062" spans="7:12" x14ac:dyDescent="0.15">
      <c r="G17062"/>
      <c r="H17062"/>
      <c r="I17062"/>
      <c r="J17062"/>
      <c r="K17062"/>
      <c r="L17062" s="172"/>
    </row>
    <row r="17063" spans="7:12" x14ac:dyDescent="0.15">
      <c r="G17063"/>
      <c r="H17063"/>
      <c r="I17063"/>
      <c r="J17063"/>
      <c r="K17063"/>
      <c r="L17063" s="172"/>
    </row>
    <row r="17064" spans="7:12" x14ac:dyDescent="0.15">
      <c r="G17064"/>
      <c r="H17064"/>
      <c r="I17064"/>
      <c r="J17064"/>
      <c r="K17064"/>
      <c r="L17064" s="172"/>
    </row>
    <row r="17065" spans="7:12" x14ac:dyDescent="0.15">
      <c r="G17065"/>
      <c r="H17065"/>
      <c r="I17065"/>
      <c r="J17065"/>
      <c r="K17065"/>
      <c r="L17065" s="172"/>
    </row>
    <row r="17066" spans="7:12" x14ac:dyDescent="0.15">
      <c r="G17066"/>
      <c r="H17066"/>
      <c r="I17066"/>
      <c r="J17066"/>
      <c r="K17066"/>
      <c r="L17066" s="172"/>
    </row>
    <row r="17067" spans="7:12" x14ac:dyDescent="0.15">
      <c r="G17067"/>
      <c r="H17067"/>
      <c r="I17067"/>
      <c r="J17067"/>
      <c r="K17067"/>
      <c r="L17067" s="172"/>
    </row>
    <row r="17068" spans="7:12" x14ac:dyDescent="0.15">
      <c r="G17068"/>
      <c r="H17068"/>
      <c r="I17068"/>
      <c r="J17068"/>
      <c r="K17068"/>
      <c r="L17068" s="172"/>
    </row>
    <row r="17069" spans="7:12" x14ac:dyDescent="0.15">
      <c r="G17069"/>
      <c r="H17069"/>
      <c r="I17069"/>
      <c r="J17069"/>
      <c r="K17069"/>
      <c r="L17069" s="172"/>
    </row>
    <row r="17070" spans="7:12" x14ac:dyDescent="0.15">
      <c r="G17070"/>
      <c r="H17070"/>
      <c r="I17070"/>
      <c r="J17070"/>
      <c r="K17070"/>
      <c r="L17070" s="172"/>
    </row>
    <row r="17071" spans="7:12" x14ac:dyDescent="0.15">
      <c r="G17071"/>
      <c r="H17071"/>
      <c r="I17071"/>
      <c r="J17071"/>
      <c r="K17071"/>
      <c r="L17071" s="172"/>
    </row>
    <row r="17072" spans="7:12" x14ac:dyDescent="0.15">
      <c r="G17072"/>
      <c r="H17072"/>
      <c r="I17072"/>
      <c r="J17072"/>
      <c r="K17072"/>
      <c r="L17072" s="172"/>
    </row>
    <row r="17073" spans="7:12" x14ac:dyDescent="0.15">
      <c r="G17073"/>
      <c r="H17073"/>
      <c r="I17073"/>
      <c r="J17073"/>
      <c r="K17073"/>
      <c r="L17073" s="172"/>
    </row>
    <row r="17074" spans="7:12" x14ac:dyDescent="0.15">
      <c r="G17074"/>
      <c r="H17074"/>
      <c r="I17074"/>
      <c r="J17074"/>
      <c r="K17074"/>
      <c r="L17074" s="172"/>
    </row>
    <row r="17075" spans="7:12" x14ac:dyDescent="0.15">
      <c r="G17075"/>
      <c r="H17075"/>
      <c r="I17075"/>
      <c r="J17075"/>
      <c r="K17075"/>
      <c r="L17075" s="172"/>
    </row>
    <row r="17076" spans="7:12" x14ac:dyDescent="0.15">
      <c r="G17076"/>
      <c r="H17076"/>
      <c r="I17076"/>
      <c r="J17076"/>
      <c r="K17076"/>
      <c r="L17076" s="172"/>
    </row>
    <row r="17077" spans="7:12" x14ac:dyDescent="0.15">
      <c r="G17077"/>
      <c r="H17077"/>
      <c r="I17077"/>
      <c r="J17077"/>
      <c r="K17077"/>
      <c r="L17077" s="172"/>
    </row>
    <row r="17078" spans="7:12" x14ac:dyDescent="0.15">
      <c r="G17078"/>
      <c r="H17078"/>
      <c r="I17078"/>
      <c r="J17078"/>
      <c r="K17078"/>
      <c r="L17078" s="172"/>
    </row>
    <row r="17079" spans="7:12" x14ac:dyDescent="0.15">
      <c r="G17079"/>
      <c r="H17079"/>
      <c r="I17079"/>
      <c r="J17079"/>
      <c r="K17079"/>
      <c r="L17079" s="172"/>
    </row>
    <row r="17080" spans="7:12" x14ac:dyDescent="0.15">
      <c r="G17080"/>
      <c r="H17080"/>
      <c r="I17080"/>
      <c r="J17080"/>
      <c r="K17080"/>
      <c r="L17080" s="172"/>
    </row>
    <row r="17081" spans="7:12" x14ac:dyDescent="0.15">
      <c r="G17081"/>
      <c r="H17081"/>
      <c r="I17081"/>
      <c r="J17081"/>
      <c r="K17081"/>
      <c r="L17081" s="172"/>
    </row>
    <row r="17082" spans="7:12" x14ac:dyDescent="0.15">
      <c r="G17082"/>
      <c r="H17082"/>
      <c r="I17082"/>
      <c r="J17082"/>
      <c r="K17082"/>
      <c r="L17082" s="172"/>
    </row>
    <row r="17083" spans="7:12" x14ac:dyDescent="0.15">
      <c r="G17083"/>
      <c r="H17083"/>
      <c r="I17083"/>
      <c r="J17083"/>
      <c r="K17083"/>
      <c r="L17083" s="172"/>
    </row>
    <row r="17084" spans="7:12" x14ac:dyDescent="0.15">
      <c r="G17084"/>
      <c r="H17084"/>
      <c r="I17084"/>
      <c r="J17084"/>
      <c r="K17084"/>
      <c r="L17084" s="172"/>
    </row>
    <row r="17085" spans="7:12" x14ac:dyDescent="0.15">
      <c r="G17085"/>
      <c r="H17085"/>
      <c r="I17085"/>
      <c r="J17085"/>
      <c r="K17085"/>
      <c r="L17085" s="172"/>
    </row>
    <row r="17086" spans="7:12" x14ac:dyDescent="0.15">
      <c r="G17086"/>
      <c r="H17086"/>
      <c r="I17086"/>
      <c r="J17086"/>
      <c r="K17086"/>
      <c r="L17086" s="172"/>
    </row>
    <row r="17087" spans="7:12" x14ac:dyDescent="0.15">
      <c r="G17087"/>
      <c r="H17087"/>
      <c r="I17087"/>
      <c r="J17087"/>
      <c r="K17087"/>
      <c r="L17087" s="172"/>
    </row>
    <row r="17088" spans="7:12" x14ac:dyDescent="0.15">
      <c r="G17088"/>
      <c r="H17088"/>
      <c r="I17088"/>
      <c r="J17088"/>
      <c r="K17088"/>
      <c r="L17088" s="172"/>
    </row>
    <row r="17089" spans="7:12" x14ac:dyDescent="0.15">
      <c r="G17089"/>
      <c r="H17089"/>
      <c r="I17089"/>
      <c r="J17089"/>
      <c r="K17089"/>
      <c r="L17089" s="172"/>
    </row>
    <row r="17090" spans="7:12" x14ac:dyDescent="0.15">
      <c r="G17090"/>
      <c r="H17090"/>
      <c r="I17090"/>
      <c r="J17090"/>
      <c r="K17090"/>
      <c r="L17090" s="172"/>
    </row>
    <row r="17091" spans="7:12" x14ac:dyDescent="0.15">
      <c r="G17091"/>
      <c r="H17091"/>
      <c r="I17091"/>
      <c r="J17091"/>
      <c r="K17091"/>
      <c r="L17091" s="172"/>
    </row>
    <row r="17092" spans="7:12" x14ac:dyDescent="0.15">
      <c r="G17092"/>
      <c r="H17092"/>
      <c r="I17092"/>
      <c r="J17092"/>
      <c r="K17092"/>
      <c r="L17092" s="172"/>
    </row>
    <row r="17093" spans="7:12" x14ac:dyDescent="0.15">
      <c r="G17093"/>
      <c r="H17093"/>
      <c r="I17093"/>
      <c r="J17093"/>
      <c r="K17093"/>
      <c r="L17093" s="172"/>
    </row>
    <row r="17094" spans="7:12" x14ac:dyDescent="0.15">
      <c r="G17094"/>
      <c r="H17094"/>
      <c r="I17094"/>
      <c r="J17094"/>
      <c r="K17094"/>
      <c r="L17094" s="172"/>
    </row>
    <row r="17095" spans="7:12" x14ac:dyDescent="0.15">
      <c r="G17095"/>
      <c r="H17095"/>
      <c r="I17095"/>
      <c r="J17095"/>
      <c r="K17095"/>
      <c r="L17095" s="172"/>
    </row>
    <row r="17096" spans="7:12" x14ac:dyDescent="0.15">
      <c r="G17096"/>
      <c r="H17096"/>
      <c r="I17096"/>
      <c r="J17096"/>
      <c r="K17096"/>
      <c r="L17096" s="172"/>
    </row>
    <row r="17097" spans="7:12" x14ac:dyDescent="0.15">
      <c r="G17097"/>
      <c r="H17097"/>
      <c r="I17097"/>
      <c r="J17097"/>
      <c r="K17097"/>
      <c r="L17097" s="172"/>
    </row>
    <row r="17098" spans="7:12" x14ac:dyDescent="0.15">
      <c r="G17098"/>
      <c r="H17098"/>
      <c r="I17098"/>
      <c r="J17098"/>
      <c r="K17098"/>
      <c r="L17098" s="172"/>
    </row>
    <row r="17099" spans="7:12" x14ac:dyDescent="0.15">
      <c r="G17099"/>
      <c r="H17099"/>
      <c r="I17099"/>
      <c r="J17099"/>
      <c r="K17099"/>
      <c r="L17099" s="172"/>
    </row>
    <row r="17100" spans="7:12" x14ac:dyDescent="0.15">
      <c r="G17100"/>
      <c r="H17100"/>
      <c r="I17100"/>
      <c r="J17100"/>
      <c r="K17100"/>
      <c r="L17100" s="172"/>
    </row>
    <row r="17101" spans="7:12" x14ac:dyDescent="0.15">
      <c r="G17101"/>
      <c r="H17101"/>
      <c r="I17101"/>
      <c r="J17101"/>
      <c r="K17101"/>
      <c r="L17101" s="172"/>
    </row>
    <row r="17102" spans="7:12" x14ac:dyDescent="0.15">
      <c r="G17102"/>
      <c r="H17102"/>
      <c r="I17102"/>
      <c r="J17102"/>
      <c r="K17102"/>
      <c r="L17102" s="172"/>
    </row>
    <row r="17103" spans="7:12" x14ac:dyDescent="0.15">
      <c r="G17103"/>
      <c r="H17103"/>
      <c r="I17103"/>
      <c r="J17103"/>
      <c r="K17103"/>
      <c r="L17103" s="172"/>
    </row>
    <row r="17104" spans="7:12" x14ac:dyDescent="0.15">
      <c r="G17104"/>
      <c r="H17104"/>
      <c r="I17104"/>
      <c r="J17104"/>
      <c r="K17104"/>
      <c r="L17104" s="172"/>
    </row>
    <row r="17105" spans="7:12" x14ac:dyDescent="0.15">
      <c r="G17105"/>
      <c r="H17105"/>
      <c r="I17105"/>
      <c r="J17105"/>
      <c r="K17105"/>
      <c r="L17105" s="172"/>
    </row>
    <row r="17106" spans="7:12" x14ac:dyDescent="0.15">
      <c r="G17106"/>
      <c r="H17106"/>
      <c r="I17106"/>
      <c r="J17106"/>
      <c r="K17106"/>
      <c r="L17106" s="172"/>
    </row>
    <row r="17107" spans="7:12" x14ac:dyDescent="0.15">
      <c r="G17107"/>
      <c r="H17107"/>
      <c r="I17107"/>
      <c r="J17107"/>
      <c r="K17107"/>
      <c r="L17107" s="172"/>
    </row>
    <row r="17108" spans="7:12" x14ac:dyDescent="0.15">
      <c r="G17108"/>
      <c r="H17108"/>
      <c r="I17108"/>
      <c r="J17108"/>
      <c r="K17108"/>
      <c r="L17108" s="172"/>
    </row>
    <row r="17109" spans="7:12" x14ac:dyDescent="0.15">
      <c r="G17109"/>
      <c r="H17109"/>
      <c r="I17109"/>
      <c r="J17109"/>
      <c r="K17109"/>
      <c r="L17109" s="172"/>
    </row>
    <row r="17110" spans="7:12" x14ac:dyDescent="0.15">
      <c r="G17110"/>
      <c r="H17110"/>
      <c r="I17110"/>
      <c r="J17110"/>
      <c r="K17110"/>
      <c r="L17110" s="172"/>
    </row>
    <row r="17111" spans="7:12" x14ac:dyDescent="0.15">
      <c r="G17111"/>
      <c r="H17111"/>
      <c r="I17111"/>
      <c r="J17111"/>
      <c r="K17111"/>
      <c r="L17111" s="172"/>
    </row>
    <row r="17112" spans="7:12" x14ac:dyDescent="0.15">
      <c r="G17112"/>
      <c r="H17112"/>
      <c r="I17112"/>
      <c r="J17112"/>
      <c r="K17112"/>
      <c r="L17112" s="172"/>
    </row>
    <row r="17113" spans="7:12" x14ac:dyDescent="0.15">
      <c r="G17113"/>
      <c r="H17113"/>
      <c r="I17113"/>
      <c r="J17113"/>
      <c r="K17113"/>
      <c r="L17113" s="172"/>
    </row>
    <row r="17114" spans="7:12" x14ac:dyDescent="0.15">
      <c r="G17114"/>
      <c r="H17114"/>
      <c r="I17114"/>
      <c r="J17114"/>
      <c r="K17114"/>
      <c r="L17114" s="172"/>
    </row>
    <row r="17115" spans="7:12" x14ac:dyDescent="0.15">
      <c r="G17115"/>
      <c r="H17115"/>
      <c r="I17115"/>
      <c r="J17115"/>
      <c r="K17115"/>
      <c r="L17115" s="172"/>
    </row>
    <row r="17116" spans="7:12" x14ac:dyDescent="0.15">
      <c r="G17116"/>
      <c r="H17116"/>
      <c r="I17116"/>
      <c r="J17116"/>
      <c r="K17116"/>
      <c r="L17116" s="172"/>
    </row>
    <row r="17117" spans="7:12" x14ac:dyDescent="0.15">
      <c r="G17117"/>
      <c r="H17117"/>
      <c r="I17117"/>
      <c r="J17117"/>
      <c r="K17117"/>
      <c r="L17117" s="172"/>
    </row>
    <row r="17118" spans="7:12" x14ac:dyDescent="0.15">
      <c r="G17118"/>
      <c r="H17118"/>
      <c r="I17118"/>
      <c r="J17118"/>
      <c r="K17118"/>
      <c r="L17118" s="172"/>
    </row>
    <row r="17119" spans="7:12" x14ac:dyDescent="0.15">
      <c r="G17119"/>
      <c r="H17119"/>
      <c r="I17119"/>
      <c r="J17119"/>
      <c r="K17119"/>
      <c r="L17119" s="172"/>
    </row>
    <row r="17120" spans="7:12" x14ac:dyDescent="0.15">
      <c r="G17120"/>
      <c r="H17120"/>
      <c r="I17120"/>
      <c r="J17120"/>
      <c r="K17120"/>
      <c r="L17120" s="172"/>
    </row>
    <row r="17121" spans="7:12" x14ac:dyDescent="0.15">
      <c r="G17121"/>
      <c r="H17121"/>
      <c r="I17121"/>
      <c r="J17121"/>
      <c r="K17121"/>
      <c r="L17121" s="172"/>
    </row>
    <row r="17122" spans="7:12" x14ac:dyDescent="0.15">
      <c r="G17122"/>
      <c r="H17122"/>
      <c r="I17122"/>
      <c r="J17122"/>
      <c r="K17122"/>
      <c r="L17122" s="172"/>
    </row>
    <row r="17123" spans="7:12" x14ac:dyDescent="0.15">
      <c r="G17123"/>
      <c r="H17123"/>
      <c r="I17123"/>
      <c r="J17123"/>
      <c r="K17123"/>
      <c r="L17123" s="172"/>
    </row>
    <row r="17124" spans="7:12" x14ac:dyDescent="0.15">
      <c r="G17124"/>
      <c r="H17124"/>
      <c r="I17124"/>
      <c r="J17124"/>
      <c r="K17124"/>
      <c r="L17124" s="172"/>
    </row>
    <row r="17125" spans="7:12" x14ac:dyDescent="0.15">
      <c r="G17125"/>
      <c r="H17125"/>
      <c r="I17125"/>
      <c r="J17125"/>
      <c r="K17125"/>
      <c r="L17125" s="172"/>
    </row>
    <row r="17126" spans="7:12" x14ac:dyDescent="0.15">
      <c r="G17126"/>
      <c r="H17126"/>
      <c r="I17126"/>
      <c r="J17126"/>
      <c r="K17126"/>
      <c r="L17126" s="172"/>
    </row>
    <row r="17127" spans="7:12" x14ac:dyDescent="0.15">
      <c r="G17127"/>
      <c r="H17127"/>
      <c r="I17127"/>
      <c r="J17127"/>
      <c r="K17127"/>
      <c r="L17127" s="172"/>
    </row>
    <row r="17128" spans="7:12" x14ac:dyDescent="0.15">
      <c r="G17128"/>
      <c r="H17128"/>
      <c r="I17128"/>
      <c r="J17128"/>
      <c r="K17128"/>
      <c r="L17128" s="172"/>
    </row>
    <row r="17129" spans="7:12" x14ac:dyDescent="0.15">
      <c r="G17129"/>
      <c r="H17129"/>
      <c r="I17129"/>
      <c r="J17129"/>
      <c r="K17129"/>
      <c r="L17129" s="172"/>
    </row>
    <row r="17130" spans="7:12" x14ac:dyDescent="0.15">
      <c r="G17130"/>
      <c r="H17130"/>
      <c r="I17130"/>
      <c r="J17130"/>
      <c r="K17130"/>
      <c r="L17130" s="172"/>
    </row>
    <row r="17131" spans="7:12" x14ac:dyDescent="0.15">
      <c r="G17131"/>
      <c r="H17131"/>
      <c r="I17131"/>
      <c r="J17131"/>
      <c r="K17131"/>
      <c r="L17131" s="172"/>
    </row>
    <row r="17132" spans="7:12" x14ac:dyDescent="0.15">
      <c r="G17132"/>
      <c r="H17132"/>
      <c r="I17132"/>
      <c r="J17132"/>
      <c r="K17132"/>
      <c r="L17132" s="172"/>
    </row>
    <row r="17133" spans="7:12" x14ac:dyDescent="0.15">
      <c r="G17133"/>
      <c r="H17133"/>
      <c r="I17133"/>
      <c r="J17133"/>
      <c r="K17133"/>
      <c r="L17133" s="172"/>
    </row>
    <row r="17134" spans="7:12" x14ac:dyDescent="0.15">
      <c r="G17134"/>
      <c r="H17134"/>
      <c r="I17134"/>
      <c r="J17134"/>
      <c r="K17134"/>
      <c r="L17134" s="172"/>
    </row>
    <row r="17135" spans="7:12" x14ac:dyDescent="0.15">
      <c r="G17135"/>
      <c r="H17135"/>
      <c r="I17135"/>
      <c r="J17135"/>
      <c r="K17135"/>
      <c r="L17135" s="172"/>
    </row>
    <row r="17136" spans="7:12" x14ac:dyDescent="0.15">
      <c r="G17136"/>
      <c r="H17136"/>
      <c r="I17136"/>
      <c r="J17136"/>
      <c r="K17136"/>
      <c r="L17136" s="172"/>
    </row>
    <row r="17137" spans="7:12" x14ac:dyDescent="0.15">
      <c r="G17137"/>
      <c r="H17137"/>
      <c r="I17137"/>
      <c r="J17137"/>
      <c r="K17137"/>
      <c r="L17137" s="172"/>
    </row>
    <row r="17138" spans="7:12" x14ac:dyDescent="0.15">
      <c r="G17138"/>
      <c r="H17138"/>
      <c r="I17138"/>
      <c r="J17138"/>
      <c r="K17138"/>
      <c r="L17138" s="172"/>
    </row>
    <row r="17139" spans="7:12" x14ac:dyDescent="0.15">
      <c r="G17139"/>
      <c r="H17139"/>
      <c r="I17139"/>
      <c r="J17139"/>
      <c r="K17139"/>
      <c r="L17139" s="172"/>
    </row>
    <row r="17140" spans="7:12" x14ac:dyDescent="0.15">
      <c r="G17140"/>
      <c r="H17140"/>
      <c r="I17140"/>
      <c r="J17140"/>
      <c r="K17140"/>
      <c r="L17140" s="172"/>
    </row>
    <row r="17141" spans="7:12" x14ac:dyDescent="0.15">
      <c r="G17141"/>
      <c r="H17141"/>
      <c r="I17141"/>
      <c r="J17141"/>
      <c r="K17141"/>
      <c r="L17141" s="172"/>
    </row>
    <row r="17142" spans="7:12" x14ac:dyDescent="0.15">
      <c r="G17142"/>
      <c r="H17142"/>
      <c r="I17142"/>
      <c r="J17142"/>
      <c r="K17142"/>
      <c r="L17142" s="172"/>
    </row>
    <row r="17143" spans="7:12" x14ac:dyDescent="0.15">
      <c r="G17143"/>
      <c r="H17143"/>
      <c r="I17143"/>
      <c r="J17143"/>
      <c r="K17143"/>
      <c r="L17143" s="172"/>
    </row>
    <row r="17144" spans="7:12" x14ac:dyDescent="0.15">
      <c r="G17144"/>
      <c r="H17144"/>
      <c r="I17144"/>
      <c r="J17144"/>
      <c r="K17144"/>
      <c r="L17144" s="172"/>
    </row>
    <row r="17145" spans="7:12" x14ac:dyDescent="0.15">
      <c r="G17145"/>
      <c r="H17145"/>
      <c r="I17145"/>
      <c r="J17145"/>
      <c r="K17145"/>
      <c r="L17145" s="172"/>
    </row>
    <row r="17146" spans="7:12" x14ac:dyDescent="0.15">
      <c r="G17146"/>
      <c r="H17146"/>
      <c r="I17146"/>
      <c r="J17146"/>
      <c r="K17146"/>
      <c r="L17146" s="172"/>
    </row>
    <row r="17147" spans="7:12" x14ac:dyDescent="0.15">
      <c r="G17147"/>
      <c r="H17147"/>
      <c r="I17147"/>
      <c r="J17147"/>
      <c r="K17147"/>
      <c r="L17147" s="172"/>
    </row>
    <row r="17148" spans="7:12" x14ac:dyDescent="0.15">
      <c r="G17148"/>
      <c r="H17148"/>
      <c r="I17148"/>
      <c r="J17148"/>
      <c r="K17148"/>
      <c r="L17148" s="172"/>
    </row>
    <row r="17149" spans="7:12" x14ac:dyDescent="0.15">
      <c r="G17149"/>
      <c r="H17149"/>
      <c r="I17149"/>
      <c r="J17149"/>
      <c r="K17149"/>
      <c r="L17149" s="172"/>
    </row>
    <row r="17150" spans="7:12" x14ac:dyDescent="0.15">
      <c r="G17150"/>
      <c r="H17150"/>
      <c r="I17150"/>
      <c r="J17150"/>
      <c r="K17150"/>
      <c r="L17150" s="172"/>
    </row>
    <row r="17151" spans="7:12" x14ac:dyDescent="0.15">
      <c r="G17151"/>
      <c r="H17151"/>
      <c r="I17151"/>
      <c r="J17151"/>
      <c r="K17151"/>
      <c r="L17151" s="172"/>
    </row>
    <row r="17152" spans="7:12" x14ac:dyDescent="0.15">
      <c r="G17152"/>
      <c r="H17152"/>
      <c r="I17152"/>
      <c r="J17152"/>
      <c r="K17152"/>
      <c r="L17152" s="172"/>
    </row>
    <row r="17153" spans="7:12" x14ac:dyDescent="0.15">
      <c r="G17153"/>
      <c r="H17153"/>
      <c r="I17153"/>
      <c r="J17153"/>
      <c r="K17153"/>
      <c r="L17153" s="172"/>
    </row>
    <row r="17154" spans="7:12" x14ac:dyDescent="0.15">
      <c r="G17154"/>
      <c r="H17154"/>
      <c r="I17154"/>
      <c r="J17154"/>
      <c r="K17154"/>
      <c r="L17154" s="172"/>
    </row>
    <row r="17155" spans="7:12" x14ac:dyDescent="0.15">
      <c r="G17155"/>
      <c r="H17155"/>
      <c r="I17155"/>
      <c r="J17155"/>
      <c r="K17155"/>
      <c r="L17155" s="172"/>
    </row>
    <row r="17156" spans="7:12" x14ac:dyDescent="0.15">
      <c r="G17156"/>
      <c r="H17156"/>
      <c r="I17156"/>
      <c r="J17156"/>
      <c r="K17156"/>
      <c r="L17156" s="172"/>
    </row>
    <row r="17157" spans="7:12" x14ac:dyDescent="0.15">
      <c r="G17157"/>
      <c r="H17157"/>
      <c r="I17157"/>
      <c r="J17157"/>
      <c r="K17157"/>
      <c r="L17157" s="172"/>
    </row>
    <row r="17158" spans="7:12" x14ac:dyDescent="0.15">
      <c r="G17158"/>
      <c r="H17158"/>
      <c r="I17158"/>
      <c r="J17158"/>
      <c r="K17158"/>
      <c r="L17158" s="172"/>
    </row>
    <row r="17159" spans="7:12" x14ac:dyDescent="0.15">
      <c r="G17159"/>
      <c r="H17159"/>
      <c r="I17159"/>
      <c r="J17159"/>
      <c r="K17159"/>
      <c r="L17159" s="172"/>
    </row>
    <row r="17160" spans="7:12" x14ac:dyDescent="0.15">
      <c r="G17160"/>
      <c r="H17160"/>
      <c r="I17160"/>
      <c r="J17160"/>
      <c r="K17160"/>
      <c r="L17160" s="172"/>
    </row>
    <row r="17161" spans="7:12" x14ac:dyDescent="0.15">
      <c r="G17161"/>
      <c r="H17161"/>
      <c r="I17161"/>
      <c r="J17161"/>
      <c r="K17161"/>
      <c r="L17161" s="172"/>
    </row>
    <row r="17162" spans="7:12" x14ac:dyDescent="0.15">
      <c r="G17162"/>
      <c r="H17162"/>
      <c r="I17162"/>
      <c r="J17162"/>
      <c r="K17162"/>
      <c r="L17162" s="172"/>
    </row>
    <row r="17163" spans="7:12" x14ac:dyDescent="0.15">
      <c r="G17163"/>
      <c r="H17163"/>
      <c r="I17163"/>
      <c r="J17163"/>
      <c r="K17163"/>
      <c r="L17163" s="172"/>
    </row>
    <row r="17164" spans="7:12" x14ac:dyDescent="0.15">
      <c r="G17164"/>
      <c r="H17164"/>
      <c r="I17164"/>
      <c r="J17164"/>
      <c r="K17164"/>
      <c r="L17164" s="172"/>
    </row>
    <row r="17165" spans="7:12" x14ac:dyDescent="0.15">
      <c r="G17165"/>
      <c r="H17165"/>
      <c r="I17165"/>
      <c r="J17165"/>
      <c r="K17165"/>
      <c r="L17165" s="172"/>
    </row>
    <row r="17166" spans="7:12" x14ac:dyDescent="0.15">
      <c r="G17166"/>
      <c r="H17166"/>
      <c r="I17166"/>
      <c r="J17166"/>
      <c r="K17166"/>
      <c r="L17166" s="172"/>
    </row>
    <row r="17167" spans="7:12" x14ac:dyDescent="0.15">
      <c r="G17167"/>
      <c r="H17167"/>
      <c r="I17167"/>
      <c r="J17167"/>
      <c r="K17167"/>
      <c r="L17167" s="172"/>
    </row>
    <row r="17168" spans="7:12" x14ac:dyDescent="0.15">
      <c r="G17168"/>
      <c r="H17168"/>
      <c r="I17168"/>
      <c r="J17168"/>
      <c r="K17168"/>
      <c r="L17168" s="172"/>
    </row>
    <row r="17169" spans="7:12" x14ac:dyDescent="0.15">
      <c r="G17169"/>
      <c r="H17169"/>
      <c r="I17169"/>
      <c r="J17169"/>
      <c r="K17169"/>
      <c r="L17169" s="172"/>
    </row>
    <row r="17170" spans="7:12" x14ac:dyDescent="0.15">
      <c r="G17170"/>
      <c r="H17170"/>
      <c r="I17170"/>
      <c r="J17170"/>
      <c r="K17170"/>
      <c r="L17170" s="172"/>
    </row>
    <row r="17171" spans="7:12" x14ac:dyDescent="0.15">
      <c r="G17171"/>
      <c r="H17171"/>
      <c r="I17171"/>
      <c r="J17171"/>
      <c r="K17171"/>
      <c r="L17171" s="172"/>
    </row>
    <row r="17172" spans="7:12" x14ac:dyDescent="0.15">
      <c r="G17172"/>
      <c r="H17172"/>
      <c r="I17172"/>
      <c r="J17172"/>
      <c r="K17172"/>
      <c r="L17172" s="172"/>
    </row>
    <row r="17173" spans="7:12" x14ac:dyDescent="0.15">
      <c r="G17173"/>
      <c r="H17173"/>
      <c r="I17173"/>
      <c r="J17173"/>
      <c r="K17173"/>
      <c r="L17173" s="172"/>
    </row>
    <row r="17174" spans="7:12" x14ac:dyDescent="0.15">
      <c r="G17174"/>
      <c r="H17174"/>
      <c r="I17174"/>
      <c r="J17174"/>
      <c r="K17174"/>
      <c r="L17174" s="172"/>
    </row>
    <row r="17175" spans="7:12" x14ac:dyDescent="0.15">
      <c r="G17175"/>
      <c r="H17175"/>
      <c r="I17175"/>
      <c r="J17175"/>
      <c r="K17175"/>
      <c r="L17175" s="172"/>
    </row>
    <row r="17176" spans="7:12" x14ac:dyDescent="0.15">
      <c r="G17176"/>
      <c r="H17176"/>
      <c r="I17176"/>
      <c r="J17176"/>
      <c r="K17176"/>
      <c r="L17176" s="172"/>
    </row>
    <row r="17177" spans="7:12" x14ac:dyDescent="0.15">
      <c r="G17177"/>
      <c r="H17177"/>
      <c r="I17177"/>
      <c r="J17177"/>
      <c r="K17177"/>
      <c r="L17177" s="172"/>
    </row>
    <row r="17178" spans="7:12" x14ac:dyDescent="0.15">
      <c r="G17178"/>
      <c r="H17178"/>
      <c r="I17178"/>
      <c r="J17178"/>
      <c r="K17178"/>
      <c r="L17178" s="172"/>
    </row>
    <row r="17179" spans="7:12" x14ac:dyDescent="0.15">
      <c r="G17179"/>
      <c r="H17179"/>
      <c r="I17179"/>
      <c r="J17179"/>
      <c r="K17179"/>
      <c r="L17179" s="172"/>
    </row>
    <row r="17180" spans="7:12" x14ac:dyDescent="0.15">
      <c r="G17180"/>
      <c r="H17180"/>
      <c r="I17180"/>
      <c r="J17180"/>
      <c r="K17180"/>
      <c r="L17180" s="172"/>
    </row>
    <row r="17181" spans="7:12" x14ac:dyDescent="0.15">
      <c r="G17181"/>
      <c r="H17181"/>
      <c r="I17181"/>
      <c r="J17181"/>
      <c r="K17181"/>
      <c r="L17181" s="172"/>
    </row>
    <row r="17182" spans="7:12" x14ac:dyDescent="0.15">
      <c r="G17182"/>
      <c r="H17182"/>
      <c r="I17182"/>
      <c r="J17182"/>
      <c r="K17182"/>
      <c r="L17182" s="172"/>
    </row>
    <row r="17183" spans="7:12" x14ac:dyDescent="0.15">
      <c r="G17183"/>
      <c r="H17183"/>
      <c r="I17183"/>
      <c r="J17183"/>
      <c r="K17183"/>
      <c r="L17183" s="172"/>
    </row>
    <row r="17184" spans="7:12" x14ac:dyDescent="0.15">
      <c r="G17184"/>
      <c r="H17184"/>
      <c r="I17184"/>
      <c r="J17184"/>
      <c r="K17184"/>
      <c r="L17184" s="172"/>
    </row>
    <row r="17185" spans="7:12" x14ac:dyDescent="0.15">
      <c r="G17185"/>
      <c r="H17185"/>
      <c r="I17185"/>
      <c r="J17185"/>
      <c r="K17185"/>
      <c r="L17185" s="172"/>
    </row>
    <row r="17186" spans="7:12" x14ac:dyDescent="0.15">
      <c r="G17186"/>
      <c r="H17186"/>
      <c r="I17186"/>
      <c r="J17186"/>
      <c r="K17186"/>
      <c r="L17186" s="172"/>
    </row>
    <row r="17187" spans="7:12" x14ac:dyDescent="0.15">
      <c r="G17187"/>
      <c r="H17187"/>
      <c r="I17187"/>
      <c r="J17187"/>
      <c r="K17187"/>
      <c r="L17187" s="172"/>
    </row>
    <row r="17188" spans="7:12" x14ac:dyDescent="0.15">
      <c r="G17188"/>
      <c r="H17188"/>
      <c r="I17188"/>
      <c r="J17188"/>
      <c r="K17188"/>
      <c r="L17188" s="172"/>
    </row>
    <row r="17189" spans="7:12" x14ac:dyDescent="0.15">
      <c r="G17189"/>
      <c r="H17189"/>
      <c r="I17189"/>
      <c r="J17189"/>
      <c r="K17189"/>
      <c r="L17189" s="172"/>
    </row>
    <row r="17190" spans="7:12" x14ac:dyDescent="0.15">
      <c r="G17190"/>
      <c r="H17190"/>
      <c r="I17190"/>
      <c r="J17190"/>
      <c r="K17190"/>
      <c r="L17190" s="172"/>
    </row>
    <row r="17191" spans="7:12" x14ac:dyDescent="0.15">
      <c r="G17191"/>
      <c r="H17191"/>
      <c r="I17191"/>
      <c r="J17191"/>
      <c r="K17191"/>
      <c r="L17191" s="172"/>
    </row>
    <row r="17192" spans="7:12" x14ac:dyDescent="0.15">
      <c r="G17192"/>
      <c r="H17192"/>
      <c r="I17192"/>
      <c r="J17192"/>
      <c r="K17192"/>
      <c r="L17192" s="172"/>
    </row>
    <row r="17193" spans="7:12" x14ac:dyDescent="0.15">
      <c r="G17193"/>
      <c r="H17193"/>
      <c r="I17193"/>
      <c r="J17193"/>
      <c r="K17193"/>
      <c r="L17193" s="172"/>
    </row>
    <row r="17194" spans="7:12" x14ac:dyDescent="0.15">
      <c r="G17194"/>
      <c r="H17194"/>
      <c r="I17194"/>
      <c r="J17194"/>
      <c r="K17194"/>
      <c r="L17194" s="172"/>
    </row>
    <row r="17195" spans="7:12" x14ac:dyDescent="0.15">
      <c r="G17195"/>
      <c r="H17195"/>
      <c r="I17195"/>
      <c r="J17195"/>
      <c r="K17195"/>
      <c r="L17195" s="172"/>
    </row>
    <row r="17196" spans="7:12" x14ac:dyDescent="0.15">
      <c r="G17196"/>
      <c r="H17196"/>
      <c r="I17196"/>
      <c r="J17196"/>
      <c r="K17196"/>
      <c r="L17196" s="172"/>
    </row>
    <row r="17197" spans="7:12" x14ac:dyDescent="0.15">
      <c r="G17197"/>
      <c r="H17197"/>
      <c r="I17197"/>
      <c r="J17197"/>
      <c r="K17197"/>
      <c r="L17197" s="172"/>
    </row>
    <row r="17198" spans="7:12" x14ac:dyDescent="0.15">
      <c r="G17198"/>
      <c r="H17198"/>
      <c r="I17198"/>
      <c r="J17198"/>
      <c r="K17198"/>
      <c r="L17198" s="172"/>
    </row>
    <row r="17199" spans="7:12" x14ac:dyDescent="0.15">
      <c r="G17199"/>
      <c r="H17199"/>
      <c r="I17199"/>
      <c r="J17199"/>
      <c r="K17199"/>
      <c r="L17199" s="172"/>
    </row>
    <row r="17200" spans="7:12" x14ac:dyDescent="0.15">
      <c r="G17200"/>
      <c r="H17200"/>
      <c r="I17200"/>
      <c r="J17200"/>
      <c r="K17200"/>
      <c r="L17200" s="172"/>
    </row>
    <row r="17201" spans="7:12" x14ac:dyDescent="0.15">
      <c r="G17201"/>
      <c r="H17201"/>
      <c r="I17201"/>
      <c r="J17201"/>
      <c r="K17201"/>
      <c r="L17201" s="172"/>
    </row>
    <row r="17202" spans="7:12" x14ac:dyDescent="0.15">
      <c r="G17202"/>
      <c r="H17202"/>
      <c r="I17202"/>
      <c r="J17202"/>
      <c r="K17202"/>
      <c r="L17202" s="172"/>
    </row>
    <row r="17203" spans="7:12" x14ac:dyDescent="0.15">
      <c r="G17203"/>
      <c r="H17203"/>
      <c r="I17203"/>
      <c r="J17203"/>
      <c r="K17203"/>
      <c r="L17203" s="172"/>
    </row>
    <row r="17204" spans="7:12" x14ac:dyDescent="0.15">
      <c r="G17204"/>
      <c r="H17204"/>
      <c r="I17204"/>
      <c r="J17204"/>
      <c r="K17204"/>
      <c r="L17204" s="172"/>
    </row>
    <row r="17205" spans="7:12" x14ac:dyDescent="0.15">
      <c r="G17205"/>
      <c r="H17205"/>
      <c r="I17205"/>
      <c r="J17205"/>
      <c r="K17205"/>
      <c r="L17205" s="172"/>
    </row>
    <row r="17206" spans="7:12" x14ac:dyDescent="0.15">
      <c r="G17206"/>
      <c r="H17206"/>
      <c r="I17206"/>
      <c r="J17206"/>
      <c r="K17206"/>
      <c r="L17206" s="172"/>
    </row>
    <row r="17207" spans="7:12" x14ac:dyDescent="0.15">
      <c r="G17207"/>
      <c r="H17207"/>
      <c r="I17207"/>
      <c r="J17207"/>
      <c r="K17207"/>
      <c r="L17207" s="172"/>
    </row>
    <row r="17208" spans="7:12" x14ac:dyDescent="0.15">
      <c r="G17208"/>
      <c r="H17208"/>
      <c r="I17208"/>
      <c r="J17208"/>
      <c r="K17208"/>
      <c r="L17208" s="172"/>
    </row>
    <row r="17209" spans="7:12" x14ac:dyDescent="0.15">
      <c r="G17209"/>
      <c r="H17209"/>
      <c r="I17209"/>
      <c r="J17209"/>
      <c r="K17209"/>
      <c r="L17209" s="172"/>
    </row>
    <row r="17210" spans="7:12" x14ac:dyDescent="0.15">
      <c r="G17210"/>
      <c r="H17210"/>
      <c r="I17210"/>
      <c r="J17210"/>
      <c r="K17210"/>
      <c r="L17210" s="172"/>
    </row>
    <row r="17211" spans="7:12" x14ac:dyDescent="0.15">
      <c r="G17211"/>
      <c r="H17211"/>
      <c r="I17211"/>
      <c r="J17211"/>
      <c r="K17211"/>
      <c r="L17211" s="172"/>
    </row>
    <row r="17212" spans="7:12" x14ac:dyDescent="0.15">
      <c r="G17212"/>
      <c r="H17212"/>
      <c r="I17212"/>
      <c r="J17212"/>
      <c r="K17212"/>
      <c r="L17212" s="172"/>
    </row>
    <row r="17213" spans="7:12" x14ac:dyDescent="0.15">
      <c r="G17213"/>
      <c r="H17213"/>
      <c r="I17213"/>
      <c r="J17213"/>
      <c r="K17213"/>
      <c r="L17213" s="172"/>
    </row>
    <row r="17214" spans="7:12" x14ac:dyDescent="0.15">
      <c r="G17214"/>
      <c r="H17214"/>
      <c r="I17214"/>
      <c r="J17214"/>
      <c r="K17214"/>
      <c r="L17214" s="172"/>
    </row>
    <row r="17215" spans="7:12" x14ac:dyDescent="0.15">
      <c r="G17215"/>
      <c r="H17215"/>
      <c r="I17215"/>
      <c r="J17215"/>
      <c r="K17215"/>
      <c r="L17215" s="172"/>
    </row>
    <row r="17216" spans="7:12" x14ac:dyDescent="0.15">
      <c r="G17216"/>
      <c r="H17216"/>
      <c r="I17216"/>
      <c r="J17216"/>
      <c r="K17216"/>
      <c r="L17216" s="172"/>
    </row>
    <row r="17217" spans="7:12" x14ac:dyDescent="0.15">
      <c r="G17217"/>
      <c r="H17217"/>
      <c r="I17217"/>
      <c r="J17217"/>
      <c r="K17217"/>
      <c r="L17217" s="172"/>
    </row>
    <row r="17218" spans="7:12" x14ac:dyDescent="0.15">
      <c r="G17218"/>
      <c r="H17218"/>
      <c r="I17218"/>
      <c r="J17218"/>
      <c r="K17218"/>
      <c r="L17218" s="172"/>
    </row>
    <row r="17219" spans="7:12" x14ac:dyDescent="0.15">
      <c r="G17219"/>
      <c r="H17219"/>
      <c r="I17219"/>
      <c r="J17219"/>
      <c r="K17219"/>
      <c r="L17219" s="172"/>
    </row>
    <row r="17220" spans="7:12" x14ac:dyDescent="0.15">
      <c r="G17220"/>
      <c r="H17220"/>
      <c r="I17220"/>
      <c r="J17220"/>
      <c r="K17220"/>
      <c r="L17220" s="172"/>
    </row>
    <row r="17221" spans="7:12" x14ac:dyDescent="0.15">
      <c r="G17221"/>
      <c r="H17221"/>
      <c r="I17221"/>
      <c r="J17221"/>
      <c r="K17221"/>
      <c r="L17221" s="172"/>
    </row>
    <row r="17222" spans="7:12" x14ac:dyDescent="0.15">
      <c r="G17222"/>
      <c r="H17222"/>
      <c r="I17222"/>
      <c r="J17222"/>
      <c r="K17222"/>
      <c r="L17222" s="172"/>
    </row>
    <row r="17223" spans="7:12" x14ac:dyDescent="0.15">
      <c r="G17223"/>
      <c r="H17223"/>
      <c r="I17223"/>
      <c r="J17223"/>
      <c r="K17223"/>
      <c r="L17223" s="172"/>
    </row>
    <row r="17224" spans="7:12" x14ac:dyDescent="0.15">
      <c r="G17224"/>
      <c r="H17224"/>
      <c r="I17224"/>
      <c r="J17224"/>
      <c r="K17224"/>
      <c r="L17224" s="172"/>
    </row>
    <row r="17225" spans="7:12" x14ac:dyDescent="0.15">
      <c r="G17225"/>
      <c r="H17225"/>
      <c r="I17225"/>
      <c r="J17225"/>
      <c r="K17225"/>
      <c r="L17225" s="172"/>
    </row>
    <row r="17226" spans="7:12" x14ac:dyDescent="0.15">
      <c r="G17226"/>
      <c r="H17226"/>
      <c r="I17226"/>
      <c r="J17226"/>
      <c r="K17226"/>
      <c r="L17226" s="172"/>
    </row>
    <row r="17227" spans="7:12" x14ac:dyDescent="0.15">
      <c r="G17227"/>
      <c r="H17227"/>
      <c r="I17227"/>
      <c r="J17227"/>
      <c r="K17227"/>
      <c r="L17227" s="172"/>
    </row>
    <row r="17228" spans="7:12" x14ac:dyDescent="0.15">
      <c r="G17228"/>
      <c r="H17228"/>
      <c r="I17228"/>
      <c r="J17228"/>
      <c r="K17228"/>
      <c r="L17228" s="172"/>
    </row>
    <row r="17229" spans="7:12" x14ac:dyDescent="0.15">
      <c r="G17229"/>
      <c r="H17229"/>
      <c r="I17229"/>
      <c r="J17229"/>
      <c r="K17229"/>
      <c r="L17229" s="172"/>
    </row>
    <row r="17230" spans="7:12" x14ac:dyDescent="0.15">
      <c r="G17230"/>
      <c r="H17230"/>
      <c r="I17230"/>
      <c r="J17230"/>
      <c r="K17230"/>
      <c r="L17230" s="172"/>
    </row>
    <row r="17231" spans="7:12" x14ac:dyDescent="0.15">
      <c r="G17231"/>
      <c r="H17231"/>
      <c r="I17231"/>
      <c r="J17231"/>
      <c r="K17231"/>
      <c r="L17231" s="172"/>
    </row>
    <row r="17232" spans="7:12" x14ac:dyDescent="0.15">
      <c r="G17232"/>
      <c r="H17232"/>
      <c r="I17232"/>
      <c r="J17232"/>
      <c r="K17232"/>
      <c r="L17232" s="172"/>
    </row>
    <row r="17233" spans="7:12" x14ac:dyDescent="0.15">
      <c r="G17233"/>
      <c r="H17233"/>
      <c r="I17233"/>
      <c r="J17233"/>
      <c r="K17233"/>
      <c r="L17233" s="172"/>
    </row>
    <row r="17234" spans="7:12" x14ac:dyDescent="0.15">
      <c r="G17234"/>
      <c r="H17234"/>
      <c r="I17234"/>
      <c r="J17234"/>
      <c r="K17234"/>
      <c r="L17234" s="172"/>
    </row>
    <row r="17235" spans="7:12" x14ac:dyDescent="0.15">
      <c r="G17235"/>
      <c r="H17235"/>
      <c r="I17235"/>
      <c r="J17235"/>
      <c r="K17235"/>
      <c r="L17235" s="172"/>
    </row>
    <row r="17236" spans="7:12" x14ac:dyDescent="0.15">
      <c r="G17236"/>
      <c r="H17236"/>
      <c r="I17236"/>
      <c r="J17236"/>
      <c r="K17236"/>
      <c r="L17236" s="172"/>
    </row>
    <row r="17237" spans="7:12" x14ac:dyDescent="0.15">
      <c r="G17237"/>
      <c r="H17237"/>
      <c r="I17237"/>
      <c r="J17237"/>
      <c r="K17237"/>
      <c r="L17237" s="172"/>
    </row>
    <row r="17238" spans="7:12" x14ac:dyDescent="0.15">
      <c r="G17238"/>
      <c r="H17238"/>
      <c r="I17238"/>
      <c r="J17238"/>
      <c r="K17238"/>
      <c r="L17238" s="172"/>
    </row>
    <row r="17239" spans="7:12" x14ac:dyDescent="0.15">
      <c r="G17239"/>
      <c r="H17239"/>
      <c r="I17239"/>
      <c r="J17239"/>
      <c r="K17239"/>
      <c r="L17239" s="172"/>
    </row>
    <row r="17240" spans="7:12" x14ac:dyDescent="0.15">
      <c r="G17240"/>
      <c r="H17240"/>
      <c r="I17240"/>
      <c r="J17240"/>
      <c r="K17240"/>
      <c r="L17240" s="172"/>
    </row>
    <row r="17241" spans="7:12" x14ac:dyDescent="0.15">
      <c r="G17241"/>
      <c r="H17241"/>
      <c r="I17241"/>
      <c r="J17241"/>
      <c r="K17241"/>
      <c r="L17241" s="172"/>
    </row>
    <row r="17242" spans="7:12" x14ac:dyDescent="0.15">
      <c r="G17242"/>
      <c r="H17242"/>
      <c r="I17242"/>
      <c r="J17242"/>
      <c r="K17242"/>
      <c r="L17242" s="172"/>
    </row>
    <row r="17243" spans="7:12" x14ac:dyDescent="0.15">
      <c r="G17243"/>
      <c r="H17243"/>
      <c r="I17243"/>
      <c r="J17243"/>
      <c r="K17243"/>
      <c r="L17243" s="172"/>
    </row>
    <row r="17244" spans="7:12" x14ac:dyDescent="0.15">
      <c r="G17244"/>
      <c r="H17244"/>
      <c r="I17244"/>
      <c r="J17244"/>
      <c r="K17244"/>
      <c r="L17244" s="172"/>
    </row>
    <row r="17245" spans="7:12" x14ac:dyDescent="0.15">
      <c r="G17245"/>
      <c r="H17245"/>
      <c r="I17245"/>
      <c r="J17245"/>
      <c r="K17245"/>
      <c r="L17245" s="172"/>
    </row>
    <row r="17246" spans="7:12" x14ac:dyDescent="0.15">
      <c r="G17246"/>
      <c r="H17246"/>
      <c r="I17246"/>
      <c r="J17246"/>
      <c r="K17246"/>
      <c r="L17246" s="172"/>
    </row>
    <row r="17247" spans="7:12" x14ac:dyDescent="0.15">
      <c r="G17247"/>
      <c r="H17247"/>
      <c r="I17247"/>
      <c r="J17247"/>
      <c r="K17247"/>
      <c r="L17247" s="172"/>
    </row>
    <row r="17248" spans="7:12" x14ac:dyDescent="0.15">
      <c r="G17248"/>
      <c r="H17248"/>
      <c r="I17248"/>
      <c r="J17248"/>
      <c r="K17248"/>
      <c r="L17248" s="172"/>
    </row>
    <row r="17249" spans="7:12" x14ac:dyDescent="0.15">
      <c r="G17249"/>
      <c r="H17249"/>
      <c r="I17249"/>
      <c r="J17249"/>
      <c r="K17249"/>
      <c r="L17249" s="172"/>
    </row>
    <row r="17250" spans="7:12" x14ac:dyDescent="0.15">
      <c r="G17250"/>
      <c r="H17250"/>
      <c r="I17250"/>
      <c r="J17250"/>
      <c r="K17250"/>
      <c r="L17250" s="172"/>
    </row>
    <row r="17251" spans="7:12" x14ac:dyDescent="0.15">
      <c r="G17251"/>
      <c r="H17251"/>
      <c r="I17251"/>
      <c r="J17251"/>
      <c r="K17251"/>
      <c r="L17251" s="172"/>
    </row>
    <row r="17252" spans="7:12" x14ac:dyDescent="0.15">
      <c r="G17252"/>
      <c r="H17252"/>
      <c r="I17252"/>
      <c r="J17252"/>
      <c r="K17252"/>
      <c r="L17252" s="172"/>
    </row>
    <row r="17253" spans="7:12" x14ac:dyDescent="0.15">
      <c r="G17253"/>
      <c r="H17253"/>
      <c r="I17253"/>
      <c r="J17253"/>
      <c r="K17253"/>
      <c r="L17253" s="172"/>
    </row>
    <row r="17254" spans="7:12" x14ac:dyDescent="0.15">
      <c r="G17254"/>
      <c r="H17254"/>
      <c r="I17254"/>
      <c r="J17254"/>
      <c r="K17254"/>
      <c r="L17254" s="172"/>
    </row>
    <row r="17255" spans="7:12" x14ac:dyDescent="0.15">
      <c r="G17255"/>
      <c r="H17255"/>
      <c r="I17255"/>
      <c r="J17255"/>
      <c r="K17255"/>
      <c r="L17255" s="172"/>
    </row>
    <row r="17256" spans="7:12" x14ac:dyDescent="0.15">
      <c r="G17256"/>
      <c r="H17256"/>
      <c r="I17256"/>
      <c r="J17256"/>
      <c r="K17256"/>
      <c r="L17256" s="172"/>
    </row>
    <row r="17257" spans="7:12" x14ac:dyDescent="0.15">
      <c r="G17257"/>
      <c r="H17257"/>
      <c r="I17257"/>
      <c r="J17257"/>
      <c r="K17257"/>
      <c r="L17257" s="172"/>
    </row>
    <row r="17258" spans="7:12" x14ac:dyDescent="0.15">
      <c r="G17258"/>
      <c r="H17258"/>
      <c r="I17258"/>
      <c r="J17258"/>
      <c r="K17258"/>
      <c r="L17258" s="172"/>
    </row>
    <row r="17259" spans="7:12" x14ac:dyDescent="0.15">
      <c r="G17259"/>
      <c r="H17259"/>
      <c r="I17259"/>
      <c r="J17259"/>
      <c r="K17259"/>
      <c r="L17259" s="172"/>
    </row>
    <row r="17260" spans="7:12" x14ac:dyDescent="0.15">
      <c r="G17260"/>
      <c r="H17260"/>
      <c r="I17260"/>
      <c r="J17260"/>
      <c r="K17260"/>
      <c r="L17260" s="172"/>
    </row>
    <row r="17261" spans="7:12" x14ac:dyDescent="0.15">
      <c r="G17261"/>
      <c r="H17261"/>
      <c r="I17261"/>
      <c r="J17261"/>
      <c r="K17261"/>
      <c r="L17261" s="172"/>
    </row>
    <row r="17262" spans="7:12" x14ac:dyDescent="0.15">
      <c r="G17262"/>
      <c r="H17262"/>
      <c r="I17262"/>
      <c r="J17262"/>
      <c r="K17262"/>
      <c r="L17262" s="172"/>
    </row>
    <row r="17263" spans="7:12" x14ac:dyDescent="0.15">
      <c r="G17263"/>
      <c r="H17263"/>
      <c r="I17263"/>
      <c r="J17263"/>
      <c r="K17263"/>
      <c r="L17263" s="172"/>
    </row>
    <row r="17264" spans="7:12" x14ac:dyDescent="0.15">
      <c r="G17264"/>
      <c r="H17264"/>
      <c r="I17264"/>
      <c r="J17264"/>
      <c r="K17264"/>
      <c r="L17264" s="172"/>
    </row>
    <row r="17265" spans="7:12" x14ac:dyDescent="0.15">
      <c r="G17265"/>
      <c r="H17265"/>
      <c r="I17265"/>
      <c r="J17265"/>
      <c r="K17265"/>
      <c r="L17265" s="172"/>
    </row>
    <row r="17266" spans="7:12" x14ac:dyDescent="0.15">
      <c r="G17266"/>
      <c r="H17266"/>
      <c r="I17266"/>
      <c r="J17266"/>
      <c r="K17266"/>
      <c r="L17266" s="172"/>
    </row>
    <row r="17267" spans="7:12" x14ac:dyDescent="0.15">
      <c r="G17267"/>
      <c r="H17267"/>
      <c r="I17267"/>
      <c r="J17267"/>
      <c r="K17267"/>
      <c r="L17267" s="172"/>
    </row>
    <row r="17268" spans="7:12" x14ac:dyDescent="0.15">
      <c r="G17268"/>
      <c r="H17268"/>
      <c r="I17268"/>
      <c r="J17268"/>
      <c r="K17268"/>
      <c r="L17268" s="172"/>
    </row>
    <row r="17269" spans="7:12" x14ac:dyDescent="0.15">
      <c r="G17269"/>
      <c r="H17269"/>
      <c r="I17269"/>
      <c r="J17269"/>
      <c r="K17269"/>
      <c r="L17269" s="172"/>
    </row>
    <row r="17270" spans="7:12" x14ac:dyDescent="0.15">
      <c r="G17270"/>
      <c r="H17270"/>
      <c r="I17270"/>
      <c r="J17270"/>
      <c r="K17270"/>
      <c r="L17270" s="172"/>
    </row>
    <row r="17271" spans="7:12" x14ac:dyDescent="0.15">
      <c r="G17271"/>
      <c r="H17271"/>
      <c r="I17271"/>
      <c r="J17271"/>
      <c r="K17271"/>
      <c r="L17271" s="172"/>
    </row>
    <row r="17272" spans="7:12" x14ac:dyDescent="0.15">
      <c r="G17272"/>
      <c r="H17272"/>
      <c r="I17272"/>
      <c r="J17272"/>
      <c r="K17272"/>
      <c r="L17272" s="172"/>
    </row>
    <row r="17273" spans="7:12" x14ac:dyDescent="0.15">
      <c r="G17273"/>
      <c r="H17273"/>
      <c r="I17273"/>
      <c r="J17273"/>
      <c r="K17273"/>
      <c r="L17273" s="172"/>
    </row>
    <row r="17274" spans="7:12" x14ac:dyDescent="0.15">
      <c r="G17274"/>
      <c r="H17274"/>
      <c r="I17274"/>
      <c r="J17274"/>
      <c r="K17274"/>
      <c r="L17274" s="172"/>
    </row>
    <row r="17275" spans="7:12" x14ac:dyDescent="0.15">
      <c r="G17275"/>
      <c r="H17275"/>
      <c r="I17275"/>
      <c r="J17275"/>
      <c r="K17275"/>
      <c r="L17275" s="172"/>
    </row>
    <row r="17276" spans="7:12" x14ac:dyDescent="0.15">
      <c r="G17276"/>
      <c r="H17276"/>
      <c r="I17276"/>
      <c r="J17276"/>
      <c r="K17276"/>
      <c r="L17276" s="172"/>
    </row>
    <row r="17277" spans="7:12" x14ac:dyDescent="0.15">
      <c r="G17277"/>
      <c r="H17277"/>
      <c r="I17277"/>
      <c r="J17277"/>
      <c r="K17277"/>
      <c r="L17277" s="172"/>
    </row>
    <row r="17278" spans="7:12" x14ac:dyDescent="0.15">
      <c r="G17278"/>
      <c r="H17278"/>
      <c r="I17278"/>
      <c r="J17278"/>
      <c r="K17278"/>
      <c r="L17278" s="172"/>
    </row>
    <row r="17279" spans="7:12" x14ac:dyDescent="0.15">
      <c r="G17279"/>
      <c r="H17279"/>
      <c r="I17279"/>
      <c r="J17279"/>
      <c r="K17279"/>
      <c r="L17279" s="172"/>
    </row>
    <row r="17280" spans="7:12" x14ac:dyDescent="0.15">
      <c r="G17280"/>
      <c r="H17280"/>
      <c r="I17280"/>
      <c r="J17280"/>
      <c r="K17280"/>
      <c r="L17280" s="172"/>
    </row>
    <row r="17281" spans="7:12" x14ac:dyDescent="0.15">
      <c r="G17281"/>
      <c r="H17281"/>
      <c r="I17281"/>
      <c r="J17281"/>
      <c r="K17281"/>
      <c r="L17281" s="172"/>
    </row>
    <row r="17282" spans="7:12" x14ac:dyDescent="0.15">
      <c r="G17282"/>
      <c r="H17282"/>
      <c r="I17282"/>
      <c r="J17282"/>
      <c r="K17282"/>
      <c r="L17282" s="172"/>
    </row>
    <row r="17283" spans="7:12" x14ac:dyDescent="0.15">
      <c r="G17283"/>
      <c r="H17283"/>
      <c r="I17283"/>
      <c r="J17283"/>
      <c r="K17283"/>
      <c r="L17283" s="172"/>
    </row>
    <row r="17284" spans="7:12" x14ac:dyDescent="0.15">
      <c r="G17284"/>
      <c r="H17284"/>
      <c r="I17284"/>
      <c r="J17284"/>
      <c r="K17284"/>
      <c r="L17284" s="172"/>
    </row>
    <row r="17285" spans="7:12" x14ac:dyDescent="0.15">
      <c r="G17285"/>
      <c r="H17285"/>
      <c r="I17285"/>
      <c r="J17285"/>
      <c r="K17285"/>
      <c r="L17285" s="172"/>
    </row>
    <row r="17286" spans="7:12" x14ac:dyDescent="0.15">
      <c r="G17286"/>
      <c r="H17286"/>
      <c r="I17286"/>
      <c r="J17286"/>
      <c r="K17286"/>
      <c r="L17286" s="172"/>
    </row>
    <row r="17287" spans="7:12" x14ac:dyDescent="0.15">
      <c r="G17287"/>
      <c r="H17287"/>
      <c r="I17287"/>
      <c r="J17287"/>
      <c r="K17287"/>
      <c r="L17287" s="172"/>
    </row>
    <row r="17288" spans="7:12" x14ac:dyDescent="0.15">
      <c r="G17288"/>
      <c r="H17288"/>
      <c r="I17288"/>
      <c r="J17288"/>
      <c r="K17288"/>
      <c r="L17288" s="172"/>
    </row>
    <row r="17289" spans="7:12" x14ac:dyDescent="0.15">
      <c r="G17289"/>
      <c r="H17289"/>
      <c r="I17289"/>
      <c r="J17289"/>
      <c r="K17289"/>
      <c r="L17289" s="172"/>
    </row>
    <row r="17290" spans="7:12" x14ac:dyDescent="0.15">
      <c r="G17290"/>
      <c r="H17290"/>
      <c r="I17290"/>
      <c r="J17290"/>
      <c r="K17290"/>
      <c r="L17290" s="172"/>
    </row>
    <row r="17291" spans="7:12" x14ac:dyDescent="0.15">
      <c r="G17291"/>
      <c r="H17291"/>
      <c r="I17291"/>
      <c r="J17291"/>
      <c r="K17291"/>
      <c r="L17291" s="172"/>
    </row>
    <row r="17292" spans="7:12" x14ac:dyDescent="0.15">
      <c r="G17292"/>
      <c r="H17292"/>
      <c r="I17292"/>
      <c r="J17292"/>
      <c r="K17292"/>
      <c r="L17292" s="172"/>
    </row>
    <row r="17293" spans="7:12" x14ac:dyDescent="0.15">
      <c r="G17293"/>
      <c r="H17293"/>
      <c r="I17293"/>
      <c r="J17293"/>
      <c r="K17293"/>
      <c r="L17293" s="172"/>
    </row>
    <row r="17294" spans="7:12" x14ac:dyDescent="0.15">
      <c r="G17294"/>
      <c r="H17294"/>
      <c r="I17294"/>
      <c r="J17294"/>
      <c r="K17294"/>
      <c r="L17294" s="172"/>
    </row>
    <row r="17295" spans="7:12" x14ac:dyDescent="0.15">
      <c r="G17295"/>
      <c r="H17295"/>
      <c r="I17295"/>
      <c r="J17295"/>
      <c r="K17295"/>
      <c r="L17295" s="172"/>
    </row>
    <row r="17296" spans="7:12" x14ac:dyDescent="0.15">
      <c r="G17296"/>
      <c r="H17296"/>
      <c r="I17296"/>
      <c r="J17296"/>
      <c r="K17296"/>
      <c r="L17296" s="172"/>
    </row>
    <row r="17297" spans="7:12" x14ac:dyDescent="0.15">
      <c r="G17297"/>
      <c r="H17297"/>
      <c r="I17297"/>
      <c r="J17297"/>
      <c r="K17297"/>
      <c r="L17297" s="172"/>
    </row>
    <row r="17298" spans="7:12" x14ac:dyDescent="0.15">
      <c r="G17298"/>
      <c r="H17298"/>
      <c r="I17298"/>
      <c r="J17298"/>
      <c r="K17298"/>
      <c r="L17298" s="172"/>
    </row>
    <row r="17299" spans="7:12" x14ac:dyDescent="0.15">
      <c r="G17299"/>
      <c r="H17299"/>
      <c r="I17299"/>
      <c r="J17299"/>
      <c r="K17299"/>
      <c r="L17299" s="172"/>
    </row>
    <row r="17300" spans="7:12" x14ac:dyDescent="0.15">
      <c r="G17300"/>
      <c r="H17300"/>
      <c r="I17300"/>
      <c r="J17300"/>
      <c r="K17300"/>
      <c r="L17300" s="172"/>
    </row>
    <row r="17301" spans="7:12" x14ac:dyDescent="0.15">
      <c r="G17301"/>
      <c r="H17301"/>
      <c r="I17301"/>
      <c r="J17301"/>
      <c r="K17301"/>
      <c r="L17301" s="172"/>
    </row>
    <row r="17302" spans="7:12" x14ac:dyDescent="0.15">
      <c r="G17302"/>
      <c r="H17302"/>
      <c r="I17302"/>
      <c r="J17302"/>
      <c r="K17302"/>
      <c r="L17302" s="172"/>
    </row>
    <row r="17303" spans="7:12" x14ac:dyDescent="0.15">
      <c r="G17303"/>
      <c r="H17303"/>
      <c r="I17303"/>
      <c r="J17303"/>
      <c r="K17303"/>
      <c r="L17303" s="172"/>
    </row>
    <row r="17304" spans="7:12" x14ac:dyDescent="0.15">
      <c r="G17304"/>
      <c r="H17304"/>
      <c r="I17304"/>
      <c r="J17304"/>
      <c r="K17304"/>
      <c r="L17304" s="172"/>
    </row>
    <row r="17305" spans="7:12" x14ac:dyDescent="0.15">
      <c r="G17305"/>
      <c r="H17305"/>
      <c r="I17305"/>
      <c r="J17305"/>
      <c r="K17305"/>
      <c r="L17305" s="172"/>
    </row>
    <row r="17306" spans="7:12" x14ac:dyDescent="0.15">
      <c r="G17306"/>
      <c r="H17306"/>
      <c r="I17306"/>
      <c r="J17306"/>
      <c r="K17306"/>
      <c r="L17306" s="172"/>
    </row>
    <row r="17307" spans="7:12" x14ac:dyDescent="0.15">
      <c r="G17307"/>
      <c r="H17307"/>
      <c r="I17307"/>
      <c r="J17307"/>
      <c r="K17307"/>
      <c r="L17307" s="172"/>
    </row>
    <row r="17308" spans="7:12" x14ac:dyDescent="0.15">
      <c r="G17308"/>
      <c r="H17308"/>
      <c r="I17308"/>
      <c r="J17308"/>
      <c r="K17308"/>
      <c r="L17308" s="172"/>
    </row>
    <row r="17309" spans="7:12" x14ac:dyDescent="0.15">
      <c r="G17309"/>
      <c r="H17309"/>
      <c r="I17309"/>
      <c r="J17309"/>
      <c r="K17309"/>
      <c r="L17309" s="172"/>
    </row>
    <row r="17310" spans="7:12" x14ac:dyDescent="0.15">
      <c r="G17310"/>
      <c r="H17310"/>
      <c r="I17310"/>
      <c r="J17310"/>
      <c r="K17310"/>
      <c r="L17310" s="172"/>
    </row>
    <row r="17311" spans="7:12" x14ac:dyDescent="0.15">
      <c r="G17311"/>
      <c r="H17311"/>
      <c r="I17311"/>
      <c r="J17311"/>
      <c r="K17311"/>
      <c r="L17311" s="172"/>
    </row>
    <row r="17312" spans="7:12" x14ac:dyDescent="0.15">
      <c r="G17312"/>
      <c r="H17312"/>
      <c r="I17312"/>
      <c r="J17312"/>
      <c r="K17312"/>
      <c r="L17312" s="172"/>
    </row>
    <row r="17313" spans="7:12" x14ac:dyDescent="0.15">
      <c r="G17313"/>
      <c r="H17313"/>
      <c r="I17313"/>
      <c r="J17313"/>
      <c r="K17313"/>
      <c r="L17313" s="172"/>
    </row>
    <row r="17314" spans="7:12" x14ac:dyDescent="0.15">
      <c r="G17314"/>
      <c r="H17314"/>
      <c r="I17314"/>
      <c r="J17314"/>
      <c r="K17314"/>
      <c r="L17314" s="172"/>
    </row>
    <row r="17315" spans="7:12" x14ac:dyDescent="0.15">
      <c r="G17315"/>
      <c r="H17315"/>
      <c r="I17315"/>
      <c r="J17315"/>
      <c r="K17315"/>
      <c r="L17315" s="172"/>
    </row>
    <row r="17316" spans="7:12" x14ac:dyDescent="0.15">
      <c r="G17316"/>
      <c r="H17316"/>
      <c r="I17316"/>
      <c r="J17316"/>
      <c r="K17316"/>
      <c r="L17316" s="172"/>
    </row>
    <row r="17317" spans="7:12" x14ac:dyDescent="0.15">
      <c r="G17317"/>
      <c r="H17317"/>
      <c r="I17317"/>
      <c r="J17317"/>
      <c r="K17317"/>
      <c r="L17317" s="172"/>
    </row>
    <row r="17318" spans="7:12" x14ac:dyDescent="0.15">
      <c r="G17318"/>
      <c r="H17318"/>
      <c r="I17318"/>
      <c r="J17318"/>
      <c r="K17318"/>
      <c r="L17318" s="172"/>
    </row>
    <row r="17319" spans="7:12" x14ac:dyDescent="0.15">
      <c r="G17319"/>
      <c r="H17319"/>
      <c r="I17319"/>
      <c r="J17319"/>
      <c r="K17319"/>
      <c r="L17319" s="172"/>
    </row>
    <row r="17320" spans="7:12" x14ac:dyDescent="0.15">
      <c r="G17320"/>
      <c r="H17320"/>
      <c r="I17320"/>
      <c r="J17320"/>
      <c r="K17320"/>
      <c r="L17320" s="172"/>
    </row>
    <row r="17321" spans="7:12" x14ac:dyDescent="0.15">
      <c r="G17321"/>
      <c r="H17321"/>
      <c r="I17321"/>
      <c r="J17321"/>
      <c r="K17321"/>
      <c r="L17321" s="172"/>
    </row>
    <row r="17322" spans="7:12" x14ac:dyDescent="0.15">
      <c r="G17322"/>
      <c r="H17322"/>
      <c r="I17322"/>
      <c r="J17322"/>
      <c r="K17322"/>
      <c r="L17322" s="172"/>
    </row>
    <row r="17323" spans="7:12" x14ac:dyDescent="0.15">
      <c r="G17323"/>
      <c r="H17323"/>
      <c r="I17323"/>
      <c r="J17323"/>
      <c r="K17323"/>
      <c r="L17323" s="172"/>
    </row>
    <row r="17324" spans="7:12" x14ac:dyDescent="0.15">
      <c r="G17324"/>
      <c r="H17324"/>
      <c r="I17324"/>
      <c r="J17324"/>
      <c r="K17324"/>
      <c r="L17324" s="172"/>
    </row>
    <row r="17325" spans="7:12" x14ac:dyDescent="0.15">
      <c r="G17325"/>
      <c r="H17325"/>
      <c r="I17325"/>
      <c r="J17325"/>
      <c r="K17325"/>
      <c r="L17325" s="172"/>
    </row>
    <row r="17326" spans="7:12" x14ac:dyDescent="0.15">
      <c r="G17326"/>
      <c r="H17326"/>
      <c r="I17326"/>
      <c r="J17326"/>
      <c r="K17326"/>
      <c r="L17326" s="172"/>
    </row>
    <row r="17327" spans="7:12" x14ac:dyDescent="0.15">
      <c r="G17327"/>
      <c r="H17327"/>
      <c r="I17327"/>
      <c r="J17327"/>
      <c r="K17327"/>
      <c r="L17327" s="172"/>
    </row>
    <row r="17328" spans="7:12" x14ac:dyDescent="0.15">
      <c r="G17328"/>
      <c r="H17328"/>
      <c r="I17328"/>
      <c r="J17328"/>
      <c r="K17328"/>
      <c r="L17328" s="172"/>
    </row>
    <row r="17329" spans="7:12" x14ac:dyDescent="0.15">
      <c r="G17329"/>
      <c r="H17329"/>
      <c r="I17329"/>
      <c r="J17329"/>
      <c r="K17329"/>
      <c r="L17329" s="172"/>
    </row>
    <row r="17330" spans="7:12" x14ac:dyDescent="0.15">
      <c r="G17330"/>
      <c r="H17330"/>
      <c r="I17330"/>
      <c r="J17330"/>
      <c r="K17330"/>
      <c r="L17330" s="172"/>
    </row>
    <row r="17331" spans="7:12" x14ac:dyDescent="0.15">
      <c r="G17331"/>
      <c r="H17331"/>
      <c r="I17331"/>
      <c r="J17331"/>
      <c r="K17331"/>
      <c r="L17331" s="172"/>
    </row>
    <row r="17332" spans="7:12" x14ac:dyDescent="0.15">
      <c r="G17332"/>
      <c r="H17332"/>
      <c r="I17332"/>
      <c r="J17332"/>
      <c r="K17332"/>
      <c r="L17332" s="172"/>
    </row>
    <row r="17333" spans="7:12" x14ac:dyDescent="0.15">
      <c r="G17333"/>
      <c r="H17333"/>
      <c r="I17333"/>
      <c r="J17333"/>
      <c r="K17333"/>
      <c r="L17333" s="172"/>
    </row>
    <row r="17334" spans="7:12" x14ac:dyDescent="0.15">
      <c r="G17334"/>
      <c r="H17334"/>
      <c r="I17334"/>
      <c r="J17334"/>
      <c r="K17334"/>
      <c r="L17334" s="172"/>
    </row>
    <row r="17335" spans="7:12" x14ac:dyDescent="0.15">
      <c r="G17335"/>
      <c r="H17335"/>
      <c r="I17335"/>
      <c r="J17335"/>
      <c r="K17335"/>
      <c r="L17335" s="172"/>
    </row>
    <row r="17336" spans="7:12" x14ac:dyDescent="0.15">
      <c r="G17336"/>
      <c r="H17336"/>
      <c r="I17336"/>
      <c r="J17336"/>
      <c r="K17336"/>
      <c r="L17336" s="172"/>
    </row>
    <row r="17337" spans="7:12" x14ac:dyDescent="0.15">
      <c r="G17337"/>
      <c r="H17337"/>
      <c r="I17337"/>
      <c r="J17337"/>
      <c r="K17337"/>
      <c r="L17337" s="172"/>
    </row>
    <row r="17338" spans="7:12" x14ac:dyDescent="0.15">
      <c r="G17338"/>
      <c r="H17338"/>
      <c r="I17338"/>
      <c r="J17338"/>
      <c r="K17338"/>
      <c r="L17338" s="172"/>
    </row>
    <row r="17339" spans="7:12" x14ac:dyDescent="0.15">
      <c r="G17339"/>
      <c r="H17339"/>
      <c r="I17339"/>
      <c r="J17339"/>
      <c r="K17339"/>
      <c r="L17339" s="172"/>
    </row>
    <row r="17340" spans="7:12" x14ac:dyDescent="0.15">
      <c r="G17340"/>
      <c r="H17340"/>
      <c r="I17340"/>
      <c r="J17340"/>
      <c r="K17340"/>
      <c r="L17340" s="172"/>
    </row>
    <row r="17341" spans="7:12" x14ac:dyDescent="0.15">
      <c r="G17341"/>
      <c r="H17341"/>
      <c r="I17341"/>
      <c r="J17341"/>
      <c r="K17341"/>
      <c r="L17341" s="172"/>
    </row>
    <row r="17342" spans="7:12" x14ac:dyDescent="0.15">
      <c r="G17342"/>
      <c r="H17342"/>
      <c r="I17342"/>
      <c r="J17342"/>
      <c r="K17342"/>
      <c r="L17342" s="172"/>
    </row>
    <row r="17343" spans="7:12" x14ac:dyDescent="0.15">
      <c r="G17343"/>
      <c r="H17343"/>
      <c r="I17343"/>
      <c r="J17343"/>
      <c r="K17343"/>
      <c r="L17343" s="172"/>
    </row>
    <row r="17344" spans="7:12" x14ac:dyDescent="0.15">
      <c r="G17344"/>
      <c r="H17344"/>
      <c r="I17344"/>
      <c r="J17344"/>
      <c r="K17344"/>
      <c r="L17344" s="172"/>
    </row>
    <row r="17345" spans="7:12" x14ac:dyDescent="0.15">
      <c r="G17345"/>
      <c r="H17345"/>
      <c r="I17345"/>
      <c r="J17345"/>
      <c r="K17345"/>
      <c r="L17345" s="172"/>
    </row>
    <row r="17346" spans="7:12" x14ac:dyDescent="0.15">
      <c r="G17346"/>
      <c r="H17346"/>
      <c r="I17346"/>
      <c r="J17346"/>
      <c r="K17346"/>
      <c r="L17346" s="172"/>
    </row>
    <row r="17347" spans="7:12" x14ac:dyDescent="0.15">
      <c r="G17347"/>
      <c r="H17347"/>
      <c r="I17347"/>
      <c r="J17347"/>
      <c r="K17347"/>
      <c r="L17347" s="172"/>
    </row>
    <row r="17348" spans="7:12" x14ac:dyDescent="0.15">
      <c r="G17348"/>
      <c r="H17348"/>
      <c r="I17348"/>
      <c r="J17348"/>
      <c r="K17348"/>
      <c r="L17348" s="172"/>
    </row>
    <row r="17349" spans="7:12" x14ac:dyDescent="0.15">
      <c r="G17349"/>
      <c r="H17349"/>
      <c r="I17349"/>
      <c r="J17349"/>
      <c r="K17349"/>
      <c r="L17349" s="172"/>
    </row>
    <row r="17350" spans="7:12" x14ac:dyDescent="0.15">
      <c r="G17350"/>
      <c r="H17350"/>
      <c r="I17350"/>
      <c r="J17350"/>
      <c r="K17350"/>
      <c r="L17350" s="172"/>
    </row>
    <row r="17351" spans="7:12" x14ac:dyDescent="0.15">
      <c r="G17351"/>
      <c r="H17351"/>
      <c r="I17351"/>
      <c r="J17351"/>
      <c r="K17351"/>
      <c r="L17351" s="172"/>
    </row>
    <row r="17352" spans="7:12" x14ac:dyDescent="0.15">
      <c r="G17352"/>
      <c r="H17352"/>
      <c r="I17352"/>
      <c r="J17352"/>
      <c r="K17352"/>
      <c r="L17352" s="172"/>
    </row>
    <row r="17353" spans="7:12" x14ac:dyDescent="0.15">
      <c r="G17353"/>
      <c r="H17353"/>
      <c r="I17353"/>
      <c r="J17353"/>
      <c r="K17353"/>
      <c r="L17353" s="172"/>
    </row>
    <row r="17354" spans="7:12" x14ac:dyDescent="0.15">
      <c r="G17354"/>
      <c r="H17354"/>
      <c r="I17354"/>
      <c r="J17354"/>
      <c r="K17354"/>
      <c r="L17354" s="172"/>
    </row>
    <row r="17355" spans="7:12" x14ac:dyDescent="0.15">
      <c r="G17355"/>
      <c r="H17355"/>
      <c r="I17355"/>
      <c r="J17355"/>
      <c r="K17355"/>
      <c r="L17355" s="172"/>
    </row>
    <row r="17356" spans="7:12" x14ac:dyDescent="0.15">
      <c r="G17356"/>
      <c r="H17356"/>
      <c r="I17356"/>
      <c r="J17356"/>
      <c r="K17356"/>
      <c r="L17356" s="172"/>
    </row>
    <row r="17357" spans="7:12" x14ac:dyDescent="0.15">
      <c r="G17357"/>
      <c r="H17357"/>
      <c r="I17357"/>
      <c r="J17357"/>
      <c r="K17357"/>
      <c r="L17357" s="172"/>
    </row>
    <row r="17358" spans="7:12" x14ac:dyDescent="0.15">
      <c r="G17358"/>
      <c r="H17358"/>
      <c r="I17358"/>
      <c r="J17358"/>
      <c r="K17358"/>
      <c r="L17358" s="172"/>
    </row>
    <row r="17359" spans="7:12" x14ac:dyDescent="0.15">
      <c r="G17359"/>
      <c r="H17359"/>
      <c r="I17359"/>
      <c r="J17359"/>
      <c r="K17359"/>
      <c r="L17359" s="172"/>
    </row>
    <row r="17360" spans="7:12" x14ac:dyDescent="0.15">
      <c r="G17360"/>
      <c r="H17360"/>
      <c r="I17360"/>
      <c r="J17360"/>
      <c r="K17360"/>
      <c r="L17360" s="172"/>
    </row>
    <row r="17361" spans="7:12" x14ac:dyDescent="0.15">
      <c r="G17361"/>
      <c r="H17361"/>
      <c r="I17361"/>
      <c r="J17361"/>
      <c r="K17361"/>
      <c r="L17361" s="172"/>
    </row>
    <row r="17362" spans="7:12" x14ac:dyDescent="0.15">
      <c r="G17362"/>
      <c r="H17362"/>
      <c r="I17362"/>
      <c r="J17362"/>
      <c r="K17362"/>
      <c r="L17362" s="172"/>
    </row>
    <row r="17363" spans="7:12" x14ac:dyDescent="0.15">
      <c r="G17363"/>
      <c r="H17363"/>
      <c r="I17363"/>
      <c r="J17363"/>
      <c r="K17363"/>
      <c r="L17363" s="172"/>
    </row>
    <row r="17364" spans="7:12" x14ac:dyDescent="0.15">
      <c r="G17364"/>
      <c r="H17364"/>
      <c r="I17364"/>
      <c r="J17364"/>
      <c r="K17364"/>
      <c r="L17364" s="172"/>
    </row>
    <row r="17365" spans="7:12" x14ac:dyDescent="0.15">
      <c r="G17365"/>
      <c r="H17365"/>
      <c r="I17365"/>
      <c r="J17365"/>
      <c r="K17365"/>
      <c r="L17365" s="172"/>
    </row>
    <row r="17366" spans="7:12" x14ac:dyDescent="0.15">
      <c r="G17366"/>
      <c r="H17366"/>
      <c r="I17366"/>
      <c r="J17366"/>
      <c r="K17366"/>
      <c r="L17366" s="172"/>
    </row>
    <row r="17367" spans="7:12" x14ac:dyDescent="0.15">
      <c r="G17367"/>
      <c r="H17367"/>
      <c r="I17367"/>
      <c r="J17367"/>
      <c r="K17367"/>
      <c r="L17367" s="172"/>
    </row>
    <row r="17368" spans="7:12" x14ac:dyDescent="0.15">
      <c r="G17368"/>
      <c r="H17368"/>
      <c r="I17368"/>
      <c r="J17368"/>
      <c r="K17368"/>
      <c r="L17368" s="172"/>
    </row>
    <row r="17369" spans="7:12" x14ac:dyDescent="0.15">
      <c r="G17369"/>
      <c r="H17369"/>
      <c r="I17369"/>
      <c r="J17369"/>
      <c r="K17369"/>
      <c r="L17369" s="172"/>
    </row>
    <row r="17370" spans="7:12" x14ac:dyDescent="0.15">
      <c r="G17370"/>
      <c r="H17370"/>
      <c r="I17370"/>
      <c r="J17370"/>
      <c r="K17370"/>
      <c r="L17370" s="172"/>
    </row>
    <row r="17371" spans="7:12" x14ac:dyDescent="0.15">
      <c r="G17371"/>
      <c r="H17371"/>
      <c r="I17371"/>
      <c r="J17371"/>
      <c r="K17371"/>
      <c r="L17371" s="172"/>
    </row>
    <row r="17372" spans="7:12" x14ac:dyDescent="0.15">
      <c r="G17372"/>
      <c r="H17372"/>
      <c r="I17372"/>
      <c r="J17372"/>
      <c r="K17372"/>
      <c r="L17372" s="172"/>
    </row>
    <row r="17373" spans="7:12" x14ac:dyDescent="0.15">
      <c r="G17373"/>
      <c r="H17373"/>
      <c r="I17373"/>
      <c r="J17373"/>
      <c r="K17373"/>
      <c r="L17373" s="172"/>
    </row>
    <row r="17374" spans="7:12" x14ac:dyDescent="0.15">
      <c r="G17374"/>
      <c r="H17374"/>
      <c r="I17374"/>
      <c r="J17374"/>
      <c r="K17374"/>
      <c r="L17374" s="172"/>
    </row>
    <row r="17375" spans="7:12" x14ac:dyDescent="0.15">
      <c r="G17375"/>
      <c r="H17375"/>
      <c r="I17375"/>
      <c r="J17375"/>
      <c r="K17375"/>
      <c r="L17375" s="172"/>
    </row>
    <row r="17376" spans="7:12" x14ac:dyDescent="0.15">
      <c r="G17376"/>
      <c r="H17376"/>
      <c r="I17376"/>
      <c r="J17376"/>
      <c r="K17376"/>
      <c r="L17376" s="172"/>
    </row>
    <row r="17377" spans="7:12" x14ac:dyDescent="0.15">
      <c r="G17377"/>
      <c r="H17377"/>
      <c r="I17377"/>
      <c r="J17377"/>
      <c r="K17377"/>
      <c r="L17377" s="172"/>
    </row>
    <row r="17378" spans="7:12" x14ac:dyDescent="0.15">
      <c r="G17378"/>
      <c r="H17378"/>
      <c r="I17378"/>
      <c r="J17378"/>
      <c r="K17378"/>
      <c r="L17378" s="172"/>
    </row>
    <row r="17379" spans="7:12" x14ac:dyDescent="0.15">
      <c r="G17379"/>
      <c r="H17379"/>
      <c r="I17379"/>
      <c r="J17379"/>
      <c r="K17379"/>
      <c r="L17379" s="172"/>
    </row>
    <row r="17380" spans="7:12" x14ac:dyDescent="0.15">
      <c r="G17380"/>
      <c r="H17380"/>
      <c r="I17380"/>
      <c r="J17380"/>
      <c r="K17380"/>
      <c r="L17380" s="172"/>
    </row>
    <row r="17381" spans="7:12" x14ac:dyDescent="0.15">
      <c r="G17381"/>
      <c r="H17381"/>
      <c r="I17381"/>
      <c r="J17381"/>
      <c r="K17381"/>
      <c r="L17381" s="172"/>
    </row>
    <row r="17382" spans="7:12" x14ac:dyDescent="0.15">
      <c r="G17382"/>
      <c r="H17382"/>
      <c r="I17382"/>
      <c r="J17382"/>
      <c r="K17382"/>
      <c r="L17382" s="172"/>
    </row>
    <row r="17383" spans="7:12" x14ac:dyDescent="0.15">
      <c r="G17383"/>
      <c r="H17383"/>
      <c r="I17383"/>
      <c r="J17383"/>
      <c r="K17383"/>
      <c r="L17383" s="172"/>
    </row>
    <row r="17384" spans="7:12" x14ac:dyDescent="0.15">
      <c r="G17384"/>
      <c r="H17384"/>
      <c r="I17384"/>
      <c r="J17384"/>
      <c r="K17384"/>
      <c r="L17384" s="172"/>
    </row>
    <row r="17385" spans="7:12" x14ac:dyDescent="0.15">
      <c r="G17385"/>
      <c r="H17385"/>
      <c r="I17385"/>
      <c r="J17385"/>
      <c r="K17385"/>
      <c r="L17385" s="172"/>
    </row>
    <row r="17386" spans="7:12" x14ac:dyDescent="0.15">
      <c r="G17386"/>
      <c r="H17386"/>
      <c r="I17386"/>
      <c r="J17386"/>
      <c r="K17386"/>
      <c r="L17386" s="172"/>
    </row>
    <row r="17387" spans="7:12" x14ac:dyDescent="0.15">
      <c r="G17387"/>
      <c r="H17387"/>
      <c r="I17387"/>
      <c r="J17387"/>
      <c r="K17387"/>
      <c r="L17387" s="172"/>
    </row>
    <row r="17388" spans="7:12" x14ac:dyDescent="0.15">
      <c r="G17388"/>
      <c r="H17388"/>
      <c r="I17388"/>
      <c r="J17388"/>
      <c r="K17388"/>
      <c r="L17388" s="172"/>
    </row>
    <row r="17389" spans="7:12" x14ac:dyDescent="0.15">
      <c r="G17389"/>
      <c r="H17389"/>
      <c r="I17389"/>
      <c r="J17389"/>
      <c r="K17389"/>
      <c r="L17389" s="172"/>
    </row>
    <row r="17390" spans="7:12" x14ac:dyDescent="0.15">
      <c r="G17390"/>
      <c r="H17390"/>
      <c r="I17390"/>
      <c r="J17390"/>
      <c r="K17390"/>
      <c r="L17390" s="172"/>
    </row>
    <row r="17391" spans="7:12" x14ac:dyDescent="0.15">
      <c r="G17391"/>
      <c r="H17391"/>
      <c r="I17391"/>
      <c r="J17391"/>
      <c r="K17391"/>
      <c r="L17391" s="172"/>
    </row>
    <row r="17392" spans="7:12" x14ac:dyDescent="0.15">
      <c r="G17392"/>
      <c r="H17392"/>
      <c r="I17392"/>
      <c r="J17392"/>
      <c r="K17392"/>
      <c r="L17392" s="172"/>
    </row>
    <row r="17393" spans="7:12" x14ac:dyDescent="0.15">
      <c r="G17393"/>
      <c r="H17393"/>
      <c r="I17393"/>
      <c r="J17393"/>
      <c r="K17393"/>
      <c r="L17393" s="172"/>
    </row>
    <row r="17394" spans="7:12" x14ac:dyDescent="0.15">
      <c r="G17394"/>
      <c r="H17394"/>
      <c r="I17394"/>
      <c r="J17394"/>
      <c r="K17394"/>
      <c r="L17394" s="172"/>
    </row>
    <row r="17395" spans="7:12" x14ac:dyDescent="0.15">
      <c r="G17395"/>
      <c r="H17395"/>
      <c r="I17395"/>
      <c r="J17395"/>
      <c r="K17395"/>
      <c r="L17395" s="172"/>
    </row>
    <row r="17396" spans="7:12" x14ac:dyDescent="0.15">
      <c r="G17396"/>
      <c r="H17396"/>
      <c r="I17396"/>
      <c r="J17396"/>
      <c r="K17396"/>
      <c r="L17396" s="172"/>
    </row>
    <row r="17397" spans="7:12" x14ac:dyDescent="0.15">
      <c r="G17397"/>
      <c r="H17397"/>
      <c r="I17397"/>
      <c r="J17397"/>
      <c r="K17397"/>
      <c r="L17397" s="172"/>
    </row>
    <row r="17398" spans="7:12" x14ac:dyDescent="0.15">
      <c r="G17398"/>
      <c r="H17398"/>
      <c r="I17398"/>
      <c r="J17398"/>
      <c r="K17398"/>
      <c r="L17398" s="172"/>
    </row>
    <row r="17399" spans="7:12" x14ac:dyDescent="0.15">
      <c r="G17399"/>
      <c r="H17399"/>
      <c r="I17399"/>
      <c r="J17399"/>
      <c r="K17399"/>
      <c r="L17399" s="172"/>
    </row>
    <row r="17400" spans="7:12" x14ac:dyDescent="0.15">
      <c r="G17400"/>
      <c r="H17400"/>
      <c r="I17400"/>
      <c r="J17400"/>
      <c r="K17400"/>
      <c r="L17400" s="172"/>
    </row>
    <row r="17401" spans="7:12" x14ac:dyDescent="0.15">
      <c r="G17401"/>
      <c r="H17401"/>
      <c r="I17401"/>
      <c r="J17401"/>
      <c r="K17401"/>
      <c r="L17401" s="172"/>
    </row>
    <row r="17402" spans="7:12" x14ac:dyDescent="0.15">
      <c r="G17402"/>
      <c r="H17402"/>
      <c r="I17402"/>
      <c r="J17402"/>
      <c r="K17402"/>
      <c r="L17402" s="172"/>
    </row>
    <row r="17403" spans="7:12" x14ac:dyDescent="0.15">
      <c r="G17403"/>
      <c r="H17403"/>
      <c r="I17403"/>
      <c r="J17403"/>
      <c r="K17403"/>
      <c r="L17403" s="172"/>
    </row>
    <row r="17404" spans="7:12" x14ac:dyDescent="0.15">
      <c r="G17404"/>
      <c r="H17404"/>
      <c r="I17404"/>
      <c r="J17404"/>
      <c r="K17404"/>
      <c r="L17404" s="172"/>
    </row>
    <row r="17405" spans="7:12" x14ac:dyDescent="0.15">
      <c r="G17405"/>
      <c r="H17405"/>
      <c r="I17405"/>
      <c r="J17405"/>
      <c r="K17405"/>
      <c r="L17405" s="172"/>
    </row>
    <row r="17406" spans="7:12" x14ac:dyDescent="0.15">
      <c r="G17406"/>
      <c r="H17406"/>
      <c r="I17406"/>
      <c r="J17406"/>
      <c r="K17406"/>
      <c r="L17406" s="172"/>
    </row>
    <row r="17407" spans="7:12" x14ac:dyDescent="0.15">
      <c r="G17407"/>
      <c r="H17407"/>
      <c r="I17407"/>
      <c r="J17407"/>
      <c r="K17407"/>
      <c r="L17407" s="172"/>
    </row>
    <row r="17408" spans="7:12" x14ac:dyDescent="0.15">
      <c r="G17408"/>
      <c r="H17408"/>
      <c r="I17408"/>
      <c r="J17408"/>
      <c r="K17408"/>
      <c r="L17408" s="172"/>
    </row>
    <row r="17409" spans="7:12" x14ac:dyDescent="0.15">
      <c r="G17409"/>
      <c r="H17409"/>
      <c r="I17409"/>
      <c r="J17409"/>
      <c r="K17409"/>
      <c r="L17409" s="172"/>
    </row>
    <row r="17410" spans="7:12" x14ac:dyDescent="0.15">
      <c r="G17410"/>
      <c r="H17410"/>
      <c r="I17410"/>
      <c r="J17410"/>
      <c r="K17410"/>
      <c r="L17410" s="172"/>
    </row>
    <row r="17411" spans="7:12" x14ac:dyDescent="0.15">
      <c r="G17411"/>
      <c r="H17411"/>
      <c r="I17411"/>
      <c r="J17411"/>
      <c r="K17411"/>
      <c r="L17411" s="172"/>
    </row>
    <row r="17412" spans="7:12" x14ac:dyDescent="0.15">
      <c r="G17412"/>
      <c r="H17412"/>
      <c r="I17412"/>
      <c r="J17412"/>
      <c r="K17412"/>
      <c r="L17412" s="172"/>
    </row>
    <row r="17413" spans="7:12" x14ac:dyDescent="0.15">
      <c r="G17413"/>
      <c r="H17413"/>
      <c r="I17413"/>
      <c r="J17413"/>
      <c r="K17413"/>
      <c r="L17413" s="172"/>
    </row>
    <row r="17414" spans="7:12" x14ac:dyDescent="0.15">
      <c r="G17414"/>
      <c r="H17414"/>
      <c r="I17414"/>
      <c r="J17414"/>
      <c r="K17414"/>
      <c r="L17414" s="172"/>
    </row>
    <row r="17415" spans="7:12" x14ac:dyDescent="0.15">
      <c r="G17415"/>
      <c r="H17415"/>
      <c r="I17415"/>
      <c r="J17415"/>
      <c r="K17415"/>
      <c r="L17415" s="172"/>
    </row>
    <row r="17416" spans="7:12" x14ac:dyDescent="0.15">
      <c r="G17416"/>
      <c r="H17416"/>
      <c r="I17416"/>
      <c r="J17416"/>
      <c r="K17416"/>
      <c r="L17416" s="172"/>
    </row>
    <row r="17417" spans="7:12" x14ac:dyDescent="0.15">
      <c r="G17417"/>
      <c r="H17417"/>
      <c r="I17417"/>
      <c r="J17417"/>
      <c r="K17417"/>
      <c r="L17417" s="172"/>
    </row>
    <row r="17418" spans="7:12" x14ac:dyDescent="0.15">
      <c r="G17418"/>
      <c r="H17418"/>
      <c r="I17418"/>
      <c r="J17418"/>
      <c r="K17418"/>
      <c r="L17418" s="172"/>
    </row>
    <row r="17419" spans="7:12" x14ac:dyDescent="0.15">
      <c r="G17419"/>
      <c r="H17419"/>
      <c r="I17419"/>
      <c r="J17419"/>
      <c r="K17419"/>
      <c r="L17419" s="172"/>
    </row>
    <row r="17420" spans="7:12" x14ac:dyDescent="0.15">
      <c r="G17420"/>
      <c r="H17420"/>
      <c r="I17420"/>
      <c r="J17420"/>
      <c r="K17420"/>
      <c r="L17420" s="172"/>
    </row>
    <row r="17421" spans="7:12" x14ac:dyDescent="0.15">
      <c r="G17421"/>
      <c r="H17421"/>
      <c r="I17421"/>
      <c r="J17421"/>
      <c r="K17421"/>
      <c r="L17421" s="172"/>
    </row>
    <row r="17422" spans="7:12" x14ac:dyDescent="0.15">
      <c r="G17422"/>
      <c r="H17422"/>
      <c r="I17422"/>
      <c r="J17422"/>
      <c r="K17422"/>
      <c r="L17422" s="172"/>
    </row>
    <row r="17423" spans="7:12" x14ac:dyDescent="0.15">
      <c r="G17423"/>
      <c r="H17423"/>
      <c r="I17423"/>
      <c r="J17423"/>
      <c r="K17423"/>
      <c r="L17423" s="172"/>
    </row>
    <row r="17424" spans="7:12" x14ac:dyDescent="0.15">
      <c r="G17424"/>
      <c r="H17424"/>
      <c r="I17424"/>
      <c r="J17424"/>
      <c r="K17424"/>
      <c r="L17424" s="172"/>
    </row>
    <row r="17425" spans="7:12" x14ac:dyDescent="0.15">
      <c r="G17425"/>
      <c r="H17425"/>
      <c r="I17425"/>
      <c r="J17425"/>
      <c r="K17425"/>
      <c r="L17425" s="172"/>
    </row>
    <row r="17426" spans="7:12" x14ac:dyDescent="0.15">
      <c r="G17426"/>
      <c r="H17426"/>
      <c r="I17426"/>
      <c r="J17426"/>
      <c r="K17426"/>
      <c r="L17426" s="172"/>
    </row>
    <row r="17427" spans="7:12" x14ac:dyDescent="0.15">
      <c r="G17427"/>
      <c r="H17427"/>
      <c r="I17427"/>
      <c r="J17427"/>
      <c r="K17427"/>
      <c r="L17427" s="172"/>
    </row>
    <row r="17428" spans="7:12" x14ac:dyDescent="0.15">
      <c r="G17428"/>
      <c r="H17428"/>
      <c r="I17428"/>
      <c r="J17428"/>
      <c r="K17428"/>
      <c r="L17428" s="172"/>
    </row>
    <row r="17429" spans="7:12" x14ac:dyDescent="0.15">
      <c r="G17429"/>
      <c r="H17429"/>
      <c r="I17429"/>
      <c r="J17429"/>
      <c r="K17429"/>
      <c r="L17429" s="172"/>
    </row>
    <row r="17430" spans="7:12" x14ac:dyDescent="0.15">
      <c r="G17430"/>
      <c r="H17430"/>
      <c r="I17430"/>
      <c r="J17430"/>
      <c r="K17430"/>
      <c r="L17430" s="172"/>
    </row>
    <row r="17431" spans="7:12" x14ac:dyDescent="0.15">
      <c r="G17431"/>
      <c r="H17431"/>
      <c r="I17431"/>
      <c r="J17431"/>
      <c r="K17431"/>
      <c r="L17431" s="172"/>
    </row>
    <row r="17432" spans="7:12" x14ac:dyDescent="0.15">
      <c r="G17432"/>
      <c r="H17432"/>
      <c r="I17432"/>
      <c r="J17432"/>
      <c r="K17432"/>
      <c r="L17432" s="172"/>
    </row>
    <row r="17433" spans="7:12" x14ac:dyDescent="0.15">
      <c r="G17433"/>
      <c r="H17433"/>
      <c r="I17433"/>
      <c r="J17433"/>
      <c r="K17433"/>
      <c r="L17433" s="172"/>
    </row>
    <row r="17434" spans="7:12" x14ac:dyDescent="0.15">
      <c r="G17434"/>
      <c r="H17434"/>
      <c r="I17434"/>
      <c r="J17434"/>
      <c r="K17434"/>
      <c r="L17434" s="172"/>
    </row>
    <row r="17435" spans="7:12" x14ac:dyDescent="0.15">
      <c r="G17435"/>
      <c r="H17435"/>
      <c r="I17435"/>
      <c r="J17435"/>
      <c r="K17435"/>
      <c r="L17435" s="172"/>
    </row>
    <row r="17436" spans="7:12" x14ac:dyDescent="0.15">
      <c r="G17436"/>
      <c r="H17436"/>
      <c r="I17436"/>
      <c r="J17436"/>
      <c r="K17436"/>
      <c r="L17436" s="172"/>
    </row>
    <row r="17437" spans="7:12" x14ac:dyDescent="0.15">
      <c r="G17437"/>
      <c r="H17437"/>
      <c r="I17437"/>
      <c r="J17437"/>
      <c r="K17437"/>
      <c r="L17437" s="172"/>
    </row>
    <row r="17438" spans="7:12" x14ac:dyDescent="0.15">
      <c r="G17438"/>
      <c r="H17438"/>
      <c r="I17438"/>
      <c r="J17438"/>
      <c r="K17438"/>
      <c r="L17438" s="172"/>
    </row>
    <row r="17439" spans="7:12" x14ac:dyDescent="0.15">
      <c r="G17439"/>
      <c r="H17439"/>
      <c r="I17439"/>
      <c r="J17439"/>
      <c r="K17439"/>
      <c r="L17439" s="172"/>
    </row>
    <row r="17440" spans="7:12" x14ac:dyDescent="0.15">
      <c r="G17440"/>
      <c r="H17440"/>
      <c r="I17440"/>
      <c r="J17440"/>
      <c r="K17440"/>
      <c r="L17440" s="172"/>
    </row>
    <row r="17441" spans="7:12" x14ac:dyDescent="0.15">
      <c r="G17441"/>
      <c r="H17441"/>
      <c r="I17441"/>
      <c r="J17441"/>
      <c r="K17441"/>
      <c r="L17441" s="172"/>
    </row>
    <row r="17442" spans="7:12" x14ac:dyDescent="0.15">
      <c r="G17442"/>
      <c r="H17442"/>
      <c r="I17442"/>
      <c r="J17442"/>
      <c r="K17442"/>
      <c r="L17442" s="172"/>
    </row>
    <row r="17443" spans="7:12" x14ac:dyDescent="0.15">
      <c r="G17443"/>
      <c r="H17443"/>
      <c r="I17443"/>
      <c r="J17443"/>
      <c r="K17443"/>
      <c r="L17443" s="172"/>
    </row>
    <row r="17444" spans="7:12" x14ac:dyDescent="0.15">
      <c r="G17444"/>
      <c r="H17444"/>
      <c r="I17444"/>
      <c r="J17444"/>
      <c r="K17444"/>
      <c r="L17444" s="172"/>
    </row>
    <row r="17445" spans="7:12" x14ac:dyDescent="0.15">
      <c r="G17445"/>
      <c r="H17445"/>
      <c r="I17445"/>
      <c r="J17445"/>
      <c r="K17445"/>
      <c r="L17445" s="172"/>
    </row>
    <row r="17446" spans="7:12" x14ac:dyDescent="0.15">
      <c r="G17446"/>
      <c r="H17446"/>
      <c r="I17446"/>
      <c r="J17446"/>
      <c r="K17446"/>
      <c r="L17446" s="172"/>
    </row>
    <row r="17447" spans="7:12" x14ac:dyDescent="0.15">
      <c r="G17447"/>
      <c r="H17447"/>
      <c r="I17447"/>
      <c r="J17447"/>
      <c r="K17447"/>
      <c r="L17447" s="172"/>
    </row>
    <row r="17448" spans="7:12" x14ac:dyDescent="0.15">
      <c r="G17448"/>
      <c r="H17448"/>
      <c r="I17448"/>
      <c r="J17448"/>
      <c r="K17448"/>
      <c r="L17448" s="172"/>
    </row>
    <row r="17449" spans="7:12" x14ac:dyDescent="0.15">
      <c r="G17449"/>
      <c r="H17449"/>
      <c r="I17449"/>
      <c r="J17449"/>
      <c r="K17449"/>
      <c r="L17449" s="172"/>
    </row>
    <row r="17450" spans="7:12" x14ac:dyDescent="0.15">
      <c r="G17450"/>
      <c r="H17450"/>
      <c r="I17450"/>
      <c r="J17450"/>
      <c r="K17450"/>
      <c r="L17450" s="172"/>
    </row>
    <row r="17451" spans="7:12" x14ac:dyDescent="0.15">
      <c r="G17451"/>
      <c r="H17451"/>
      <c r="I17451"/>
      <c r="J17451"/>
      <c r="K17451"/>
      <c r="L17451" s="172"/>
    </row>
    <row r="17452" spans="7:12" x14ac:dyDescent="0.15">
      <c r="G17452"/>
      <c r="H17452"/>
      <c r="I17452"/>
      <c r="J17452"/>
      <c r="K17452"/>
      <c r="L17452" s="172"/>
    </row>
    <row r="17453" spans="7:12" x14ac:dyDescent="0.15">
      <c r="G17453"/>
      <c r="H17453"/>
      <c r="I17453"/>
      <c r="J17453"/>
      <c r="K17453"/>
      <c r="L17453" s="172"/>
    </row>
    <row r="17454" spans="7:12" x14ac:dyDescent="0.15">
      <c r="G17454"/>
      <c r="H17454"/>
      <c r="I17454"/>
      <c r="J17454"/>
      <c r="K17454"/>
      <c r="L17454" s="172"/>
    </row>
    <row r="17455" spans="7:12" x14ac:dyDescent="0.15">
      <c r="G17455"/>
      <c r="H17455"/>
      <c r="I17455"/>
      <c r="J17455"/>
      <c r="K17455"/>
      <c r="L17455" s="172"/>
    </row>
    <row r="17456" spans="7:12" x14ac:dyDescent="0.15">
      <c r="G17456"/>
      <c r="H17456"/>
      <c r="I17456"/>
      <c r="J17456"/>
      <c r="K17456"/>
      <c r="L17456" s="172"/>
    </row>
    <row r="17457" spans="7:12" x14ac:dyDescent="0.15">
      <c r="G17457"/>
      <c r="H17457"/>
      <c r="I17457"/>
      <c r="J17457"/>
      <c r="K17457"/>
      <c r="L17457" s="172"/>
    </row>
    <row r="17458" spans="7:12" x14ac:dyDescent="0.15">
      <c r="G17458"/>
      <c r="H17458"/>
      <c r="I17458"/>
      <c r="J17458"/>
      <c r="K17458"/>
      <c r="L17458" s="172"/>
    </row>
    <row r="17459" spans="7:12" x14ac:dyDescent="0.15">
      <c r="G17459"/>
      <c r="H17459"/>
      <c r="I17459"/>
      <c r="J17459"/>
      <c r="K17459"/>
      <c r="L17459" s="172"/>
    </row>
    <row r="17460" spans="7:12" x14ac:dyDescent="0.15">
      <c r="G17460"/>
      <c r="H17460"/>
      <c r="I17460"/>
      <c r="J17460"/>
      <c r="K17460"/>
      <c r="L17460" s="172"/>
    </row>
    <row r="17461" spans="7:12" x14ac:dyDescent="0.15">
      <c r="G17461"/>
      <c r="H17461"/>
      <c r="I17461"/>
      <c r="J17461"/>
      <c r="K17461"/>
      <c r="L17461" s="172"/>
    </row>
    <row r="17462" spans="7:12" x14ac:dyDescent="0.15">
      <c r="G17462"/>
      <c r="H17462"/>
      <c r="I17462"/>
      <c r="J17462"/>
      <c r="K17462"/>
      <c r="L17462" s="172"/>
    </row>
    <row r="17463" spans="7:12" x14ac:dyDescent="0.15">
      <c r="G17463"/>
      <c r="H17463"/>
      <c r="I17463"/>
      <c r="J17463"/>
      <c r="K17463"/>
      <c r="L17463" s="172"/>
    </row>
    <row r="17464" spans="7:12" x14ac:dyDescent="0.15">
      <c r="G17464"/>
      <c r="H17464"/>
      <c r="I17464"/>
      <c r="J17464"/>
      <c r="K17464"/>
      <c r="L17464" s="172"/>
    </row>
    <row r="17465" spans="7:12" x14ac:dyDescent="0.15">
      <c r="G17465"/>
      <c r="H17465"/>
      <c r="I17465"/>
      <c r="J17465"/>
      <c r="K17465"/>
      <c r="L17465" s="172"/>
    </row>
    <row r="17466" spans="7:12" x14ac:dyDescent="0.15">
      <c r="G17466"/>
      <c r="H17466"/>
      <c r="I17466"/>
      <c r="J17466"/>
      <c r="K17466"/>
      <c r="L17466" s="172"/>
    </row>
    <row r="17467" spans="7:12" x14ac:dyDescent="0.15">
      <c r="G17467"/>
      <c r="H17467"/>
      <c r="I17467"/>
      <c r="J17467"/>
      <c r="K17467"/>
      <c r="L17467" s="172"/>
    </row>
    <row r="17468" spans="7:12" x14ac:dyDescent="0.15">
      <c r="G17468"/>
      <c r="H17468"/>
      <c r="I17468"/>
      <c r="J17468"/>
      <c r="K17468"/>
      <c r="L17468" s="172"/>
    </row>
    <row r="17469" spans="7:12" x14ac:dyDescent="0.15">
      <c r="G17469"/>
      <c r="H17469"/>
      <c r="I17469"/>
      <c r="J17469"/>
      <c r="K17469"/>
      <c r="L17469" s="172"/>
    </row>
    <row r="17470" spans="7:12" x14ac:dyDescent="0.15">
      <c r="G17470"/>
      <c r="H17470"/>
      <c r="I17470"/>
      <c r="J17470"/>
      <c r="K17470"/>
      <c r="L17470" s="172"/>
    </row>
    <row r="17471" spans="7:12" x14ac:dyDescent="0.15">
      <c r="G17471"/>
      <c r="H17471"/>
      <c r="I17471"/>
      <c r="J17471"/>
      <c r="K17471"/>
      <c r="L17471" s="172"/>
    </row>
    <row r="17472" spans="7:12" x14ac:dyDescent="0.15">
      <c r="G17472"/>
      <c r="H17472"/>
      <c r="I17472"/>
      <c r="J17472"/>
      <c r="K17472"/>
      <c r="L17472" s="172"/>
    </row>
    <row r="17473" spans="7:12" x14ac:dyDescent="0.15">
      <c r="G17473"/>
      <c r="H17473"/>
      <c r="I17473"/>
      <c r="J17473"/>
      <c r="K17473"/>
      <c r="L17473" s="172"/>
    </row>
    <row r="17474" spans="7:12" x14ac:dyDescent="0.15">
      <c r="G17474"/>
      <c r="H17474"/>
      <c r="I17474"/>
      <c r="J17474"/>
      <c r="K17474"/>
      <c r="L17474" s="172"/>
    </row>
    <row r="17475" spans="7:12" x14ac:dyDescent="0.15">
      <c r="G17475"/>
      <c r="H17475"/>
      <c r="I17475"/>
      <c r="J17475"/>
      <c r="K17475"/>
      <c r="L17475" s="172"/>
    </row>
    <row r="17476" spans="7:12" x14ac:dyDescent="0.15">
      <c r="G17476"/>
      <c r="H17476"/>
      <c r="I17476"/>
      <c r="J17476"/>
      <c r="K17476"/>
      <c r="L17476" s="172"/>
    </row>
    <row r="17477" spans="7:12" x14ac:dyDescent="0.15">
      <c r="G17477"/>
      <c r="H17477"/>
      <c r="I17477"/>
      <c r="J17477"/>
      <c r="K17477"/>
      <c r="L17477" s="172"/>
    </row>
    <row r="17478" spans="7:12" x14ac:dyDescent="0.15">
      <c r="G17478"/>
      <c r="H17478"/>
      <c r="I17478"/>
      <c r="J17478"/>
      <c r="K17478"/>
      <c r="L17478" s="172"/>
    </row>
    <row r="17479" spans="7:12" x14ac:dyDescent="0.15">
      <c r="G17479"/>
      <c r="H17479"/>
      <c r="I17479"/>
      <c r="J17479"/>
      <c r="K17479"/>
      <c r="L17479" s="172"/>
    </row>
    <row r="17480" spans="7:12" x14ac:dyDescent="0.15">
      <c r="G17480"/>
      <c r="H17480"/>
      <c r="I17480"/>
      <c r="J17480"/>
      <c r="K17480"/>
      <c r="L17480" s="172"/>
    </row>
    <row r="17481" spans="7:12" x14ac:dyDescent="0.15">
      <c r="G17481"/>
      <c r="H17481"/>
      <c r="I17481"/>
      <c r="J17481"/>
      <c r="K17481"/>
      <c r="L17481" s="172"/>
    </row>
    <row r="17482" spans="7:12" x14ac:dyDescent="0.15">
      <c r="G17482"/>
      <c r="H17482"/>
      <c r="I17482"/>
      <c r="J17482"/>
      <c r="K17482"/>
      <c r="L17482" s="172"/>
    </row>
    <row r="17483" spans="7:12" x14ac:dyDescent="0.15">
      <c r="G17483"/>
      <c r="H17483"/>
      <c r="I17483"/>
      <c r="J17483"/>
      <c r="K17483"/>
      <c r="L17483" s="172"/>
    </row>
    <row r="17484" spans="7:12" x14ac:dyDescent="0.15">
      <c r="G17484"/>
      <c r="H17484"/>
      <c r="I17484"/>
      <c r="J17484"/>
      <c r="K17484"/>
      <c r="L17484" s="172"/>
    </row>
    <row r="17485" spans="7:12" x14ac:dyDescent="0.15">
      <c r="G17485"/>
      <c r="H17485"/>
      <c r="I17485"/>
      <c r="J17485"/>
      <c r="K17485"/>
      <c r="L17485" s="172"/>
    </row>
    <row r="17486" spans="7:12" x14ac:dyDescent="0.15">
      <c r="G17486"/>
      <c r="H17486"/>
      <c r="I17486"/>
      <c r="J17486"/>
      <c r="K17486"/>
      <c r="L17486" s="172"/>
    </row>
    <row r="17487" spans="7:12" x14ac:dyDescent="0.15">
      <c r="G17487"/>
      <c r="H17487"/>
      <c r="I17487"/>
      <c r="J17487"/>
      <c r="K17487"/>
      <c r="L17487" s="172"/>
    </row>
    <row r="17488" spans="7:12" x14ac:dyDescent="0.15">
      <c r="G17488"/>
      <c r="H17488"/>
      <c r="I17488"/>
      <c r="J17488"/>
      <c r="K17488"/>
      <c r="L17488" s="172"/>
    </row>
    <row r="17489" spans="7:12" x14ac:dyDescent="0.15">
      <c r="G17489"/>
      <c r="H17489"/>
      <c r="I17489"/>
      <c r="J17489"/>
      <c r="K17489"/>
      <c r="L17489" s="172"/>
    </row>
    <row r="17490" spans="7:12" x14ac:dyDescent="0.15">
      <c r="G17490"/>
      <c r="H17490"/>
      <c r="I17490"/>
      <c r="J17490"/>
      <c r="K17490"/>
      <c r="L17490" s="172"/>
    </row>
    <row r="17491" spans="7:12" x14ac:dyDescent="0.15">
      <c r="G17491"/>
      <c r="H17491"/>
      <c r="I17491"/>
      <c r="J17491"/>
      <c r="K17491"/>
      <c r="L17491" s="172"/>
    </row>
    <row r="17492" spans="7:12" x14ac:dyDescent="0.15">
      <c r="G17492"/>
      <c r="H17492"/>
      <c r="I17492"/>
      <c r="J17492"/>
      <c r="K17492"/>
      <c r="L17492" s="172"/>
    </row>
    <row r="17493" spans="7:12" x14ac:dyDescent="0.15">
      <c r="G17493"/>
      <c r="H17493"/>
      <c r="I17493"/>
      <c r="J17493"/>
      <c r="K17493"/>
      <c r="L17493" s="172"/>
    </row>
    <row r="17494" spans="7:12" x14ac:dyDescent="0.15">
      <c r="G17494"/>
      <c r="H17494"/>
      <c r="I17494"/>
      <c r="J17494"/>
      <c r="K17494"/>
      <c r="L17494" s="172"/>
    </row>
    <row r="17495" spans="7:12" x14ac:dyDescent="0.15">
      <c r="G17495"/>
      <c r="H17495"/>
      <c r="I17495"/>
      <c r="J17495"/>
      <c r="K17495"/>
      <c r="L17495" s="172"/>
    </row>
    <row r="17496" spans="7:12" x14ac:dyDescent="0.15">
      <c r="G17496"/>
      <c r="H17496"/>
      <c r="I17496"/>
      <c r="J17496"/>
      <c r="K17496"/>
      <c r="L17496" s="172"/>
    </row>
    <row r="17497" spans="7:12" x14ac:dyDescent="0.15">
      <c r="G17497"/>
      <c r="H17497"/>
      <c r="I17497"/>
      <c r="J17497"/>
      <c r="K17497"/>
      <c r="L17497" s="172"/>
    </row>
    <row r="17498" spans="7:12" x14ac:dyDescent="0.15">
      <c r="G17498"/>
      <c r="H17498"/>
      <c r="I17498"/>
      <c r="J17498"/>
      <c r="K17498"/>
      <c r="L17498" s="172"/>
    </row>
    <row r="17499" spans="7:12" x14ac:dyDescent="0.15">
      <c r="G17499"/>
      <c r="H17499"/>
      <c r="I17499"/>
      <c r="J17499"/>
      <c r="K17499"/>
      <c r="L17499" s="172"/>
    </row>
    <row r="17500" spans="7:12" x14ac:dyDescent="0.15">
      <c r="G17500"/>
      <c r="H17500"/>
      <c r="I17500"/>
      <c r="J17500"/>
      <c r="K17500"/>
      <c r="L17500" s="172"/>
    </row>
    <row r="17501" spans="7:12" x14ac:dyDescent="0.15">
      <c r="G17501"/>
      <c r="H17501"/>
      <c r="I17501"/>
      <c r="J17501"/>
      <c r="K17501"/>
      <c r="L17501" s="172"/>
    </row>
    <row r="17502" spans="7:12" x14ac:dyDescent="0.15">
      <c r="G17502"/>
      <c r="H17502"/>
      <c r="I17502"/>
      <c r="J17502"/>
      <c r="K17502"/>
      <c r="L17502" s="172"/>
    </row>
    <row r="17503" spans="7:12" x14ac:dyDescent="0.15">
      <c r="G17503"/>
      <c r="H17503"/>
      <c r="I17503"/>
      <c r="J17503"/>
      <c r="K17503"/>
      <c r="L17503" s="172"/>
    </row>
    <row r="17504" spans="7:12" x14ac:dyDescent="0.15">
      <c r="G17504"/>
      <c r="H17504"/>
      <c r="I17504"/>
      <c r="J17504"/>
      <c r="K17504"/>
      <c r="L17504" s="172"/>
    </row>
    <row r="17505" spans="7:12" x14ac:dyDescent="0.15">
      <c r="G17505"/>
      <c r="H17505"/>
      <c r="I17505"/>
      <c r="J17505"/>
      <c r="K17505"/>
      <c r="L17505" s="172"/>
    </row>
    <row r="17506" spans="7:12" x14ac:dyDescent="0.15">
      <c r="G17506"/>
      <c r="H17506"/>
      <c r="I17506"/>
      <c r="J17506"/>
      <c r="K17506"/>
      <c r="L17506" s="172"/>
    </row>
    <row r="17507" spans="7:12" x14ac:dyDescent="0.15">
      <c r="G17507"/>
      <c r="H17507"/>
      <c r="I17507"/>
      <c r="J17507"/>
      <c r="K17507"/>
      <c r="L17507" s="172"/>
    </row>
    <row r="17508" spans="7:12" x14ac:dyDescent="0.15">
      <c r="G17508"/>
      <c r="H17508"/>
      <c r="I17508"/>
      <c r="J17508"/>
      <c r="K17508"/>
      <c r="L17508" s="172"/>
    </row>
    <row r="17509" spans="7:12" x14ac:dyDescent="0.15">
      <c r="G17509"/>
      <c r="H17509"/>
      <c r="I17509"/>
      <c r="J17509"/>
      <c r="K17509"/>
      <c r="L17509" s="172"/>
    </row>
    <row r="17510" spans="7:12" x14ac:dyDescent="0.15">
      <c r="G17510"/>
      <c r="H17510"/>
      <c r="I17510"/>
      <c r="J17510"/>
      <c r="K17510"/>
      <c r="L17510" s="172"/>
    </row>
    <row r="17511" spans="7:12" x14ac:dyDescent="0.15">
      <c r="G17511"/>
      <c r="H17511"/>
      <c r="I17511"/>
      <c r="J17511"/>
      <c r="K17511"/>
      <c r="L17511" s="172"/>
    </row>
    <row r="17512" spans="7:12" x14ac:dyDescent="0.15">
      <c r="G17512"/>
      <c r="H17512"/>
      <c r="I17512"/>
      <c r="J17512"/>
      <c r="K17512"/>
      <c r="L17512" s="172"/>
    </row>
    <row r="17513" spans="7:12" x14ac:dyDescent="0.15">
      <c r="G17513"/>
      <c r="H17513"/>
      <c r="I17513"/>
      <c r="J17513"/>
      <c r="K17513"/>
      <c r="L17513" s="172"/>
    </row>
    <row r="17514" spans="7:12" x14ac:dyDescent="0.15">
      <c r="G17514"/>
      <c r="H17514"/>
      <c r="I17514"/>
      <c r="J17514"/>
      <c r="K17514"/>
      <c r="L17514" s="172"/>
    </row>
    <row r="17515" spans="7:12" x14ac:dyDescent="0.15">
      <c r="G17515"/>
      <c r="H17515"/>
      <c r="I17515"/>
      <c r="J17515"/>
      <c r="K17515"/>
      <c r="L17515" s="172"/>
    </row>
    <row r="17516" spans="7:12" x14ac:dyDescent="0.15">
      <c r="G17516"/>
      <c r="H17516"/>
      <c r="I17516"/>
      <c r="J17516"/>
      <c r="K17516"/>
      <c r="L17516" s="172"/>
    </row>
    <row r="17517" spans="7:12" x14ac:dyDescent="0.15">
      <c r="G17517"/>
      <c r="H17517"/>
      <c r="I17517"/>
      <c r="J17517"/>
      <c r="K17517"/>
      <c r="L17517" s="172"/>
    </row>
    <row r="17518" spans="7:12" x14ac:dyDescent="0.15">
      <c r="G17518"/>
      <c r="H17518"/>
      <c r="I17518"/>
      <c r="J17518"/>
      <c r="K17518"/>
      <c r="L17518" s="172"/>
    </row>
    <row r="17519" spans="7:12" x14ac:dyDescent="0.15">
      <c r="G17519"/>
      <c r="H17519"/>
      <c r="I17519"/>
      <c r="J17519"/>
      <c r="K17519"/>
      <c r="L17519" s="172"/>
    </row>
    <row r="17520" spans="7:12" x14ac:dyDescent="0.15">
      <c r="G17520"/>
      <c r="H17520"/>
      <c r="I17520"/>
      <c r="J17520"/>
      <c r="K17520"/>
      <c r="L17520" s="172"/>
    </row>
    <row r="17521" spans="7:12" x14ac:dyDescent="0.15">
      <c r="G17521"/>
      <c r="H17521"/>
      <c r="I17521"/>
      <c r="J17521"/>
      <c r="K17521"/>
      <c r="L17521" s="172"/>
    </row>
    <row r="17522" spans="7:12" x14ac:dyDescent="0.15">
      <c r="G17522"/>
      <c r="H17522"/>
      <c r="I17522"/>
      <c r="J17522"/>
      <c r="K17522"/>
      <c r="L17522" s="172"/>
    </row>
    <row r="17523" spans="7:12" x14ac:dyDescent="0.15">
      <c r="G17523"/>
      <c r="H17523"/>
      <c r="I17523"/>
      <c r="J17523"/>
      <c r="K17523"/>
      <c r="L17523" s="172"/>
    </row>
    <row r="17524" spans="7:12" x14ac:dyDescent="0.15">
      <c r="G17524"/>
      <c r="H17524"/>
      <c r="I17524"/>
      <c r="J17524"/>
      <c r="K17524"/>
      <c r="L17524" s="172"/>
    </row>
    <row r="17525" spans="7:12" x14ac:dyDescent="0.15">
      <c r="G17525"/>
      <c r="H17525"/>
      <c r="I17525"/>
      <c r="J17525"/>
      <c r="K17525"/>
      <c r="L17525" s="172"/>
    </row>
    <row r="17526" spans="7:12" x14ac:dyDescent="0.15">
      <c r="G17526"/>
      <c r="H17526"/>
      <c r="I17526"/>
      <c r="J17526"/>
      <c r="K17526"/>
      <c r="L17526" s="172"/>
    </row>
    <row r="17527" spans="7:12" x14ac:dyDescent="0.15">
      <c r="G17527"/>
      <c r="H17527"/>
      <c r="I17527"/>
      <c r="J17527"/>
      <c r="K17527"/>
      <c r="L17527" s="172"/>
    </row>
    <row r="17528" spans="7:12" x14ac:dyDescent="0.15">
      <c r="G17528"/>
      <c r="H17528"/>
      <c r="I17528"/>
      <c r="J17528"/>
      <c r="K17528"/>
      <c r="L17528" s="172"/>
    </row>
    <row r="17529" spans="7:12" x14ac:dyDescent="0.15">
      <c r="G17529"/>
      <c r="H17529"/>
      <c r="I17529"/>
      <c r="J17529"/>
      <c r="K17529"/>
      <c r="L17529" s="172"/>
    </row>
    <row r="17530" spans="7:12" x14ac:dyDescent="0.15">
      <c r="G17530"/>
      <c r="H17530"/>
      <c r="I17530"/>
      <c r="J17530"/>
      <c r="K17530"/>
      <c r="L17530" s="172"/>
    </row>
    <row r="17531" spans="7:12" x14ac:dyDescent="0.15">
      <c r="G17531"/>
      <c r="H17531"/>
      <c r="I17531"/>
      <c r="J17531"/>
      <c r="K17531"/>
      <c r="L17531" s="172"/>
    </row>
    <row r="17532" spans="7:12" x14ac:dyDescent="0.15">
      <c r="G17532"/>
      <c r="H17532"/>
      <c r="I17532"/>
      <c r="J17532"/>
      <c r="K17532"/>
      <c r="L17532" s="172"/>
    </row>
    <row r="17533" spans="7:12" x14ac:dyDescent="0.15">
      <c r="G17533"/>
      <c r="H17533"/>
      <c r="I17533"/>
      <c r="J17533"/>
      <c r="K17533"/>
      <c r="L17533" s="172"/>
    </row>
    <row r="17534" spans="7:12" x14ac:dyDescent="0.15">
      <c r="G17534"/>
      <c r="H17534"/>
      <c r="I17534"/>
      <c r="J17534"/>
      <c r="K17534"/>
      <c r="L17534" s="172"/>
    </row>
    <row r="17535" spans="7:12" x14ac:dyDescent="0.15">
      <c r="G17535"/>
      <c r="H17535"/>
      <c r="I17535"/>
      <c r="J17535"/>
      <c r="K17535"/>
      <c r="L17535" s="172"/>
    </row>
    <row r="17536" spans="7:12" x14ac:dyDescent="0.15">
      <c r="G17536"/>
      <c r="H17536"/>
      <c r="I17536"/>
      <c r="J17536"/>
      <c r="K17536"/>
      <c r="L17536" s="172"/>
    </row>
    <row r="17537" spans="7:12" x14ac:dyDescent="0.15">
      <c r="G17537"/>
      <c r="H17537"/>
      <c r="I17537"/>
      <c r="J17537"/>
      <c r="K17537"/>
      <c r="L17537" s="172"/>
    </row>
    <row r="17538" spans="7:12" x14ac:dyDescent="0.15">
      <c r="G17538"/>
      <c r="H17538"/>
      <c r="I17538"/>
      <c r="J17538"/>
      <c r="K17538"/>
      <c r="L17538" s="172"/>
    </row>
    <row r="17539" spans="7:12" x14ac:dyDescent="0.15">
      <c r="G17539"/>
      <c r="H17539"/>
      <c r="I17539"/>
      <c r="J17539"/>
      <c r="K17539"/>
      <c r="L17539" s="172"/>
    </row>
    <row r="17540" spans="7:12" x14ac:dyDescent="0.15">
      <c r="G17540"/>
      <c r="H17540"/>
      <c r="I17540"/>
      <c r="J17540"/>
      <c r="K17540"/>
      <c r="L17540" s="172"/>
    </row>
    <row r="17541" spans="7:12" x14ac:dyDescent="0.15">
      <c r="G17541"/>
      <c r="H17541"/>
      <c r="I17541"/>
      <c r="J17541"/>
      <c r="K17541"/>
      <c r="L17541" s="172"/>
    </row>
    <row r="17542" spans="7:12" x14ac:dyDescent="0.15">
      <c r="G17542"/>
      <c r="H17542"/>
      <c r="I17542"/>
      <c r="J17542"/>
      <c r="K17542"/>
      <c r="L17542" s="172"/>
    </row>
    <row r="17543" spans="7:12" x14ac:dyDescent="0.15">
      <c r="G17543"/>
      <c r="H17543"/>
      <c r="I17543"/>
      <c r="J17543"/>
      <c r="K17543"/>
      <c r="L17543" s="172"/>
    </row>
    <row r="17544" spans="7:12" x14ac:dyDescent="0.15">
      <c r="G17544"/>
      <c r="H17544"/>
      <c r="I17544"/>
      <c r="J17544"/>
      <c r="K17544"/>
      <c r="L17544" s="172"/>
    </row>
    <row r="17545" spans="7:12" x14ac:dyDescent="0.15">
      <c r="G17545"/>
      <c r="H17545"/>
      <c r="I17545"/>
      <c r="J17545"/>
      <c r="K17545"/>
      <c r="L17545" s="172"/>
    </row>
    <row r="17546" spans="7:12" x14ac:dyDescent="0.15">
      <c r="G17546"/>
      <c r="H17546"/>
      <c r="I17546"/>
      <c r="J17546"/>
      <c r="K17546"/>
      <c r="L17546" s="172"/>
    </row>
    <row r="17547" spans="7:12" x14ac:dyDescent="0.15">
      <c r="G17547"/>
      <c r="H17547"/>
      <c r="I17547"/>
      <c r="J17547"/>
      <c r="K17547"/>
      <c r="L17547" s="172"/>
    </row>
    <row r="17548" spans="7:12" x14ac:dyDescent="0.15">
      <c r="G17548"/>
      <c r="H17548"/>
      <c r="I17548"/>
      <c r="J17548"/>
      <c r="K17548"/>
      <c r="L17548" s="172"/>
    </row>
    <row r="17549" spans="7:12" x14ac:dyDescent="0.15">
      <c r="G17549"/>
      <c r="H17549"/>
      <c r="I17549"/>
      <c r="J17549"/>
      <c r="K17549"/>
      <c r="L17549" s="172"/>
    </row>
    <row r="17550" spans="7:12" x14ac:dyDescent="0.15">
      <c r="G17550"/>
      <c r="H17550"/>
      <c r="I17550"/>
      <c r="J17550"/>
      <c r="K17550"/>
      <c r="L17550" s="172"/>
    </row>
    <row r="17551" spans="7:12" x14ac:dyDescent="0.15">
      <c r="G17551"/>
      <c r="H17551"/>
      <c r="I17551"/>
      <c r="J17551"/>
      <c r="K17551"/>
      <c r="L17551" s="172"/>
    </row>
    <row r="17552" spans="7:12" x14ac:dyDescent="0.15">
      <c r="G17552"/>
      <c r="H17552"/>
      <c r="I17552"/>
      <c r="J17552"/>
      <c r="K17552"/>
      <c r="L17552" s="172"/>
    </row>
    <row r="17553" spans="7:12" x14ac:dyDescent="0.15">
      <c r="G17553"/>
      <c r="H17553"/>
      <c r="I17553"/>
      <c r="J17553"/>
      <c r="K17553"/>
      <c r="L17553" s="172"/>
    </row>
    <row r="17554" spans="7:12" x14ac:dyDescent="0.15">
      <c r="G17554"/>
      <c r="H17554"/>
      <c r="I17554"/>
      <c r="J17554"/>
      <c r="K17554"/>
      <c r="L17554" s="172"/>
    </row>
    <row r="17555" spans="7:12" x14ac:dyDescent="0.15">
      <c r="G17555"/>
      <c r="H17555"/>
      <c r="I17555"/>
      <c r="J17555"/>
      <c r="K17555"/>
      <c r="L17555" s="172"/>
    </row>
    <row r="17556" spans="7:12" x14ac:dyDescent="0.15">
      <c r="G17556"/>
      <c r="H17556"/>
      <c r="I17556"/>
      <c r="J17556"/>
      <c r="K17556"/>
      <c r="L17556" s="172"/>
    </row>
    <row r="17557" spans="7:12" x14ac:dyDescent="0.15">
      <c r="G17557"/>
      <c r="H17557"/>
      <c r="I17557"/>
      <c r="J17557"/>
      <c r="K17557"/>
      <c r="L17557" s="172"/>
    </row>
    <row r="17558" spans="7:12" x14ac:dyDescent="0.15">
      <c r="G17558"/>
      <c r="H17558"/>
      <c r="I17558"/>
      <c r="J17558"/>
      <c r="K17558"/>
      <c r="L17558" s="172"/>
    </row>
    <row r="17559" spans="7:12" x14ac:dyDescent="0.15">
      <c r="G17559"/>
      <c r="H17559"/>
      <c r="I17559"/>
      <c r="J17559"/>
      <c r="K17559"/>
      <c r="L17559" s="172"/>
    </row>
    <row r="17560" spans="7:12" x14ac:dyDescent="0.15">
      <c r="G17560"/>
      <c r="H17560"/>
      <c r="I17560"/>
      <c r="J17560"/>
      <c r="K17560"/>
      <c r="L17560" s="172"/>
    </row>
    <row r="17561" spans="7:12" x14ac:dyDescent="0.15">
      <c r="G17561"/>
      <c r="H17561"/>
      <c r="I17561"/>
      <c r="J17561"/>
      <c r="K17561"/>
      <c r="L17561" s="172"/>
    </row>
    <row r="17562" spans="7:12" x14ac:dyDescent="0.15">
      <c r="G17562"/>
      <c r="H17562"/>
      <c r="I17562"/>
      <c r="J17562"/>
      <c r="K17562"/>
      <c r="L17562" s="172"/>
    </row>
    <row r="17563" spans="7:12" x14ac:dyDescent="0.15">
      <c r="G17563"/>
      <c r="H17563"/>
      <c r="I17563"/>
      <c r="J17563"/>
      <c r="K17563"/>
      <c r="L17563" s="172"/>
    </row>
    <row r="17564" spans="7:12" x14ac:dyDescent="0.15">
      <c r="G17564"/>
      <c r="H17564"/>
      <c r="I17564"/>
      <c r="J17564"/>
      <c r="K17564"/>
      <c r="L17564" s="172"/>
    </row>
    <row r="17565" spans="7:12" x14ac:dyDescent="0.15">
      <c r="G17565"/>
      <c r="H17565"/>
      <c r="I17565"/>
      <c r="J17565"/>
      <c r="K17565"/>
      <c r="L17565" s="172"/>
    </row>
    <row r="17566" spans="7:12" x14ac:dyDescent="0.15">
      <c r="G17566"/>
      <c r="H17566"/>
      <c r="I17566"/>
      <c r="J17566"/>
      <c r="K17566"/>
      <c r="L17566" s="172"/>
    </row>
    <row r="17567" spans="7:12" x14ac:dyDescent="0.15">
      <c r="G17567"/>
      <c r="H17567"/>
      <c r="I17567"/>
      <c r="J17567"/>
      <c r="K17567"/>
      <c r="L17567" s="172"/>
    </row>
    <row r="17568" spans="7:12" x14ac:dyDescent="0.15">
      <c r="G17568"/>
      <c r="H17568"/>
      <c r="I17568"/>
      <c r="J17568"/>
      <c r="K17568"/>
      <c r="L17568" s="172"/>
    </row>
    <row r="17569" spans="7:12" x14ac:dyDescent="0.15">
      <c r="G17569"/>
      <c r="H17569"/>
      <c r="I17569"/>
      <c r="J17569"/>
      <c r="K17569"/>
      <c r="L17569" s="172"/>
    </row>
    <row r="17570" spans="7:12" x14ac:dyDescent="0.15">
      <c r="G17570"/>
      <c r="H17570"/>
      <c r="I17570"/>
      <c r="J17570"/>
      <c r="K17570"/>
      <c r="L17570" s="172"/>
    </row>
    <row r="17571" spans="7:12" x14ac:dyDescent="0.15">
      <c r="G17571"/>
      <c r="H17571"/>
      <c r="I17571"/>
      <c r="J17571"/>
      <c r="K17571"/>
      <c r="L17571" s="172"/>
    </row>
    <row r="17572" spans="7:12" x14ac:dyDescent="0.15">
      <c r="G17572"/>
      <c r="H17572"/>
      <c r="I17572"/>
      <c r="J17572"/>
      <c r="K17572"/>
      <c r="L17572" s="172"/>
    </row>
    <row r="17573" spans="7:12" x14ac:dyDescent="0.15">
      <c r="G17573"/>
      <c r="H17573"/>
      <c r="I17573"/>
      <c r="J17573"/>
      <c r="K17573"/>
      <c r="L17573" s="172"/>
    </row>
    <row r="17574" spans="7:12" x14ac:dyDescent="0.15">
      <c r="G17574"/>
      <c r="H17574"/>
      <c r="I17574"/>
      <c r="J17574"/>
      <c r="K17574"/>
      <c r="L17574" s="172"/>
    </row>
    <row r="17575" spans="7:12" x14ac:dyDescent="0.15">
      <c r="G17575"/>
      <c r="H17575"/>
      <c r="I17575"/>
      <c r="J17575"/>
      <c r="K17575"/>
      <c r="L17575" s="172"/>
    </row>
    <row r="17576" spans="7:12" x14ac:dyDescent="0.15">
      <c r="G17576"/>
      <c r="H17576"/>
      <c r="I17576"/>
      <c r="J17576"/>
      <c r="K17576"/>
      <c r="L17576" s="172"/>
    </row>
    <row r="17577" spans="7:12" x14ac:dyDescent="0.15">
      <c r="G17577"/>
      <c r="H17577"/>
      <c r="I17577"/>
      <c r="J17577"/>
      <c r="K17577"/>
      <c r="L17577" s="172"/>
    </row>
    <row r="17578" spans="7:12" x14ac:dyDescent="0.15">
      <c r="G17578"/>
      <c r="H17578"/>
      <c r="I17578"/>
      <c r="J17578"/>
      <c r="K17578"/>
      <c r="L17578" s="172"/>
    </row>
    <row r="17579" spans="7:12" x14ac:dyDescent="0.15">
      <c r="G17579"/>
      <c r="H17579"/>
      <c r="I17579"/>
      <c r="J17579"/>
      <c r="K17579"/>
      <c r="L17579" s="172"/>
    </row>
    <row r="17580" spans="7:12" x14ac:dyDescent="0.15">
      <c r="G17580"/>
      <c r="H17580"/>
      <c r="I17580"/>
      <c r="J17580"/>
      <c r="K17580"/>
      <c r="L17580" s="172"/>
    </row>
    <row r="17581" spans="7:12" x14ac:dyDescent="0.15">
      <c r="G17581"/>
      <c r="H17581"/>
      <c r="I17581"/>
      <c r="J17581"/>
      <c r="K17581"/>
      <c r="L17581" s="172"/>
    </row>
    <row r="17582" spans="7:12" x14ac:dyDescent="0.15">
      <c r="G17582"/>
      <c r="H17582"/>
      <c r="I17582"/>
      <c r="J17582"/>
      <c r="K17582"/>
      <c r="L17582" s="172"/>
    </row>
    <row r="17583" spans="7:12" x14ac:dyDescent="0.15">
      <c r="G17583"/>
      <c r="H17583"/>
      <c r="I17583"/>
      <c r="J17583"/>
      <c r="K17583"/>
      <c r="L17583" s="172"/>
    </row>
    <row r="17584" spans="7:12" x14ac:dyDescent="0.15">
      <c r="G17584"/>
      <c r="H17584"/>
      <c r="I17584"/>
      <c r="J17584"/>
      <c r="K17584"/>
      <c r="L17584" s="172"/>
    </row>
    <row r="17585" spans="7:12" x14ac:dyDescent="0.15">
      <c r="G17585"/>
      <c r="H17585"/>
      <c r="I17585"/>
      <c r="J17585"/>
      <c r="K17585"/>
      <c r="L17585" s="172"/>
    </row>
    <row r="17586" spans="7:12" x14ac:dyDescent="0.15">
      <c r="G17586"/>
      <c r="H17586"/>
      <c r="I17586"/>
      <c r="J17586"/>
      <c r="K17586"/>
      <c r="L17586" s="172"/>
    </row>
    <row r="17587" spans="7:12" x14ac:dyDescent="0.15">
      <c r="G17587"/>
      <c r="H17587"/>
      <c r="I17587"/>
      <c r="J17587"/>
      <c r="K17587"/>
      <c r="L17587" s="172"/>
    </row>
    <row r="17588" spans="7:12" x14ac:dyDescent="0.15">
      <c r="G17588"/>
      <c r="H17588"/>
      <c r="I17588"/>
      <c r="J17588"/>
      <c r="K17588"/>
      <c r="L17588" s="172"/>
    </row>
    <row r="17589" spans="7:12" x14ac:dyDescent="0.15">
      <c r="G17589"/>
      <c r="H17589"/>
      <c r="I17589"/>
      <c r="J17589"/>
      <c r="K17589"/>
      <c r="L17589" s="172"/>
    </row>
    <row r="17590" spans="7:12" x14ac:dyDescent="0.15">
      <c r="G17590"/>
      <c r="H17590"/>
      <c r="I17590"/>
      <c r="J17590"/>
      <c r="K17590"/>
      <c r="L17590" s="172"/>
    </row>
    <row r="17591" spans="7:12" x14ac:dyDescent="0.15">
      <c r="G17591"/>
      <c r="H17591"/>
      <c r="I17591"/>
      <c r="J17591"/>
      <c r="K17591"/>
      <c r="L17591" s="172"/>
    </row>
    <row r="17592" spans="7:12" x14ac:dyDescent="0.15">
      <c r="G17592"/>
      <c r="H17592"/>
      <c r="I17592"/>
      <c r="J17592"/>
      <c r="K17592"/>
      <c r="L17592" s="172"/>
    </row>
    <row r="17593" spans="7:12" x14ac:dyDescent="0.15">
      <c r="G17593"/>
      <c r="H17593"/>
      <c r="I17593"/>
      <c r="J17593"/>
      <c r="K17593"/>
      <c r="L17593" s="172"/>
    </row>
    <row r="17594" spans="7:12" x14ac:dyDescent="0.15">
      <c r="G17594"/>
      <c r="H17594"/>
      <c r="I17594"/>
      <c r="J17594"/>
      <c r="K17594"/>
      <c r="L17594" s="172"/>
    </row>
    <row r="17595" spans="7:12" x14ac:dyDescent="0.15">
      <c r="G17595"/>
      <c r="H17595"/>
      <c r="I17595"/>
      <c r="J17595"/>
      <c r="K17595"/>
      <c r="L17595" s="172"/>
    </row>
    <row r="17596" spans="7:12" x14ac:dyDescent="0.15">
      <c r="G17596"/>
      <c r="H17596"/>
      <c r="I17596"/>
      <c r="J17596"/>
      <c r="K17596"/>
      <c r="L17596" s="172"/>
    </row>
    <row r="17597" spans="7:12" x14ac:dyDescent="0.15">
      <c r="G17597"/>
      <c r="H17597"/>
      <c r="I17597"/>
      <c r="J17597"/>
      <c r="K17597"/>
      <c r="L17597" s="172"/>
    </row>
    <row r="17598" spans="7:12" x14ac:dyDescent="0.15">
      <c r="G17598"/>
      <c r="H17598"/>
      <c r="I17598"/>
      <c r="J17598"/>
      <c r="K17598"/>
      <c r="L17598" s="172"/>
    </row>
    <row r="17599" spans="7:12" x14ac:dyDescent="0.15">
      <c r="G17599"/>
      <c r="H17599"/>
      <c r="I17599"/>
      <c r="J17599"/>
      <c r="K17599"/>
      <c r="L17599" s="172"/>
    </row>
    <row r="17600" spans="7:12" x14ac:dyDescent="0.15">
      <c r="G17600"/>
      <c r="H17600"/>
      <c r="I17600"/>
      <c r="J17600"/>
      <c r="K17600"/>
      <c r="L17600" s="172"/>
    </row>
    <row r="17601" spans="7:12" x14ac:dyDescent="0.15">
      <c r="G17601"/>
      <c r="H17601"/>
      <c r="I17601"/>
      <c r="J17601"/>
      <c r="K17601"/>
      <c r="L17601" s="172"/>
    </row>
    <row r="17602" spans="7:12" x14ac:dyDescent="0.15">
      <c r="G17602"/>
      <c r="H17602"/>
      <c r="I17602"/>
      <c r="J17602"/>
      <c r="K17602"/>
      <c r="L17602" s="172"/>
    </row>
    <row r="17603" spans="7:12" x14ac:dyDescent="0.15">
      <c r="G17603"/>
      <c r="H17603"/>
      <c r="I17603"/>
      <c r="J17603"/>
      <c r="K17603"/>
      <c r="L17603" s="172"/>
    </row>
    <row r="17604" spans="7:12" x14ac:dyDescent="0.15">
      <c r="G17604"/>
      <c r="H17604"/>
      <c r="I17604"/>
      <c r="J17604"/>
      <c r="K17604"/>
      <c r="L17604" s="172"/>
    </row>
    <row r="17605" spans="7:12" x14ac:dyDescent="0.15">
      <c r="G17605"/>
      <c r="H17605"/>
      <c r="I17605"/>
      <c r="J17605"/>
      <c r="K17605"/>
      <c r="L17605" s="172"/>
    </row>
    <row r="17606" spans="7:12" x14ac:dyDescent="0.15">
      <c r="G17606"/>
      <c r="H17606"/>
      <c r="I17606"/>
      <c r="J17606"/>
      <c r="K17606"/>
      <c r="L17606" s="172"/>
    </row>
    <row r="17607" spans="7:12" x14ac:dyDescent="0.15">
      <c r="G17607"/>
      <c r="H17607"/>
      <c r="I17607"/>
      <c r="J17607"/>
      <c r="K17607"/>
      <c r="L17607" s="172"/>
    </row>
    <row r="17608" spans="7:12" x14ac:dyDescent="0.15">
      <c r="G17608"/>
      <c r="H17608"/>
      <c r="I17608"/>
      <c r="J17608"/>
      <c r="K17608"/>
      <c r="L17608" s="172"/>
    </row>
    <row r="17609" spans="7:12" x14ac:dyDescent="0.15">
      <c r="G17609"/>
      <c r="H17609"/>
      <c r="I17609"/>
      <c r="J17609"/>
      <c r="K17609"/>
      <c r="L17609" s="172"/>
    </row>
    <row r="17610" spans="7:12" x14ac:dyDescent="0.15">
      <c r="G17610"/>
      <c r="H17610"/>
      <c r="I17610"/>
      <c r="J17610"/>
      <c r="K17610"/>
      <c r="L17610" s="172"/>
    </row>
    <row r="17611" spans="7:12" x14ac:dyDescent="0.15">
      <c r="G17611"/>
      <c r="H17611"/>
      <c r="I17611"/>
      <c r="J17611"/>
      <c r="K17611"/>
      <c r="L17611" s="172"/>
    </row>
    <row r="17612" spans="7:12" x14ac:dyDescent="0.15">
      <c r="G17612"/>
      <c r="H17612"/>
      <c r="I17612"/>
      <c r="J17612"/>
      <c r="K17612"/>
      <c r="L17612" s="172"/>
    </row>
    <row r="17613" spans="7:12" x14ac:dyDescent="0.15">
      <c r="G17613"/>
      <c r="H17613"/>
      <c r="I17613"/>
      <c r="J17613"/>
      <c r="K17613"/>
      <c r="L17613" s="172"/>
    </row>
    <row r="17614" spans="7:12" x14ac:dyDescent="0.15">
      <c r="G17614"/>
      <c r="H17614"/>
      <c r="I17614"/>
      <c r="J17614"/>
      <c r="K17614"/>
      <c r="L17614" s="172"/>
    </row>
    <row r="17615" spans="7:12" x14ac:dyDescent="0.15">
      <c r="G17615"/>
      <c r="H17615"/>
      <c r="I17615"/>
      <c r="J17615"/>
      <c r="K17615"/>
      <c r="L17615" s="172"/>
    </row>
    <row r="17616" spans="7:12" x14ac:dyDescent="0.15">
      <c r="G17616"/>
      <c r="H17616"/>
      <c r="I17616"/>
      <c r="J17616"/>
      <c r="K17616"/>
      <c r="L17616" s="172"/>
    </row>
    <row r="17617" spans="7:12" x14ac:dyDescent="0.15">
      <c r="G17617"/>
      <c r="H17617"/>
      <c r="I17617"/>
      <c r="J17617"/>
      <c r="K17617"/>
      <c r="L17617" s="172"/>
    </row>
    <row r="17618" spans="7:12" x14ac:dyDescent="0.15">
      <c r="G17618"/>
      <c r="H17618"/>
      <c r="I17618"/>
      <c r="J17618"/>
      <c r="K17618"/>
      <c r="L17618" s="172"/>
    </row>
    <row r="17619" spans="7:12" x14ac:dyDescent="0.15">
      <c r="G17619"/>
      <c r="H17619"/>
      <c r="I17619"/>
      <c r="J17619"/>
      <c r="K17619"/>
      <c r="L17619" s="172"/>
    </row>
    <row r="17620" spans="7:12" x14ac:dyDescent="0.15">
      <c r="G17620"/>
      <c r="H17620"/>
      <c r="I17620"/>
      <c r="J17620"/>
      <c r="K17620"/>
      <c r="L17620" s="172"/>
    </row>
    <row r="17621" spans="7:12" x14ac:dyDescent="0.15">
      <c r="G17621"/>
      <c r="H17621"/>
      <c r="I17621"/>
      <c r="J17621"/>
      <c r="K17621"/>
      <c r="L17621" s="172"/>
    </row>
    <row r="17622" spans="7:12" x14ac:dyDescent="0.15">
      <c r="G17622"/>
      <c r="H17622"/>
      <c r="I17622"/>
      <c r="J17622"/>
      <c r="K17622"/>
      <c r="L17622" s="172"/>
    </row>
    <row r="17623" spans="7:12" x14ac:dyDescent="0.15">
      <c r="G17623"/>
      <c r="H17623"/>
      <c r="I17623"/>
      <c r="J17623"/>
      <c r="K17623"/>
      <c r="L17623" s="172"/>
    </row>
    <row r="17624" spans="7:12" x14ac:dyDescent="0.15">
      <c r="G17624"/>
      <c r="H17624"/>
      <c r="I17624"/>
      <c r="J17624"/>
      <c r="K17624"/>
      <c r="L17624" s="172"/>
    </row>
    <row r="17625" spans="7:12" x14ac:dyDescent="0.15">
      <c r="G17625"/>
      <c r="H17625"/>
      <c r="I17625"/>
      <c r="J17625"/>
      <c r="K17625"/>
      <c r="L17625" s="172"/>
    </row>
    <row r="17626" spans="7:12" x14ac:dyDescent="0.15">
      <c r="G17626"/>
      <c r="H17626"/>
      <c r="I17626"/>
      <c r="J17626"/>
      <c r="K17626"/>
      <c r="L17626" s="172"/>
    </row>
    <row r="17627" spans="7:12" x14ac:dyDescent="0.15">
      <c r="G17627"/>
      <c r="H17627"/>
      <c r="I17627"/>
      <c r="J17627"/>
      <c r="K17627"/>
      <c r="L17627" s="172"/>
    </row>
    <row r="17628" spans="7:12" x14ac:dyDescent="0.15">
      <c r="G17628"/>
      <c r="H17628"/>
      <c r="I17628"/>
      <c r="J17628"/>
      <c r="K17628"/>
      <c r="L17628" s="172"/>
    </row>
    <row r="17629" spans="7:12" x14ac:dyDescent="0.15">
      <c r="G17629"/>
      <c r="H17629"/>
      <c r="I17629"/>
      <c r="J17629"/>
      <c r="K17629"/>
      <c r="L17629" s="172"/>
    </row>
    <row r="17630" spans="7:12" x14ac:dyDescent="0.15">
      <c r="G17630"/>
      <c r="H17630"/>
      <c r="I17630"/>
      <c r="J17630"/>
      <c r="K17630"/>
      <c r="L17630" s="172"/>
    </row>
    <row r="17631" spans="7:12" x14ac:dyDescent="0.15">
      <c r="G17631"/>
      <c r="H17631"/>
      <c r="I17631"/>
      <c r="J17631"/>
      <c r="K17631"/>
      <c r="L17631" s="172"/>
    </row>
    <row r="17632" spans="7:12" x14ac:dyDescent="0.15">
      <c r="G17632"/>
      <c r="H17632"/>
      <c r="I17632"/>
      <c r="J17632"/>
      <c r="K17632"/>
      <c r="L17632" s="172"/>
    </row>
    <row r="17633" spans="7:12" x14ac:dyDescent="0.15">
      <c r="G17633"/>
      <c r="H17633"/>
      <c r="I17633"/>
      <c r="J17633"/>
      <c r="K17633"/>
      <c r="L17633" s="172"/>
    </row>
    <row r="17634" spans="7:12" x14ac:dyDescent="0.15">
      <c r="G17634"/>
      <c r="H17634"/>
      <c r="I17634"/>
      <c r="J17634"/>
      <c r="K17634"/>
      <c r="L17634" s="172"/>
    </row>
    <row r="17635" spans="7:12" x14ac:dyDescent="0.15">
      <c r="G17635"/>
      <c r="H17635"/>
      <c r="I17635"/>
      <c r="J17635"/>
      <c r="K17635"/>
      <c r="L17635" s="172"/>
    </row>
    <row r="17636" spans="7:12" x14ac:dyDescent="0.15">
      <c r="G17636"/>
      <c r="H17636"/>
      <c r="I17636"/>
      <c r="J17636"/>
      <c r="K17636"/>
      <c r="L17636" s="172"/>
    </row>
    <row r="17637" spans="7:12" x14ac:dyDescent="0.15">
      <c r="G17637"/>
      <c r="H17637"/>
      <c r="I17637"/>
      <c r="J17637"/>
      <c r="K17637"/>
      <c r="L17637" s="172"/>
    </row>
    <row r="17638" spans="7:12" x14ac:dyDescent="0.15">
      <c r="G17638"/>
      <c r="H17638"/>
      <c r="I17638"/>
      <c r="J17638"/>
      <c r="K17638"/>
      <c r="L17638" s="172"/>
    </row>
    <row r="17639" spans="7:12" x14ac:dyDescent="0.15">
      <c r="G17639"/>
      <c r="H17639"/>
      <c r="I17639"/>
      <c r="J17639"/>
      <c r="K17639"/>
      <c r="L17639" s="172"/>
    </row>
    <row r="17640" spans="7:12" x14ac:dyDescent="0.15">
      <c r="G17640"/>
      <c r="H17640"/>
      <c r="I17640"/>
      <c r="J17640"/>
      <c r="K17640"/>
      <c r="L17640" s="172"/>
    </row>
    <row r="17641" spans="7:12" x14ac:dyDescent="0.15">
      <c r="G17641"/>
      <c r="H17641"/>
      <c r="I17641"/>
      <c r="J17641"/>
      <c r="K17641"/>
      <c r="L17641" s="172"/>
    </row>
    <row r="17642" spans="7:12" x14ac:dyDescent="0.15">
      <c r="G17642"/>
      <c r="H17642"/>
      <c r="I17642"/>
      <c r="J17642"/>
      <c r="K17642"/>
      <c r="L17642" s="172"/>
    </row>
    <row r="17643" spans="7:12" x14ac:dyDescent="0.15">
      <c r="G17643"/>
      <c r="H17643"/>
      <c r="I17643"/>
      <c r="J17643"/>
      <c r="K17643"/>
      <c r="L17643" s="172"/>
    </row>
    <row r="17644" spans="7:12" x14ac:dyDescent="0.15">
      <c r="G17644"/>
      <c r="H17644"/>
      <c r="I17644"/>
      <c r="J17644"/>
      <c r="K17644"/>
      <c r="L17644" s="172"/>
    </row>
    <row r="17645" spans="7:12" x14ac:dyDescent="0.15">
      <c r="G17645"/>
      <c r="H17645"/>
      <c r="I17645"/>
      <c r="J17645"/>
      <c r="K17645"/>
      <c r="L17645" s="172"/>
    </row>
    <row r="17646" spans="7:12" x14ac:dyDescent="0.15">
      <c r="G17646"/>
      <c r="H17646"/>
      <c r="I17646"/>
      <c r="J17646"/>
      <c r="K17646"/>
      <c r="L17646" s="172"/>
    </row>
    <row r="17647" spans="7:12" x14ac:dyDescent="0.15">
      <c r="G17647"/>
      <c r="H17647"/>
      <c r="I17647"/>
      <c r="J17647"/>
      <c r="K17647"/>
      <c r="L17647" s="172"/>
    </row>
    <row r="17648" spans="7:12" x14ac:dyDescent="0.15">
      <c r="G17648"/>
      <c r="H17648"/>
      <c r="I17648"/>
      <c r="J17648"/>
      <c r="K17648"/>
      <c r="L17648" s="172"/>
    </row>
    <row r="17649" spans="7:12" x14ac:dyDescent="0.15">
      <c r="G17649"/>
      <c r="H17649"/>
      <c r="I17649"/>
      <c r="J17649"/>
      <c r="K17649"/>
      <c r="L17649" s="172"/>
    </row>
    <row r="17650" spans="7:12" x14ac:dyDescent="0.15">
      <c r="G17650"/>
      <c r="H17650"/>
      <c r="I17650"/>
      <c r="J17650"/>
      <c r="K17650"/>
      <c r="L17650" s="172"/>
    </row>
    <row r="17651" spans="7:12" x14ac:dyDescent="0.15">
      <c r="G17651"/>
      <c r="H17651"/>
      <c r="I17651"/>
      <c r="J17651"/>
      <c r="K17651"/>
      <c r="L17651" s="172"/>
    </row>
    <row r="17652" spans="7:12" x14ac:dyDescent="0.15">
      <c r="G17652"/>
      <c r="H17652"/>
      <c r="I17652"/>
      <c r="J17652"/>
      <c r="K17652"/>
      <c r="L17652" s="172"/>
    </row>
    <row r="17653" spans="7:12" x14ac:dyDescent="0.15">
      <c r="G17653"/>
      <c r="H17653"/>
      <c r="I17653"/>
      <c r="J17653"/>
      <c r="K17653"/>
      <c r="L17653" s="172"/>
    </row>
    <row r="17654" spans="7:12" x14ac:dyDescent="0.15">
      <c r="G17654"/>
      <c r="H17654"/>
      <c r="I17654"/>
      <c r="J17654"/>
      <c r="K17654"/>
      <c r="L17654" s="172"/>
    </row>
    <row r="17655" spans="7:12" x14ac:dyDescent="0.15">
      <c r="G17655"/>
      <c r="H17655"/>
      <c r="I17655"/>
      <c r="J17655"/>
      <c r="K17655"/>
      <c r="L17655" s="172"/>
    </row>
    <row r="17656" spans="7:12" x14ac:dyDescent="0.15">
      <c r="G17656"/>
      <c r="H17656"/>
      <c r="I17656"/>
      <c r="J17656"/>
      <c r="K17656"/>
      <c r="L17656" s="172"/>
    </row>
    <row r="17657" spans="7:12" x14ac:dyDescent="0.15">
      <c r="G17657"/>
      <c r="H17657"/>
      <c r="I17657"/>
      <c r="J17657"/>
      <c r="K17657"/>
      <c r="L17657" s="172"/>
    </row>
    <row r="17658" spans="7:12" x14ac:dyDescent="0.15">
      <c r="G17658"/>
      <c r="H17658"/>
      <c r="I17658"/>
      <c r="J17658"/>
      <c r="K17658"/>
      <c r="L17658" s="172"/>
    </row>
    <row r="17659" spans="7:12" x14ac:dyDescent="0.15">
      <c r="G17659"/>
      <c r="H17659"/>
      <c r="I17659"/>
      <c r="J17659"/>
      <c r="K17659"/>
      <c r="L17659" s="172"/>
    </row>
    <row r="17660" spans="7:12" x14ac:dyDescent="0.15">
      <c r="G17660"/>
      <c r="H17660"/>
      <c r="I17660"/>
      <c r="J17660"/>
      <c r="K17660"/>
      <c r="L17660" s="172"/>
    </row>
    <row r="17661" spans="7:12" x14ac:dyDescent="0.15">
      <c r="G17661"/>
      <c r="H17661"/>
      <c r="I17661"/>
      <c r="J17661"/>
      <c r="K17661"/>
      <c r="L17661" s="172"/>
    </row>
    <row r="17662" spans="7:12" x14ac:dyDescent="0.15">
      <c r="G17662"/>
      <c r="H17662"/>
      <c r="I17662"/>
      <c r="J17662"/>
      <c r="K17662"/>
      <c r="L17662" s="172"/>
    </row>
    <row r="17663" spans="7:12" x14ac:dyDescent="0.15">
      <c r="G17663"/>
      <c r="H17663"/>
      <c r="I17663"/>
      <c r="J17663"/>
      <c r="K17663"/>
      <c r="L17663" s="172"/>
    </row>
    <row r="17664" spans="7:12" x14ac:dyDescent="0.15">
      <c r="G17664"/>
      <c r="H17664"/>
      <c r="I17664"/>
      <c r="J17664"/>
      <c r="K17664"/>
      <c r="L17664" s="172"/>
    </row>
    <row r="17665" spans="7:12" x14ac:dyDescent="0.15">
      <c r="G17665"/>
      <c r="H17665"/>
      <c r="I17665"/>
      <c r="J17665"/>
      <c r="K17665"/>
      <c r="L17665" s="172"/>
    </row>
    <row r="17666" spans="7:12" x14ac:dyDescent="0.15">
      <c r="G17666"/>
      <c r="H17666"/>
      <c r="I17666"/>
      <c r="J17666"/>
      <c r="K17666"/>
      <c r="L17666" s="172"/>
    </row>
    <row r="17667" spans="7:12" x14ac:dyDescent="0.15">
      <c r="G17667"/>
      <c r="H17667"/>
      <c r="I17667"/>
      <c r="J17667"/>
      <c r="K17667"/>
      <c r="L17667" s="172"/>
    </row>
    <row r="17668" spans="7:12" x14ac:dyDescent="0.15">
      <c r="G17668"/>
      <c r="H17668"/>
      <c r="I17668"/>
      <c r="J17668"/>
      <c r="K17668"/>
      <c r="L17668" s="172"/>
    </row>
    <row r="17669" spans="7:12" x14ac:dyDescent="0.15">
      <c r="G17669"/>
      <c r="H17669"/>
      <c r="I17669"/>
      <c r="J17669"/>
      <c r="K17669"/>
      <c r="L17669" s="172"/>
    </row>
    <row r="17670" spans="7:12" x14ac:dyDescent="0.15">
      <c r="G17670"/>
      <c r="H17670"/>
      <c r="I17670"/>
      <c r="J17670"/>
      <c r="K17670"/>
      <c r="L17670" s="172"/>
    </row>
    <row r="17671" spans="7:12" x14ac:dyDescent="0.15">
      <c r="G17671"/>
      <c r="H17671"/>
      <c r="I17671"/>
      <c r="J17671"/>
      <c r="K17671"/>
      <c r="L17671" s="172"/>
    </row>
    <row r="17672" spans="7:12" x14ac:dyDescent="0.15">
      <c r="G17672"/>
      <c r="H17672"/>
      <c r="I17672"/>
      <c r="J17672"/>
      <c r="K17672"/>
      <c r="L17672" s="172"/>
    </row>
    <row r="17673" spans="7:12" x14ac:dyDescent="0.15">
      <c r="G17673"/>
      <c r="H17673"/>
      <c r="I17673"/>
      <c r="J17673"/>
      <c r="K17673"/>
      <c r="L17673" s="172"/>
    </row>
    <row r="17674" spans="7:12" x14ac:dyDescent="0.15">
      <c r="G17674"/>
      <c r="H17674"/>
      <c r="I17674"/>
      <c r="J17674"/>
      <c r="K17674"/>
      <c r="L17674" s="172"/>
    </row>
    <row r="17675" spans="7:12" x14ac:dyDescent="0.15">
      <c r="G17675"/>
      <c r="H17675"/>
      <c r="I17675"/>
      <c r="J17675"/>
      <c r="K17675"/>
      <c r="L17675" s="172"/>
    </row>
    <row r="17676" spans="7:12" x14ac:dyDescent="0.15">
      <c r="G17676"/>
      <c r="H17676"/>
      <c r="I17676"/>
      <c r="J17676"/>
      <c r="K17676"/>
      <c r="L17676" s="172"/>
    </row>
    <row r="17677" spans="7:12" x14ac:dyDescent="0.15">
      <c r="G17677"/>
      <c r="H17677"/>
      <c r="I17677"/>
      <c r="J17677"/>
      <c r="K17677"/>
      <c r="L17677" s="172"/>
    </row>
    <row r="17678" spans="7:12" x14ac:dyDescent="0.15">
      <c r="G17678"/>
      <c r="H17678"/>
      <c r="I17678"/>
      <c r="J17678"/>
      <c r="K17678"/>
      <c r="L17678" s="172"/>
    </row>
    <row r="17679" spans="7:12" x14ac:dyDescent="0.15">
      <c r="G17679"/>
      <c r="H17679"/>
      <c r="I17679"/>
      <c r="J17679"/>
      <c r="K17679"/>
      <c r="L17679" s="172"/>
    </row>
    <row r="17680" spans="7:12" x14ac:dyDescent="0.15">
      <c r="G17680"/>
      <c r="H17680"/>
      <c r="I17680"/>
      <c r="J17680"/>
      <c r="K17680"/>
      <c r="L17680" s="172"/>
    </row>
    <row r="17681" spans="7:12" x14ac:dyDescent="0.15">
      <c r="G17681"/>
      <c r="H17681"/>
      <c r="I17681"/>
      <c r="J17681"/>
      <c r="K17681"/>
      <c r="L17681" s="172"/>
    </row>
    <row r="17682" spans="7:12" x14ac:dyDescent="0.15">
      <c r="G17682"/>
      <c r="H17682"/>
      <c r="I17682"/>
      <c r="J17682"/>
      <c r="K17682"/>
      <c r="L17682" s="172"/>
    </row>
    <row r="17683" spans="7:12" x14ac:dyDescent="0.15">
      <c r="G17683"/>
      <c r="H17683"/>
      <c r="I17683"/>
      <c r="J17683"/>
      <c r="K17683"/>
      <c r="L17683" s="172"/>
    </row>
    <row r="17684" spans="7:12" x14ac:dyDescent="0.15">
      <c r="G17684"/>
      <c r="H17684"/>
      <c r="I17684"/>
      <c r="J17684"/>
      <c r="K17684"/>
      <c r="L17684" s="172"/>
    </row>
    <row r="17685" spans="7:12" x14ac:dyDescent="0.15">
      <c r="G17685"/>
      <c r="H17685"/>
      <c r="I17685"/>
      <c r="J17685"/>
      <c r="K17685"/>
      <c r="L17685" s="172"/>
    </row>
    <row r="17686" spans="7:12" x14ac:dyDescent="0.15">
      <c r="G17686"/>
      <c r="H17686"/>
      <c r="I17686"/>
      <c r="J17686"/>
      <c r="K17686"/>
      <c r="L17686" s="172"/>
    </row>
    <row r="17687" spans="7:12" x14ac:dyDescent="0.15">
      <c r="G17687"/>
      <c r="H17687"/>
      <c r="I17687"/>
      <c r="J17687"/>
      <c r="K17687"/>
      <c r="L17687" s="172"/>
    </row>
    <row r="17688" spans="7:12" x14ac:dyDescent="0.15">
      <c r="G17688"/>
      <c r="H17688"/>
      <c r="I17688"/>
      <c r="J17688"/>
      <c r="K17688"/>
      <c r="L17688" s="172"/>
    </row>
    <row r="17689" spans="7:12" x14ac:dyDescent="0.15">
      <c r="G17689"/>
      <c r="H17689"/>
      <c r="I17689"/>
      <c r="J17689"/>
      <c r="K17689"/>
      <c r="L17689" s="172"/>
    </row>
    <row r="17690" spans="7:12" x14ac:dyDescent="0.15">
      <c r="G17690"/>
      <c r="H17690"/>
      <c r="I17690"/>
      <c r="J17690"/>
      <c r="K17690"/>
      <c r="L17690" s="172"/>
    </row>
    <row r="17691" spans="7:12" x14ac:dyDescent="0.15">
      <c r="G17691"/>
      <c r="H17691"/>
      <c r="I17691"/>
      <c r="J17691"/>
      <c r="K17691"/>
      <c r="L17691" s="172"/>
    </row>
    <row r="17692" spans="7:12" x14ac:dyDescent="0.15">
      <c r="G17692"/>
      <c r="H17692"/>
      <c r="I17692"/>
      <c r="J17692"/>
      <c r="K17692"/>
      <c r="L17692" s="172"/>
    </row>
    <row r="17693" spans="7:12" x14ac:dyDescent="0.15">
      <c r="G17693"/>
      <c r="H17693"/>
      <c r="I17693"/>
      <c r="J17693"/>
      <c r="K17693"/>
      <c r="L17693" s="172"/>
    </row>
    <row r="17694" spans="7:12" x14ac:dyDescent="0.15">
      <c r="G17694"/>
      <c r="H17694"/>
      <c r="I17694"/>
      <c r="J17694"/>
      <c r="K17694"/>
      <c r="L17694" s="172"/>
    </row>
    <row r="17695" spans="7:12" x14ac:dyDescent="0.15">
      <c r="G17695"/>
      <c r="H17695"/>
      <c r="I17695"/>
      <c r="J17695"/>
      <c r="K17695"/>
      <c r="L17695" s="172"/>
    </row>
    <row r="17696" spans="7:12" x14ac:dyDescent="0.15">
      <c r="G17696"/>
      <c r="H17696"/>
      <c r="I17696"/>
      <c r="J17696"/>
      <c r="K17696"/>
      <c r="L17696" s="172"/>
    </row>
    <row r="17697" spans="7:12" x14ac:dyDescent="0.15">
      <c r="G17697"/>
      <c r="H17697"/>
      <c r="I17697"/>
      <c r="J17697"/>
      <c r="K17697"/>
      <c r="L17697" s="172"/>
    </row>
    <row r="17698" spans="7:12" x14ac:dyDescent="0.15">
      <c r="G17698"/>
      <c r="H17698"/>
      <c r="I17698"/>
      <c r="J17698"/>
      <c r="K17698"/>
      <c r="L17698" s="172"/>
    </row>
    <row r="17699" spans="7:12" x14ac:dyDescent="0.15">
      <c r="G17699"/>
      <c r="H17699"/>
      <c r="I17699"/>
      <c r="J17699"/>
      <c r="K17699"/>
      <c r="L17699" s="172"/>
    </row>
    <row r="17700" spans="7:12" x14ac:dyDescent="0.15">
      <c r="G17700"/>
      <c r="H17700"/>
      <c r="I17700"/>
      <c r="J17700"/>
      <c r="K17700"/>
      <c r="L17700" s="172"/>
    </row>
    <row r="17701" spans="7:12" x14ac:dyDescent="0.15">
      <c r="G17701"/>
      <c r="H17701"/>
      <c r="I17701"/>
      <c r="J17701"/>
      <c r="K17701"/>
      <c r="L17701" s="172"/>
    </row>
    <row r="17702" spans="7:12" x14ac:dyDescent="0.15">
      <c r="G17702"/>
      <c r="H17702"/>
      <c r="I17702"/>
      <c r="J17702"/>
      <c r="K17702"/>
      <c r="L17702" s="172"/>
    </row>
    <row r="17703" spans="7:12" x14ac:dyDescent="0.15">
      <c r="G17703"/>
      <c r="H17703"/>
      <c r="I17703"/>
      <c r="J17703"/>
      <c r="K17703"/>
      <c r="L17703" s="172"/>
    </row>
    <row r="17704" spans="7:12" x14ac:dyDescent="0.15">
      <c r="G17704"/>
      <c r="H17704"/>
      <c r="I17704"/>
      <c r="J17704"/>
      <c r="K17704"/>
      <c r="L17704" s="172"/>
    </row>
    <row r="17705" spans="7:12" x14ac:dyDescent="0.15">
      <c r="G17705"/>
      <c r="H17705"/>
      <c r="I17705"/>
      <c r="J17705"/>
      <c r="K17705"/>
      <c r="L17705" s="172"/>
    </row>
    <row r="17706" spans="7:12" x14ac:dyDescent="0.15">
      <c r="G17706"/>
      <c r="H17706"/>
      <c r="I17706"/>
      <c r="J17706"/>
      <c r="K17706"/>
      <c r="L17706" s="172"/>
    </row>
    <row r="17707" spans="7:12" x14ac:dyDescent="0.15">
      <c r="G17707"/>
      <c r="H17707"/>
      <c r="I17707"/>
      <c r="J17707"/>
      <c r="K17707"/>
      <c r="L17707" s="172"/>
    </row>
    <row r="17708" spans="7:12" x14ac:dyDescent="0.15">
      <c r="G17708"/>
      <c r="H17708"/>
      <c r="I17708"/>
      <c r="J17708"/>
      <c r="K17708"/>
      <c r="L17708" s="172"/>
    </row>
    <row r="17709" spans="7:12" x14ac:dyDescent="0.15">
      <c r="G17709"/>
      <c r="H17709"/>
      <c r="I17709"/>
      <c r="J17709"/>
      <c r="K17709"/>
      <c r="L17709" s="172"/>
    </row>
    <row r="17710" spans="7:12" x14ac:dyDescent="0.15">
      <c r="G17710"/>
      <c r="H17710"/>
      <c r="I17710"/>
      <c r="J17710"/>
      <c r="K17710"/>
      <c r="L17710" s="172"/>
    </row>
    <row r="17711" spans="7:12" x14ac:dyDescent="0.15">
      <c r="G17711"/>
      <c r="H17711"/>
      <c r="I17711"/>
      <c r="J17711"/>
      <c r="K17711"/>
      <c r="L17711" s="172"/>
    </row>
    <row r="17712" spans="7:12" x14ac:dyDescent="0.15">
      <c r="G17712"/>
      <c r="H17712"/>
      <c r="I17712"/>
      <c r="J17712"/>
      <c r="K17712"/>
      <c r="L17712" s="172"/>
    </row>
    <row r="17713" spans="7:12" x14ac:dyDescent="0.15">
      <c r="G17713"/>
      <c r="H17713"/>
      <c r="I17713"/>
      <c r="J17713"/>
      <c r="K17713"/>
      <c r="L17713" s="172"/>
    </row>
    <row r="17714" spans="7:12" x14ac:dyDescent="0.15">
      <c r="G17714"/>
      <c r="H17714"/>
      <c r="I17714"/>
      <c r="J17714"/>
      <c r="K17714"/>
      <c r="L17714" s="172"/>
    </row>
    <row r="17715" spans="7:12" x14ac:dyDescent="0.15">
      <c r="G17715"/>
      <c r="H17715"/>
      <c r="I17715"/>
      <c r="J17715"/>
      <c r="K17715"/>
      <c r="L17715" s="172"/>
    </row>
    <row r="17716" spans="7:12" x14ac:dyDescent="0.15">
      <c r="G17716"/>
      <c r="H17716"/>
      <c r="I17716"/>
      <c r="J17716"/>
      <c r="K17716"/>
      <c r="L17716" s="172"/>
    </row>
    <row r="17717" spans="7:12" x14ac:dyDescent="0.15">
      <c r="G17717"/>
      <c r="H17717"/>
      <c r="I17717"/>
      <c r="J17717"/>
      <c r="K17717"/>
      <c r="L17717" s="172"/>
    </row>
    <row r="17718" spans="7:12" x14ac:dyDescent="0.15">
      <c r="G17718"/>
      <c r="H17718"/>
      <c r="I17718"/>
      <c r="J17718"/>
      <c r="K17718"/>
      <c r="L17718" s="172"/>
    </row>
    <row r="17719" spans="7:12" x14ac:dyDescent="0.15">
      <c r="G17719"/>
      <c r="H17719"/>
      <c r="I17719"/>
      <c r="J17719"/>
      <c r="K17719"/>
      <c r="L17719" s="172"/>
    </row>
    <row r="17720" spans="7:12" x14ac:dyDescent="0.15">
      <c r="G17720"/>
      <c r="H17720"/>
      <c r="I17720"/>
      <c r="J17720"/>
      <c r="K17720"/>
      <c r="L17720" s="172"/>
    </row>
    <row r="17721" spans="7:12" x14ac:dyDescent="0.15">
      <c r="G17721"/>
      <c r="H17721"/>
      <c r="I17721"/>
      <c r="J17721"/>
      <c r="K17721"/>
      <c r="L17721" s="172"/>
    </row>
    <row r="17722" spans="7:12" x14ac:dyDescent="0.15">
      <c r="G17722"/>
      <c r="H17722"/>
      <c r="I17722"/>
      <c r="J17722"/>
      <c r="K17722"/>
      <c r="L17722" s="172"/>
    </row>
    <row r="17723" spans="7:12" x14ac:dyDescent="0.15">
      <c r="G17723"/>
      <c r="H17723"/>
      <c r="I17723"/>
      <c r="J17723"/>
      <c r="K17723"/>
      <c r="L17723" s="172"/>
    </row>
    <row r="17724" spans="7:12" x14ac:dyDescent="0.15">
      <c r="G17724"/>
      <c r="H17724"/>
      <c r="I17724"/>
      <c r="J17724"/>
      <c r="K17724"/>
      <c r="L17724" s="172"/>
    </row>
    <row r="17725" spans="7:12" x14ac:dyDescent="0.15">
      <c r="G17725"/>
      <c r="H17725"/>
      <c r="I17725"/>
      <c r="J17725"/>
      <c r="K17725"/>
      <c r="L17725" s="172"/>
    </row>
    <row r="17726" spans="7:12" x14ac:dyDescent="0.15">
      <c r="G17726"/>
      <c r="H17726"/>
      <c r="I17726"/>
      <c r="J17726"/>
      <c r="K17726"/>
      <c r="L17726" s="172"/>
    </row>
    <row r="17727" spans="7:12" x14ac:dyDescent="0.15">
      <c r="G17727"/>
      <c r="H17727"/>
      <c r="I17727"/>
      <c r="J17727"/>
      <c r="K17727"/>
      <c r="L17727" s="172"/>
    </row>
    <row r="17728" spans="7:12" x14ac:dyDescent="0.15">
      <c r="G17728"/>
      <c r="H17728"/>
      <c r="I17728"/>
      <c r="J17728"/>
      <c r="K17728"/>
      <c r="L17728" s="172"/>
    </row>
    <row r="17729" spans="7:12" x14ac:dyDescent="0.15">
      <c r="G17729"/>
      <c r="H17729"/>
      <c r="I17729"/>
      <c r="J17729"/>
      <c r="K17729"/>
      <c r="L17729" s="172"/>
    </row>
    <row r="17730" spans="7:12" x14ac:dyDescent="0.15">
      <c r="G17730"/>
      <c r="H17730"/>
      <c r="I17730"/>
      <c r="J17730"/>
      <c r="K17730"/>
      <c r="L17730" s="172"/>
    </row>
    <row r="17731" spans="7:12" x14ac:dyDescent="0.15">
      <c r="G17731"/>
      <c r="H17731"/>
      <c r="I17731"/>
      <c r="J17731"/>
      <c r="K17731"/>
      <c r="L17731" s="172"/>
    </row>
    <row r="17732" spans="7:12" x14ac:dyDescent="0.15">
      <c r="G17732"/>
      <c r="H17732"/>
      <c r="I17732"/>
      <c r="J17732"/>
      <c r="K17732"/>
      <c r="L17732" s="172"/>
    </row>
    <row r="17733" spans="7:12" x14ac:dyDescent="0.15">
      <c r="G17733"/>
      <c r="H17733"/>
      <c r="I17733"/>
      <c r="J17733"/>
      <c r="K17733"/>
      <c r="L17733" s="172"/>
    </row>
    <row r="17734" spans="7:12" x14ac:dyDescent="0.15">
      <c r="G17734"/>
      <c r="H17734"/>
      <c r="I17734"/>
      <c r="J17734"/>
      <c r="K17734"/>
      <c r="L17734" s="172"/>
    </row>
    <row r="17735" spans="7:12" x14ac:dyDescent="0.15">
      <c r="G17735"/>
      <c r="H17735"/>
      <c r="I17735"/>
      <c r="J17735"/>
      <c r="K17735"/>
      <c r="L17735" s="172"/>
    </row>
    <row r="17736" spans="7:12" x14ac:dyDescent="0.15">
      <c r="G17736"/>
      <c r="H17736"/>
      <c r="I17736"/>
      <c r="J17736"/>
      <c r="K17736"/>
      <c r="L17736" s="172"/>
    </row>
    <row r="17737" spans="7:12" x14ac:dyDescent="0.15">
      <c r="G17737"/>
      <c r="H17737"/>
      <c r="I17737"/>
      <c r="J17737"/>
      <c r="K17737"/>
      <c r="L17737" s="172"/>
    </row>
    <row r="17738" spans="7:12" x14ac:dyDescent="0.15">
      <c r="G17738"/>
      <c r="H17738"/>
      <c r="I17738"/>
      <c r="J17738"/>
      <c r="K17738"/>
      <c r="L17738" s="172"/>
    </row>
    <row r="17739" spans="7:12" x14ac:dyDescent="0.15">
      <c r="G17739"/>
      <c r="H17739"/>
      <c r="I17739"/>
      <c r="J17739"/>
      <c r="K17739"/>
      <c r="L17739" s="172"/>
    </row>
    <row r="17740" spans="7:12" x14ac:dyDescent="0.15">
      <c r="G17740"/>
      <c r="H17740"/>
      <c r="I17740"/>
      <c r="J17740"/>
      <c r="K17740"/>
      <c r="L17740" s="172"/>
    </row>
    <row r="17741" spans="7:12" x14ac:dyDescent="0.15">
      <c r="G17741"/>
      <c r="H17741"/>
      <c r="I17741"/>
      <c r="J17741"/>
      <c r="K17741"/>
      <c r="L17741" s="172"/>
    </row>
    <row r="17742" spans="7:12" x14ac:dyDescent="0.15">
      <c r="G17742"/>
      <c r="H17742"/>
      <c r="I17742"/>
      <c r="J17742"/>
      <c r="K17742"/>
      <c r="L17742" s="172"/>
    </row>
    <row r="17743" spans="7:12" x14ac:dyDescent="0.15">
      <c r="G17743"/>
      <c r="H17743"/>
      <c r="I17743"/>
      <c r="J17743"/>
      <c r="K17743"/>
      <c r="L17743" s="172"/>
    </row>
    <row r="17744" spans="7:12" x14ac:dyDescent="0.15">
      <c r="G17744"/>
      <c r="H17744"/>
      <c r="I17744"/>
      <c r="J17744"/>
      <c r="K17744"/>
      <c r="L17744" s="172"/>
    </row>
    <row r="17745" spans="7:12" x14ac:dyDescent="0.15">
      <c r="G17745"/>
      <c r="H17745"/>
      <c r="I17745"/>
      <c r="J17745"/>
      <c r="K17745"/>
      <c r="L17745" s="172"/>
    </row>
    <row r="17746" spans="7:12" x14ac:dyDescent="0.15">
      <c r="G17746"/>
      <c r="H17746"/>
      <c r="I17746"/>
      <c r="J17746"/>
      <c r="K17746"/>
      <c r="L17746" s="172"/>
    </row>
    <row r="17747" spans="7:12" x14ac:dyDescent="0.15">
      <c r="G17747"/>
      <c r="H17747"/>
      <c r="I17747"/>
      <c r="J17747"/>
      <c r="K17747"/>
      <c r="L17747" s="172"/>
    </row>
    <row r="17748" spans="7:12" x14ac:dyDescent="0.15">
      <c r="G17748"/>
      <c r="H17748"/>
      <c r="I17748"/>
      <c r="J17748"/>
      <c r="K17748"/>
      <c r="L17748" s="172"/>
    </row>
    <row r="17749" spans="7:12" x14ac:dyDescent="0.15">
      <c r="G17749"/>
      <c r="H17749"/>
      <c r="I17749"/>
      <c r="J17749"/>
      <c r="K17749"/>
      <c r="L17749" s="172"/>
    </row>
    <row r="17750" spans="7:12" x14ac:dyDescent="0.15">
      <c r="G17750"/>
      <c r="H17750"/>
      <c r="I17750"/>
      <c r="J17750"/>
      <c r="K17750"/>
      <c r="L17750" s="172"/>
    </row>
    <row r="17751" spans="7:12" x14ac:dyDescent="0.15">
      <c r="G17751"/>
      <c r="H17751"/>
      <c r="I17751"/>
      <c r="J17751"/>
      <c r="K17751"/>
      <c r="L17751" s="172"/>
    </row>
    <row r="17752" spans="7:12" x14ac:dyDescent="0.15">
      <c r="G17752"/>
      <c r="H17752"/>
      <c r="I17752"/>
      <c r="J17752"/>
      <c r="K17752"/>
      <c r="L17752" s="172"/>
    </row>
    <row r="17753" spans="7:12" x14ac:dyDescent="0.15">
      <c r="G17753"/>
      <c r="H17753"/>
      <c r="I17753"/>
      <c r="J17753"/>
      <c r="K17753"/>
      <c r="L17753" s="172"/>
    </row>
    <row r="17754" spans="7:12" x14ac:dyDescent="0.15">
      <c r="G17754"/>
      <c r="H17754"/>
      <c r="I17754"/>
      <c r="J17754"/>
      <c r="K17754"/>
      <c r="L17754" s="172"/>
    </row>
    <row r="17755" spans="7:12" x14ac:dyDescent="0.15">
      <c r="G17755"/>
      <c r="H17755"/>
      <c r="I17755"/>
      <c r="J17755"/>
      <c r="K17755"/>
      <c r="L17755" s="172"/>
    </row>
    <row r="17756" spans="7:12" x14ac:dyDescent="0.15">
      <c r="G17756"/>
      <c r="H17756"/>
      <c r="I17756"/>
      <c r="J17756"/>
      <c r="K17756"/>
      <c r="L17756" s="172"/>
    </row>
    <row r="17757" spans="7:12" x14ac:dyDescent="0.15">
      <c r="G17757"/>
      <c r="H17757"/>
      <c r="I17757"/>
      <c r="J17757"/>
      <c r="K17757"/>
      <c r="L17757" s="172"/>
    </row>
    <row r="17758" spans="7:12" x14ac:dyDescent="0.15">
      <c r="G17758"/>
      <c r="H17758"/>
      <c r="I17758"/>
      <c r="J17758"/>
      <c r="K17758"/>
      <c r="L17758" s="172"/>
    </row>
    <row r="17759" spans="7:12" x14ac:dyDescent="0.15">
      <c r="G17759"/>
      <c r="H17759"/>
      <c r="I17759"/>
      <c r="J17759"/>
      <c r="K17759"/>
      <c r="L17759" s="172"/>
    </row>
    <row r="17760" spans="7:12" x14ac:dyDescent="0.15">
      <c r="G17760"/>
      <c r="H17760"/>
      <c r="I17760"/>
      <c r="J17760"/>
      <c r="K17760"/>
      <c r="L17760" s="172"/>
    </row>
    <row r="17761" spans="7:12" x14ac:dyDescent="0.15">
      <c r="G17761"/>
      <c r="H17761"/>
      <c r="I17761"/>
      <c r="J17761"/>
      <c r="K17761"/>
      <c r="L17761" s="172"/>
    </row>
    <row r="17762" spans="7:12" x14ac:dyDescent="0.15">
      <c r="G17762"/>
      <c r="H17762"/>
      <c r="I17762"/>
      <c r="J17762"/>
      <c r="K17762"/>
      <c r="L17762" s="172"/>
    </row>
    <row r="17763" spans="7:12" x14ac:dyDescent="0.15">
      <c r="G17763"/>
      <c r="H17763"/>
      <c r="I17763"/>
      <c r="J17763"/>
      <c r="K17763"/>
      <c r="L17763" s="172"/>
    </row>
    <row r="17764" spans="7:12" x14ac:dyDescent="0.15">
      <c r="G17764"/>
      <c r="H17764"/>
      <c r="I17764"/>
      <c r="J17764"/>
      <c r="K17764"/>
      <c r="L17764" s="172"/>
    </row>
    <row r="17765" spans="7:12" x14ac:dyDescent="0.15">
      <c r="G17765"/>
      <c r="H17765"/>
      <c r="I17765"/>
      <c r="J17765"/>
      <c r="K17765"/>
      <c r="L17765" s="172"/>
    </row>
    <row r="17766" spans="7:12" x14ac:dyDescent="0.15">
      <c r="G17766"/>
      <c r="H17766"/>
      <c r="I17766"/>
      <c r="J17766"/>
      <c r="K17766"/>
      <c r="L17766" s="172"/>
    </row>
    <row r="17767" spans="7:12" x14ac:dyDescent="0.15">
      <c r="G17767"/>
      <c r="H17767"/>
      <c r="I17767"/>
      <c r="J17767"/>
      <c r="K17767"/>
      <c r="L17767" s="172"/>
    </row>
    <row r="17768" spans="7:12" x14ac:dyDescent="0.15">
      <c r="G17768"/>
      <c r="H17768"/>
      <c r="I17768"/>
      <c r="J17768"/>
      <c r="K17768"/>
      <c r="L17768" s="172"/>
    </row>
    <row r="17769" spans="7:12" x14ac:dyDescent="0.15">
      <c r="G17769"/>
      <c r="H17769"/>
      <c r="I17769"/>
      <c r="J17769"/>
      <c r="K17769"/>
      <c r="L17769" s="172"/>
    </row>
    <row r="17770" spans="7:12" x14ac:dyDescent="0.15">
      <c r="G17770"/>
      <c r="H17770"/>
      <c r="I17770"/>
      <c r="J17770"/>
      <c r="K17770"/>
      <c r="L17770" s="172"/>
    </row>
    <row r="17771" spans="7:12" x14ac:dyDescent="0.15">
      <c r="G17771"/>
      <c r="H17771"/>
      <c r="I17771"/>
      <c r="J17771"/>
      <c r="K17771"/>
      <c r="L17771" s="172"/>
    </row>
    <row r="17772" spans="7:12" x14ac:dyDescent="0.15">
      <c r="G17772"/>
      <c r="H17772"/>
      <c r="I17772"/>
      <c r="J17772"/>
      <c r="K17772"/>
      <c r="L17772" s="172"/>
    </row>
    <row r="17773" spans="7:12" x14ac:dyDescent="0.15">
      <c r="G17773"/>
      <c r="H17773"/>
      <c r="I17773"/>
      <c r="J17773"/>
      <c r="K17773"/>
      <c r="L17773" s="172"/>
    </row>
    <row r="17774" spans="7:12" x14ac:dyDescent="0.15">
      <c r="G17774"/>
      <c r="H17774"/>
      <c r="I17774"/>
      <c r="J17774"/>
      <c r="K17774"/>
      <c r="L17774" s="172"/>
    </row>
    <row r="17775" spans="7:12" x14ac:dyDescent="0.15">
      <c r="G17775"/>
      <c r="H17775"/>
      <c r="I17775"/>
      <c r="J17775"/>
      <c r="K17775"/>
      <c r="L17775" s="172"/>
    </row>
    <row r="17776" spans="7:12" x14ac:dyDescent="0.15">
      <c r="G17776"/>
      <c r="H17776"/>
      <c r="I17776"/>
      <c r="J17776"/>
      <c r="K17776"/>
      <c r="L17776" s="172"/>
    </row>
    <row r="17777" spans="7:12" x14ac:dyDescent="0.15">
      <c r="G17777"/>
      <c r="H17777"/>
      <c r="I17777"/>
      <c r="J17777"/>
      <c r="K17777"/>
      <c r="L17777" s="172"/>
    </row>
    <row r="17778" spans="7:12" x14ac:dyDescent="0.15">
      <c r="G17778"/>
      <c r="H17778"/>
      <c r="I17778"/>
      <c r="J17778"/>
      <c r="K17778"/>
      <c r="L17778" s="172"/>
    </row>
    <row r="17779" spans="7:12" x14ac:dyDescent="0.15">
      <c r="G17779"/>
      <c r="H17779"/>
      <c r="I17779"/>
      <c r="J17779"/>
      <c r="K17779"/>
      <c r="L17779" s="172"/>
    </row>
    <row r="17780" spans="7:12" x14ac:dyDescent="0.15">
      <c r="G17780"/>
      <c r="H17780"/>
      <c r="I17780"/>
      <c r="J17780"/>
      <c r="K17780"/>
      <c r="L17780" s="172"/>
    </row>
    <row r="17781" spans="7:12" x14ac:dyDescent="0.15">
      <c r="G17781"/>
      <c r="H17781"/>
      <c r="I17781"/>
      <c r="J17781"/>
      <c r="K17781"/>
      <c r="L17781" s="172"/>
    </row>
    <row r="17782" spans="7:12" x14ac:dyDescent="0.15">
      <c r="G17782"/>
      <c r="H17782"/>
      <c r="I17782"/>
      <c r="J17782"/>
      <c r="K17782"/>
      <c r="L17782" s="172"/>
    </row>
    <row r="17783" spans="7:12" x14ac:dyDescent="0.15">
      <c r="G17783"/>
      <c r="H17783"/>
      <c r="I17783"/>
      <c r="J17783"/>
      <c r="K17783"/>
      <c r="L17783" s="172"/>
    </row>
    <row r="17784" spans="7:12" x14ac:dyDescent="0.15">
      <c r="G17784"/>
      <c r="H17784"/>
      <c r="I17784"/>
      <c r="J17784"/>
      <c r="K17784"/>
      <c r="L17784" s="172"/>
    </row>
    <row r="17785" spans="7:12" x14ac:dyDescent="0.15">
      <c r="G17785"/>
      <c r="H17785"/>
      <c r="I17785"/>
      <c r="J17785"/>
      <c r="K17785"/>
      <c r="L17785" s="172"/>
    </row>
    <row r="17786" spans="7:12" x14ac:dyDescent="0.15">
      <c r="G17786"/>
      <c r="H17786"/>
      <c r="I17786"/>
      <c r="J17786"/>
      <c r="K17786"/>
      <c r="L17786" s="172"/>
    </row>
    <row r="17787" spans="7:12" x14ac:dyDescent="0.15">
      <c r="G17787"/>
      <c r="H17787"/>
      <c r="I17787"/>
      <c r="J17787"/>
      <c r="K17787"/>
      <c r="L17787" s="172"/>
    </row>
    <row r="17788" spans="7:12" x14ac:dyDescent="0.15">
      <c r="G17788"/>
      <c r="H17788"/>
      <c r="I17788"/>
      <c r="J17788"/>
      <c r="K17788"/>
      <c r="L17788" s="172"/>
    </row>
    <row r="17789" spans="7:12" x14ac:dyDescent="0.15">
      <c r="G17789"/>
      <c r="H17789"/>
      <c r="I17789"/>
      <c r="J17789"/>
      <c r="K17789"/>
      <c r="L17789" s="172"/>
    </row>
    <row r="17790" spans="7:12" x14ac:dyDescent="0.15">
      <c r="G17790"/>
      <c r="H17790"/>
      <c r="I17790"/>
      <c r="J17790"/>
      <c r="K17790"/>
      <c r="L17790" s="172"/>
    </row>
    <row r="17791" spans="7:12" x14ac:dyDescent="0.15">
      <c r="G17791"/>
      <c r="H17791"/>
      <c r="I17791"/>
      <c r="J17791"/>
      <c r="K17791"/>
      <c r="L17791" s="172"/>
    </row>
    <row r="17792" spans="7:12" x14ac:dyDescent="0.15">
      <c r="G17792"/>
      <c r="H17792"/>
      <c r="I17792"/>
      <c r="J17792"/>
      <c r="K17792"/>
      <c r="L17792" s="172"/>
    </row>
    <row r="17793" spans="7:12" x14ac:dyDescent="0.15">
      <c r="G17793"/>
      <c r="H17793"/>
      <c r="I17793"/>
      <c r="J17793"/>
      <c r="K17793"/>
      <c r="L17793" s="172"/>
    </row>
    <row r="17794" spans="7:12" x14ac:dyDescent="0.15">
      <c r="G17794"/>
      <c r="H17794"/>
      <c r="I17794"/>
      <c r="J17794"/>
      <c r="K17794"/>
      <c r="L17794" s="172"/>
    </row>
    <row r="17795" spans="7:12" x14ac:dyDescent="0.15">
      <c r="G17795"/>
      <c r="H17795"/>
      <c r="I17795"/>
      <c r="J17795"/>
      <c r="K17795"/>
      <c r="L17795" s="172"/>
    </row>
    <row r="17796" spans="7:12" x14ac:dyDescent="0.15">
      <c r="G17796"/>
      <c r="H17796"/>
      <c r="I17796"/>
      <c r="J17796"/>
      <c r="K17796"/>
      <c r="L17796" s="172"/>
    </row>
    <row r="17797" spans="7:12" x14ac:dyDescent="0.15">
      <c r="G17797"/>
      <c r="H17797"/>
      <c r="I17797"/>
      <c r="J17797"/>
      <c r="K17797"/>
      <c r="L17797" s="172"/>
    </row>
    <row r="17798" spans="7:12" x14ac:dyDescent="0.15">
      <c r="G17798"/>
      <c r="H17798"/>
      <c r="I17798"/>
      <c r="J17798"/>
      <c r="K17798"/>
      <c r="L17798" s="172"/>
    </row>
    <row r="17799" spans="7:12" x14ac:dyDescent="0.15">
      <c r="G17799"/>
      <c r="H17799"/>
      <c r="I17799"/>
      <c r="J17799"/>
      <c r="K17799"/>
      <c r="L17799" s="172"/>
    </row>
    <row r="17800" spans="7:12" x14ac:dyDescent="0.15">
      <c r="G17800"/>
      <c r="H17800"/>
      <c r="I17800"/>
      <c r="J17800"/>
      <c r="K17800"/>
      <c r="L17800" s="172"/>
    </row>
    <row r="17801" spans="7:12" x14ac:dyDescent="0.15">
      <c r="G17801"/>
      <c r="H17801"/>
      <c r="I17801"/>
      <c r="J17801"/>
      <c r="K17801"/>
      <c r="L17801" s="172"/>
    </row>
    <row r="17802" spans="7:12" x14ac:dyDescent="0.15">
      <c r="G17802"/>
      <c r="H17802"/>
      <c r="I17802"/>
      <c r="J17802"/>
      <c r="K17802"/>
      <c r="L17802" s="172"/>
    </row>
    <row r="17803" spans="7:12" x14ac:dyDescent="0.15">
      <c r="G17803"/>
      <c r="H17803"/>
      <c r="I17803"/>
      <c r="J17803"/>
      <c r="K17803"/>
      <c r="L17803" s="172"/>
    </row>
    <row r="17804" spans="7:12" x14ac:dyDescent="0.15">
      <c r="G17804"/>
      <c r="H17804"/>
      <c r="I17804"/>
      <c r="J17804"/>
      <c r="K17804"/>
      <c r="L17804" s="172"/>
    </row>
    <row r="17805" spans="7:12" x14ac:dyDescent="0.15">
      <c r="G17805"/>
      <c r="H17805"/>
      <c r="I17805"/>
      <c r="J17805"/>
      <c r="K17805"/>
      <c r="L17805" s="172"/>
    </row>
    <row r="17806" spans="7:12" x14ac:dyDescent="0.15">
      <c r="G17806"/>
      <c r="H17806"/>
      <c r="I17806"/>
      <c r="J17806"/>
      <c r="K17806"/>
      <c r="L17806" s="172"/>
    </row>
    <row r="17807" spans="7:12" x14ac:dyDescent="0.15">
      <c r="G17807"/>
      <c r="H17807"/>
      <c r="I17807"/>
      <c r="J17807"/>
      <c r="K17807"/>
      <c r="L17807" s="172"/>
    </row>
    <row r="17808" spans="7:12" x14ac:dyDescent="0.15">
      <c r="G17808"/>
      <c r="H17808"/>
      <c r="I17808"/>
      <c r="J17808"/>
      <c r="K17808"/>
      <c r="L17808" s="172"/>
    </row>
    <row r="17809" spans="7:12" x14ac:dyDescent="0.15">
      <c r="G17809"/>
      <c r="H17809"/>
      <c r="I17809"/>
      <c r="J17809"/>
      <c r="K17809"/>
      <c r="L17809" s="172"/>
    </row>
    <row r="17810" spans="7:12" x14ac:dyDescent="0.15">
      <c r="G17810"/>
      <c r="H17810"/>
      <c r="I17810"/>
      <c r="J17810"/>
      <c r="K17810"/>
      <c r="L17810" s="172"/>
    </row>
    <row r="17811" spans="7:12" x14ac:dyDescent="0.15">
      <c r="G17811"/>
      <c r="H17811"/>
      <c r="I17811"/>
      <c r="J17811"/>
      <c r="K17811"/>
      <c r="L17811" s="172"/>
    </row>
    <row r="17812" spans="7:12" x14ac:dyDescent="0.15">
      <c r="G17812"/>
      <c r="H17812"/>
      <c r="I17812"/>
      <c r="J17812"/>
      <c r="K17812"/>
      <c r="L17812" s="172"/>
    </row>
    <row r="17813" spans="7:12" x14ac:dyDescent="0.15">
      <c r="G17813"/>
      <c r="H17813"/>
      <c r="I17813"/>
      <c r="J17813"/>
      <c r="K17813"/>
      <c r="L17813" s="172"/>
    </row>
    <row r="17814" spans="7:12" x14ac:dyDescent="0.15">
      <c r="G17814"/>
      <c r="H17814"/>
      <c r="I17814"/>
      <c r="J17814"/>
      <c r="K17814"/>
      <c r="L17814" s="172"/>
    </row>
    <row r="17815" spans="7:12" x14ac:dyDescent="0.15">
      <c r="G17815"/>
      <c r="H17815"/>
      <c r="I17815"/>
      <c r="J17815"/>
      <c r="K17815"/>
      <c r="L17815" s="172"/>
    </row>
    <row r="17816" spans="7:12" x14ac:dyDescent="0.15">
      <c r="G17816"/>
      <c r="H17816"/>
      <c r="I17816"/>
      <c r="J17816"/>
      <c r="K17816"/>
      <c r="L17816" s="172"/>
    </row>
    <row r="17817" spans="7:12" x14ac:dyDescent="0.15">
      <c r="G17817"/>
      <c r="H17817"/>
      <c r="I17817"/>
      <c r="J17817"/>
      <c r="K17817"/>
      <c r="L17817" s="172"/>
    </row>
    <row r="17818" spans="7:12" x14ac:dyDescent="0.15">
      <c r="G17818"/>
      <c r="H17818"/>
      <c r="I17818"/>
      <c r="J17818"/>
      <c r="K17818"/>
      <c r="L17818" s="172"/>
    </row>
    <row r="17819" spans="7:12" x14ac:dyDescent="0.15">
      <c r="G17819"/>
      <c r="H17819"/>
      <c r="I17819"/>
      <c r="J17819"/>
      <c r="K17819"/>
      <c r="L17819" s="172"/>
    </row>
    <row r="17820" spans="7:12" x14ac:dyDescent="0.15">
      <c r="G17820"/>
      <c r="H17820"/>
      <c r="I17820"/>
      <c r="J17820"/>
      <c r="K17820"/>
      <c r="L17820" s="172"/>
    </row>
    <row r="17821" spans="7:12" x14ac:dyDescent="0.15">
      <c r="G17821"/>
      <c r="H17821"/>
      <c r="I17821"/>
      <c r="J17821"/>
      <c r="K17821"/>
      <c r="L17821" s="172"/>
    </row>
    <row r="17822" spans="7:12" x14ac:dyDescent="0.15">
      <c r="G17822"/>
      <c r="H17822"/>
      <c r="I17822"/>
      <c r="J17822"/>
      <c r="K17822"/>
      <c r="L17822" s="172"/>
    </row>
    <row r="17823" spans="7:12" x14ac:dyDescent="0.15">
      <c r="G17823"/>
      <c r="H17823"/>
      <c r="I17823"/>
      <c r="J17823"/>
      <c r="K17823"/>
      <c r="L17823" s="172"/>
    </row>
    <row r="17824" spans="7:12" x14ac:dyDescent="0.15">
      <c r="G17824"/>
      <c r="H17824"/>
      <c r="I17824"/>
      <c r="J17824"/>
      <c r="K17824"/>
      <c r="L17824" s="172"/>
    </row>
    <row r="17825" spans="7:12" x14ac:dyDescent="0.15">
      <c r="G17825"/>
      <c r="H17825"/>
      <c r="I17825"/>
      <c r="J17825"/>
      <c r="K17825"/>
      <c r="L17825" s="172"/>
    </row>
    <row r="17826" spans="7:12" x14ac:dyDescent="0.15">
      <c r="G17826"/>
      <c r="H17826"/>
      <c r="I17826"/>
      <c r="J17826"/>
      <c r="K17826"/>
      <c r="L17826" s="172"/>
    </row>
    <row r="17827" spans="7:12" x14ac:dyDescent="0.15">
      <c r="G17827"/>
      <c r="H17827"/>
      <c r="I17827"/>
      <c r="J17827"/>
      <c r="K17827"/>
      <c r="L17827" s="172"/>
    </row>
    <row r="17828" spans="7:12" x14ac:dyDescent="0.15">
      <c r="G17828"/>
      <c r="H17828"/>
      <c r="I17828"/>
      <c r="J17828"/>
      <c r="K17828"/>
      <c r="L17828" s="172"/>
    </row>
    <row r="17829" spans="7:12" x14ac:dyDescent="0.15">
      <c r="G17829"/>
      <c r="H17829"/>
      <c r="I17829"/>
      <c r="J17829"/>
      <c r="K17829"/>
      <c r="L17829" s="172"/>
    </row>
    <row r="17830" spans="7:12" x14ac:dyDescent="0.15">
      <c r="G17830"/>
      <c r="H17830"/>
      <c r="I17830"/>
      <c r="J17830"/>
      <c r="K17830"/>
      <c r="L17830" s="172"/>
    </row>
    <row r="17831" spans="7:12" x14ac:dyDescent="0.15">
      <c r="G17831"/>
      <c r="H17831"/>
      <c r="I17831"/>
      <c r="J17831"/>
      <c r="K17831"/>
      <c r="L17831" s="172"/>
    </row>
    <row r="17832" spans="7:12" x14ac:dyDescent="0.15">
      <c r="G17832"/>
      <c r="H17832"/>
      <c r="I17832"/>
      <c r="J17832"/>
      <c r="K17832"/>
      <c r="L17832" s="172"/>
    </row>
    <row r="17833" spans="7:12" x14ac:dyDescent="0.15">
      <c r="G17833"/>
      <c r="H17833"/>
      <c r="I17833"/>
      <c r="J17833"/>
      <c r="K17833"/>
      <c r="L17833" s="172"/>
    </row>
    <row r="17834" spans="7:12" x14ac:dyDescent="0.15">
      <c r="G17834"/>
      <c r="H17834"/>
      <c r="I17834"/>
      <c r="J17834"/>
      <c r="K17834"/>
      <c r="L17834" s="172"/>
    </row>
    <row r="17835" spans="7:12" x14ac:dyDescent="0.15">
      <c r="G17835"/>
      <c r="H17835"/>
      <c r="I17835"/>
      <c r="J17835"/>
      <c r="K17835"/>
      <c r="L17835" s="172"/>
    </row>
    <row r="17836" spans="7:12" x14ac:dyDescent="0.15">
      <c r="G17836"/>
      <c r="H17836"/>
      <c r="I17836"/>
      <c r="J17836"/>
      <c r="K17836"/>
      <c r="L17836" s="172"/>
    </row>
    <row r="17837" spans="7:12" x14ac:dyDescent="0.15">
      <c r="G17837"/>
      <c r="H17837"/>
      <c r="I17837"/>
      <c r="J17837"/>
      <c r="K17837"/>
      <c r="L17837" s="172"/>
    </row>
    <row r="17838" spans="7:12" x14ac:dyDescent="0.15">
      <c r="G17838"/>
      <c r="H17838"/>
      <c r="I17838"/>
      <c r="J17838"/>
      <c r="K17838"/>
      <c r="L17838" s="172"/>
    </row>
    <row r="17839" spans="7:12" x14ac:dyDescent="0.15">
      <c r="G17839"/>
      <c r="H17839"/>
      <c r="I17839"/>
      <c r="J17839"/>
      <c r="K17839"/>
      <c r="L17839" s="172"/>
    </row>
    <row r="17840" spans="7:12" x14ac:dyDescent="0.15">
      <c r="G17840"/>
      <c r="H17840"/>
      <c r="I17840"/>
      <c r="J17840"/>
      <c r="K17840"/>
      <c r="L17840" s="172"/>
    </row>
    <row r="17841" spans="7:12" x14ac:dyDescent="0.15">
      <c r="G17841"/>
      <c r="H17841"/>
      <c r="I17841"/>
      <c r="J17841"/>
      <c r="K17841"/>
      <c r="L17841" s="172"/>
    </row>
    <row r="17842" spans="7:12" x14ac:dyDescent="0.15">
      <c r="G17842"/>
      <c r="H17842"/>
      <c r="I17842"/>
      <c r="J17842"/>
      <c r="K17842"/>
      <c r="L17842" s="172"/>
    </row>
    <row r="17843" spans="7:12" x14ac:dyDescent="0.15">
      <c r="G17843"/>
      <c r="H17843"/>
      <c r="I17843"/>
      <c r="J17843"/>
      <c r="K17843"/>
      <c r="L17843" s="172"/>
    </row>
    <row r="17844" spans="7:12" x14ac:dyDescent="0.15">
      <c r="G17844"/>
      <c r="H17844"/>
      <c r="I17844"/>
      <c r="J17844"/>
      <c r="K17844"/>
      <c r="L17844" s="172"/>
    </row>
    <row r="17845" spans="7:12" x14ac:dyDescent="0.15">
      <c r="G17845"/>
      <c r="H17845"/>
      <c r="I17845"/>
      <c r="J17845"/>
      <c r="K17845"/>
      <c r="L17845" s="172"/>
    </row>
    <row r="17846" spans="7:12" x14ac:dyDescent="0.15">
      <c r="G17846"/>
      <c r="H17846"/>
      <c r="I17846"/>
      <c r="J17846"/>
      <c r="K17846"/>
      <c r="L17846" s="172"/>
    </row>
    <row r="17847" spans="7:12" x14ac:dyDescent="0.15">
      <c r="G17847"/>
      <c r="H17847"/>
      <c r="I17847"/>
      <c r="J17847"/>
      <c r="K17847"/>
      <c r="L17847" s="172"/>
    </row>
    <row r="17848" spans="7:12" x14ac:dyDescent="0.15">
      <c r="G17848"/>
      <c r="H17848"/>
      <c r="I17848"/>
      <c r="J17848"/>
      <c r="K17848"/>
      <c r="L17848" s="172"/>
    </row>
    <row r="17849" spans="7:12" x14ac:dyDescent="0.15">
      <c r="G17849"/>
      <c r="H17849"/>
      <c r="I17849"/>
      <c r="J17849"/>
      <c r="K17849"/>
      <c r="L17849" s="172"/>
    </row>
    <row r="17850" spans="7:12" x14ac:dyDescent="0.15">
      <c r="G17850"/>
      <c r="H17850"/>
      <c r="I17850"/>
      <c r="J17850"/>
      <c r="K17850"/>
      <c r="L17850" s="172"/>
    </row>
    <row r="17851" spans="7:12" x14ac:dyDescent="0.15">
      <c r="G17851"/>
      <c r="H17851"/>
      <c r="I17851"/>
      <c r="J17851"/>
      <c r="K17851"/>
      <c r="L17851" s="172"/>
    </row>
    <row r="17852" spans="7:12" x14ac:dyDescent="0.15">
      <c r="G17852"/>
      <c r="H17852"/>
      <c r="I17852"/>
      <c r="J17852"/>
      <c r="K17852"/>
      <c r="L17852" s="172"/>
    </row>
    <row r="17853" spans="7:12" x14ac:dyDescent="0.15">
      <c r="G17853"/>
      <c r="H17853"/>
      <c r="I17853"/>
      <c r="J17853"/>
      <c r="K17853"/>
      <c r="L17853" s="172"/>
    </row>
    <row r="17854" spans="7:12" x14ac:dyDescent="0.15">
      <c r="G17854"/>
      <c r="H17854"/>
      <c r="I17854"/>
      <c r="J17854"/>
      <c r="K17854"/>
      <c r="L17854" s="172"/>
    </row>
    <row r="17855" spans="7:12" x14ac:dyDescent="0.15">
      <c r="G17855"/>
      <c r="H17855"/>
      <c r="I17855"/>
      <c r="J17855"/>
      <c r="K17855"/>
      <c r="L17855" s="172"/>
    </row>
    <row r="17856" spans="7:12" x14ac:dyDescent="0.15">
      <c r="G17856"/>
      <c r="H17856"/>
      <c r="I17856"/>
      <c r="J17856"/>
      <c r="K17856"/>
      <c r="L17856" s="172"/>
    </row>
    <row r="17857" spans="7:12" x14ac:dyDescent="0.15">
      <c r="G17857"/>
      <c r="H17857"/>
      <c r="I17857"/>
      <c r="J17857"/>
      <c r="K17857"/>
      <c r="L17857" s="172"/>
    </row>
    <row r="17858" spans="7:12" x14ac:dyDescent="0.15">
      <c r="G17858"/>
      <c r="H17858"/>
      <c r="I17858"/>
      <c r="J17858"/>
      <c r="K17858"/>
      <c r="L17858" s="172"/>
    </row>
    <row r="17859" spans="7:12" x14ac:dyDescent="0.15">
      <c r="G17859"/>
      <c r="H17859"/>
      <c r="I17859"/>
      <c r="J17859"/>
      <c r="K17859"/>
      <c r="L17859" s="172"/>
    </row>
    <row r="17860" spans="7:12" x14ac:dyDescent="0.15">
      <c r="G17860"/>
      <c r="H17860"/>
      <c r="I17860"/>
      <c r="J17860"/>
      <c r="K17860"/>
      <c r="L17860" s="172"/>
    </row>
    <row r="17861" spans="7:12" x14ac:dyDescent="0.15">
      <c r="G17861"/>
      <c r="H17861"/>
      <c r="I17861"/>
      <c r="J17861"/>
      <c r="K17861"/>
      <c r="L17861" s="172"/>
    </row>
    <row r="17862" spans="7:12" x14ac:dyDescent="0.15">
      <c r="G17862"/>
      <c r="H17862"/>
      <c r="I17862"/>
      <c r="J17862"/>
      <c r="K17862"/>
      <c r="L17862" s="172"/>
    </row>
    <row r="17863" spans="7:12" x14ac:dyDescent="0.15">
      <c r="G17863"/>
      <c r="H17863"/>
      <c r="I17863"/>
      <c r="J17863"/>
      <c r="K17863"/>
      <c r="L17863" s="172"/>
    </row>
    <row r="17864" spans="7:12" x14ac:dyDescent="0.15">
      <c r="G17864"/>
      <c r="H17864"/>
      <c r="I17864"/>
      <c r="J17864"/>
      <c r="K17864"/>
      <c r="L17864" s="172"/>
    </row>
    <row r="17865" spans="7:12" x14ac:dyDescent="0.15">
      <c r="G17865"/>
      <c r="H17865"/>
      <c r="I17865"/>
      <c r="J17865"/>
      <c r="K17865"/>
      <c r="L17865" s="172"/>
    </row>
    <row r="17866" spans="7:12" x14ac:dyDescent="0.15">
      <c r="G17866"/>
      <c r="H17866"/>
      <c r="I17866"/>
      <c r="J17866"/>
      <c r="K17866"/>
      <c r="L17866" s="172"/>
    </row>
    <row r="17867" spans="7:12" x14ac:dyDescent="0.15">
      <c r="G17867"/>
      <c r="H17867"/>
      <c r="I17867"/>
      <c r="J17867"/>
      <c r="K17867"/>
      <c r="L17867" s="172"/>
    </row>
    <row r="17868" spans="7:12" x14ac:dyDescent="0.15">
      <c r="G17868"/>
      <c r="H17868"/>
      <c r="I17868"/>
      <c r="J17868"/>
      <c r="K17868"/>
      <c r="L17868" s="172"/>
    </row>
    <row r="17869" spans="7:12" x14ac:dyDescent="0.15">
      <c r="G17869"/>
      <c r="H17869"/>
      <c r="I17869"/>
      <c r="J17869"/>
      <c r="K17869"/>
      <c r="L17869" s="172"/>
    </row>
    <row r="17870" spans="7:12" x14ac:dyDescent="0.15">
      <c r="G17870"/>
      <c r="H17870"/>
      <c r="I17870"/>
      <c r="J17870"/>
      <c r="K17870"/>
      <c r="L17870" s="172"/>
    </row>
    <row r="17871" spans="7:12" x14ac:dyDescent="0.15">
      <c r="G17871"/>
      <c r="H17871"/>
      <c r="I17871"/>
      <c r="J17871"/>
      <c r="K17871"/>
      <c r="L17871" s="172"/>
    </row>
    <row r="17872" spans="7:12" x14ac:dyDescent="0.15">
      <c r="G17872"/>
      <c r="H17872"/>
      <c r="I17872"/>
      <c r="J17872"/>
      <c r="K17872"/>
      <c r="L17872" s="172"/>
    </row>
    <row r="17873" spans="7:12" x14ac:dyDescent="0.15">
      <c r="G17873"/>
      <c r="H17873"/>
      <c r="I17873"/>
      <c r="J17873"/>
      <c r="K17873"/>
      <c r="L17873" s="172"/>
    </row>
    <row r="17874" spans="7:12" x14ac:dyDescent="0.15">
      <c r="G17874"/>
      <c r="H17874"/>
      <c r="I17874"/>
      <c r="J17874"/>
      <c r="K17874"/>
      <c r="L17874" s="172"/>
    </row>
    <row r="17875" spans="7:12" x14ac:dyDescent="0.15">
      <c r="G17875"/>
      <c r="H17875"/>
      <c r="I17875"/>
      <c r="J17875"/>
      <c r="K17875"/>
      <c r="L17875" s="172"/>
    </row>
    <row r="17876" spans="7:12" x14ac:dyDescent="0.15">
      <c r="G17876"/>
      <c r="H17876"/>
      <c r="I17876"/>
      <c r="J17876"/>
      <c r="K17876"/>
      <c r="L17876" s="172"/>
    </row>
    <row r="17877" spans="7:12" x14ac:dyDescent="0.15">
      <c r="G17877"/>
      <c r="H17877"/>
      <c r="I17877"/>
      <c r="J17877"/>
      <c r="K17877"/>
      <c r="L17877" s="172"/>
    </row>
    <row r="17878" spans="7:12" x14ac:dyDescent="0.15">
      <c r="G17878"/>
      <c r="H17878"/>
      <c r="I17878"/>
      <c r="J17878"/>
      <c r="K17878"/>
      <c r="L17878" s="172"/>
    </row>
    <row r="17879" spans="7:12" x14ac:dyDescent="0.15">
      <c r="G17879"/>
      <c r="H17879"/>
      <c r="I17879"/>
      <c r="J17879"/>
      <c r="K17879"/>
      <c r="L17879" s="172"/>
    </row>
    <row r="17880" spans="7:12" x14ac:dyDescent="0.15">
      <c r="G17880"/>
      <c r="H17880"/>
      <c r="I17880"/>
      <c r="J17880"/>
      <c r="K17880"/>
      <c r="L17880" s="172"/>
    </row>
    <row r="17881" spans="7:12" x14ac:dyDescent="0.15">
      <c r="G17881"/>
      <c r="H17881"/>
      <c r="I17881"/>
      <c r="J17881"/>
      <c r="K17881"/>
      <c r="L17881" s="172"/>
    </row>
    <row r="17882" spans="7:12" x14ac:dyDescent="0.15">
      <c r="G17882"/>
      <c r="H17882"/>
      <c r="I17882"/>
      <c r="J17882"/>
      <c r="K17882"/>
      <c r="L17882" s="172"/>
    </row>
    <row r="17883" spans="7:12" x14ac:dyDescent="0.15">
      <c r="G17883"/>
      <c r="H17883"/>
      <c r="I17883"/>
      <c r="J17883"/>
      <c r="K17883"/>
      <c r="L17883" s="172"/>
    </row>
    <row r="17884" spans="7:12" x14ac:dyDescent="0.15">
      <c r="G17884"/>
      <c r="H17884"/>
      <c r="I17884"/>
      <c r="J17884"/>
      <c r="K17884"/>
      <c r="L17884" s="172"/>
    </row>
    <row r="17885" spans="7:12" x14ac:dyDescent="0.15">
      <c r="G17885"/>
      <c r="H17885"/>
      <c r="I17885"/>
      <c r="J17885"/>
      <c r="K17885"/>
      <c r="L17885" s="172"/>
    </row>
    <row r="17886" spans="7:12" x14ac:dyDescent="0.15">
      <c r="G17886"/>
      <c r="H17886"/>
      <c r="I17886"/>
      <c r="J17886"/>
      <c r="K17886"/>
      <c r="L17886" s="172"/>
    </row>
    <row r="17887" spans="7:12" x14ac:dyDescent="0.15">
      <c r="G17887"/>
      <c r="H17887"/>
      <c r="I17887"/>
      <c r="J17887"/>
      <c r="K17887"/>
      <c r="L17887" s="172"/>
    </row>
    <row r="17888" spans="7:12" x14ac:dyDescent="0.15">
      <c r="G17888"/>
      <c r="H17888"/>
      <c r="I17888"/>
      <c r="J17888"/>
      <c r="K17888"/>
      <c r="L17888" s="172"/>
    </row>
    <row r="17889" spans="7:12" x14ac:dyDescent="0.15">
      <c r="G17889"/>
      <c r="H17889"/>
      <c r="I17889"/>
      <c r="J17889"/>
      <c r="K17889"/>
      <c r="L17889" s="172"/>
    </row>
    <row r="17890" spans="7:12" x14ac:dyDescent="0.15">
      <c r="G17890"/>
      <c r="H17890"/>
      <c r="I17890"/>
      <c r="J17890"/>
      <c r="K17890"/>
      <c r="L17890" s="172"/>
    </row>
    <row r="17891" spans="7:12" x14ac:dyDescent="0.15">
      <c r="G17891"/>
      <c r="H17891"/>
      <c r="I17891"/>
      <c r="J17891"/>
      <c r="K17891"/>
      <c r="L17891" s="172"/>
    </row>
    <row r="17892" spans="7:12" x14ac:dyDescent="0.15">
      <c r="G17892"/>
      <c r="H17892"/>
      <c r="I17892"/>
      <c r="J17892"/>
      <c r="K17892"/>
      <c r="L17892" s="172"/>
    </row>
    <row r="17893" spans="7:12" x14ac:dyDescent="0.15">
      <c r="G17893"/>
      <c r="H17893"/>
      <c r="I17893"/>
      <c r="J17893"/>
      <c r="K17893"/>
      <c r="L17893" s="172"/>
    </row>
    <row r="17894" spans="7:12" x14ac:dyDescent="0.15">
      <c r="G17894"/>
      <c r="H17894"/>
      <c r="I17894"/>
      <c r="J17894"/>
      <c r="K17894"/>
      <c r="L17894" s="172"/>
    </row>
    <row r="17895" spans="7:12" x14ac:dyDescent="0.15">
      <c r="G17895"/>
      <c r="H17895"/>
      <c r="I17895"/>
      <c r="J17895"/>
      <c r="K17895"/>
      <c r="L17895" s="172"/>
    </row>
    <row r="17896" spans="7:12" x14ac:dyDescent="0.15">
      <c r="G17896"/>
      <c r="H17896"/>
      <c r="I17896"/>
      <c r="J17896"/>
      <c r="K17896"/>
      <c r="L17896" s="172"/>
    </row>
    <row r="17897" spans="7:12" x14ac:dyDescent="0.15">
      <c r="G17897"/>
      <c r="H17897"/>
      <c r="I17897"/>
      <c r="J17897"/>
      <c r="K17897"/>
      <c r="L17897" s="172"/>
    </row>
    <row r="17898" spans="7:12" x14ac:dyDescent="0.15">
      <c r="G17898"/>
      <c r="H17898"/>
      <c r="I17898"/>
      <c r="J17898"/>
      <c r="K17898"/>
      <c r="L17898" s="172"/>
    </row>
    <row r="17899" spans="7:12" x14ac:dyDescent="0.15">
      <c r="G17899"/>
      <c r="H17899"/>
      <c r="I17899"/>
      <c r="J17899"/>
      <c r="K17899"/>
      <c r="L17899" s="172"/>
    </row>
    <row r="17900" spans="7:12" x14ac:dyDescent="0.15">
      <c r="G17900"/>
      <c r="H17900"/>
      <c r="I17900"/>
      <c r="J17900"/>
      <c r="K17900"/>
      <c r="L17900" s="172"/>
    </row>
    <row r="17901" spans="7:12" x14ac:dyDescent="0.15">
      <c r="G17901"/>
      <c r="H17901"/>
      <c r="I17901"/>
      <c r="J17901"/>
      <c r="K17901"/>
      <c r="L17901" s="172"/>
    </row>
    <row r="17902" spans="7:12" x14ac:dyDescent="0.15">
      <c r="G17902"/>
      <c r="H17902"/>
      <c r="I17902"/>
      <c r="J17902"/>
      <c r="K17902"/>
      <c r="L17902" s="172"/>
    </row>
    <row r="17903" spans="7:12" x14ac:dyDescent="0.15">
      <c r="G17903"/>
      <c r="H17903"/>
      <c r="I17903"/>
      <c r="J17903"/>
      <c r="K17903"/>
      <c r="L17903" s="172"/>
    </row>
    <row r="17904" spans="7:12" x14ac:dyDescent="0.15">
      <c r="G17904"/>
      <c r="H17904"/>
      <c r="I17904"/>
      <c r="J17904"/>
      <c r="K17904"/>
      <c r="L17904" s="172"/>
    </row>
    <row r="17905" spans="7:12" x14ac:dyDescent="0.15">
      <c r="G17905"/>
      <c r="H17905"/>
      <c r="I17905"/>
      <c r="J17905"/>
      <c r="K17905"/>
      <c r="L17905" s="172"/>
    </row>
    <row r="17906" spans="7:12" x14ac:dyDescent="0.15">
      <c r="G17906"/>
      <c r="H17906"/>
      <c r="I17906"/>
      <c r="J17906"/>
      <c r="K17906"/>
      <c r="L17906" s="172"/>
    </row>
    <row r="17907" spans="7:12" x14ac:dyDescent="0.15">
      <c r="G17907"/>
      <c r="H17907"/>
      <c r="I17907"/>
      <c r="J17907"/>
      <c r="K17907"/>
      <c r="L17907" s="172"/>
    </row>
    <row r="17908" spans="7:12" x14ac:dyDescent="0.15">
      <c r="G17908"/>
      <c r="H17908"/>
      <c r="I17908"/>
      <c r="J17908"/>
      <c r="K17908"/>
      <c r="L17908" s="172"/>
    </row>
    <row r="17909" spans="7:12" x14ac:dyDescent="0.15">
      <c r="G17909"/>
      <c r="H17909"/>
      <c r="I17909"/>
      <c r="J17909"/>
      <c r="K17909"/>
      <c r="L17909" s="172"/>
    </row>
    <row r="17910" spans="7:12" x14ac:dyDescent="0.15">
      <c r="G17910"/>
      <c r="H17910"/>
      <c r="I17910"/>
      <c r="J17910"/>
      <c r="K17910"/>
      <c r="L17910" s="172"/>
    </row>
    <row r="17911" spans="7:12" x14ac:dyDescent="0.15">
      <c r="G17911"/>
      <c r="H17911"/>
      <c r="I17911"/>
      <c r="J17911"/>
      <c r="K17911"/>
      <c r="L17911" s="172"/>
    </row>
    <row r="17912" spans="7:12" x14ac:dyDescent="0.15">
      <c r="G17912"/>
      <c r="H17912"/>
      <c r="I17912"/>
      <c r="J17912"/>
      <c r="K17912"/>
      <c r="L17912" s="172"/>
    </row>
    <row r="17913" spans="7:12" x14ac:dyDescent="0.15">
      <c r="G17913"/>
      <c r="H17913"/>
      <c r="I17913"/>
      <c r="J17913"/>
      <c r="K17913"/>
      <c r="L17913" s="172"/>
    </row>
    <row r="17914" spans="7:12" x14ac:dyDescent="0.15">
      <c r="G17914"/>
      <c r="H17914"/>
      <c r="I17914"/>
      <c r="J17914"/>
      <c r="K17914"/>
      <c r="L17914" s="172"/>
    </row>
    <row r="17915" spans="7:12" x14ac:dyDescent="0.15">
      <c r="G17915"/>
      <c r="H17915"/>
      <c r="I17915"/>
      <c r="J17915"/>
      <c r="K17915"/>
      <c r="L17915" s="172"/>
    </row>
    <row r="17916" spans="7:12" x14ac:dyDescent="0.15">
      <c r="G17916"/>
      <c r="H17916"/>
      <c r="I17916"/>
      <c r="J17916"/>
      <c r="K17916"/>
      <c r="L17916" s="172"/>
    </row>
    <row r="17917" spans="7:12" x14ac:dyDescent="0.15">
      <c r="G17917"/>
      <c r="H17917"/>
      <c r="I17917"/>
      <c r="J17917"/>
      <c r="K17917"/>
      <c r="L17917" s="172"/>
    </row>
    <row r="17918" spans="7:12" x14ac:dyDescent="0.15">
      <c r="G17918"/>
      <c r="H17918"/>
      <c r="I17918"/>
      <c r="J17918"/>
      <c r="K17918"/>
      <c r="L17918" s="172"/>
    </row>
    <row r="17919" spans="7:12" x14ac:dyDescent="0.15">
      <c r="G17919"/>
      <c r="H17919"/>
      <c r="I17919"/>
      <c r="J17919"/>
      <c r="K17919"/>
      <c r="L17919" s="172"/>
    </row>
    <row r="17920" spans="7:12" x14ac:dyDescent="0.15">
      <c r="G17920"/>
      <c r="H17920"/>
      <c r="I17920"/>
      <c r="J17920"/>
      <c r="K17920"/>
      <c r="L17920" s="172"/>
    </row>
    <row r="17921" spans="7:12" x14ac:dyDescent="0.15">
      <c r="G17921"/>
      <c r="H17921"/>
      <c r="I17921"/>
      <c r="J17921"/>
      <c r="K17921"/>
      <c r="L17921" s="172"/>
    </row>
    <row r="17922" spans="7:12" x14ac:dyDescent="0.15">
      <c r="G17922"/>
      <c r="H17922"/>
      <c r="I17922"/>
      <c r="J17922"/>
      <c r="K17922"/>
      <c r="L17922" s="172"/>
    </row>
    <row r="17923" spans="7:12" x14ac:dyDescent="0.15">
      <c r="G17923"/>
      <c r="H17923"/>
      <c r="I17923"/>
      <c r="J17923"/>
      <c r="K17923"/>
      <c r="L17923" s="172"/>
    </row>
    <row r="17924" spans="7:12" x14ac:dyDescent="0.15">
      <c r="G17924"/>
      <c r="H17924"/>
      <c r="I17924"/>
      <c r="J17924"/>
      <c r="K17924"/>
      <c r="L17924" s="172"/>
    </row>
    <row r="17925" spans="7:12" x14ac:dyDescent="0.15">
      <c r="G17925"/>
      <c r="H17925"/>
      <c r="I17925"/>
      <c r="J17925"/>
      <c r="K17925"/>
      <c r="L17925" s="172"/>
    </row>
    <row r="17926" spans="7:12" x14ac:dyDescent="0.15">
      <c r="G17926"/>
      <c r="H17926"/>
      <c r="I17926"/>
      <c r="J17926"/>
      <c r="K17926"/>
      <c r="L17926" s="172"/>
    </row>
    <row r="17927" spans="7:12" x14ac:dyDescent="0.15">
      <c r="G17927"/>
      <c r="H17927"/>
      <c r="I17927"/>
      <c r="J17927"/>
      <c r="K17927"/>
      <c r="L17927" s="172"/>
    </row>
    <row r="17928" spans="7:12" x14ac:dyDescent="0.15">
      <c r="G17928"/>
      <c r="H17928"/>
      <c r="I17928"/>
      <c r="J17928"/>
      <c r="K17928"/>
      <c r="L17928" s="172"/>
    </row>
    <row r="17929" spans="7:12" x14ac:dyDescent="0.15">
      <c r="G17929"/>
      <c r="H17929"/>
      <c r="I17929"/>
      <c r="J17929"/>
      <c r="K17929"/>
      <c r="L17929" s="172"/>
    </row>
    <row r="17930" spans="7:12" x14ac:dyDescent="0.15">
      <c r="G17930"/>
      <c r="H17930"/>
      <c r="I17930"/>
      <c r="J17930"/>
      <c r="K17930"/>
      <c r="L17930" s="172"/>
    </row>
    <row r="17931" spans="7:12" x14ac:dyDescent="0.15">
      <c r="G17931"/>
      <c r="H17931"/>
      <c r="I17931"/>
      <c r="J17931"/>
      <c r="K17931"/>
      <c r="L17931" s="172"/>
    </row>
    <row r="17932" spans="7:12" x14ac:dyDescent="0.15">
      <c r="G17932"/>
      <c r="H17932"/>
      <c r="I17932"/>
      <c r="J17932"/>
      <c r="K17932"/>
      <c r="L17932" s="172"/>
    </row>
    <row r="17933" spans="7:12" x14ac:dyDescent="0.15">
      <c r="G17933"/>
      <c r="H17933"/>
      <c r="I17933"/>
      <c r="J17933"/>
      <c r="K17933"/>
      <c r="L17933" s="172"/>
    </row>
    <row r="17934" spans="7:12" x14ac:dyDescent="0.15">
      <c r="G17934"/>
      <c r="H17934"/>
      <c r="I17934"/>
      <c r="J17934"/>
      <c r="K17934"/>
      <c r="L17934" s="172"/>
    </row>
    <row r="17935" spans="7:12" x14ac:dyDescent="0.15">
      <c r="G17935"/>
      <c r="H17935"/>
      <c r="I17935"/>
      <c r="J17935"/>
      <c r="K17935"/>
      <c r="L17935" s="172"/>
    </row>
    <row r="17936" spans="7:12" x14ac:dyDescent="0.15">
      <c r="G17936"/>
      <c r="H17936"/>
      <c r="I17936"/>
      <c r="J17936"/>
      <c r="K17936"/>
      <c r="L17936" s="172"/>
    </row>
    <row r="17937" spans="7:12" x14ac:dyDescent="0.15">
      <c r="G17937"/>
      <c r="H17937"/>
      <c r="I17937"/>
      <c r="J17937"/>
      <c r="K17937"/>
      <c r="L17937" s="172"/>
    </row>
    <row r="17938" spans="7:12" x14ac:dyDescent="0.15">
      <c r="G17938"/>
      <c r="H17938"/>
      <c r="I17938"/>
      <c r="J17938"/>
      <c r="K17938"/>
      <c r="L17938" s="172"/>
    </row>
    <row r="17939" spans="7:12" x14ac:dyDescent="0.15">
      <c r="G17939"/>
      <c r="H17939"/>
      <c r="I17939"/>
      <c r="J17939"/>
      <c r="K17939"/>
      <c r="L17939" s="172"/>
    </row>
    <row r="17940" spans="7:12" x14ac:dyDescent="0.15">
      <c r="G17940"/>
      <c r="H17940"/>
      <c r="I17940"/>
      <c r="J17940"/>
      <c r="K17940"/>
      <c r="L17940" s="172"/>
    </row>
    <row r="17941" spans="7:12" x14ac:dyDescent="0.15">
      <c r="G17941"/>
      <c r="H17941"/>
      <c r="I17941"/>
      <c r="J17941"/>
      <c r="K17941"/>
      <c r="L17941" s="172"/>
    </row>
    <row r="17942" spans="7:12" x14ac:dyDescent="0.15">
      <c r="G17942"/>
      <c r="H17942"/>
      <c r="I17942"/>
      <c r="J17942"/>
      <c r="K17942"/>
      <c r="L17942" s="172"/>
    </row>
    <row r="17943" spans="7:12" x14ac:dyDescent="0.15">
      <c r="G17943"/>
      <c r="H17943"/>
      <c r="I17943"/>
      <c r="J17943"/>
      <c r="K17943"/>
      <c r="L17943" s="172"/>
    </row>
    <row r="17944" spans="7:12" x14ac:dyDescent="0.15">
      <c r="G17944"/>
      <c r="H17944"/>
      <c r="I17944"/>
      <c r="J17944"/>
      <c r="K17944"/>
      <c r="L17944" s="172"/>
    </row>
    <row r="17945" spans="7:12" x14ac:dyDescent="0.15">
      <c r="G17945"/>
      <c r="H17945"/>
      <c r="I17945"/>
      <c r="J17945"/>
      <c r="K17945"/>
      <c r="L17945" s="172"/>
    </row>
    <row r="17946" spans="7:12" x14ac:dyDescent="0.15">
      <c r="G17946"/>
      <c r="H17946"/>
      <c r="I17946"/>
      <c r="J17946"/>
      <c r="K17946"/>
      <c r="L17946" s="172"/>
    </row>
    <row r="17947" spans="7:12" x14ac:dyDescent="0.15">
      <c r="G17947"/>
      <c r="H17947"/>
      <c r="I17947"/>
      <c r="J17947"/>
      <c r="K17947"/>
      <c r="L17947" s="172"/>
    </row>
    <row r="17948" spans="7:12" x14ac:dyDescent="0.15">
      <c r="G17948"/>
      <c r="H17948"/>
      <c r="I17948"/>
      <c r="J17948"/>
      <c r="K17948"/>
      <c r="L17948" s="172"/>
    </row>
    <row r="17949" spans="7:12" x14ac:dyDescent="0.15">
      <c r="G17949"/>
      <c r="H17949"/>
      <c r="I17949"/>
      <c r="J17949"/>
      <c r="K17949"/>
      <c r="L17949" s="172"/>
    </row>
    <row r="17950" spans="7:12" x14ac:dyDescent="0.15">
      <c r="G17950"/>
      <c r="H17950"/>
      <c r="I17950"/>
      <c r="J17950"/>
      <c r="K17950"/>
      <c r="L17950" s="172"/>
    </row>
    <row r="17951" spans="7:12" x14ac:dyDescent="0.15">
      <c r="G17951"/>
      <c r="H17951"/>
      <c r="I17951"/>
      <c r="J17951"/>
      <c r="K17951"/>
      <c r="L17951" s="172"/>
    </row>
    <row r="17952" spans="7:12" x14ac:dyDescent="0.15">
      <c r="G17952"/>
      <c r="H17952"/>
      <c r="I17952"/>
      <c r="J17952"/>
      <c r="K17952"/>
      <c r="L17952" s="172"/>
    </row>
    <row r="17953" spans="7:12" x14ac:dyDescent="0.15">
      <c r="G17953"/>
      <c r="H17953"/>
      <c r="I17953"/>
      <c r="J17953"/>
      <c r="K17953"/>
      <c r="L17953" s="172"/>
    </row>
    <row r="17954" spans="7:12" x14ac:dyDescent="0.15">
      <c r="G17954"/>
      <c r="H17954"/>
      <c r="I17954"/>
      <c r="J17954"/>
      <c r="K17954"/>
      <c r="L17954" s="172"/>
    </row>
    <row r="17955" spans="7:12" x14ac:dyDescent="0.15">
      <c r="G17955"/>
      <c r="H17955"/>
      <c r="I17955"/>
      <c r="J17955"/>
      <c r="K17955"/>
      <c r="L17955" s="172"/>
    </row>
    <row r="17956" spans="7:12" x14ac:dyDescent="0.15">
      <c r="G17956"/>
      <c r="H17956"/>
      <c r="I17956"/>
      <c r="J17956"/>
      <c r="K17956"/>
      <c r="L17956" s="172"/>
    </row>
    <row r="17957" spans="7:12" x14ac:dyDescent="0.15">
      <c r="G17957"/>
      <c r="H17957"/>
      <c r="I17957"/>
      <c r="J17957"/>
      <c r="K17957"/>
      <c r="L17957" s="172"/>
    </row>
    <row r="17958" spans="7:12" x14ac:dyDescent="0.15">
      <c r="G17958"/>
      <c r="H17958"/>
      <c r="I17958"/>
      <c r="J17958"/>
      <c r="K17958"/>
      <c r="L17958" s="172"/>
    </row>
    <row r="17959" spans="7:12" x14ac:dyDescent="0.15">
      <c r="G17959"/>
      <c r="H17959"/>
      <c r="I17959"/>
      <c r="J17959"/>
      <c r="K17959"/>
      <c r="L17959" s="172"/>
    </row>
    <row r="17960" spans="7:12" x14ac:dyDescent="0.15">
      <c r="G17960"/>
      <c r="H17960"/>
      <c r="I17960"/>
      <c r="J17960"/>
      <c r="K17960"/>
      <c r="L17960" s="172"/>
    </row>
    <row r="17961" spans="7:12" x14ac:dyDescent="0.15">
      <c r="G17961"/>
      <c r="H17961"/>
      <c r="I17961"/>
      <c r="J17961"/>
      <c r="K17961"/>
      <c r="L17961" s="172"/>
    </row>
    <row r="17962" spans="7:12" x14ac:dyDescent="0.15">
      <c r="G17962"/>
      <c r="H17962"/>
      <c r="I17962"/>
      <c r="J17962"/>
      <c r="K17962"/>
      <c r="L17962" s="172"/>
    </row>
    <row r="17963" spans="7:12" x14ac:dyDescent="0.15">
      <c r="G17963"/>
      <c r="H17963"/>
      <c r="I17963"/>
      <c r="J17963"/>
      <c r="K17963"/>
      <c r="L17963" s="172"/>
    </row>
    <row r="17964" spans="7:12" x14ac:dyDescent="0.15">
      <c r="G17964"/>
      <c r="H17964"/>
      <c r="I17964"/>
      <c r="J17964"/>
      <c r="K17964"/>
      <c r="L17964" s="172"/>
    </row>
    <row r="17965" spans="7:12" x14ac:dyDescent="0.15">
      <c r="G17965"/>
      <c r="H17965"/>
      <c r="I17965"/>
      <c r="J17965"/>
      <c r="K17965"/>
      <c r="L17965" s="172"/>
    </row>
    <row r="17966" spans="7:12" x14ac:dyDescent="0.15">
      <c r="G17966"/>
      <c r="H17966"/>
      <c r="I17966"/>
      <c r="J17966"/>
      <c r="K17966"/>
      <c r="L17966" s="172"/>
    </row>
    <row r="17967" spans="7:12" x14ac:dyDescent="0.15">
      <c r="G17967"/>
      <c r="H17967"/>
      <c r="I17967"/>
      <c r="J17967"/>
      <c r="K17967"/>
      <c r="L17967" s="172"/>
    </row>
    <row r="17968" spans="7:12" x14ac:dyDescent="0.15">
      <c r="G17968"/>
      <c r="H17968"/>
      <c r="I17968"/>
      <c r="J17968"/>
      <c r="K17968"/>
      <c r="L17968" s="172"/>
    </row>
    <row r="17969" spans="7:12" x14ac:dyDescent="0.15">
      <c r="G17969"/>
      <c r="H17969"/>
      <c r="I17969"/>
      <c r="J17969"/>
      <c r="K17969"/>
      <c r="L17969" s="172"/>
    </row>
    <row r="17970" spans="7:12" x14ac:dyDescent="0.15">
      <c r="G17970"/>
      <c r="H17970"/>
      <c r="I17970"/>
      <c r="J17970"/>
      <c r="K17970"/>
      <c r="L17970" s="172"/>
    </row>
    <row r="17971" spans="7:12" x14ac:dyDescent="0.15">
      <c r="G17971"/>
      <c r="H17971"/>
      <c r="I17971"/>
      <c r="J17971"/>
      <c r="K17971"/>
      <c r="L17971" s="172"/>
    </row>
    <row r="17972" spans="7:12" x14ac:dyDescent="0.15">
      <c r="G17972"/>
      <c r="H17972"/>
      <c r="I17972"/>
      <c r="J17972"/>
      <c r="K17972"/>
      <c r="L17972" s="172"/>
    </row>
    <row r="17973" spans="7:12" x14ac:dyDescent="0.15">
      <c r="G17973"/>
      <c r="H17973"/>
      <c r="I17973"/>
      <c r="J17973"/>
      <c r="K17973"/>
      <c r="L17973" s="172"/>
    </row>
    <row r="17974" spans="7:12" x14ac:dyDescent="0.15">
      <c r="G17974"/>
      <c r="H17974"/>
      <c r="I17974"/>
      <c r="J17974"/>
      <c r="K17974"/>
      <c r="L17974" s="172"/>
    </row>
    <row r="17975" spans="7:12" x14ac:dyDescent="0.15">
      <c r="G17975"/>
      <c r="H17975"/>
      <c r="I17975"/>
      <c r="J17975"/>
      <c r="K17975"/>
      <c r="L17975" s="172"/>
    </row>
    <row r="17976" spans="7:12" x14ac:dyDescent="0.15">
      <c r="G17976"/>
      <c r="H17976"/>
      <c r="I17976"/>
      <c r="J17976"/>
      <c r="K17976"/>
      <c r="L17976" s="172"/>
    </row>
    <row r="17977" spans="7:12" x14ac:dyDescent="0.15">
      <c r="G17977"/>
      <c r="H17977"/>
      <c r="I17977"/>
      <c r="J17977"/>
      <c r="K17977"/>
      <c r="L17977" s="172"/>
    </row>
    <row r="17978" spans="7:12" x14ac:dyDescent="0.15">
      <c r="G17978"/>
      <c r="H17978"/>
      <c r="I17978"/>
      <c r="J17978"/>
      <c r="K17978"/>
      <c r="L17978" s="172"/>
    </row>
    <row r="17979" spans="7:12" x14ac:dyDescent="0.15">
      <c r="G17979"/>
      <c r="H17979"/>
      <c r="I17979"/>
      <c r="J17979"/>
      <c r="K17979"/>
      <c r="L17979" s="172"/>
    </row>
    <row r="17980" spans="7:12" x14ac:dyDescent="0.15">
      <c r="G17980"/>
      <c r="H17980"/>
      <c r="I17980"/>
      <c r="J17980"/>
      <c r="K17980"/>
      <c r="L17980" s="172"/>
    </row>
    <row r="17981" spans="7:12" x14ac:dyDescent="0.15">
      <c r="G17981"/>
      <c r="H17981"/>
      <c r="I17981"/>
      <c r="J17981"/>
      <c r="K17981"/>
      <c r="L17981" s="172"/>
    </row>
    <row r="17982" spans="7:12" x14ac:dyDescent="0.15">
      <c r="G17982"/>
      <c r="H17982"/>
      <c r="I17982"/>
      <c r="J17982"/>
      <c r="K17982"/>
      <c r="L17982" s="172"/>
    </row>
    <row r="17983" spans="7:12" x14ac:dyDescent="0.15">
      <c r="G17983"/>
      <c r="H17983"/>
      <c r="I17983"/>
      <c r="J17983"/>
      <c r="K17983"/>
      <c r="L17983" s="172"/>
    </row>
    <row r="17984" spans="7:12" x14ac:dyDescent="0.15">
      <c r="G17984"/>
      <c r="H17984"/>
      <c r="I17984"/>
      <c r="J17984"/>
      <c r="K17984"/>
      <c r="L17984" s="172"/>
    </row>
    <row r="17985" spans="7:12" x14ac:dyDescent="0.15">
      <c r="G17985"/>
      <c r="H17985"/>
      <c r="I17985"/>
      <c r="J17985"/>
      <c r="K17985"/>
      <c r="L17985" s="172"/>
    </row>
    <row r="17986" spans="7:12" x14ac:dyDescent="0.15">
      <c r="G17986"/>
      <c r="H17986"/>
      <c r="I17986"/>
      <c r="J17986"/>
      <c r="K17986"/>
      <c r="L17986" s="172"/>
    </row>
    <row r="17987" spans="7:12" x14ac:dyDescent="0.15">
      <c r="G17987"/>
      <c r="H17987"/>
      <c r="I17987"/>
      <c r="J17987"/>
      <c r="K17987"/>
      <c r="L17987" s="172"/>
    </row>
    <row r="17988" spans="7:12" x14ac:dyDescent="0.15">
      <c r="G17988"/>
      <c r="H17988"/>
      <c r="I17988"/>
      <c r="J17988"/>
      <c r="K17988"/>
      <c r="L17988" s="172"/>
    </row>
    <row r="17989" spans="7:12" x14ac:dyDescent="0.15">
      <c r="G17989"/>
      <c r="H17989"/>
      <c r="I17989"/>
      <c r="J17989"/>
      <c r="K17989"/>
      <c r="L17989" s="172"/>
    </row>
    <row r="17990" spans="7:12" x14ac:dyDescent="0.15">
      <c r="G17990"/>
      <c r="H17990"/>
      <c r="I17990"/>
      <c r="J17990"/>
      <c r="K17990"/>
      <c r="L17990" s="172"/>
    </row>
    <row r="17991" spans="7:12" x14ac:dyDescent="0.15">
      <c r="G17991"/>
      <c r="H17991"/>
      <c r="I17991"/>
      <c r="J17991"/>
      <c r="K17991"/>
      <c r="L17991" s="172"/>
    </row>
    <row r="17992" spans="7:12" x14ac:dyDescent="0.15">
      <c r="G17992"/>
      <c r="H17992"/>
      <c r="I17992"/>
      <c r="J17992"/>
      <c r="K17992"/>
      <c r="L17992" s="172"/>
    </row>
    <row r="17993" spans="7:12" x14ac:dyDescent="0.15">
      <c r="G17993"/>
      <c r="H17993"/>
      <c r="I17993"/>
      <c r="J17993"/>
      <c r="K17993"/>
      <c r="L17993" s="172"/>
    </row>
    <row r="17994" spans="7:12" x14ac:dyDescent="0.15">
      <c r="G17994"/>
      <c r="H17994"/>
      <c r="I17994"/>
      <c r="J17994"/>
      <c r="K17994"/>
      <c r="L17994" s="172"/>
    </row>
    <row r="17995" spans="7:12" x14ac:dyDescent="0.15">
      <c r="G17995"/>
      <c r="H17995"/>
      <c r="I17995"/>
      <c r="J17995"/>
      <c r="K17995"/>
      <c r="L17995" s="172"/>
    </row>
    <row r="17996" spans="7:12" x14ac:dyDescent="0.15">
      <c r="G17996"/>
      <c r="H17996"/>
      <c r="I17996"/>
      <c r="J17996"/>
      <c r="K17996"/>
      <c r="L17996" s="172"/>
    </row>
    <row r="17997" spans="7:12" x14ac:dyDescent="0.15">
      <c r="G17997"/>
      <c r="H17997"/>
      <c r="I17997"/>
      <c r="J17997"/>
      <c r="K17997"/>
      <c r="L17997" s="172"/>
    </row>
    <row r="17998" spans="7:12" x14ac:dyDescent="0.15">
      <c r="G17998"/>
      <c r="H17998"/>
      <c r="I17998"/>
      <c r="J17998"/>
      <c r="K17998"/>
      <c r="L17998" s="172"/>
    </row>
    <row r="17999" spans="7:12" x14ac:dyDescent="0.15">
      <c r="G17999"/>
      <c r="H17999"/>
      <c r="I17999"/>
      <c r="J17999"/>
      <c r="K17999"/>
      <c r="L17999" s="172"/>
    </row>
    <row r="18000" spans="7:12" x14ac:dyDescent="0.15">
      <c r="G18000"/>
      <c r="H18000"/>
      <c r="I18000"/>
      <c r="J18000"/>
      <c r="K18000"/>
      <c r="L18000" s="172"/>
    </row>
    <row r="18001" spans="7:12" x14ac:dyDescent="0.15">
      <c r="G18001"/>
      <c r="H18001"/>
      <c r="I18001"/>
      <c r="J18001"/>
      <c r="K18001"/>
      <c r="L18001" s="172"/>
    </row>
    <row r="18002" spans="7:12" x14ac:dyDescent="0.15">
      <c r="G18002"/>
      <c r="H18002"/>
      <c r="I18002"/>
      <c r="J18002"/>
      <c r="K18002"/>
      <c r="L18002" s="172"/>
    </row>
    <row r="18003" spans="7:12" x14ac:dyDescent="0.15">
      <c r="G18003"/>
      <c r="H18003"/>
      <c r="I18003"/>
      <c r="J18003"/>
      <c r="K18003"/>
      <c r="L18003" s="172"/>
    </row>
    <row r="18004" spans="7:12" x14ac:dyDescent="0.15">
      <c r="G18004"/>
      <c r="H18004"/>
      <c r="I18004"/>
      <c r="J18004"/>
      <c r="K18004"/>
      <c r="L18004" s="172"/>
    </row>
    <row r="18005" spans="7:12" x14ac:dyDescent="0.15">
      <c r="G18005"/>
      <c r="H18005"/>
      <c r="I18005"/>
      <c r="J18005"/>
      <c r="K18005"/>
      <c r="L18005" s="172"/>
    </row>
    <row r="18006" spans="7:12" x14ac:dyDescent="0.15">
      <c r="G18006"/>
      <c r="H18006"/>
      <c r="I18006"/>
      <c r="J18006"/>
      <c r="K18006"/>
      <c r="L18006" s="172"/>
    </row>
    <row r="18007" spans="7:12" x14ac:dyDescent="0.15">
      <c r="G18007"/>
      <c r="H18007"/>
      <c r="I18007"/>
      <c r="J18007"/>
      <c r="K18007"/>
      <c r="L18007" s="172"/>
    </row>
    <row r="18008" spans="7:12" x14ac:dyDescent="0.15">
      <c r="G18008"/>
      <c r="H18008"/>
      <c r="I18008"/>
      <c r="J18008"/>
      <c r="K18008"/>
      <c r="L18008" s="172"/>
    </row>
    <row r="18009" spans="7:12" x14ac:dyDescent="0.15">
      <c r="G18009"/>
      <c r="H18009"/>
      <c r="I18009"/>
      <c r="J18009"/>
      <c r="K18009"/>
      <c r="L18009" s="172"/>
    </row>
    <row r="18010" spans="7:12" x14ac:dyDescent="0.15">
      <c r="G18010"/>
      <c r="H18010"/>
      <c r="I18010"/>
      <c r="J18010"/>
      <c r="K18010"/>
      <c r="L18010" s="172"/>
    </row>
    <row r="18011" spans="7:12" x14ac:dyDescent="0.15">
      <c r="G18011"/>
      <c r="H18011"/>
      <c r="I18011"/>
      <c r="J18011"/>
      <c r="K18011"/>
      <c r="L18011" s="172"/>
    </row>
    <row r="18012" spans="7:12" x14ac:dyDescent="0.15">
      <c r="G18012"/>
      <c r="H18012"/>
      <c r="I18012"/>
      <c r="J18012"/>
      <c r="K18012"/>
      <c r="L18012" s="172"/>
    </row>
    <row r="18013" spans="7:12" x14ac:dyDescent="0.15">
      <c r="G18013"/>
      <c r="H18013"/>
      <c r="I18013"/>
      <c r="J18013"/>
      <c r="K18013"/>
      <c r="L18013" s="172"/>
    </row>
    <row r="18014" spans="7:12" x14ac:dyDescent="0.15">
      <c r="G18014"/>
      <c r="H18014"/>
      <c r="I18014"/>
      <c r="J18014"/>
      <c r="K18014"/>
      <c r="L18014" s="172"/>
    </row>
    <row r="18015" spans="7:12" x14ac:dyDescent="0.15">
      <c r="G18015"/>
      <c r="H18015"/>
      <c r="I18015"/>
      <c r="J18015"/>
      <c r="K18015"/>
      <c r="L18015" s="172"/>
    </row>
    <row r="18016" spans="7:12" x14ac:dyDescent="0.15">
      <c r="G18016"/>
      <c r="H18016"/>
      <c r="I18016"/>
      <c r="J18016"/>
      <c r="K18016"/>
      <c r="L18016" s="172"/>
    </row>
    <row r="18017" spans="7:12" x14ac:dyDescent="0.15">
      <c r="G18017"/>
      <c r="H18017"/>
      <c r="I18017"/>
      <c r="J18017"/>
      <c r="K18017"/>
      <c r="L18017" s="172"/>
    </row>
    <row r="18018" spans="7:12" x14ac:dyDescent="0.15">
      <c r="G18018"/>
      <c r="H18018"/>
      <c r="I18018"/>
      <c r="J18018"/>
      <c r="K18018"/>
      <c r="L18018" s="172"/>
    </row>
    <row r="18019" spans="7:12" x14ac:dyDescent="0.15">
      <c r="G18019"/>
      <c r="H18019"/>
      <c r="I18019"/>
      <c r="J18019"/>
      <c r="K18019"/>
      <c r="L18019" s="172"/>
    </row>
    <row r="18020" spans="7:12" x14ac:dyDescent="0.15">
      <c r="G18020"/>
      <c r="H18020"/>
      <c r="I18020"/>
      <c r="J18020"/>
      <c r="K18020"/>
      <c r="L18020" s="172"/>
    </row>
    <row r="18021" spans="7:12" x14ac:dyDescent="0.15">
      <c r="G18021"/>
      <c r="H18021"/>
      <c r="I18021"/>
      <c r="J18021"/>
      <c r="K18021"/>
      <c r="L18021" s="172"/>
    </row>
    <row r="18022" spans="7:12" x14ac:dyDescent="0.15">
      <c r="G18022"/>
      <c r="H18022"/>
      <c r="I18022"/>
      <c r="J18022"/>
      <c r="K18022"/>
      <c r="L18022" s="172"/>
    </row>
    <row r="18023" spans="7:12" x14ac:dyDescent="0.15">
      <c r="G18023"/>
      <c r="H18023"/>
      <c r="I18023"/>
      <c r="J18023"/>
      <c r="K18023"/>
      <c r="L18023" s="172"/>
    </row>
    <row r="18024" spans="7:12" x14ac:dyDescent="0.15">
      <c r="G18024"/>
      <c r="H18024"/>
      <c r="I18024"/>
      <c r="J18024"/>
      <c r="K18024"/>
      <c r="L18024" s="172"/>
    </row>
    <row r="18025" spans="7:12" x14ac:dyDescent="0.15">
      <c r="G18025"/>
      <c r="H18025"/>
      <c r="I18025"/>
      <c r="J18025"/>
      <c r="K18025"/>
      <c r="L18025" s="172"/>
    </row>
    <row r="18026" spans="7:12" x14ac:dyDescent="0.15">
      <c r="G18026"/>
      <c r="H18026"/>
      <c r="I18026"/>
      <c r="J18026"/>
      <c r="K18026"/>
      <c r="L18026" s="172"/>
    </row>
    <row r="18027" spans="7:12" x14ac:dyDescent="0.15">
      <c r="G18027"/>
      <c r="H18027"/>
      <c r="I18027"/>
      <c r="J18027"/>
      <c r="K18027"/>
      <c r="L18027" s="172"/>
    </row>
    <row r="18028" spans="7:12" x14ac:dyDescent="0.15">
      <c r="G18028"/>
      <c r="H18028"/>
      <c r="I18028"/>
      <c r="J18028"/>
      <c r="K18028"/>
      <c r="L18028" s="172"/>
    </row>
    <row r="18029" spans="7:12" x14ac:dyDescent="0.15">
      <c r="G18029"/>
      <c r="H18029"/>
      <c r="I18029"/>
      <c r="J18029"/>
      <c r="K18029"/>
      <c r="L18029" s="172"/>
    </row>
    <row r="18030" spans="7:12" x14ac:dyDescent="0.15">
      <c r="G18030"/>
      <c r="H18030"/>
      <c r="I18030"/>
      <c r="J18030"/>
      <c r="K18030"/>
      <c r="L18030" s="172"/>
    </row>
    <row r="18031" spans="7:12" x14ac:dyDescent="0.15">
      <c r="G18031"/>
      <c r="H18031"/>
      <c r="I18031"/>
      <c r="J18031"/>
      <c r="K18031"/>
      <c r="L18031" s="172"/>
    </row>
    <row r="18032" spans="7:12" x14ac:dyDescent="0.15">
      <c r="G18032"/>
      <c r="H18032"/>
      <c r="I18032"/>
      <c r="J18032"/>
      <c r="K18032"/>
      <c r="L18032" s="172"/>
    </row>
    <row r="18033" spans="7:12" x14ac:dyDescent="0.15">
      <c r="G18033"/>
      <c r="H18033"/>
      <c r="I18033"/>
      <c r="J18033"/>
      <c r="K18033"/>
      <c r="L18033" s="172"/>
    </row>
    <row r="18034" spans="7:12" x14ac:dyDescent="0.15">
      <c r="G18034"/>
      <c r="H18034"/>
      <c r="I18034"/>
      <c r="J18034"/>
      <c r="K18034"/>
      <c r="L18034" s="172"/>
    </row>
    <row r="18035" spans="7:12" x14ac:dyDescent="0.15">
      <c r="G18035"/>
      <c r="H18035"/>
      <c r="I18035"/>
      <c r="J18035"/>
      <c r="K18035"/>
      <c r="L18035" s="172"/>
    </row>
    <row r="18036" spans="7:12" x14ac:dyDescent="0.15">
      <c r="G18036"/>
      <c r="H18036"/>
      <c r="I18036"/>
      <c r="J18036"/>
      <c r="K18036"/>
      <c r="L18036" s="172"/>
    </row>
    <row r="18037" spans="7:12" x14ac:dyDescent="0.15">
      <c r="G18037"/>
      <c r="H18037"/>
      <c r="I18037"/>
      <c r="J18037"/>
      <c r="K18037"/>
      <c r="L18037" s="172"/>
    </row>
    <row r="18038" spans="7:12" x14ac:dyDescent="0.15">
      <c r="G18038"/>
      <c r="H18038"/>
      <c r="I18038"/>
      <c r="J18038"/>
      <c r="K18038"/>
      <c r="L18038" s="172"/>
    </row>
    <row r="18039" spans="7:12" x14ac:dyDescent="0.15">
      <c r="G18039"/>
      <c r="H18039"/>
      <c r="I18039"/>
      <c r="J18039"/>
      <c r="K18039"/>
      <c r="L18039" s="172"/>
    </row>
    <row r="18040" spans="7:12" x14ac:dyDescent="0.15">
      <c r="G18040"/>
      <c r="H18040"/>
      <c r="I18040"/>
      <c r="J18040"/>
      <c r="K18040"/>
      <c r="L18040" s="172"/>
    </row>
    <row r="18041" spans="7:12" x14ac:dyDescent="0.15">
      <c r="G18041"/>
      <c r="H18041"/>
      <c r="I18041"/>
      <c r="J18041"/>
      <c r="K18041"/>
      <c r="L18041" s="172"/>
    </row>
    <row r="18042" spans="7:12" x14ac:dyDescent="0.15">
      <c r="G18042"/>
      <c r="H18042"/>
      <c r="I18042"/>
      <c r="J18042"/>
      <c r="K18042"/>
      <c r="L18042" s="172"/>
    </row>
    <row r="18043" spans="7:12" x14ac:dyDescent="0.15">
      <c r="G18043"/>
      <c r="H18043"/>
      <c r="I18043"/>
      <c r="J18043"/>
      <c r="K18043"/>
      <c r="L18043" s="172"/>
    </row>
    <row r="18044" spans="7:12" x14ac:dyDescent="0.15">
      <c r="G18044"/>
      <c r="H18044"/>
      <c r="I18044"/>
      <c r="J18044"/>
      <c r="K18044"/>
      <c r="L18044" s="172"/>
    </row>
    <row r="18045" spans="7:12" x14ac:dyDescent="0.15">
      <c r="G18045"/>
      <c r="H18045"/>
      <c r="I18045"/>
      <c r="J18045"/>
      <c r="K18045"/>
      <c r="L18045" s="172"/>
    </row>
    <row r="18046" spans="7:12" x14ac:dyDescent="0.15">
      <c r="G18046"/>
      <c r="H18046"/>
      <c r="I18046"/>
      <c r="J18046"/>
      <c r="K18046"/>
      <c r="L18046" s="172"/>
    </row>
    <row r="18047" spans="7:12" x14ac:dyDescent="0.15">
      <c r="G18047"/>
      <c r="H18047"/>
      <c r="I18047"/>
      <c r="J18047"/>
      <c r="K18047"/>
      <c r="L18047" s="172"/>
    </row>
    <row r="18048" spans="7:12" x14ac:dyDescent="0.15">
      <c r="G18048"/>
      <c r="H18048"/>
      <c r="I18048"/>
      <c r="J18048"/>
      <c r="K18048"/>
      <c r="L18048" s="172"/>
    </row>
    <row r="18049" spans="7:12" x14ac:dyDescent="0.15">
      <c r="G18049"/>
      <c r="H18049"/>
      <c r="I18049"/>
      <c r="J18049"/>
      <c r="K18049"/>
      <c r="L18049" s="172"/>
    </row>
    <row r="18050" spans="7:12" x14ac:dyDescent="0.15">
      <c r="G18050"/>
      <c r="H18050"/>
      <c r="I18050"/>
      <c r="J18050"/>
      <c r="K18050"/>
      <c r="L18050" s="172"/>
    </row>
    <row r="18051" spans="7:12" x14ac:dyDescent="0.15">
      <c r="G18051"/>
      <c r="H18051"/>
      <c r="I18051"/>
      <c r="J18051"/>
      <c r="K18051"/>
      <c r="L18051" s="172"/>
    </row>
    <row r="18052" spans="7:12" x14ac:dyDescent="0.15">
      <c r="G18052"/>
      <c r="H18052"/>
      <c r="I18052"/>
      <c r="J18052"/>
      <c r="K18052"/>
      <c r="L18052" s="172"/>
    </row>
    <row r="18053" spans="7:12" x14ac:dyDescent="0.15">
      <c r="G18053"/>
      <c r="H18053"/>
      <c r="I18053"/>
      <c r="J18053"/>
      <c r="K18053"/>
      <c r="L18053" s="172"/>
    </row>
    <row r="18054" spans="7:12" x14ac:dyDescent="0.15">
      <c r="G18054"/>
      <c r="H18054"/>
      <c r="I18054"/>
      <c r="J18054"/>
      <c r="K18054"/>
      <c r="L18054" s="172"/>
    </row>
    <row r="18055" spans="7:12" x14ac:dyDescent="0.15">
      <c r="G18055"/>
      <c r="H18055"/>
      <c r="I18055"/>
      <c r="J18055"/>
      <c r="K18055"/>
      <c r="L18055" s="172"/>
    </row>
    <row r="18056" spans="7:12" x14ac:dyDescent="0.15">
      <c r="G18056"/>
      <c r="H18056"/>
      <c r="I18056"/>
      <c r="J18056"/>
      <c r="K18056"/>
      <c r="L18056" s="172"/>
    </row>
    <row r="18057" spans="7:12" x14ac:dyDescent="0.15">
      <c r="G18057"/>
      <c r="H18057"/>
      <c r="I18057"/>
      <c r="J18057"/>
      <c r="K18057"/>
      <c r="L18057" s="172"/>
    </row>
    <row r="18058" spans="7:12" x14ac:dyDescent="0.15">
      <c r="G18058"/>
      <c r="H18058"/>
      <c r="I18058"/>
      <c r="J18058"/>
      <c r="K18058"/>
      <c r="L18058" s="172"/>
    </row>
    <row r="18059" spans="7:12" x14ac:dyDescent="0.15">
      <c r="G18059"/>
      <c r="H18059"/>
      <c r="I18059"/>
      <c r="J18059"/>
      <c r="K18059"/>
      <c r="L18059" s="172"/>
    </row>
    <row r="18060" spans="7:12" x14ac:dyDescent="0.15">
      <c r="G18060"/>
      <c r="H18060"/>
      <c r="I18060"/>
      <c r="J18060"/>
      <c r="K18060"/>
      <c r="L18060" s="172"/>
    </row>
    <row r="18061" spans="7:12" x14ac:dyDescent="0.15">
      <c r="G18061"/>
      <c r="H18061"/>
      <c r="I18061"/>
      <c r="J18061"/>
      <c r="K18061"/>
      <c r="L18061" s="172"/>
    </row>
    <row r="18062" spans="7:12" x14ac:dyDescent="0.15">
      <c r="G18062"/>
      <c r="H18062"/>
      <c r="I18062"/>
      <c r="J18062"/>
      <c r="K18062"/>
      <c r="L18062" s="172"/>
    </row>
    <row r="18063" spans="7:12" x14ac:dyDescent="0.15">
      <c r="G18063"/>
      <c r="H18063"/>
      <c r="I18063"/>
      <c r="J18063"/>
      <c r="K18063"/>
      <c r="L18063" s="172"/>
    </row>
    <row r="18064" spans="7:12" x14ac:dyDescent="0.15">
      <c r="G18064"/>
      <c r="H18064"/>
      <c r="I18064"/>
      <c r="J18064"/>
      <c r="K18064"/>
      <c r="L18064" s="172"/>
    </row>
    <row r="18065" spans="7:12" x14ac:dyDescent="0.15">
      <c r="G18065"/>
      <c r="H18065"/>
      <c r="I18065"/>
      <c r="J18065"/>
      <c r="K18065"/>
      <c r="L18065" s="172"/>
    </row>
    <row r="18066" spans="7:12" x14ac:dyDescent="0.15">
      <c r="G18066"/>
      <c r="H18066"/>
      <c r="I18066"/>
      <c r="J18066"/>
      <c r="K18066"/>
      <c r="L18066" s="172"/>
    </row>
    <row r="18067" spans="7:12" x14ac:dyDescent="0.15">
      <c r="G18067"/>
      <c r="H18067"/>
      <c r="I18067"/>
      <c r="J18067"/>
      <c r="K18067"/>
      <c r="L18067" s="172"/>
    </row>
    <row r="18068" spans="7:12" x14ac:dyDescent="0.15">
      <c r="G18068"/>
      <c r="H18068"/>
      <c r="I18068"/>
      <c r="J18068"/>
      <c r="K18068"/>
      <c r="L18068" s="172"/>
    </row>
    <row r="18069" spans="7:12" x14ac:dyDescent="0.15">
      <c r="G18069"/>
      <c r="H18069"/>
      <c r="I18069"/>
      <c r="J18069"/>
      <c r="K18069"/>
      <c r="L18069" s="172"/>
    </row>
    <row r="18070" spans="7:12" x14ac:dyDescent="0.15">
      <c r="G18070"/>
      <c r="H18070"/>
      <c r="I18070"/>
      <c r="J18070"/>
      <c r="K18070"/>
      <c r="L18070" s="172"/>
    </row>
    <row r="18071" spans="7:12" x14ac:dyDescent="0.15">
      <c r="G18071"/>
      <c r="H18071"/>
      <c r="I18071"/>
      <c r="J18071"/>
      <c r="K18071"/>
      <c r="L18071" s="172"/>
    </row>
    <row r="18072" spans="7:12" x14ac:dyDescent="0.15">
      <c r="G18072"/>
      <c r="H18072"/>
      <c r="I18072"/>
      <c r="J18072"/>
      <c r="K18072"/>
      <c r="L18072" s="172"/>
    </row>
    <row r="18073" spans="7:12" x14ac:dyDescent="0.15">
      <c r="G18073"/>
      <c r="H18073"/>
      <c r="I18073"/>
      <c r="J18073"/>
      <c r="K18073"/>
      <c r="L18073" s="172"/>
    </row>
    <row r="18074" spans="7:12" x14ac:dyDescent="0.15">
      <c r="G18074"/>
      <c r="H18074"/>
      <c r="I18074"/>
      <c r="J18074"/>
      <c r="K18074"/>
      <c r="L18074" s="172"/>
    </row>
    <row r="18075" spans="7:12" x14ac:dyDescent="0.15">
      <c r="G18075"/>
      <c r="H18075"/>
      <c r="I18075"/>
      <c r="J18075"/>
      <c r="K18075"/>
      <c r="L18075" s="172"/>
    </row>
    <row r="18076" spans="7:12" x14ac:dyDescent="0.15">
      <c r="G18076"/>
      <c r="H18076"/>
      <c r="I18076"/>
      <c r="J18076"/>
      <c r="K18076"/>
      <c r="L18076" s="172"/>
    </row>
    <row r="18077" spans="7:12" x14ac:dyDescent="0.15">
      <c r="G18077"/>
      <c r="H18077"/>
      <c r="I18077"/>
      <c r="J18077"/>
      <c r="K18077"/>
      <c r="L18077" s="172"/>
    </row>
    <row r="18078" spans="7:12" x14ac:dyDescent="0.15">
      <c r="G18078"/>
      <c r="H18078"/>
      <c r="I18078"/>
      <c r="J18078"/>
      <c r="K18078"/>
      <c r="L18078" s="172"/>
    </row>
    <row r="18079" spans="7:12" x14ac:dyDescent="0.15">
      <c r="G18079"/>
      <c r="H18079"/>
      <c r="I18079"/>
      <c r="J18079"/>
      <c r="K18079"/>
      <c r="L18079" s="172"/>
    </row>
    <row r="18080" spans="7:12" x14ac:dyDescent="0.15">
      <c r="G18080"/>
      <c r="H18080"/>
      <c r="I18080"/>
      <c r="J18080"/>
      <c r="K18080"/>
      <c r="L18080" s="172"/>
    </row>
    <row r="18081" spans="7:12" x14ac:dyDescent="0.15">
      <c r="G18081"/>
      <c r="H18081"/>
      <c r="I18081"/>
      <c r="J18081"/>
      <c r="K18081"/>
      <c r="L18081" s="172"/>
    </row>
    <row r="18082" spans="7:12" x14ac:dyDescent="0.15">
      <c r="G18082"/>
      <c r="H18082"/>
      <c r="I18082"/>
      <c r="J18082"/>
      <c r="K18082"/>
      <c r="L18082" s="172"/>
    </row>
    <row r="18083" spans="7:12" x14ac:dyDescent="0.15">
      <c r="G18083"/>
      <c r="H18083"/>
      <c r="I18083"/>
      <c r="J18083"/>
      <c r="K18083"/>
      <c r="L18083" s="172"/>
    </row>
    <row r="18084" spans="7:12" x14ac:dyDescent="0.15">
      <c r="G18084"/>
      <c r="H18084"/>
      <c r="I18084"/>
      <c r="J18084"/>
      <c r="K18084"/>
      <c r="L18084" s="172"/>
    </row>
    <row r="18085" spans="7:12" x14ac:dyDescent="0.15">
      <c r="G18085"/>
      <c r="H18085"/>
      <c r="I18085"/>
      <c r="J18085"/>
      <c r="K18085"/>
      <c r="L18085" s="172"/>
    </row>
    <row r="18086" spans="7:12" x14ac:dyDescent="0.15">
      <c r="G18086"/>
      <c r="H18086"/>
      <c r="I18086"/>
      <c r="J18086"/>
      <c r="K18086"/>
      <c r="L18086" s="172"/>
    </row>
    <row r="18087" spans="7:12" x14ac:dyDescent="0.15">
      <c r="G18087"/>
      <c r="H18087"/>
      <c r="I18087"/>
      <c r="J18087"/>
      <c r="K18087"/>
      <c r="L18087" s="172"/>
    </row>
    <row r="18088" spans="7:12" x14ac:dyDescent="0.15">
      <c r="G18088"/>
      <c r="H18088"/>
      <c r="I18088"/>
      <c r="J18088"/>
      <c r="K18088"/>
      <c r="L18088" s="172"/>
    </row>
    <row r="18089" spans="7:12" x14ac:dyDescent="0.15">
      <c r="G18089"/>
      <c r="H18089"/>
      <c r="I18089"/>
      <c r="J18089"/>
      <c r="K18089"/>
      <c r="L18089" s="172"/>
    </row>
    <row r="18090" spans="7:12" x14ac:dyDescent="0.15">
      <c r="G18090"/>
      <c r="H18090"/>
      <c r="I18090"/>
      <c r="J18090"/>
      <c r="K18090"/>
      <c r="L18090" s="172"/>
    </row>
    <row r="18091" spans="7:12" x14ac:dyDescent="0.15">
      <c r="G18091"/>
      <c r="H18091"/>
      <c r="I18091"/>
      <c r="J18091"/>
      <c r="K18091"/>
      <c r="L18091" s="172"/>
    </row>
    <row r="18092" spans="7:12" x14ac:dyDescent="0.15">
      <c r="G18092"/>
      <c r="H18092"/>
      <c r="I18092"/>
      <c r="J18092"/>
      <c r="K18092"/>
      <c r="L18092" s="172"/>
    </row>
    <row r="18093" spans="7:12" x14ac:dyDescent="0.15">
      <c r="G18093"/>
      <c r="H18093"/>
      <c r="I18093"/>
      <c r="J18093"/>
      <c r="K18093"/>
      <c r="L18093" s="172"/>
    </row>
    <row r="18094" spans="7:12" x14ac:dyDescent="0.15">
      <c r="G18094"/>
      <c r="H18094"/>
      <c r="I18094"/>
      <c r="J18094"/>
      <c r="K18094"/>
      <c r="L18094" s="172"/>
    </row>
    <row r="18095" spans="7:12" x14ac:dyDescent="0.15">
      <c r="G18095"/>
      <c r="H18095"/>
      <c r="I18095"/>
      <c r="J18095"/>
      <c r="K18095"/>
      <c r="L18095" s="172"/>
    </row>
    <row r="18096" spans="7:12" x14ac:dyDescent="0.15">
      <c r="G18096"/>
      <c r="H18096"/>
      <c r="I18096"/>
      <c r="J18096"/>
      <c r="K18096"/>
      <c r="L18096" s="172"/>
    </row>
    <row r="18097" spans="7:12" x14ac:dyDescent="0.15">
      <c r="G18097"/>
      <c r="H18097"/>
      <c r="I18097"/>
      <c r="J18097"/>
      <c r="K18097"/>
      <c r="L18097" s="172"/>
    </row>
    <row r="18098" spans="7:12" x14ac:dyDescent="0.15">
      <c r="G18098"/>
      <c r="H18098"/>
      <c r="I18098"/>
      <c r="J18098"/>
      <c r="K18098"/>
      <c r="L18098" s="172"/>
    </row>
    <row r="18099" spans="7:12" x14ac:dyDescent="0.15">
      <c r="G18099"/>
      <c r="H18099"/>
      <c r="I18099"/>
      <c r="J18099"/>
      <c r="K18099"/>
      <c r="L18099" s="172"/>
    </row>
    <row r="18100" spans="7:12" x14ac:dyDescent="0.15">
      <c r="G18100"/>
      <c r="H18100"/>
      <c r="I18100"/>
      <c r="J18100"/>
      <c r="K18100"/>
      <c r="L18100" s="172"/>
    </row>
    <row r="18101" spans="7:12" x14ac:dyDescent="0.15">
      <c r="G18101"/>
      <c r="H18101"/>
      <c r="I18101"/>
      <c r="J18101"/>
      <c r="K18101"/>
      <c r="L18101" s="172"/>
    </row>
    <row r="18102" spans="7:12" x14ac:dyDescent="0.15">
      <c r="G18102"/>
      <c r="H18102"/>
      <c r="I18102"/>
      <c r="J18102"/>
      <c r="K18102"/>
      <c r="L18102" s="172"/>
    </row>
    <row r="18103" spans="7:12" x14ac:dyDescent="0.15">
      <c r="G18103"/>
      <c r="H18103"/>
      <c r="I18103"/>
      <c r="J18103"/>
      <c r="K18103"/>
      <c r="L18103" s="172"/>
    </row>
    <row r="18104" spans="7:12" x14ac:dyDescent="0.15">
      <c r="G18104"/>
      <c r="H18104"/>
      <c r="I18104"/>
      <c r="J18104"/>
      <c r="K18104"/>
      <c r="L18104" s="172"/>
    </row>
    <row r="18105" spans="7:12" x14ac:dyDescent="0.15">
      <c r="G18105"/>
      <c r="H18105"/>
      <c r="I18105"/>
      <c r="J18105"/>
      <c r="K18105"/>
      <c r="L18105" s="172"/>
    </row>
    <row r="18106" spans="7:12" x14ac:dyDescent="0.15">
      <c r="G18106"/>
      <c r="H18106"/>
      <c r="I18106"/>
      <c r="J18106"/>
      <c r="K18106"/>
      <c r="L18106" s="172"/>
    </row>
    <row r="18107" spans="7:12" x14ac:dyDescent="0.15">
      <c r="G18107"/>
      <c r="H18107"/>
      <c r="I18107"/>
      <c r="J18107"/>
      <c r="K18107"/>
      <c r="L18107" s="172"/>
    </row>
    <row r="18108" spans="7:12" x14ac:dyDescent="0.15">
      <c r="G18108"/>
      <c r="H18108"/>
      <c r="I18108"/>
      <c r="J18108"/>
      <c r="K18108"/>
      <c r="L18108" s="172"/>
    </row>
    <row r="18109" spans="7:12" x14ac:dyDescent="0.15">
      <c r="G18109"/>
      <c r="H18109"/>
      <c r="I18109"/>
      <c r="J18109"/>
      <c r="K18109"/>
      <c r="L18109" s="172"/>
    </row>
    <row r="18110" spans="7:12" x14ac:dyDescent="0.15">
      <c r="G18110"/>
      <c r="H18110"/>
      <c r="I18110"/>
      <c r="J18110"/>
      <c r="K18110"/>
      <c r="L18110" s="172"/>
    </row>
    <row r="18111" spans="7:12" x14ac:dyDescent="0.15">
      <c r="G18111"/>
      <c r="H18111"/>
      <c r="I18111"/>
      <c r="J18111"/>
      <c r="K18111"/>
      <c r="L18111" s="172"/>
    </row>
    <row r="18112" spans="7:12" x14ac:dyDescent="0.15">
      <c r="G18112"/>
      <c r="H18112"/>
      <c r="I18112"/>
      <c r="J18112"/>
      <c r="K18112"/>
      <c r="L18112" s="172"/>
    </row>
    <row r="18113" spans="7:12" x14ac:dyDescent="0.15">
      <c r="G18113"/>
      <c r="H18113"/>
      <c r="I18113"/>
      <c r="J18113"/>
      <c r="K18113"/>
      <c r="L18113" s="172"/>
    </row>
    <row r="18114" spans="7:12" x14ac:dyDescent="0.15">
      <c r="G18114"/>
      <c r="H18114"/>
      <c r="I18114"/>
      <c r="J18114"/>
      <c r="K18114"/>
      <c r="L18114" s="172"/>
    </row>
    <row r="18115" spans="7:12" x14ac:dyDescent="0.15">
      <c r="G18115"/>
      <c r="H18115"/>
      <c r="I18115"/>
      <c r="J18115"/>
      <c r="K18115"/>
      <c r="L18115" s="172"/>
    </row>
    <row r="18116" spans="7:12" x14ac:dyDescent="0.15">
      <c r="G18116"/>
      <c r="H18116"/>
      <c r="I18116"/>
      <c r="J18116"/>
      <c r="K18116"/>
      <c r="L18116" s="172"/>
    </row>
    <row r="18117" spans="7:12" x14ac:dyDescent="0.15">
      <c r="G18117"/>
      <c r="H18117"/>
      <c r="I18117"/>
      <c r="J18117"/>
      <c r="K18117"/>
      <c r="L18117" s="172"/>
    </row>
    <row r="18118" spans="7:12" x14ac:dyDescent="0.15">
      <c r="G18118"/>
      <c r="H18118"/>
      <c r="I18118"/>
      <c r="J18118"/>
      <c r="K18118"/>
      <c r="L18118" s="172"/>
    </row>
    <row r="18119" spans="7:12" x14ac:dyDescent="0.15">
      <c r="G18119"/>
      <c r="H18119"/>
      <c r="I18119"/>
      <c r="J18119"/>
      <c r="K18119"/>
      <c r="L18119" s="172"/>
    </row>
    <row r="18120" spans="7:12" x14ac:dyDescent="0.15">
      <c r="G18120"/>
      <c r="H18120"/>
      <c r="I18120"/>
      <c r="J18120"/>
      <c r="K18120"/>
      <c r="L18120" s="172"/>
    </row>
    <row r="18121" spans="7:12" x14ac:dyDescent="0.15">
      <c r="G18121"/>
      <c r="H18121"/>
      <c r="I18121"/>
      <c r="J18121"/>
      <c r="K18121"/>
      <c r="L18121" s="172"/>
    </row>
    <row r="18122" spans="7:12" x14ac:dyDescent="0.15">
      <c r="G18122"/>
      <c r="H18122"/>
      <c r="I18122"/>
      <c r="J18122"/>
      <c r="K18122"/>
      <c r="L18122" s="172"/>
    </row>
    <row r="18123" spans="7:12" x14ac:dyDescent="0.15">
      <c r="G18123"/>
      <c r="H18123"/>
      <c r="I18123"/>
      <c r="J18123"/>
      <c r="K18123"/>
      <c r="L18123" s="172"/>
    </row>
    <row r="18124" spans="7:12" x14ac:dyDescent="0.15">
      <c r="G18124"/>
      <c r="H18124"/>
      <c r="I18124"/>
      <c r="J18124"/>
      <c r="K18124"/>
      <c r="L18124" s="172"/>
    </row>
    <row r="18125" spans="7:12" x14ac:dyDescent="0.15">
      <c r="G18125"/>
      <c r="H18125"/>
      <c r="I18125"/>
      <c r="J18125"/>
      <c r="K18125"/>
      <c r="L18125" s="172"/>
    </row>
    <row r="18126" spans="7:12" x14ac:dyDescent="0.15">
      <c r="G18126"/>
      <c r="H18126"/>
      <c r="I18126"/>
      <c r="J18126"/>
      <c r="K18126"/>
      <c r="L18126" s="172"/>
    </row>
    <row r="18127" spans="7:12" x14ac:dyDescent="0.15">
      <c r="G18127"/>
      <c r="H18127"/>
      <c r="I18127"/>
      <c r="J18127"/>
      <c r="K18127"/>
      <c r="L18127" s="172"/>
    </row>
    <row r="18128" spans="7:12" x14ac:dyDescent="0.15">
      <c r="G18128"/>
      <c r="H18128"/>
      <c r="I18128"/>
      <c r="J18128"/>
      <c r="K18128"/>
      <c r="L18128" s="172"/>
    </row>
    <row r="18129" spans="7:12" x14ac:dyDescent="0.15">
      <c r="G18129"/>
      <c r="H18129"/>
      <c r="I18129"/>
      <c r="J18129"/>
      <c r="K18129"/>
      <c r="L18129" s="172"/>
    </row>
    <row r="18130" spans="7:12" x14ac:dyDescent="0.15">
      <c r="G18130"/>
      <c r="H18130"/>
      <c r="I18130"/>
      <c r="J18130"/>
      <c r="K18130"/>
      <c r="L18130" s="172"/>
    </row>
    <row r="18131" spans="7:12" x14ac:dyDescent="0.15">
      <c r="G18131"/>
      <c r="H18131"/>
      <c r="I18131"/>
      <c r="J18131"/>
      <c r="K18131"/>
      <c r="L18131" s="172"/>
    </row>
    <row r="18132" spans="7:12" x14ac:dyDescent="0.15">
      <c r="G18132"/>
      <c r="H18132"/>
      <c r="I18132"/>
      <c r="J18132"/>
      <c r="K18132"/>
      <c r="L18132" s="172"/>
    </row>
    <row r="18133" spans="7:12" x14ac:dyDescent="0.15">
      <c r="G18133"/>
      <c r="H18133"/>
      <c r="I18133"/>
      <c r="J18133"/>
      <c r="K18133"/>
      <c r="L18133" s="172"/>
    </row>
    <row r="18134" spans="7:12" x14ac:dyDescent="0.15">
      <c r="G18134"/>
      <c r="H18134"/>
      <c r="I18134"/>
      <c r="J18134"/>
      <c r="K18134"/>
      <c r="L18134" s="172"/>
    </row>
    <row r="18135" spans="7:12" x14ac:dyDescent="0.15">
      <c r="G18135"/>
      <c r="H18135"/>
      <c r="I18135"/>
      <c r="J18135"/>
      <c r="K18135"/>
      <c r="L18135" s="172"/>
    </row>
    <row r="18136" spans="7:12" x14ac:dyDescent="0.15">
      <c r="G18136"/>
      <c r="H18136"/>
      <c r="I18136"/>
      <c r="J18136"/>
      <c r="K18136"/>
      <c r="L18136" s="172"/>
    </row>
    <row r="18137" spans="7:12" x14ac:dyDescent="0.15">
      <c r="G18137"/>
      <c r="H18137"/>
      <c r="I18137"/>
      <c r="J18137"/>
      <c r="K18137"/>
      <c r="L18137" s="172"/>
    </row>
    <row r="18138" spans="7:12" x14ac:dyDescent="0.15">
      <c r="G18138"/>
      <c r="H18138"/>
      <c r="I18138"/>
      <c r="J18138"/>
      <c r="K18138"/>
      <c r="L18138" s="172"/>
    </row>
    <row r="18139" spans="7:12" x14ac:dyDescent="0.15">
      <c r="G18139"/>
      <c r="H18139"/>
      <c r="I18139"/>
      <c r="J18139"/>
      <c r="K18139"/>
      <c r="L18139" s="172"/>
    </row>
    <row r="18140" spans="7:12" x14ac:dyDescent="0.15">
      <c r="G18140"/>
      <c r="H18140"/>
      <c r="I18140"/>
      <c r="J18140"/>
      <c r="K18140"/>
      <c r="L18140" s="172"/>
    </row>
    <row r="18141" spans="7:12" x14ac:dyDescent="0.15">
      <c r="G18141"/>
      <c r="H18141"/>
      <c r="I18141"/>
      <c r="J18141"/>
      <c r="K18141"/>
      <c r="L18141" s="172"/>
    </row>
    <row r="18142" spans="7:12" x14ac:dyDescent="0.15">
      <c r="G18142"/>
      <c r="H18142"/>
      <c r="I18142"/>
      <c r="J18142"/>
      <c r="K18142"/>
      <c r="L18142" s="172"/>
    </row>
    <row r="18143" spans="7:12" x14ac:dyDescent="0.15">
      <c r="G18143"/>
      <c r="H18143"/>
      <c r="I18143"/>
      <c r="J18143"/>
      <c r="K18143"/>
      <c r="L18143" s="172"/>
    </row>
    <row r="18144" spans="7:12" x14ac:dyDescent="0.15">
      <c r="G18144"/>
      <c r="H18144"/>
      <c r="I18144"/>
      <c r="J18144"/>
      <c r="K18144"/>
      <c r="L18144" s="172"/>
    </row>
    <row r="18145" spans="7:12" x14ac:dyDescent="0.15">
      <c r="G18145"/>
      <c r="H18145"/>
      <c r="I18145"/>
      <c r="J18145"/>
      <c r="K18145"/>
      <c r="L18145" s="172"/>
    </row>
    <row r="18146" spans="7:12" x14ac:dyDescent="0.15">
      <c r="G18146"/>
      <c r="H18146"/>
      <c r="I18146"/>
      <c r="J18146"/>
      <c r="K18146"/>
      <c r="L18146" s="172"/>
    </row>
    <row r="18147" spans="7:12" x14ac:dyDescent="0.15">
      <c r="G18147"/>
      <c r="H18147"/>
      <c r="I18147"/>
      <c r="J18147"/>
      <c r="K18147"/>
      <c r="L18147" s="172"/>
    </row>
    <row r="18148" spans="7:12" x14ac:dyDescent="0.15">
      <c r="G18148"/>
      <c r="H18148"/>
      <c r="I18148"/>
      <c r="J18148"/>
      <c r="K18148"/>
      <c r="L18148" s="172"/>
    </row>
    <row r="18149" spans="7:12" x14ac:dyDescent="0.15">
      <c r="G18149"/>
      <c r="H18149"/>
      <c r="I18149"/>
      <c r="J18149"/>
      <c r="K18149"/>
      <c r="L18149" s="172"/>
    </row>
    <row r="18150" spans="7:12" x14ac:dyDescent="0.15">
      <c r="G18150"/>
      <c r="H18150"/>
      <c r="I18150"/>
      <c r="J18150"/>
      <c r="K18150"/>
      <c r="L18150" s="172"/>
    </row>
    <row r="18151" spans="7:12" x14ac:dyDescent="0.15">
      <c r="G18151"/>
      <c r="H18151"/>
      <c r="I18151"/>
      <c r="J18151"/>
      <c r="K18151"/>
      <c r="L18151" s="172"/>
    </row>
    <row r="18152" spans="7:12" x14ac:dyDescent="0.15">
      <c r="G18152"/>
      <c r="H18152"/>
      <c r="I18152"/>
      <c r="J18152"/>
      <c r="K18152"/>
      <c r="L18152" s="172"/>
    </row>
    <row r="18153" spans="7:12" x14ac:dyDescent="0.15">
      <c r="G18153"/>
      <c r="H18153"/>
      <c r="I18153"/>
      <c r="J18153"/>
      <c r="K18153"/>
      <c r="L18153" s="172"/>
    </row>
    <row r="18154" spans="7:12" x14ac:dyDescent="0.15">
      <c r="G18154"/>
      <c r="H18154"/>
      <c r="I18154"/>
      <c r="J18154"/>
      <c r="K18154"/>
      <c r="L18154" s="172"/>
    </row>
    <row r="18155" spans="7:12" x14ac:dyDescent="0.15">
      <c r="G18155"/>
      <c r="H18155"/>
      <c r="I18155"/>
      <c r="J18155"/>
      <c r="K18155"/>
      <c r="L18155" s="172"/>
    </row>
    <row r="18156" spans="7:12" x14ac:dyDescent="0.15">
      <c r="G18156"/>
      <c r="H18156"/>
      <c r="I18156"/>
      <c r="J18156"/>
      <c r="K18156"/>
      <c r="L18156" s="172"/>
    </row>
    <row r="18157" spans="7:12" x14ac:dyDescent="0.15">
      <c r="G18157"/>
      <c r="H18157"/>
      <c r="I18157"/>
      <c r="J18157"/>
      <c r="K18157"/>
      <c r="L18157" s="172"/>
    </row>
    <row r="18158" spans="7:12" x14ac:dyDescent="0.15">
      <c r="G18158"/>
      <c r="H18158"/>
      <c r="I18158"/>
      <c r="J18158"/>
      <c r="K18158"/>
      <c r="L18158" s="172"/>
    </row>
    <row r="18159" spans="7:12" x14ac:dyDescent="0.15">
      <c r="G18159"/>
      <c r="H18159"/>
      <c r="I18159"/>
      <c r="J18159"/>
      <c r="K18159"/>
      <c r="L18159" s="172"/>
    </row>
    <row r="18160" spans="7:12" x14ac:dyDescent="0.15">
      <c r="G18160"/>
      <c r="H18160"/>
      <c r="I18160"/>
      <c r="J18160"/>
      <c r="K18160"/>
      <c r="L18160" s="172"/>
    </row>
    <row r="18161" spans="7:12" x14ac:dyDescent="0.15">
      <c r="G18161"/>
      <c r="H18161"/>
      <c r="I18161"/>
      <c r="J18161"/>
      <c r="K18161"/>
      <c r="L18161" s="172"/>
    </row>
    <row r="18162" spans="7:12" x14ac:dyDescent="0.15">
      <c r="G18162"/>
      <c r="H18162"/>
      <c r="I18162"/>
      <c r="J18162"/>
      <c r="K18162"/>
      <c r="L18162" s="172"/>
    </row>
    <row r="18163" spans="7:12" x14ac:dyDescent="0.15">
      <c r="G18163"/>
      <c r="H18163"/>
      <c r="I18163"/>
      <c r="J18163"/>
      <c r="K18163"/>
      <c r="L18163" s="172"/>
    </row>
    <row r="18164" spans="7:12" x14ac:dyDescent="0.15">
      <c r="G18164"/>
      <c r="H18164"/>
      <c r="I18164"/>
      <c r="J18164"/>
      <c r="K18164"/>
      <c r="L18164" s="172"/>
    </row>
    <row r="18165" spans="7:12" x14ac:dyDescent="0.15">
      <c r="G18165"/>
      <c r="H18165"/>
      <c r="I18165"/>
      <c r="J18165"/>
      <c r="K18165"/>
      <c r="L18165" s="172"/>
    </row>
    <row r="18166" spans="7:12" x14ac:dyDescent="0.15">
      <c r="G18166"/>
      <c r="H18166"/>
      <c r="I18166"/>
      <c r="J18166"/>
      <c r="K18166"/>
      <c r="L18166" s="172"/>
    </row>
    <row r="18167" spans="7:12" x14ac:dyDescent="0.15">
      <c r="G18167"/>
      <c r="H18167"/>
      <c r="I18167"/>
      <c r="J18167"/>
      <c r="K18167"/>
      <c r="L18167" s="172"/>
    </row>
    <row r="18168" spans="7:12" x14ac:dyDescent="0.15">
      <c r="G18168"/>
      <c r="H18168"/>
      <c r="I18168"/>
      <c r="J18168"/>
      <c r="K18168"/>
      <c r="L18168" s="172"/>
    </row>
    <row r="18169" spans="7:12" x14ac:dyDescent="0.15">
      <c r="G18169"/>
      <c r="H18169"/>
      <c r="I18169"/>
      <c r="J18169"/>
      <c r="K18169"/>
      <c r="L18169" s="172"/>
    </row>
    <row r="18170" spans="7:12" x14ac:dyDescent="0.15">
      <c r="G18170"/>
      <c r="H18170"/>
      <c r="I18170"/>
      <c r="J18170"/>
      <c r="K18170"/>
      <c r="L18170" s="172"/>
    </row>
    <row r="18171" spans="7:12" x14ac:dyDescent="0.15">
      <c r="G18171"/>
      <c r="H18171"/>
      <c r="I18171"/>
      <c r="J18171"/>
      <c r="K18171"/>
      <c r="L18171" s="172"/>
    </row>
    <row r="18172" spans="7:12" x14ac:dyDescent="0.15">
      <c r="G18172"/>
      <c r="H18172"/>
      <c r="I18172"/>
      <c r="J18172"/>
      <c r="K18172"/>
      <c r="L18172" s="172"/>
    </row>
    <row r="18173" spans="7:12" x14ac:dyDescent="0.15">
      <c r="G18173"/>
      <c r="H18173"/>
      <c r="I18173"/>
      <c r="J18173"/>
      <c r="K18173"/>
      <c r="L18173" s="172"/>
    </row>
    <row r="18174" spans="7:12" x14ac:dyDescent="0.15">
      <c r="G18174"/>
      <c r="H18174"/>
      <c r="I18174"/>
      <c r="J18174"/>
      <c r="K18174"/>
      <c r="L18174" s="172"/>
    </row>
    <row r="18175" spans="7:12" x14ac:dyDescent="0.15">
      <c r="G18175"/>
      <c r="H18175"/>
      <c r="I18175"/>
      <c r="J18175"/>
      <c r="K18175"/>
      <c r="L18175" s="172"/>
    </row>
    <row r="18176" spans="7:12" x14ac:dyDescent="0.15">
      <c r="G18176"/>
      <c r="H18176"/>
      <c r="I18176"/>
      <c r="J18176"/>
      <c r="K18176"/>
      <c r="L18176" s="172"/>
    </row>
    <row r="18177" spans="7:12" x14ac:dyDescent="0.15">
      <c r="G18177"/>
      <c r="H18177"/>
      <c r="I18177"/>
      <c r="J18177"/>
      <c r="K18177"/>
      <c r="L18177" s="172"/>
    </row>
    <row r="18178" spans="7:12" x14ac:dyDescent="0.15">
      <c r="G18178"/>
      <c r="H18178"/>
      <c r="I18178"/>
      <c r="J18178"/>
      <c r="K18178"/>
      <c r="L18178" s="172"/>
    </row>
    <row r="18179" spans="7:12" x14ac:dyDescent="0.15">
      <c r="G18179"/>
      <c r="H18179"/>
      <c r="I18179"/>
      <c r="J18179"/>
      <c r="K18179"/>
      <c r="L18179" s="172"/>
    </row>
    <row r="18180" spans="7:12" x14ac:dyDescent="0.15">
      <c r="G18180"/>
      <c r="H18180"/>
      <c r="I18180"/>
      <c r="J18180"/>
      <c r="K18180"/>
      <c r="L18180" s="172"/>
    </row>
    <row r="18181" spans="7:12" x14ac:dyDescent="0.15">
      <c r="G18181"/>
      <c r="H18181"/>
      <c r="I18181"/>
      <c r="J18181"/>
      <c r="K18181"/>
      <c r="L18181" s="172"/>
    </row>
    <row r="18182" spans="7:12" x14ac:dyDescent="0.15">
      <c r="G18182"/>
      <c r="H18182"/>
      <c r="I18182"/>
      <c r="J18182"/>
      <c r="K18182"/>
      <c r="L18182" s="172"/>
    </row>
    <row r="18183" spans="7:12" x14ac:dyDescent="0.15">
      <c r="G18183"/>
      <c r="H18183"/>
      <c r="I18183"/>
      <c r="J18183"/>
      <c r="K18183"/>
      <c r="L18183" s="172"/>
    </row>
    <row r="18184" spans="7:12" x14ac:dyDescent="0.15">
      <c r="G18184"/>
      <c r="H18184"/>
      <c r="I18184"/>
      <c r="J18184"/>
      <c r="K18184"/>
      <c r="L18184" s="172"/>
    </row>
    <row r="18185" spans="7:12" x14ac:dyDescent="0.15">
      <c r="G18185"/>
      <c r="H18185"/>
      <c r="I18185"/>
      <c r="J18185"/>
      <c r="K18185"/>
      <c r="L18185" s="172"/>
    </row>
    <row r="18186" spans="7:12" x14ac:dyDescent="0.15">
      <c r="G18186"/>
      <c r="H18186"/>
      <c r="I18186"/>
      <c r="J18186"/>
      <c r="K18186"/>
      <c r="L18186" s="172"/>
    </row>
    <row r="18187" spans="7:12" x14ac:dyDescent="0.15">
      <c r="G18187"/>
      <c r="H18187"/>
      <c r="I18187"/>
      <c r="J18187"/>
      <c r="K18187"/>
      <c r="L18187" s="172"/>
    </row>
    <row r="18188" spans="7:12" x14ac:dyDescent="0.15">
      <c r="G18188"/>
      <c r="H18188"/>
      <c r="I18188"/>
      <c r="J18188"/>
      <c r="K18188"/>
      <c r="L18188" s="172"/>
    </row>
    <row r="18189" spans="7:12" x14ac:dyDescent="0.15">
      <c r="G18189"/>
      <c r="H18189"/>
      <c r="I18189"/>
      <c r="J18189"/>
      <c r="K18189"/>
      <c r="L18189" s="172"/>
    </row>
    <row r="18190" spans="7:12" x14ac:dyDescent="0.15">
      <c r="G18190"/>
      <c r="H18190"/>
      <c r="I18190"/>
      <c r="J18190"/>
      <c r="K18190"/>
      <c r="L18190" s="172"/>
    </row>
    <row r="18191" spans="7:12" x14ac:dyDescent="0.15">
      <c r="G18191"/>
      <c r="H18191"/>
      <c r="I18191"/>
      <c r="J18191"/>
      <c r="K18191"/>
      <c r="L18191" s="172"/>
    </row>
    <row r="18192" spans="7:12" x14ac:dyDescent="0.15">
      <c r="G18192"/>
      <c r="H18192"/>
      <c r="I18192"/>
      <c r="J18192"/>
      <c r="K18192"/>
      <c r="L18192" s="172"/>
    </row>
    <row r="18193" spans="7:12" x14ac:dyDescent="0.15">
      <c r="G18193"/>
      <c r="H18193"/>
      <c r="I18193"/>
      <c r="J18193"/>
      <c r="K18193"/>
      <c r="L18193" s="172"/>
    </row>
    <row r="18194" spans="7:12" x14ac:dyDescent="0.15">
      <c r="G18194"/>
      <c r="H18194"/>
      <c r="I18194"/>
      <c r="J18194"/>
      <c r="K18194"/>
      <c r="L18194" s="172"/>
    </row>
    <row r="18195" spans="7:12" x14ac:dyDescent="0.15">
      <c r="G18195"/>
      <c r="H18195"/>
      <c r="I18195"/>
      <c r="J18195"/>
      <c r="K18195"/>
      <c r="L18195" s="172"/>
    </row>
    <row r="18196" spans="7:12" x14ac:dyDescent="0.15">
      <c r="G18196"/>
      <c r="H18196"/>
      <c r="I18196"/>
      <c r="J18196"/>
      <c r="K18196"/>
      <c r="L18196" s="172"/>
    </row>
    <row r="18197" spans="7:12" x14ac:dyDescent="0.15">
      <c r="G18197"/>
      <c r="H18197"/>
      <c r="I18197"/>
      <c r="J18197"/>
      <c r="K18197"/>
      <c r="L18197" s="172"/>
    </row>
    <row r="18198" spans="7:12" x14ac:dyDescent="0.15">
      <c r="G18198"/>
      <c r="H18198"/>
      <c r="I18198"/>
      <c r="J18198"/>
      <c r="K18198"/>
      <c r="L18198" s="172"/>
    </row>
    <row r="18199" spans="7:12" x14ac:dyDescent="0.15">
      <c r="G18199"/>
      <c r="H18199"/>
      <c r="I18199"/>
      <c r="J18199"/>
      <c r="K18199"/>
      <c r="L18199" s="172"/>
    </row>
    <row r="18200" spans="7:12" x14ac:dyDescent="0.15">
      <c r="G18200"/>
      <c r="H18200"/>
      <c r="I18200"/>
      <c r="J18200"/>
      <c r="K18200"/>
      <c r="L18200" s="172"/>
    </row>
    <row r="18201" spans="7:12" x14ac:dyDescent="0.15">
      <c r="G18201"/>
      <c r="H18201"/>
      <c r="I18201"/>
      <c r="J18201"/>
      <c r="K18201"/>
      <c r="L18201" s="172"/>
    </row>
    <row r="18202" spans="7:12" x14ac:dyDescent="0.15">
      <c r="G18202"/>
      <c r="H18202"/>
      <c r="I18202"/>
      <c r="J18202"/>
      <c r="K18202"/>
      <c r="L18202" s="172"/>
    </row>
    <row r="18203" spans="7:12" x14ac:dyDescent="0.15">
      <c r="G18203"/>
      <c r="H18203"/>
      <c r="I18203"/>
      <c r="J18203"/>
      <c r="K18203"/>
      <c r="L18203" s="172"/>
    </row>
    <row r="18204" spans="7:12" x14ac:dyDescent="0.15">
      <c r="G18204"/>
      <c r="H18204"/>
      <c r="I18204"/>
      <c r="J18204"/>
      <c r="K18204"/>
      <c r="L18204" s="172"/>
    </row>
    <row r="18205" spans="7:12" x14ac:dyDescent="0.15">
      <c r="G18205"/>
      <c r="H18205"/>
      <c r="I18205"/>
      <c r="J18205"/>
      <c r="K18205"/>
      <c r="L18205" s="172"/>
    </row>
    <row r="18206" spans="7:12" x14ac:dyDescent="0.15">
      <c r="G18206"/>
      <c r="H18206"/>
      <c r="I18206"/>
      <c r="J18206"/>
      <c r="K18206"/>
      <c r="L18206" s="172"/>
    </row>
    <row r="18207" spans="7:12" x14ac:dyDescent="0.15">
      <c r="G18207"/>
      <c r="H18207"/>
      <c r="I18207"/>
      <c r="J18207"/>
      <c r="K18207"/>
      <c r="L18207" s="172"/>
    </row>
    <row r="18208" spans="7:12" x14ac:dyDescent="0.15">
      <c r="G18208"/>
      <c r="H18208"/>
      <c r="I18208"/>
      <c r="J18208"/>
      <c r="K18208"/>
      <c r="L18208" s="172"/>
    </row>
    <row r="18209" spans="7:12" x14ac:dyDescent="0.15">
      <c r="G18209"/>
      <c r="H18209"/>
      <c r="I18209"/>
      <c r="J18209"/>
      <c r="K18209"/>
      <c r="L18209" s="172"/>
    </row>
    <row r="18210" spans="7:12" x14ac:dyDescent="0.15">
      <c r="G18210"/>
      <c r="H18210"/>
      <c r="I18210"/>
      <c r="J18210"/>
      <c r="K18210"/>
      <c r="L18210" s="172"/>
    </row>
    <row r="18211" spans="7:12" x14ac:dyDescent="0.15">
      <c r="G18211"/>
      <c r="H18211"/>
      <c r="I18211"/>
      <c r="J18211"/>
      <c r="K18211"/>
      <c r="L18211" s="172"/>
    </row>
    <row r="18212" spans="7:12" x14ac:dyDescent="0.15">
      <c r="G18212"/>
      <c r="H18212"/>
      <c r="I18212"/>
      <c r="J18212"/>
      <c r="K18212"/>
      <c r="L18212" s="172"/>
    </row>
    <row r="18213" spans="7:12" x14ac:dyDescent="0.15">
      <c r="G18213"/>
      <c r="H18213"/>
      <c r="I18213"/>
      <c r="J18213"/>
      <c r="K18213"/>
      <c r="L18213" s="172"/>
    </row>
    <row r="18214" spans="7:12" x14ac:dyDescent="0.15">
      <c r="G18214"/>
      <c r="H18214"/>
      <c r="I18214"/>
      <c r="J18214"/>
      <c r="K18214"/>
      <c r="L18214" s="172"/>
    </row>
    <row r="18215" spans="7:12" x14ac:dyDescent="0.15">
      <c r="G18215"/>
      <c r="H18215"/>
      <c r="I18215"/>
      <c r="J18215"/>
      <c r="K18215"/>
      <c r="L18215" s="172"/>
    </row>
    <row r="18216" spans="7:12" x14ac:dyDescent="0.15">
      <c r="G18216"/>
      <c r="H18216"/>
      <c r="I18216"/>
      <c r="J18216"/>
      <c r="K18216"/>
      <c r="L18216" s="172"/>
    </row>
    <row r="18217" spans="7:12" x14ac:dyDescent="0.15">
      <c r="G18217"/>
      <c r="H18217"/>
      <c r="I18217"/>
      <c r="J18217"/>
      <c r="K18217"/>
      <c r="L18217" s="172"/>
    </row>
    <row r="18218" spans="7:12" x14ac:dyDescent="0.15">
      <c r="G18218"/>
      <c r="H18218"/>
      <c r="I18218"/>
      <c r="J18218"/>
      <c r="K18218"/>
      <c r="L18218" s="172"/>
    </row>
    <row r="18219" spans="7:12" x14ac:dyDescent="0.15">
      <c r="G18219"/>
      <c r="H18219"/>
      <c r="I18219"/>
      <c r="J18219"/>
      <c r="K18219"/>
      <c r="L18219" s="172"/>
    </row>
    <row r="18220" spans="7:12" x14ac:dyDescent="0.15">
      <c r="G18220"/>
      <c r="H18220"/>
      <c r="I18220"/>
      <c r="J18220"/>
      <c r="K18220"/>
      <c r="L18220" s="172"/>
    </row>
    <row r="18221" spans="7:12" x14ac:dyDescent="0.15">
      <c r="G18221"/>
      <c r="H18221"/>
      <c r="I18221"/>
      <c r="J18221"/>
      <c r="K18221"/>
      <c r="L18221" s="172"/>
    </row>
    <row r="18222" spans="7:12" x14ac:dyDescent="0.15">
      <c r="G18222"/>
      <c r="H18222"/>
      <c r="I18222"/>
      <c r="J18222"/>
      <c r="K18222"/>
      <c r="L18222" s="172"/>
    </row>
    <row r="18223" spans="7:12" x14ac:dyDescent="0.15">
      <c r="G18223"/>
      <c r="H18223"/>
      <c r="I18223"/>
      <c r="J18223"/>
      <c r="K18223"/>
      <c r="L18223" s="172"/>
    </row>
    <row r="18224" spans="7:12" x14ac:dyDescent="0.15">
      <c r="G18224"/>
      <c r="H18224"/>
      <c r="I18224"/>
      <c r="J18224"/>
      <c r="K18224"/>
      <c r="L18224" s="172"/>
    </row>
    <row r="18225" spans="7:12" x14ac:dyDescent="0.15">
      <c r="G18225"/>
      <c r="H18225"/>
      <c r="I18225"/>
      <c r="J18225"/>
      <c r="K18225"/>
      <c r="L18225" s="172"/>
    </row>
    <row r="18226" spans="7:12" x14ac:dyDescent="0.15">
      <c r="G18226"/>
      <c r="H18226"/>
      <c r="I18226"/>
      <c r="J18226"/>
      <c r="K18226"/>
      <c r="L18226" s="172"/>
    </row>
    <row r="18227" spans="7:12" x14ac:dyDescent="0.15">
      <c r="G18227"/>
      <c r="H18227"/>
      <c r="I18227"/>
      <c r="J18227"/>
      <c r="K18227"/>
      <c r="L18227" s="172"/>
    </row>
    <row r="18228" spans="7:12" x14ac:dyDescent="0.15">
      <c r="G18228"/>
      <c r="H18228"/>
      <c r="I18228"/>
      <c r="J18228"/>
      <c r="K18228"/>
      <c r="L18228" s="172"/>
    </row>
    <row r="18229" spans="7:12" x14ac:dyDescent="0.15">
      <c r="G18229"/>
      <c r="H18229"/>
      <c r="I18229"/>
      <c r="J18229"/>
      <c r="K18229"/>
      <c r="L18229" s="172"/>
    </row>
    <row r="18230" spans="7:12" x14ac:dyDescent="0.15">
      <c r="G18230"/>
      <c r="H18230"/>
      <c r="I18230"/>
      <c r="J18230"/>
      <c r="K18230"/>
      <c r="L18230" s="172"/>
    </row>
    <row r="18231" spans="7:12" x14ac:dyDescent="0.15">
      <c r="G18231"/>
      <c r="H18231"/>
      <c r="I18231"/>
      <c r="J18231"/>
      <c r="K18231"/>
      <c r="L18231" s="172"/>
    </row>
    <row r="18232" spans="7:12" x14ac:dyDescent="0.15">
      <c r="G18232"/>
      <c r="H18232"/>
      <c r="I18232"/>
      <c r="J18232"/>
      <c r="K18232"/>
      <c r="L18232" s="172"/>
    </row>
    <row r="18233" spans="7:12" x14ac:dyDescent="0.15">
      <c r="G18233"/>
      <c r="H18233"/>
      <c r="I18233"/>
      <c r="J18233"/>
      <c r="K18233"/>
      <c r="L18233" s="172"/>
    </row>
    <row r="18234" spans="7:12" x14ac:dyDescent="0.15">
      <c r="G18234"/>
      <c r="H18234"/>
      <c r="I18234"/>
      <c r="J18234"/>
      <c r="K18234"/>
      <c r="L18234" s="172"/>
    </row>
    <row r="18235" spans="7:12" x14ac:dyDescent="0.15">
      <c r="G18235"/>
      <c r="H18235"/>
      <c r="I18235"/>
      <c r="J18235"/>
      <c r="K18235"/>
      <c r="L18235" s="172"/>
    </row>
    <row r="18236" spans="7:12" x14ac:dyDescent="0.15">
      <c r="G18236"/>
      <c r="H18236"/>
      <c r="I18236"/>
      <c r="J18236"/>
      <c r="K18236"/>
      <c r="L18236" s="172"/>
    </row>
    <row r="18237" spans="7:12" x14ac:dyDescent="0.15">
      <c r="G18237"/>
      <c r="H18237"/>
      <c r="I18237"/>
      <c r="J18237"/>
      <c r="K18237"/>
      <c r="L18237" s="172"/>
    </row>
    <row r="18238" spans="7:12" x14ac:dyDescent="0.15">
      <c r="G18238"/>
      <c r="H18238"/>
      <c r="I18238"/>
      <c r="J18238"/>
      <c r="K18238"/>
      <c r="L18238" s="172"/>
    </row>
    <row r="18239" spans="7:12" x14ac:dyDescent="0.15">
      <c r="G18239"/>
      <c r="H18239"/>
      <c r="I18239"/>
      <c r="J18239"/>
      <c r="K18239"/>
      <c r="L18239" s="172"/>
    </row>
    <row r="18240" spans="7:12" x14ac:dyDescent="0.15">
      <c r="G18240"/>
      <c r="H18240"/>
      <c r="I18240"/>
      <c r="J18240"/>
      <c r="K18240"/>
      <c r="L18240" s="172"/>
    </row>
    <row r="18241" spans="7:12" x14ac:dyDescent="0.15">
      <c r="G18241"/>
      <c r="H18241"/>
      <c r="I18241"/>
      <c r="J18241"/>
      <c r="K18241"/>
      <c r="L18241" s="172"/>
    </row>
    <row r="18242" spans="7:12" x14ac:dyDescent="0.15">
      <c r="G18242"/>
      <c r="H18242"/>
      <c r="I18242"/>
      <c r="J18242"/>
      <c r="K18242"/>
      <c r="L18242" s="172"/>
    </row>
    <row r="18243" spans="7:12" x14ac:dyDescent="0.15">
      <c r="G18243"/>
      <c r="H18243"/>
      <c r="I18243"/>
      <c r="J18243"/>
      <c r="K18243"/>
      <c r="L18243" s="172"/>
    </row>
    <row r="18244" spans="7:12" x14ac:dyDescent="0.15">
      <c r="G18244"/>
      <c r="H18244"/>
      <c r="I18244"/>
      <c r="J18244"/>
      <c r="K18244"/>
      <c r="L18244" s="172"/>
    </row>
    <row r="18245" spans="7:12" x14ac:dyDescent="0.15">
      <c r="G18245"/>
      <c r="H18245"/>
      <c r="I18245"/>
      <c r="J18245"/>
      <c r="K18245"/>
      <c r="L18245" s="172"/>
    </row>
    <row r="18246" spans="7:12" x14ac:dyDescent="0.15">
      <c r="G18246"/>
      <c r="H18246"/>
      <c r="I18246"/>
      <c r="J18246"/>
      <c r="K18246"/>
      <c r="L18246" s="172"/>
    </row>
    <row r="18247" spans="7:12" x14ac:dyDescent="0.15">
      <c r="G18247"/>
      <c r="H18247"/>
      <c r="I18247"/>
      <c r="J18247"/>
      <c r="K18247"/>
      <c r="L18247" s="172"/>
    </row>
    <row r="18248" spans="7:12" x14ac:dyDescent="0.15">
      <c r="G18248"/>
      <c r="H18248"/>
      <c r="I18248"/>
      <c r="J18248"/>
      <c r="K18248"/>
      <c r="L18248" s="172"/>
    </row>
    <row r="18249" spans="7:12" x14ac:dyDescent="0.15">
      <c r="G18249"/>
      <c r="H18249"/>
      <c r="I18249"/>
      <c r="J18249"/>
      <c r="K18249"/>
      <c r="L18249" s="172"/>
    </row>
    <row r="18250" spans="7:12" x14ac:dyDescent="0.15">
      <c r="G18250"/>
      <c r="H18250"/>
      <c r="I18250"/>
      <c r="J18250"/>
      <c r="K18250"/>
      <c r="L18250" s="172"/>
    </row>
    <row r="18251" spans="7:12" x14ac:dyDescent="0.15">
      <c r="G18251"/>
      <c r="H18251"/>
      <c r="I18251"/>
      <c r="J18251"/>
      <c r="K18251"/>
      <c r="L18251" s="172"/>
    </row>
    <row r="18252" spans="7:12" x14ac:dyDescent="0.15">
      <c r="G18252"/>
      <c r="H18252"/>
      <c r="I18252"/>
      <c r="J18252"/>
      <c r="K18252"/>
      <c r="L18252" s="172"/>
    </row>
    <row r="18253" spans="7:12" x14ac:dyDescent="0.15">
      <c r="G18253"/>
      <c r="H18253"/>
      <c r="I18253"/>
      <c r="J18253"/>
      <c r="K18253"/>
      <c r="L18253" s="172"/>
    </row>
    <row r="18254" spans="7:12" x14ac:dyDescent="0.15">
      <c r="G18254"/>
      <c r="H18254"/>
      <c r="I18254"/>
      <c r="J18254"/>
      <c r="K18254"/>
      <c r="L18254" s="172"/>
    </row>
    <row r="18255" spans="7:12" x14ac:dyDescent="0.15">
      <c r="G18255"/>
      <c r="H18255"/>
      <c r="I18255"/>
      <c r="J18255"/>
      <c r="K18255"/>
      <c r="L18255" s="172"/>
    </row>
    <row r="18256" spans="7:12" x14ac:dyDescent="0.15">
      <c r="G18256"/>
      <c r="H18256"/>
      <c r="I18256"/>
      <c r="J18256"/>
      <c r="K18256"/>
      <c r="L18256" s="172"/>
    </row>
    <row r="18257" spans="7:12" x14ac:dyDescent="0.15">
      <c r="G18257"/>
      <c r="H18257"/>
      <c r="I18257"/>
      <c r="J18257"/>
      <c r="K18257"/>
      <c r="L18257" s="172"/>
    </row>
    <row r="18258" spans="7:12" x14ac:dyDescent="0.15">
      <c r="G18258"/>
      <c r="H18258"/>
      <c r="I18258"/>
      <c r="J18258"/>
      <c r="K18258"/>
      <c r="L18258" s="172"/>
    </row>
    <row r="18259" spans="7:12" x14ac:dyDescent="0.15">
      <c r="G18259"/>
      <c r="H18259"/>
      <c r="I18259"/>
      <c r="J18259"/>
      <c r="K18259"/>
      <c r="L18259" s="172"/>
    </row>
    <row r="18260" spans="7:12" x14ac:dyDescent="0.15">
      <c r="G18260"/>
      <c r="H18260"/>
      <c r="I18260"/>
      <c r="J18260"/>
      <c r="K18260"/>
      <c r="L18260" s="172"/>
    </row>
    <row r="18261" spans="7:12" x14ac:dyDescent="0.15">
      <c r="G18261"/>
      <c r="H18261"/>
      <c r="I18261"/>
      <c r="J18261"/>
      <c r="K18261"/>
      <c r="L18261" s="172"/>
    </row>
    <row r="18262" spans="7:12" x14ac:dyDescent="0.15">
      <c r="G18262"/>
      <c r="H18262"/>
      <c r="I18262"/>
      <c r="J18262"/>
      <c r="K18262"/>
      <c r="L18262" s="172"/>
    </row>
    <row r="18263" spans="7:12" x14ac:dyDescent="0.15">
      <c r="G18263"/>
      <c r="H18263"/>
      <c r="I18263"/>
      <c r="J18263"/>
      <c r="K18263"/>
      <c r="L18263" s="172"/>
    </row>
    <row r="18264" spans="7:12" x14ac:dyDescent="0.15">
      <c r="G18264"/>
      <c r="H18264"/>
      <c r="I18264"/>
      <c r="J18264"/>
      <c r="K18264"/>
      <c r="L18264" s="172"/>
    </row>
    <row r="18265" spans="7:12" x14ac:dyDescent="0.15">
      <c r="G18265"/>
      <c r="H18265"/>
      <c r="I18265"/>
      <c r="J18265"/>
      <c r="K18265"/>
      <c r="L18265" s="172"/>
    </row>
    <row r="18266" spans="7:12" x14ac:dyDescent="0.15">
      <c r="G18266"/>
      <c r="H18266"/>
      <c r="I18266"/>
      <c r="J18266"/>
      <c r="K18266"/>
      <c r="L18266" s="172"/>
    </row>
    <row r="18267" spans="7:12" x14ac:dyDescent="0.15">
      <c r="G18267"/>
      <c r="H18267"/>
      <c r="I18267"/>
      <c r="J18267"/>
      <c r="K18267"/>
      <c r="L18267" s="172"/>
    </row>
    <row r="18268" spans="7:12" x14ac:dyDescent="0.15">
      <c r="G18268"/>
      <c r="H18268"/>
      <c r="I18268"/>
      <c r="J18268"/>
      <c r="K18268"/>
      <c r="L18268" s="172"/>
    </row>
    <row r="18269" spans="7:12" x14ac:dyDescent="0.15">
      <c r="G18269"/>
      <c r="H18269"/>
      <c r="I18269"/>
      <c r="J18269"/>
      <c r="K18269"/>
      <c r="L18269" s="172"/>
    </row>
    <row r="18270" spans="7:12" x14ac:dyDescent="0.15">
      <c r="G18270"/>
      <c r="H18270"/>
      <c r="I18270"/>
      <c r="J18270"/>
      <c r="K18270"/>
      <c r="L18270" s="172"/>
    </row>
    <row r="18271" spans="7:12" x14ac:dyDescent="0.15">
      <c r="G18271"/>
      <c r="H18271"/>
      <c r="I18271"/>
      <c r="J18271"/>
      <c r="K18271"/>
      <c r="L18271" s="172"/>
    </row>
    <row r="18272" spans="7:12" x14ac:dyDescent="0.15">
      <c r="G18272"/>
      <c r="H18272"/>
      <c r="I18272"/>
      <c r="J18272"/>
      <c r="K18272"/>
      <c r="L18272" s="172"/>
    </row>
    <row r="18273" spans="7:12" x14ac:dyDescent="0.15">
      <c r="G18273"/>
      <c r="H18273"/>
      <c r="I18273"/>
      <c r="J18273"/>
      <c r="K18273"/>
      <c r="L18273" s="172"/>
    </row>
    <row r="18274" spans="7:12" x14ac:dyDescent="0.15">
      <c r="G18274"/>
      <c r="H18274"/>
      <c r="I18274"/>
      <c r="J18274"/>
      <c r="K18274"/>
      <c r="L18274" s="172"/>
    </row>
    <row r="18275" spans="7:12" x14ac:dyDescent="0.15">
      <c r="G18275"/>
      <c r="H18275"/>
      <c r="I18275"/>
      <c r="J18275"/>
      <c r="K18275"/>
      <c r="L18275" s="172"/>
    </row>
    <row r="18276" spans="7:12" x14ac:dyDescent="0.15">
      <c r="G18276"/>
      <c r="H18276"/>
      <c r="I18276"/>
      <c r="J18276"/>
      <c r="K18276"/>
      <c r="L18276" s="172"/>
    </row>
    <row r="18277" spans="7:12" x14ac:dyDescent="0.15">
      <c r="G18277"/>
      <c r="H18277"/>
      <c r="I18277"/>
      <c r="J18277"/>
      <c r="K18277"/>
      <c r="L18277" s="172"/>
    </row>
    <row r="18278" spans="7:12" x14ac:dyDescent="0.15">
      <c r="G18278"/>
      <c r="H18278"/>
      <c r="I18278"/>
      <c r="J18278"/>
      <c r="K18278"/>
      <c r="L18278" s="172"/>
    </row>
    <row r="18279" spans="7:12" x14ac:dyDescent="0.15">
      <c r="G18279"/>
      <c r="H18279"/>
      <c r="I18279"/>
      <c r="J18279"/>
      <c r="K18279"/>
      <c r="L18279" s="172"/>
    </row>
    <row r="18280" spans="7:12" x14ac:dyDescent="0.15">
      <c r="G18280"/>
      <c r="H18280"/>
      <c r="I18280"/>
      <c r="J18280"/>
      <c r="K18280"/>
      <c r="L18280" s="172"/>
    </row>
    <row r="18281" spans="7:12" x14ac:dyDescent="0.15">
      <c r="G18281"/>
      <c r="H18281"/>
      <c r="I18281"/>
      <c r="J18281"/>
      <c r="K18281"/>
      <c r="L18281" s="172"/>
    </row>
    <row r="18282" spans="7:12" x14ac:dyDescent="0.15">
      <c r="G18282"/>
      <c r="H18282"/>
      <c r="I18282"/>
      <c r="J18282"/>
      <c r="K18282"/>
      <c r="L18282" s="172"/>
    </row>
    <row r="18283" spans="7:12" x14ac:dyDescent="0.15">
      <c r="G18283"/>
      <c r="H18283"/>
      <c r="I18283"/>
      <c r="J18283"/>
      <c r="K18283"/>
      <c r="L18283" s="172"/>
    </row>
    <row r="18284" spans="7:12" x14ac:dyDescent="0.15">
      <c r="G18284"/>
      <c r="H18284"/>
      <c r="I18284"/>
      <c r="J18284"/>
      <c r="K18284"/>
      <c r="L18284" s="172"/>
    </row>
    <row r="18285" spans="7:12" x14ac:dyDescent="0.15">
      <c r="G18285"/>
      <c r="H18285"/>
      <c r="I18285"/>
      <c r="J18285"/>
      <c r="K18285"/>
      <c r="L18285" s="172"/>
    </row>
    <row r="18286" spans="7:12" x14ac:dyDescent="0.15">
      <c r="G18286"/>
      <c r="H18286"/>
      <c r="I18286"/>
      <c r="J18286"/>
      <c r="K18286"/>
      <c r="L18286" s="172"/>
    </row>
    <row r="18287" spans="7:12" x14ac:dyDescent="0.15">
      <c r="G18287"/>
      <c r="H18287"/>
      <c r="I18287"/>
      <c r="J18287"/>
      <c r="K18287"/>
      <c r="L18287" s="172"/>
    </row>
    <row r="18288" spans="7:12" x14ac:dyDescent="0.15">
      <c r="G18288"/>
      <c r="H18288"/>
      <c r="I18288"/>
      <c r="J18288"/>
      <c r="K18288"/>
      <c r="L18288" s="172"/>
    </row>
    <row r="18289" spans="7:12" x14ac:dyDescent="0.15">
      <c r="G18289"/>
      <c r="H18289"/>
      <c r="I18289"/>
      <c r="J18289"/>
      <c r="K18289"/>
      <c r="L18289" s="172"/>
    </row>
    <row r="18290" spans="7:12" x14ac:dyDescent="0.15">
      <c r="G18290"/>
      <c r="H18290"/>
      <c r="I18290"/>
      <c r="J18290"/>
      <c r="K18290"/>
      <c r="L18290" s="172"/>
    </row>
    <row r="18291" spans="7:12" x14ac:dyDescent="0.15">
      <c r="G18291"/>
      <c r="H18291"/>
      <c r="I18291"/>
      <c r="J18291"/>
      <c r="K18291"/>
      <c r="L18291" s="172"/>
    </row>
    <row r="18292" spans="7:12" x14ac:dyDescent="0.15">
      <c r="G18292"/>
      <c r="H18292"/>
      <c r="I18292"/>
      <c r="J18292"/>
      <c r="K18292"/>
      <c r="L18292" s="172"/>
    </row>
    <row r="18293" spans="7:12" x14ac:dyDescent="0.15">
      <c r="G18293"/>
      <c r="H18293"/>
      <c r="I18293"/>
      <c r="J18293"/>
      <c r="K18293"/>
      <c r="L18293" s="172"/>
    </row>
    <row r="18294" spans="7:12" x14ac:dyDescent="0.15">
      <c r="G18294"/>
      <c r="H18294"/>
      <c r="I18294"/>
      <c r="J18294"/>
      <c r="K18294"/>
      <c r="L18294" s="172"/>
    </row>
    <row r="18295" spans="7:12" x14ac:dyDescent="0.15">
      <c r="G18295"/>
      <c r="H18295"/>
      <c r="I18295"/>
      <c r="J18295"/>
      <c r="K18295"/>
      <c r="L18295" s="172"/>
    </row>
    <row r="18296" spans="7:12" x14ac:dyDescent="0.15">
      <c r="G18296"/>
      <c r="H18296"/>
      <c r="I18296"/>
      <c r="J18296"/>
      <c r="K18296"/>
      <c r="L18296" s="172"/>
    </row>
    <row r="18297" spans="7:12" x14ac:dyDescent="0.15">
      <c r="G18297"/>
      <c r="H18297"/>
      <c r="I18297"/>
      <c r="J18297"/>
      <c r="K18297"/>
      <c r="L18297" s="172"/>
    </row>
    <row r="18298" spans="7:12" x14ac:dyDescent="0.15">
      <c r="G18298"/>
      <c r="H18298"/>
      <c r="I18298"/>
      <c r="J18298"/>
      <c r="K18298"/>
      <c r="L18298" s="172"/>
    </row>
    <row r="18299" spans="7:12" x14ac:dyDescent="0.15">
      <c r="G18299"/>
      <c r="H18299"/>
      <c r="I18299"/>
      <c r="J18299"/>
      <c r="K18299"/>
      <c r="L18299" s="172"/>
    </row>
    <row r="18300" spans="7:12" x14ac:dyDescent="0.15">
      <c r="G18300"/>
      <c r="H18300"/>
      <c r="I18300"/>
      <c r="J18300"/>
      <c r="K18300"/>
      <c r="L18300" s="172"/>
    </row>
    <row r="18301" spans="7:12" x14ac:dyDescent="0.15">
      <c r="G18301"/>
      <c r="H18301"/>
      <c r="I18301"/>
      <c r="J18301"/>
      <c r="K18301"/>
      <c r="L18301" s="172"/>
    </row>
    <row r="18302" spans="7:12" x14ac:dyDescent="0.15">
      <c r="G18302"/>
      <c r="H18302"/>
      <c r="I18302"/>
      <c r="J18302"/>
      <c r="K18302"/>
      <c r="L18302" s="172"/>
    </row>
    <row r="18303" spans="7:12" x14ac:dyDescent="0.15">
      <c r="G18303"/>
      <c r="H18303"/>
      <c r="I18303"/>
      <c r="J18303"/>
      <c r="K18303"/>
      <c r="L18303" s="172"/>
    </row>
    <row r="18304" spans="7:12" x14ac:dyDescent="0.15">
      <c r="G18304"/>
      <c r="H18304"/>
      <c r="I18304"/>
      <c r="J18304"/>
      <c r="K18304"/>
      <c r="L18304" s="172"/>
    </row>
    <row r="18305" spans="7:12" x14ac:dyDescent="0.15">
      <c r="G18305"/>
      <c r="H18305"/>
      <c r="I18305"/>
      <c r="J18305"/>
      <c r="K18305"/>
      <c r="L18305" s="172"/>
    </row>
    <row r="18306" spans="7:12" x14ac:dyDescent="0.15">
      <c r="G18306"/>
      <c r="H18306"/>
      <c r="I18306"/>
      <c r="J18306"/>
      <c r="K18306"/>
      <c r="L18306" s="172"/>
    </row>
    <row r="18307" spans="7:12" x14ac:dyDescent="0.15">
      <c r="G18307"/>
      <c r="H18307"/>
      <c r="I18307"/>
      <c r="J18307"/>
      <c r="K18307"/>
      <c r="L18307" s="172"/>
    </row>
    <row r="18308" spans="7:12" x14ac:dyDescent="0.15">
      <c r="G18308"/>
      <c r="H18308"/>
      <c r="I18308"/>
      <c r="J18308"/>
      <c r="K18308"/>
      <c r="L18308" s="172"/>
    </row>
    <row r="18309" spans="7:12" x14ac:dyDescent="0.15">
      <c r="G18309"/>
      <c r="H18309"/>
      <c r="I18309"/>
      <c r="J18309"/>
      <c r="K18309"/>
      <c r="L18309" s="172"/>
    </row>
    <row r="18310" spans="7:12" x14ac:dyDescent="0.15">
      <c r="G18310"/>
      <c r="H18310"/>
      <c r="I18310"/>
      <c r="J18310"/>
      <c r="K18310"/>
      <c r="L18310" s="172"/>
    </row>
    <row r="18311" spans="7:12" x14ac:dyDescent="0.15">
      <c r="G18311"/>
      <c r="H18311"/>
      <c r="I18311"/>
      <c r="J18311"/>
      <c r="K18311"/>
      <c r="L18311" s="172"/>
    </row>
    <row r="18312" spans="7:12" x14ac:dyDescent="0.15">
      <c r="G18312"/>
      <c r="H18312"/>
      <c r="I18312"/>
      <c r="J18312"/>
      <c r="K18312"/>
      <c r="L18312" s="172"/>
    </row>
    <row r="18313" spans="7:12" x14ac:dyDescent="0.15">
      <c r="G18313"/>
      <c r="H18313"/>
      <c r="I18313"/>
      <c r="J18313"/>
      <c r="K18313"/>
      <c r="L18313" s="172"/>
    </row>
    <row r="18314" spans="7:12" x14ac:dyDescent="0.15">
      <c r="G18314"/>
      <c r="H18314"/>
      <c r="I18314"/>
      <c r="J18314"/>
      <c r="K18314"/>
      <c r="L18314" s="172"/>
    </row>
    <row r="18315" spans="7:12" x14ac:dyDescent="0.15">
      <c r="G18315"/>
      <c r="H18315"/>
      <c r="I18315"/>
      <c r="J18315"/>
      <c r="K18315"/>
      <c r="L18315" s="172"/>
    </row>
    <row r="18316" spans="7:12" x14ac:dyDescent="0.15">
      <c r="G18316"/>
      <c r="H18316"/>
      <c r="I18316"/>
      <c r="J18316"/>
      <c r="K18316"/>
      <c r="L18316" s="172"/>
    </row>
    <row r="18317" spans="7:12" x14ac:dyDescent="0.15">
      <c r="G18317"/>
      <c r="H18317"/>
      <c r="I18317"/>
      <c r="J18317"/>
      <c r="K18317"/>
      <c r="L18317" s="172"/>
    </row>
    <row r="18318" spans="7:12" x14ac:dyDescent="0.15">
      <c r="G18318"/>
      <c r="H18318"/>
      <c r="I18318"/>
      <c r="J18318"/>
      <c r="K18318"/>
      <c r="L18318" s="172"/>
    </row>
    <row r="18319" spans="7:12" x14ac:dyDescent="0.15">
      <c r="G18319"/>
      <c r="H18319"/>
      <c r="I18319"/>
      <c r="J18319"/>
      <c r="K18319"/>
      <c r="L18319" s="172"/>
    </row>
    <row r="18320" spans="7:12" x14ac:dyDescent="0.15">
      <c r="G18320"/>
      <c r="H18320"/>
      <c r="I18320"/>
      <c r="J18320"/>
      <c r="K18320"/>
      <c r="L18320" s="172"/>
    </row>
    <row r="18321" spans="7:12" x14ac:dyDescent="0.15">
      <c r="G18321"/>
      <c r="H18321"/>
      <c r="I18321"/>
      <c r="J18321"/>
      <c r="K18321"/>
      <c r="L18321" s="172"/>
    </row>
    <row r="18322" spans="7:12" x14ac:dyDescent="0.15">
      <c r="G18322"/>
      <c r="H18322"/>
      <c r="I18322"/>
      <c r="J18322"/>
      <c r="K18322"/>
      <c r="L18322" s="172"/>
    </row>
    <row r="18323" spans="7:12" x14ac:dyDescent="0.15">
      <c r="G18323"/>
      <c r="H18323"/>
      <c r="I18323"/>
      <c r="J18323"/>
      <c r="K18323"/>
      <c r="L18323" s="172"/>
    </row>
    <row r="18324" spans="7:12" x14ac:dyDescent="0.15">
      <c r="G18324"/>
      <c r="H18324"/>
      <c r="I18324"/>
      <c r="J18324"/>
      <c r="K18324"/>
      <c r="L18324" s="172"/>
    </row>
    <row r="18325" spans="7:12" x14ac:dyDescent="0.15">
      <c r="G18325"/>
      <c r="H18325"/>
      <c r="I18325"/>
      <c r="J18325"/>
      <c r="K18325"/>
      <c r="L18325" s="172"/>
    </row>
    <row r="18326" spans="7:12" x14ac:dyDescent="0.15">
      <c r="G18326"/>
      <c r="H18326"/>
      <c r="I18326"/>
      <c r="J18326"/>
      <c r="K18326"/>
      <c r="L18326" s="172"/>
    </row>
    <row r="18327" spans="7:12" x14ac:dyDescent="0.15">
      <c r="G18327"/>
      <c r="H18327"/>
      <c r="I18327"/>
      <c r="J18327"/>
      <c r="K18327"/>
      <c r="L18327" s="172"/>
    </row>
    <row r="18328" spans="7:12" x14ac:dyDescent="0.15">
      <c r="G18328"/>
      <c r="H18328"/>
      <c r="I18328"/>
      <c r="J18328"/>
      <c r="K18328"/>
      <c r="L18328" s="172"/>
    </row>
    <row r="18329" spans="7:12" x14ac:dyDescent="0.15">
      <c r="G18329"/>
      <c r="H18329"/>
      <c r="I18329"/>
      <c r="J18329"/>
      <c r="K18329"/>
      <c r="L18329" s="172"/>
    </row>
    <row r="18330" spans="7:12" x14ac:dyDescent="0.15">
      <c r="G18330"/>
      <c r="H18330"/>
      <c r="I18330"/>
      <c r="J18330"/>
      <c r="K18330"/>
      <c r="L18330" s="172"/>
    </row>
    <row r="18331" spans="7:12" x14ac:dyDescent="0.15">
      <c r="G18331"/>
      <c r="H18331"/>
      <c r="I18331"/>
      <c r="J18331"/>
      <c r="K18331"/>
      <c r="L18331" s="172"/>
    </row>
    <row r="18332" spans="7:12" x14ac:dyDescent="0.15">
      <c r="G18332"/>
      <c r="H18332"/>
      <c r="I18332"/>
      <c r="J18332"/>
      <c r="K18332"/>
      <c r="L18332" s="172"/>
    </row>
    <row r="18333" spans="7:12" x14ac:dyDescent="0.15">
      <c r="G18333"/>
      <c r="H18333"/>
      <c r="I18333"/>
      <c r="J18333"/>
      <c r="K18333"/>
      <c r="L18333" s="172"/>
    </row>
    <row r="18334" spans="7:12" x14ac:dyDescent="0.15">
      <c r="G18334"/>
      <c r="H18334"/>
      <c r="I18334"/>
      <c r="J18334"/>
      <c r="K18334"/>
      <c r="L18334" s="172"/>
    </row>
    <row r="18335" spans="7:12" x14ac:dyDescent="0.15">
      <c r="G18335"/>
      <c r="H18335"/>
      <c r="I18335"/>
      <c r="J18335"/>
      <c r="K18335"/>
      <c r="L18335" s="172"/>
    </row>
    <row r="18336" spans="7:12" x14ac:dyDescent="0.15">
      <c r="G18336"/>
      <c r="H18336"/>
      <c r="I18336"/>
      <c r="J18336"/>
      <c r="K18336"/>
      <c r="L18336" s="172"/>
    </row>
    <row r="18337" spans="7:12" x14ac:dyDescent="0.15">
      <c r="G18337"/>
      <c r="H18337"/>
      <c r="I18337"/>
      <c r="J18337"/>
      <c r="K18337"/>
      <c r="L18337" s="172"/>
    </row>
    <row r="18338" spans="7:12" x14ac:dyDescent="0.15">
      <c r="G18338"/>
      <c r="H18338"/>
      <c r="I18338"/>
      <c r="J18338"/>
      <c r="K18338"/>
      <c r="L18338" s="172"/>
    </row>
    <row r="18339" spans="7:12" x14ac:dyDescent="0.15">
      <c r="G18339"/>
      <c r="H18339"/>
      <c r="I18339"/>
      <c r="J18339"/>
      <c r="K18339"/>
      <c r="L18339" s="172"/>
    </row>
    <row r="18340" spans="7:12" x14ac:dyDescent="0.15">
      <c r="G18340"/>
      <c r="H18340"/>
      <c r="I18340"/>
      <c r="J18340"/>
      <c r="K18340"/>
      <c r="L18340" s="172"/>
    </row>
    <row r="18341" spans="7:12" x14ac:dyDescent="0.15">
      <c r="G18341"/>
      <c r="H18341"/>
      <c r="I18341"/>
      <c r="J18341"/>
      <c r="K18341"/>
      <c r="L18341" s="172"/>
    </row>
    <row r="18342" spans="7:12" x14ac:dyDescent="0.15">
      <c r="G18342"/>
      <c r="H18342"/>
      <c r="I18342"/>
      <c r="J18342"/>
      <c r="K18342"/>
      <c r="L18342" s="172"/>
    </row>
    <row r="18343" spans="7:12" x14ac:dyDescent="0.15">
      <c r="G18343"/>
      <c r="H18343"/>
      <c r="I18343"/>
      <c r="J18343"/>
      <c r="K18343"/>
      <c r="L18343" s="172"/>
    </row>
    <row r="18344" spans="7:12" x14ac:dyDescent="0.15">
      <c r="G18344"/>
      <c r="H18344"/>
      <c r="I18344"/>
      <c r="J18344"/>
      <c r="K18344"/>
      <c r="L18344" s="172"/>
    </row>
    <row r="18345" spans="7:12" x14ac:dyDescent="0.15">
      <c r="G18345"/>
      <c r="H18345"/>
      <c r="I18345"/>
      <c r="J18345"/>
      <c r="K18345"/>
      <c r="L18345" s="172"/>
    </row>
    <row r="18346" spans="7:12" x14ac:dyDescent="0.15">
      <c r="G18346"/>
      <c r="H18346"/>
      <c r="I18346"/>
      <c r="J18346"/>
      <c r="K18346"/>
      <c r="L18346" s="172"/>
    </row>
    <row r="18347" spans="7:12" x14ac:dyDescent="0.15">
      <c r="G18347"/>
      <c r="H18347"/>
      <c r="I18347"/>
      <c r="J18347"/>
      <c r="K18347"/>
      <c r="L18347" s="172"/>
    </row>
    <row r="18348" spans="7:12" x14ac:dyDescent="0.15">
      <c r="G18348"/>
      <c r="H18348"/>
      <c r="I18348"/>
      <c r="J18348"/>
      <c r="K18348"/>
      <c r="L18348" s="172"/>
    </row>
    <row r="18349" spans="7:12" x14ac:dyDescent="0.15">
      <c r="G18349"/>
      <c r="H18349"/>
      <c r="I18349"/>
      <c r="J18349"/>
      <c r="K18349"/>
      <c r="L18349" s="172"/>
    </row>
    <row r="18350" spans="7:12" x14ac:dyDescent="0.15">
      <c r="G18350"/>
      <c r="H18350"/>
      <c r="I18350"/>
      <c r="J18350"/>
      <c r="K18350"/>
      <c r="L18350" s="172"/>
    </row>
    <row r="18351" spans="7:12" x14ac:dyDescent="0.15">
      <c r="G18351"/>
      <c r="H18351"/>
      <c r="I18351"/>
      <c r="J18351"/>
      <c r="K18351"/>
      <c r="L18351" s="172"/>
    </row>
    <row r="18352" spans="7:12" x14ac:dyDescent="0.15">
      <c r="G18352"/>
      <c r="H18352"/>
      <c r="I18352"/>
      <c r="J18352"/>
      <c r="K18352"/>
      <c r="L18352" s="172"/>
    </row>
    <row r="18353" spans="7:12" x14ac:dyDescent="0.15">
      <c r="G18353"/>
      <c r="H18353"/>
      <c r="I18353"/>
      <c r="J18353"/>
      <c r="K18353"/>
      <c r="L18353" s="172"/>
    </row>
    <row r="18354" spans="7:12" x14ac:dyDescent="0.15">
      <c r="G18354"/>
      <c r="H18354"/>
      <c r="I18354"/>
      <c r="J18354"/>
      <c r="K18354"/>
      <c r="L18354" s="172"/>
    </row>
    <row r="18355" spans="7:12" x14ac:dyDescent="0.15">
      <c r="G18355"/>
      <c r="H18355"/>
      <c r="I18355"/>
      <c r="J18355"/>
      <c r="K18355"/>
      <c r="L18355" s="172"/>
    </row>
    <row r="18356" spans="7:12" x14ac:dyDescent="0.15">
      <c r="G18356"/>
      <c r="H18356"/>
      <c r="I18356"/>
      <c r="J18356"/>
      <c r="K18356"/>
      <c r="L18356" s="172"/>
    </row>
    <row r="18357" spans="7:12" x14ac:dyDescent="0.15">
      <c r="G18357"/>
      <c r="H18357"/>
      <c r="I18357"/>
      <c r="J18357"/>
      <c r="K18357"/>
      <c r="L18357" s="172"/>
    </row>
    <row r="18358" spans="7:12" x14ac:dyDescent="0.15">
      <c r="G18358"/>
      <c r="H18358"/>
      <c r="I18358"/>
      <c r="J18358"/>
      <c r="K18358"/>
      <c r="L18358" s="172"/>
    </row>
    <row r="18359" spans="7:12" x14ac:dyDescent="0.15">
      <c r="G18359"/>
      <c r="H18359"/>
      <c r="I18359"/>
      <c r="J18359"/>
      <c r="K18359"/>
      <c r="L18359" s="172"/>
    </row>
    <row r="18360" spans="7:12" x14ac:dyDescent="0.15">
      <c r="G18360"/>
      <c r="H18360"/>
      <c r="I18360"/>
      <c r="J18360"/>
      <c r="K18360"/>
      <c r="L18360" s="172"/>
    </row>
    <row r="18361" spans="7:12" x14ac:dyDescent="0.15">
      <c r="G18361"/>
      <c r="H18361"/>
      <c r="I18361"/>
      <c r="J18361"/>
      <c r="K18361"/>
      <c r="L18361" s="172"/>
    </row>
    <row r="18362" spans="7:12" x14ac:dyDescent="0.15">
      <c r="G18362"/>
      <c r="H18362"/>
      <c r="I18362"/>
      <c r="J18362"/>
      <c r="K18362"/>
      <c r="L18362" s="172"/>
    </row>
    <row r="18363" spans="7:12" x14ac:dyDescent="0.15">
      <c r="G18363"/>
      <c r="H18363"/>
      <c r="I18363"/>
      <c r="J18363"/>
      <c r="K18363"/>
      <c r="L18363" s="172"/>
    </row>
    <row r="18364" spans="7:12" x14ac:dyDescent="0.15">
      <c r="G18364"/>
      <c r="H18364"/>
      <c r="I18364"/>
      <c r="J18364"/>
      <c r="K18364"/>
      <c r="L18364" s="172"/>
    </row>
    <row r="18365" spans="7:12" x14ac:dyDescent="0.15">
      <c r="G18365"/>
      <c r="H18365"/>
      <c r="I18365"/>
      <c r="J18365"/>
      <c r="K18365"/>
      <c r="L18365" s="172"/>
    </row>
    <row r="18366" spans="7:12" x14ac:dyDescent="0.15">
      <c r="G18366"/>
      <c r="H18366"/>
      <c r="I18366"/>
      <c r="J18366"/>
      <c r="K18366"/>
      <c r="L18366" s="172"/>
    </row>
    <row r="18367" spans="7:12" x14ac:dyDescent="0.15">
      <c r="G18367"/>
      <c r="H18367"/>
      <c r="I18367"/>
      <c r="J18367"/>
      <c r="K18367"/>
      <c r="L18367" s="172"/>
    </row>
    <row r="18368" spans="7:12" x14ac:dyDescent="0.15">
      <c r="G18368"/>
      <c r="H18368"/>
      <c r="I18368"/>
      <c r="J18368"/>
      <c r="K18368"/>
      <c r="L18368" s="172"/>
    </row>
    <row r="18369" spans="7:12" x14ac:dyDescent="0.15">
      <c r="G18369"/>
      <c r="H18369"/>
      <c r="I18369"/>
      <c r="J18369"/>
      <c r="K18369"/>
      <c r="L18369" s="172"/>
    </row>
    <row r="18370" spans="7:12" x14ac:dyDescent="0.15">
      <c r="G18370"/>
      <c r="H18370"/>
      <c r="I18370"/>
      <c r="J18370"/>
      <c r="K18370"/>
      <c r="L18370" s="172"/>
    </row>
    <row r="18371" spans="7:12" x14ac:dyDescent="0.15">
      <c r="G18371"/>
      <c r="H18371"/>
      <c r="I18371"/>
      <c r="J18371"/>
      <c r="K18371"/>
      <c r="L18371" s="172"/>
    </row>
    <row r="18372" spans="7:12" x14ac:dyDescent="0.15">
      <c r="G18372"/>
      <c r="H18372"/>
      <c r="I18372"/>
      <c r="J18372"/>
      <c r="K18372"/>
      <c r="L18372" s="172"/>
    </row>
    <row r="18373" spans="7:12" x14ac:dyDescent="0.15">
      <c r="G18373"/>
      <c r="H18373"/>
      <c r="I18373"/>
      <c r="J18373"/>
      <c r="K18373"/>
      <c r="L18373" s="172"/>
    </row>
    <row r="18374" spans="7:12" x14ac:dyDescent="0.15">
      <c r="G18374"/>
      <c r="H18374"/>
      <c r="I18374"/>
      <c r="J18374"/>
      <c r="K18374"/>
      <c r="L18374" s="172"/>
    </row>
    <row r="18375" spans="7:12" x14ac:dyDescent="0.15">
      <c r="G18375"/>
      <c r="H18375"/>
      <c r="I18375"/>
      <c r="J18375"/>
      <c r="K18375"/>
      <c r="L18375" s="172"/>
    </row>
    <row r="18376" spans="7:12" x14ac:dyDescent="0.15">
      <c r="G18376"/>
      <c r="H18376"/>
      <c r="I18376"/>
      <c r="J18376"/>
      <c r="K18376"/>
      <c r="L18376" s="172"/>
    </row>
    <row r="18377" spans="7:12" x14ac:dyDescent="0.15">
      <c r="G18377"/>
      <c r="H18377"/>
      <c r="I18377"/>
      <c r="J18377"/>
      <c r="K18377"/>
      <c r="L18377" s="172"/>
    </row>
    <row r="18378" spans="7:12" x14ac:dyDescent="0.15">
      <c r="G18378"/>
      <c r="H18378"/>
      <c r="I18378"/>
      <c r="J18378"/>
      <c r="K18378"/>
      <c r="L18378" s="172"/>
    </row>
    <row r="18379" spans="7:12" x14ac:dyDescent="0.15">
      <c r="G18379"/>
      <c r="H18379"/>
      <c r="I18379"/>
      <c r="J18379"/>
      <c r="K18379"/>
      <c r="L18379" s="172"/>
    </row>
    <row r="18380" spans="7:12" x14ac:dyDescent="0.15">
      <c r="G18380"/>
      <c r="H18380"/>
      <c r="I18380"/>
      <c r="J18380"/>
      <c r="K18380"/>
      <c r="L18380" s="172"/>
    </row>
    <row r="18381" spans="7:12" x14ac:dyDescent="0.15">
      <c r="G18381"/>
      <c r="H18381"/>
      <c r="I18381"/>
      <c r="J18381"/>
      <c r="K18381"/>
      <c r="L18381" s="172"/>
    </row>
    <row r="18382" spans="7:12" x14ac:dyDescent="0.15">
      <c r="G18382"/>
      <c r="H18382"/>
      <c r="I18382"/>
      <c r="J18382"/>
      <c r="K18382"/>
      <c r="L18382" s="172"/>
    </row>
    <row r="18383" spans="7:12" x14ac:dyDescent="0.15">
      <c r="G18383"/>
      <c r="H18383"/>
      <c r="I18383"/>
      <c r="J18383"/>
      <c r="K18383"/>
      <c r="L18383" s="172"/>
    </row>
    <row r="18384" spans="7:12" x14ac:dyDescent="0.15">
      <c r="G18384"/>
      <c r="H18384"/>
      <c r="I18384"/>
      <c r="J18384"/>
      <c r="K18384"/>
      <c r="L18384" s="172"/>
    </row>
    <row r="18385" spans="7:12" x14ac:dyDescent="0.15">
      <c r="G18385"/>
      <c r="H18385"/>
      <c r="I18385"/>
      <c r="J18385"/>
      <c r="K18385"/>
      <c r="L18385" s="172"/>
    </row>
    <row r="18386" spans="7:12" x14ac:dyDescent="0.15">
      <c r="G18386"/>
      <c r="H18386"/>
      <c r="I18386"/>
      <c r="J18386"/>
      <c r="K18386"/>
      <c r="L18386" s="172"/>
    </row>
    <row r="18387" spans="7:12" x14ac:dyDescent="0.15">
      <c r="G18387"/>
      <c r="H18387"/>
      <c r="I18387"/>
      <c r="J18387"/>
      <c r="K18387"/>
      <c r="L18387" s="172"/>
    </row>
    <row r="18388" spans="7:12" x14ac:dyDescent="0.15">
      <c r="G18388"/>
      <c r="H18388"/>
      <c r="I18388"/>
      <c r="J18388"/>
      <c r="K18388"/>
      <c r="L18388" s="172"/>
    </row>
    <row r="18389" spans="7:12" x14ac:dyDescent="0.15">
      <c r="G18389"/>
      <c r="H18389"/>
      <c r="I18389"/>
      <c r="J18389"/>
      <c r="K18389"/>
      <c r="L18389" s="172"/>
    </row>
    <row r="18390" spans="7:12" x14ac:dyDescent="0.15">
      <c r="G18390"/>
      <c r="H18390"/>
      <c r="I18390"/>
      <c r="J18390"/>
      <c r="K18390"/>
      <c r="L18390" s="172"/>
    </row>
    <row r="18391" spans="7:12" x14ac:dyDescent="0.15">
      <c r="G18391"/>
      <c r="H18391"/>
      <c r="I18391"/>
      <c r="J18391"/>
      <c r="K18391"/>
      <c r="L18391" s="172"/>
    </row>
    <row r="18392" spans="7:12" x14ac:dyDescent="0.15">
      <c r="G18392"/>
      <c r="H18392"/>
      <c r="I18392"/>
      <c r="J18392"/>
      <c r="K18392"/>
      <c r="L18392" s="172"/>
    </row>
    <row r="18393" spans="7:12" x14ac:dyDescent="0.15">
      <c r="G18393"/>
      <c r="H18393"/>
      <c r="I18393"/>
      <c r="J18393"/>
      <c r="K18393"/>
      <c r="L18393" s="172"/>
    </row>
    <row r="18394" spans="7:12" x14ac:dyDescent="0.15">
      <c r="G18394"/>
      <c r="H18394"/>
      <c r="I18394"/>
      <c r="J18394"/>
      <c r="K18394"/>
      <c r="L18394" s="172"/>
    </row>
    <row r="18395" spans="7:12" x14ac:dyDescent="0.15">
      <c r="G18395"/>
      <c r="H18395"/>
      <c r="I18395"/>
      <c r="J18395"/>
      <c r="K18395"/>
      <c r="L18395" s="172"/>
    </row>
    <row r="18396" spans="7:12" x14ac:dyDescent="0.15">
      <c r="G18396"/>
      <c r="H18396"/>
      <c r="I18396"/>
      <c r="J18396"/>
      <c r="K18396"/>
      <c r="L18396" s="172"/>
    </row>
    <row r="18397" spans="7:12" x14ac:dyDescent="0.15">
      <c r="G18397"/>
      <c r="H18397"/>
      <c r="I18397"/>
      <c r="J18397"/>
      <c r="K18397"/>
      <c r="L18397" s="172"/>
    </row>
    <row r="18398" spans="7:12" x14ac:dyDescent="0.15">
      <c r="G18398"/>
      <c r="H18398"/>
      <c r="I18398"/>
      <c r="J18398"/>
      <c r="K18398"/>
      <c r="L18398" s="172"/>
    </row>
    <row r="18399" spans="7:12" x14ac:dyDescent="0.15">
      <c r="G18399"/>
      <c r="H18399"/>
      <c r="I18399"/>
      <c r="J18399"/>
      <c r="K18399"/>
      <c r="L18399" s="172"/>
    </row>
    <row r="18400" spans="7:12" x14ac:dyDescent="0.15">
      <c r="G18400"/>
      <c r="H18400"/>
      <c r="I18400"/>
      <c r="J18400"/>
      <c r="K18400"/>
      <c r="L18400" s="172"/>
    </row>
    <row r="18401" spans="7:12" x14ac:dyDescent="0.15">
      <c r="G18401"/>
      <c r="H18401"/>
      <c r="I18401"/>
      <c r="J18401"/>
      <c r="K18401"/>
      <c r="L18401" s="172"/>
    </row>
    <row r="18402" spans="7:12" x14ac:dyDescent="0.15">
      <c r="G18402"/>
      <c r="H18402"/>
      <c r="I18402"/>
      <c r="J18402"/>
      <c r="K18402"/>
      <c r="L18402" s="172"/>
    </row>
    <row r="18403" spans="7:12" x14ac:dyDescent="0.15">
      <c r="G18403"/>
      <c r="H18403"/>
      <c r="I18403"/>
      <c r="J18403"/>
      <c r="K18403"/>
      <c r="L18403" s="172"/>
    </row>
    <row r="18404" spans="7:12" x14ac:dyDescent="0.15">
      <c r="G18404"/>
      <c r="H18404"/>
      <c r="I18404"/>
      <c r="J18404"/>
      <c r="K18404"/>
      <c r="L18404" s="172"/>
    </row>
    <row r="18405" spans="7:12" x14ac:dyDescent="0.15">
      <c r="G18405"/>
      <c r="H18405"/>
      <c r="I18405"/>
      <c r="J18405"/>
      <c r="K18405"/>
      <c r="L18405" s="172"/>
    </row>
    <row r="18406" spans="7:12" x14ac:dyDescent="0.15">
      <c r="G18406"/>
      <c r="H18406"/>
      <c r="I18406"/>
      <c r="J18406"/>
      <c r="K18406"/>
      <c r="L18406" s="172"/>
    </row>
    <row r="18407" spans="7:12" x14ac:dyDescent="0.15">
      <c r="G18407"/>
      <c r="H18407"/>
      <c r="I18407"/>
      <c r="J18407"/>
      <c r="K18407"/>
      <c r="L18407" s="172"/>
    </row>
    <row r="18408" spans="7:12" x14ac:dyDescent="0.15">
      <c r="G18408"/>
      <c r="H18408"/>
      <c r="I18408"/>
      <c r="J18408"/>
      <c r="K18408"/>
      <c r="L18408" s="172"/>
    </row>
    <row r="18409" spans="7:12" x14ac:dyDescent="0.15">
      <c r="G18409"/>
      <c r="H18409"/>
      <c r="I18409"/>
      <c r="J18409"/>
      <c r="K18409"/>
      <c r="L18409" s="172"/>
    </row>
    <row r="18410" spans="7:12" x14ac:dyDescent="0.15">
      <c r="G18410"/>
      <c r="H18410"/>
      <c r="I18410"/>
      <c r="J18410"/>
      <c r="K18410"/>
      <c r="L18410" s="172"/>
    </row>
    <row r="18411" spans="7:12" x14ac:dyDescent="0.15">
      <c r="G18411"/>
      <c r="H18411"/>
      <c r="I18411"/>
      <c r="J18411"/>
      <c r="K18411"/>
      <c r="L18411" s="172"/>
    </row>
    <row r="18412" spans="7:12" x14ac:dyDescent="0.15">
      <c r="G18412"/>
      <c r="H18412"/>
      <c r="I18412"/>
      <c r="J18412"/>
      <c r="K18412"/>
      <c r="L18412" s="172"/>
    </row>
    <row r="18413" spans="7:12" x14ac:dyDescent="0.15">
      <c r="G18413"/>
      <c r="H18413"/>
      <c r="I18413"/>
      <c r="J18413"/>
      <c r="K18413"/>
      <c r="L18413" s="172"/>
    </row>
    <row r="18414" spans="7:12" x14ac:dyDescent="0.15">
      <c r="G18414"/>
      <c r="H18414"/>
      <c r="I18414"/>
      <c r="J18414"/>
      <c r="K18414"/>
      <c r="L18414" s="172"/>
    </row>
    <row r="18415" spans="7:12" x14ac:dyDescent="0.15">
      <c r="G18415"/>
      <c r="H18415"/>
      <c r="I18415"/>
      <c r="J18415"/>
      <c r="K18415"/>
      <c r="L18415" s="172"/>
    </row>
    <row r="18416" spans="7:12" x14ac:dyDescent="0.15">
      <c r="G18416"/>
      <c r="H18416"/>
      <c r="I18416"/>
      <c r="J18416"/>
      <c r="K18416"/>
      <c r="L18416" s="172"/>
    </row>
    <row r="18417" spans="7:12" x14ac:dyDescent="0.15">
      <c r="G18417"/>
      <c r="H18417"/>
      <c r="I18417"/>
      <c r="J18417"/>
      <c r="K18417"/>
      <c r="L18417" s="172"/>
    </row>
    <row r="18418" spans="7:12" x14ac:dyDescent="0.15">
      <c r="G18418"/>
      <c r="H18418"/>
      <c r="I18418"/>
      <c r="J18418"/>
      <c r="K18418"/>
      <c r="L18418" s="172"/>
    </row>
    <row r="18419" spans="7:12" x14ac:dyDescent="0.15">
      <c r="G18419"/>
      <c r="H18419"/>
      <c r="I18419"/>
      <c r="J18419"/>
      <c r="K18419"/>
      <c r="L18419" s="172"/>
    </row>
    <row r="18420" spans="7:12" x14ac:dyDescent="0.15">
      <c r="G18420"/>
      <c r="H18420"/>
      <c r="I18420"/>
      <c r="J18420"/>
      <c r="K18420"/>
      <c r="L18420" s="172"/>
    </row>
    <row r="18421" spans="7:12" x14ac:dyDescent="0.15">
      <c r="G18421"/>
      <c r="H18421"/>
      <c r="I18421"/>
      <c r="J18421"/>
      <c r="K18421"/>
      <c r="L18421" s="172"/>
    </row>
    <row r="18422" spans="7:12" x14ac:dyDescent="0.15">
      <c r="G18422"/>
      <c r="H18422"/>
      <c r="I18422"/>
      <c r="J18422"/>
      <c r="K18422"/>
      <c r="L18422" s="172"/>
    </row>
    <row r="18423" spans="7:12" x14ac:dyDescent="0.15">
      <c r="G18423"/>
      <c r="H18423"/>
      <c r="I18423"/>
      <c r="J18423"/>
      <c r="K18423"/>
      <c r="L18423" s="172"/>
    </row>
    <row r="18424" spans="7:12" x14ac:dyDescent="0.15">
      <c r="G18424"/>
      <c r="H18424"/>
      <c r="I18424"/>
      <c r="J18424"/>
      <c r="K18424"/>
      <c r="L18424" s="172"/>
    </row>
    <row r="18425" spans="7:12" x14ac:dyDescent="0.15">
      <c r="G18425"/>
      <c r="H18425"/>
      <c r="I18425"/>
      <c r="J18425"/>
      <c r="K18425"/>
      <c r="L18425" s="172"/>
    </row>
    <row r="18426" spans="7:12" x14ac:dyDescent="0.15">
      <c r="G18426"/>
      <c r="H18426"/>
      <c r="I18426"/>
      <c r="J18426"/>
      <c r="K18426"/>
      <c r="L18426" s="172"/>
    </row>
    <row r="18427" spans="7:12" x14ac:dyDescent="0.15">
      <c r="G18427"/>
      <c r="H18427"/>
      <c r="I18427"/>
      <c r="J18427"/>
      <c r="K18427"/>
      <c r="L18427" s="172"/>
    </row>
    <row r="18428" spans="7:12" x14ac:dyDescent="0.15">
      <c r="G18428"/>
      <c r="H18428"/>
      <c r="I18428"/>
      <c r="J18428"/>
      <c r="K18428"/>
      <c r="L18428" s="172"/>
    </row>
    <row r="18429" spans="7:12" x14ac:dyDescent="0.15">
      <c r="G18429"/>
      <c r="H18429"/>
      <c r="I18429"/>
      <c r="J18429"/>
      <c r="K18429"/>
      <c r="L18429" s="172"/>
    </row>
    <row r="18430" spans="7:12" x14ac:dyDescent="0.15">
      <c r="G18430"/>
      <c r="H18430"/>
      <c r="I18430"/>
      <c r="J18430"/>
      <c r="K18430"/>
      <c r="L18430" s="172"/>
    </row>
    <row r="18431" spans="7:12" x14ac:dyDescent="0.15">
      <c r="G18431"/>
      <c r="H18431"/>
      <c r="I18431"/>
      <c r="J18431"/>
      <c r="K18431"/>
      <c r="L18431" s="172"/>
    </row>
    <row r="18432" spans="7:12" x14ac:dyDescent="0.15">
      <c r="G18432"/>
      <c r="H18432"/>
      <c r="I18432"/>
      <c r="J18432"/>
      <c r="K18432"/>
      <c r="L18432" s="172"/>
    </row>
    <row r="18433" spans="7:12" x14ac:dyDescent="0.15">
      <c r="G18433"/>
      <c r="H18433"/>
      <c r="I18433"/>
      <c r="J18433"/>
      <c r="K18433"/>
      <c r="L18433" s="172"/>
    </row>
    <row r="18434" spans="7:12" x14ac:dyDescent="0.15">
      <c r="G18434"/>
      <c r="H18434"/>
      <c r="I18434"/>
      <c r="J18434"/>
      <c r="K18434"/>
      <c r="L18434" s="172"/>
    </row>
    <row r="18435" spans="7:12" x14ac:dyDescent="0.15">
      <c r="G18435"/>
      <c r="H18435"/>
      <c r="I18435"/>
      <c r="J18435"/>
      <c r="K18435"/>
      <c r="L18435" s="172"/>
    </row>
    <row r="18436" spans="7:12" x14ac:dyDescent="0.15">
      <c r="G18436"/>
      <c r="H18436"/>
      <c r="I18436"/>
      <c r="J18436"/>
      <c r="K18436"/>
      <c r="L18436" s="172"/>
    </row>
    <row r="18437" spans="7:12" x14ac:dyDescent="0.15">
      <c r="G18437"/>
      <c r="H18437"/>
      <c r="I18437"/>
      <c r="J18437"/>
      <c r="K18437"/>
      <c r="L18437" s="172"/>
    </row>
    <row r="18438" spans="7:12" x14ac:dyDescent="0.15">
      <c r="G18438"/>
      <c r="H18438"/>
      <c r="I18438"/>
      <c r="J18438"/>
      <c r="K18438"/>
      <c r="L18438" s="172"/>
    </row>
    <row r="18439" spans="7:12" x14ac:dyDescent="0.15">
      <c r="G18439"/>
      <c r="H18439"/>
      <c r="I18439"/>
      <c r="J18439"/>
      <c r="K18439"/>
      <c r="L18439" s="172"/>
    </row>
    <row r="18440" spans="7:12" x14ac:dyDescent="0.15">
      <c r="G18440"/>
      <c r="H18440"/>
      <c r="I18440"/>
      <c r="J18440"/>
      <c r="K18440"/>
      <c r="L18440" s="172"/>
    </row>
    <row r="18441" spans="7:12" x14ac:dyDescent="0.15">
      <c r="G18441"/>
      <c r="H18441"/>
      <c r="I18441"/>
      <c r="J18441"/>
      <c r="K18441"/>
      <c r="L18441" s="172"/>
    </row>
    <row r="18442" spans="7:12" x14ac:dyDescent="0.15">
      <c r="G18442"/>
      <c r="H18442"/>
      <c r="I18442"/>
      <c r="J18442"/>
      <c r="K18442"/>
      <c r="L18442" s="172"/>
    </row>
    <row r="18443" spans="7:12" x14ac:dyDescent="0.15">
      <c r="G18443"/>
      <c r="H18443"/>
      <c r="I18443"/>
      <c r="J18443"/>
      <c r="K18443"/>
      <c r="L18443" s="172"/>
    </row>
    <row r="18444" spans="7:12" x14ac:dyDescent="0.15">
      <c r="G18444"/>
      <c r="H18444"/>
      <c r="I18444"/>
      <c r="J18444"/>
      <c r="K18444"/>
      <c r="L18444" s="172"/>
    </row>
    <row r="18445" spans="7:12" x14ac:dyDescent="0.15">
      <c r="G18445"/>
      <c r="H18445"/>
      <c r="I18445"/>
      <c r="J18445"/>
      <c r="K18445"/>
      <c r="L18445" s="172"/>
    </row>
    <row r="18446" spans="7:12" x14ac:dyDescent="0.15">
      <c r="G18446"/>
      <c r="H18446"/>
      <c r="I18446"/>
      <c r="J18446"/>
      <c r="K18446"/>
      <c r="L18446" s="172"/>
    </row>
    <row r="18447" spans="7:12" x14ac:dyDescent="0.15">
      <c r="G18447"/>
      <c r="H18447"/>
      <c r="I18447"/>
      <c r="J18447"/>
      <c r="K18447"/>
      <c r="L18447" s="172"/>
    </row>
    <row r="18448" spans="7:12" x14ac:dyDescent="0.15">
      <c r="G18448"/>
      <c r="H18448"/>
      <c r="I18448"/>
      <c r="J18448"/>
      <c r="K18448"/>
      <c r="L18448" s="172"/>
    </row>
    <row r="18449" spans="7:12" x14ac:dyDescent="0.15">
      <c r="G18449"/>
      <c r="H18449"/>
      <c r="I18449"/>
      <c r="J18449"/>
      <c r="K18449"/>
      <c r="L18449" s="172"/>
    </row>
    <row r="18450" spans="7:12" x14ac:dyDescent="0.15">
      <c r="G18450"/>
      <c r="H18450"/>
      <c r="I18450"/>
      <c r="J18450"/>
      <c r="K18450"/>
      <c r="L18450" s="172"/>
    </row>
    <row r="18451" spans="7:12" x14ac:dyDescent="0.15">
      <c r="G18451"/>
      <c r="H18451"/>
      <c r="I18451"/>
      <c r="J18451"/>
      <c r="K18451"/>
      <c r="L18451" s="172"/>
    </row>
    <row r="18452" spans="7:12" x14ac:dyDescent="0.15">
      <c r="G18452"/>
      <c r="H18452"/>
      <c r="I18452"/>
      <c r="J18452"/>
      <c r="K18452"/>
      <c r="L18452" s="172"/>
    </row>
    <row r="18453" spans="7:12" x14ac:dyDescent="0.15">
      <c r="G18453"/>
      <c r="H18453"/>
      <c r="I18453"/>
      <c r="J18453"/>
      <c r="K18453"/>
      <c r="L18453" s="172"/>
    </row>
    <row r="18454" spans="7:12" x14ac:dyDescent="0.15">
      <c r="G18454"/>
      <c r="H18454"/>
      <c r="I18454"/>
      <c r="J18454"/>
      <c r="K18454"/>
      <c r="L18454" s="172"/>
    </row>
    <row r="18455" spans="7:12" x14ac:dyDescent="0.15">
      <c r="G18455"/>
      <c r="H18455"/>
      <c r="I18455"/>
      <c r="J18455"/>
      <c r="K18455"/>
      <c r="L18455" s="172"/>
    </row>
    <row r="18456" spans="7:12" x14ac:dyDescent="0.15">
      <c r="G18456"/>
      <c r="H18456"/>
      <c r="I18456"/>
      <c r="J18456"/>
      <c r="K18456"/>
      <c r="L18456" s="172"/>
    </row>
    <row r="18457" spans="7:12" x14ac:dyDescent="0.15">
      <c r="G18457"/>
      <c r="H18457"/>
      <c r="I18457"/>
      <c r="J18457"/>
      <c r="K18457"/>
      <c r="L18457" s="172"/>
    </row>
    <row r="18458" spans="7:12" x14ac:dyDescent="0.15">
      <c r="G18458"/>
      <c r="H18458"/>
      <c r="I18458"/>
      <c r="J18458"/>
      <c r="K18458"/>
      <c r="L18458" s="172"/>
    </row>
    <row r="18459" spans="7:12" x14ac:dyDescent="0.15">
      <c r="G18459"/>
      <c r="H18459"/>
      <c r="I18459"/>
      <c r="J18459"/>
      <c r="K18459"/>
      <c r="L18459" s="172"/>
    </row>
    <row r="18460" spans="7:12" x14ac:dyDescent="0.15">
      <c r="G18460"/>
      <c r="H18460"/>
      <c r="I18460"/>
      <c r="J18460"/>
      <c r="K18460"/>
      <c r="L18460" s="172"/>
    </row>
    <row r="18461" spans="7:12" x14ac:dyDescent="0.15">
      <c r="G18461"/>
      <c r="H18461"/>
      <c r="I18461"/>
      <c r="J18461"/>
      <c r="K18461"/>
      <c r="L18461" s="172"/>
    </row>
    <row r="18462" spans="7:12" x14ac:dyDescent="0.15">
      <c r="G18462"/>
      <c r="H18462"/>
      <c r="I18462"/>
      <c r="J18462"/>
      <c r="K18462"/>
      <c r="L18462" s="172"/>
    </row>
    <row r="18463" spans="7:12" x14ac:dyDescent="0.15">
      <c r="G18463"/>
      <c r="H18463"/>
      <c r="I18463"/>
      <c r="J18463"/>
      <c r="K18463"/>
      <c r="L18463" s="172"/>
    </row>
    <row r="18464" spans="7:12" x14ac:dyDescent="0.15">
      <c r="G18464"/>
      <c r="H18464"/>
      <c r="I18464"/>
      <c r="J18464"/>
      <c r="K18464"/>
      <c r="L18464" s="172"/>
    </row>
    <row r="18465" spans="7:12" x14ac:dyDescent="0.15">
      <c r="G18465"/>
      <c r="H18465"/>
      <c r="I18465"/>
      <c r="J18465"/>
      <c r="K18465"/>
      <c r="L18465" s="172"/>
    </row>
    <row r="18466" spans="7:12" x14ac:dyDescent="0.15">
      <c r="G18466"/>
      <c r="H18466"/>
      <c r="I18466"/>
      <c r="J18466"/>
      <c r="K18466"/>
      <c r="L18466" s="172"/>
    </row>
    <row r="18467" spans="7:12" x14ac:dyDescent="0.15">
      <c r="G18467"/>
      <c r="H18467"/>
      <c r="I18467"/>
      <c r="J18467"/>
      <c r="K18467"/>
      <c r="L18467" s="172"/>
    </row>
    <row r="18468" spans="7:12" x14ac:dyDescent="0.15">
      <c r="G18468"/>
      <c r="H18468"/>
      <c r="I18468"/>
      <c r="J18468"/>
      <c r="K18468"/>
      <c r="L18468" s="172"/>
    </row>
    <row r="18469" spans="7:12" x14ac:dyDescent="0.15">
      <c r="G18469"/>
      <c r="H18469"/>
      <c r="I18469"/>
      <c r="J18469"/>
      <c r="K18469"/>
      <c r="L18469" s="172"/>
    </row>
    <row r="18470" spans="7:12" x14ac:dyDescent="0.15">
      <c r="G18470"/>
      <c r="H18470"/>
      <c r="I18470"/>
      <c r="J18470"/>
      <c r="K18470"/>
      <c r="L18470" s="172"/>
    </row>
    <row r="18471" spans="7:12" x14ac:dyDescent="0.15">
      <c r="G18471"/>
      <c r="H18471"/>
      <c r="I18471"/>
      <c r="J18471"/>
      <c r="K18471"/>
      <c r="L18471" s="172"/>
    </row>
    <row r="18472" spans="7:12" x14ac:dyDescent="0.15">
      <c r="G18472"/>
      <c r="H18472"/>
      <c r="I18472"/>
      <c r="J18472"/>
      <c r="K18472"/>
      <c r="L18472" s="172"/>
    </row>
    <row r="18473" spans="7:12" x14ac:dyDescent="0.15">
      <c r="G18473"/>
      <c r="H18473"/>
      <c r="I18473"/>
      <c r="J18473"/>
      <c r="K18473"/>
      <c r="L18473" s="172"/>
    </row>
    <row r="18474" spans="7:12" x14ac:dyDescent="0.15">
      <c r="G18474"/>
      <c r="H18474"/>
      <c r="I18474"/>
      <c r="J18474"/>
      <c r="K18474"/>
      <c r="L18474" s="172"/>
    </row>
    <row r="18475" spans="7:12" x14ac:dyDescent="0.15">
      <c r="G18475"/>
      <c r="H18475"/>
      <c r="I18475"/>
      <c r="J18475"/>
      <c r="K18475"/>
      <c r="L18475" s="172"/>
    </row>
    <row r="18476" spans="7:12" x14ac:dyDescent="0.15">
      <c r="G18476"/>
      <c r="H18476"/>
      <c r="I18476"/>
      <c r="J18476"/>
      <c r="K18476"/>
      <c r="L18476" s="172"/>
    </row>
    <row r="18477" spans="7:12" x14ac:dyDescent="0.15">
      <c r="G18477"/>
      <c r="H18477"/>
      <c r="I18477"/>
      <c r="J18477"/>
      <c r="K18477"/>
      <c r="L18477" s="172"/>
    </row>
    <row r="18478" spans="7:12" x14ac:dyDescent="0.15">
      <c r="G18478"/>
      <c r="H18478"/>
      <c r="I18478"/>
      <c r="J18478"/>
      <c r="K18478"/>
      <c r="L18478" s="172"/>
    </row>
    <row r="18479" spans="7:12" x14ac:dyDescent="0.15">
      <c r="G18479"/>
      <c r="H18479"/>
      <c r="I18479"/>
      <c r="J18479"/>
      <c r="K18479"/>
      <c r="L18479" s="172"/>
    </row>
    <row r="18480" spans="7:12" x14ac:dyDescent="0.15">
      <c r="G18480"/>
      <c r="H18480"/>
      <c r="I18480"/>
      <c r="J18480"/>
      <c r="K18480"/>
      <c r="L18480" s="172"/>
    </row>
    <row r="18481" spans="7:12" x14ac:dyDescent="0.15">
      <c r="G18481"/>
      <c r="H18481"/>
      <c r="I18481"/>
      <c r="J18481"/>
      <c r="K18481"/>
      <c r="L18481" s="172"/>
    </row>
    <row r="18482" spans="7:12" x14ac:dyDescent="0.15">
      <c r="G18482"/>
      <c r="H18482"/>
      <c r="I18482"/>
      <c r="J18482"/>
      <c r="K18482"/>
      <c r="L18482" s="172"/>
    </row>
    <row r="18483" spans="7:12" x14ac:dyDescent="0.15">
      <c r="G18483"/>
      <c r="H18483"/>
      <c r="I18483"/>
      <c r="J18483"/>
      <c r="K18483"/>
      <c r="L18483" s="172"/>
    </row>
    <row r="18484" spans="7:12" x14ac:dyDescent="0.15">
      <c r="G18484"/>
      <c r="H18484"/>
      <c r="I18484"/>
      <c r="J18484"/>
      <c r="K18484"/>
      <c r="L18484" s="172"/>
    </row>
    <row r="18485" spans="7:12" x14ac:dyDescent="0.15">
      <c r="G18485"/>
      <c r="H18485"/>
      <c r="I18485"/>
      <c r="J18485"/>
      <c r="K18485"/>
      <c r="L18485" s="172"/>
    </row>
    <row r="18486" spans="7:12" x14ac:dyDescent="0.15">
      <c r="G18486"/>
      <c r="H18486"/>
      <c r="I18486"/>
      <c r="J18486"/>
      <c r="K18486"/>
      <c r="L18486" s="172"/>
    </row>
    <row r="18487" spans="7:12" x14ac:dyDescent="0.15">
      <c r="G18487"/>
      <c r="H18487"/>
      <c r="I18487"/>
      <c r="J18487"/>
      <c r="K18487"/>
      <c r="L18487" s="172"/>
    </row>
    <row r="18488" spans="7:12" x14ac:dyDescent="0.15">
      <c r="G18488"/>
      <c r="H18488"/>
      <c r="I18488"/>
      <c r="J18488"/>
      <c r="K18488"/>
      <c r="L18488" s="172"/>
    </row>
    <row r="18489" spans="7:12" x14ac:dyDescent="0.15">
      <c r="G18489"/>
      <c r="H18489"/>
      <c r="I18489"/>
      <c r="J18489"/>
      <c r="K18489"/>
      <c r="L18489" s="172"/>
    </row>
    <row r="18490" spans="7:12" x14ac:dyDescent="0.15">
      <c r="G18490"/>
      <c r="H18490"/>
      <c r="I18490"/>
      <c r="J18490"/>
      <c r="K18490"/>
      <c r="L18490" s="172"/>
    </row>
    <row r="18491" spans="7:12" x14ac:dyDescent="0.15">
      <c r="G18491"/>
      <c r="H18491"/>
      <c r="I18491"/>
      <c r="J18491"/>
      <c r="K18491"/>
      <c r="L18491" s="172"/>
    </row>
    <row r="18492" spans="7:12" x14ac:dyDescent="0.15">
      <c r="G18492"/>
      <c r="H18492"/>
      <c r="I18492"/>
      <c r="J18492"/>
      <c r="K18492"/>
      <c r="L18492" s="172"/>
    </row>
    <row r="18493" spans="7:12" x14ac:dyDescent="0.15">
      <c r="G18493"/>
      <c r="H18493"/>
      <c r="I18493"/>
      <c r="J18493"/>
      <c r="K18493"/>
      <c r="L18493" s="172"/>
    </row>
    <row r="18494" spans="7:12" x14ac:dyDescent="0.15">
      <c r="G18494"/>
      <c r="H18494"/>
      <c r="I18494"/>
      <c r="J18494"/>
      <c r="K18494"/>
      <c r="L18494" s="172"/>
    </row>
    <row r="18495" spans="7:12" x14ac:dyDescent="0.15">
      <c r="G18495"/>
      <c r="H18495"/>
      <c r="I18495"/>
      <c r="J18495"/>
      <c r="K18495"/>
      <c r="L18495" s="172"/>
    </row>
    <row r="18496" spans="7:12" x14ac:dyDescent="0.15">
      <c r="G18496"/>
      <c r="H18496"/>
      <c r="I18496"/>
      <c r="J18496"/>
      <c r="K18496"/>
      <c r="L18496" s="172"/>
    </row>
    <row r="18497" spans="7:12" x14ac:dyDescent="0.15">
      <c r="G18497"/>
      <c r="H18497"/>
      <c r="I18497"/>
      <c r="J18497"/>
      <c r="K18497"/>
      <c r="L18497" s="172"/>
    </row>
    <row r="18498" spans="7:12" x14ac:dyDescent="0.15">
      <c r="G18498"/>
      <c r="H18498"/>
      <c r="I18498"/>
      <c r="J18498"/>
      <c r="K18498"/>
      <c r="L18498" s="172"/>
    </row>
    <row r="18499" spans="7:12" x14ac:dyDescent="0.15">
      <c r="G18499"/>
      <c r="H18499"/>
      <c r="I18499"/>
      <c r="J18499"/>
      <c r="K18499"/>
      <c r="L18499" s="172"/>
    </row>
    <row r="18500" spans="7:12" x14ac:dyDescent="0.15">
      <c r="G18500"/>
      <c r="H18500"/>
      <c r="I18500"/>
      <c r="J18500"/>
      <c r="K18500"/>
      <c r="L18500" s="172"/>
    </row>
    <row r="18501" spans="7:12" x14ac:dyDescent="0.15">
      <c r="G18501"/>
      <c r="H18501"/>
      <c r="I18501"/>
      <c r="J18501"/>
      <c r="K18501"/>
      <c r="L18501" s="172"/>
    </row>
    <row r="18502" spans="7:12" x14ac:dyDescent="0.15">
      <c r="G18502"/>
      <c r="H18502"/>
      <c r="I18502"/>
      <c r="J18502"/>
      <c r="K18502"/>
      <c r="L18502" s="172"/>
    </row>
    <row r="18503" spans="7:12" x14ac:dyDescent="0.15">
      <c r="G18503"/>
      <c r="H18503"/>
      <c r="I18503"/>
      <c r="J18503"/>
      <c r="K18503"/>
      <c r="L18503" s="172"/>
    </row>
    <row r="18504" spans="7:12" x14ac:dyDescent="0.15">
      <c r="G18504"/>
      <c r="H18504"/>
      <c r="I18504"/>
      <c r="J18504"/>
      <c r="K18504"/>
      <c r="L18504" s="172"/>
    </row>
    <row r="18505" spans="7:12" x14ac:dyDescent="0.15">
      <c r="G18505"/>
      <c r="H18505"/>
      <c r="I18505"/>
      <c r="J18505"/>
      <c r="K18505"/>
      <c r="L18505" s="172"/>
    </row>
    <row r="18506" spans="7:12" x14ac:dyDescent="0.15">
      <c r="G18506"/>
      <c r="H18506"/>
      <c r="I18506"/>
      <c r="J18506"/>
      <c r="K18506"/>
      <c r="L18506" s="172"/>
    </row>
    <row r="18507" spans="7:12" x14ac:dyDescent="0.15">
      <c r="G18507"/>
      <c r="H18507"/>
      <c r="I18507"/>
      <c r="J18507"/>
      <c r="K18507"/>
      <c r="L18507" s="172"/>
    </row>
    <row r="18508" spans="7:12" x14ac:dyDescent="0.15">
      <c r="G18508"/>
      <c r="H18508"/>
      <c r="I18508"/>
      <c r="J18508"/>
      <c r="K18508"/>
      <c r="L18508" s="172"/>
    </row>
    <row r="18509" spans="7:12" x14ac:dyDescent="0.15">
      <c r="G18509"/>
      <c r="H18509"/>
      <c r="I18509"/>
      <c r="J18509"/>
      <c r="K18509"/>
      <c r="L18509" s="172"/>
    </row>
    <row r="18510" spans="7:12" x14ac:dyDescent="0.15">
      <c r="G18510"/>
      <c r="H18510"/>
      <c r="I18510"/>
      <c r="J18510"/>
      <c r="K18510"/>
      <c r="L18510" s="172"/>
    </row>
    <row r="18511" spans="7:12" x14ac:dyDescent="0.15">
      <c r="G18511"/>
      <c r="H18511"/>
      <c r="I18511"/>
      <c r="J18511"/>
      <c r="K18511"/>
      <c r="L18511" s="172"/>
    </row>
    <row r="18512" spans="7:12" x14ac:dyDescent="0.15">
      <c r="G18512"/>
      <c r="H18512"/>
      <c r="I18512"/>
      <c r="J18512"/>
      <c r="K18512"/>
      <c r="L18512" s="172"/>
    </row>
    <row r="18513" spans="7:12" x14ac:dyDescent="0.15">
      <c r="G18513"/>
      <c r="H18513"/>
      <c r="I18513"/>
      <c r="J18513"/>
      <c r="K18513"/>
      <c r="L18513" s="172"/>
    </row>
    <row r="18514" spans="7:12" x14ac:dyDescent="0.15">
      <c r="G18514"/>
      <c r="H18514"/>
      <c r="I18514"/>
      <c r="J18514"/>
      <c r="K18514"/>
      <c r="L18514" s="172"/>
    </row>
    <row r="18515" spans="7:12" x14ac:dyDescent="0.15">
      <c r="G18515"/>
      <c r="H18515"/>
      <c r="I18515"/>
      <c r="J18515"/>
      <c r="K18515"/>
      <c r="L18515" s="172"/>
    </row>
    <row r="18516" spans="7:12" x14ac:dyDescent="0.15">
      <c r="G18516"/>
      <c r="H18516"/>
      <c r="I18516"/>
      <c r="J18516"/>
      <c r="K18516"/>
      <c r="L18516" s="172"/>
    </row>
    <row r="18517" spans="7:12" x14ac:dyDescent="0.15">
      <c r="G18517"/>
      <c r="H18517"/>
      <c r="I18517"/>
      <c r="J18517"/>
      <c r="K18517"/>
      <c r="L18517" s="172"/>
    </row>
    <row r="18518" spans="7:12" x14ac:dyDescent="0.15">
      <c r="G18518"/>
      <c r="H18518"/>
      <c r="I18518"/>
      <c r="J18518"/>
      <c r="K18518"/>
      <c r="L18518" s="172"/>
    </row>
    <row r="18519" spans="7:12" x14ac:dyDescent="0.15">
      <c r="G18519"/>
      <c r="H18519"/>
      <c r="I18519"/>
      <c r="J18519"/>
      <c r="K18519"/>
      <c r="L18519" s="172"/>
    </row>
    <row r="18520" spans="7:12" x14ac:dyDescent="0.15">
      <c r="G18520"/>
      <c r="H18520"/>
      <c r="I18520"/>
      <c r="J18520"/>
      <c r="K18520"/>
      <c r="L18520" s="172"/>
    </row>
    <row r="18521" spans="7:12" x14ac:dyDescent="0.15">
      <c r="G18521"/>
      <c r="H18521"/>
      <c r="I18521"/>
      <c r="J18521"/>
      <c r="K18521"/>
      <c r="L18521" s="172"/>
    </row>
    <row r="18522" spans="7:12" x14ac:dyDescent="0.15">
      <c r="G18522"/>
      <c r="H18522"/>
      <c r="I18522"/>
      <c r="J18522"/>
      <c r="K18522"/>
      <c r="L18522" s="172"/>
    </row>
    <row r="18523" spans="7:12" x14ac:dyDescent="0.15">
      <c r="G18523"/>
      <c r="H18523"/>
      <c r="I18523"/>
      <c r="J18523"/>
      <c r="K18523"/>
      <c r="L18523" s="172"/>
    </row>
    <row r="18524" spans="7:12" x14ac:dyDescent="0.15">
      <c r="G18524"/>
      <c r="H18524"/>
      <c r="I18524"/>
      <c r="J18524"/>
      <c r="K18524"/>
      <c r="L18524" s="172"/>
    </row>
    <row r="18525" spans="7:12" x14ac:dyDescent="0.15">
      <c r="G18525"/>
      <c r="H18525"/>
      <c r="I18525"/>
      <c r="J18525"/>
      <c r="K18525"/>
      <c r="L18525" s="172"/>
    </row>
    <row r="18526" spans="7:12" x14ac:dyDescent="0.15">
      <c r="G18526"/>
      <c r="H18526"/>
      <c r="I18526"/>
      <c r="J18526"/>
      <c r="K18526"/>
      <c r="L18526" s="172"/>
    </row>
    <row r="18527" spans="7:12" x14ac:dyDescent="0.15">
      <c r="G18527"/>
      <c r="H18527"/>
      <c r="I18527"/>
      <c r="J18527"/>
      <c r="K18527"/>
      <c r="L18527" s="172"/>
    </row>
    <row r="18528" spans="7:12" x14ac:dyDescent="0.15">
      <c r="G18528"/>
      <c r="H18528"/>
      <c r="I18528"/>
      <c r="J18528"/>
      <c r="K18528"/>
      <c r="L18528" s="172"/>
    </row>
    <row r="18529" spans="7:12" x14ac:dyDescent="0.15">
      <c r="G18529"/>
      <c r="H18529"/>
      <c r="I18529"/>
      <c r="J18529"/>
      <c r="K18529"/>
      <c r="L18529" s="172"/>
    </row>
    <row r="18530" spans="7:12" x14ac:dyDescent="0.15">
      <c r="G18530"/>
      <c r="H18530"/>
      <c r="I18530"/>
      <c r="J18530"/>
      <c r="K18530"/>
      <c r="L18530" s="172"/>
    </row>
    <row r="18531" spans="7:12" x14ac:dyDescent="0.15">
      <c r="G18531"/>
      <c r="H18531"/>
      <c r="I18531"/>
      <c r="J18531"/>
      <c r="K18531"/>
      <c r="L18531" s="172"/>
    </row>
    <row r="18532" spans="7:12" x14ac:dyDescent="0.15">
      <c r="G18532"/>
      <c r="H18532"/>
      <c r="I18532"/>
      <c r="J18532"/>
      <c r="K18532"/>
      <c r="L18532" s="172"/>
    </row>
    <row r="18533" spans="7:12" x14ac:dyDescent="0.15">
      <c r="G18533"/>
      <c r="H18533"/>
      <c r="I18533"/>
      <c r="J18533"/>
      <c r="K18533"/>
      <c r="L18533" s="172"/>
    </row>
    <row r="18534" spans="7:12" x14ac:dyDescent="0.15">
      <c r="G18534"/>
      <c r="H18534"/>
      <c r="I18534"/>
      <c r="J18534"/>
      <c r="K18534"/>
      <c r="L18534" s="172"/>
    </row>
    <row r="18535" spans="7:12" x14ac:dyDescent="0.15">
      <c r="G18535"/>
      <c r="H18535"/>
      <c r="I18535"/>
      <c r="J18535"/>
      <c r="K18535"/>
      <c r="L18535" s="172"/>
    </row>
    <row r="18536" spans="7:12" x14ac:dyDescent="0.15">
      <c r="G18536"/>
      <c r="H18536"/>
      <c r="I18536"/>
      <c r="J18536"/>
      <c r="K18536"/>
      <c r="L18536" s="172"/>
    </row>
    <row r="18537" spans="7:12" x14ac:dyDescent="0.15">
      <c r="G18537"/>
      <c r="H18537"/>
      <c r="I18537"/>
      <c r="J18537"/>
      <c r="K18537"/>
      <c r="L18537" s="172"/>
    </row>
    <row r="18538" spans="7:12" x14ac:dyDescent="0.15">
      <c r="G18538"/>
      <c r="H18538"/>
      <c r="I18538"/>
      <c r="J18538"/>
      <c r="K18538"/>
      <c r="L18538" s="172"/>
    </row>
    <row r="18539" spans="7:12" x14ac:dyDescent="0.15">
      <c r="G18539"/>
      <c r="H18539"/>
      <c r="I18539"/>
      <c r="J18539"/>
      <c r="K18539"/>
      <c r="L18539" s="172"/>
    </row>
    <row r="18540" spans="7:12" x14ac:dyDescent="0.15">
      <c r="G18540"/>
      <c r="H18540"/>
      <c r="I18540"/>
      <c r="J18540"/>
      <c r="K18540"/>
      <c r="L18540" s="172"/>
    </row>
    <row r="18541" spans="7:12" x14ac:dyDescent="0.15">
      <c r="G18541"/>
      <c r="H18541"/>
      <c r="I18541"/>
      <c r="J18541"/>
      <c r="K18541"/>
      <c r="L18541" s="172"/>
    </row>
    <row r="18542" spans="7:12" x14ac:dyDescent="0.15">
      <c r="G18542"/>
      <c r="H18542"/>
      <c r="I18542"/>
      <c r="J18542"/>
      <c r="K18542"/>
      <c r="L18542" s="172"/>
    </row>
    <row r="18543" spans="7:12" x14ac:dyDescent="0.15">
      <c r="G18543"/>
      <c r="H18543"/>
      <c r="I18543"/>
      <c r="J18543"/>
      <c r="K18543"/>
      <c r="L18543" s="172"/>
    </row>
    <row r="18544" spans="7:12" x14ac:dyDescent="0.15">
      <c r="G18544"/>
      <c r="H18544"/>
      <c r="I18544"/>
      <c r="J18544"/>
      <c r="K18544"/>
      <c r="L18544" s="172"/>
    </row>
    <row r="18545" spans="7:12" x14ac:dyDescent="0.15">
      <c r="G18545"/>
      <c r="H18545"/>
      <c r="I18545"/>
      <c r="J18545"/>
      <c r="K18545"/>
      <c r="L18545" s="172"/>
    </row>
    <row r="18546" spans="7:12" x14ac:dyDescent="0.15">
      <c r="G18546"/>
      <c r="H18546"/>
      <c r="I18546"/>
      <c r="J18546"/>
      <c r="K18546"/>
      <c r="L18546" s="172"/>
    </row>
    <row r="18547" spans="7:12" x14ac:dyDescent="0.15">
      <c r="G18547"/>
      <c r="H18547"/>
      <c r="I18547"/>
      <c r="J18547"/>
      <c r="K18547"/>
      <c r="L18547" s="172"/>
    </row>
    <row r="18548" spans="7:12" x14ac:dyDescent="0.15">
      <c r="G18548"/>
      <c r="H18548"/>
      <c r="I18548"/>
      <c r="J18548"/>
      <c r="K18548"/>
      <c r="L18548" s="172"/>
    </row>
    <row r="18549" spans="7:12" x14ac:dyDescent="0.15">
      <c r="G18549"/>
      <c r="H18549"/>
      <c r="I18549"/>
      <c r="J18549"/>
      <c r="K18549"/>
      <c r="L18549" s="172"/>
    </row>
    <row r="18550" spans="7:12" x14ac:dyDescent="0.15">
      <c r="G18550"/>
      <c r="H18550"/>
      <c r="I18550"/>
      <c r="J18550"/>
      <c r="K18550"/>
      <c r="L18550" s="172"/>
    </row>
    <row r="18551" spans="7:12" x14ac:dyDescent="0.15">
      <c r="G18551"/>
      <c r="H18551"/>
      <c r="I18551"/>
      <c r="J18551"/>
      <c r="K18551"/>
      <c r="L18551" s="172"/>
    </row>
    <row r="18552" spans="7:12" x14ac:dyDescent="0.15">
      <c r="G18552"/>
      <c r="H18552"/>
      <c r="I18552"/>
      <c r="J18552"/>
      <c r="K18552"/>
      <c r="L18552" s="172"/>
    </row>
    <row r="18553" spans="7:12" x14ac:dyDescent="0.15">
      <c r="G18553"/>
      <c r="H18553"/>
      <c r="I18553"/>
      <c r="J18553"/>
      <c r="K18553"/>
      <c r="L18553" s="172"/>
    </row>
    <row r="18554" spans="7:12" x14ac:dyDescent="0.15">
      <c r="G18554"/>
      <c r="H18554"/>
      <c r="I18554"/>
      <c r="J18554"/>
      <c r="K18554"/>
      <c r="L18554" s="172"/>
    </row>
    <row r="18555" spans="7:12" x14ac:dyDescent="0.15">
      <c r="G18555"/>
      <c r="H18555"/>
      <c r="I18555"/>
      <c r="J18555"/>
      <c r="K18555"/>
      <c r="L18555" s="172"/>
    </row>
    <row r="18556" spans="7:12" x14ac:dyDescent="0.15">
      <c r="G18556"/>
      <c r="H18556"/>
      <c r="I18556"/>
      <c r="J18556"/>
      <c r="K18556"/>
      <c r="L18556" s="172"/>
    </row>
    <row r="18557" spans="7:12" x14ac:dyDescent="0.15">
      <c r="G18557"/>
      <c r="H18557"/>
      <c r="I18557"/>
      <c r="J18557"/>
      <c r="K18557"/>
      <c r="L18557" s="172"/>
    </row>
    <row r="18558" spans="7:12" x14ac:dyDescent="0.15">
      <c r="G18558"/>
      <c r="H18558"/>
      <c r="I18558"/>
      <c r="J18558"/>
      <c r="K18558"/>
      <c r="L18558" s="172"/>
    </row>
    <row r="18559" spans="7:12" x14ac:dyDescent="0.15">
      <c r="G18559"/>
      <c r="H18559"/>
      <c r="I18559"/>
      <c r="J18559"/>
      <c r="K18559"/>
      <c r="L18559" s="172"/>
    </row>
    <row r="18560" spans="7:12" x14ac:dyDescent="0.15">
      <c r="G18560"/>
      <c r="H18560"/>
      <c r="I18560"/>
      <c r="J18560"/>
      <c r="K18560"/>
      <c r="L18560" s="172"/>
    </row>
    <row r="18561" spans="7:12" x14ac:dyDescent="0.15">
      <c r="G18561"/>
      <c r="H18561"/>
      <c r="I18561"/>
      <c r="J18561"/>
      <c r="K18561"/>
      <c r="L18561" s="172"/>
    </row>
    <row r="18562" spans="7:12" x14ac:dyDescent="0.15">
      <c r="G18562"/>
      <c r="H18562"/>
      <c r="I18562"/>
      <c r="J18562"/>
      <c r="K18562"/>
      <c r="L18562" s="172"/>
    </row>
    <row r="18563" spans="7:12" x14ac:dyDescent="0.15">
      <c r="G18563"/>
      <c r="H18563"/>
      <c r="I18563"/>
      <c r="J18563"/>
      <c r="K18563"/>
      <c r="L18563" s="172"/>
    </row>
    <row r="18564" spans="7:12" x14ac:dyDescent="0.15">
      <c r="G18564"/>
      <c r="H18564"/>
      <c r="I18564"/>
      <c r="J18564"/>
      <c r="K18564"/>
      <c r="L18564" s="172"/>
    </row>
    <row r="18565" spans="7:12" x14ac:dyDescent="0.15">
      <c r="G18565"/>
      <c r="H18565"/>
      <c r="I18565"/>
      <c r="J18565"/>
      <c r="K18565"/>
      <c r="L18565" s="172"/>
    </row>
    <row r="18566" spans="7:12" x14ac:dyDescent="0.15">
      <c r="G18566"/>
      <c r="H18566"/>
      <c r="I18566"/>
      <c r="J18566"/>
      <c r="K18566"/>
      <c r="L18566" s="172"/>
    </row>
    <row r="18567" spans="7:12" x14ac:dyDescent="0.15">
      <c r="G18567"/>
      <c r="H18567"/>
      <c r="I18567"/>
      <c r="J18567"/>
      <c r="K18567"/>
      <c r="L18567" s="172"/>
    </row>
    <row r="18568" spans="7:12" x14ac:dyDescent="0.15">
      <c r="G18568"/>
      <c r="H18568"/>
      <c r="I18568"/>
      <c r="J18568"/>
      <c r="K18568"/>
      <c r="L18568" s="172"/>
    </row>
    <row r="18569" spans="7:12" x14ac:dyDescent="0.15">
      <c r="G18569"/>
      <c r="H18569"/>
      <c r="I18569"/>
      <c r="J18569"/>
      <c r="K18569"/>
      <c r="L18569" s="172"/>
    </row>
    <row r="18570" spans="7:12" x14ac:dyDescent="0.15">
      <c r="G18570"/>
      <c r="H18570"/>
      <c r="I18570"/>
      <c r="J18570"/>
      <c r="K18570"/>
      <c r="L18570" s="172"/>
    </row>
    <row r="18571" spans="7:12" x14ac:dyDescent="0.15">
      <c r="G18571"/>
      <c r="H18571"/>
      <c r="I18571"/>
      <c r="J18571"/>
      <c r="K18571"/>
      <c r="L18571" s="172"/>
    </row>
    <row r="18572" spans="7:12" x14ac:dyDescent="0.15">
      <c r="G18572"/>
      <c r="H18572"/>
      <c r="I18572"/>
      <c r="J18572"/>
      <c r="K18572"/>
      <c r="L18572" s="172"/>
    </row>
    <row r="18573" spans="7:12" x14ac:dyDescent="0.15">
      <c r="G18573"/>
      <c r="H18573"/>
      <c r="I18573"/>
      <c r="J18573"/>
      <c r="K18573"/>
      <c r="L18573" s="172"/>
    </row>
    <row r="18574" spans="7:12" x14ac:dyDescent="0.15">
      <c r="G18574"/>
      <c r="H18574"/>
      <c r="I18574"/>
      <c r="J18574"/>
      <c r="K18574"/>
      <c r="L18574" s="172"/>
    </row>
    <row r="18575" spans="7:12" x14ac:dyDescent="0.15">
      <c r="G18575"/>
      <c r="H18575"/>
      <c r="I18575"/>
      <c r="J18575"/>
      <c r="K18575"/>
      <c r="L18575" s="172"/>
    </row>
    <row r="18576" spans="7:12" x14ac:dyDescent="0.15">
      <c r="G18576"/>
      <c r="H18576"/>
      <c r="I18576"/>
      <c r="J18576"/>
      <c r="K18576"/>
      <c r="L18576" s="172"/>
    </row>
    <row r="18577" spans="7:12" x14ac:dyDescent="0.15">
      <c r="G18577"/>
      <c r="H18577"/>
      <c r="I18577"/>
      <c r="J18577"/>
      <c r="K18577"/>
      <c r="L18577" s="172"/>
    </row>
    <row r="18578" spans="7:12" x14ac:dyDescent="0.15">
      <c r="G18578"/>
      <c r="H18578"/>
      <c r="I18578"/>
      <c r="J18578"/>
      <c r="K18578"/>
      <c r="L18578" s="172"/>
    </row>
    <row r="18579" spans="7:12" x14ac:dyDescent="0.15">
      <c r="G18579"/>
      <c r="H18579"/>
      <c r="I18579"/>
      <c r="J18579"/>
      <c r="K18579"/>
      <c r="L18579" s="172"/>
    </row>
    <row r="18580" spans="7:12" x14ac:dyDescent="0.15">
      <c r="G18580"/>
      <c r="H18580"/>
      <c r="I18580"/>
      <c r="J18580"/>
      <c r="K18580"/>
      <c r="L18580" s="172"/>
    </row>
    <row r="18581" spans="7:12" x14ac:dyDescent="0.15">
      <c r="G18581"/>
      <c r="H18581"/>
      <c r="I18581"/>
      <c r="J18581"/>
      <c r="K18581"/>
      <c r="L18581" s="172"/>
    </row>
    <row r="18582" spans="7:12" x14ac:dyDescent="0.15">
      <c r="G18582"/>
      <c r="H18582"/>
      <c r="I18582"/>
      <c r="J18582"/>
      <c r="K18582"/>
      <c r="L18582" s="172"/>
    </row>
    <row r="18583" spans="7:12" x14ac:dyDescent="0.15">
      <c r="G18583"/>
      <c r="H18583"/>
      <c r="I18583"/>
      <c r="J18583"/>
      <c r="K18583"/>
      <c r="L18583" s="172"/>
    </row>
    <row r="18584" spans="7:12" x14ac:dyDescent="0.15">
      <c r="G18584"/>
      <c r="H18584"/>
      <c r="I18584"/>
      <c r="J18584"/>
      <c r="K18584"/>
      <c r="L18584" s="172"/>
    </row>
    <row r="18585" spans="7:12" x14ac:dyDescent="0.15">
      <c r="G18585"/>
      <c r="H18585"/>
      <c r="I18585"/>
      <c r="J18585"/>
      <c r="K18585"/>
      <c r="L18585" s="172"/>
    </row>
    <row r="18586" spans="7:12" x14ac:dyDescent="0.15">
      <c r="G18586"/>
      <c r="H18586"/>
      <c r="I18586"/>
      <c r="J18586"/>
      <c r="K18586"/>
      <c r="L18586" s="172"/>
    </row>
    <row r="18587" spans="7:12" x14ac:dyDescent="0.15">
      <c r="G18587"/>
      <c r="H18587"/>
      <c r="I18587"/>
      <c r="J18587"/>
      <c r="K18587"/>
      <c r="L18587" s="172"/>
    </row>
    <row r="18588" spans="7:12" x14ac:dyDescent="0.15">
      <c r="G18588"/>
      <c r="H18588"/>
      <c r="I18588"/>
      <c r="J18588"/>
      <c r="K18588"/>
      <c r="L18588" s="172"/>
    </row>
    <row r="18589" spans="7:12" x14ac:dyDescent="0.15">
      <c r="G18589"/>
      <c r="H18589"/>
      <c r="I18589"/>
      <c r="J18589"/>
      <c r="K18589"/>
      <c r="L18589" s="172"/>
    </row>
    <row r="18590" spans="7:12" x14ac:dyDescent="0.15">
      <c r="G18590"/>
      <c r="H18590"/>
      <c r="I18590"/>
      <c r="J18590"/>
      <c r="K18590"/>
      <c r="L18590" s="172"/>
    </row>
    <row r="18591" spans="7:12" x14ac:dyDescent="0.15">
      <c r="G18591"/>
      <c r="H18591"/>
      <c r="I18591"/>
      <c r="J18591"/>
      <c r="K18591"/>
      <c r="L18591" s="172"/>
    </row>
    <row r="18592" spans="7:12" x14ac:dyDescent="0.15">
      <c r="G18592"/>
      <c r="H18592"/>
      <c r="I18592"/>
      <c r="J18592"/>
      <c r="K18592"/>
      <c r="L18592" s="172"/>
    </row>
    <row r="18593" spans="7:12" x14ac:dyDescent="0.15">
      <c r="G18593"/>
      <c r="H18593"/>
      <c r="I18593"/>
      <c r="J18593"/>
      <c r="K18593"/>
      <c r="L18593" s="172"/>
    </row>
    <row r="18594" spans="7:12" x14ac:dyDescent="0.15">
      <c r="G18594"/>
      <c r="H18594"/>
      <c r="I18594"/>
      <c r="J18594"/>
      <c r="K18594"/>
      <c r="L18594" s="172"/>
    </row>
    <row r="18595" spans="7:12" x14ac:dyDescent="0.15">
      <c r="G18595"/>
      <c r="H18595"/>
      <c r="I18595"/>
      <c r="J18595"/>
      <c r="K18595"/>
      <c r="L18595" s="172"/>
    </row>
    <row r="18596" spans="7:12" x14ac:dyDescent="0.15">
      <c r="G18596"/>
      <c r="H18596"/>
      <c r="I18596"/>
      <c r="J18596"/>
      <c r="K18596"/>
      <c r="L18596" s="172"/>
    </row>
    <row r="18597" spans="7:12" x14ac:dyDescent="0.15">
      <c r="G18597"/>
      <c r="H18597"/>
      <c r="I18597"/>
      <c r="J18597"/>
      <c r="K18597"/>
      <c r="L18597" s="172"/>
    </row>
    <row r="18598" spans="7:12" x14ac:dyDescent="0.15">
      <c r="G18598"/>
      <c r="H18598"/>
      <c r="I18598"/>
      <c r="J18598"/>
      <c r="K18598"/>
      <c r="L18598" s="172"/>
    </row>
    <row r="18599" spans="7:12" x14ac:dyDescent="0.15">
      <c r="G18599"/>
      <c r="H18599"/>
      <c r="I18599"/>
      <c r="J18599"/>
      <c r="K18599"/>
      <c r="L18599" s="172"/>
    </row>
    <row r="18600" spans="7:12" x14ac:dyDescent="0.15">
      <c r="G18600"/>
      <c r="H18600"/>
      <c r="I18600"/>
      <c r="J18600"/>
      <c r="K18600"/>
      <c r="L18600" s="172"/>
    </row>
    <row r="18601" spans="7:12" x14ac:dyDescent="0.15">
      <c r="G18601"/>
      <c r="H18601"/>
      <c r="I18601"/>
      <c r="J18601"/>
      <c r="K18601"/>
      <c r="L18601" s="172"/>
    </row>
    <row r="18602" spans="7:12" x14ac:dyDescent="0.15">
      <c r="G18602"/>
      <c r="H18602"/>
      <c r="I18602"/>
      <c r="J18602"/>
      <c r="K18602"/>
      <c r="L18602" s="172"/>
    </row>
    <row r="18603" spans="7:12" x14ac:dyDescent="0.15">
      <c r="G18603"/>
      <c r="H18603"/>
      <c r="I18603"/>
      <c r="J18603"/>
      <c r="K18603"/>
      <c r="L18603" s="172"/>
    </row>
    <row r="18604" spans="7:12" x14ac:dyDescent="0.15">
      <c r="G18604"/>
      <c r="H18604"/>
      <c r="I18604"/>
      <c r="J18604"/>
      <c r="K18604"/>
      <c r="L18604" s="172"/>
    </row>
    <row r="18605" spans="7:12" x14ac:dyDescent="0.15">
      <c r="G18605"/>
      <c r="H18605"/>
      <c r="I18605"/>
      <c r="J18605"/>
      <c r="K18605"/>
      <c r="L18605" s="172"/>
    </row>
    <row r="18606" spans="7:12" x14ac:dyDescent="0.15">
      <c r="G18606"/>
      <c r="H18606"/>
      <c r="I18606"/>
      <c r="J18606"/>
      <c r="K18606"/>
      <c r="L18606" s="172"/>
    </row>
    <row r="18607" spans="7:12" x14ac:dyDescent="0.15">
      <c r="G18607"/>
      <c r="H18607"/>
      <c r="I18607"/>
      <c r="J18607"/>
      <c r="K18607"/>
      <c r="L18607" s="172"/>
    </row>
    <row r="18608" spans="7:12" x14ac:dyDescent="0.15">
      <c r="G18608"/>
      <c r="H18608"/>
      <c r="I18608"/>
      <c r="J18608"/>
      <c r="K18608"/>
      <c r="L18608" s="172"/>
    </row>
    <row r="18609" spans="7:12" x14ac:dyDescent="0.15">
      <c r="G18609"/>
      <c r="H18609"/>
      <c r="I18609"/>
      <c r="J18609"/>
      <c r="K18609"/>
      <c r="L18609" s="172"/>
    </row>
    <row r="18610" spans="7:12" x14ac:dyDescent="0.15">
      <c r="G18610"/>
      <c r="H18610"/>
      <c r="I18610"/>
      <c r="J18610"/>
      <c r="K18610"/>
      <c r="L18610" s="172"/>
    </row>
    <row r="18611" spans="7:12" x14ac:dyDescent="0.15">
      <c r="G18611"/>
      <c r="H18611"/>
      <c r="I18611"/>
      <c r="J18611"/>
      <c r="K18611"/>
      <c r="L18611" s="172"/>
    </row>
    <row r="18612" spans="7:12" x14ac:dyDescent="0.15">
      <c r="G18612"/>
      <c r="H18612"/>
      <c r="I18612"/>
      <c r="J18612"/>
      <c r="K18612"/>
      <c r="L18612" s="172"/>
    </row>
    <row r="18613" spans="7:12" x14ac:dyDescent="0.15">
      <c r="G18613"/>
      <c r="H18613"/>
      <c r="I18613"/>
      <c r="J18613"/>
      <c r="K18613"/>
      <c r="L18613" s="172"/>
    </row>
    <row r="18614" spans="7:12" x14ac:dyDescent="0.15">
      <c r="G18614"/>
      <c r="H18614"/>
      <c r="I18614"/>
      <c r="J18614"/>
      <c r="K18614"/>
      <c r="L18614" s="172"/>
    </row>
    <row r="18615" spans="7:12" x14ac:dyDescent="0.15">
      <c r="G18615"/>
      <c r="H18615"/>
      <c r="I18615"/>
      <c r="J18615"/>
      <c r="K18615"/>
      <c r="L18615" s="172"/>
    </row>
    <row r="18616" spans="7:12" x14ac:dyDescent="0.15">
      <c r="G18616"/>
      <c r="H18616"/>
      <c r="I18616"/>
      <c r="J18616"/>
      <c r="K18616"/>
      <c r="L18616" s="172"/>
    </row>
    <row r="18617" spans="7:12" x14ac:dyDescent="0.15">
      <c r="G18617"/>
      <c r="H18617"/>
      <c r="I18617"/>
      <c r="J18617"/>
      <c r="K18617"/>
      <c r="L18617" s="172"/>
    </row>
    <row r="18618" spans="7:12" x14ac:dyDescent="0.15">
      <c r="G18618"/>
      <c r="H18618"/>
      <c r="I18618"/>
      <c r="J18618"/>
      <c r="K18618"/>
      <c r="L18618" s="172"/>
    </row>
    <row r="18619" spans="7:12" x14ac:dyDescent="0.15">
      <c r="G18619"/>
      <c r="H18619"/>
      <c r="I18619"/>
      <c r="J18619"/>
      <c r="K18619"/>
      <c r="L18619" s="172"/>
    </row>
    <row r="18620" spans="7:12" x14ac:dyDescent="0.15">
      <c r="G18620"/>
      <c r="H18620"/>
      <c r="I18620"/>
      <c r="J18620"/>
      <c r="K18620"/>
      <c r="L18620" s="172"/>
    </row>
    <row r="18621" spans="7:12" x14ac:dyDescent="0.15">
      <c r="G18621"/>
      <c r="H18621"/>
      <c r="I18621"/>
      <c r="J18621"/>
      <c r="K18621"/>
      <c r="L18621" s="172"/>
    </row>
    <row r="18622" spans="7:12" x14ac:dyDescent="0.15">
      <c r="G18622"/>
      <c r="H18622"/>
      <c r="I18622"/>
      <c r="J18622"/>
      <c r="K18622"/>
      <c r="L18622" s="172"/>
    </row>
    <row r="18623" spans="7:12" x14ac:dyDescent="0.15">
      <c r="G18623"/>
      <c r="H18623"/>
      <c r="I18623"/>
      <c r="J18623"/>
      <c r="K18623"/>
      <c r="L18623" s="172"/>
    </row>
    <row r="18624" spans="7:12" x14ac:dyDescent="0.15">
      <c r="G18624"/>
      <c r="H18624"/>
      <c r="I18624"/>
      <c r="J18624"/>
      <c r="K18624"/>
      <c r="L18624" s="172"/>
    </row>
    <row r="18625" spans="7:12" x14ac:dyDescent="0.15">
      <c r="G18625"/>
      <c r="H18625"/>
      <c r="I18625"/>
      <c r="J18625"/>
      <c r="K18625"/>
      <c r="L18625" s="172"/>
    </row>
    <row r="18626" spans="7:12" x14ac:dyDescent="0.15">
      <c r="G18626"/>
      <c r="H18626"/>
      <c r="I18626"/>
      <c r="J18626"/>
      <c r="K18626"/>
      <c r="L18626" s="172"/>
    </row>
    <row r="18627" spans="7:12" x14ac:dyDescent="0.15">
      <c r="G18627"/>
      <c r="H18627"/>
      <c r="I18627"/>
      <c r="J18627"/>
      <c r="K18627"/>
      <c r="L18627" s="172"/>
    </row>
    <row r="18628" spans="7:12" x14ac:dyDescent="0.15">
      <c r="G18628"/>
      <c r="H18628"/>
      <c r="I18628"/>
      <c r="J18628"/>
      <c r="K18628"/>
      <c r="L18628" s="172"/>
    </row>
    <row r="18629" spans="7:12" x14ac:dyDescent="0.15">
      <c r="G18629"/>
      <c r="H18629"/>
      <c r="I18629"/>
      <c r="J18629"/>
      <c r="K18629"/>
      <c r="L18629" s="172"/>
    </row>
    <row r="18630" spans="7:12" x14ac:dyDescent="0.15">
      <c r="G18630"/>
      <c r="H18630"/>
      <c r="I18630"/>
      <c r="J18630"/>
      <c r="K18630"/>
      <c r="L18630" s="172"/>
    </row>
    <row r="18631" spans="7:12" x14ac:dyDescent="0.15">
      <c r="G18631"/>
      <c r="H18631"/>
      <c r="I18631"/>
      <c r="J18631"/>
      <c r="K18631"/>
      <c r="L18631" s="172"/>
    </row>
    <row r="18632" spans="7:12" x14ac:dyDescent="0.15">
      <c r="G18632"/>
      <c r="H18632"/>
      <c r="I18632"/>
      <c r="J18632"/>
      <c r="K18632"/>
      <c r="L18632" s="172"/>
    </row>
    <row r="18633" spans="7:12" x14ac:dyDescent="0.15">
      <c r="G18633"/>
      <c r="H18633"/>
      <c r="I18633"/>
      <c r="J18633"/>
      <c r="K18633"/>
      <c r="L18633" s="172"/>
    </row>
    <row r="18634" spans="7:12" x14ac:dyDescent="0.15">
      <c r="G18634"/>
      <c r="H18634"/>
      <c r="I18634"/>
      <c r="J18634"/>
      <c r="K18634"/>
      <c r="L18634" s="172"/>
    </row>
    <row r="18635" spans="7:12" x14ac:dyDescent="0.15">
      <c r="G18635"/>
      <c r="H18635"/>
      <c r="I18635"/>
      <c r="J18635"/>
      <c r="K18635"/>
      <c r="L18635" s="172"/>
    </row>
    <row r="18636" spans="7:12" x14ac:dyDescent="0.15">
      <c r="G18636"/>
      <c r="H18636"/>
      <c r="I18636"/>
      <c r="J18636"/>
      <c r="K18636"/>
      <c r="L18636" s="172"/>
    </row>
    <row r="18637" spans="7:12" x14ac:dyDescent="0.15">
      <c r="G18637"/>
      <c r="H18637"/>
      <c r="I18637"/>
      <c r="J18637"/>
      <c r="K18637"/>
      <c r="L18637" s="172"/>
    </row>
    <row r="18638" spans="7:12" x14ac:dyDescent="0.15">
      <c r="G18638"/>
      <c r="H18638"/>
      <c r="I18638"/>
      <c r="J18638"/>
      <c r="K18638"/>
      <c r="L18638" s="172"/>
    </row>
    <row r="18639" spans="7:12" x14ac:dyDescent="0.15">
      <c r="G18639"/>
      <c r="H18639"/>
      <c r="I18639"/>
      <c r="J18639"/>
      <c r="K18639"/>
      <c r="L18639" s="172"/>
    </row>
    <row r="18640" spans="7:12" x14ac:dyDescent="0.15">
      <c r="G18640"/>
      <c r="H18640"/>
      <c r="I18640"/>
      <c r="J18640"/>
      <c r="K18640"/>
      <c r="L18640" s="172"/>
    </row>
    <row r="18641" spans="7:12" x14ac:dyDescent="0.15">
      <c r="G18641"/>
      <c r="H18641"/>
      <c r="I18641"/>
      <c r="J18641"/>
      <c r="K18641"/>
      <c r="L18641" s="172"/>
    </row>
    <row r="18642" spans="7:12" x14ac:dyDescent="0.15">
      <c r="G18642"/>
      <c r="H18642"/>
      <c r="I18642"/>
      <c r="J18642"/>
      <c r="K18642"/>
      <c r="L18642" s="172"/>
    </row>
    <row r="18643" spans="7:12" x14ac:dyDescent="0.15">
      <c r="G18643"/>
      <c r="H18643"/>
      <c r="I18643"/>
      <c r="J18643"/>
      <c r="K18643"/>
      <c r="L18643" s="172"/>
    </row>
    <row r="18644" spans="7:12" x14ac:dyDescent="0.15">
      <c r="G18644"/>
      <c r="H18644"/>
      <c r="I18644"/>
      <c r="J18644"/>
      <c r="K18644"/>
      <c r="L18644" s="172"/>
    </row>
    <row r="18645" spans="7:12" x14ac:dyDescent="0.15">
      <c r="G18645"/>
      <c r="H18645"/>
      <c r="I18645"/>
      <c r="J18645"/>
      <c r="K18645"/>
      <c r="L18645" s="172"/>
    </row>
    <row r="18646" spans="7:12" x14ac:dyDescent="0.15">
      <c r="G18646"/>
      <c r="H18646"/>
      <c r="I18646"/>
      <c r="J18646"/>
      <c r="K18646"/>
      <c r="L18646" s="172"/>
    </row>
    <row r="18647" spans="7:12" x14ac:dyDescent="0.15">
      <c r="G18647"/>
      <c r="H18647"/>
      <c r="I18647"/>
      <c r="J18647"/>
      <c r="K18647"/>
      <c r="L18647" s="172"/>
    </row>
    <row r="18648" spans="7:12" x14ac:dyDescent="0.15">
      <c r="G18648"/>
      <c r="H18648"/>
      <c r="I18648"/>
      <c r="J18648"/>
      <c r="K18648"/>
      <c r="L18648" s="172"/>
    </row>
    <row r="18649" spans="7:12" x14ac:dyDescent="0.15">
      <c r="G18649"/>
      <c r="H18649"/>
      <c r="I18649"/>
      <c r="J18649"/>
      <c r="K18649"/>
      <c r="L18649" s="172"/>
    </row>
    <row r="18650" spans="7:12" x14ac:dyDescent="0.15">
      <c r="G18650"/>
      <c r="H18650"/>
      <c r="I18650"/>
      <c r="J18650"/>
      <c r="K18650"/>
      <c r="L18650" s="172"/>
    </row>
    <row r="18651" spans="7:12" x14ac:dyDescent="0.15">
      <c r="G18651"/>
      <c r="H18651"/>
      <c r="I18651"/>
      <c r="J18651"/>
      <c r="K18651"/>
      <c r="L18651" s="172"/>
    </row>
    <row r="18652" spans="7:12" x14ac:dyDescent="0.15">
      <c r="G18652"/>
      <c r="H18652"/>
      <c r="I18652"/>
      <c r="J18652"/>
      <c r="K18652"/>
      <c r="L18652" s="172"/>
    </row>
    <row r="18653" spans="7:12" x14ac:dyDescent="0.15">
      <c r="G18653"/>
      <c r="H18653"/>
      <c r="I18653"/>
      <c r="J18653"/>
      <c r="K18653"/>
      <c r="L18653" s="172"/>
    </row>
    <row r="18654" spans="7:12" x14ac:dyDescent="0.15">
      <c r="G18654"/>
      <c r="H18654"/>
      <c r="I18654"/>
      <c r="J18654"/>
      <c r="K18654"/>
      <c r="L18654" s="172"/>
    </row>
    <row r="18655" spans="7:12" x14ac:dyDescent="0.15">
      <c r="G18655"/>
      <c r="H18655"/>
      <c r="I18655"/>
      <c r="J18655"/>
      <c r="K18655"/>
      <c r="L18655" s="172"/>
    </row>
    <row r="18656" spans="7:12" x14ac:dyDescent="0.15">
      <c r="G18656"/>
      <c r="H18656"/>
      <c r="I18656"/>
      <c r="J18656"/>
      <c r="K18656"/>
      <c r="L18656" s="172"/>
    </row>
    <row r="18657" spans="7:12" x14ac:dyDescent="0.15">
      <c r="G18657"/>
      <c r="H18657"/>
      <c r="I18657"/>
      <c r="J18657"/>
      <c r="K18657"/>
      <c r="L18657" s="172"/>
    </row>
    <row r="18658" spans="7:12" x14ac:dyDescent="0.15">
      <c r="G18658"/>
      <c r="H18658"/>
      <c r="I18658"/>
      <c r="J18658"/>
      <c r="K18658"/>
      <c r="L18658" s="172"/>
    </row>
    <row r="18659" spans="7:12" x14ac:dyDescent="0.15">
      <c r="G18659"/>
      <c r="H18659"/>
      <c r="I18659"/>
      <c r="J18659"/>
      <c r="K18659"/>
      <c r="L18659" s="172"/>
    </row>
    <row r="18660" spans="7:12" x14ac:dyDescent="0.15">
      <c r="G18660"/>
      <c r="H18660"/>
      <c r="I18660"/>
      <c r="J18660"/>
      <c r="K18660"/>
      <c r="L18660" s="172"/>
    </row>
    <row r="18661" spans="7:12" x14ac:dyDescent="0.15">
      <c r="G18661"/>
      <c r="H18661"/>
      <c r="I18661"/>
      <c r="J18661"/>
      <c r="K18661"/>
      <c r="L18661" s="172"/>
    </row>
    <row r="18662" spans="7:12" x14ac:dyDescent="0.15">
      <c r="G18662"/>
      <c r="H18662"/>
      <c r="I18662"/>
      <c r="J18662"/>
      <c r="K18662"/>
      <c r="L18662" s="172"/>
    </row>
    <row r="18663" spans="7:12" x14ac:dyDescent="0.15">
      <c r="G18663"/>
      <c r="H18663"/>
      <c r="I18663"/>
      <c r="J18663"/>
      <c r="K18663"/>
      <c r="L18663" s="172"/>
    </row>
    <row r="18664" spans="7:12" x14ac:dyDescent="0.15">
      <c r="G18664"/>
      <c r="H18664"/>
      <c r="I18664"/>
      <c r="J18664"/>
      <c r="K18664"/>
      <c r="L18664" s="172"/>
    </row>
    <row r="18665" spans="7:12" x14ac:dyDescent="0.15">
      <c r="G18665"/>
      <c r="H18665"/>
      <c r="I18665"/>
      <c r="J18665"/>
      <c r="K18665"/>
      <c r="L18665" s="172"/>
    </row>
    <row r="18666" spans="7:12" x14ac:dyDescent="0.15">
      <c r="G18666"/>
      <c r="H18666"/>
      <c r="I18666"/>
      <c r="J18666"/>
      <c r="K18666"/>
      <c r="L18666" s="172"/>
    </row>
    <row r="18667" spans="7:12" x14ac:dyDescent="0.15">
      <c r="G18667"/>
      <c r="H18667"/>
      <c r="I18667"/>
      <c r="J18667"/>
      <c r="K18667"/>
      <c r="L18667" s="172"/>
    </row>
    <row r="18668" spans="7:12" x14ac:dyDescent="0.15">
      <c r="G18668"/>
      <c r="H18668"/>
      <c r="I18668"/>
      <c r="J18668"/>
      <c r="K18668"/>
      <c r="L18668" s="172"/>
    </row>
    <row r="18669" spans="7:12" x14ac:dyDescent="0.15">
      <c r="G18669"/>
      <c r="H18669"/>
      <c r="I18669"/>
      <c r="J18669"/>
      <c r="K18669"/>
      <c r="L18669" s="172"/>
    </row>
    <row r="18670" spans="7:12" x14ac:dyDescent="0.15">
      <c r="G18670"/>
      <c r="H18670"/>
      <c r="I18670"/>
      <c r="J18670"/>
      <c r="K18670"/>
      <c r="L18670" s="172"/>
    </row>
    <row r="18671" spans="7:12" x14ac:dyDescent="0.15">
      <c r="G18671"/>
      <c r="H18671"/>
      <c r="I18671"/>
      <c r="J18671"/>
      <c r="K18671"/>
      <c r="L18671" s="172"/>
    </row>
    <row r="18672" spans="7:12" x14ac:dyDescent="0.15">
      <c r="G18672"/>
      <c r="H18672"/>
      <c r="I18672"/>
      <c r="J18672"/>
      <c r="K18672"/>
      <c r="L18672" s="172"/>
    </row>
    <row r="18673" spans="7:12" x14ac:dyDescent="0.15">
      <c r="G18673"/>
      <c r="H18673"/>
      <c r="I18673"/>
      <c r="J18673"/>
      <c r="K18673"/>
      <c r="L18673" s="172"/>
    </row>
    <row r="18674" spans="7:12" x14ac:dyDescent="0.15">
      <c r="G18674"/>
      <c r="H18674"/>
      <c r="I18674"/>
      <c r="J18674"/>
      <c r="K18674"/>
      <c r="L18674" s="172"/>
    </row>
    <row r="18675" spans="7:12" x14ac:dyDescent="0.15">
      <c r="G18675"/>
      <c r="H18675"/>
      <c r="I18675"/>
      <c r="J18675"/>
      <c r="K18675"/>
      <c r="L18675" s="172"/>
    </row>
    <row r="18676" spans="7:12" x14ac:dyDescent="0.15">
      <c r="G18676"/>
      <c r="H18676"/>
      <c r="I18676"/>
      <c r="J18676"/>
      <c r="K18676"/>
      <c r="L18676" s="172"/>
    </row>
    <row r="18677" spans="7:12" x14ac:dyDescent="0.15">
      <c r="G18677"/>
      <c r="H18677"/>
      <c r="I18677"/>
      <c r="J18677"/>
      <c r="K18677"/>
      <c r="L18677" s="172"/>
    </row>
    <row r="18678" spans="7:12" x14ac:dyDescent="0.15">
      <c r="G18678"/>
      <c r="H18678"/>
      <c r="I18678"/>
      <c r="J18678"/>
      <c r="K18678"/>
      <c r="L18678" s="172"/>
    </row>
    <row r="18679" spans="7:12" x14ac:dyDescent="0.15">
      <c r="G18679"/>
      <c r="H18679"/>
      <c r="I18679"/>
      <c r="J18679"/>
      <c r="K18679"/>
      <c r="L18679" s="172"/>
    </row>
    <row r="18680" spans="7:12" x14ac:dyDescent="0.15">
      <c r="G18680"/>
      <c r="H18680"/>
      <c r="I18680"/>
      <c r="J18680"/>
      <c r="K18680"/>
      <c r="L18680" s="172"/>
    </row>
    <row r="18681" spans="7:12" x14ac:dyDescent="0.15">
      <c r="G18681"/>
      <c r="H18681"/>
      <c r="I18681"/>
      <c r="J18681"/>
      <c r="K18681"/>
      <c r="L18681" s="172"/>
    </row>
    <row r="18682" spans="7:12" x14ac:dyDescent="0.15">
      <c r="G18682"/>
      <c r="H18682"/>
      <c r="I18682"/>
      <c r="J18682"/>
      <c r="K18682"/>
      <c r="L18682" s="172"/>
    </row>
    <row r="18683" spans="7:12" x14ac:dyDescent="0.15">
      <c r="G18683"/>
      <c r="H18683"/>
      <c r="I18683"/>
      <c r="J18683"/>
      <c r="K18683"/>
      <c r="L18683" s="172"/>
    </row>
    <row r="18684" spans="7:12" x14ac:dyDescent="0.15">
      <c r="G18684"/>
      <c r="H18684"/>
      <c r="I18684"/>
      <c r="J18684"/>
      <c r="K18684"/>
      <c r="L18684" s="172"/>
    </row>
    <row r="18685" spans="7:12" x14ac:dyDescent="0.15">
      <c r="G18685"/>
      <c r="H18685"/>
      <c r="I18685"/>
      <c r="J18685"/>
      <c r="K18685"/>
      <c r="L18685" s="172"/>
    </row>
    <row r="18686" spans="7:12" x14ac:dyDescent="0.15">
      <c r="G18686"/>
      <c r="H18686"/>
      <c r="I18686"/>
      <c r="J18686"/>
      <c r="K18686"/>
      <c r="L18686" s="172"/>
    </row>
    <row r="18687" spans="7:12" x14ac:dyDescent="0.15">
      <c r="G18687"/>
      <c r="H18687"/>
      <c r="I18687"/>
      <c r="J18687"/>
      <c r="K18687"/>
      <c r="L18687" s="172"/>
    </row>
    <row r="18688" spans="7:12" x14ac:dyDescent="0.15">
      <c r="G18688"/>
      <c r="H18688"/>
      <c r="I18688"/>
      <c r="J18688"/>
      <c r="K18688"/>
      <c r="L18688" s="172"/>
    </row>
    <row r="18689" spans="7:12" x14ac:dyDescent="0.15">
      <c r="G18689"/>
      <c r="H18689"/>
      <c r="I18689"/>
      <c r="J18689"/>
      <c r="K18689"/>
      <c r="L18689" s="172"/>
    </row>
    <row r="18690" spans="7:12" x14ac:dyDescent="0.15">
      <c r="G18690"/>
      <c r="H18690"/>
      <c r="I18690"/>
      <c r="J18690"/>
      <c r="K18690"/>
      <c r="L18690" s="172"/>
    </row>
    <row r="18691" spans="7:12" x14ac:dyDescent="0.15">
      <c r="G18691"/>
      <c r="H18691"/>
      <c r="I18691"/>
      <c r="J18691"/>
      <c r="K18691"/>
      <c r="L18691" s="172"/>
    </row>
    <row r="18692" spans="7:12" x14ac:dyDescent="0.15">
      <c r="G18692"/>
      <c r="H18692"/>
      <c r="I18692"/>
      <c r="J18692"/>
      <c r="K18692"/>
      <c r="L18692" s="172"/>
    </row>
    <row r="18693" spans="7:12" x14ac:dyDescent="0.15">
      <c r="G18693"/>
      <c r="H18693"/>
      <c r="I18693"/>
      <c r="J18693"/>
      <c r="K18693"/>
      <c r="L18693" s="172"/>
    </row>
    <row r="18694" spans="7:12" x14ac:dyDescent="0.15">
      <c r="G18694"/>
      <c r="H18694"/>
      <c r="I18694"/>
      <c r="J18694"/>
      <c r="K18694"/>
      <c r="L18694" s="172"/>
    </row>
    <row r="18695" spans="7:12" x14ac:dyDescent="0.15">
      <c r="G18695"/>
      <c r="H18695"/>
      <c r="I18695"/>
      <c r="J18695"/>
      <c r="K18695"/>
      <c r="L18695" s="172"/>
    </row>
    <row r="18696" spans="7:12" x14ac:dyDescent="0.15">
      <c r="G18696"/>
      <c r="H18696"/>
      <c r="I18696"/>
      <c r="J18696"/>
      <c r="K18696"/>
      <c r="L18696" s="172"/>
    </row>
    <row r="18697" spans="7:12" x14ac:dyDescent="0.15">
      <c r="G18697"/>
      <c r="H18697"/>
      <c r="I18697"/>
      <c r="J18697"/>
      <c r="K18697"/>
      <c r="L18697" s="172"/>
    </row>
    <row r="18698" spans="7:12" x14ac:dyDescent="0.15">
      <c r="G18698"/>
      <c r="H18698"/>
      <c r="I18698"/>
      <c r="J18698"/>
      <c r="K18698"/>
      <c r="L18698" s="172"/>
    </row>
    <row r="18699" spans="7:12" x14ac:dyDescent="0.15">
      <c r="G18699"/>
      <c r="H18699"/>
      <c r="I18699"/>
      <c r="J18699"/>
      <c r="K18699"/>
      <c r="L18699" s="172"/>
    </row>
    <row r="18700" spans="7:12" x14ac:dyDescent="0.15">
      <c r="G18700"/>
      <c r="H18700"/>
      <c r="I18700"/>
      <c r="J18700"/>
      <c r="K18700"/>
      <c r="L18700" s="172"/>
    </row>
    <row r="18701" spans="7:12" x14ac:dyDescent="0.15">
      <c r="G18701"/>
      <c r="H18701"/>
      <c r="I18701"/>
      <c r="J18701"/>
      <c r="K18701"/>
      <c r="L18701" s="172"/>
    </row>
    <row r="18702" spans="7:12" x14ac:dyDescent="0.15">
      <c r="G18702"/>
      <c r="H18702"/>
      <c r="I18702"/>
      <c r="J18702"/>
      <c r="K18702"/>
      <c r="L18702" s="172"/>
    </row>
    <row r="18703" spans="7:12" x14ac:dyDescent="0.15">
      <c r="G18703"/>
      <c r="H18703"/>
      <c r="I18703"/>
      <c r="J18703"/>
      <c r="K18703"/>
      <c r="L18703" s="172"/>
    </row>
    <row r="18704" spans="7:12" x14ac:dyDescent="0.15">
      <c r="G18704"/>
      <c r="H18704"/>
      <c r="I18704"/>
      <c r="J18704"/>
      <c r="K18704"/>
      <c r="L18704" s="172"/>
    </row>
    <row r="18705" spans="7:12" x14ac:dyDescent="0.15">
      <c r="G18705"/>
      <c r="H18705"/>
      <c r="I18705"/>
      <c r="J18705"/>
      <c r="K18705"/>
      <c r="L18705" s="172"/>
    </row>
    <row r="18706" spans="7:12" x14ac:dyDescent="0.15">
      <c r="G18706"/>
      <c r="H18706"/>
      <c r="I18706"/>
      <c r="J18706"/>
      <c r="K18706"/>
      <c r="L18706" s="172"/>
    </row>
    <row r="18707" spans="7:12" x14ac:dyDescent="0.15">
      <c r="G18707"/>
      <c r="H18707"/>
      <c r="I18707"/>
      <c r="J18707"/>
      <c r="K18707"/>
      <c r="L18707" s="172"/>
    </row>
    <row r="18708" spans="7:12" x14ac:dyDescent="0.15">
      <c r="G18708"/>
      <c r="H18708"/>
      <c r="I18708"/>
      <c r="J18708"/>
      <c r="K18708"/>
      <c r="L18708" s="172"/>
    </row>
    <row r="18709" spans="7:12" x14ac:dyDescent="0.15">
      <c r="G18709"/>
      <c r="H18709"/>
      <c r="I18709"/>
      <c r="J18709"/>
      <c r="K18709"/>
      <c r="L18709" s="172"/>
    </row>
    <row r="18710" spans="7:12" x14ac:dyDescent="0.15">
      <c r="G18710"/>
      <c r="H18710"/>
      <c r="I18710"/>
      <c r="J18710"/>
      <c r="K18710"/>
      <c r="L18710" s="172"/>
    </row>
    <row r="18711" spans="7:12" x14ac:dyDescent="0.15">
      <c r="G18711"/>
      <c r="H18711"/>
      <c r="I18711"/>
      <c r="J18711"/>
      <c r="K18711"/>
      <c r="L18711" s="172"/>
    </row>
    <row r="18712" spans="7:12" x14ac:dyDescent="0.15">
      <c r="G18712"/>
      <c r="H18712"/>
      <c r="I18712"/>
      <c r="J18712"/>
      <c r="K18712"/>
      <c r="L18712" s="172"/>
    </row>
    <row r="18713" spans="7:12" x14ac:dyDescent="0.15">
      <c r="G18713"/>
      <c r="H18713"/>
      <c r="I18713"/>
      <c r="J18713"/>
      <c r="K18713"/>
      <c r="L18713" s="172"/>
    </row>
    <row r="18714" spans="7:12" x14ac:dyDescent="0.15">
      <c r="G18714"/>
      <c r="H18714"/>
      <c r="I18714"/>
      <c r="J18714"/>
      <c r="K18714"/>
      <c r="L18714" s="172"/>
    </row>
    <row r="18715" spans="7:12" x14ac:dyDescent="0.15">
      <c r="G18715"/>
      <c r="H18715"/>
      <c r="I18715"/>
      <c r="J18715"/>
      <c r="K18715"/>
      <c r="L18715" s="172"/>
    </row>
    <row r="18716" spans="7:12" x14ac:dyDescent="0.15">
      <c r="G18716"/>
      <c r="H18716"/>
      <c r="I18716"/>
      <c r="J18716"/>
      <c r="K18716"/>
      <c r="L18716" s="172"/>
    </row>
    <row r="18717" spans="7:12" x14ac:dyDescent="0.15">
      <c r="G18717"/>
      <c r="H18717"/>
      <c r="I18717"/>
      <c r="J18717"/>
      <c r="K18717"/>
      <c r="L18717" s="172"/>
    </row>
    <row r="18718" spans="7:12" x14ac:dyDescent="0.15">
      <c r="G18718"/>
      <c r="H18718"/>
      <c r="I18718"/>
      <c r="J18718"/>
      <c r="K18718"/>
      <c r="L18718" s="172"/>
    </row>
    <row r="18719" spans="7:12" x14ac:dyDescent="0.15">
      <c r="G18719"/>
      <c r="H18719"/>
      <c r="I18719"/>
      <c r="J18719"/>
      <c r="K18719"/>
      <c r="L18719" s="172"/>
    </row>
    <row r="18720" spans="7:12" x14ac:dyDescent="0.15">
      <c r="G18720"/>
      <c r="H18720"/>
      <c r="I18720"/>
      <c r="J18720"/>
      <c r="K18720"/>
      <c r="L18720" s="172"/>
    </row>
    <row r="18721" spans="7:12" x14ac:dyDescent="0.15">
      <c r="G18721"/>
      <c r="H18721"/>
      <c r="I18721"/>
      <c r="J18721"/>
      <c r="K18721"/>
      <c r="L18721" s="172"/>
    </row>
    <row r="18722" spans="7:12" x14ac:dyDescent="0.15">
      <c r="G18722"/>
      <c r="H18722"/>
      <c r="I18722"/>
      <c r="J18722"/>
      <c r="K18722"/>
      <c r="L18722" s="172"/>
    </row>
    <row r="18723" spans="7:12" x14ac:dyDescent="0.15">
      <c r="G18723"/>
      <c r="H18723"/>
      <c r="I18723"/>
      <c r="J18723"/>
      <c r="K18723"/>
      <c r="L18723" s="172"/>
    </row>
    <row r="18724" spans="7:12" x14ac:dyDescent="0.15">
      <c r="G18724"/>
      <c r="H18724"/>
      <c r="I18724"/>
      <c r="J18724"/>
      <c r="K18724"/>
      <c r="L18724" s="172"/>
    </row>
    <row r="18725" spans="7:12" x14ac:dyDescent="0.15">
      <c r="G18725"/>
      <c r="H18725"/>
      <c r="I18725"/>
      <c r="J18725"/>
      <c r="K18725"/>
      <c r="L18725" s="172"/>
    </row>
    <row r="18726" spans="7:12" x14ac:dyDescent="0.15">
      <c r="G18726"/>
      <c r="H18726"/>
      <c r="I18726"/>
      <c r="J18726"/>
      <c r="K18726"/>
      <c r="L18726" s="172"/>
    </row>
    <row r="18727" spans="7:12" x14ac:dyDescent="0.15">
      <c r="G18727"/>
      <c r="H18727"/>
      <c r="I18727"/>
      <c r="J18727"/>
      <c r="K18727"/>
      <c r="L18727" s="172"/>
    </row>
    <row r="18728" spans="7:12" x14ac:dyDescent="0.15">
      <c r="G18728"/>
      <c r="H18728"/>
      <c r="I18728"/>
      <c r="J18728"/>
      <c r="K18728"/>
      <c r="L18728" s="172"/>
    </row>
    <row r="18729" spans="7:12" x14ac:dyDescent="0.15">
      <c r="G18729"/>
      <c r="H18729"/>
      <c r="I18729"/>
      <c r="J18729"/>
      <c r="K18729"/>
      <c r="L18729" s="172"/>
    </row>
    <row r="18730" spans="7:12" x14ac:dyDescent="0.15">
      <c r="G18730"/>
      <c r="H18730"/>
      <c r="I18730"/>
      <c r="J18730"/>
      <c r="K18730"/>
      <c r="L18730" s="172"/>
    </row>
    <row r="18731" spans="7:12" x14ac:dyDescent="0.15">
      <c r="G18731"/>
      <c r="H18731"/>
      <c r="I18731"/>
      <c r="J18731"/>
      <c r="K18731"/>
      <c r="L18731" s="172"/>
    </row>
    <row r="18732" spans="7:12" x14ac:dyDescent="0.15">
      <c r="G18732"/>
      <c r="H18732"/>
      <c r="I18732"/>
      <c r="J18732"/>
      <c r="K18732"/>
      <c r="L18732" s="172"/>
    </row>
    <row r="18733" spans="7:12" x14ac:dyDescent="0.15">
      <c r="G18733"/>
      <c r="H18733"/>
      <c r="I18733"/>
      <c r="J18733"/>
      <c r="K18733"/>
      <c r="L18733" s="172"/>
    </row>
    <row r="18734" spans="7:12" x14ac:dyDescent="0.15">
      <c r="G18734"/>
      <c r="H18734"/>
      <c r="I18734"/>
      <c r="J18734"/>
      <c r="K18734"/>
      <c r="L18734" s="172"/>
    </row>
    <row r="18735" spans="7:12" x14ac:dyDescent="0.15">
      <c r="G18735"/>
      <c r="H18735"/>
      <c r="I18735"/>
      <c r="J18735"/>
      <c r="K18735"/>
      <c r="L18735" s="172"/>
    </row>
    <row r="18736" spans="7:12" x14ac:dyDescent="0.15">
      <c r="G18736"/>
      <c r="H18736"/>
      <c r="I18736"/>
      <c r="J18736"/>
      <c r="K18736"/>
      <c r="L18736" s="172"/>
    </row>
    <row r="18737" spans="7:12" x14ac:dyDescent="0.15">
      <c r="G18737"/>
      <c r="H18737"/>
      <c r="I18737"/>
      <c r="J18737"/>
      <c r="K18737"/>
      <c r="L18737" s="172"/>
    </row>
    <row r="18738" spans="7:12" x14ac:dyDescent="0.15">
      <c r="G18738"/>
      <c r="H18738"/>
      <c r="I18738"/>
      <c r="J18738"/>
      <c r="K18738"/>
      <c r="L18738" s="172"/>
    </row>
    <row r="18739" spans="7:12" x14ac:dyDescent="0.15">
      <c r="G18739"/>
      <c r="H18739"/>
      <c r="I18739"/>
      <c r="J18739"/>
      <c r="K18739"/>
      <c r="L18739" s="172"/>
    </row>
    <row r="18740" spans="7:12" x14ac:dyDescent="0.15">
      <c r="G18740"/>
      <c r="H18740"/>
      <c r="I18740"/>
      <c r="J18740"/>
      <c r="K18740"/>
      <c r="L18740" s="172"/>
    </row>
    <row r="18741" spans="7:12" x14ac:dyDescent="0.15">
      <c r="G18741"/>
      <c r="H18741"/>
      <c r="I18741"/>
      <c r="J18741"/>
      <c r="K18741"/>
      <c r="L18741" s="172"/>
    </row>
    <row r="18742" spans="7:12" x14ac:dyDescent="0.15">
      <c r="G18742"/>
      <c r="H18742"/>
      <c r="I18742"/>
      <c r="J18742"/>
      <c r="K18742"/>
      <c r="L18742" s="172"/>
    </row>
    <row r="18743" spans="7:12" x14ac:dyDescent="0.15">
      <c r="G18743"/>
      <c r="H18743"/>
      <c r="I18743"/>
      <c r="J18743"/>
      <c r="K18743"/>
      <c r="L18743" s="172"/>
    </row>
    <row r="18744" spans="7:12" x14ac:dyDescent="0.15">
      <c r="G18744"/>
      <c r="H18744"/>
      <c r="I18744"/>
      <c r="J18744"/>
      <c r="K18744"/>
      <c r="L18744" s="172"/>
    </row>
    <row r="18745" spans="7:12" x14ac:dyDescent="0.15">
      <c r="G18745"/>
      <c r="H18745"/>
      <c r="I18745"/>
      <c r="J18745"/>
      <c r="K18745"/>
      <c r="L18745" s="172"/>
    </row>
    <row r="18746" spans="7:12" x14ac:dyDescent="0.15">
      <c r="G18746"/>
      <c r="H18746"/>
      <c r="I18746"/>
      <c r="J18746"/>
      <c r="K18746"/>
      <c r="L18746" s="172"/>
    </row>
    <row r="18747" spans="7:12" x14ac:dyDescent="0.15">
      <c r="G18747"/>
      <c r="H18747"/>
      <c r="I18747"/>
      <c r="J18747"/>
      <c r="K18747"/>
      <c r="L18747" s="172"/>
    </row>
    <row r="18748" spans="7:12" x14ac:dyDescent="0.15">
      <c r="G18748"/>
      <c r="H18748"/>
      <c r="I18748"/>
      <c r="J18748"/>
      <c r="K18748"/>
      <c r="L18748" s="172"/>
    </row>
    <row r="18749" spans="7:12" x14ac:dyDescent="0.15">
      <c r="G18749"/>
      <c r="H18749"/>
      <c r="I18749"/>
      <c r="J18749"/>
      <c r="K18749"/>
      <c r="L18749" s="172"/>
    </row>
    <row r="18750" spans="7:12" x14ac:dyDescent="0.15">
      <c r="G18750"/>
      <c r="H18750"/>
      <c r="I18750"/>
      <c r="J18750"/>
      <c r="K18750"/>
      <c r="L18750" s="172"/>
    </row>
    <row r="18751" spans="7:12" x14ac:dyDescent="0.15">
      <c r="G18751"/>
      <c r="H18751"/>
      <c r="I18751"/>
      <c r="J18751"/>
      <c r="K18751"/>
      <c r="L18751" s="172"/>
    </row>
    <row r="18752" spans="7:12" x14ac:dyDescent="0.15">
      <c r="G18752"/>
      <c r="H18752"/>
      <c r="I18752"/>
      <c r="J18752"/>
      <c r="K18752"/>
      <c r="L18752" s="172"/>
    </row>
    <row r="18753" spans="7:12" x14ac:dyDescent="0.15">
      <c r="G18753"/>
      <c r="H18753"/>
      <c r="I18753"/>
      <c r="J18753"/>
      <c r="K18753"/>
      <c r="L18753" s="172"/>
    </row>
    <row r="18754" spans="7:12" x14ac:dyDescent="0.15">
      <c r="G18754"/>
      <c r="H18754"/>
      <c r="I18754"/>
      <c r="J18754"/>
      <c r="K18754"/>
      <c r="L18754" s="172"/>
    </row>
    <row r="18755" spans="7:12" x14ac:dyDescent="0.15">
      <c r="G18755"/>
      <c r="H18755"/>
      <c r="I18755"/>
      <c r="J18755"/>
      <c r="K18755"/>
      <c r="L18755" s="172"/>
    </row>
    <row r="18756" spans="7:12" x14ac:dyDescent="0.15">
      <c r="G18756"/>
      <c r="H18756"/>
      <c r="I18756"/>
      <c r="J18756"/>
      <c r="K18756"/>
      <c r="L18756" s="172"/>
    </row>
    <row r="18757" spans="7:12" x14ac:dyDescent="0.15">
      <c r="G18757"/>
      <c r="H18757"/>
      <c r="I18757"/>
      <c r="J18757"/>
      <c r="K18757"/>
      <c r="L18757" s="172"/>
    </row>
    <row r="18758" spans="7:12" x14ac:dyDescent="0.15">
      <c r="G18758"/>
      <c r="H18758"/>
      <c r="I18758"/>
      <c r="J18758"/>
      <c r="K18758"/>
      <c r="L18758" s="172"/>
    </row>
    <row r="18759" spans="7:12" x14ac:dyDescent="0.15">
      <c r="G18759"/>
      <c r="H18759"/>
      <c r="I18759"/>
      <c r="J18759"/>
      <c r="K18759"/>
      <c r="L18759" s="172"/>
    </row>
    <row r="18760" spans="7:12" x14ac:dyDescent="0.15">
      <c r="G18760"/>
      <c r="H18760"/>
      <c r="I18760"/>
      <c r="J18760"/>
      <c r="K18760"/>
      <c r="L18760" s="172"/>
    </row>
    <row r="18761" spans="7:12" x14ac:dyDescent="0.15">
      <c r="G18761"/>
      <c r="H18761"/>
      <c r="I18761"/>
      <c r="J18761"/>
      <c r="K18761"/>
      <c r="L18761" s="172"/>
    </row>
    <row r="18762" spans="7:12" x14ac:dyDescent="0.15">
      <c r="G18762"/>
      <c r="H18762"/>
      <c r="I18762"/>
      <c r="J18762"/>
      <c r="K18762"/>
      <c r="L18762" s="172"/>
    </row>
    <row r="18763" spans="7:12" x14ac:dyDescent="0.15">
      <c r="G18763"/>
      <c r="H18763"/>
      <c r="I18763"/>
      <c r="J18763"/>
      <c r="K18763"/>
      <c r="L18763" s="172"/>
    </row>
    <row r="18764" spans="7:12" x14ac:dyDescent="0.15">
      <c r="G18764"/>
      <c r="H18764"/>
      <c r="I18764"/>
      <c r="J18764"/>
      <c r="K18764"/>
      <c r="L18764" s="172"/>
    </row>
    <row r="18765" spans="7:12" x14ac:dyDescent="0.15">
      <c r="G18765"/>
      <c r="H18765"/>
      <c r="I18765"/>
      <c r="J18765"/>
      <c r="K18765"/>
      <c r="L18765" s="172"/>
    </row>
    <row r="18766" spans="7:12" x14ac:dyDescent="0.15">
      <c r="G18766"/>
      <c r="H18766"/>
      <c r="I18766"/>
      <c r="J18766"/>
      <c r="K18766"/>
      <c r="L18766" s="172"/>
    </row>
    <row r="18767" spans="7:12" x14ac:dyDescent="0.15">
      <c r="G18767"/>
      <c r="H18767"/>
      <c r="I18767"/>
      <c r="J18767"/>
      <c r="K18767"/>
      <c r="L18767" s="172"/>
    </row>
    <row r="18768" spans="7:12" x14ac:dyDescent="0.15">
      <c r="G18768"/>
      <c r="H18768"/>
      <c r="I18768"/>
      <c r="J18768"/>
      <c r="K18768"/>
      <c r="L18768" s="172"/>
    </row>
    <row r="18769" spans="7:12" x14ac:dyDescent="0.15">
      <c r="G18769"/>
      <c r="H18769"/>
      <c r="I18769"/>
      <c r="J18769"/>
      <c r="K18769"/>
      <c r="L18769" s="172"/>
    </row>
    <row r="18770" spans="7:12" x14ac:dyDescent="0.15">
      <c r="G18770"/>
      <c r="H18770"/>
      <c r="I18770"/>
      <c r="J18770"/>
      <c r="K18770"/>
      <c r="L18770" s="172"/>
    </row>
    <row r="18771" spans="7:12" x14ac:dyDescent="0.15">
      <c r="G18771"/>
      <c r="H18771"/>
      <c r="I18771"/>
      <c r="J18771"/>
      <c r="K18771"/>
      <c r="L18771" s="172"/>
    </row>
    <row r="18772" spans="7:12" x14ac:dyDescent="0.15">
      <c r="G18772"/>
      <c r="H18772"/>
      <c r="I18772"/>
      <c r="J18772"/>
      <c r="K18772"/>
      <c r="L18772" s="172"/>
    </row>
    <row r="18773" spans="7:12" x14ac:dyDescent="0.15">
      <c r="G18773"/>
      <c r="H18773"/>
      <c r="I18773"/>
      <c r="J18773"/>
      <c r="K18773"/>
      <c r="L18773" s="172"/>
    </row>
    <row r="18774" spans="7:12" x14ac:dyDescent="0.15">
      <c r="G18774"/>
      <c r="H18774"/>
      <c r="I18774"/>
      <c r="J18774"/>
      <c r="K18774"/>
      <c r="L18774" s="172"/>
    </row>
    <row r="18775" spans="7:12" x14ac:dyDescent="0.15">
      <c r="G18775"/>
      <c r="H18775"/>
      <c r="I18775"/>
      <c r="J18775"/>
      <c r="K18775"/>
      <c r="L18775" s="172"/>
    </row>
    <row r="18776" spans="7:12" x14ac:dyDescent="0.15">
      <c r="G18776"/>
      <c r="H18776"/>
      <c r="I18776"/>
      <c r="J18776"/>
      <c r="K18776"/>
      <c r="L18776" s="172"/>
    </row>
    <row r="18777" spans="7:12" x14ac:dyDescent="0.15">
      <c r="G18777"/>
      <c r="H18777"/>
      <c r="I18777"/>
      <c r="J18777"/>
      <c r="K18777"/>
      <c r="L18777" s="172"/>
    </row>
    <row r="18778" spans="7:12" x14ac:dyDescent="0.15">
      <c r="G18778"/>
      <c r="H18778"/>
      <c r="I18778"/>
      <c r="J18778"/>
      <c r="K18778"/>
      <c r="L18778" s="172"/>
    </row>
    <row r="18779" spans="7:12" x14ac:dyDescent="0.15">
      <c r="G18779"/>
      <c r="H18779"/>
      <c r="I18779"/>
      <c r="J18779"/>
      <c r="K18779"/>
      <c r="L18779" s="172"/>
    </row>
    <row r="18780" spans="7:12" x14ac:dyDescent="0.15">
      <c r="G18780"/>
      <c r="H18780"/>
      <c r="I18780"/>
      <c r="J18780"/>
      <c r="K18780"/>
      <c r="L18780" s="172"/>
    </row>
    <row r="18781" spans="7:12" x14ac:dyDescent="0.15">
      <c r="G18781"/>
      <c r="H18781"/>
      <c r="I18781"/>
      <c r="J18781"/>
      <c r="K18781"/>
      <c r="L18781" s="172"/>
    </row>
    <row r="18782" spans="7:12" x14ac:dyDescent="0.15">
      <c r="G18782"/>
      <c r="H18782"/>
      <c r="I18782"/>
      <c r="J18782"/>
      <c r="K18782"/>
      <c r="L18782" s="172"/>
    </row>
    <row r="18783" spans="7:12" x14ac:dyDescent="0.15">
      <c r="G18783"/>
      <c r="H18783"/>
      <c r="I18783"/>
      <c r="J18783"/>
      <c r="K18783"/>
      <c r="L18783" s="172"/>
    </row>
    <row r="18784" spans="7:12" x14ac:dyDescent="0.15">
      <c r="G18784"/>
      <c r="H18784"/>
      <c r="I18784"/>
      <c r="J18784"/>
      <c r="K18784"/>
      <c r="L18784" s="172"/>
    </row>
    <row r="18785" spans="7:12" x14ac:dyDescent="0.15">
      <c r="G18785"/>
      <c r="H18785"/>
      <c r="I18785"/>
      <c r="J18785"/>
      <c r="K18785"/>
      <c r="L18785" s="172"/>
    </row>
    <row r="18786" spans="7:12" x14ac:dyDescent="0.15">
      <c r="G18786"/>
      <c r="H18786"/>
      <c r="I18786"/>
      <c r="J18786"/>
      <c r="K18786"/>
      <c r="L18786" s="172"/>
    </row>
    <row r="18787" spans="7:12" x14ac:dyDescent="0.15">
      <c r="G18787"/>
      <c r="H18787"/>
      <c r="I18787"/>
      <c r="J18787"/>
      <c r="K18787"/>
      <c r="L18787" s="172"/>
    </row>
    <row r="18788" spans="7:12" x14ac:dyDescent="0.15">
      <c r="G18788"/>
      <c r="H18788"/>
      <c r="I18788"/>
      <c r="J18788"/>
      <c r="K18788"/>
      <c r="L18788" s="172"/>
    </row>
    <row r="18789" spans="7:12" x14ac:dyDescent="0.15">
      <c r="G18789"/>
      <c r="H18789"/>
      <c r="I18789"/>
      <c r="J18789"/>
      <c r="K18789"/>
      <c r="L18789" s="172"/>
    </row>
    <row r="18790" spans="7:12" x14ac:dyDescent="0.15">
      <c r="G18790"/>
      <c r="H18790"/>
      <c r="I18790"/>
      <c r="J18790"/>
      <c r="K18790"/>
      <c r="L18790" s="172"/>
    </row>
    <row r="18791" spans="7:12" x14ac:dyDescent="0.15">
      <c r="G18791"/>
      <c r="H18791"/>
      <c r="I18791"/>
      <c r="J18791"/>
      <c r="K18791"/>
      <c r="L18791" s="172"/>
    </row>
    <row r="18792" spans="7:12" x14ac:dyDescent="0.15">
      <c r="G18792"/>
      <c r="H18792"/>
      <c r="I18792"/>
      <c r="J18792"/>
      <c r="K18792"/>
      <c r="L18792" s="172"/>
    </row>
    <row r="18793" spans="7:12" x14ac:dyDescent="0.15">
      <c r="G18793"/>
      <c r="H18793"/>
      <c r="I18793"/>
      <c r="J18793"/>
      <c r="K18793"/>
      <c r="L18793" s="172"/>
    </row>
    <row r="18794" spans="7:12" x14ac:dyDescent="0.15">
      <c r="G18794"/>
      <c r="H18794"/>
      <c r="I18794"/>
      <c r="J18794"/>
      <c r="K18794"/>
      <c r="L18794" s="172"/>
    </row>
    <row r="18795" spans="7:12" x14ac:dyDescent="0.15">
      <c r="G18795"/>
      <c r="H18795"/>
      <c r="I18795"/>
      <c r="J18795"/>
      <c r="K18795"/>
      <c r="L18795" s="172"/>
    </row>
    <row r="18796" spans="7:12" x14ac:dyDescent="0.15">
      <c r="G18796"/>
      <c r="H18796"/>
      <c r="I18796"/>
      <c r="J18796"/>
      <c r="K18796"/>
      <c r="L18796" s="172"/>
    </row>
    <row r="18797" spans="7:12" x14ac:dyDescent="0.15">
      <c r="G18797"/>
      <c r="H18797"/>
      <c r="I18797"/>
      <c r="J18797"/>
      <c r="K18797"/>
      <c r="L18797" s="172"/>
    </row>
    <row r="18798" spans="7:12" x14ac:dyDescent="0.15">
      <c r="G18798"/>
      <c r="H18798"/>
      <c r="I18798"/>
      <c r="J18798"/>
      <c r="K18798"/>
      <c r="L18798" s="172"/>
    </row>
    <row r="18799" spans="7:12" x14ac:dyDescent="0.15">
      <c r="G18799"/>
      <c r="H18799"/>
      <c r="I18799"/>
      <c r="J18799"/>
      <c r="K18799"/>
      <c r="L18799" s="172"/>
    </row>
    <row r="18800" spans="7:12" x14ac:dyDescent="0.15">
      <c r="G18800"/>
      <c r="H18800"/>
      <c r="I18800"/>
      <c r="J18800"/>
      <c r="K18800"/>
      <c r="L18800" s="172"/>
    </row>
    <row r="18801" spans="7:12" x14ac:dyDescent="0.15">
      <c r="G18801"/>
      <c r="H18801"/>
      <c r="I18801"/>
      <c r="J18801"/>
      <c r="K18801"/>
      <c r="L18801" s="172"/>
    </row>
    <row r="18802" spans="7:12" x14ac:dyDescent="0.15">
      <c r="G18802"/>
      <c r="H18802"/>
      <c r="I18802"/>
      <c r="J18802"/>
      <c r="K18802"/>
      <c r="L18802" s="172"/>
    </row>
    <row r="18803" spans="7:12" x14ac:dyDescent="0.15">
      <c r="G18803"/>
      <c r="H18803"/>
      <c r="I18803"/>
      <c r="J18803"/>
      <c r="K18803"/>
      <c r="L18803" s="172"/>
    </row>
    <row r="18804" spans="7:12" x14ac:dyDescent="0.15">
      <c r="G18804"/>
      <c r="H18804"/>
      <c r="I18804"/>
      <c r="J18804"/>
      <c r="K18804"/>
      <c r="L18804" s="172"/>
    </row>
    <row r="18805" spans="7:12" x14ac:dyDescent="0.15">
      <c r="G18805"/>
      <c r="H18805"/>
      <c r="I18805"/>
      <c r="J18805"/>
      <c r="K18805"/>
      <c r="L18805" s="172"/>
    </row>
    <row r="18806" spans="7:12" x14ac:dyDescent="0.15">
      <c r="G18806"/>
      <c r="H18806"/>
      <c r="I18806"/>
      <c r="J18806"/>
      <c r="K18806"/>
      <c r="L18806" s="172"/>
    </row>
    <row r="18807" spans="7:12" x14ac:dyDescent="0.15">
      <c r="G18807"/>
      <c r="H18807"/>
      <c r="I18807"/>
      <c r="J18807"/>
      <c r="K18807"/>
      <c r="L18807" s="172"/>
    </row>
    <row r="18808" spans="7:12" x14ac:dyDescent="0.15">
      <c r="G18808"/>
      <c r="H18808"/>
      <c r="I18808"/>
      <c r="J18808"/>
      <c r="K18808"/>
      <c r="L18808" s="172"/>
    </row>
    <row r="18809" spans="7:12" x14ac:dyDescent="0.15">
      <c r="G18809"/>
      <c r="H18809"/>
      <c r="I18809"/>
      <c r="J18809"/>
      <c r="K18809"/>
      <c r="L18809" s="172"/>
    </row>
    <row r="18810" spans="7:12" x14ac:dyDescent="0.15">
      <c r="G18810"/>
      <c r="H18810"/>
      <c r="I18810"/>
      <c r="J18810"/>
      <c r="K18810"/>
      <c r="L18810" s="172"/>
    </row>
    <row r="18811" spans="7:12" x14ac:dyDescent="0.15">
      <c r="G18811"/>
      <c r="H18811"/>
      <c r="I18811"/>
      <c r="J18811"/>
      <c r="K18811"/>
      <c r="L18811" s="172"/>
    </row>
    <row r="18812" spans="7:12" x14ac:dyDescent="0.15">
      <c r="G18812"/>
      <c r="H18812"/>
      <c r="I18812"/>
      <c r="J18812"/>
      <c r="K18812"/>
      <c r="L18812" s="172"/>
    </row>
    <row r="18813" spans="7:12" x14ac:dyDescent="0.15">
      <c r="G18813"/>
      <c r="H18813"/>
      <c r="I18813"/>
      <c r="J18813"/>
      <c r="K18813"/>
      <c r="L18813" s="172"/>
    </row>
    <row r="18814" spans="7:12" x14ac:dyDescent="0.15">
      <c r="G18814"/>
      <c r="H18814"/>
      <c r="I18814"/>
      <c r="J18814"/>
      <c r="K18814"/>
      <c r="L18814" s="172"/>
    </row>
    <row r="18815" spans="7:12" x14ac:dyDescent="0.15">
      <c r="G18815"/>
      <c r="H18815"/>
      <c r="I18815"/>
      <c r="J18815"/>
      <c r="K18815"/>
      <c r="L18815" s="172"/>
    </row>
    <row r="18816" spans="7:12" x14ac:dyDescent="0.15">
      <c r="G18816"/>
      <c r="H18816"/>
      <c r="I18816"/>
      <c r="J18816"/>
      <c r="K18816"/>
      <c r="L18816" s="172"/>
    </row>
    <row r="18817" spans="7:12" x14ac:dyDescent="0.15">
      <c r="G18817"/>
      <c r="H18817"/>
      <c r="I18817"/>
      <c r="J18817"/>
      <c r="K18817"/>
      <c r="L18817" s="172"/>
    </row>
    <row r="18818" spans="7:12" x14ac:dyDescent="0.15">
      <c r="G18818"/>
      <c r="H18818"/>
      <c r="I18818"/>
      <c r="J18818"/>
      <c r="K18818"/>
      <c r="L18818" s="172"/>
    </row>
    <row r="18819" spans="7:12" x14ac:dyDescent="0.15">
      <c r="G18819"/>
      <c r="H18819"/>
      <c r="I18819"/>
      <c r="J18819"/>
      <c r="K18819"/>
      <c r="L18819" s="172"/>
    </row>
    <row r="18820" spans="7:12" x14ac:dyDescent="0.15">
      <c r="G18820"/>
      <c r="H18820"/>
      <c r="I18820"/>
      <c r="J18820"/>
      <c r="K18820"/>
      <c r="L18820" s="172"/>
    </row>
    <row r="18821" spans="7:12" x14ac:dyDescent="0.15">
      <c r="G18821"/>
      <c r="H18821"/>
      <c r="I18821"/>
      <c r="J18821"/>
      <c r="K18821"/>
      <c r="L18821" s="172"/>
    </row>
    <row r="18822" spans="7:12" x14ac:dyDescent="0.15">
      <c r="G18822"/>
      <c r="H18822"/>
      <c r="I18822"/>
      <c r="J18822"/>
      <c r="K18822"/>
      <c r="L18822" s="172"/>
    </row>
    <row r="18823" spans="7:12" x14ac:dyDescent="0.15">
      <c r="G18823"/>
      <c r="H18823"/>
      <c r="I18823"/>
      <c r="J18823"/>
      <c r="K18823"/>
      <c r="L18823" s="172"/>
    </row>
    <row r="18824" spans="7:12" x14ac:dyDescent="0.15">
      <c r="G18824"/>
      <c r="H18824"/>
      <c r="I18824"/>
      <c r="J18824"/>
      <c r="K18824"/>
      <c r="L18824" s="172"/>
    </row>
    <row r="18825" spans="7:12" x14ac:dyDescent="0.15">
      <c r="G18825"/>
      <c r="H18825"/>
      <c r="I18825"/>
      <c r="J18825"/>
      <c r="K18825"/>
      <c r="L18825" s="172"/>
    </row>
    <row r="18826" spans="7:12" x14ac:dyDescent="0.15">
      <c r="G18826"/>
      <c r="H18826"/>
      <c r="I18826"/>
      <c r="J18826"/>
      <c r="K18826"/>
      <c r="L18826" s="172"/>
    </row>
    <row r="18827" spans="7:12" x14ac:dyDescent="0.15">
      <c r="G18827"/>
      <c r="H18827"/>
      <c r="I18827"/>
      <c r="J18827"/>
      <c r="K18827"/>
      <c r="L18827" s="172"/>
    </row>
    <row r="18828" spans="7:12" x14ac:dyDescent="0.15">
      <c r="G18828"/>
      <c r="H18828"/>
      <c r="I18828"/>
      <c r="J18828"/>
      <c r="K18828"/>
      <c r="L18828" s="172"/>
    </row>
    <row r="18829" spans="7:12" x14ac:dyDescent="0.15">
      <c r="G18829"/>
      <c r="H18829"/>
      <c r="I18829"/>
      <c r="J18829"/>
      <c r="K18829"/>
      <c r="L18829" s="172"/>
    </row>
    <row r="18830" spans="7:12" x14ac:dyDescent="0.15">
      <c r="G18830"/>
      <c r="H18830"/>
      <c r="I18830"/>
      <c r="J18830"/>
      <c r="K18830"/>
      <c r="L18830" s="172"/>
    </row>
    <row r="18831" spans="7:12" x14ac:dyDescent="0.15">
      <c r="G18831"/>
      <c r="H18831"/>
      <c r="I18831"/>
      <c r="J18831"/>
      <c r="K18831"/>
      <c r="L18831" s="172"/>
    </row>
    <row r="18832" spans="7:12" x14ac:dyDescent="0.15">
      <c r="G18832"/>
      <c r="H18832"/>
      <c r="I18832"/>
      <c r="J18832"/>
      <c r="K18832"/>
      <c r="L18832" s="172"/>
    </row>
    <row r="18833" spans="7:12" x14ac:dyDescent="0.15">
      <c r="G18833"/>
      <c r="H18833"/>
      <c r="I18833"/>
      <c r="J18833"/>
      <c r="K18833"/>
      <c r="L18833" s="172"/>
    </row>
    <row r="18834" spans="7:12" x14ac:dyDescent="0.15">
      <c r="G18834"/>
      <c r="H18834"/>
      <c r="I18834"/>
      <c r="J18834"/>
      <c r="K18834"/>
      <c r="L18834" s="172"/>
    </row>
    <row r="18835" spans="7:12" x14ac:dyDescent="0.15">
      <c r="G18835"/>
      <c r="H18835"/>
      <c r="I18835"/>
      <c r="J18835"/>
      <c r="K18835"/>
      <c r="L18835" s="172"/>
    </row>
    <row r="18836" spans="7:12" x14ac:dyDescent="0.15">
      <c r="G18836"/>
      <c r="H18836"/>
      <c r="I18836"/>
      <c r="J18836"/>
      <c r="K18836"/>
      <c r="L18836" s="172"/>
    </row>
    <row r="18837" spans="7:12" x14ac:dyDescent="0.15">
      <c r="G18837"/>
      <c r="H18837"/>
      <c r="I18837"/>
      <c r="J18837"/>
      <c r="K18837"/>
      <c r="L18837" s="172"/>
    </row>
    <row r="18838" spans="7:12" x14ac:dyDescent="0.15">
      <c r="G18838"/>
      <c r="H18838"/>
      <c r="I18838"/>
      <c r="J18838"/>
      <c r="K18838"/>
      <c r="L18838" s="172"/>
    </row>
    <row r="18839" spans="7:12" x14ac:dyDescent="0.15">
      <c r="G18839"/>
      <c r="H18839"/>
      <c r="I18839"/>
      <c r="J18839"/>
      <c r="K18839"/>
      <c r="L18839" s="172"/>
    </row>
    <row r="18840" spans="7:12" x14ac:dyDescent="0.15">
      <c r="G18840"/>
      <c r="H18840"/>
      <c r="I18840"/>
      <c r="J18840"/>
      <c r="K18840"/>
      <c r="L18840" s="172"/>
    </row>
    <row r="18841" spans="7:12" x14ac:dyDescent="0.15">
      <c r="G18841"/>
      <c r="H18841"/>
      <c r="I18841"/>
      <c r="J18841"/>
      <c r="K18841"/>
      <c r="L18841" s="172"/>
    </row>
    <row r="18842" spans="7:12" x14ac:dyDescent="0.15">
      <c r="G18842"/>
      <c r="H18842"/>
      <c r="I18842"/>
      <c r="J18842"/>
      <c r="K18842"/>
      <c r="L18842" s="172"/>
    </row>
    <row r="18843" spans="7:12" x14ac:dyDescent="0.15">
      <c r="G18843"/>
      <c r="H18843"/>
      <c r="I18843"/>
      <c r="J18843"/>
      <c r="K18843"/>
      <c r="L18843" s="172"/>
    </row>
    <row r="18844" spans="7:12" x14ac:dyDescent="0.15">
      <c r="G18844"/>
      <c r="H18844"/>
      <c r="I18844"/>
      <c r="J18844"/>
      <c r="K18844"/>
      <c r="L18844" s="172"/>
    </row>
    <row r="18845" spans="7:12" x14ac:dyDescent="0.15">
      <c r="G18845"/>
      <c r="H18845"/>
      <c r="I18845"/>
      <c r="J18845"/>
      <c r="K18845"/>
      <c r="L18845" s="172"/>
    </row>
    <row r="18846" spans="7:12" x14ac:dyDescent="0.15">
      <c r="G18846"/>
      <c r="H18846"/>
      <c r="I18846"/>
      <c r="J18846"/>
      <c r="K18846"/>
      <c r="L18846" s="172"/>
    </row>
    <row r="18847" spans="7:12" x14ac:dyDescent="0.15">
      <c r="G18847"/>
      <c r="H18847"/>
      <c r="I18847"/>
      <c r="J18847"/>
      <c r="K18847"/>
      <c r="L18847" s="172"/>
    </row>
    <row r="18848" spans="7:12" x14ac:dyDescent="0.15">
      <c r="G18848"/>
      <c r="H18848"/>
      <c r="I18848"/>
      <c r="J18848"/>
      <c r="K18848"/>
      <c r="L18848" s="172"/>
    </row>
    <row r="18849" spans="7:12" x14ac:dyDescent="0.15">
      <c r="G18849"/>
      <c r="H18849"/>
      <c r="I18849"/>
      <c r="J18849"/>
      <c r="K18849"/>
      <c r="L18849" s="172"/>
    </row>
    <row r="18850" spans="7:12" x14ac:dyDescent="0.15">
      <c r="G18850"/>
      <c r="H18850"/>
      <c r="I18850"/>
      <c r="J18850"/>
      <c r="K18850"/>
      <c r="L18850" s="172"/>
    </row>
    <row r="18851" spans="7:12" x14ac:dyDescent="0.15">
      <c r="G18851"/>
      <c r="H18851"/>
      <c r="I18851"/>
      <c r="J18851"/>
      <c r="K18851"/>
      <c r="L18851" s="172"/>
    </row>
    <row r="18852" spans="7:12" x14ac:dyDescent="0.15">
      <c r="G18852"/>
      <c r="H18852"/>
      <c r="I18852"/>
      <c r="J18852"/>
      <c r="K18852"/>
      <c r="L18852" s="172"/>
    </row>
    <row r="18853" spans="7:12" x14ac:dyDescent="0.15">
      <c r="G18853"/>
      <c r="H18853"/>
      <c r="I18853"/>
      <c r="J18853"/>
      <c r="K18853"/>
      <c r="L18853" s="172"/>
    </row>
    <row r="18854" spans="7:12" x14ac:dyDescent="0.15">
      <c r="G18854"/>
      <c r="H18854"/>
      <c r="I18854"/>
      <c r="J18854"/>
      <c r="K18854"/>
      <c r="L18854" s="172"/>
    </row>
    <row r="18855" spans="7:12" x14ac:dyDescent="0.15">
      <c r="G18855"/>
      <c r="H18855"/>
      <c r="I18855"/>
      <c r="J18855"/>
      <c r="K18855"/>
      <c r="L18855" s="172"/>
    </row>
    <row r="18856" spans="7:12" x14ac:dyDescent="0.15">
      <c r="G18856"/>
      <c r="H18856"/>
      <c r="I18856"/>
      <c r="J18856"/>
      <c r="K18856"/>
      <c r="L18856" s="172"/>
    </row>
    <row r="18857" spans="7:12" x14ac:dyDescent="0.15">
      <c r="G18857"/>
      <c r="H18857"/>
      <c r="I18857"/>
      <c r="J18857"/>
      <c r="K18857"/>
      <c r="L18857" s="172"/>
    </row>
    <row r="18858" spans="7:12" x14ac:dyDescent="0.15">
      <c r="G18858"/>
      <c r="H18858"/>
      <c r="I18858"/>
      <c r="J18858"/>
      <c r="K18858"/>
      <c r="L18858" s="172"/>
    </row>
    <row r="18859" spans="7:12" x14ac:dyDescent="0.15">
      <c r="G18859"/>
      <c r="H18859"/>
      <c r="I18859"/>
      <c r="J18859"/>
      <c r="K18859"/>
      <c r="L18859" s="172"/>
    </row>
    <row r="18860" spans="7:12" x14ac:dyDescent="0.15">
      <c r="G18860"/>
      <c r="H18860"/>
      <c r="I18860"/>
      <c r="J18860"/>
      <c r="K18860"/>
      <c r="L18860" s="172"/>
    </row>
    <row r="18861" spans="7:12" x14ac:dyDescent="0.15">
      <c r="G18861"/>
      <c r="H18861"/>
      <c r="I18861"/>
      <c r="J18861"/>
      <c r="K18861"/>
      <c r="L18861" s="172"/>
    </row>
    <row r="18862" spans="7:12" x14ac:dyDescent="0.15">
      <c r="G18862"/>
      <c r="H18862"/>
      <c r="I18862"/>
      <c r="J18862"/>
      <c r="K18862"/>
      <c r="L18862" s="172"/>
    </row>
    <row r="18863" spans="7:12" x14ac:dyDescent="0.15">
      <c r="G18863"/>
      <c r="H18863"/>
      <c r="I18863"/>
      <c r="J18863"/>
      <c r="K18863"/>
      <c r="L18863" s="172"/>
    </row>
    <row r="18864" spans="7:12" x14ac:dyDescent="0.15">
      <c r="G18864"/>
      <c r="H18864"/>
      <c r="I18864"/>
      <c r="J18864"/>
      <c r="K18864"/>
      <c r="L18864" s="172"/>
    </row>
    <row r="18865" spans="7:12" x14ac:dyDescent="0.15">
      <c r="G18865"/>
      <c r="H18865"/>
      <c r="I18865"/>
      <c r="J18865"/>
      <c r="K18865"/>
      <c r="L18865" s="172"/>
    </row>
    <row r="18866" spans="7:12" x14ac:dyDescent="0.15">
      <c r="G18866"/>
      <c r="H18866"/>
      <c r="I18866"/>
      <c r="J18866"/>
      <c r="K18866"/>
      <c r="L18866" s="172"/>
    </row>
    <row r="18867" spans="7:12" x14ac:dyDescent="0.15">
      <c r="G18867"/>
      <c r="H18867"/>
      <c r="I18867"/>
      <c r="J18867"/>
      <c r="K18867"/>
      <c r="L18867" s="172"/>
    </row>
    <row r="18868" spans="7:12" x14ac:dyDescent="0.15">
      <c r="G18868"/>
      <c r="H18868"/>
      <c r="I18868"/>
      <c r="J18868"/>
      <c r="K18868"/>
      <c r="L18868" s="172"/>
    </row>
    <row r="18869" spans="7:12" x14ac:dyDescent="0.15">
      <c r="G18869"/>
      <c r="H18869"/>
      <c r="I18869"/>
      <c r="J18869"/>
      <c r="K18869"/>
      <c r="L18869" s="172"/>
    </row>
    <row r="18870" spans="7:12" x14ac:dyDescent="0.15">
      <c r="G18870"/>
      <c r="H18870"/>
      <c r="I18870"/>
      <c r="J18870"/>
      <c r="K18870"/>
      <c r="L18870" s="172"/>
    </row>
    <row r="18871" spans="7:12" x14ac:dyDescent="0.15">
      <c r="G18871"/>
      <c r="H18871"/>
      <c r="I18871"/>
      <c r="J18871"/>
      <c r="K18871"/>
      <c r="L18871" s="172"/>
    </row>
    <row r="18872" spans="7:12" x14ac:dyDescent="0.15">
      <c r="G18872"/>
      <c r="H18872"/>
      <c r="I18872"/>
      <c r="J18872"/>
      <c r="K18872"/>
      <c r="L18872" s="172"/>
    </row>
    <row r="18873" spans="7:12" x14ac:dyDescent="0.15">
      <c r="G18873"/>
      <c r="H18873"/>
      <c r="I18873"/>
      <c r="J18873"/>
      <c r="K18873"/>
      <c r="L18873" s="172"/>
    </row>
    <row r="18874" spans="7:12" x14ac:dyDescent="0.15">
      <c r="G18874"/>
      <c r="H18874"/>
      <c r="I18874"/>
      <c r="J18874"/>
      <c r="K18874"/>
      <c r="L18874" s="172"/>
    </row>
    <row r="18875" spans="7:12" x14ac:dyDescent="0.15">
      <c r="G18875"/>
      <c r="H18875"/>
      <c r="I18875"/>
      <c r="J18875"/>
      <c r="K18875"/>
      <c r="L18875" s="172"/>
    </row>
    <row r="18876" spans="7:12" x14ac:dyDescent="0.15">
      <c r="G18876"/>
      <c r="H18876"/>
      <c r="I18876"/>
      <c r="J18876"/>
      <c r="K18876"/>
      <c r="L18876" s="172"/>
    </row>
    <row r="18877" spans="7:12" x14ac:dyDescent="0.15">
      <c r="G18877"/>
      <c r="H18877"/>
      <c r="I18877"/>
      <c r="J18877"/>
      <c r="K18877"/>
      <c r="L18877" s="172"/>
    </row>
    <row r="18878" spans="7:12" x14ac:dyDescent="0.15">
      <c r="G18878"/>
      <c r="H18878"/>
      <c r="I18878"/>
      <c r="J18878"/>
      <c r="K18878"/>
      <c r="L18878" s="172"/>
    </row>
    <row r="18879" spans="7:12" x14ac:dyDescent="0.15">
      <c r="G18879"/>
      <c r="H18879"/>
      <c r="I18879"/>
      <c r="J18879"/>
      <c r="K18879"/>
      <c r="L18879" s="172"/>
    </row>
    <row r="18880" spans="7:12" x14ac:dyDescent="0.15">
      <c r="G18880"/>
      <c r="H18880"/>
      <c r="I18880"/>
      <c r="J18880"/>
      <c r="K18880"/>
      <c r="L18880" s="172"/>
    </row>
    <row r="18881" spans="7:12" x14ac:dyDescent="0.15">
      <c r="G18881"/>
      <c r="H18881"/>
      <c r="I18881"/>
      <c r="J18881"/>
      <c r="K18881"/>
      <c r="L18881" s="172"/>
    </row>
    <row r="18882" spans="7:12" x14ac:dyDescent="0.15">
      <c r="G18882"/>
      <c r="H18882"/>
      <c r="I18882"/>
      <c r="J18882"/>
      <c r="K18882"/>
      <c r="L18882" s="172"/>
    </row>
    <row r="18883" spans="7:12" x14ac:dyDescent="0.15">
      <c r="G18883"/>
      <c r="H18883"/>
      <c r="I18883"/>
      <c r="J18883"/>
      <c r="K18883"/>
      <c r="L18883" s="172"/>
    </row>
    <row r="18884" spans="7:12" x14ac:dyDescent="0.15">
      <c r="G18884"/>
      <c r="H18884"/>
      <c r="I18884"/>
      <c r="J18884"/>
      <c r="K18884"/>
      <c r="L18884" s="172"/>
    </row>
    <row r="18885" spans="7:12" x14ac:dyDescent="0.15">
      <c r="G18885"/>
      <c r="H18885"/>
      <c r="I18885"/>
      <c r="J18885"/>
      <c r="K18885"/>
      <c r="L18885" s="172"/>
    </row>
    <row r="18886" spans="7:12" x14ac:dyDescent="0.15">
      <c r="G18886"/>
      <c r="H18886"/>
      <c r="I18886"/>
      <c r="J18886"/>
      <c r="K18886"/>
      <c r="L18886" s="172"/>
    </row>
    <row r="18887" spans="7:12" x14ac:dyDescent="0.15">
      <c r="G18887"/>
      <c r="H18887"/>
      <c r="I18887"/>
      <c r="J18887"/>
      <c r="K18887"/>
      <c r="L18887" s="172"/>
    </row>
    <row r="18888" spans="7:12" x14ac:dyDescent="0.15">
      <c r="G18888"/>
      <c r="H18888"/>
      <c r="I18888"/>
      <c r="J18888"/>
      <c r="K18888"/>
      <c r="L18888" s="172"/>
    </row>
    <row r="18889" spans="7:12" x14ac:dyDescent="0.15">
      <c r="G18889"/>
      <c r="H18889"/>
      <c r="I18889"/>
      <c r="J18889"/>
      <c r="K18889"/>
      <c r="L18889" s="172"/>
    </row>
    <row r="18890" spans="7:12" x14ac:dyDescent="0.15">
      <c r="G18890"/>
      <c r="H18890"/>
      <c r="I18890"/>
      <c r="J18890"/>
      <c r="K18890"/>
      <c r="L18890" s="172"/>
    </row>
    <row r="18891" spans="7:12" x14ac:dyDescent="0.15">
      <c r="G18891"/>
      <c r="H18891"/>
      <c r="I18891"/>
      <c r="J18891"/>
      <c r="K18891"/>
      <c r="L18891" s="172"/>
    </row>
    <row r="18892" spans="7:12" x14ac:dyDescent="0.15">
      <c r="G18892"/>
      <c r="H18892"/>
      <c r="I18892"/>
      <c r="J18892"/>
      <c r="K18892"/>
      <c r="L18892" s="172"/>
    </row>
    <row r="18893" spans="7:12" x14ac:dyDescent="0.15">
      <c r="G18893"/>
      <c r="H18893"/>
      <c r="I18893"/>
      <c r="J18893"/>
      <c r="K18893"/>
      <c r="L18893" s="172"/>
    </row>
    <row r="18894" spans="7:12" x14ac:dyDescent="0.15">
      <c r="G18894"/>
      <c r="H18894"/>
      <c r="I18894"/>
      <c r="J18894"/>
      <c r="K18894"/>
      <c r="L18894" s="172"/>
    </row>
    <row r="18895" spans="7:12" x14ac:dyDescent="0.15">
      <c r="G18895"/>
      <c r="H18895"/>
      <c r="I18895"/>
      <c r="J18895"/>
      <c r="K18895"/>
      <c r="L18895" s="172"/>
    </row>
    <row r="18896" spans="7:12" x14ac:dyDescent="0.15">
      <c r="G18896"/>
      <c r="H18896"/>
      <c r="I18896"/>
      <c r="J18896"/>
      <c r="K18896"/>
      <c r="L18896" s="172"/>
    </row>
    <row r="18897" spans="7:12" x14ac:dyDescent="0.15">
      <c r="G18897"/>
      <c r="H18897"/>
      <c r="I18897"/>
      <c r="J18897"/>
      <c r="K18897"/>
      <c r="L18897" s="172"/>
    </row>
    <row r="18898" spans="7:12" x14ac:dyDescent="0.15">
      <c r="G18898"/>
      <c r="H18898"/>
      <c r="I18898"/>
      <c r="J18898"/>
      <c r="K18898"/>
      <c r="L18898" s="172"/>
    </row>
    <row r="18899" spans="7:12" x14ac:dyDescent="0.15">
      <c r="G18899"/>
      <c r="H18899"/>
      <c r="I18899"/>
      <c r="J18899"/>
      <c r="K18899"/>
      <c r="L18899" s="172"/>
    </row>
    <row r="18900" spans="7:12" x14ac:dyDescent="0.15">
      <c r="G18900"/>
      <c r="H18900"/>
      <c r="I18900"/>
      <c r="J18900"/>
      <c r="K18900"/>
      <c r="L18900" s="172"/>
    </row>
    <row r="18901" spans="7:12" x14ac:dyDescent="0.15">
      <c r="G18901"/>
      <c r="H18901"/>
      <c r="I18901"/>
      <c r="J18901"/>
      <c r="K18901"/>
      <c r="L18901" s="172"/>
    </row>
    <row r="18902" spans="7:12" x14ac:dyDescent="0.15">
      <c r="G18902"/>
      <c r="H18902"/>
      <c r="I18902"/>
      <c r="J18902"/>
      <c r="K18902"/>
      <c r="L18902" s="172"/>
    </row>
    <row r="18903" spans="7:12" x14ac:dyDescent="0.15">
      <c r="G18903"/>
      <c r="H18903"/>
      <c r="I18903"/>
      <c r="J18903"/>
      <c r="K18903"/>
      <c r="L18903" s="172"/>
    </row>
    <row r="18904" spans="7:12" x14ac:dyDescent="0.15">
      <c r="G18904"/>
      <c r="H18904"/>
      <c r="I18904"/>
      <c r="J18904"/>
      <c r="K18904"/>
      <c r="L18904" s="172"/>
    </row>
    <row r="18905" spans="7:12" x14ac:dyDescent="0.15">
      <c r="G18905"/>
      <c r="H18905"/>
      <c r="I18905"/>
      <c r="J18905"/>
      <c r="K18905"/>
      <c r="L18905" s="172"/>
    </row>
    <row r="18906" spans="7:12" x14ac:dyDescent="0.15">
      <c r="G18906"/>
      <c r="H18906"/>
      <c r="I18906"/>
      <c r="J18906"/>
      <c r="K18906"/>
      <c r="L18906" s="172"/>
    </row>
    <row r="18907" spans="7:12" x14ac:dyDescent="0.15">
      <c r="G18907"/>
      <c r="H18907"/>
      <c r="I18907"/>
      <c r="J18907"/>
      <c r="K18907"/>
      <c r="L18907" s="172"/>
    </row>
    <row r="18908" spans="7:12" x14ac:dyDescent="0.15">
      <c r="G18908"/>
      <c r="H18908"/>
      <c r="I18908"/>
      <c r="J18908"/>
      <c r="K18908"/>
      <c r="L18908" s="172"/>
    </row>
    <row r="18909" spans="7:12" x14ac:dyDescent="0.15">
      <c r="G18909"/>
      <c r="H18909"/>
      <c r="I18909"/>
      <c r="J18909"/>
      <c r="K18909"/>
      <c r="L18909" s="172"/>
    </row>
    <row r="18910" spans="7:12" x14ac:dyDescent="0.15">
      <c r="G18910"/>
      <c r="H18910"/>
      <c r="I18910"/>
      <c r="J18910"/>
      <c r="K18910"/>
      <c r="L18910" s="172"/>
    </row>
    <row r="18911" spans="7:12" x14ac:dyDescent="0.15">
      <c r="G18911"/>
      <c r="H18911"/>
      <c r="I18911"/>
      <c r="J18911"/>
      <c r="K18911"/>
      <c r="L18911" s="172"/>
    </row>
    <row r="18912" spans="7:12" x14ac:dyDescent="0.15">
      <c r="G18912"/>
      <c r="H18912"/>
      <c r="I18912"/>
      <c r="J18912"/>
      <c r="K18912"/>
      <c r="L18912" s="172"/>
    </row>
    <row r="18913" spans="7:12" x14ac:dyDescent="0.15">
      <c r="G18913"/>
      <c r="H18913"/>
      <c r="I18913"/>
      <c r="J18913"/>
      <c r="K18913"/>
      <c r="L18913" s="172"/>
    </row>
    <row r="18914" spans="7:12" x14ac:dyDescent="0.15">
      <c r="G18914"/>
      <c r="H18914"/>
      <c r="I18914"/>
      <c r="J18914"/>
      <c r="K18914"/>
      <c r="L18914" s="172"/>
    </row>
    <row r="18915" spans="7:12" x14ac:dyDescent="0.15">
      <c r="G18915"/>
      <c r="H18915"/>
      <c r="I18915"/>
      <c r="J18915"/>
      <c r="K18915"/>
      <c r="L18915" s="172"/>
    </row>
    <row r="18916" spans="7:12" x14ac:dyDescent="0.15">
      <c r="G18916"/>
      <c r="H18916"/>
      <c r="I18916"/>
      <c r="J18916"/>
      <c r="K18916"/>
      <c r="L18916" s="172"/>
    </row>
    <row r="18917" spans="7:12" x14ac:dyDescent="0.15">
      <c r="G18917"/>
      <c r="H18917"/>
      <c r="I18917"/>
      <c r="J18917"/>
      <c r="K18917"/>
      <c r="L18917" s="172"/>
    </row>
    <row r="18918" spans="7:12" x14ac:dyDescent="0.15">
      <c r="G18918"/>
      <c r="H18918"/>
      <c r="I18918"/>
      <c r="J18918"/>
      <c r="K18918"/>
      <c r="L18918" s="172"/>
    </row>
    <row r="18919" spans="7:12" x14ac:dyDescent="0.15">
      <c r="G18919"/>
      <c r="H18919"/>
      <c r="I18919"/>
      <c r="J18919"/>
      <c r="K18919"/>
      <c r="L18919" s="172"/>
    </row>
    <row r="18920" spans="7:12" x14ac:dyDescent="0.15">
      <c r="G18920"/>
      <c r="H18920"/>
      <c r="I18920"/>
      <c r="J18920"/>
      <c r="K18920"/>
      <c r="L18920" s="172"/>
    </row>
    <row r="18921" spans="7:12" x14ac:dyDescent="0.15">
      <c r="G18921"/>
      <c r="H18921"/>
      <c r="I18921"/>
      <c r="J18921"/>
      <c r="K18921"/>
      <c r="L18921" s="172"/>
    </row>
    <row r="18922" spans="7:12" x14ac:dyDescent="0.15">
      <c r="G18922"/>
      <c r="H18922"/>
      <c r="I18922"/>
      <c r="J18922"/>
      <c r="K18922"/>
      <c r="L18922" s="172"/>
    </row>
    <row r="18923" spans="7:12" x14ac:dyDescent="0.15">
      <c r="G18923"/>
      <c r="H18923"/>
      <c r="I18923"/>
      <c r="J18923"/>
      <c r="K18923"/>
      <c r="L18923" s="172"/>
    </row>
    <row r="18924" spans="7:12" x14ac:dyDescent="0.15">
      <c r="G18924"/>
      <c r="H18924"/>
      <c r="I18924"/>
      <c r="J18924"/>
      <c r="K18924"/>
      <c r="L18924" s="172"/>
    </row>
    <row r="18925" spans="7:12" x14ac:dyDescent="0.15">
      <c r="G18925"/>
      <c r="H18925"/>
      <c r="I18925"/>
      <c r="J18925"/>
      <c r="K18925"/>
      <c r="L18925" s="172"/>
    </row>
    <row r="18926" spans="7:12" x14ac:dyDescent="0.15">
      <c r="G18926"/>
      <c r="H18926"/>
      <c r="I18926"/>
      <c r="J18926"/>
      <c r="K18926"/>
      <c r="L18926" s="172"/>
    </row>
    <row r="18927" spans="7:12" x14ac:dyDescent="0.15">
      <c r="G18927"/>
      <c r="H18927"/>
      <c r="I18927"/>
      <c r="J18927"/>
      <c r="K18927"/>
      <c r="L18927" s="172"/>
    </row>
    <row r="18928" spans="7:12" x14ac:dyDescent="0.15">
      <c r="G18928"/>
      <c r="H18928"/>
      <c r="I18928"/>
      <c r="J18928"/>
      <c r="K18928"/>
      <c r="L18928" s="172"/>
    </row>
    <row r="18929" spans="7:12" x14ac:dyDescent="0.15">
      <c r="G18929"/>
      <c r="H18929"/>
      <c r="I18929"/>
      <c r="J18929"/>
      <c r="K18929"/>
      <c r="L18929" s="172"/>
    </row>
    <row r="18930" spans="7:12" x14ac:dyDescent="0.15">
      <c r="G18930"/>
      <c r="H18930"/>
      <c r="I18930"/>
      <c r="J18930"/>
      <c r="K18930"/>
      <c r="L18930" s="172"/>
    </row>
    <row r="18931" spans="7:12" x14ac:dyDescent="0.15">
      <c r="G18931"/>
      <c r="H18931"/>
      <c r="I18931"/>
      <c r="J18931"/>
      <c r="K18931"/>
      <c r="L18931" s="172"/>
    </row>
    <row r="18932" spans="7:12" x14ac:dyDescent="0.15">
      <c r="G18932"/>
      <c r="H18932"/>
      <c r="I18932"/>
      <c r="J18932"/>
      <c r="K18932"/>
      <c r="L18932" s="172"/>
    </row>
    <row r="18933" spans="7:12" x14ac:dyDescent="0.15">
      <c r="G18933"/>
      <c r="H18933"/>
      <c r="I18933"/>
      <c r="J18933"/>
      <c r="K18933"/>
      <c r="L18933" s="172"/>
    </row>
    <row r="18934" spans="7:12" x14ac:dyDescent="0.15">
      <c r="G18934"/>
      <c r="H18934"/>
      <c r="I18934"/>
      <c r="J18934"/>
      <c r="K18934"/>
      <c r="L18934" s="172"/>
    </row>
    <row r="18935" spans="7:12" x14ac:dyDescent="0.15">
      <c r="G18935"/>
      <c r="H18935"/>
      <c r="I18935"/>
      <c r="J18935"/>
      <c r="K18935"/>
      <c r="L18935" s="172"/>
    </row>
    <row r="18936" spans="7:12" x14ac:dyDescent="0.15">
      <c r="G18936"/>
      <c r="H18936"/>
      <c r="I18936"/>
      <c r="J18936"/>
      <c r="K18936"/>
      <c r="L18936" s="172"/>
    </row>
    <row r="18937" spans="7:12" x14ac:dyDescent="0.15">
      <c r="G18937"/>
      <c r="H18937"/>
      <c r="I18937"/>
      <c r="J18937"/>
      <c r="K18937"/>
      <c r="L18937" s="172"/>
    </row>
    <row r="18938" spans="7:12" x14ac:dyDescent="0.15">
      <c r="G18938"/>
      <c r="H18938"/>
      <c r="I18938"/>
      <c r="J18938"/>
      <c r="K18938"/>
      <c r="L18938" s="172"/>
    </row>
    <row r="18939" spans="7:12" x14ac:dyDescent="0.15">
      <c r="G18939"/>
      <c r="H18939"/>
      <c r="I18939"/>
      <c r="J18939"/>
      <c r="K18939"/>
      <c r="L18939" s="172"/>
    </row>
    <row r="18940" spans="7:12" x14ac:dyDescent="0.15">
      <c r="G18940"/>
      <c r="H18940"/>
      <c r="I18940"/>
      <c r="J18940"/>
      <c r="K18940"/>
      <c r="L18940" s="172"/>
    </row>
    <row r="18941" spans="7:12" x14ac:dyDescent="0.15">
      <c r="G18941"/>
      <c r="H18941"/>
      <c r="I18941"/>
      <c r="J18941"/>
      <c r="K18941"/>
      <c r="L18941" s="172"/>
    </row>
    <row r="18942" spans="7:12" x14ac:dyDescent="0.15">
      <c r="G18942"/>
      <c r="H18942"/>
      <c r="I18942"/>
      <c r="J18942"/>
      <c r="K18942"/>
      <c r="L18942" s="172"/>
    </row>
    <row r="18943" spans="7:12" x14ac:dyDescent="0.15">
      <c r="G18943"/>
      <c r="H18943"/>
      <c r="I18943"/>
      <c r="J18943"/>
      <c r="K18943"/>
      <c r="L18943" s="172"/>
    </row>
    <row r="18944" spans="7:12" x14ac:dyDescent="0.15">
      <c r="G18944"/>
      <c r="H18944"/>
      <c r="I18944"/>
      <c r="J18944"/>
      <c r="K18944"/>
      <c r="L18944" s="172"/>
    </row>
    <row r="18945" spans="7:12" x14ac:dyDescent="0.15">
      <c r="G18945"/>
      <c r="H18945"/>
      <c r="I18945"/>
      <c r="J18945"/>
      <c r="K18945"/>
      <c r="L18945" s="172"/>
    </row>
    <row r="18946" spans="7:12" x14ac:dyDescent="0.15">
      <c r="G18946"/>
      <c r="H18946"/>
      <c r="I18946"/>
      <c r="J18946"/>
      <c r="K18946"/>
      <c r="L18946" s="172"/>
    </row>
    <row r="18947" spans="7:12" x14ac:dyDescent="0.15">
      <c r="G18947"/>
      <c r="H18947"/>
      <c r="I18947"/>
      <c r="J18947"/>
      <c r="K18947"/>
      <c r="L18947" s="172"/>
    </row>
    <row r="18948" spans="7:12" x14ac:dyDescent="0.15">
      <c r="G18948"/>
      <c r="H18948"/>
      <c r="I18948"/>
      <c r="J18948"/>
      <c r="K18948"/>
      <c r="L18948" s="172"/>
    </row>
    <row r="18949" spans="7:12" x14ac:dyDescent="0.15">
      <c r="G18949"/>
      <c r="H18949"/>
      <c r="I18949"/>
      <c r="J18949"/>
      <c r="K18949"/>
      <c r="L18949" s="172"/>
    </row>
    <row r="18950" spans="7:12" x14ac:dyDescent="0.15">
      <c r="G18950"/>
      <c r="H18950"/>
      <c r="I18950"/>
      <c r="J18950"/>
      <c r="K18950"/>
      <c r="L18950" s="172"/>
    </row>
    <row r="18951" spans="7:12" x14ac:dyDescent="0.15">
      <c r="G18951"/>
      <c r="H18951"/>
      <c r="I18951"/>
      <c r="J18951"/>
      <c r="K18951"/>
      <c r="L18951" s="172"/>
    </row>
    <row r="18952" spans="7:12" x14ac:dyDescent="0.15">
      <c r="G18952"/>
      <c r="H18952"/>
      <c r="I18952"/>
      <c r="J18952"/>
      <c r="K18952"/>
      <c r="L18952" s="172"/>
    </row>
    <row r="18953" spans="7:12" x14ac:dyDescent="0.15">
      <c r="G18953"/>
      <c r="H18953"/>
      <c r="I18953"/>
      <c r="J18953"/>
      <c r="K18953"/>
      <c r="L18953" s="172"/>
    </row>
    <row r="18954" spans="7:12" x14ac:dyDescent="0.15">
      <c r="G18954"/>
      <c r="H18954"/>
      <c r="I18954"/>
      <c r="J18954"/>
      <c r="K18954"/>
      <c r="L18954" s="172"/>
    </row>
    <row r="18955" spans="7:12" x14ac:dyDescent="0.15">
      <c r="G18955"/>
      <c r="H18955"/>
      <c r="I18955"/>
      <c r="J18955"/>
      <c r="K18955"/>
      <c r="L18955" s="172"/>
    </row>
    <row r="18956" spans="7:12" x14ac:dyDescent="0.15">
      <c r="G18956"/>
      <c r="H18956"/>
      <c r="I18956"/>
      <c r="J18956"/>
      <c r="K18956"/>
      <c r="L18956" s="172"/>
    </row>
    <row r="18957" spans="7:12" x14ac:dyDescent="0.15">
      <c r="G18957"/>
      <c r="H18957"/>
      <c r="I18957"/>
      <c r="J18957"/>
      <c r="K18957"/>
      <c r="L18957" s="172"/>
    </row>
    <row r="18958" spans="7:12" x14ac:dyDescent="0.15">
      <c r="G18958"/>
      <c r="H18958"/>
      <c r="I18958"/>
      <c r="J18958"/>
      <c r="K18958"/>
      <c r="L18958" s="172"/>
    </row>
    <row r="18959" spans="7:12" x14ac:dyDescent="0.15">
      <c r="G18959"/>
      <c r="H18959"/>
      <c r="I18959"/>
      <c r="J18959"/>
      <c r="K18959"/>
      <c r="L18959" s="172"/>
    </row>
    <row r="18960" spans="7:12" x14ac:dyDescent="0.15">
      <c r="G18960"/>
      <c r="H18960"/>
      <c r="I18960"/>
      <c r="J18960"/>
      <c r="K18960"/>
      <c r="L18960" s="172"/>
    </row>
    <row r="18961" spans="7:12" x14ac:dyDescent="0.15">
      <c r="G18961"/>
      <c r="H18961"/>
      <c r="I18961"/>
      <c r="J18961"/>
      <c r="K18961"/>
      <c r="L18961" s="172"/>
    </row>
    <row r="18962" spans="7:12" x14ac:dyDescent="0.15">
      <c r="G18962"/>
      <c r="H18962"/>
      <c r="I18962"/>
      <c r="J18962"/>
      <c r="K18962"/>
      <c r="L18962" s="172"/>
    </row>
    <row r="18963" spans="7:12" x14ac:dyDescent="0.15">
      <c r="G18963"/>
      <c r="H18963"/>
      <c r="I18963"/>
      <c r="J18963"/>
      <c r="K18963"/>
      <c r="L18963" s="172"/>
    </row>
    <row r="18964" spans="7:12" x14ac:dyDescent="0.15">
      <c r="G18964"/>
      <c r="H18964"/>
      <c r="I18964"/>
      <c r="J18964"/>
      <c r="K18964"/>
      <c r="L18964" s="172"/>
    </row>
    <row r="18965" spans="7:12" x14ac:dyDescent="0.15">
      <c r="G18965"/>
      <c r="H18965"/>
      <c r="I18965"/>
      <c r="J18965"/>
      <c r="K18965"/>
      <c r="L18965" s="172"/>
    </row>
    <row r="18966" spans="7:12" x14ac:dyDescent="0.15">
      <c r="G18966"/>
      <c r="H18966"/>
      <c r="I18966"/>
      <c r="J18966"/>
      <c r="K18966"/>
      <c r="L18966" s="172"/>
    </row>
    <row r="18967" spans="7:12" x14ac:dyDescent="0.15">
      <c r="G18967"/>
      <c r="H18967"/>
      <c r="I18967"/>
      <c r="J18967"/>
      <c r="K18967"/>
      <c r="L18967" s="172"/>
    </row>
    <row r="18968" spans="7:12" x14ac:dyDescent="0.15">
      <c r="G18968"/>
      <c r="H18968"/>
      <c r="I18968"/>
      <c r="J18968"/>
      <c r="K18968"/>
      <c r="L18968" s="172"/>
    </row>
    <row r="18969" spans="7:12" x14ac:dyDescent="0.15">
      <c r="G18969"/>
      <c r="H18969"/>
      <c r="I18969"/>
      <c r="J18969"/>
      <c r="K18969"/>
      <c r="L18969" s="172"/>
    </row>
    <row r="18970" spans="7:12" x14ac:dyDescent="0.15">
      <c r="G18970"/>
      <c r="H18970"/>
      <c r="I18970"/>
      <c r="J18970"/>
      <c r="K18970"/>
      <c r="L18970" s="172"/>
    </row>
    <row r="18971" spans="7:12" x14ac:dyDescent="0.15">
      <c r="G18971"/>
      <c r="H18971"/>
      <c r="I18971"/>
      <c r="J18971"/>
      <c r="K18971"/>
      <c r="L18971" s="172"/>
    </row>
    <row r="18972" spans="7:12" x14ac:dyDescent="0.15">
      <c r="G18972"/>
      <c r="H18972"/>
      <c r="I18972"/>
      <c r="J18972"/>
      <c r="K18972"/>
      <c r="L18972" s="172"/>
    </row>
    <row r="18973" spans="7:12" x14ac:dyDescent="0.15">
      <c r="G18973"/>
      <c r="H18973"/>
      <c r="I18973"/>
      <c r="J18973"/>
      <c r="K18973"/>
      <c r="L18973" s="172"/>
    </row>
    <row r="18974" spans="7:12" x14ac:dyDescent="0.15">
      <c r="G18974"/>
      <c r="H18974"/>
      <c r="I18974"/>
      <c r="J18974"/>
      <c r="K18974"/>
      <c r="L18974" s="172"/>
    </row>
    <row r="18975" spans="7:12" x14ac:dyDescent="0.15">
      <c r="G18975"/>
      <c r="H18975"/>
      <c r="I18975"/>
      <c r="J18975"/>
      <c r="K18975"/>
      <c r="L18975" s="172"/>
    </row>
    <row r="18976" spans="7:12" x14ac:dyDescent="0.15">
      <c r="G18976"/>
      <c r="H18976"/>
      <c r="I18976"/>
      <c r="J18976"/>
      <c r="K18976"/>
      <c r="L18976" s="172"/>
    </row>
    <row r="18977" spans="7:12" x14ac:dyDescent="0.15">
      <c r="G18977"/>
      <c r="H18977"/>
      <c r="I18977"/>
      <c r="J18977"/>
      <c r="K18977"/>
      <c r="L18977" s="172"/>
    </row>
    <row r="18978" spans="7:12" x14ac:dyDescent="0.15">
      <c r="G18978"/>
      <c r="H18978"/>
      <c r="I18978"/>
      <c r="J18978"/>
      <c r="K18978"/>
      <c r="L18978" s="172"/>
    </row>
    <row r="18979" spans="7:12" x14ac:dyDescent="0.15">
      <c r="G18979"/>
      <c r="H18979"/>
      <c r="I18979"/>
      <c r="J18979"/>
      <c r="K18979"/>
      <c r="L18979" s="172"/>
    </row>
    <row r="18980" spans="7:12" x14ac:dyDescent="0.15">
      <c r="G18980"/>
      <c r="H18980"/>
      <c r="I18980"/>
      <c r="J18980"/>
      <c r="K18980"/>
      <c r="L18980" s="172"/>
    </row>
    <row r="18981" spans="7:12" x14ac:dyDescent="0.15">
      <c r="G18981"/>
      <c r="H18981"/>
      <c r="I18981"/>
      <c r="J18981"/>
      <c r="K18981"/>
      <c r="L18981" s="172"/>
    </row>
    <row r="18982" spans="7:12" x14ac:dyDescent="0.15">
      <c r="G18982"/>
      <c r="H18982"/>
      <c r="I18982"/>
      <c r="J18982"/>
      <c r="K18982"/>
      <c r="L18982" s="172"/>
    </row>
    <row r="18983" spans="7:12" x14ac:dyDescent="0.15">
      <c r="G18983"/>
      <c r="H18983"/>
      <c r="I18983"/>
      <c r="J18983"/>
      <c r="K18983"/>
      <c r="L18983" s="172"/>
    </row>
    <row r="18984" spans="7:12" x14ac:dyDescent="0.15">
      <c r="G18984"/>
      <c r="H18984"/>
      <c r="I18984"/>
      <c r="J18984"/>
      <c r="K18984"/>
      <c r="L18984" s="172"/>
    </row>
    <row r="18985" spans="7:12" x14ac:dyDescent="0.15">
      <c r="G18985"/>
      <c r="H18985"/>
      <c r="I18985"/>
      <c r="J18985"/>
      <c r="K18985"/>
      <c r="L18985" s="172"/>
    </row>
    <row r="18986" spans="7:12" x14ac:dyDescent="0.15">
      <c r="G18986"/>
      <c r="H18986"/>
      <c r="I18986"/>
      <c r="J18986"/>
      <c r="K18986"/>
      <c r="L18986" s="172"/>
    </row>
    <row r="18987" spans="7:12" x14ac:dyDescent="0.15">
      <c r="G18987"/>
      <c r="H18987"/>
      <c r="I18987"/>
      <c r="J18987"/>
      <c r="K18987"/>
      <c r="L18987" s="172"/>
    </row>
    <row r="18988" spans="7:12" x14ac:dyDescent="0.15">
      <c r="G18988"/>
      <c r="H18988"/>
      <c r="I18988"/>
      <c r="J18988"/>
      <c r="K18988"/>
      <c r="L18988" s="172"/>
    </row>
    <row r="18989" spans="7:12" x14ac:dyDescent="0.15">
      <c r="G18989"/>
      <c r="H18989"/>
      <c r="I18989"/>
      <c r="J18989"/>
      <c r="K18989"/>
      <c r="L18989" s="172"/>
    </row>
    <row r="18990" spans="7:12" x14ac:dyDescent="0.15">
      <c r="G18990"/>
      <c r="H18990"/>
      <c r="I18990"/>
      <c r="J18990"/>
      <c r="K18990"/>
      <c r="L18990" s="172"/>
    </row>
    <row r="18991" spans="7:12" x14ac:dyDescent="0.15">
      <c r="G18991"/>
      <c r="H18991"/>
      <c r="I18991"/>
      <c r="J18991"/>
      <c r="K18991"/>
      <c r="L18991" s="172"/>
    </row>
    <row r="18992" spans="7:12" x14ac:dyDescent="0.15">
      <c r="G18992"/>
      <c r="H18992"/>
      <c r="I18992"/>
      <c r="J18992"/>
      <c r="K18992"/>
      <c r="L18992" s="172"/>
    </row>
    <row r="18993" spans="7:12" x14ac:dyDescent="0.15">
      <c r="G18993"/>
      <c r="H18993"/>
      <c r="I18993"/>
      <c r="J18993"/>
      <c r="K18993"/>
      <c r="L18993" s="172"/>
    </row>
    <row r="18994" spans="7:12" x14ac:dyDescent="0.15">
      <c r="G18994"/>
      <c r="H18994"/>
      <c r="I18994"/>
      <c r="J18994"/>
      <c r="K18994"/>
      <c r="L18994" s="172"/>
    </row>
    <row r="18995" spans="7:12" x14ac:dyDescent="0.15">
      <c r="G18995"/>
      <c r="H18995"/>
      <c r="I18995"/>
      <c r="J18995"/>
      <c r="K18995"/>
      <c r="L18995" s="172"/>
    </row>
    <row r="18996" spans="7:12" x14ac:dyDescent="0.15">
      <c r="G18996"/>
      <c r="H18996"/>
      <c r="I18996"/>
      <c r="J18996"/>
      <c r="K18996"/>
      <c r="L18996" s="172"/>
    </row>
    <row r="18997" spans="7:12" x14ac:dyDescent="0.15">
      <c r="G18997"/>
      <c r="H18997"/>
      <c r="I18997"/>
      <c r="J18997"/>
      <c r="K18997"/>
      <c r="L18997" s="172"/>
    </row>
    <row r="18998" spans="7:12" x14ac:dyDescent="0.15">
      <c r="G18998"/>
      <c r="H18998"/>
      <c r="I18998"/>
      <c r="J18998"/>
      <c r="K18998"/>
      <c r="L18998" s="172"/>
    </row>
    <row r="18999" spans="7:12" x14ac:dyDescent="0.15">
      <c r="G18999"/>
      <c r="H18999"/>
      <c r="I18999"/>
      <c r="J18999"/>
      <c r="K18999"/>
      <c r="L18999" s="172"/>
    </row>
    <row r="19000" spans="7:12" x14ac:dyDescent="0.15">
      <c r="G19000"/>
      <c r="H19000"/>
      <c r="I19000"/>
      <c r="J19000"/>
      <c r="K19000"/>
      <c r="L19000" s="172"/>
    </row>
    <row r="19001" spans="7:12" x14ac:dyDescent="0.15">
      <c r="G19001"/>
      <c r="H19001"/>
      <c r="I19001"/>
      <c r="J19001"/>
      <c r="K19001"/>
      <c r="L19001" s="172"/>
    </row>
    <row r="19002" spans="7:12" x14ac:dyDescent="0.15">
      <c r="G19002"/>
      <c r="H19002"/>
      <c r="I19002"/>
      <c r="J19002"/>
      <c r="K19002"/>
      <c r="L19002" s="172"/>
    </row>
    <row r="19003" spans="7:12" x14ac:dyDescent="0.15">
      <c r="G19003"/>
      <c r="H19003"/>
      <c r="I19003"/>
      <c r="J19003"/>
      <c r="K19003"/>
      <c r="L19003" s="172"/>
    </row>
    <row r="19004" spans="7:12" x14ac:dyDescent="0.15">
      <c r="G19004"/>
      <c r="H19004"/>
      <c r="I19004"/>
      <c r="J19004"/>
      <c r="K19004"/>
      <c r="L19004" s="172"/>
    </row>
    <row r="19005" spans="7:12" x14ac:dyDescent="0.15">
      <c r="G19005"/>
      <c r="H19005"/>
      <c r="I19005"/>
      <c r="J19005"/>
      <c r="K19005"/>
      <c r="L19005" s="172"/>
    </row>
    <row r="19006" spans="7:12" x14ac:dyDescent="0.15">
      <c r="G19006"/>
      <c r="H19006"/>
      <c r="I19006"/>
      <c r="J19006"/>
      <c r="K19006"/>
      <c r="L19006" s="172"/>
    </row>
    <row r="19007" spans="7:12" x14ac:dyDescent="0.15">
      <c r="G19007"/>
      <c r="H19007"/>
      <c r="I19007"/>
      <c r="J19007"/>
      <c r="K19007"/>
      <c r="L19007" s="172"/>
    </row>
    <row r="19008" spans="7:12" x14ac:dyDescent="0.15">
      <c r="G19008"/>
      <c r="H19008"/>
      <c r="I19008"/>
      <c r="J19008"/>
      <c r="K19008"/>
      <c r="L19008" s="172"/>
    </row>
    <row r="19009" spans="7:12" x14ac:dyDescent="0.15">
      <c r="G19009"/>
      <c r="H19009"/>
      <c r="I19009"/>
      <c r="J19009"/>
      <c r="K19009"/>
      <c r="L19009" s="172"/>
    </row>
    <row r="19010" spans="7:12" x14ac:dyDescent="0.15">
      <c r="G19010"/>
      <c r="H19010"/>
      <c r="I19010"/>
      <c r="J19010"/>
      <c r="K19010"/>
      <c r="L19010" s="172"/>
    </row>
    <row r="19011" spans="7:12" x14ac:dyDescent="0.15">
      <c r="G19011"/>
      <c r="H19011"/>
      <c r="I19011"/>
      <c r="J19011"/>
      <c r="K19011"/>
      <c r="L19011" s="172"/>
    </row>
    <row r="19012" spans="7:12" x14ac:dyDescent="0.15">
      <c r="G19012"/>
      <c r="H19012"/>
      <c r="I19012"/>
      <c r="J19012"/>
      <c r="K19012"/>
      <c r="L19012" s="172"/>
    </row>
    <row r="19013" spans="7:12" x14ac:dyDescent="0.15">
      <c r="G19013"/>
      <c r="H19013"/>
      <c r="I19013"/>
      <c r="J19013"/>
      <c r="K19013"/>
      <c r="L19013" s="172"/>
    </row>
    <row r="19014" spans="7:12" x14ac:dyDescent="0.15">
      <c r="G19014"/>
      <c r="H19014"/>
      <c r="I19014"/>
      <c r="J19014"/>
      <c r="K19014"/>
      <c r="L19014" s="172"/>
    </row>
    <row r="19015" spans="7:12" x14ac:dyDescent="0.15">
      <c r="G19015"/>
      <c r="H19015"/>
      <c r="I19015"/>
      <c r="J19015"/>
      <c r="K19015"/>
      <c r="L19015" s="172"/>
    </row>
    <row r="19016" spans="7:12" x14ac:dyDescent="0.15">
      <c r="G19016"/>
      <c r="H19016"/>
      <c r="I19016"/>
      <c r="J19016"/>
      <c r="K19016"/>
      <c r="L19016" s="172"/>
    </row>
    <row r="19017" spans="7:12" x14ac:dyDescent="0.15">
      <c r="G19017"/>
      <c r="H19017"/>
      <c r="I19017"/>
      <c r="J19017"/>
      <c r="K19017"/>
      <c r="L19017" s="172"/>
    </row>
    <row r="19018" spans="7:12" x14ac:dyDescent="0.15">
      <c r="G19018"/>
      <c r="H19018"/>
      <c r="I19018"/>
      <c r="J19018"/>
      <c r="K19018"/>
      <c r="L19018" s="172"/>
    </row>
    <row r="19019" spans="7:12" x14ac:dyDescent="0.15">
      <c r="G19019"/>
      <c r="H19019"/>
      <c r="I19019"/>
      <c r="J19019"/>
      <c r="K19019"/>
      <c r="L19019" s="172"/>
    </row>
    <row r="19020" spans="7:12" x14ac:dyDescent="0.15">
      <c r="G19020"/>
      <c r="H19020"/>
      <c r="I19020"/>
      <c r="J19020"/>
      <c r="K19020"/>
      <c r="L19020" s="172"/>
    </row>
    <row r="19021" spans="7:12" x14ac:dyDescent="0.15">
      <c r="G19021"/>
      <c r="H19021"/>
      <c r="I19021"/>
      <c r="J19021"/>
      <c r="K19021"/>
      <c r="L19021" s="172"/>
    </row>
    <row r="19022" spans="7:12" x14ac:dyDescent="0.15">
      <c r="G19022"/>
      <c r="H19022"/>
      <c r="I19022"/>
      <c r="J19022"/>
      <c r="K19022"/>
      <c r="L19022" s="172"/>
    </row>
    <row r="19023" spans="7:12" x14ac:dyDescent="0.15">
      <c r="G19023"/>
      <c r="H19023"/>
      <c r="I19023"/>
      <c r="J19023"/>
      <c r="K19023"/>
      <c r="L19023" s="172"/>
    </row>
    <row r="19024" spans="7:12" x14ac:dyDescent="0.15">
      <c r="G19024"/>
      <c r="H19024"/>
      <c r="I19024"/>
      <c r="J19024"/>
      <c r="K19024"/>
      <c r="L19024" s="172"/>
    </row>
    <row r="19025" spans="7:12" x14ac:dyDescent="0.15">
      <c r="G19025"/>
      <c r="H19025"/>
      <c r="I19025"/>
      <c r="J19025"/>
      <c r="K19025"/>
      <c r="L19025" s="172"/>
    </row>
    <row r="19026" spans="7:12" x14ac:dyDescent="0.15">
      <c r="G19026"/>
      <c r="H19026"/>
      <c r="I19026"/>
      <c r="J19026"/>
      <c r="K19026"/>
      <c r="L19026" s="172"/>
    </row>
    <row r="19027" spans="7:12" x14ac:dyDescent="0.15">
      <c r="G19027"/>
      <c r="H19027"/>
      <c r="I19027"/>
      <c r="J19027"/>
      <c r="K19027"/>
      <c r="L19027" s="172"/>
    </row>
    <row r="19028" spans="7:12" x14ac:dyDescent="0.15">
      <c r="G19028"/>
      <c r="H19028"/>
      <c r="I19028"/>
      <c r="J19028"/>
      <c r="K19028"/>
      <c r="L19028" s="172"/>
    </row>
    <row r="19029" spans="7:12" x14ac:dyDescent="0.15">
      <c r="G19029"/>
      <c r="H19029"/>
      <c r="I19029"/>
      <c r="J19029"/>
      <c r="K19029"/>
      <c r="L19029" s="172"/>
    </row>
    <row r="19030" spans="7:12" x14ac:dyDescent="0.15">
      <c r="G19030"/>
      <c r="H19030"/>
      <c r="I19030"/>
      <c r="J19030"/>
      <c r="K19030"/>
      <c r="L19030" s="172"/>
    </row>
    <row r="19031" spans="7:12" x14ac:dyDescent="0.15">
      <c r="G19031"/>
      <c r="H19031"/>
      <c r="I19031"/>
      <c r="J19031"/>
      <c r="K19031"/>
      <c r="L19031" s="172"/>
    </row>
    <row r="19032" spans="7:12" x14ac:dyDescent="0.15">
      <c r="G19032"/>
      <c r="H19032"/>
      <c r="I19032"/>
      <c r="J19032"/>
      <c r="K19032"/>
      <c r="L19032" s="172"/>
    </row>
    <row r="19033" spans="7:12" x14ac:dyDescent="0.15">
      <c r="G19033"/>
      <c r="H19033"/>
      <c r="I19033"/>
      <c r="J19033"/>
      <c r="K19033"/>
      <c r="L19033" s="172"/>
    </row>
    <row r="19034" spans="7:12" x14ac:dyDescent="0.15">
      <c r="G19034"/>
      <c r="H19034"/>
      <c r="I19034"/>
      <c r="J19034"/>
      <c r="K19034"/>
      <c r="L19034" s="172"/>
    </row>
    <row r="19035" spans="7:12" x14ac:dyDescent="0.15">
      <c r="G19035"/>
      <c r="H19035"/>
      <c r="I19035"/>
      <c r="J19035"/>
      <c r="K19035"/>
      <c r="L19035" s="172"/>
    </row>
    <row r="19036" spans="7:12" x14ac:dyDescent="0.15">
      <c r="G19036"/>
      <c r="H19036"/>
      <c r="I19036"/>
      <c r="J19036"/>
      <c r="K19036"/>
      <c r="L19036" s="172"/>
    </row>
    <row r="19037" spans="7:12" x14ac:dyDescent="0.15">
      <c r="G19037"/>
      <c r="H19037"/>
      <c r="I19037"/>
      <c r="J19037"/>
      <c r="K19037"/>
      <c r="L19037" s="172"/>
    </row>
    <row r="19038" spans="7:12" x14ac:dyDescent="0.15">
      <c r="G19038"/>
      <c r="H19038"/>
      <c r="I19038"/>
      <c r="J19038"/>
      <c r="K19038"/>
      <c r="L19038" s="172"/>
    </row>
    <row r="19039" spans="7:12" x14ac:dyDescent="0.15">
      <c r="G19039"/>
      <c r="H19039"/>
      <c r="I19039"/>
      <c r="J19039"/>
      <c r="K19039"/>
      <c r="L19039" s="172"/>
    </row>
    <row r="19040" spans="7:12" x14ac:dyDescent="0.15">
      <c r="G19040"/>
      <c r="H19040"/>
      <c r="I19040"/>
      <c r="J19040"/>
      <c r="K19040"/>
      <c r="L19040" s="172"/>
    </row>
    <row r="19041" spans="7:12" x14ac:dyDescent="0.15">
      <c r="G19041"/>
      <c r="H19041"/>
      <c r="I19041"/>
      <c r="J19041"/>
      <c r="K19041"/>
      <c r="L19041" s="172"/>
    </row>
    <row r="19042" spans="7:12" x14ac:dyDescent="0.15">
      <c r="G19042"/>
      <c r="H19042"/>
      <c r="I19042"/>
      <c r="J19042"/>
      <c r="K19042"/>
      <c r="L19042" s="172"/>
    </row>
    <row r="19043" spans="7:12" x14ac:dyDescent="0.15">
      <c r="G19043"/>
      <c r="H19043"/>
      <c r="I19043"/>
      <c r="J19043"/>
      <c r="K19043"/>
      <c r="L19043" s="172"/>
    </row>
    <row r="19044" spans="7:12" x14ac:dyDescent="0.15">
      <c r="G19044"/>
      <c r="H19044"/>
      <c r="I19044"/>
      <c r="J19044"/>
      <c r="K19044"/>
      <c r="L19044" s="172"/>
    </row>
    <row r="19045" spans="7:12" x14ac:dyDescent="0.15">
      <c r="G19045"/>
      <c r="H19045"/>
      <c r="I19045"/>
      <c r="J19045"/>
      <c r="K19045"/>
      <c r="L19045" s="172"/>
    </row>
    <row r="19046" spans="7:12" x14ac:dyDescent="0.15">
      <c r="G19046"/>
      <c r="H19046"/>
      <c r="I19046"/>
      <c r="J19046"/>
      <c r="K19046"/>
      <c r="L19046" s="172"/>
    </row>
    <row r="19047" spans="7:12" x14ac:dyDescent="0.15">
      <c r="G19047"/>
      <c r="H19047"/>
      <c r="I19047"/>
      <c r="J19047"/>
      <c r="K19047"/>
      <c r="L19047" s="172"/>
    </row>
    <row r="19048" spans="7:12" x14ac:dyDescent="0.15">
      <c r="G19048"/>
      <c r="H19048"/>
      <c r="I19048"/>
      <c r="J19048"/>
      <c r="K19048"/>
      <c r="L19048" s="172"/>
    </row>
    <row r="19049" spans="7:12" x14ac:dyDescent="0.15">
      <c r="G19049"/>
      <c r="H19049"/>
      <c r="I19049"/>
      <c r="J19049"/>
      <c r="K19049"/>
      <c r="L19049" s="172"/>
    </row>
    <row r="19050" spans="7:12" x14ac:dyDescent="0.15">
      <c r="G19050"/>
      <c r="H19050"/>
      <c r="I19050"/>
      <c r="J19050"/>
      <c r="K19050"/>
      <c r="L19050" s="172"/>
    </row>
    <row r="19051" spans="7:12" x14ac:dyDescent="0.15">
      <c r="G19051"/>
      <c r="H19051"/>
      <c r="I19051"/>
      <c r="J19051"/>
      <c r="K19051"/>
      <c r="L19051" s="172"/>
    </row>
    <row r="19052" spans="7:12" x14ac:dyDescent="0.15">
      <c r="G19052"/>
      <c r="H19052"/>
      <c r="I19052"/>
      <c r="J19052"/>
      <c r="K19052"/>
      <c r="L19052" s="172"/>
    </row>
    <row r="19053" spans="7:12" x14ac:dyDescent="0.15">
      <c r="G19053"/>
      <c r="H19053"/>
      <c r="I19053"/>
      <c r="J19053"/>
      <c r="K19053"/>
      <c r="L19053" s="172"/>
    </row>
    <row r="19054" spans="7:12" x14ac:dyDescent="0.15">
      <c r="G19054"/>
      <c r="H19054"/>
      <c r="I19054"/>
      <c r="J19054"/>
      <c r="K19054"/>
      <c r="L19054" s="172"/>
    </row>
    <row r="19055" spans="7:12" x14ac:dyDescent="0.15">
      <c r="G19055"/>
      <c r="H19055"/>
      <c r="I19055"/>
      <c r="J19055"/>
      <c r="K19055"/>
      <c r="L19055" s="172"/>
    </row>
    <row r="19056" spans="7:12" x14ac:dyDescent="0.15">
      <c r="G19056"/>
      <c r="H19056"/>
      <c r="I19056"/>
      <c r="J19056"/>
      <c r="K19056"/>
      <c r="L19056" s="172"/>
    </row>
    <row r="19057" spans="7:12" x14ac:dyDescent="0.15">
      <c r="G19057"/>
      <c r="H19057"/>
      <c r="I19057"/>
      <c r="J19057"/>
      <c r="K19057"/>
      <c r="L19057" s="172"/>
    </row>
    <row r="19058" spans="7:12" x14ac:dyDescent="0.15">
      <c r="G19058"/>
      <c r="H19058"/>
      <c r="I19058"/>
      <c r="J19058"/>
      <c r="K19058"/>
      <c r="L19058" s="172"/>
    </row>
    <row r="19059" spans="7:12" x14ac:dyDescent="0.15">
      <c r="G19059"/>
      <c r="H19059"/>
      <c r="I19059"/>
      <c r="J19059"/>
      <c r="K19059"/>
      <c r="L19059" s="172"/>
    </row>
    <row r="19060" spans="7:12" x14ac:dyDescent="0.15">
      <c r="G19060"/>
      <c r="H19060"/>
      <c r="I19060"/>
      <c r="J19060"/>
      <c r="K19060"/>
      <c r="L19060" s="172"/>
    </row>
    <row r="19061" spans="7:12" x14ac:dyDescent="0.15">
      <c r="G19061"/>
      <c r="H19061"/>
      <c r="I19061"/>
      <c r="J19061"/>
      <c r="K19061"/>
      <c r="L19061" s="172"/>
    </row>
    <row r="19062" spans="7:12" x14ac:dyDescent="0.15">
      <c r="G19062"/>
      <c r="H19062"/>
      <c r="I19062"/>
      <c r="J19062"/>
      <c r="K19062"/>
      <c r="L19062" s="172"/>
    </row>
    <row r="19063" spans="7:12" x14ac:dyDescent="0.15">
      <c r="G19063"/>
      <c r="H19063"/>
      <c r="I19063"/>
      <c r="J19063"/>
      <c r="K19063"/>
      <c r="L19063" s="172"/>
    </row>
    <row r="19064" spans="7:12" x14ac:dyDescent="0.15">
      <c r="G19064"/>
      <c r="H19064"/>
      <c r="I19064"/>
      <c r="J19064"/>
      <c r="K19064"/>
      <c r="L19064" s="172"/>
    </row>
    <row r="19065" spans="7:12" x14ac:dyDescent="0.15">
      <c r="G19065"/>
      <c r="H19065"/>
      <c r="I19065"/>
      <c r="J19065"/>
      <c r="K19065"/>
      <c r="L19065" s="172"/>
    </row>
    <row r="19066" spans="7:12" x14ac:dyDescent="0.15">
      <c r="G19066"/>
      <c r="H19066"/>
      <c r="I19066"/>
      <c r="J19066"/>
      <c r="K19066"/>
      <c r="L19066" s="172"/>
    </row>
    <row r="19067" spans="7:12" x14ac:dyDescent="0.15">
      <c r="G19067"/>
      <c r="H19067"/>
      <c r="I19067"/>
      <c r="J19067"/>
      <c r="K19067"/>
      <c r="L19067" s="172"/>
    </row>
    <row r="19068" spans="7:12" x14ac:dyDescent="0.15">
      <c r="G19068"/>
      <c r="H19068"/>
      <c r="I19068"/>
      <c r="J19068"/>
      <c r="K19068"/>
      <c r="L19068" s="172"/>
    </row>
    <row r="19069" spans="7:12" x14ac:dyDescent="0.15">
      <c r="G19069"/>
      <c r="H19069"/>
      <c r="I19069"/>
      <c r="J19069"/>
      <c r="K19069"/>
      <c r="L19069" s="172"/>
    </row>
    <row r="19070" spans="7:12" x14ac:dyDescent="0.15">
      <c r="G19070"/>
      <c r="H19070"/>
      <c r="I19070"/>
      <c r="J19070"/>
      <c r="K19070"/>
      <c r="L19070" s="172"/>
    </row>
    <row r="19071" spans="7:12" x14ac:dyDescent="0.15">
      <c r="G19071"/>
      <c r="H19071"/>
      <c r="I19071"/>
      <c r="J19071"/>
      <c r="K19071"/>
      <c r="L19071" s="172"/>
    </row>
    <row r="19072" spans="7:12" x14ac:dyDescent="0.15">
      <c r="G19072"/>
      <c r="H19072"/>
      <c r="I19072"/>
      <c r="J19072"/>
      <c r="K19072"/>
      <c r="L19072" s="172"/>
    </row>
    <row r="19073" spans="7:12" x14ac:dyDescent="0.15">
      <c r="G19073"/>
      <c r="H19073"/>
      <c r="I19073"/>
      <c r="J19073"/>
      <c r="K19073"/>
      <c r="L19073" s="172"/>
    </row>
    <row r="19074" spans="7:12" x14ac:dyDescent="0.15">
      <c r="G19074"/>
      <c r="H19074"/>
      <c r="I19074"/>
      <c r="J19074"/>
      <c r="K19074"/>
      <c r="L19074" s="172"/>
    </row>
    <row r="19075" spans="7:12" x14ac:dyDescent="0.15">
      <c r="G19075"/>
      <c r="H19075"/>
      <c r="I19075"/>
      <c r="J19075"/>
      <c r="K19075"/>
      <c r="L19075" s="172"/>
    </row>
    <row r="19076" spans="7:12" x14ac:dyDescent="0.15">
      <c r="G19076"/>
      <c r="H19076"/>
      <c r="I19076"/>
      <c r="J19076"/>
      <c r="K19076"/>
      <c r="L19076" s="172"/>
    </row>
    <row r="19077" spans="7:12" x14ac:dyDescent="0.15">
      <c r="G19077"/>
      <c r="H19077"/>
      <c r="I19077"/>
      <c r="J19077"/>
      <c r="K19077"/>
      <c r="L19077" s="172"/>
    </row>
    <row r="19078" spans="7:12" x14ac:dyDescent="0.15">
      <c r="G19078"/>
      <c r="H19078"/>
      <c r="I19078"/>
      <c r="J19078"/>
      <c r="K19078"/>
      <c r="L19078" s="172"/>
    </row>
    <row r="19079" spans="7:12" x14ac:dyDescent="0.15">
      <c r="G19079"/>
      <c r="H19079"/>
      <c r="I19079"/>
      <c r="J19079"/>
      <c r="K19079"/>
      <c r="L19079" s="172"/>
    </row>
    <row r="19080" spans="7:12" x14ac:dyDescent="0.15">
      <c r="G19080"/>
      <c r="H19080"/>
      <c r="I19080"/>
      <c r="J19080"/>
      <c r="K19080"/>
      <c r="L19080" s="172"/>
    </row>
    <row r="19081" spans="7:12" x14ac:dyDescent="0.15">
      <c r="G19081"/>
      <c r="H19081"/>
      <c r="I19081"/>
      <c r="J19081"/>
      <c r="K19081"/>
      <c r="L19081" s="172"/>
    </row>
    <row r="19082" spans="7:12" x14ac:dyDescent="0.15">
      <c r="G19082"/>
      <c r="H19082"/>
      <c r="I19082"/>
      <c r="J19082"/>
      <c r="K19082"/>
      <c r="L19082" s="172"/>
    </row>
    <row r="19083" spans="7:12" x14ac:dyDescent="0.15">
      <c r="G19083"/>
      <c r="H19083"/>
      <c r="I19083"/>
      <c r="J19083"/>
      <c r="K19083"/>
      <c r="L19083" s="172"/>
    </row>
    <row r="19084" spans="7:12" x14ac:dyDescent="0.15">
      <c r="G19084"/>
      <c r="H19084"/>
      <c r="I19084"/>
      <c r="J19084"/>
      <c r="K19084"/>
      <c r="L19084" s="172"/>
    </row>
    <row r="19085" spans="7:12" x14ac:dyDescent="0.15">
      <c r="G19085"/>
      <c r="H19085"/>
      <c r="I19085"/>
      <c r="J19085"/>
      <c r="K19085"/>
      <c r="L19085" s="172"/>
    </row>
    <row r="19086" spans="7:12" x14ac:dyDescent="0.15">
      <c r="G19086"/>
      <c r="H19086"/>
      <c r="I19086"/>
      <c r="J19086"/>
      <c r="K19086"/>
      <c r="L19086" s="172"/>
    </row>
    <row r="19087" spans="7:12" x14ac:dyDescent="0.15">
      <c r="G19087"/>
      <c r="H19087"/>
      <c r="I19087"/>
      <c r="J19087"/>
      <c r="K19087"/>
      <c r="L19087" s="172"/>
    </row>
    <row r="19088" spans="7:12" x14ac:dyDescent="0.15">
      <c r="G19088"/>
      <c r="H19088"/>
      <c r="I19088"/>
      <c r="J19088"/>
      <c r="K19088"/>
      <c r="L19088" s="172"/>
    </row>
    <row r="19089" spans="7:12" x14ac:dyDescent="0.15">
      <c r="G19089"/>
      <c r="H19089"/>
      <c r="I19089"/>
      <c r="J19089"/>
      <c r="K19089"/>
      <c r="L19089" s="172"/>
    </row>
    <row r="19090" spans="7:12" x14ac:dyDescent="0.15">
      <c r="G19090"/>
      <c r="H19090"/>
      <c r="I19090"/>
      <c r="J19090"/>
      <c r="K19090"/>
      <c r="L19090" s="172"/>
    </row>
    <row r="19091" spans="7:12" x14ac:dyDescent="0.15">
      <c r="G19091"/>
      <c r="H19091"/>
      <c r="I19091"/>
      <c r="J19091"/>
      <c r="K19091"/>
      <c r="L19091" s="172"/>
    </row>
    <row r="19092" spans="7:12" x14ac:dyDescent="0.15">
      <c r="G19092"/>
      <c r="H19092"/>
      <c r="I19092"/>
      <c r="J19092"/>
      <c r="K19092"/>
      <c r="L19092" s="172"/>
    </row>
    <row r="19093" spans="7:12" x14ac:dyDescent="0.15">
      <c r="G19093"/>
      <c r="H19093"/>
      <c r="I19093"/>
      <c r="J19093"/>
      <c r="K19093"/>
      <c r="L19093" s="172"/>
    </row>
    <row r="19094" spans="7:12" x14ac:dyDescent="0.15">
      <c r="G19094"/>
      <c r="H19094"/>
      <c r="I19094"/>
      <c r="J19094"/>
      <c r="K19094"/>
      <c r="L19094" s="172"/>
    </row>
    <row r="19095" spans="7:12" x14ac:dyDescent="0.15">
      <c r="G19095"/>
      <c r="H19095"/>
      <c r="I19095"/>
      <c r="J19095"/>
      <c r="K19095"/>
      <c r="L19095" s="172"/>
    </row>
    <row r="19096" spans="7:12" x14ac:dyDescent="0.15">
      <c r="G19096"/>
      <c r="H19096"/>
      <c r="I19096"/>
      <c r="J19096"/>
      <c r="K19096"/>
      <c r="L19096" s="172"/>
    </row>
    <row r="19097" spans="7:12" x14ac:dyDescent="0.15">
      <c r="G19097"/>
      <c r="H19097"/>
      <c r="I19097"/>
      <c r="J19097"/>
      <c r="K19097"/>
      <c r="L19097" s="172"/>
    </row>
    <row r="19098" spans="7:12" x14ac:dyDescent="0.15">
      <c r="G19098"/>
      <c r="H19098"/>
      <c r="I19098"/>
      <c r="J19098"/>
      <c r="K19098"/>
      <c r="L19098" s="172"/>
    </row>
    <row r="19099" spans="7:12" x14ac:dyDescent="0.15">
      <c r="G19099"/>
      <c r="H19099"/>
      <c r="I19099"/>
      <c r="J19099"/>
      <c r="K19099"/>
      <c r="L19099" s="172"/>
    </row>
    <row r="19100" spans="7:12" x14ac:dyDescent="0.15">
      <c r="G19100"/>
      <c r="H19100"/>
      <c r="I19100"/>
      <c r="J19100"/>
      <c r="K19100"/>
      <c r="L19100" s="172"/>
    </row>
    <row r="19101" spans="7:12" x14ac:dyDescent="0.15">
      <c r="G19101"/>
      <c r="H19101"/>
      <c r="I19101"/>
      <c r="J19101"/>
      <c r="K19101"/>
      <c r="L19101" s="172"/>
    </row>
    <row r="19102" spans="7:12" x14ac:dyDescent="0.15">
      <c r="G19102"/>
      <c r="H19102"/>
      <c r="I19102"/>
      <c r="J19102"/>
      <c r="K19102"/>
      <c r="L19102" s="172"/>
    </row>
    <row r="19103" spans="7:12" x14ac:dyDescent="0.15">
      <c r="G19103"/>
      <c r="H19103"/>
      <c r="I19103"/>
      <c r="J19103"/>
      <c r="K19103"/>
      <c r="L19103" s="172"/>
    </row>
    <row r="19104" spans="7:12" x14ac:dyDescent="0.15">
      <c r="G19104"/>
      <c r="H19104"/>
      <c r="I19104"/>
      <c r="J19104"/>
      <c r="K19104"/>
      <c r="L19104" s="172"/>
    </row>
    <row r="19105" spans="7:12" x14ac:dyDescent="0.15">
      <c r="G19105"/>
      <c r="H19105"/>
      <c r="I19105"/>
      <c r="J19105"/>
      <c r="K19105"/>
      <c r="L19105" s="172"/>
    </row>
    <row r="19106" spans="7:12" x14ac:dyDescent="0.15">
      <c r="G19106"/>
      <c r="H19106"/>
      <c r="I19106"/>
      <c r="J19106"/>
      <c r="K19106"/>
      <c r="L19106" s="172"/>
    </row>
    <row r="19107" spans="7:12" x14ac:dyDescent="0.15">
      <c r="G19107"/>
      <c r="H19107"/>
      <c r="I19107"/>
      <c r="J19107"/>
      <c r="K19107"/>
      <c r="L19107" s="172"/>
    </row>
    <row r="19108" spans="7:12" x14ac:dyDescent="0.15">
      <c r="G19108"/>
      <c r="H19108"/>
      <c r="I19108"/>
      <c r="J19108"/>
      <c r="K19108"/>
      <c r="L19108" s="172"/>
    </row>
    <row r="19109" spans="7:12" x14ac:dyDescent="0.15">
      <c r="G19109"/>
      <c r="H19109"/>
      <c r="I19109"/>
      <c r="J19109"/>
      <c r="K19109"/>
      <c r="L19109" s="172"/>
    </row>
    <row r="19110" spans="7:12" x14ac:dyDescent="0.15">
      <c r="G19110"/>
      <c r="H19110"/>
      <c r="I19110"/>
      <c r="J19110"/>
      <c r="K19110"/>
      <c r="L19110" s="172"/>
    </row>
    <row r="19111" spans="7:12" x14ac:dyDescent="0.15">
      <c r="G19111"/>
      <c r="H19111"/>
      <c r="I19111"/>
      <c r="J19111"/>
      <c r="K19111"/>
      <c r="L19111" s="172"/>
    </row>
    <row r="19112" spans="7:12" x14ac:dyDescent="0.15">
      <c r="G19112"/>
      <c r="H19112"/>
      <c r="I19112"/>
      <c r="J19112"/>
      <c r="K19112"/>
      <c r="L19112" s="172"/>
    </row>
    <row r="19113" spans="7:12" x14ac:dyDescent="0.15">
      <c r="G19113"/>
      <c r="H19113"/>
      <c r="I19113"/>
      <c r="J19113"/>
      <c r="K19113"/>
      <c r="L19113" s="172"/>
    </row>
    <row r="19114" spans="7:12" x14ac:dyDescent="0.15">
      <c r="G19114"/>
      <c r="H19114"/>
      <c r="I19114"/>
      <c r="J19114"/>
      <c r="K19114"/>
      <c r="L19114" s="172"/>
    </row>
    <row r="19115" spans="7:12" x14ac:dyDescent="0.15">
      <c r="G19115"/>
      <c r="H19115"/>
      <c r="I19115"/>
      <c r="J19115"/>
      <c r="K19115"/>
      <c r="L19115" s="172"/>
    </row>
    <row r="19116" spans="7:12" x14ac:dyDescent="0.15">
      <c r="G19116"/>
      <c r="H19116"/>
      <c r="I19116"/>
      <c r="J19116"/>
      <c r="K19116"/>
      <c r="L19116" s="172"/>
    </row>
    <row r="19117" spans="7:12" x14ac:dyDescent="0.15">
      <c r="G19117"/>
      <c r="H19117"/>
      <c r="I19117"/>
      <c r="J19117"/>
      <c r="K19117"/>
      <c r="L19117" s="172"/>
    </row>
    <row r="19118" spans="7:12" x14ac:dyDescent="0.15">
      <c r="G19118"/>
      <c r="H19118"/>
      <c r="I19118"/>
      <c r="J19118"/>
      <c r="K19118"/>
      <c r="L19118" s="172"/>
    </row>
    <row r="19119" spans="7:12" x14ac:dyDescent="0.15">
      <c r="G19119"/>
      <c r="H19119"/>
      <c r="I19119"/>
      <c r="J19119"/>
      <c r="K19119"/>
      <c r="L19119" s="172"/>
    </row>
    <row r="19120" spans="7:12" x14ac:dyDescent="0.15">
      <c r="G19120"/>
      <c r="H19120"/>
      <c r="I19120"/>
      <c r="J19120"/>
      <c r="K19120"/>
      <c r="L19120" s="172"/>
    </row>
    <row r="19121" spans="7:12" x14ac:dyDescent="0.15">
      <c r="G19121"/>
      <c r="H19121"/>
      <c r="I19121"/>
      <c r="J19121"/>
      <c r="K19121"/>
      <c r="L19121" s="172"/>
    </row>
    <row r="19122" spans="7:12" x14ac:dyDescent="0.15">
      <c r="G19122"/>
      <c r="H19122"/>
      <c r="I19122"/>
      <c r="J19122"/>
      <c r="K19122"/>
      <c r="L19122" s="172"/>
    </row>
    <row r="19123" spans="7:12" x14ac:dyDescent="0.15">
      <c r="G19123"/>
      <c r="H19123"/>
      <c r="I19123"/>
      <c r="J19123"/>
      <c r="K19123"/>
      <c r="L19123" s="172"/>
    </row>
    <row r="19124" spans="7:12" x14ac:dyDescent="0.15">
      <c r="G19124"/>
      <c r="H19124"/>
      <c r="I19124"/>
      <c r="J19124"/>
      <c r="K19124"/>
      <c r="L19124" s="172"/>
    </row>
    <row r="19125" spans="7:12" x14ac:dyDescent="0.15">
      <c r="G19125"/>
      <c r="H19125"/>
      <c r="I19125"/>
      <c r="J19125"/>
      <c r="K19125"/>
      <c r="L19125" s="172"/>
    </row>
    <row r="19126" spans="7:12" x14ac:dyDescent="0.15">
      <c r="G19126"/>
      <c r="H19126"/>
      <c r="I19126"/>
      <c r="J19126"/>
      <c r="K19126"/>
      <c r="L19126" s="172"/>
    </row>
    <row r="19127" spans="7:12" x14ac:dyDescent="0.15">
      <c r="G19127"/>
      <c r="H19127"/>
      <c r="I19127"/>
      <c r="J19127"/>
      <c r="K19127"/>
      <c r="L19127" s="172"/>
    </row>
    <row r="19128" spans="7:12" x14ac:dyDescent="0.15">
      <c r="G19128"/>
      <c r="H19128"/>
      <c r="I19128"/>
      <c r="J19128"/>
      <c r="K19128"/>
      <c r="L19128" s="172"/>
    </row>
    <row r="19129" spans="7:12" x14ac:dyDescent="0.15">
      <c r="G19129"/>
      <c r="H19129"/>
      <c r="I19129"/>
      <c r="J19129"/>
      <c r="K19129"/>
      <c r="L19129" s="172"/>
    </row>
    <row r="19130" spans="7:12" x14ac:dyDescent="0.15">
      <c r="G19130"/>
      <c r="H19130"/>
      <c r="I19130"/>
      <c r="J19130"/>
      <c r="K19130"/>
      <c r="L19130" s="172"/>
    </row>
    <row r="19131" spans="7:12" x14ac:dyDescent="0.15">
      <c r="G19131"/>
      <c r="H19131"/>
      <c r="I19131"/>
      <c r="J19131"/>
      <c r="K19131"/>
      <c r="L19131" s="172"/>
    </row>
    <row r="19132" spans="7:12" x14ac:dyDescent="0.15">
      <c r="G19132"/>
      <c r="H19132"/>
      <c r="I19132"/>
      <c r="J19132"/>
      <c r="K19132"/>
      <c r="L19132" s="172"/>
    </row>
    <row r="19133" spans="7:12" x14ac:dyDescent="0.15">
      <c r="G19133"/>
      <c r="H19133"/>
      <c r="I19133"/>
      <c r="J19133"/>
      <c r="K19133"/>
      <c r="L19133" s="172"/>
    </row>
    <row r="19134" spans="7:12" x14ac:dyDescent="0.15">
      <c r="G19134"/>
      <c r="H19134"/>
      <c r="I19134"/>
      <c r="J19134"/>
      <c r="K19134"/>
      <c r="L19134" s="172"/>
    </row>
    <row r="19135" spans="7:12" x14ac:dyDescent="0.15">
      <c r="G19135"/>
      <c r="H19135"/>
      <c r="I19135"/>
      <c r="J19135"/>
      <c r="K19135"/>
      <c r="L19135" s="172"/>
    </row>
    <row r="19136" spans="7:12" x14ac:dyDescent="0.15">
      <c r="G19136"/>
      <c r="H19136"/>
      <c r="I19136"/>
      <c r="J19136"/>
      <c r="K19136"/>
      <c r="L19136" s="172"/>
    </row>
    <row r="19137" spans="7:12" x14ac:dyDescent="0.15">
      <c r="G19137"/>
      <c r="H19137"/>
      <c r="I19137"/>
      <c r="J19137"/>
      <c r="K19137"/>
      <c r="L19137" s="172"/>
    </row>
    <row r="19138" spans="7:12" x14ac:dyDescent="0.15">
      <c r="G19138"/>
      <c r="H19138"/>
      <c r="I19138"/>
      <c r="J19138"/>
      <c r="K19138"/>
      <c r="L19138" s="172"/>
    </row>
    <row r="19139" spans="7:12" x14ac:dyDescent="0.15">
      <c r="G19139"/>
      <c r="H19139"/>
      <c r="I19139"/>
      <c r="J19139"/>
      <c r="K19139"/>
      <c r="L19139" s="172"/>
    </row>
    <row r="19140" spans="7:12" x14ac:dyDescent="0.15">
      <c r="G19140"/>
      <c r="H19140"/>
      <c r="I19140"/>
      <c r="J19140"/>
      <c r="K19140"/>
      <c r="L19140" s="172"/>
    </row>
    <row r="19141" spans="7:12" x14ac:dyDescent="0.15">
      <c r="G19141"/>
      <c r="H19141"/>
      <c r="I19141"/>
      <c r="J19141"/>
      <c r="K19141"/>
      <c r="L19141" s="172"/>
    </row>
    <row r="19142" spans="7:12" x14ac:dyDescent="0.15">
      <c r="G19142"/>
      <c r="H19142"/>
      <c r="I19142"/>
      <c r="J19142"/>
      <c r="K19142"/>
      <c r="L19142" s="172"/>
    </row>
    <row r="19143" spans="7:12" x14ac:dyDescent="0.15">
      <c r="G19143"/>
      <c r="H19143"/>
      <c r="I19143"/>
      <c r="J19143"/>
      <c r="K19143"/>
      <c r="L19143" s="172"/>
    </row>
    <row r="19144" spans="7:12" x14ac:dyDescent="0.15">
      <c r="G19144"/>
      <c r="H19144"/>
      <c r="I19144"/>
      <c r="J19144"/>
      <c r="K19144"/>
      <c r="L19144" s="172"/>
    </row>
    <row r="19145" spans="7:12" x14ac:dyDescent="0.15">
      <c r="G19145"/>
      <c r="H19145"/>
      <c r="I19145"/>
      <c r="J19145"/>
      <c r="K19145"/>
      <c r="L19145" s="172"/>
    </row>
    <row r="19146" spans="7:12" x14ac:dyDescent="0.15">
      <c r="G19146"/>
      <c r="H19146"/>
      <c r="I19146"/>
      <c r="J19146"/>
      <c r="K19146"/>
      <c r="L19146" s="172"/>
    </row>
    <row r="19147" spans="7:12" x14ac:dyDescent="0.15">
      <c r="G19147"/>
      <c r="H19147"/>
      <c r="I19147"/>
      <c r="J19147"/>
      <c r="K19147"/>
      <c r="L19147" s="172"/>
    </row>
    <row r="19148" spans="7:12" x14ac:dyDescent="0.15">
      <c r="G19148"/>
      <c r="H19148"/>
      <c r="I19148"/>
      <c r="J19148"/>
      <c r="K19148"/>
      <c r="L19148" s="172"/>
    </row>
    <row r="19149" spans="7:12" x14ac:dyDescent="0.15">
      <c r="G19149"/>
      <c r="H19149"/>
      <c r="I19149"/>
      <c r="J19149"/>
      <c r="K19149"/>
      <c r="L19149" s="172"/>
    </row>
    <row r="19150" spans="7:12" x14ac:dyDescent="0.15">
      <c r="G19150"/>
      <c r="H19150"/>
      <c r="I19150"/>
      <c r="J19150"/>
      <c r="K19150"/>
      <c r="L19150" s="172"/>
    </row>
    <row r="19151" spans="7:12" x14ac:dyDescent="0.15">
      <c r="G19151"/>
      <c r="H19151"/>
      <c r="I19151"/>
      <c r="J19151"/>
      <c r="K19151"/>
      <c r="L19151" s="172"/>
    </row>
    <row r="19152" spans="7:12" x14ac:dyDescent="0.15">
      <c r="G19152"/>
      <c r="H19152"/>
      <c r="I19152"/>
      <c r="J19152"/>
      <c r="K19152"/>
      <c r="L19152" s="172"/>
    </row>
    <row r="19153" spans="7:12" x14ac:dyDescent="0.15">
      <c r="G19153"/>
      <c r="H19153"/>
      <c r="I19153"/>
      <c r="J19153"/>
      <c r="K19153"/>
      <c r="L19153" s="172"/>
    </row>
    <row r="19154" spans="7:12" x14ac:dyDescent="0.15">
      <c r="G19154"/>
      <c r="H19154"/>
      <c r="I19154"/>
      <c r="J19154"/>
      <c r="K19154"/>
      <c r="L19154" s="172"/>
    </row>
    <row r="19155" spans="7:12" x14ac:dyDescent="0.15">
      <c r="G19155"/>
      <c r="H19155"/>
      <c r="I19155"/>
      <c r="J19155"/>
      <c r="K19155"/>
      <c r="L19155" s="172"/>
    </row>
    <row r="19156" spans="7:12" x14ac:dyDescent="0.15">
      <c r="G19156"/>
      <c r="H19156"/>
      <c r="I19156"/>
      <c r="J19156"/>
      <c r="K19156"/>
      <c r="L19156" s="172"/>
    </row>
    <row r="19157" spans="7:12" x14ac:dyDescent="0.15">
      <c r="G19157"/>
      <c r="H19157"/>
      <c r="I19157"/>
      <c r="J19157"/>
      <c r="K19157"/>
      <c r="L19157" s="172"/>
    </row>
    <row r="19158" spans="7:12" x14ac:dyDescent="0.15">
      <c r="G19158"/>
      <c r="H19158"/>
      <c r="I19158"/>
      <c r="J19158"/>
      <c r="K19158"/>
      <c r="L19158" s="172"/>
    </row>
    <row r="19159" spans="7:12" x14ac:dyDescent="0.15">
      <c r="G19159"/>
      <c r="H19159"/>
      <c r="I19159"/>
      <c r="J19159"/>
      <c r="K19159"/>
      <c r="L19159" s="172"/>
    </row>
    <row r="19160" spans="7:12" x14ac:dyDescent="0.15">
      <c r="G19160"/>
      <c r="H19160"/>
      <c r="I19160"/>
      <c r="J19160"/>
      <c r="K19160"/>
      <c r="L19160" s="172"/>
    </row>
    <row r="19161" spans="7:12" x14ac:dyDescent="0.15">
      <c r="G19161"/>
      <c r="H19161"/>
      <c r="I19161"/>
      <c r="J19161"/>
      <c r="K19161"/>
      <c r="L19161" s="172"/>
    </row>
    <row r="19162" spans="7:12" x14ac:dyDescent="0.15">
      <c r="G19162"/>
      <c r="H19162"/>
      <c r="I19162"/>
      <c r="J19162"/>
      <c r="K19162"/>
      <c r="L19162" s="172"/>
    </row>
    <row r="19163" spans="7:12" x14ac:dyDescent="0.15">
      <c r="G19163"/>
      <c r="H19163"/>
      <c r="I19163"/>
      <c r="J19163"/>
      <c r="K19163"/>
      <c r="L19163" s="172"/>
    </row>
    <row r="19164" spans="7:12" x14ac:dyDescent="0.15">
      <c r="G19164"/>
      <c r="H19164"/>
      <c r="I19164"/>
      <c r="J19164"/>
      <c r="K19164"/>
      <c r="L19164" s="172"/>
    </row>
    <row r="19165" spans="7:12" x14ac:dyDescent="0.15">
      <c r="G19165"/>
      <c r="H19165"/>
      <c r="I19165"/>
      <c r="J19165"/>
      <c r="K19165"/>
      <c r="L19165" s="172"/>
    </row>
    <row r="19166" spans="7:12" x14ac:dyDescent="0.15">
      <c r="G19166"/>
      <c r="H19166"/>
      <c r="I19166"/>
      <c r="J19166"/>
      <c r="K19166"/>
      <c r="L19166" s="172"/>
    </row>
    <row r="19167" spans="7:12" x14ac:dyDescent="0.15">
      <c r="G19167"/>
      <c r="H19167"/>
      <c r="I19167"/>
      <c r="J19167"/>
      <c r="K19167"/>
      <c r="L19167" s="172"/>
    </row>
    <row r="19168" spans="7:12" x14ac:dyDescent="0.15">
      <c r="G19168"/>
      <c r="H19168"/>
      <c r="I19168"/>
      <c r="J19168"/>
      <c r="K19168"/>
      <c r="L19168" s="172"/>
    </row>
    <row r="19169" spans="7:12" x14ac:dyDescent="0.15">
      <c r="G19169"/>
      <c r="H19169"/>
      <c r="I19169"/>
      <c r="J19169"/>
      <c r="K19169"/>
      <c r="L19169" s="172"/>
    </row>
    <row r="19170" spans="7:12" x14ac:dyDescent="0.15">
      <c r="G19170"/>
      <c r="H19170"/>
      <c r="I19170"/>
      <c r="J19170"/>
      <c r="K19170"/>
      <c r="L19170" s="172"/>
    </row>
    <row r="19171" spans="7:12" x14ac:dyDescent="0.15">
      <c r="G19171"/>
      <c r="H19171"/>
      <c r="I19171"/>
      <c r="J19171"/>
      <c r="K19171"/>
      <c r="L19171" s="172"/>
    </row>
    <row r="19172" spans="7:12" x14ac:dyDescent="0.15">
      <c r="G19172"/>
      <c r="H19172"/>
      <c r="I19172"/>
      <c r="J19172"/>
      <c r="K19172"/>
      <c r="L19172" s="172"/>
    </row>
    <row r="19173" spans="7:12" x14ac:dyDescent="0.15">
      <c r="G19173"/>
      <c r="H19173"/>
      <c r="I19173"/>
      <c r="J19173"/>
      <c r="K19173"/>
      <c r="L19173" s="172"/>
    </row>
    <row r="19174" spans="7:12" x14ac:dyDescent="0.15">
      <c r="G19174"/>
      <c r="H19174"/>
      <c r="I19174"/>
      <c r="J19174"/>
      <c r="K19174"/>
      <c r="L19174" s="172"/>
    </row>
    <row r="19175" spans="7:12" x14ac:dyDescent="0.15">
      <c r="G19175"/>
      <c r="H19175"/>
      <c r="I19175"/>
      <c r="J19175"/>
      <c r="K19175"/>
      <c r="L19175" s="172"/>
    </row>
    <row r="19176" spans="7:12" x14ac:dyDescent="0.15">
      <c r="G19176"/>
      <c r="H19176"/>
      <c r="I19176"/>
      <c r="J19176"/>
      <c r="K19176"/>
      <c r="L19176" s="172"/>
    </row>
    <row r="19177" spans="7:12" x14ac:dyDescent="0.15">
      <c r="G19177"/>
      <c r="H19177"/>
      <c r="I19177"/>
      <c r="J19177"/>
      <c r="K19177"/>
      <c r="L19177" s="172"/>
    </row>
    <row r="19178" spans="7:12" x14ac:dyDescent="0.15">
      <c r="G19178"/>
      <c r="H19178"/>
      <c r="I19178"/>
      <c r="J19178"/>
      <c r="K19178"/>
      <c r="L19178" s="172"/>
    </row>
    <row r="19179" spans="7:12" x14ac:dyDescent="0.15">
      <c r="G19179"/>
      <c r="H19179"/>
      <c r="I19179"/>
      <c r="J19179"/>
      <c r="K19179"/>
      <c r="L19179" s="172"/>
    </row>
    <row r="19180" spans="7:12" x14ac:dyDescent="0.15">
      <c r="G19180"/>
      <c r="H19180"/>
      <c r="I19180"/>
      <c r="J19180"/>
      <c r="K19180"/>
      <c r="L19180" s="172"/>
    </row>
    <row r="19181" spans="7:12" x14ac:dyDescent="0.15">
      <c r="G19181"/>
      <c r="H19181"/>
      <c r="I19181"/>
      <c r="J19181"/>
      <c r="K19181"/>
      <c r="L19181" s="172"/>
    </row>
    <row r="19182" spans="7:12" x14ac:dyDescent="0.15">
      <c r="G19182"/>
      <c r="H19182"/>
      <c r="I19182"/>
      <c r="J19182"/>
      <c r="K19182"/>
      <c r="L19182" s="172"/>
    </row>
    <row r="19183" spans="7:12" x14ac:dyDescent="0.15">
      <c r="G19183"/>
      <c r="H19183"/>
      <c r="I19183"/>
      <c r="J19183"/>
      <c r="K19183"/>
      <c r="L19183" s="172"/>
    </row>
    <row r="19184" spans="7:12" x14ac:dyDescent="0.15">
      <c r="G19184"/>
      <c r="H19184"/>
      <c r="I19184"/>
      <c r="J19184"/>
      <c r="K19184"/>
      <c r="L19184" s="172"/>
    </row>
    <row r="19185" spans="7:12" x14ac:dyDescent="0.15">
      <c r="G19185"/>
      <c r="H19185"/>
      <c r="I19185"/>
      <c r="J19185"/>
      <c r="K19185"/>
      <c r="L19185" s="172"/>
    </row>
    <row r="19186" spans="7:12" x14ac:dyDescent="0.15">
      <c r="G19186"/>
      <c r="H19186"/>
      <c r="I19186"/>
      <c r="J19186"/>
      <c r="K19186"/>
      <c r="L19186" s="172"/>
    </row>
    <row r="19187" spans="7:12" x14ac:dyDescent="0.15">
      <c r="G19187"/>
      <c r="H19187"/>
      <c r="I19187"/>
      <c r="J19187"/>
      <c r="K19187"/>
      <c r="L19187" s="172"/>
    </row>
    <row r="19188" spans="7:12" x14ac:dyDescent="0.15">
      <c r="G19188"/>
      <c r="H19188"/>
      <c r="I19188"/>
      <c r="J19188"/>
      <c r="K19188"/>
      <c r="L19188" s="172"/>
    </row>
    <row r="19189" spans="7:12" x14ac:dyDescent="0.15">
      <c r="G19189"/>
      <c r="H19189"/>
      <c r="I19189"/>
      <c r="J19189"/>
      <c r="K19189"/>
      <c r="L19189" s="172"/>
    </row>
    <row r="19190" spans="7:12" x14ac:dyDescent="0.15">
      <c r="G19190"/>
      <c r="H19190"/>
      <c r="I19190"/>
      <c r="J19190"/>
      <c r="K19190"/>
      <c r="L19190" s="172"/>
    </row>
    <row r="19191" spans="7:12" x14ac:dyDescent="0.15">
      <c r="G19191"/>
      <c r="H19191"/>
      <c r="I19191"/>
      <c r="J19191"/>
      <c r="K19191"/>
      <c r="L19191" s="172"/>
    </row>
    <row r="19192" spans="7:12" x14ac:dyDescent="0.15">
      <c r="G19192"/>
      <c r="H19192"/>
      <c r="I19192"/>
      <c r="J19192"/>
      <c r="K19192"/>
      <c r="L19192" s="172"/>
    </row>
    <row r="19193" spans="7:12" x14ac:dyDescent="0.15">
      <c r="G19193"/>
      <c r="H19193"/>
      <c r="I19193"/>
      <c r="J19193"/>
      <c r="K19193"/>
      <c r="L19193" s="172"/>
    </row>
    <row r="19194" spans="7:12" x14ac:dyDescent="0.15">
      <c r="G19194"/>
      <c r="H19194"/>
      <c r="I19194"/>
      <c r="J19194"/>
      <c r="K19194"/>
      <c r="L19194" s="172"/>
    </row>
    <row r="19195" spans="7:12" x14ac:dyDescent="0.15">
      <c r="G19195"/>
      <c r="H19195"/>
      <c r="I19195"/>
      <c r="J19195"/>
      <c r="K19195"/>
      <c r="L19195" s="172"/>
    </row>
    <row r="19196" spans="7:12" x14ac:dyDescent="0.15">
      <c r="G19196"/>
      <c r="H19196"/>
      <c r="I19196"/>
      <c r="J19196"/>
      <c r="K19196"/>
      <c r="L19196" s="172"/>
    </row>
    <row r="19197" spans="7:12" x14ac:dyDescent="0.15">
      <c r="G19197"/>
      <c r="H19197"/>
      <c r="I19197"/>
      <c r="J19197"/>
      <c r="K19197"/>
      <c r="L19197" s="172"/>
    </row>
    <row r="19198" spans="7:12" x14ac:dyDescent="0.15">
      <c r="G19198"/>
      <c r="H19198"/>
      <c r="I19198"/>
      <c r="J19198"/>
      <c r="K19198"/>
      <c r="L19198" s="172"/>
    </row>
    <row r="19199" spans="7:12" x14ac:dyDescent="0.15">
      <c r="G19199"/>
      <c r="H19199"/>
      <c r="I19199"/>
      <c r="J19199"/>
      <c r="K19199"/>
      <c r="L19199" s="172"/>
    </row>
    <row r="19200" spans="7:12" x14ac:dyDescent="0.15">
      <c r="G19200"/>
      <c r="H19200"/>
      <c r="I19200"/>
      <c r="J19200"/>
      <c r="K19200"/>
      <c r="L19200" s="172"/>
    </row>
    <row r="19201" spans="7:12" x14ac:dyDescent="0.15">
      <c r="G19201"/>
      <c r="H19201"/>
      <c r="I19201"/>
      <c r="J19201"/>
      <c r="K19201"/>
      <c r="L19201" s="172"/>
    </row>
    <row r="19202" spans="7:12" x14ac:dyDescent="0.15">
      <c r="G19202"/>
      <c r="H19202"/>
      <c r="I19202"/>
      <c r="J19202"/>
      <c r="K19202"/>
      <c r="L19202" s="172"/>
    </row>
    <row r="19203" spans="7:12" x14ac:dyDescent="0.15">
      <c r="G19203"/>
      <c r="H19203"/>
      <c r="I19203"/>
      <c r="J19203"/>
      <c r="K19203"/>
      <c r="L19203" s="172"/>
    </row>
    <row r="19204" spans="7:12" x14ac:dyDescent="0.15">
      <c r="G19204"/>
      <c r="H19204"/>
      <c r="I19204"/>
      <c r="J19204"/>
      <c r="K19204"/>
      <c r="L19204" s="172"/>
    </row>
    <row r="19205" spans="7:12" x14ac:dyDescent="0.15">
      <c r="G19205"/>
      <c r="H19205"/>
      <c r="I19205"/>
      <c r="J19205"/>
      <c r="K19205"/>
      <c r="L19205" s="172"/>
    </row>
    <row r="19206" spans="7:12" x14ac:dyDescent="0.15">
      <c r="G19206"/>
      <c r="H19206"/>
      <c r="I19206"/>
      <c r="J19206"/>
      <c r="K19206"/>
      <c r="L19206" s="172"/>
    </row>
    <row r="19207" spans="7:12" x14ac:dyDescent="0.15">
      <c r="G19207"/>
      <c r="H19207"/>
      <c r="I19207"/>
      <c r="J19207"/>
      <c r="K19207"/>
      <c r="L19207" s="172"/>
    </row>
    <row r="19208" spans="7:12" x14ac:dyDescent="0.15">
      <c r="G19208"/>
      <c r="H19208"/>
      <c r="I19208"/>
      <c r="J19208"/>
      <c r="K19208"/>
      <c r="L19208" s="172"/>
    </row>
    <row r="19209" spans="7:12" x14ac:dyDescent="0.15">
      <c r="G19209"/>
      <c r="H19209"/>
      <c r="I19209"/>
      <c r="J19209"/>
      <c r="K19209"/>
      <c r="L19209" s="172"/>
    </row>
    <row r="19210" spans="7:12" x14ac:dyDescent="0.15">
      <c r="G19210"/>
      <c r="H19210"/>
      <c r="I19210"/>
      <c r="J19210"/>
      <c r="K19210"/>
      <c r="L19210" s="172"/>
    </row>
    <row r="19211" spans="7:12" x14ac:dyDescent="0.15">
      <c r="G19211"/>
      <c r="H19211"/>
      <c r="I19211"/>
      <c r="J19211"/>
      <c r="K19211"/>
      <c r="L19211" s="172"/>
    </row>
    <row r="19212" spans="7:12" x14ac:dyDescent="0.15">
      <c r="G19212"/>
      <c r="H19212"/>
      <c r="I19212"/>
      <c r="J19212"/>
      <c r="K19212"/>
      <c r="L19212" s="172"/>
    </row>
    <row r="19213" spans="7:12" x14ac:dyDescent="0.15">
      <c r="G19213"/>
      <c r="H19213"/>
      <c r="I19213"/>
      <c r="J19213"/>
      <c r="K19213"/>
      <c r="L19213" s="172"/>
    </row>
    <row r="19214" spans="7:12" x14ac:dyDescent="0.15">
      <c r="G19214"/>
      <c r="H19214"/>
      <c r="I19214"/>
      <c r="J19214"/>
      <c r="K19214"/>
      <c r="L19214" s="172"/>
    </row>
    <row r="19215" spans="7:12" x14ac:dyDescent="0.15">
      <c r="G19215"/>
      <c r="H19215"/>
      <c r="I19215"/>
      <c r="J19215"/>
      <c r="K19215"/>
      <c r="L19215" s="172"/>
    </row>
    <row r="19216" spans="7:12" x14ac:dyDescent="0.15">
      <c r="G19216"/>
      <c r="H19216"/>
      <c r="I19216"/>
      <c r="J19216"/>
      <c r="K19216"/>
      <c r="L19216" s="172"/>
    </row>
    <row r="19217" spans="7:12" x14ac:dyDescent="0.15">
      <c r="G19217"/>
      <c r="H19217"/>
      <c r="I19217"/>
      <c r="J19217"/>
      <c r="K19217"/>
      <c r="L19217" s="172"/>
    </row>
    <row r="19218" spans="7:12" x14ac:dyDescent="0.15">
      <c r="G19218"/>
      <c r="H19218"/>
      <c r="I19218"/>
      <c r="J19218"/>
      <c r="K19218"/>
      <c r="L19218" s="172"/>
    </row>
    <row r="19219" spans="7:12" x14ac:dyDescent="0.15">
      <c r="G19219"/>
      <c r="H19219"/>
      <c r="I19219"/>
      <c r="J19219"/>
      <c r="K19219"/>
      <c r="L19219" s="172"/>
    </row>
    <row r="19220" spans="7:12" x14ac:dyDescent="0.15">
      <c r="G19220"/>
      <c r="H19220"/>
      <c r="I19220"/>
      <c r="J19220"/>
      <c r="K19220"/>
      <c r="L19220" s="172"/>
    </row>
    <row r="19221" spans="7:12" x14ac:dyDescent="0.15">
      <c r="G19221"/>
      <c r="H19221"/>
      <c r="I19221"/>
      <c r="J19221"/>
      <c r="K19221"/>
      <c r="L19221" s="172"/>
    </row>
    <row r="19222" spans="7:12" x14ac:dyDescent="0.15">
      <c r="G19222"/>
      <c r="H19222"/>
      <c r="I19222"/>
      <c r="J19222"/>
      <c r="K19222"/>
      <c r="L19222" s="172"/>
    </row>
    <row r="19223" spans="7:12" x14ac:dyDescent="0.15">
      <c r="G19223"/>
      <c r="H19223"/>
      <c r="I19223"/>
      <c r="J19223"/>
      <c r="K19223"/>
      <c r="L19223" s="172"/>
    </row>
    <row r="19224" spans="7:12" x14ac:dyDescent="0.15">
      <c r="G19224"/>
      <c r="H19224"/>
      <c r="I19224"/>
      <c r="J19224"/>
      <c r="K19224"/>
      <c r="L19224" s="172"/>
    </row>
    <row r="19225" spans="7:12" x14ac:dyDescent="0.15">
      <c r="G19225"/>
      <c r="H19225"/>
      <c r="I19225"/>
      <c r="J19225"/>
      <c r="K19225"/>
      <c r="L19225" s="172"/>
    </row>
    <row r="19226" spans="7:12" x14ac:dyDescent="0.15">
      <c r="G19226"/>
      <c r="H19226"/>
      <c r="I19226"/>
      <c r="J19226"/>
      <c r="K19226"/>
      <c r="L19226" s="172"/>
    </row>
    <row r="19227" spans="7:12" x14ac:dyDescent="0.15">
      <c r="G19227"/>
      <c r="H19227"/>
      <c r="I19227"/>
      <c r="J19227"/>
      <c r="K19227"/>
      <c r="L19227" s="172"/>
    </row>
    <row r="19228" spans="7:12" x14ac:dyDescent="0.15">
      <c r="G19228"/>
      <c r="H19228"/>
      <c r="I19228"/>
      <c r="J19228"/>
      <c r="K19228"/>
      <c r="L19228" s="172"/>
    </row>
    <row r="19229" spans="7:12" x14ac:dyDescent="0.15">
      <c r="G19229"/>
      <c r="H19229"/>
      <c r="I19229"/>
      <c r="J19229"/>
      <c r="K19229"/>
      <c r="L19229" s="172"/>
    </row>
    <row r="19230" spans="7:12" x14ac:dyDescent="0.15">
      <c r="G19230"/>
      <c r="H19230"/>
      <c r="I19230"/>
      <c r="J19230"/>
      <c r="K19230"/>
      <c r="L19230" s="172"/>
    </row>
    <row r="19231" spans="7:12" x14ac:dyDescent="0.15">
      <c r="G19231"/>
      <c r="H19231"/>
      <c r="I19231"/>
      <c r="J19231"/>
      <c r="K19231"/>
      <c r="L19231" s="172"/>
    </row>
    <row r="19232" spans="7:12" x14ac:dyDescent="0.15">
      <c r="G19232"/>
      <c r="H19232"/>
      <c r="I19232"/>
      <c r="J19232"/>
      <c r="K19232"/>
      <c r="L19232" s="172"/>
    </row>
    <row r="19233" spans="7:12" x14ac:dyDescent="0.15">
      <c r="G19233"/>
      <c r="H19233"/>
      <c r="I19233"/>
      <c r="J19233"/>
      <c r="K19233"/>
      <c r="L19233" s="172"/>
    </row>
    <row r="19234" spans="7:12" x14ac:dyDescent="0.15">
      <c r="G19234"/>
      <c r="H19234"/>
      <c r="I19234"/>
      <c r="J19234"/>
      <c r="K19234"/>
      <c r="L19234" s="172"/>
    </row>
    <row r="19235" spans="7:12" x14ac:dyDescent="0.15">
      <c r="G19235"/>
      <c r="H19235"/>
      <c r="I19235"/>
      <c r="J19235"/>
      <c r="K19235"/>
      <c r="L19235" s="172"/>
    </row>
    <row r="19236" spans="7:12" x14ac:dyDescent="0.15">
      <c r="G19236"/>
      <c r="H19236"/>
      <c r="I19236"/>
      <c r="J19236"/>
      <c r="K19236"/>
      <c r="L19236" s="172"/>
    </row>
    <row r="19237" spans="7:12" x14ac:dyDescent="0.15">
      <c r="G19237"/>
      <c r="H19237"/>
      <c r="I19237"/>
      <c r="J19237"/>
      <c r="K19237"/>
      <c r="L19237" s="172"/>
    </row>
    <row r="19238" spans="7:12" x14ac:dyDescent="0.15">
      <c r="G19238"/>
      <c r="H19238"/>
      <c r="I19238"/>
      <c r="J19238"/>
      <c r="K19238"/>
      <c r="L19238" s="172"/>
    </row>
    <row r="19239" spans="7:12" x14ac:dyDescent="0.15">
      <c r="G19239"/>
      <c r="H19239"/>
      <c r="I19239"/>
      <c r="J19239"/>
      <c r="K19239"/>
      <c r="L19239" s="172"/>
    </row>
    <row r="19240" spans="7:12" x14ac:dyDescent="0.15">
      <c r="G19240"/>
      <c r="H19240"/>
      <c r="I19240"/>
      <c r="J19240"/>
      <c r="K19240"/>
      <c r="L19240" s="172"/>
    </row>
    <row r="19241" spans="7:12" x14ac:dyDescent="0.15">
      <c r="G19241"/>
      <c r="H19241"/>
      <c r="I19241"/>
      <c r="J19241"/>
      <c r="K19241"/>
      <c r="L19241" s="172"/>
    </row>
    <row r="19242" spans="7:12" x14ac:dyDescent="0.15">
      <c r="G19242"/>
      <c r="H19242"/>
      <c r="I19242"/>
      <c r="J19242"/>
      <c r="K19242"/>
      <c r="L19242" s="172"/>
    </row>
    <row r="19243" spans="7:12" x14ac:dyDescent="0.15">
      <c r="G19243"/>
      <c r="H19243"/>
      <c r="I19243"/>
      <c r="J19243"/>
      <c r="K19243"/>
      <c r="L19243" s="172"/>
    </row>
    <row r="19244" spans="7:12" x14ac:dyDescent="0.15">
      <c r="G19244"/>
      <c r="H19244"/>
      <c r="I19244"/>
      <c r="J19244"/>
      <c r="K19244"/>
      <c r="L19244" s="172"/>
    </row>
    <row r="19245" spans="7:12" x14ac:dyDescent="0.15">
      <c r="G19245"/>
      <c r="H19245"/>
      <c r="I19245"/>
      <c r="J19245"/>
      <c r="K19245"/>
      <c r="L19245" s="172"/>
    </row>
    <row r="19246" spans="7:12" x14ac:dyDescent="0.15">
      <c r="G19246"/>
      <c r="H19246"/>
      <c r="I19246"/>
      <c r="J19246"/>
      <c r="K19246"/>
      <c r="L19246" s="172"/>
    </row>
    <row r="19247" spans="7:12" x14ac:dyDescent="0.15">
      <c r="G19247"/>
      <c r="H19247"/>
      <c r="I19247"/>
      <c r="J19247"/>
      <c r="K19247"/>
      <c r="L19247" s="172"/>
    </row>
    <row r="19248" spans="7:12" x14ac:dyDescent="0.15">
      <c r="G19248"/>
      <c r="H19248"/>
      <c r="I19248"/>
      <c r="J19248"/>
      <c r="K19248"/>
      <c r="L19248" s="172"/>
    </row>
    <row r="19249" spans="7:12" x14ac:dyDescent="0.15">
      <c r="G19249"/>
      <c r="H19249"/>
      <c r="I19249"/>
      <c r="J19249"/>
      <c r="K19249"/>
      <c r="L19249" s="172"/>
    </row>
    <row r="19250" spans="7:12" x14ac:dyDescent="0.15">
      <c r="G19250"/>
      <c r="H19250"/>
      <c r="I19250"/>
      <c r="J19250"/>
      <c r="K19250"/>
      <c r="L19250" s="172"/>
    </row>
    <row r="19251" spans="7:12" x14ac:dyDescent="0.15">
      <c r="G19251"/>
      <c r="H19251"/>
      <c r="I19251"/>
      <c r="J19251"/>
      <c r="K19251"/>
      <c r="L19251" s="172"/>
    </row>
    <row r="19252" spans="7:12" x14ac:dyDescent="0.15">
      <c r="G19252"/>
      <c r="H19252"/>
      <c r="I19252"/>
      <c r="J19252"/>
      <c r="K19252"/>
      <c r="L19252" s="172"/>
    </row>
    <row r="19253" spans="7:12" x14ac:dyDescent="0.15">
      <c r="G19253"/>
      <c r="H19253"/>
      <c r="I19253"/>
      <c r="J19253"/>
      <c r="K19253"/>
      <c r="L19253" s="172"/>
    </row>
    <row r="19254" spans="7:12" x14ac:dyDescent="0.15">
      <c r="G19254"/>
      <c r="H19254"/>
      <c r="I19254"/>
      <c r="J19254"/>
      <c r="K19254"/>
      <c r="L19254" s="172"/>
    </row>
    <row r="19255" spans="7:12" x14ac:dyDescent="0.15">
      <c r="G19255"/>
      <c r="H19255"/>
      <c r="I19255"/>
      <c r="J19255"/>
      <c r="K19255"/>
      <c r="L19255" s="172"/>
    </row>
    <row r="19256" spans="7:12" x14ac:dyDescent="0.15">
      <c r="G19256"/>
      <c r="H19256"/>
      <c r="I19256"/>
      <c r="J19256"/>
      <c r="K19256"/>
      <c r="L19256" s="172"/>
    </row>
    <row r="19257" spans="7:12" x14ac:dyDescent="0.15">
      <c r="G19257"/>
      <c r="H19257"/>
      <c r="I19257"/>
      <c r="J19257"/>
      <c r="K19257"/>
      <c r="L19257" s="172"/>
    </row>
    <row r="19258" spans="7:12" x14ac:dyDescent="0.15">
      <c r="G19258"/>
      <c r="H19258"/>
      <c r="I19258"/>
      <c r="J19258"/>
      <c r="K19258"/>
      <c r="L19258" s="172"/>
    </row>
    <row r="19259" spans="7:12" x14ac:dyDescent="0.15">
      <c r="G19259"/>
      <c r="H19259"/>
      <c r="I19259"/>
      <c r="J19259"/>
      <c r="K19259"/>
      <c r="L19259" s="172"/>
    </row>
    <row r="19260" spans="7:12" x14ac:dyDescent="0.15">
      <c r="G19260"/>
      <c r="H19260"/>
      <c r="I19260"/>
      <c r="J19260"/>
      <c r="K19260"/>
      <c r="L19260" s="172"/>
    </row>
    <row r="19261" spans="7:12" x14ac:dyDescent="0.15">
      <c r="G19261"/>
      <c r="H19261"/>
      <c r="I19261"/>
      <c r="J19261"/>
      <c r="K19261"/>
      <c r="L19261" s="172"/>
    </row>
    <row r="19262" spans="7:12" x14ac:dyDescent="0.15">
      <c r="G19262"/>
      <c r="H19262"/>
      <c r="I19262"/>
      <c r="J19262"/>
      <c r="K19262"/>
      <c r="L19262" s="172"/>
    </row>
    <row r="19263" spans="7:12" x14ac:dyDescent="0.15">
      <c r="G19263"/>
      <c r="H19263"/>
      <c r="I19263"/>
      <c r="J19263"/>
      <c r="K19263"/>
      <c r="L19263" s="172"/>
    </row>
    <row r="19264" spans="7:12" x14ac:dyDescent="0.15">
      <c r="G19264"/>
      <c r="H19264"/>
      <c r="I19264"/>
      <c r="J19264"/>
      <c r="K19264"/>
      <c r="L19264" s="172"/>
    </row>
    <row r="19265" spans="7:12" x14ac:dyDescent="0.15">
      <c r="G19265"/>
      <c r="H19265"/>
      <c r="I19265"/>
      <c r="J19265"/>
      <c r="K19265"/>
      <c r="L19265" s="172"/>
    </row>
    <row r="19266" spans="7:12" x14ac:dyDescent="0.15">
      <c r="G19266"/>
      <c r="H19266"/>
      <c r="I19266"/>
      <c r="J19266"/>
      <c r="K19266"/>
      <c r="L19266" s="172"/>
    </row>
    <row r="19267" spans="7:12" x14ac:dyDescent="0.15">
      <c r="G19267"/>
      <c r="H19267"/>
      <c r="I19267"/>
      <c r="J19267"/>
      <c r="K19267"/>
      <c r="L19267" s="172"/>
    </row>
    <row r="19268" spans="7:12" x14ac:dyDescent="0.15">
      <c r="G19268"/>
      <c r="H19268"/>
      <c r="I19268"/>
      <c r="J19268"/>
      <c r="K19268"/>
      <c r="L19268" s="172"/>
    </row>
    <row r="19269" spans="7:12" x14ac:dyDescent="0.15">
      <c r="G19269"/>
      <c r="H19269"/>
      <c r="I19269"/>
      <c r="J19269"/>
      <c r="K19269"/>
      <c r="L19269" s="172"/>
    </row>
    <row r="19270" spans="7:12" x14ac:dyDescent="0.15">
      <c r="G19270"/>
      <c r="H19270"/>
      <c r="I19270"/>
      <c r="J19270"/>
      <c r="K19270"/>
      <c r="L19270" s="172"/>
    </row>
    <row r="19271" spans="7:12" x14ac:dyDescent="0.15">
      <c r="G19271"/>
      <c r="H19271"/>
      <c r="I19271"/>
      <c r="J19271"/>
      <c r="K19271"/>
      <c r="L19271" s="172"/>
    </row>
    <row r="19272" spans="7:12" x14ac:dyDescent="0.15">
      <c r="G19272"/>
      <c r="H19272"/>
      <c r="I19272"/>
      <c r="J19272"/>
      <c r="K19272"/>
      <c r="L19272" s="172"/>
    </row>
    <row r="19273" spans="7:12" x14ac:dyDescent="0.15">
      <c r="G19273"/>
      <c r="H19273"/>
      <c r="I19273"/>
      <c r="J19273"/>
      <c r="K19273"/>
      <c r="L19273" s="172"/>
    </row>
    <row r="19274" spans="7:12" x14ac:dyDescent="0.15">
      <c r="G19274"/>
      <c r="H19274"/>
      <c r="I19274"/>
      <c r="J19274"/>
      <c r="K19274"/>
      <c r="L19274" s="172"/>
    </row>
    <row r="19275" spans="7:12" x14ac:dyDescent="0.15">
      <c r="G19275"/>
      <c r="H19275"/>
      <c r="I19275"/>
      <c r="J19275"/>
      <c r="K19275"/>
      <c r="L19275" s="172"/>
    </row>
    <row r="19276" spans="7:12" x14ac:dyDescent="0.15">
      <c r="G19276"/>
      <c r="H19276"/>
      <c r="I19276"/>
      <c r="J19276"/>
      <c r="K19276"/>
      <c r="L19276" s="172"/>
    </row>
    <row r="19277" spans="7:12" x14ac:dyDescent="0.15">
      <c r="G19277"/>
      <c r="H19277"/>
      <c r="I19277"/>
      <c r="J19277"/>
      <c r="K19277"/>
      <c r="L19277" s="172"/>
    </row>
    <row r="19278" spans="7:12" x14ac:dyDescent="0.15">
      <c r="G19278"/>
      <c r="H19278"/>
      <c r="I19278"/>
      <c r="J19278"/>
      <c r="K19278"/>
      <c r="L19278" s="172"/>
    </row>
    <row r="19279" spans="7:12" x14ac:dyDescent="0.15">
      <c r="G19279"/>
      <c r="H19279"/>
      <c r="I19279"/>
      <c r="J19279"/>
      <c r="K19279"/>
      <c r="L19279" s="172"/>
    </row>
    <row r="19280" spans="7:12" x14ac:dyDescent="0.15">
      <c r="G19280"/>
      <c r="H19280"/>
      <c r="I19280"/>
      <c r="J19280"/>
      <c r="K19280"/>
      <c r="L19280" s="172"/>
    </row>
    <row r="19281" spans="7:12" x14ac:dyDescent="0.15">
      <c r="G19281"/>
      <c r="H19281"/>
      <c r="I19281"/>
      <c r="J19281"/>
      <c r="K19281"/>
      <c r="L19281" s="172"/>
    </row>
    <row r="19282" spans="7:12" x14ac:dyDescent="0.15">
      <c r="G19282"/>
      <c r="H19282"/>
      <c r="I19282"/>
      <c r="J19282"/>
      <c r="K19282"/>
      <c r="L19282" s="172"/>
    </row>
    <row r="19283" spans="7:12" x14ac:dyDescent="0.15">
      <c r="G19283"/>
      <c r="H19283"/>
      <c r="I19283"/>
      <c r="J19283"/>
      <c r="K19283"/>
      <c r="L19283" s="172"/>
    </row>
    <row r="19284" spans="7:12" x14ac:dyDescent="0.15">
      <c r="G19284"/>
      <c r="H19284"/>
      <c r="I19284"/>
      <c r="J19284"/>
      <c r="K19284"/>
      <c r="L19284" s="172"/>
    </row>
    <row r="19285" spans="7:12" x14ac:dyDescent="0.15">
      <c r="G19285"/>
      <c r="H19285"/>
      <c r="I19285"/>
      <c r="J19285"/>
      <c r="K19285"/>
      <c r="L19285" s="172"/>
    </row>
    <row r="19286" spans="7:12" x14ac:dyDescent="0.15">
      <c r="G19286"/>
      <c r="H19286"/>
      <c r="I19286"/>
      <c r="J19286"/>
      <c r="K19286"/>
      <c r="L19286" s="172"/>
    </row>
    <row r="19287" spans="7:12" x14ac:dyDescent="0.15">
      <c r="G19287"/>
      <c r="H19287"/>
      <c r="I19287"/>
      <c r="J19287"/>
      <c r="K19287"/>
      <c r="L19287" s="172"/>
    </row>
    <row r="19288" spans="7:12" x14ac:dyDescent="0.15">
      <c r="G19288"/>
      <c r="H19288"/>
      <c r="I19288"/>
      <c r="J19288"/>
      <c r="K19288"/>
      <c r="L19288" s="172"/>
    </row>
    <row r="19289" spans="7:12" x14ac:dyDescent="0.15">
      <c r="G19289"/>
      <c r="H19289"/>
      <c r="I19289"/>
      <c r="J19289"/>
      <c r="K19289"/>
      <c r="L19289" s="172"/>
    </row>
    <row r="19290" spans="7:12" x14ac:dyDescent="0.15">
      <c r="G19290"/>
      <c r="H19290"/>
      <c r="I19290"/>
      <c r="J19290"/>
      <c r="K19290"/>
      <c r="L19290" s="172"/>
    </row>
    <row r="19291" spans="7:12" x14ac:dyDescent="0.15">
      <c r="G19291"/>
      <c r="H19291"/>
      <c r="I19291"/>
      <c r="J19291"/>
      <c r="K19291"/>
      <c r="L19291" s="172"/>
    </row>
    <row r="19292" spans="7:12" x14ac:dyDescent="0.15">
      <c r="G19292"/>
      <c r="H19292"/>
      <c r="I19292"/>
      <c r="J19292"/>
      <c r="K19292"/>
      <c r="L19292" s="172"/>
    </row>
    <row r="19293" spans="7:12" x14ac:dyDescent="0.15">
      <c r="G19293"/>
      <c r="H19293"/>
      <c r="I19293"/>
      <c r="J19293"/>
      <c r="K19293"/>
      <c r="L19293" s="172"/>
    </row>
    <row r="19294" spans="7:12" x14ac:dyDescent="0.15">
      <c r="G19294"/>
      <c r="H19294"/>
      <c r="I19294"/>
      <c r="J19294"/>
      <c r="K19294"/>
      <c r="L19294" s="172"/>
    </row>
    <row r="19295" spans="7:12" x14ac:dyDescent="0.15">
      <c r="G19295"/>
      <c r="H19295"/>
      <c r="I19295"/>
      <c r="J19295"/>
      <c r="K19295"/>
      <c r="L19295" s="172"/>
    </row>
    <row r="19296" spans="7:12" x14ac:dyDescent="0.15">
      <c r="G19296"/>
      <c r="H19296"/>
      <c r="I19296"/>
      <c r="J19296"/>
      <c r="K19296"/>
      <c r="L19296" s="172"/>
    </row>
    <row r="19297" spans="7:12" x14ac:dyDescent="0.15">
      <c r="G19297"/>
      <c r="H19297"/>
      <c r="I19297"/>
      <c r="J19297"/>
      <c r="K19297"/>
      <c r="L19297" s="172"/>
    </row>
    <row r="19298" spans="7:12" x14ac:dyDescent="0.15">
      <c r="G19298"/>
      <c r="H19298"/>
      <c r="I19298"/>
      <c r="J19298"/>
      <c r="K19298"/>
      <c r="L19298" s="172"/>
    </row>
    <row r="19299" spans="7:12" x14ac:dyDescent="0.15">
      <c r="G19299"/>
      <c r="H19299"/>
      <c r="I19299"/>
      <c r="J19299"/>
      <c r="K19299"/>
      <c r="L19299" s="172"/>
    </row>
    <row r="19300" spans="7:12" x14ac:dyDescent="0.15">
      <c r="G19300"/>
      <c r="H19300"/>
      <c r="I19300"/>
      <c r="J19300"/>
      <c r="K19300"/>
      <c r="L19300" s="172"/>
    </row>
    <row r="19301" spans="7:12" x14ac:dyDescent="0.15">
      <c r="G19301"/>
      <c r="H19301"/>
      <c r="I19301"/>
      <c r="J19301"/>
      <c r="K19301"/>
      <c r="L19301" s="172"/>
    </row>
    <row r="19302" spans="7:12" x14ac:dyDescent="0.15">
      <c r="G19302"/>
      <c r="H19302"/>
      <c r="I19302"/>
      <c r="J19302"/>
      <c r="K19302"/>
      <c r="L19302" s="172"/>
    </row>
    <row r="19303" spans="7:12" x14ac:dyDescent="0.15">
      <c r="G19303"/>
      <c r="H19303"/>
      <c r="I19303"/>
      <c r="J19303"/>
      <c r="K19303"/>
      <c r="L19303" s="172"/>
    </row>
    <row r="19304" spans="7:12" x14ac:dyDescent="0.15">
      <c r="G19304"/>
      <c r="H19304"/>
      <c r="I19304"/>
      <c r="J19304"/>
      <c r="K19304"/>
      <c r="L19304" s="172"/>
    </row>
    <row r="19305" spans="7:12" x14ac:dyDescent="0.15">
      <c r="G19305"/>
      <c r="H19305"/>
      <c r="I19305"/>
      <c r="J19305"/>
      <c r="K19305"/>
      <c r="L19305" s="172"/>
    </row>
    <row r="19306" spans="7:12" x14ac:dyDescent="0.15">
      <c r="G19306"/>
      <c r="H19306"/>
      <c r="I19306"/>
      <c r="J19306"/>
      <c r="K19306"/>
      <c r="L19306" s="172"/>
    </row>
    <row r="19307" spans="7:12" x14ac:dyDescent="0.15">
      <c r="G19307"/>
      <c r="H19307"/>
      <c r="I19307"/>
      <c r="J19307"/>
      <c r="K19307"/>
      <c r="L19307" s="172"/>
    </row>
    <row r="19308" spans="7:12" x14ac:dyDescent="0.15">
      <c r="G19308"/>
      <c r="H19308"/>
      <c r="I19308"/>
      <c r="J19308"/>
      <c r="K19308"/>
      <c r="L19308" s="172"/>
    </row>
    <row r="19309" spans="7:12" x14ac:dyDescent="0.15">
      <c r="G19309"/>
      <c r="H19309"/>
      <c r="I19309"/>
      <c r="J19309"/>
      <c r="K19309"/>
      <c r="L19309" s="172"/>
    </row>
    <row r="19310" spans="7:12" x14ac:dyDescent="0.15">
      <c r="G19310"/>
      <c r="H19310"/>
      <c r="I19310"/>
      <c r="J19310"/>
      <c r="K19310"/>
      <c r="L19310" s="172"/>
    </row>
    <row r="19311" spans="7:12" x14ac:dyDescent="0.15">
      <c r="G19311"/>
      <c r="H19311"/>
      <c r="I19311"/>
      <c r="J19311"/>
      <c r="K19311"/>
      <c r="L19311" s="172"/>
    </row>
    <row r="19312" spans="7:12" x14ac:dyDescent="0.15">
      <c r="G19312"/>
      <c r="H19312"/>
      <c r="I19312"/>
      <c r="J19312"/>
      <c r="K19312"/>
      <c r="L19312" s="172"/>
    </row>
    <row r="19313" spans="7:12" x14ac:dyDescent="0.15">
      <c r="G19313"/>
      <c r="H19313"/>
      <c r="I19313"/>
      <c r="J19313"/>
      <c r="K19313"/>
      <c r="L19313" s="172"/>
    </row>
    <row r="19314" spans="7:12" x14ac:dyDescent="0.15">
      <c r="G19314"/>
      <c r="H19314"/>
      <c r="I19314"/>
      <c r="J19314"/>
      <c r="K19314"/>
      <c r="L19314" s="172"/>
    </row>
    <row r="19315" spans="7:12" x14ac:dyDescent="0.15">
      <c r="G19315"/>
      <c r="H19315"/>
      <c r="I19315"/>
      <c r="J19315"/>
      <c r="K19315"/>
      <c r="L19315" s="172"/>
    </row>
    <row r="19316" spans="7:12" x14ac:dyDescent="0.15">
      <c r="G19316"/>
      <c r="H19316"/>
      <c r="I19316"/>
      <c r="J19316"/>
      <c r="K19316"/>
      <c r="L19316" s="172"/>
    </row>
    <row r="19317" spans="7:12" x14ac:dyDescent="0.15">
      <c r="G19317"/>
      <c r="H19317"/>
      <c r="I19317"/>
      <c r="J19317"/>
      <c r="K19317"/>
      <c r="L19317" s="172"/>
    </row>
    <row r="19318" spans="7:12" x14ac:dyDescent="0.15">
      <c r="G19318"/>
      <c r="H19318"/>
      <c r="I19318"/>
      <c r="J19318"/>
      <c r="K19318"/>
      <c r="L19318" s="172"/>
    </row>
    <row r="19319" spans="7:12" x14ac:dyDescent="0.15">
      <c r="G19319"/>
      <c r="H19319"/>
      <c r="I19319"/>
      <c r="J19319"/>
      <c r="K19319"/>
      <c r="L19319" s="172"/>
    </row>
    <row r="19320" spans="7:12" x14ac:dyDescent="0.15">
      <c r="G19320"/>
      <c r="H19320"/>
      <c r="I19320"/>
      <c r="J19320"/>
      <c r="K19320"/>
      <c r="L19320" s="172"/>
    </row>
    <row r="19321" spans="7:12" x14ac:dyDescent="0.15">
      <c r="G19321"/>
      <c r="H19321"/>
      <c r="I19321"/>
      <c r="J19321"/>
      <c r="K19321"/>
      <c r="L19321" s="172"/>
    </row>
    <row r="19322" spans="7:12" x14ac:dyDescent="0.15">
      <c r="G19322"/>
      <c r="H19322"/>
      <c r="I19322"/>
      <c r="J19322"/>
      <c r="K19322"/>
      <c r="L19322" s="172"/>
    </row>
    <row r="19323" spans="7:12" x14ac:dyDescent="0.15">
      <c r="G19323"/>
      <c r="H19323"/>
      <c r="I19323"/>
      <c r="J19323"/>
      <c r="K19323"/>
      <c r="L19323" s="172"/>
    </row>
    <row r="19324" spans="7:12" x14ac:dyDescent="0.15">
      <c r="G19324"/>
      <c r="H19324"/>
      <c r="I19324"/>
      <c r="J19324"/>
      <c r="K19324"/>
      <c r="L19324" s="172"/>
    </row>
    <row r="19325" spans="7:12" x14ac:dyDescent="0.15">
      <c r="G19325"/>
      <c r="H19325"/>
      <c r="I19325"/>
      <c r="J19325"/>
      <c r="K19325"/>
      <c r="L19325" s="172"/>
    </row>
    <row r="19326" spans="7:12" x14ac:dyDescent="0.15">
      <c r="G19326"/>
      <c r="H19326"/>
      <c r="I19326"/>
      <c r="J19326"/>
      <c r="K19326"/>
      <c r="L19326" s="172"/>
    </row>
    <row r="19327" spans="7:12" x14ac:dyDescent="0.15">
      <c r="G19327"/>
      <c r="H19327"/>
      <c r="I19327"/>
      <c r="J19327"/>
      <c r="K19327"/>
      <c r="L19327" s="172"/>
    </row>
    <row r="19328" spans="7:12" x14ac:dyDescent="0.15">
      <c r="G19328"/>
      <c r="H19328"/>
      <c r="I19328"/>
      <c r="J19328"/>
      <c r="K19328"/>
      <c r="L19328" s="172"/>
    </row>
    <row r="19329" spans="7:12" x14ac:dyDescent="0.15">
      <c r="G19329"/>
      <c r="H19329"/>
      <c r="I19329"/>
      <c r="J19329"/>
      <c r="K19329"/>
      <c r="L19329" s="172"/>
    </row>
    <row r="19330" spans="7:12" x14ac:dyDescent="0.15">
      <c r="G19330"/>
      <c r="H19330"/>
      <c r="I19330"/>
      <c r="J19330"/>
      <c r="K19330"/>
      <c r="L19330" s="172"/>
    </row>
    <row r="19331" spans="7:12" x14ac:dyDescent="0.15">
      <c r="G19331"/>
      <c r="H19331"/>
      <c r="I19331"/>
      <c r="J19331"/>
      <c r="K19331"/>
      <c r="L19331" s="172"/>
    </row>
    <row r="19332" spans="7:12" x14ac:dyDescent="0.15">
      <c r="G19332"/>
      <c r="H19332"/>
      <c r="I19332"/>
      <c r="J19332"/>
      <c r="K19332"/>
      <c r="L19332" s="172"/>
    </row>
    <row r="19333" spans="7:12" x14ac:dyDescent="0.15">
      <c r="G19333"/>
      <c r="H19333"/>
      <c r="I19333"/>
      <c r="J19333"/>
      <c r="K19333"/>
      <c r="L19333" s="172"/>
    </row>
    <row r="19334" spans="7:12" x14ac:dyDescent="0.15">
      <c r="G19334"/>
      <c r="H19334"/>
      <c r="I19334"/>
      <c r="J19334"/>
      <c r="K19334"/>
      <c r="L19334" s="172"/>
    </row>
    <row r="19335" spans="7:12" x14ac:dyDescent="0.15">
      <c r="G19335"/>
      <c r="H19335"/>
      <c r="I19335"/>
      <c r="J19335"/>
      <c r="K19335"/>
      <c r="L19335" s="172"/>
    </row>
    <row r="19336" spans="7:12" x14ac:dyDescent="0.15">
      <c r="G19336"/>
      <c r="H19336"/>
      <c r="I19336"/>
      <c r="J19336"/>
      <c r="K19336"/>
      <c r="L19336" s="172"/>
    </row>
    <row r="19337" spans="7:12" x14ac:dyDescent="0.15">
      <c r="G19337"/>
      <c r="H19337"/>
      <c r="I19337"/>
      <c r="J19337"/>
      <c r="K19337"/>
      <c r="L19337" s="172"/>
    </row>
    <row r="19338" spans="7:12" x14ac:dyDescent="0.15">
      <c r="G19338"/>
      <c r="H19338"/>
      <c r="I19338"/>
      <c r="J19338"/>
      <c r="K19338"/>
      <c r="L19338" s="172"/>
    </row>
    <row r="19339" spans="7:12" x14ac:dyDescent="0.15">
      <c r="G19339"/>
      <c r="H19339"/>
      <c r="I19339"/>
      <c r="J19339"/>
      <c r="K19339"/>
      <c r="L19339" s="172"/>
    </row>
    <row r="19340" spans="7:12" x14ac:dyDescent="0.15">
      <c r="G19340"/>
      <c r="H19340"/>
      <c r="I19340"/>
      <c r="J19340"/>
      <c r="K19340"/>
      <c r="L19340" s="172"/>
    </row>
    <row r="19341" spans="7:12" x14ac:dyDescent="0.15">
      <c r="G19341"/>
      <c r="H19341"/>
      <c r="I19341"/>
      <c r="J19341"/>
      <c r="K19341"/>
      <c r="L19341" s="172"/>
    </row>
    <row r="19342" spans="7:12" x14ac:dyDescent="0.15">
      <c r="G19342"/>
      <c r="H19342"/>
      <c r="I19342"/>
      <c r="J19342"/>
      <c r="K19342"/>
      <c r="L19342" s="172"/>
    </row>
    <row r="19343" spans="7:12" x14ac:dyDescent="0.15">
      <c r="G19343"/>
      <c r="H19343"/>
      <c r="I19343"/>
      <c r="J19343"/>
      <c r="K19343"/>
      <c r="L19343" s="172"/>
    </row>
    <row r="19344" spans="7:12" x14ac:dyDescent="0.15">
      <c r="G19344"/>
      <c r="H19344"/>
      <c r="I19344"/>
      <c r="J19344"/>
      <c r="K19344"/>
      <c r="L19344" s="172"/>
    </row>
    <row r="19345" spans="7:12" x14ac:dyDescent="0.15">
      <c r="G19345"/>
      <c r="H19345"/>
      <c r="I19345"/>
      <c r="J19345"/>
      <c r="K19345"/>
      <c r="L19345" s="172"/>
    </row>
    <row r="19346" spans="7:12" x14ac:dyDescent="0.15">
      <c r="G19346"/>
      <c r="H19346"/>
      <c r="I19346"/>
      <c r="J19346"/>
      <c r="K19346"/>
      <c r="L19346" s="172"/>
    </row>
    <row r="19347" spans="7:12" x14ac:dyDescent="0.15">
      <c r="G19347"/>
      <c r="H19347"/>
      <c r="I19347"/>
      <c r="J19347"/>
      <c r="K19347"/>
      <c r="L19347" s="172"/>
    </row>
    <row r="19348" spans="7:12" x14ac:dyDescent="0.15">
      <c r="G19348"/>
      <c r="H19348"/>
      <c r="I19348"/>
      <c r="J19348"/>
      <c r="K19348"/>
      <c r="L19348" s="172"/>
    </row>
    <row r="19349" spans="7:12" x14ac:dyDescent="0.15">
      <c r="G19349"/>
      <c r="H19349"/>
      <c r="I19349"/>
      <c r="J19349"/>
      <c r="K19349"/>
      <c r="L19349" s="172"/>
    </row>
    <row r="19350" spans="7:12" x14ac:dyDescent="0.15">
      <c r="G19350"/>
      <c r="H19350"/>
      <c r="I19350"/>
      <c r="J19350"/>
      <c r="K19350"/>
      <c r="L19350" s="172"/>
    </row>
    <row r="19351" spans="7:12" x14ac:dyDescent="0.15">
      <c r="G19351"/>
      <c r="H19351"/>
      <c r="I19351"/>
      <c r="J19351"/>
      <c r="K19351"/>
      <c r="L19351" s="172"/>
    </row>
    <row r="19352" spans="7:12" x14ac:dyDescent="0.15">
      <c r="G19352"/>
      <c r="H19352"/>
      <c r="I19352"/>
      <c r="J19352"/>
      <c r="K19352"/>
      <c r="L19352" s="172"/>
    </row>
    <row r="19353" spans="7:12" x14ac:dyDescent="0.15">
      <c r="G19353"/>
      <c r="H19353"/>
      <c r="I19353"/>
      <c r="J19353"/>
      <c r="K19353"/>
      <c r="L19353" s="172"/>
    </row>
    <row r="19354" spans="7:12" x14ac:dyDescent="0.15">
      <c r="G19354"/>
      <c r="H19354"/>
      <c r="I19354"/>
      <c r="J19354"/>
      <c r="K19354"/>
      <c r="L19354" s="172"/>
    </row>
    <row r="19355" spans="7:12" x14ac:dyDescent="0.15">
      <c r="G19355"/>
      <c r="H19355"/>
      <c r="I19355"/>
      <c r="J19355"/>
      <c r="K19355"/>
      <c r="L19355" s="172"/>
    </row>
    <row r="19356" spans="7:12" x14ac:dyDescent="0.15">
      <c r="G19356"/>
      <c r="H19356"/>
      <c r="I19356"/>
      <c r="J19356"/>
      <c r="K19356"/>
      <c r="L19356" s="172"/>
    </row>
    <row r="19357" spans="7:12" x14ac:dyDescent="0.15">
      <c r="G19357"/>
      <c r="H19357"/>
      <c r="I19357"/>
      <c r="J19357"/>
      <c r="K19357"/>
      <c r="L19357" s="172"/>
    </row>
    <row r="19358" spans="7:12" x14ac:dyDescent="0.15">
      <c r="G19358"/>
      <c r="H19358"/>
      <c r="I19358"/>
      <c r="J19358"/>
      <c r="K19358"/>
      <c r="L19358" s="172"/>
    </row>
    <row r="19359" spans="7:12" x14ac:dyDescent="0.15">
      <c r="G19359"/>
      <c r="H19359"/>
      <c r="I19359"/>
      <c r="J19359"/>
      <c r="K19359"/>
      <c r="L19359" s="172"/>
    </row>
    <row r="19360" spans="7:12" x14ac:dyDescent="0.15">
      <c r="G19360"/>
      <c r="H19360"/>
      <c r="I19360"/>
      <c r="J19360"/>
      <c r="K19360"/>
      <c r="L19360" s="172"/>
    </row>
    <row r="19361" spans="7:12" x14ac:dyDescent="0.15">
      <c r="G19361"/>
      <c r="H19361"/>
      <c r="I19361"/>
      <c r="J19361"/>
      <c r="K19361"/>
      <c r="L19361" s="172"/>
    </row>
    <row r="19362" spans="7:12" x14ac:dyDescent="0.15">
      <c r="G19362"/>
      <c r="H19362"/>
      <c r="I19362"/>
      <c r="J19362"/>
      <c r="K19362"/>
      <c r="L19362" s="172"/>
    </row>
    <row r="19363" spans="7:12" x14ac:dyDescent="0.15">
      <c r="G19363"/>
      <c r="H19363"/>
      <c r="I19363"/>
      <c r="J19363"/>
      <c r="K19363"/>
      <c r="L19363" s="172"/>
    </row>
    <row r="19364" spans="7:12" x14ac:dyDescent="0.15">
      <c r="G19364"/>
      <c r="H19364"/>
      <c r="I19364"/>
      <c r="J19364"/>
      <c r="K19364"/>
      <c r="L19364" s="172"/>
    </row>
    <row r="19365" spans="7:12" x14ac:dyDescent="0.15">
      <c r="G19365"/>
      <c r="H19365"/>
      <c r="I19365"/>
      <c r="J19365"/>
      <c r="K19365"/>
      <c r="L19365" s="172"/>
    </row>
    <row r="19366" spans="7:12" x14ac:dyDescent="0.15">
      <c r="G19366"/>
      <c r="H19366"/>
      <c r="I19366"/>
      <c r="J19366"/>
      <c r="K19366"/>
      <c r="L19366" s="172"/>
    </row>
    <row r="19367" spans="7:12" x14ac:dyDescent="0.15">
      <c r="G19367"/>
      <c r="H19367"/>
      <c r="I19367"/>
      <c r="J19367"/>
      <c r="K19367"/>
      <c r="L19367" s="172"/>
    </row>
    <row r="19368" spans="7:12" x14ac:dyDescent="0.15">
      <c r="G19368"/>
      <c r="H19368"/>
      <c r="I19368"/>
      <c r="J19368"/>
      <c r="K19368"/>
      <c r="L19368" s="172"/>
    </row>
    <row r="19369" spans="7:12" x14ac:dyDescent="0.15">
      <c r="G19369"/>
      <c r="H19369"/>
      <c r="I19369"/>
      <c r="J19369"/>
      <c r="K19369"/>
      <c r="L19369" s="172"/>
    </row>
    <row r="19370" spans="7:12" x14ac:dyDescent="0.15">
      <c r="G19370"/>
      <c r="H19370"/>
      <c r="I19370"/>
      <c r="J19370"/>
      <c r="K19370"/>
      <c r="L19370" s="172"/>
    </row>
    <row r="19371" spans="7:12" x14ac:dyDescent="0.15">
      <c r="G19371"/>
      <c r="H19371"/>
      <c r="I19371"/>
      <c r="J19371"/>
      <c r="K19371"/>
      <c r="L19371" s="172"/>
    </row>
    <row r="19372" spans="7:12" x14ac:dyDescent="0.15">
      <c r="G19372"/>
      <c r="H19372"/>
      <c r="I19372"/>
      <c r="J19372"/>
      <c r="K19372"/>
      <c r="L19372" s="172"/>
    </row>
    <row r="19373" spans="7:12" x14ac:dyDescent="0.15">
      <c r="G19373"/>
      <c r="H19373"/>
      <c r="I19373"/>
      <c r="J19373"/>
      <c r="K19373"/>
      <c r="L19373" s="172"/>
    </row>
    <row r="19374" spans="7:12" x14ac:dyDescent="0.15">
      <c r="G19374"/>
      <c r="H19374"/>
      <c r="I19374"/>
      <c r="J19374"/>
      <c r="K19374"/>
      <c r="L19374" s="172"/>
    </row>
    <row r="19375" spans="7:12" x14ac:dyDescent="0.15">
      <c r="G19375"/>
      <c r="H19375"/>
      <c r="I19375"/>
      <c r="J19375"/>
      <c r="K19375"/>
      <c r="L19375" s="172"/>
    </row>
    <row r="19376" spans="7:12" x14ac:dyDescent="0.15">
      <c r="G19376"/>
      <c r="H19376"/>
      <c r="I19376"/>
      <c r="J19376"/>
      <c r="K19376"/>
      <c r="L19376" s="172"/>
    </row>
    <row r="19377" spans="7:12" x14ac:dyDescent="0.15">
      <c r="G19377"/>
      <c r="H19377"/>
      <c r="I19377"/>
      <c r="J19377"/>
      <c r="K19377"/>
      <c r="L19377" s="172"/>
    </row>
    <row r="19378" spans="7:12" x14ac:dyDescent="0.15">
      <c r="G19378"/>
      <c r="H19378"/>
      <c r="I19378"/>
      <c r="J19378"/>
      <c r="K19378"/>
      <c r="L19378" s="172"/>
    </row>
    <row r="19379" spans="7:12" x14ac:dyDescent="0.15">
      <c r="G19379"/>
      <c r="H19379"/>
      <c r="I19379"/>
      <c r="J19379"/>
      <c r="K19379"/>
      <c r="L19379" s="172"/>
    </row>
    <row r="19380" spans="7:12" x14ac:dyDescent="0.15">
      <c r="G19380"/>
      <c r="H19380"/>
      <c r="I19380"/>
      <c r="J19380"/>
      <c r="K19380"/>
      <c r="L19380" s="172"/>
    </row>
    <row r="19381" spans="7:12" x14ac:dyDescent="0.15">
      <c r="G19381"/>
      <c r="H19381"/>
      <c r="I19381"/>
      <c r="J19381"/>
      <c r="K19381"/>
      <c r="L19381" s="172"/>
    </row>
    <row r="19382" spans="7:12" x14ac:dyDescent="0.15">
      <c r="G19382"/>
      <c r="H19382"/>
      <c r="I19382"/>
      <c r="J19382"/>
      <c r="K19382"/>
      <c r="L19382" s="172"/>
    </row>
    <row r="19383" spans="7:12" x14ac:dyDescent="0.15">
      <c r="G19383"/>
      <c r="H19383"/>
      <c r="I19383"/>
      <c r="J19383"/>
      <c r="K19383"/>
      <c r="L19383" s="172"/>
    </row>
    <row r="19384" spans="7:12" x14ac:dyDescent="0.15">
      <c r="G19384"/>
      <c r="H19384"/>
      <c r="I19384"/>
      <c r="J19384"/>
      <c r="K19384"/>
      <c r="L19384" s="172"/>
    </row>
    <row r="19385" spans="7:12" x14ac:dyDescent="0.15">
      <c r="G19385"/>
      <c r="H19385"/>
      <c r="I19385"/>
      <c r="J19385"/>
      <c r="K19385"/>
      <c r="L19385" s="172"/>
    </row>
    <row r="19386" spans="7:12" x14ac:dyDescent="0.15">
      <c r="G19386"/>
      <c r="H19386"/>
      <c r="I19386"/>
      <c r="J19386"/>
      <c r="K19386"/>
      <c r="L19386" s="172"/>
    </row>
    <row r="19387" spans="7:12" x14ac:dyDescent="0.15">
      <c r="G19387"/>
      <c r="H19387"/>
      <c r="I19387"/>
      <c r="J19387"/>
      <c r="K19387"/>
      <c r="L19387" s="172"/>
    </row>
    <row r="19388" spans="7:12" x14ac:dyDescent="0.15">
      <c r="G19388"/>
      <c r="H19388"/>
      <c r="I19388"/>
      <c r="J19388"/>
      <c r="K19388"/>
      <c r="L19388" s="172"/>
    </row>
    <row r="19389" spans="7:12" x14ac:dyDescent="0.15">
      <c r="G19389"/>
      <c r="H19389"/>
      <c r="I19389"/>
      <c r="J19389"/>
      <c r="K19389"/>
      <c r="L19389" s="172"/>
    </row>
    <row r="19390" spans="7:12" x14ac:dyDescent="0.15">
      <c r="G19390"/>
      <c r="H19390"/>
      <c r="I19390"/>
      <c r="J19390"/>
      <c r="K19390"/>
      <c r="L19390" s="172"/>
    </row>
    <row r="19391" spans="7:12" x14ac:dyDescent="0.15">
      <c r="G19391"/>
      <c r="H19391"/>
      <c r="I19391"/>
      <c r="J19391"/>
      <c r="K19391"/>
      <c r="L19391" s="172"/>
    </row>
    <row r="19392" spans="7:12" x14ac:dyDescent="0.15">
      <c r="G19392"/>
      <c r="H19392"/>
      <c r="I19392"/>
      <c r="J19392"/>
      <c r="K19392"/>
      <c r="L19392" s="172"/>
    </row>
    <row r="19393" spans="7:12" x14ac:dyDescent="0.15">
      <c r="G19393"/>
      <c r="H19393"/>
      <c r="I19393"/>
      <c r="J19393"/>
      <c r="K19393"/>
      <c r="L19393" s="172"/>
    </row>
    <row r="19394" spans="7:12" x14ac:dyDescent="0.15">
      <c r="G19394"/>
      <c r="H19394"/>
      <c r="I19394"/>
      <c r="J19394"/>
      <c r="K19394"/>
      <c r="L19394" s="172"/>
    </row>
    <row r="19395" spans="7:12" x14ac:dyDescent="0.15">
      <c r="G19395"/>
      <c r="H19395"/>
      <c r="I19395"/>
      <c r="J19395"/>
      <c r="K19395"/>
      <c r="L19395" s="172"/>
    </row>
    <row r="19396" spans="7:12" x14ac:dyDescent="0.15">
      <c r="G19396"/>
      <c r="H19396"/>
      <c r="I19396"/>
      <c r="J19396"/>
      <c r="K19396"/>
      <c r="L19396" s="172"/>
    </row>
    <row r="19397" spans="7:12" x14ac:dyDescent="0.15">
      <c r="G19397"/>
      <c r="H19397"/>
      <c r="I19397"/>
      <c r="J19397"/>
      <c r="K19397"/>
      <c r="L19397" s="172"/>
    </row>
    <row r="19398" spans="7:12" x14ac:dyDescent="0.15">
      <c r="G19398"/>
      <c r="H19398"/>
      <c r="I19398"/>
      <c r="J19398"/>
      <c r="K19398"/>
      <c r="L19398" s="172"/>
    </row>
    <row r="19399" spans="7:12" x14ac:dyDescent="0.15">
      <c r="G19399"/>
      <c r="H19399"/>
      <c r="I19399"/>
      <c r="J19399"/>
      <c r="K19399"/>
      <c r="L19399" s="172"/>
    </row>
    <row r="19400" spans="7:12" x14ac:dyDescent="0.15">
      <c r="G19400"/>
      <c r="H19400"/>
      <c r="I19400"/>
      <c r="J19400"/>
      <c r="K19400"/>
      <c r="L19400" s="172"/>
    </row>
    <row r="19401" spans="7:12" x14ac:dyDescent="0.15">
      <c r="G19401"/>
      <c r="H19401"/>
      <c r="I19401"/>
      <c r="J19401"/>
      <c r="K19401"/>
      <c r="L19401" s="172"/>
    </row>
    <row r="19402" spans="7:12" x14ac:dyDescent="0.15">
      <c r="G19402"/>
      <c r="H19402"/>
      <c r="I19402"/>
      <c r="J19402"/>
      <c r="K19402"/>
      <c r="L19402" s="172"/>
    </row>
    <row r="19403" spans="7:12" x14ac:dyDescent="0.15">
      <c r="G19403"/>
      <c r="H19403"/>
      <c r="I19403"/>
      <c r="J19403"/>
      <c r="K19403"/>
      <c r="L19403" s="172"/>
    </row>
    <row r="19404" spans="7:12" x14ac:dyDescent="0.15">
      <c r="G19404"/>
      <c r="H19404"/>
      <c r="I19404"/>
      <c r="J19404"/>
      <c r="K19404"/>
      <c r="L19404" s="172"/>
    </row>
    <row r="19405" spans="7:12" x14ac:dyDescent="0.15">
      <c r="G19405"/>
      <c r="H19405"/>
      <c r="I19405"/>
      <c r="J19405"/>
      <c r="K19405"/>
      <c r="L19405" s="172"/>
    </row>
    <row r="19406" spans="7:12" x14ac:dyDescent="0.15">
      <c r="G19406"/>
      <c r="H19406"/>
      <c r="I19406"/>
      <c r="J19406"/>
      <c r="K19406"/>
      <c r="L19406" s="172"/>
    </row>
    <row r="19407" spans="7:12" x14ac:dyDescent="0.15">
      <c r="G19407"/>
      <c r="H19407"/>
      <c r="I19407"/>
      <c r="J19407"/>
      <c r="K19407"/>
      <c r="L19407" s="172"/>
    </row>
    <row r="19408" spans="7:12" x14ac:dyDescent="0.15">
      <c r="G19408"/>
      <c r="H19408"/>
      <c r="I19408"/>
      <c r="J19408"/>
      <c r="K19408"/>
      <c r="L19408" s="172"/>
    </row>
    <row r="19409" spans="7:12" x14ac:dyDescent="0.15">
      <c r="G19409"/>
      <c r="H19409"/>
      <c r="I19409"/>
      <c r="J19409"/>
      <c r="K19409"/>
      <c r="L19409" s="172"/>
    </row>
    <row r="19410" spans="7:12" x14ac:dyDescent="0.15">
      <c r="G19410"/>
      <c r="H19410"/>
      <c r="I19410"/>
      <c r="J19410"/>
      <c r="K19410"/>
      <c r="L19410" s="172"/>
    </row>
    <row r="19411" spans="7:12" x14ac:dyDescent="0.15">
      <c r="G19411"/>
      <c r="H19411"/>
      <c r="I19411"/>
      <c r="J19411"/>
      <c r="K19411"/>
      <c r="L19411" s="172"/>
    </row>
    <row r="19412" spans="7:12" x14ac:dyDescent="0.15">
      <c r="G19412"/>
      <c r="H19412"/>
      <c r="I19412"/>
      <c r="J19412"/>
      <c r="K19412"/>
      <c r="L19412" s="172"/>
    </row>
    <row r="19413" spans="7:12" x14ac:dyDescent="0.15">
      <c r="G19413"/>
      <c r="H19413"/>
      <c r="I19413"/>
      <c r="J19413"/>
      <c r="K19413"/>
      <c r="L19413" s="172"/>
    </row>
    <row r="19414" spans="7:12" x14ac:dyDescent="0.15">
      <c r="G19414"/>
      <c r="H19414"/>
      <c r="I19414"/>
      <c r="J19414"/>
      <c r="K19414"/>
      <c r="L19414" s="172"/>
    </row>
    <row r="19415" spans="7:12" x14ac:dyDescent="0.15">
      <c r="G19415"/>
      <c r="H19415"/>
      <c r="I19415"/>
      <c r="J19415"/>
      <c r="K19415"/>
      <c r="L19415" s="172"/>
    </row>
    <row r="19416" spans="7:12" x14ac:dyDescent="0.15">
      <c r="G19416"/>
      <c r="H19416"/>
      <c r="I19416"/>
      <c r="J19416"/>
      <c r="K19416"/>
      <c r="L19416" s="172"/>
    </row>
    <row r="19417" spans="7:12" x14ac:dyDescent="0.15">
      <c r="G19417"/>
      <c r="H19417"/>
      <c r="I19417"/>
      <c r="J19417"/>
      <c r="K19417"/>
      <c r="L19417" s="172"/>
    </row>
    <row r="19418" spans="7:12" x14ac:dyDescent="0.15">
      <c r="G19418"/>
      <c r="H19418"/>
      <c r="I19418"/>
      <c r="J19418"/>
      <c r="K19418"/>
      <c r="L19418" s="172"/>
    </row>
    <row r="19419" spans="7:12" x14ac:dyDescent="0.15">
      <c r="G19419"/>
      <c r="H19419"/>
      <c r="I19419"/>
      <c r="J19419"/>
      <c r="K19419"/>
      <c r="L19419" s="172"/>
    </row>
    <row r="19420" spans="7:12" x14ac:dyDescent="0.15">
      <c r="G19420"/>
      <c r="H19420"/>
      <c r="I19420"/>
      <c r="J19420"/>
      <c r="K19420"/>
      <c r="L19420" s="172"/>
    </row>
    <row r="19421" spans="7:12" x14ac:dyDescent="0.15">
      <c r="G19421"/>
      <c r="H19421"/>
      <c r="I19421"/>
      <c r="J19421"/>
      <c r="K19421"/>
      <c r="L19421" s="172"/>
    </row>
    <row r="19422" spans="7:12" x14ac:dyDescent="0.15">
      <c r="G19422"/>
      <c r="H19422"/>
      <c r="I19422"/>
      <c r="J19422"/>
      <c r="K19422"/>
      <c r="L19422" s="172"/>
    </row>
    <row r="19423" spans="7:12" x14ac:dyDescent="0.15">
      <c r="G19423"/>
      <c r="H19423"/>
      <c r="I19423"/>
      <c r="J19423"/>
      <c r="K19423"/>
      <c r="L19423" s="172"/>
    </row>
    <row r="19424" spans="7:12" x14ac:dyDescent="0.15">
      <c r="G19424"/>
      <c r="H19424"/>
      <c r="I19424"/>
      <c r="J19424"/>
      <c r="K19424"/>
      <c r="L19424" s="172"/>
    </row>
    <row r="19425" spans="7:12" x14ac:dyDescent="0.15">
      <c r="G19425"/>
      <c r="H19425"/>
      <c r="I19425"/>
      <c r="J19425"/>
      <c r="K19425"/>
      <c r="L19425" s="172"/>
    </row>
    <row r="19426" spans="7:12" x14ac:dyDescent="0.15">
      <c r="G19426"/>
      <c r="H19426"/>
      <c r="I19426"/>
      <c r="J19426"/>
      <c r="K19426"/>
      <c r="L19426" s="172"/>
    </row>
    <row r="19427" spans="7:12" x14ac:dyDescent="0.15">
      <c r="G19427"/>
      <c r="H19427"/>
      <c r="I19427"/>
      <c r="J19427"/>
      <c r="K19427"/>
      <c r="L19427" s="172"/>
    </row>
    <row r="19428" spans="7:12" x14ac:dyDescent="0.15">
      <c r="G19428"/>
      <c r="H19428"/>
      <c r="I19428"/>
      <c r="J19428"/>
      <c r="K19428"/>
      <c r="L19428" s="172"/>
    </row>
    <row r="19429" spans="7:12" x14ac:dyDescent="0.15">
      <c r="G19429"/>
      <c r="H19429"/>
      <c r="I19429"/>
      <c r="J19429"/>
      <c r="K19429"/>
      <c r="L19429" s="172"/>
    </row>
    <row r="19430" spans="7:12" x14ac:dyDescent="0.15">
      <c r="G19430"/>
      <c r="H19430"/>
      <c r="I19430"/>
      <c r="J19430"/>
      <c r="K19430"/>
      <c r="L19430" s="172"/>
    </row>
    <row r="19431" spans="7:12" x14ac:dyDescent="0.15">
      <c r="G19431"/>
      <c r="H19431"/>
      <c r="I19431"/>
      <c r="J19431"/>
      <c r="K19431"/>
      <c r="L19431" s="172"/>
    </row>
    <row r="19432" spans="7:12" x14ac:dyDescent="0.15">
      <c r="G19432"/>
      <c r="H19432"/>
      <c r="I19432"/>
      <c r="J19432"/>
      <c r="K19432"/>
      <c r="L19432" s="172"/>
    </row>
    <row r="19433" spans="7:12" x14ac:dyDescent="0.15">
      <c r="G19433"/>
      <c r="H19433"/>
      <c r="I19433"/>
      <c r="J19433"/>
      <c r="K19433"/>
      <c r="L19433" s="172"/>
    </row>
    <row r="19434" spans="7:12" x14ac:dyDescent="0.15">
      <c r="G19434"/>
      <c r="H19434"/>
      <c r="I19434"/>
      <c r="J19434"/>
      <c r="K19434"/>
      <c r="L19434" s="172"/>
    </row>
    <row r="19435" spans="7:12" x14ac:dyDescent="0.15">
      <c r="G19435"/>
      <c r="H19435"/>
      <c r="I19435"/>
      <c r="J19435"/>
      <c r="K19435"/>
      <c r="L19435" s="172"/>
    </row>
    <row r="19436" spans="7:12" x14ac:dyDescent="0.15">
      <c r="G19436"/>
      <c r="H19436"/>
      <c r="I19436"/>
      <c r="J19436"/>
      <c r="K19436"/>
      <c r="L19436" s="172"/>
    </row>
    <row r="19437" spans="7:12" x14ac:dyDescent="0.15">
      <c r="G19437"/>
      <c r="H19437"/>
      <c r="I19437"/>
      <c r="J19437"/>
      <c r="K19437"/>
      <c r="L19437" s="172"/>
    </row>
    <row r="19438" spans="7:12" x14ac:dyDescent="0.15">
      <c r="G19438"/>
      <c r="H19438"/>
      <c r="I19438"/>
      <c r="J19438"/>
      <c r="K19438"/>
      <c r="L19438" s="172"/>
    </row>
    <row r="19439" spans="7:12" x14ac:dyDescent="0.15">
      <c r="G19439"/>
      <c r="H19439"/>
      <c r="I19439"/>
      <c r="J19439"/>
      <c r="K19439"/>
      <c r="L19439" s="172"/>
    </row>
    <row r="19440" spans="7:12" x14ac:dyDescent="0.15">
      <c r="G19440"/>
      <c r="H19440"/>
      <c r="I19440"/>
      <c r="J19440"/>
      <c r="K19440"/>
      <c r="L19440" s="172"/>
    </row>
    <row r="19441" spans="7:12" x14ac:dyDescent="0.15">
      <c r="G19441"/>
      <c r="H19441"/>
      <c r="I19441"/>
      <c r="J19441"/>
      <c r="K19441"/>
      <c r="L19441" s="172"/>
    </row>
    <row r="19442" spans="7:12" x14ac:dyDescent="0.15">
      <c r="G19442"/>
      <c r="H19442"/>
      <c r="I19442"/>
      <c r="J19442"/>
      <c r="K19442"/>
      <c r="L19442" s="172"/>
    </row>
    <row r="19443" spans="7:12" x14ac:dyDescent="0.15">
      <c r="G19443"/>
      <c r="H19443"/>
      <c r="I19443"/>
      <c r="J19443"/>
      <c r="K19443"/>
      <c r="L19443" s="172"/>
    </row>
    <row r="19444" spans="7:12" x14ac:dyDescent="0.15">
      <c r="G19444"/>
      <c r="H19444"/>
      <c r="I19444"/>
      <c r="J19444"/>
      <c r="K19444"/>
      <c r="L19444" s="172"/>
    </row>
    <row r="19445" spans="7:12" x14ac:dyDescent="0.15">
      <c r="G19445"/>
      <c r="H19445"/>
      <c r="I19445"/>
      <c r="J19445"/>
      <c r="K19445"/>
      <c r="L19445" s="172"/>
    </row>
    <row r="19446" spans="7:12" x14ac:dyDescent="0.15">
      <c r="G19446"/>
      <c r="H19446"/>
      <c r="I19446"/>
      <c r="J19446"/>
      <c r="K19446"/>
      <c r="L19446" s="172"/>
    </row>
    <row r="19447" spans="7:12" x14ac:dyDescent="0.15">
      <c r="G19447"/>
      <c r="H19447"/>
      <c r="I19447"/>
      <c r="J19447"/>
      <c r="K19447"/>
      <c r="L19447" s="172"/>
    </row>
    <row r="19448" spans="7:12" x14ac:dyDescent="0.15">
      <c r="G19448"/>
      <c r="H19448"/>
      <c r="I19448"/>
      <c r="J19448"/>
      <c r="K19448"/>
      <c r="L19448" s="172"/>
    </row>
    <row r="19449" spans="7:12" x14ac:dyDescent="0.15">
      <c r="G19449"/>
      <c r="H19449"/>
      <c r="I19449"/>
      <c r="J19449"/>
      <c r="K19449"/>
      <c r="L19449" s="172"/>
    </row>
    <row r="19450" spans="7:12" x14ac:dyDescent="0.15">
      <c r="G19450"/>
      <c r="H19450"/>
      <c r="I19450"/>
      <c r="J19450"/>
      <c r="K19450"/>
      <c r="L19450" s="172"/>
    </row>
    <row r="19451" spans="7:12" x14ac:dyDescent="0.15">
      <c r="G19451"/>
      <c r="H19451"/>
      <c r="I19451"/>
      <c r="J19451"/>
      <c r="K19451"/>
      <c r="L19451" s="172"/>
    </row>
    <row r="19452" spans="7:12" x14ac:dyDescent="0.15">
      <c r="G19452"/>
      <c r="H19452"/>
      <c r="I19452"/>
      <c r="J19452"/>
      <c r="K19452"/>
      <c r="L19452" s="172"/>
    </row>
    <row r="19453" spans="7:12" x14ac:dyDescent="0.15">
      <c r="G19453"/>
      <c r="H19453"/>
      <c r="I19453"/>
      <c r="J19453"/>
      <c r="K19453"/>
      <c r="L19453" s="172"/>
    </row>
    <row r="19454" spans="7:12" x14ac:dyDescent="0.15">
      <c r="G19454"/>
      <c r="H19454"/>
      <c r="I19454"/>
      <c r="J19454"/>
      <c r="K19454"/>
      <c r="L19454" s="172"/>
    </row>
    <row r="19455" spans="7:12" x14ac:dyDescent="0.15">
      <c r="G19455"/>
      <c r="H19455"/>
      <c r="I19455"/>
      <c r="J19455"/>
      <c r="K19455"/>
      <c r="L19455" s="172"/>
    </row>
    <row r="19456" spans="7:12" x14ac:dyDescent="0.15">
      <c r="G19456"/>
      <c r="H19456"/>
      <c r="I19456"/>
      <c r="J19456"/>
      <c r="K19456"/>
      <c r="L19456" s="172"/>
    </row>
    <row r="19457" spans="7:12" x14ac:dyDescent="0.15">
      <c r="G19457"/>
      <c r="H19457"/>
      <c r="I19457"/>
      <c r="J19457"/>
      <c r="K19457"/>
      <c r="L19457" s="172"/>
    </row>
    <row r="19458" spans="7:12" x14ac:dyDescent="0.15">
      <c r="G19458"/>
      <c r="H19458"/>
      <c r="I19458"/>
      <c r="J19458"/>
      <c r="K19458"/>
      <c r="L19458" s="172"/>
    </row>
    <row r="19459" spans="7:12" x14ac:dyDescent="0.15">
      <c r="G19459"/>
      <c r="H19459"/>
      <c r="I19459"/>
      <c r="J19459"/>
      <c r="K19459"/>
      <c r="L19459" s="172"/>
    </row>
    <row r="19460" spans="7:12" x14ac:dyDescent="0.15">
      <c r="G19460"/>
      <c r="H19460"/>
      <c r="I19460"/>
      <c r="J19460"/>
      <c r="K19460"/>
      <c r="L19460" s="172"/>
    </row>
    <row r="19461" spans="7:12" x14ac:dyDescent="0.15">
      <c r="G19461"/>
      <c r="H19461"/>
      <c r="I19461"/>
      <c r="J19461"/>
      <c r="K19461"/>
      <c r="L19461" s="172"/>
    </row>
    <row r="19462" spans="7:12" x14ac:dyDescent="0.15">
      <c r="G19462"/>
      <c r="H19462"/>
      <c r="I19462"/>
      <c r="J19462"/>
      <c r="K19462"/>
      <c r="L19462" s="172"/>
    </row>
    <row r="19463" spans="7:12" x14ac:dyDescent="0.15">
      <c r="G19463"/>
      <c r="H19463"/>
      <c r="I19463"/>
      <c r="J19463"/>
      <c r="K19463"/>
      <c r="L19463" s="172"/>
    </row>
    <row r="19464" spans="7:12" x14ac:dyDescent="0.15">
      <c r="G19464"/>
      <c r="H19464"/>
      <c r="I19464"/>
      <c r="J19464"/>
      <c r="K19464"/>
      <c r="L19464" s="172"/>
    </row>
    <row r="19465" spans="7:12" x14ac:dyDescent="0.15">
      <c r="G19465"/>
      <c r="H19465"/>
      <c r="I19465"/>
      <c r="J19465"/>
      <c r="K19465"/>
      <c r="L19465" s="172"/>
    </row>
    <row r="19466" spans="7:12" x14ac:dyDescent="0.15">
      <c r="G19466"/>
      <c r="H19466"/>
      <c r="I19466"/>
      <c r="J19466"/>
      <c r="K19466"/>
      <c r="L19466" s="172"/>
    </row>
    <row r="19467" spans="7:12" x14ac:dyDescent="0.15">
      <c r="G19467"/>
      <c r="H19467"/>
      <c r="I19467"/>
      <c r="J19467"/>
      <c r="K19467"/>
      <c r="L19467" s="172"/>
    </row>
    <row r="19468" spans="7:12" x14ac:dyDescent="0.15">
      <c r="G19468"/>
      <c r="H19468"/>
      <c r="I19468"/>
      <c r="J19468"/>
      <c r="K19468"/>
      <c r="L19468" s="172"/>
    </row>
    <row r="19469" spans="7:12" x14ac:dyDescent="0.15">
      <c r="G19469"/>
      <c r="H19469"/>
      <c r="I19469"/>
      <c r="J19469"/>
      <c r="K19469"/>
      <c r="L19469" s="172"/>
    </row>
    <row r="19470" spans="7:12" x14ac:dyDescent="0.15">
      <c r="G19470"/>
      <c r="H19470"/>
      <c r="I19470"/>
      <c r="J19470"/>
      <c r="K19470"/>
      <c r="L19470" s="172"/>
    </row>
    <row r="19471" spans="7:12" x14ac:dyDescent="0.15">
      <c r="G19471"/>
      <c r="H19471"/>
      <c r="I19471"/>
      <c r="J19471"/>
      <c r="K19471"/>
      <c r="L19471" s="172"/>
    </row>
    <row r="19472" spans="7:12" x14ac:dyDescent="0.15">
      <c r="G19472"/>
      <c r="H19472"/>
      <c r="I19472"/>
      <c r="J19472"/>
      <c r="K19472"/>
      <c r="L19472" s="172"/>
    </row>
    <row r="19473" spans="7:12" x14ac:dyDescent="0.15">
      <c r="G19473"/>
      <c r="H19473"/>
      <c r="I19473"/>
      <c r="J19473"/>
      <c r="K19473"/>
      <c r="L19473" s="172"/>
    </row>
    <row r="19474" spans="7:12" x14ac:dyDescent="0.15">
      <c r="G19474"/>
      <c r="H19474"/>
      <c r="I19474"/>
      <c r="J19474"/>
      <c r="K19474"/>
      <c r="L19474" s="172"/>
    </row>
    <row r="19475" spans="7:12" x14ac:dyDescent="0.15">
      <c r="G19475"/>
      <c r="H19475"/>
      <c r="I19475"/>
      <c r="J19475"/>
      <c r="K19475"/>
      <c r="L19475" s="172"/>
    </row>
    <row r="19476" spans="7:12" x14ac:dyDescent="0.15">
      <c r="G19476"/>
      <c r="H19476"/>
      <c r="I19476"/>
      <c r="J19476"/>
      <c r="K19476"/>
      <c r="L19476" s="172"/>
    </row>
    <row r="19477" spans="7:12" x14ac:dyDescent="0.15">
      <c r="G19477"/>
      <c r="H19477"/>
      <c r="I19477"/>
      <c r="J19477"/>
      <c r="K19477"/>
      <c r="L19477" s="172"/>
    </row>
    <row r="19478" spans="7:12" x14ac:dyDescent="0.15">
      <c r="G19478"/>
      <c r="H19478"/>
      <c r="I19478"/>
      <c r="J19478"/>
      <c r="K19478"/>
      <c r="L19478" s="172"/>
    </row>
    <row r="19479" spans="7:12" x14ac:dyDescent="0.15">
      <c r="G19479"/>
      <c r="H19479"/>
      <c r="I19479"/>
      <c r="J19479"/>
      <c r="K19479"/>
      <c r="L19479" s="172"/>
    </row>
    <row r="19480" spans="7:12" x14ac:dyDescent="0.15">
      <c r="G19480"/>
      <c r="H19480"/>
      <c r="I19480"/>
      <c r="J19480"/>
      <c r="K19480"/>
      <c r="L19480" s="172"/>
    </row>
    <row r="19481" spans="7:12" x14ac:dyDescent="0.15">
      <c r="G19481"/>
      <c r="H19481"/>
      <c r="I19481"/>
      <c r="J19481"/>
      <c r="K19481"/>
      <c r="L19481" s="172"/>
    </row>
    <row r="19482" spans="7:12" x14ac:dyDescent="0.15">
      <c r="G19482"/>
      <c r="H19482"/>
      <c r="I19482"/>
      <c r="J19482"/>
      <c r="K19482"/>
      <c r="L19482" s="172"/>
    </row>
    <row r="19483" spans="7:12" x14ac:dyDescent="0.15">
      <c r="G19483"/>
      <c r="H19483"/>
      <c r="I19483"/>
      <c r="J19483"/>
      <c r="K19483"/>
      <c r="L19483" s="172"/>
    </row>
    <row r="19484" spans="7:12" x14ac:dyDescent="0.15">
      <c r="G19484"/>
      <c r="H19484"/>
      <c r="I19484"/>
      <c r="J19484"/>
      <c r="K19484"/>
      <c r="L19484" s="172"/>
    </row>
    <row r="19485" spans="7:12" x14ac:dyDescent="0.15">
      <c r="G19485"/>
      <c r="H19485"/>
      <c r="I19485"/>
      <c r="J19485"/>
      <c r="K19485"/>
      <c r="L19485" s="172"/>
    </row>
    <row r="19486" spans="7:12" x14ac:dyDescent="0.15">
      <c r="G19486"/>
      <c r="H19486"/>
      <c r="I19486"/>
      <c r="J19486"/>
      <c r="K19486"/>
      <c r="L19486" s="172"/>
    </row>
    <row r="19487" spans="7:12" x14ac:dyDescent="0.15">
      <c r="G19487"/>
      <c r="H19487"/>
      <c r="I19487"/>
      <c r="J19487"/>
      <c r="K19487"/>
      <c r="L19487" s="172"/>
    </row>
    <row r="19488" spans="7:12" x14ac:dyDescent="0.15">
      <c r="G19488"/>
      <c r="H19488"/>
      <c r="I19488"/>
      <c r="J19488"/>
      <c r="K19488"/>
      <c r="L19488" s="172"/>
    </row>
    <row r="19489" spans="7:12" x14ac:dyDescent="0.15">
      <c r="G19489"/>
      <c r="H19489"/>
      <c r="I19489"/>
      <c r="J19489"/>
      <c r="K19489"/>
      <c r="L19489" s="172"/>
    </row>
    <row r="19490" spans="7:12" x14ac:dyDescent="0.15">
      <c r="G19490"/>
      <c r="H19490"/>
      <c r="I19490"/>
      <c r="J19490"/>
      <c r="K19490"/>
      <c r="L19490" s="172"/>
    </row>
    <row r="19491" spans="7:12" x14ac:dyDescent="0.15">
      <c r="G19491"/>
      <c r="H19491"/>
      <c r="I19491"/>
      <c r="J19491"/>
      <c r="K19491"/>
      <c r="L19491" s="172"/>
    </row>
    <row r="19492" spans="7:12" x14ac:dyDescent="0.15">
      <c r="G19492"/>
      <c r="H19492"/>
      <c r="I19492"/>
      <c r="J19492"/>
      <c r="K19492"/>
      <c r="L19492" s="172"/>
    </row>
    <row r="19493" spans="7:12" x14ac:dyDescent="0.15">
      <c r="G19493"/>
      <c r="H19493"/>
      <c r="I19493"/>
      <c r="J19493"/>
      <c r="K19493"/>
      <c r="L19493" s="172"/>
    </row>
    <row r="19494" spans="7:12" x14ac:dyDescent="0.15">
      <c r="G19494"/>
      <c r="H19494"/>
      <c r="I19494"/>
      <c r="J19494"/>
      <c r="K19494"/>
      <c r="L19494" s="172"/>
    </row>
    <row r="19495" spans="7:12" x14ac:dyDescent="0.15">
      <c r="G19495"/>
      <c r="H19495"/>
      <c r="I19495"/>
      <c r="J19495"/>
      <c r="K19495"/>
      <c r="L19495" s="172"/>
    </row>
    <row r="19496" spans="7:12" x14ac:dyDescent="0.15">
      <c r="G19496"/>
      <c r="H19496"/>
      <c r="I19496"/>
      <c r="J19496"/>
      <c r="K19496"/>
      <c r="L19496" s="172"/>
    </row>
    <row r="19497" spans="7:12" x14ac:dyDescent="0.15">
      <c r="G19497"/>
      <c r="H19497"/>
      <c r="I19497"/>
      <c r="J19497"/>
      <c r="K19497"/>
      <c r="L19497" s="172"/>
    </row>
    <row r="19498" spans="7:12" x14ac:dyDescent="0.15">
      <c r="G19498"/>
      <c r="H19498"/>
      <c r="I19498"/>
      <c r="J19498"/>
      <c r="K19498"/>
      <c r="L19498" s="172"/>
    </row>
    <row r="19499" spans="7:12" x14ac:dyDescent="0.15">
      <c r="G19499"/>
      <c r="H19499"/>
      <c r="I19499"/>
      <c r="J19499"/>
      <c r="K19499"/>
      <c r="L19499" s="172"/>
    </row>
    <row r="19500" spans="7:12" x14ac:dyDescent="0.15">
      <c r="G19500"/>
      <c r="H19500"/>
      <c r="I19500"/>
      <c r="J19500"/>
      <c r="K19500"/>
      <c r="L19500" s="172"/>
    </row>
    <row r="19501" spans="7:12" x14ac:dyDescent="0.15">
      <c r="G19501"/>
      <c r="H19501"/>
      <c r="I19501"/>
      <c r="J19501"/>
      <c r="K19501"/>
      <c r="L19501" s="172"/>
    </row>
    <row r="19502" spans="7:12" x14ac:dyDescent="0.15">
      <c r="G19502"/>
      <c r="H19502"/>
      <c r="I19502"/>
      <c r="J19502"/>
      <c r="K19502"/>
      <c r="L19502" s="172"/>
    </row>
    <row r="19503" spans="7:12" x14ac:dyDescent="0.15">
      <c r="G19503"/>
      <c r="H19503"/>
      <c r="I19503"/>
      <c r="J19503"/>
      <c r="K19503"/>
      <c r="L19503" s="172"/>
    </row>
    <row r="19504" spans="7:12" x14ac:dyDescent="0.15">
      <c r="G19504"/>
      <c r="H19504"/>
      <c r="I19504"/>
      <c r="J19504"/>
      <c r="K19504"/>
      <c r="L19504" s="172"/>
    </row>
    <row r="19505" spans="7:12" x14ac:dyDescent="0.15">
      <c r="G19505"/>
      <c r="H19505"/>
      <c r="I19505"/>
      <c r="J19505"/>
      <c r="K19505"/>
      <c r="L19505" s="172"/>
    </row>
    <row r="19506" spans="7:12" x14ac:dyDescent="0.15">
      <c r="G19506"/>
      <c r="H19506"/>
      <c r="I19506"/>
      <c r="J19506"/>
      <c r="K19506"/>
      <c r="L19506" s="172"/>
    </row>
    <row r="19507" spans="7:12" x14ac:dyDescent="0.15">
      <c r="G19507"/>
      <c r="H19507"/>
      <c r="I19507"/>
      <c r="J19507"/>
      <c r="K19507"/>
      <c r="L19507" s="172"/>
    </row>
    <row r="19508" spans="7:12" x14ac:dyDescent="0.15">
      <c r="G19508"/>
      <c r="H19508"/>
      <c r="I19508"/>
      <c r="J19508"/>
      <c r="K19508"/>
      <c r="L19508" s="172"/>
    </row>
    <row r="19509" spans="7:12" x14ac:dyDescent="0.15">
      <c r="G19509"/>
      <c r="H19509"/>
      <c r="I19509"/>
      <c r="J19509"/>
      <c r="K19509"/>
      <c r="L19509" s="172"/>
    </row>
    <row r="19510" spans="7:12" x14ac:dyDescent="0.15">
      <c r="G19510"/>
      <c r="H19510"/>
      <c r="I19510"/>
      <c r="J19510"/>
      <c r="K19510"/>
      <c r="L19510" s="172"/>
    </row>
    <row r="19511" spans="7:12" x14ac:dyDescent="0.15">
      <c r="G19511"/>
      <c r="H19511"/>
      <c r="I19511"/>
      <c r="J19511"/>
      <c r="K19511"/>
      <c r="L19511" s="172"/>
    </row>
    <row r="19512" spans="7:12" x14ac:dyDescent="0.15">
      <c r="G19512"/>
      <c r="H19512"/>
      <c r="I19512"/>
      <c r="J19512"/>
      <c r="K19512"/>
      <c r="L19512" s="172"/>
    </row>
    <row r="19513" spans="7:12" x14ac:dyDescent="0.15">
      <c r="G19513"/>
      <c r="H19513"/>
      <c r="I19513"/>
      <c r="J19513"/>
      <c r="K19513"/>
      <c r="L19513" s="172"/>
    </row>
    <row r="19514" spans="7:12" x14ac:dyDescent="0.15">
      <c r="G19514"/>
      <c r="H19514"/>
      <c r="I19514"/>
      <c r="J19514"/>
      <c r="K19514"/>
      <c r="L19514" s="172"/>
    </row>
    <row r="19515" spans="7:12" x14ac:dyDescent="0.15">
      <c r="G19515"/>
      <c r="H19515"/>
      <c r="I19515"/>
      <c r="J19515"/>
      <c r="K19515"/>
      <c r="L19515" s="172"/>
    </row>
    <row r="19516" spans="7:12" x14ac:dyDescent="0.15">
      <c r="G19516"/>
      <c r="H19516"/>
      <c r="I19516"/>
      <c r="J19516"/>
      <c r="K19516"/>
      <c r="L19516" s="172"/>
    </row>
    <row r="19517" spans="7:12" x14ac:dyDescent="0.15">
      <c r="G19517"/>
      <c r="H19517"/>
      <c r="I19517"/>
      <c r="J19517"/>
      <c r="K19517"/>
      <c r="L19517" s="172"/>
    </row>
    <row r="19518" spans="7:12" x14ac:dyDescent="0.15">
      <c r="G19518"/>
      <c r="H19518"/>
      <c r="I19518"/>
      <c r="J19518"/>
      <c r="K19518"/>
      <c r="L19518" s="172"/>
    </row>
    <row r="19519" spans="7:12" x14ac:dyDescent="0.15">
      <c r="G19519"/>
      <c r="H19519"/>
      <c r="I19519"/>
      <c r="J19519"/>
      <c r="K19519"/>
      <c r="L19519" s="172"/>
    </row>
    <row r="19520" spans="7:12" x14ac:dyDescent="0.15">
      <c r="G19520"/>
      <c r="H19520"/>
      <c r="I19520"/>
      <c r="J19520"/>
      <c r="K19520"/>
      <c r="L19520" s="172"/>
    </row>
    <row r="19521" spans="7:12" x14ac:dyDescent="0.15">
      <c r="G19521"/>
      <c r="H19521"/>
      <c r="I19521"/>
      <c r="J19521"/>
      <c r="K19521"/>
      <c r="L19521" s="172"/>
    </row>
    <row r="19522" spans="7:12" x14ac:dyDescent="0.15">
      <c r="G19522"/>
      <c r="H19522"/>
      <c r="I19522"/>
      <c r="J19522"/>
      <c r="K19522"/>
      <c r="L19522" s="172"/>
    </row>
    <row r="19523" spans="7:12" x14ac:dyDescent="0.15">
      <c r="G19523"/>
      <c r="H19523"/>
      <c r="I19523"/>
      <c r="J19523"/>
      <c r="K19523"/>
      <c r="L19523" s="172"/>
    </row>
    <row r="19524" spans="7:12" x14ac:dyDescent="0.15">
      <c r="G19524"/>
      <c r="H19524"/>
      <c r="I19524"/>
      <c r="J19524"/>
      <c r="K19524"/>
      <c r="L19524" s="172"/>
    </row>
    <row r="19525" spans="7:12" x14ac:dyDescent="0.15">
      <c r="G19525"/>
      <c r="H19525"/>
      <c r="I19525"/>
      <c r="J19525"/>
      <c r="K19525"/>
      <c r="L19525" s="172"/>
    </row>
    <row r="19526" spans="7:12" x14ac:dyDescent="0.15">
      <c r="G19526"/>
      <c r="H19526"/>
      <c r="I19526"/>
      <c r="J19526"/>
      <c r="K19526"/>
      <c r="L19526" s="172"/>
    </row>
    <row r="19527" spans="7:12" x14ac:dyDescent="0.15">
      <c r="G19527"/>
      <c r="H19527"/>
      <c r="I19527"/>
      <c r="J19527"/>
      <c r="K19527"/>
      <c r="L19527" s="172"/>
    </row>
    <row r="19528" spans="7:12" x14ac:dyDescent="0.15">
      <c r="G19528"/>
      <c r="H19528"/>
      <c r="I19528"/>
      <c r="J19528"/>
      <c r="K19528"/>
      <c r="L19528" s="172"/>
    </row>
    <row r="19529" spans="7:12" x14ac:dyDescent="0.15">
      <c r="G19529"/>
      <c r="H19529"/>
      <c r="I19529"/>
      <c r="J19529"/>
      <c r="K19529"/>
      <c r="L19529" s="172"/>
    </row>
    <row r="19530" spans="7:12" x14ac:dyDescent="0.15">
      <c r="G19530"/>
      <c r="H19530"/>
      <c r="I19530"/>
      <c r="J19530"/>
      <c r="K19530"/>
      <c r="L19530" s="172"/>
    </row>
    <row r="19531" spans="7:12" x14ac:dyDescent="0.15">
      <c r="G19531"/>
      <c r="H19531"/>
      <c r="I19531"/>
      <c r="J19531"/>
      <c r="K19531"/>
      <c r="L19531" s="172"/>
    </row>
    <row r="19532" spans="7:12" x14ac:dyDescent="0.15">
      <c r="G19532"/>
      <c r="H19532"/>
      <c r="I19532"/>
      <c r="J19532"/>
      <c r="K19532"/>
      <c r="L19532" s="172"/>
    </row>
    <row r="19533" spans="7:12" x14ac:dyDescent="0.15">
      <c r="G19533"/>
      <c r="H19533"/>
      <c r="I19533"/>
      <c r="J19533"/>
      <c r="K19533"/>
      <c r="L19533" s="172"/>
    </row>
    <row r="19534" spans="7:12" x14ac:dyDescent="0.15">
      <c r="G19534"/>
      <c r="H19534"/>
      <c r="I19534"/>
      <c r="J19534"/>
      <c r="K19534"/>
      <c r="L19534" s="172"/>
    </row>
    <row r="19535" spans="7:12" x14ac:dyDescent="0.15">
      <c r="G19535"/>
      <c r="H19535"/>
      <c r="I19535"/>
      <c r="J19535"/>
      <c r="K19535"/>
      <c r="L19535" s="172"/>
    </row>
    <row r="19536" spans="7:12" x14ac:dyDescent="0.15">
      <c r="G19536"/>
      <c r="H19536"/>
      <c r="I19536"/>
      <c r="J19536"/>
      <c r="K19536"/>
      <c r="L19536" s="172"/>
    </row>
    <row r="19537" spans="7:12" x14ac:dyDescent="0.15">
      <c r="G19537"/>
      <c r="H19537"/>
      <c r="I19537"/>
      <c r="J19537"/>
      <c r="K19537"/>
      <c r="L19537" s="172"/>
    </row>
    <row r="19538" spans="7:12" x14ac:dyDescent="0.15">
      <c r="G19538"/>
      <c r="H19538"/>
      <c r="I19538"/>
      <c r="J19538"/>
      <c r="K19538"/>
      <c r="L19538" s="172"/>
    </row>
    <row r="19539" spans="7:12" x14ac:dyDescent="0.15">
      <c r="G19539"/>
      <c r="H19539"/>
      <c r="I19539"/>
      <c r="J19539"/>
      <c r="K19539"/>
      <c r="L19539" s="172"/>
    </row>
    <row r="19540" spans="7:12" x14ac:dyDescent="0.15">
      <c r="G19540"/>
      <c r="H19540"/>
      <c r="I19540"/>
      <c r="J19540"/>
      <c r="K19540"/>
      <c r="L19540" s="172"/>
    </row>
    <row r="19541" spans="7:12" x14ac:dyDescent="0.15">
      <c r="G19541"/>
      <c r="H19541"/>
      <c r="I19541"/>
      <c r="J19541"/>
      <c r="K19541"/>
      <c r="L19541" s="172"/>
    </row>
    <row r="19542" spans="7:12" x14ac:dyDescent="0.15">
      <c r="G19542"/>
      <c r="H19542"/>
      <c r="I19542"/>
      <c r="J19542"/>
      <c r="K19542"/>
      <c r="L19542" s="172"/>
    </row>
    <row r="19543" spans="7:12" x14ac:dyDescent="0.15">
      <c r="G19543"/>
      <c r="H19543"/>
      <c r="I19543"/>
      <c r="J19543"/>
      <c r="K19543"/>
      <c r="L19543" s="172"/>
    </row>
    <row r="19544" spans="7:12" x14ac:dyDescent="0.15">
      <c r="G19544"/>
      <c r="H19544"/>
      <c r="I19544"/>
      <c r="J19544"/>
      <c r="K19544"/>
      <c r="L19544" s="172"/>
    </row>
    <row r="19545" spans="7:12" x14ac:dyDescent="0.15">
      <c r="G19545"/>
      <c r="H19545"/>
      <c r="I19545"/>
      <c r="J19545"/>
      <c r="K19545"/>
      <c r="L19545" s="172"/>
    </row>
    <row r="19546" spans="7:12" x14ac:dyDescent="0.15">
      <c r="G19546"/>
      <c r="H19546"/>
      <c r="I19546"/>
      <c r="J19546"/>
      <c r="K19546"/>
      <c r="L19546" s="172"/>
    </row>
    <row r="19547" spans="7:12" x14ac:dyDescent="0.15">
      <c r="G19547"/>
      <c r="H19547"/>
      <c r="I19547"/>
      <c r="J19547"/>
      <c r="K19547"/>
      <c r="L19547" s="172"/>
    </row>
    <row r="19548" spans="7:12" x14ac:dyDescent="0.15">
      <c r="G19548"/>
      <c r="H19548"/>
      <c r="I19548"/>
      <c r="J19548"/>
      <c r="K19548"/>
      <c r="L19548" s="172"/>
    </row>
    <row r="19549" spans="7:12" x14ac:dyDescent="0.15">
      <c r="G19549"/>
      <c r="H19549"/>
      <c r="I19549"/>
      <c r="J19549"/>
      <c r="K19549"/>
      <c r="L19549" s="172"/>
    </row>
    <row r="19550" spans="7:12" x14ac:dyDescent="0.15">
      <c r="G19550"/>
      <c r="H19550"/>
      <c r="I19550"/>
      <c r="J19550"/>
      <c r="K19550"/>
      <c r="L19550" s="172"/>
    </row>
    <row r="19551" spans="7:12" x14ac:dyDescent="0.15">
      <c r="G19551"/>
      <c r="H19551"/>
      <c r="I19551"/>
      <c r="J19551"/>
      <c r="K19551"/>
      <c r="L19551" s="172"/>
    </row>
    <row r="19552" spans="7:12" x14ac:dyDescent="0.15">
      <c r="G19552"/>
      <c r="H19552"/>
      <c r="I19552"/>
      <c r="J19552"/>
      <c r="K19552"/>
      <c r="L19552" s="172"/>
    </row>
    <row r="19553" spans="7:12" x14ac:dyDescent="0.15">
      <c r="G19553"/>
      <c r="H19553"/>
      <c r="I19553"/>
      <c r="J19553"/>
      <c r="K19553"/>
      <c r="L19553" s="172"/>
    </row>
    <row r="19554" spans="7:12" x14ac:dyDescent="0.15">
      <c r="G19554"/>
      <c r="H19554"/>
      <c r="I19554"/>
      <c r="J19554"/>
      <c r="K19554"/>
      <c r="L19554" s="172"/>
    </row>
    <row r="19555" spans="7:12" x14ac:dyDescent="0.15">
      <c r="G19555"/>
      <c r="H19555"/>
      <c r="I19555"/>
      <c r="J19555"/>
      <c r="K19555"/>
      <c r="L19555" s="172"/>
    </row>
    <row r="19556" spans="7:12" x14ac:dyDescent="0.15">
      <c r="G19556"/>
      <c r="H19556"/>
      <c r="I19556"/>
      <c r="J19556"/>
      <c r="K19556"/>
      <c r="L19556" s="172"/>
    </row>
    <row r="19557" spans="7:12" x14ac:dyDescent="0.15">
      <c r="G19557"/>
      <c r="H19557"/>
      <c r="I19557"/>
      <c r="J19557"/>
      <c r="K19557"/>
      <c r="L19557" s="172"/>
    </row>
    <row r="19558" spans="7:12" x14ac:dyDescent="0.15">
      <c r="G19558"/>
      <c r="H19558"/>
      <c r="I19558"/>
      <c r="J19558"/>
      <c r="K19558"/>
      <c r="L19558" s="172"/>
    </row>
    <row r="19559" spans="7:12" x14ac:dyDescent="0.15">
      <c r="G19559"/>
      <c r="H19559"/>
      <c r="I19559"/>
      <c r="J19559"/>
      <c r="K19559"/>
      <c r="L19559" s="172"/>
    </row>
    <row r="19560" spans="7:12" x14ac:dyDescent="0.15">
      <c r="G19560"/>
      <c r="H19560"/>
      <c r="I19560"/>
      <c r="J19560"/>
      <c r="K19560"/>
      <c r="L19560" s="172"/>
    </row>
    <row r="19561" spans="7:12" x14ac:dyDescent="0.15">
      <c r="G19561"/>
      <c r="H19561"/>
      <c r="I19561"/>
      <c r="J19561"/>
      <c r="K19561"/>
      <c r="L19561" s="172"/>
    </row>
    <row r="19562" spans="7:12" x14ac:dyDescent="0.15">
      <c r="G19562"/>
      <c r="H19562"/>
      <c r="I19562"/>
      <c r="J19562"/>
      <c r="K19562"/>
      <c r="L19562" s="172"/>
    </row>
    <row r="19563" spans="7:12" x14ac:dyDescent="0.15">
      <c r="G19563"/>
      <c r="H19563"/>
      <c r="I19563"/>
      <c r="J19563"/>
      <c r="K19563"/>
      <c r="L19563" s="172"/>
    </row>
    <row r="19564" spans="7:12" x14ac:dyDescent="0.15">
      <c r="G19564"/>
      <c r="H19564"/>
      <c r="I19564"/>
      <c r="J19564"/>
      <c r="K19564"/>
      <c r="L19564" s="172"/>
    </row>
    <row r="19565" spans="7:12" x14ac:dyDescent="0.15">
      <c r="G19565"/>
      <c r="H19565"/>
      <c r="I19565"/>
      <c r="J19565"/>
      <c r="K19565"/>
      <c r="L19565" s="172"/>
    </row>
    <row r="19566" spans="7:12" x14ac:dyDescent="0.15">
      <c r="G19566"/>
      <c r="H19566"/>
      <c r="I19566"/>
      <c r="J19566"/>
      <c r="K19566"/>
      <c r="L19566" s="172"/>
    </row>
    <row r="19567" spans="7:12" x14ac:dyDescent="0.15">
      <c r="G19567"/>
      <c r="H19567"/>
      <c r="I19567"/>
      <c r="J19567"/>
      <c r="K19567"/>
      <c r="L19567" s="172"/>
    </row>
    <row r="19568" spans="7:12" x14ac:dyDescent="0.15">
      <c r="G19568"/>
      <c r="H19568"/>
      <c r="I19568"/>
      <c r="J19568"/>
      <c r="K19568"/>
      <c r="L19568" s="172"/>
    </row>
    <row r="19569" spans="7:12" x14ac:dyDescent="0.15">
      <c r="G19569"/>
      <c r="H19569"/>
      <c r="I19569"/>
      <c r="J19569"/>
      <c r="K19569"/>
      <c r="L19569" s="172"/>
    </row>
    <row r="19570" spans="7:12" x14ac:dyDescent="0.15">
      <c r="G19570"/>
      <c r="H19570"/>
      <c r="I19570"/>
      <c r="J19570"/>
      <c r="K19570"/>
      <c r="L19570" s="172"/>
    </row>
    <row r="19571" spans="7:12" x14ac:dyDescent="0.15">
      <c r="G19571"/>
      <c r="H19571"/>
      <c r="I19571"/>
      <c r="J19571"/>
      <c r="K19571"/>
      <c r="L19571" s="172"/>
    </row>
    <row r="19572" spans="7:12" x14ac:dyDescent="0.15">
      <c r="G19572"/>
      <c r="H19572"/>
      <c r="I19572"/>
      <c r="J19572"/>
      <c r="K19572"/>
      <c r="L19572" s="172"/>
    </row>
    <row r="19573" spans="7:12" x14ac:dyDescent="0.15">
      <c r="G19573"/>
      <c r="H19573"/>
      <c r="I19573"/>
      <c r="J19573"/>
      <c r="K19573"/>
      <c r="L19573" s="172"/>
    </row>
    <row r="19574" spans="7:12" x14ac:dyDescent="0.15">
      <c r="G19574"/>
      <c r="H19574"/>
      <c r="I19574"/>
      <c r="J19574"/>
      <c r="K19574"/>
      <c r="L19574" s="172"/>
    </row>
    <row r="19575" spans="7:12" x14ac:dyDescent="0.15">
      <c r="G19575"/>
      <c r="H19575"/>
      <c r="I19575"/>
      <c r="J19575"/>
      <c r="K19575"/>
      <c r="L19575" s="172"/>
    </row>
    <row r="19576" spans="7:12" x14ac:dyDescent="0.15">
      <c r="G19576"/>
      <c r="H19576"/>
      <c r="I19576"/>
      <c r="J19576"/>
      <c r="K19576"/>
      <c r="L19576" s="172"/>
    </row>
    <row r="19577" spans="7:12" x14ac:dyDescent="0.15">
      <c r="G19577"/>
      <c r="H19577"/>
      <c r="I19577"/>
      <c r="J19577"/>
      <c r="K19577"/>
      <c r="L19577" s="172"/>
    </row>
    <row r="19578" spans="7:12" x14ac:dyDescent="0.15">
      <c r="G19578"/>
      <c r="H19578"/>
      <c r="I19578"/>
      <c r="J19578"/>
      <c r="K19578"/>
      <c r="L19578" s="172"/>
    </row>
    <row r="19579" spans="7:12" x14ac:dyDescent="0.15">
      <c r="G19579"/>
      <c r="H19579"/>
      <c r="I19579"/>
      <c r="J19579"/>
      <c r="K19579"/>
      <c r="L19579" s="172"/>
    </row>
    <row r="19580" spans="7:12" x14ac:dyDescent="0.15">
      <c r="G19580"/>
      <c r="H19580"/>
      <c r="I19580"/>
      <c r="J19580"/>
      <c r="K19580"/>
      <c r="L19580" s="172"/>
    </row>
    <row r="19581" spans="7:12" x14ac:dyDescent="0.15">
      <c r="G19581"/>
      <c r="H19581"/>
      <c r="I19581"/>
      <c r="J19581"/>
      <c r="K19581"/>
      <c r="L19581" s="172"/>
    </row>
    <row r="19582" spans="7:12" x14ac:dyDescent="0.15">
      <c r="G19582"/>
      <c r="H19582"/>
      <c r="I19582"/>
      <c r="J19582"/>
      <c r="K19582"/>
      <c r="L19582" s="172"/>
    </row>
    <row r="19583" spans="7:12" x14ac:dyDescent="0.15">
      <c r="G19583"/>
      <c r="H19583"/>
      <c r="I19583"/>
      <c r="J19583"/>
      <c r="K19583"/>
      <c r="L19583" s="172"/>
    </row>
    <row r="19584" spans="7:12" x14ac:dyDescent="0.15">
      <c r="G19584"/>
      <c r="H19584"/>
      <c r="I19584"/>
      <c r="J19584"/>
      <c r="K19584"/>
      <c r="L19584" s="172"/>
    </row>
    <row r="19585" spans="7:12" x14ac:dyDescent="0.15">
      <c r="G19585"/>
      <c r="H19585"/>
      <c r="I19585"/>
      <c r="J19585"/>
      <c r="K19585"/>
      <c r="L19585" s="172"/>
    </row>
    <row r="19586" spans="7:12" x14ac:dyDescent="0.15">
      <c r="G19586"/>
      <c r="H19586"/>
      <c r="I19586"/>
      <c r="J19586"/>
      <c r="K19586"/>
      <c r="L19586" s="172"/>
    </row>
    <row r="19587" spans="7:12" x14ac:dyDescent="0.15">
      <c r="G19587"/>
      <c r="H19587"/>
      <c r="I19587"/>
      <c r="J19587"/>
      <c r="K19587"/>
      <c r="L19587" s="172"/>
    </row>
    <row r="19588" spans="7:12" x14ac:dyDescent="0.15">
      <c r="G19588"/>
      <c r="H19588"/>
      <c r="I19588"/>
      <c r="J19588"/>
      <c r="K19588"/>
      <c r="L19588" s="172"/>
    </row>
    <row r="19589" spans="7:12" x14ac:dyDescent="0.15">
      <c r="G19589"/>
      <c r="H19589"/>
      <c r="I19589"/>
      <c r="J19589"/>
      <c r="K19589"/>
      <c r="L19589" s="172"/>
    </row>
    <row r="19590" spans="7:12" x14ac:dyDescent="0.15">
      <c r="G19590"/>
      <c r="H19590"/>
      <c r="I19590"/>
      <c r="J19590"/>
      <c r="K19590"/>
      <c r="L19590" s="172"/>
    </row>
    <row r="19591" spans="7:12" x14ac:dyDescent="0.15">
      <c r="G19591"/>
      <c r="H19591"/>
      <c r="I19591"/>
      <c r="J19591"/>
      <c r="K19591"/>
      <c r="L19591" s="172"/>
    </row>
    <row r="19592" spans="7:12" x14ac:dyDescent="0.15">
      <c r="G19592"/>
      <c r="H19592"/>
      <c r="I19592"/>
      <c r="J19592"/>
      <c r="K19592"/>
      <c r="L19592" s="172"/>
    </row>
    <row r="19593" spans="7:12" x14ac:dyDescent="0.15">
      <c r="G19593"/>
      <c r="H19593"/>
      <c r="I19593"/>
      <c r="J19593"/>
      <c r="K19593"/>
      <c r="L19593" s="172"/>
    </row>
    <row r="19594" spans="7:12" x14ac:dyDescent="0.15">
      <c r="G19594"/>
      <c r="H19594"/>
      <c r="I19594"/>
      <c r="J19594"/>
      <c r="K19594"/>
      <c r="L19594" s="172"/>
    </row>
    <row r="19595" spans="7:12" x14ac:dyDescent="0.15">
      <c r="G19595"/>
      <c r="H19595"/>
      <c r="I19595"/>
      <c r="J19595"/>
      <c r="K19595"/>
      <c r="L19595" s="172"/>
    </row>
    <row r="19596" spans="7:12" x14ac:dyDescent="0.15">
      <c r="G19596"/>
      <c r="H19596"/>
      <c r="I19596"/>
      <c r="J19596"/>
      <c r="K19596"/>
      <c r="L19596" s="172"/>
    </row>
    <row r="19597" spans="7:12" x14ac:dyDescent="0.15">
      <c r="G19597"/>
      <c r="H19597"/>
      <c r="I19597"/>
      <c r="J19597"/>
      <c r="K19597"/>
      <c r="L19597" s="172"/>
    </row>
    <row r="19598" spans="7:12" x14ac:dyDescent="0.15">
      <c r="G19598"/>
      <c r="H19598"/>
      <c r="I19598"/>
      <c r="J19598"/>
      <c r="K19598"/>
      <c r="L19598" s="172"/>
    </row>
    <row r="19599" spans="7:12" x14ac:dyDescent="0.15">
      <c r="G19599"/>
      <c r="H19599"/>
      <c r="I19599"/>
      <c r="J19599"/>
      <c r="K19599"/>
      <c r="L19599" s="172"/>
    </row>
    <row r="19600" spans="7:12" x14ac:dyDescent="0.15">
      <c r="G19600"/>
      <c r="H19600"/>
      <c r="I19600"/>
      <c r="J19600"/>
      <c r="K19600"/>
      <c r="L19600" s="172"/>
    </row>
    <row r="19601" spans="7:12" x14ac:dyDescent="0.15">
      <c r="G19601"/>
      <c r="H19601"/>
      <c r="I19601"/>
      <c r="J19601"/>
      <c r="K19601"/>
      <c r="L19601" s="172"/>
    </row>
    <row r="19602" spans="7:12" x14ac:dyDescent="0.15">
      <c r="G19602"/>
      <c r="H19602"/>
      <c r="I19602"/>
      <c r="J19602"/>
      <c r="K19602"/>
      <c r="L19602" s="172"/>
    </row>
    <row r="19603" spans="7:12" x14ac:dyDescent="0.15">
      <c r="G19603"/>
      <c r="H19603"/>
      <c r="I19603"/>
      <c r="J19603"/>
      <c r="K19603"/>
      <c r="L19603" s="172"/>
    </row>
    <row r="19604" spans="7:12" x14ac:dyDescent="0.15">
      <c r="G19604"/>
      <c r="H19604"/>
      <c r="I19604"/>
      <c r="J19604"/>
      <c r="K19604"/>
      <c r="L19604" s="172"/>
    </row>
    <row r="19605" spans="7:12" x14ac:dyDescent="0.15">
      <c r="G19605"/>
      <c r="H19605"/>
      <c r="I19605"/>
      <c r="J19605"/>
      <c r="K19605"/>
      <c r="L19605" s="172"/>
    </row>
    <row r="19606" spans="7:12" x14ac:dyDescent="0.15">
      <c r="G19606"/>
      <c r="H19606"/>
      <c r="I19606"/>
      <c r="J19606"/>
      <c r="K19606"/>
      <c r="L19606" s="172"/>
    </row>
    <row r="19607" spans="7:12" x14ac:dyDescent="0.15">
      <c r="G19607"/>
      <c r="H19607"/>
      <c r="I19607"/>
      <c r="J19607"/>
      <c r="K19607"/>
      <c r="L19607" s="172"/>
    </row>
    <row r="19608" spans="7:12" x14ac:dyDescent="0.15">
      <c r="G19608"/>
      <c r="H19608"/>
      <c r="I19608"/>
      <c r="J19608"/>
      <c r="K19608"/>
      <c r="L19608" s="172"/>
    </row>
    <row r="19609" spans="7:12" x14ac:dyDescent="0.15">
      <c r="G19609"/>
      <c r="H19609"/>
      <c r="I19609"/>
      <c r="J19609"/>
      <c r="K19609"/>
      <c r="L19609" s="172"/>
    </row>
    <row r="19610" spans="7:12" x14ac:dyDescent="0.15">
      <c r="G19610"/>
      <c r="H19610"/>
      <c r="I19610"/>
      <c r="J19610"/>
      <c r="K19610"/>
      <c r="L19610" s="172"/>
    </row>
    <row r="19611" spans="7:12" x14ac:dyDescent="0.15">
      <c r="G19611"/>
      <c r="H19611"/>
      <c r="I19611"/>
      <c r="J19611"/>
      <c r="K19611"/>
      <c r="L19611" s="172"/>
    </row>
    <row r="19612" spans="7:12" x14ac:dyDescent="0.15">
      <c r="G19612"/>
      <c r="H19612"/>
      <c r="I19612"/>
      <c r="J19612"/>
      <c r="K19612"/>
      <c r="L19612" s="172"/>
    </row>
    <row r="19613" spans="7:12" x14ac:dyDescent="0.15">
      <c r="G19613"/>
      <c r="H19613"/>
      <c r="I19613"/>
      <c r="J19613"/>
      <c r="K19613"/>
      <c r="L19613" s="172"/>
    </row>
    <row r="19614" spans="7:12" x14ac:dyDescent="0.15">
      <c r="G19614"/>
      <c r="H19614"/>
      <c r="I19614"/>
      <c r="J19614"/>
      <c r="K19614"/>
      <c r="L19614" s="172"/>
    </row>
    <row r="19615" spans="7:12" x14ac:dyDescent="0.15">
      <c r="G19615"/>
      <c r="H19615"/>
      <c r="I19615"/>
      <c r="J19615"/>
      <c r="K19615"/>
      <c r="L19615" s="172"/>
    </row>
    <row r="19616" spans="7:12" x14ac:dyDescent="0.15">
      <c r="G19616"/>
      <c r="H19616"/>
      <c r="I19616"/>
      <c r="J19616"/>
      <c r="K19616"/>
      <c r="L19616" s="172"/>
    </row>
    <row r="19617" spans="7:12" x14ac:dyDescent="0.15">
      <c r="G19617"/>
      <c r="H19617"/>
      <c r="I19617"/>
      <c r="J19617"/>
      <c r="K19617"/>
      <c r="L19617" s="172"/>
    </row>
    <row r="19618" spans="7:12" x14ac:dyDescent="0.15">
      <c r="G19618"/>
      <c r="H19618"/>
      <c r="I19618"/>
      <c r="J19618"/>
      <c r="K19618"/>
      <c r="L19618" s="172"/>
    </row>
    <row r="19619" spans="7:12" x14ac:dyDescent="0.15">
      <c r="G19619"/>
      <c r="H19619"/>
      <c r="I19619"/>
      <c r="J19619"/>
      <c r="K19619"/>
      <c r="L19619" s="172"/>
    </row>
    <row r="19620" spans="7:12" x14ac:dyDescent="0.15">
      <c r="G19620"/>
      <c r="H19620"/>
      <c r="I19620"/>
      <c r="J19620"/>
      <c r="K19620"/>
      <c r="L19620" s="172"/>
    </row>
    <row r="19621" spans="7:12" x14ac:dyDescent="0.15">
      <c r="G19621"/>
      <c r="H19621"/>
      <c r="I19621"/>
      <c r="J19621"/>
      <c r="K19621"/>
      <c r="L19621" s="172"/>
    </row>
    <row r="19622" spans="7:12" x14ac:dyDescent="0.15">
      <c r="G19622"/>
      <c r="H19622"/>
      <c r="I19622"/>
      <c r="J19622"/>
      <c r="K19622"/>
      <c r="L19622" s="172"/>
    </row>
    <row r="19623" spans="7:12" x14ac:dyDescent="0.15">
      <c r="G19623"/>
      <c r="H19623"/>
      <c r="I19623"/>
      <c r="J19623"/>
      <c r="K19623"/>
      <c r="L19623" s="172"/>
    </row>
    <row r="19624" spans="7:12" x14ac:dyDescent="0.15">
      <c r="G19624"/>
      <c r="H19624"/>
      <c r="I19624"/>
      <c r="J19624"/>
      <c r="K19624"/>
      <c r="L19624" s="172"/>
    </row>
    <row r="19625" spans="7:12" x14ac:dyDescent="0.15">
      <c r="G19625"/>
      <c r="H19625"/>
      <c r="I19625"/>
      <c r="J19625"/>
      <c r="K19625"/>
      <c r="L19625" s="172"/>
    </row>
    <row r="19626" spans="7:12" x14ac:dyDescent="0.15">
      <c r="G19626"/>
      <c r="H19626"/>
      <c r="I19626"/>
      <c r="J19626"/>
      <c r="K19626"/>
      <c r="L19626" s="172"/>
    </row>
    <row r="19627" spans="7:12" x14ac:dyDescent="0.15">
      <c r="G19627"/>
      <c r="H19627"/>
      <c r="I19627"/>
      <c r="J19627"/>
      <c r="K19627"/>
      <c r="L19627" s="172"/>
    </row>
    <row r="19628" spans="7:12" x14ac:dyDescent="0.15">
      <c r="G19628"/>
      <c r="H19628"/>
      <c r="I19628"/>
      <c r="J19628"/>
      <c r="K19628"/>
      <c r="L19628" s="172"/>
    </row>
    <row r="19629" spans="7:12" x14ac:dyDescent="0.15">
      <c r="G19629"/>
      <c r="H19629"/>
      <c r="I19629"/>
      <c r="J19629"/>
      <c r="K19629"/>
      <c r="L19629" s="172"/>
    </row>
    <row r="19630" spans="7:12" x14ac:dyDescent="0.15">
      <c r="G19630"/>
      <c r="H19630"/>
      <c r="I19630"/>
      <c r="J19630"/>
      <c r="K19630"/>
      <c r="L19630" s="172"/>
    </row>
    <row r="19631" spans="7:12" x14ac:dyDescent="0.15">
      <c r="G19631"/>
      <c r="H19631"/>
      <c r="I19631"/>
      <c r="J19631"/>
      <c r="K19631"/>
      <c r="L19631" s="172"/>
    </row>
    <row r="19632" spans="7:12" x14ac:dyDescent="0.15">
      <c r="G19632"/>
      <c r="H19632"/>
      <c r="I19632"/>
      <c r="J19632"/>
      <c r="K19632"/>
      <c r="L19632" s="172"/>
    </row>
    <row r="19633" spans="7:12" x14ac:dyDescent="0.15">
      <c r="G19633"/>
      <c r="H19633"/>
      <c r="I19633"/>
      <c r="J19633"/>
      <c r="K19633"/>
      <c r="L19633" s="172"/>
    </row>
    <row r="19634" spans="7:12" x14ac:dyDescent="0.15">
      <c r="G19634"/>
      <c r="H19634"/>
      <c r="I19634"/>
      <c r="J19634"/>
      <c r="K19634"/>
      <c r="L19634" s="172"/>
    </row>
    <row r="19635" spans="7:12" x14ac:dyDescent="0.15">
      <c r="G19635"/>
      <c r="H19635"/>
      <c r="I19635"/>
      <c r="J19635"/>
      <c r="K19635"/>
      <c r="L19635" s="172"/>
    </row>
    <row r="19636" spans="7:12" x14ac:dyDescent="0.15">
      <c r="G19636"/>
      <c r="H19636"/>
      <c r="I19636"/>
      <c r="J19636"/>
      <c r="K19636"/>
      <c r="L19636" s="172"/>
    </row>
    <row r="19637" spans="7:12" x14ac:dyDescent="0.15">
      <c r="G19637"/>
      <c r="H19637"/>
      <c r="I19637"/>
      <c r="J19637"/>
      <c r="K19637"/>
      <c r="L19637" s="172"/>
    </row>
    <row r="19638" spans="7:12" x14ac:dyDescent="0.15">
      <c r="G19638"/>
      <c r="H19638"/>
      <c r="I19638"/>
      <c r="J19638"/>
      <c r="K19638"/>
      <c r="L19638" s="172"/>
    </row>
    <row r="19639" spans="7:12" x14ac:dyDescent="0.15">
      <c r="G19639"/>
      <c r="H19639"/>
      <c r="I19639"/>
      <c r="J19639"/>
      <c r="K19639"/>
      <c r="L19639" s="172"/>
    </row>
    <row r="19640" spans="7:12" x14ac:dyDescent="0.15">
      <c r="G19640"/>
      <c r="H19640"/>
      <c r="I19640"/>
      <c r="J19640"/>
      <c r="K19640"/>
      <c r="L19640" s="172"/>
    </row>
    <row r="19641" spans="7:12" x14ac:dyDescent="0.15">
      <c r="G19641"/>
      <c r="H19641"/>
      <c r="I19641"/>
      <c r="J19641"/>
      <c r="K19641"/>
      <c r="L19641" s="172"/>
    </row>
    <row r="19642" spans="7:12" x14ac:dyDescent="0.15">
      <c r="G19642"/>
      <c r="H19642"/>
      <c r="I19642"/>
      <c r="J19642"/>
      <c r="K19642"/>
      <c r="L19642" s="172"/>
    </row>
    <row r="19643" spans="7:12" x14ac:dyDescent="0.15">
      <c r="G19643"/>
      <c r="H19643"/>
      <c r="I19643"/>
      <c r="J19643"/>
      <c r="K19643"/>
      <c r="L19643" s="172"/>
    </row>
    <row r="19644" spans="7:12" x14ac:dyDescent="0.15">
      <c r="G19644"/>
      <c r="H19644"/>
      <c r="I19644"/>
      <c r="J19644"/>
      <c r="K19644"/>
      <c r="L19644" s="172"/>
    </row>
    <row r="19645" spans="7:12" x14ac:dyDescent="0.15">
      <c r="G19645"/>
      <c r="H19645"/>
      <c r="I19645"/>
      <c r="J19645"/>
      <c r="K19645"/>
      <c r="L19645" s="172"/>
    </row>
    <row r="19646" spans="7:12" x14ac:dyDescent="0.15">
      <c r="G19646"/>
      <c r="H19646"/>
      <c r="I19646"/>
      <c r="J19646"/>
      <c r="K19646"/>
      <c r="L19646" s="172"/>
    </row>
    <row r="19647" spans="7:12" x14ac:dyDescent="0.15">
      <c r="G19647"/>
      <c r="H19647"/>
      <c r="I19647"/>
      <c r="J19647"/>
      <c r="K19647"/>
      <c r="L19647" s="172"/>
    </row>
    <row r="19648" spans="7:12" x14ac:dyDescent="0.15">
      <c r="G19648"/>
      <c r="H19648"/>
      <c r="I19648"/>
      <c r="J19648"/>
      <c r="K19648"/>
      <c r="L19648" s="172"/>
    </row>
    <row r="19649" spans="7:12" x14ac:dyDescent="0.15">
      <c r="G19649"/>
      <c r="H19649"/>
      <c r="I19649"/>
      <c r="J19649"/>
      <c r="K19649"/>
      <c r="L19649" s="172"/>
    </row>
    <row r="19650" spans="7:12" x14ac:dyDescent="0.15">
      <c r="G19650"/>
      <c r="H19650"/>
      <c r="I19650"/>
      <c r="J19650"/>
      <c r="K19650"/>
      <c r="L19650" s="172"/>
    </row>
    <row r="19651" spans="7:12" x14ac:dyDescent="0.15">
      <c r="G19651"/>
      <c r="H19651"/>
      <c r="I19651"/>
      <c r="J19651"/>
      <c r="K19651"/>
      <c r="L19651" s="172"/>
    </row>
    <row r="19652" spans="7:12" x14ac:dyDescent="0.15">
      <c r="G19652"/>
      <c r="H19652"/>
      <c r="I19652"/>
      <c r="J19652"/>
      <c r="K19652"/>
      <c r="L19652" s="172"/>
    </row>
    <row r="19653" spans="7:12" x14ac:dyDescent="0.15">
      <c r="G19653"/>
      <c r="H19653"/>
      <c r="I19653"/>
      <c r="J19653"/>
      <c r="K19653"/>
      <c r="L19653" s="172"/>
    </row>
    <row r="19654" spans="7:12" x14ac:dyDescent="0.15">
      <c r="G19654"/>
      <c r="H19654"/>
      <c r="I19654"/>
      <c r="J19654"/>
      <c r="K19654"/>
      <c r="L19654" s="172"/>
    </row>
    <row r="19655" spans="7:12" x14ac:dyDescent="0.15">
      <c r="G19655"/>
      <c r="H19655"/>
      <c r="I19655"/>
      <c r="J19655"/>
      <c r="K19655"/>
      <c r="L19655" s="172"/>
    </row>
    <row r="19656" spans="7:12" x14ac:dyDescent="0.15">
      <c r="G19656"/>
      <c r="H19656"/>
      <c r="I19656"/>
      <c r="J19656"/>
      <c r="K19656"/>
      <c r="L19656" s="172"/>
    </row>
    <row r="19657" spans="7:12" x14ac:dyDescent="0.15">
      <c r="G19657"/>
      <c r="H19657"/>
      <c r="I19657"/>
      <c r="J19657"/>
      <c r="K19657"/>
      <c r="L19657" s="172"/>
    </row>
    <row r="19658" spans="7:12" x14ac:dyDescent="0.15">
      <c r="G19658"/>
      <c r="H19658"/>
      <c r="I19658"/>
      <c r="J19658"/>
      <c r="K19658"/>
      <c r="L19658" s="172"/>
    </row>
    <row r="19659" spans="7:12" x14ac:dyDescent="0.15">
      <c r="G19659"/>
      <c r="H19659"/>
      <c r="I19659"/>
      <c r="J19659"/>
      <c r="K19659"/>
      <c r="L19659" s="172"/>
    </row>
    <row r="19660" spans="7:12" x14ac:dyDescent="0.15">
      <c r="G19660"/>
      <c r="H19660"/>
      <c r="I19660"/>
      <c r="J19660"/>
      <c r="K19660"/>
      <c r="L19660" s="172"/>
    </row>
    <row r="19661" spans="7:12" x14ac:dyDescent="0.15">
      <c r="G19661"/>
      <c r="H19661"/>
      <c r="I19661"/>
      <c r="J19661"/>
      <c r="K19661"/>
      <c r="L19661" s="172"/>
    </row>
    <row r="19662" spans="7:12" x14ac:dyDescent="0.15">
      <c r="G19662"/>
      <c r="H19662"/>
      <c r="I19662"/>
      <c r="J19662"/>
      <c r="K19662"/>
      <c r="L19662" s="172"/>
    </row>
    <row r="19663" spans="7:12" x14ac:dyDescent="0.15">
      <c r="G19663"/>
      <c r="H19663"/>
      <c r="I19663"/>
      <c r="J19663"/>
      <c r="K19663"/>
      <c r="L19663" s="172"/>
    </row>
    <row r="19664" spans="7:12" x14ac:dyDescent="0.15">
      <c r="G19664"/>
      <c r="H19664"/>
      <c r="I19664"/>
      <c r="J19664"/>
      <c r="K19664"/>
      <c r="L19664" s="172"/>
    </row>
    <row r="19665" spans="7:12" x14ac:dyDescent="0.15">
      <c r="G19665"/>
      <c r="H19665"/>
      <c r="I19665"/>
      <c r="J19665"/>
      <c r="K19665"/>
      <c r="L19665" s="172"/>
    </row>
    <row r="19666" spans="7:12" x14ac:dyDescent="0.15">
      <c r="G19666"/>
      <c r="H19666"/>
      <c r="I19666"/>
      <c r="J19666"/>
      <c r="K19666"/>
      <c r="L19666" s="172"/>
    </row>
    <row r="19667" spans="7:12" x14ac:dyDescent="0.15">
      <c r="G19667"/>
      <c r="H19667"/>
      <c r="I19667"/>
      <c r="J19667"/>
      <c r="K19667"/>
      <c r="L19667" s="172"/>
    </row>
    <row r="19668" spans="7:12" x14ac:dyDescent="0.15">
      <c r="G19668"/>
      <c r="H19668"/>
      <c r="I19668"/>
      <c r="J19668"/>
      <c r="K19668"/>
      <c r="L19668" s="172"/>
    </row>
    <row r="19669" spans="7:12" x14ac:dyDescent="0.15">
      <c r="G19669"/>
      <c r="H19669"/>
      <c r="I19669"/>
      <c r="J19669"/>
      <c r="K19669"/>
      <c r="L19669" s="172"/>
    </row>
    <row r="19670" spans="7:12" x14ac:dyDescent="0.15">
      <c r="G19670"/>
      <c r="H19670"/>
      <c r="I19670"/>
      <c r="J19670"/>
      <c r="K19670"/>
      <c r="L19670" s="172"/>
    </row>
    <row r="19671" spans="7:12" x14ac:dyDescent="0.15">
      <c r="G19671"/>
      <c r="H19671"/>
      <c r="I19671"/>
      <c r="J19671"/>
      <c r="K19671"/>
      <c r="L19671" s="172"/>
    </row>
    <row r="19672" spans="7:12" x14ac:dyDescent="0.15">
      <c r="G19672"/>
      <c r="H19672"/>
      <c r="I19672"/>
      <c r="J19672"/>
      <c r="K19672"/>
      <c r="L19672" s="172"/>
    </row>
    <row r="19673" spans="7:12" x14ac:dyDescent="0.15">
      <c r="G19673"/>
      <c r="H19673"/>
      <c r="I19673"/>
      <c r="J19673"/>
      <c r="K19673"/>
      <c r="L19673" s="172"/>
    </row>
    <row r="19674" spans="7:12" x14ac:dyDescent="0.15">
      <c r="G19674"/>
      <c r="H19674"/>
      <c r="I19674"/>
      <c r="J19674"/>
      <c r="K19674"/>
      <c r="L19674" s="172"/>
    </row>
    <row r="19675" spans="7:12" x14ac:dyDescent="0.15">
      <c r="G19675"/>
      <c r="H19675"/>
      <c r="I19675"/>
      <c r="J19675"/>
      <c r="K19675"/>
      <c r="L19675" s="172"/>
    </row>
    <row r="19676" spans="7:12" x14ac:dyDescent="0.15">
      <c r="G19676"/>
      <c r="H19676"/>
      <c r="I19676"/>
      <c r="J19676"/>
      <c r="K19676"/>
      <c r="L19676" s="172"/>
    </row>
    <row r="19677" spans="7:12" x14ac:dyDescent="0.15">
      <c r="G19677"/>
      <c r="H19677"/>
      <c r="I19677"/>
      <c r="J19677"/>
      <c r="K19677"/>
      <c r="L19677" s="172"/>
    </row>
    <row r="19678" spans="7:12" x14ac:dyDescent="0.15">
      <c r="G19678"/>
      <c r="H19678"/>
      <c r="I19678"/>
      <c r="J19678"/>
      <c r="K19678"/>
      <c r="L19678" s="172"/>
    </row>
    <row r="19679" spans="7:12" x14ac:dyDescent="0.15">
      <c r="G19679"/>
      <c r="H19679"/>
      <c r="I19679"/>
      <c r="J19679"/>
      <c r="K19679"/>
      <c r="L19679" s="172"/>
    </row>
    <row r="19680" spans="7:12" x14ac:dyDescent="0.15">
      <c r="G19680"/>
      <c r="H19680"/>
      <c r="I19680"/>
      <c r="J19680"/>
      <c r="K19680"/>
      <c r="L19680" s="172"/>
    </row>
    <row r="19681" spans="7:12" x14ac:dyDescent="0.15">
      <c r="G19681"/>
      <c r="H19681"/>
      <c r="I19681"/>
      <c r="J19681"/>
      <c r="K19681"/>
      <c r="L19681" s="172"/>
    </row>
    <row r="19682" spans="7:12" x14ac:dyDescent="0.15">
      <c r="G19682"/>
      <c r="H19682"/>
      <c r="I19682"/>
      <c r="J19682"/>
      <c r="K19682"/>
      <c r="L19682" s="172"/>
    </row>
    <row r="19683" spans="7:12" x14ac:dyDescent="0.15">
      <c r="G19683"/>
      <c r="H19683"/>
      <c r="I19683"/>
      <c r="J19683"/>
      <c r="K19683"/>
      <c r="L19683" s="172"/>
    </row>
    <row r="19684" spans="7:12" x14ac:dyDescent="0.15">
      <c r="G19684"/>
      <c r="H19684"/>
      <c r="I19684"/>
      <c r="J19684"/>
      <c r="K19684"/>
      <c r="L19684" s="172"/>
    </row>
    <row r="19685" spans="7:12" x14ac:dyDescent="0.15">
      <c r="G19685"/>
      <c r="H19685"/>
      <c r="I19685"/>
      <c r="J19685"/>
      <c r="K19685"/>
      <c r="L19685" s="172"/>
    </row>
    <row r="19686" spans="7:12" x14ac:dyDescent="0.15">
      <c r="G19686"/>
      <c r="H19686"/>
      <c r="I19686"/>
      <c r="J19686"/>
      <c r="K19686"/>
      <c r="L19686" s="172"/>
    </row>
    <row r="19687" spans="7:12" x14ac:dyDescent="0.15">
      <c r="G19687"/>
      <c r="H19687"/>
      <c r="I19687"/>
      <c r="J19687"/>
      <c r="K19687"/>
      <c r="L19687" s="172"/>
    </row>
    <row r="19688" spans="7:12" x14ac:dyDescent="0.15">
      <c r="G19688"/>
      <c r="H19688"/>
      <c r="I19688"/>
      <c r="J19688"/>
      <c r="K19688"/>
      <c r="L19688" s="172"/>
    </row>
    <row r="19689" spans="7:12" x14ac:dyDescent="0.15">
      <c r="G19689"/>
      <c r="H19689"/>
      <c r="I19689"/>
      <c r="J19689"/>
      <c r="K19689"/>
      <c r="L19689" s="172"/>
    </row>
    <row r="19690" spans="7:12" x14ac:dyDescent="0.15">
      <c r="G19690"/>
      <c r="H19690"/>
      <c r="I19690"/>
      <c r="J19690"/>
      <c r="K19690"/>
      <c r="L19690" s="172"/>
    </row>
    <row r="19691" spans="7:12" x14ac:dyDescent="0.15">
      <c r="G19691"/>
      <c r="H19691"/>
      <c r="I19691"/>
      <c r="J19691"/>
      <c r="K19691"/>
      <c r="L19691" s="172"/>
    </row>
    <row r="19692" spans="7:12" x14ac:dyDescent="0.15">
      <c r="G19692"/>
      <c r="H19692"/>
      <c r="I19692"/>
      <c r="J19692"/>
      <c r="K19692"/>
      <c r="L19692" s="172"/>
    </row>
    <row r="19693" spans="7:12" x14ac:dyDescent="0.15">
      <c r="G19693"/>
      <c r="H19693"/>
      <c r="I19693"/>
      <c r="J19693"/>
      <c r="K19693"/>
      <c r="L19693" s="172"/>
    </row>
    <row r="19694" spans="7:12" x14ac:dyDescent="0.15">
      <c r="G19694"/>
      <c r="H19694"/>
      <c r="I19694"/>
      <c r="J19694"/>
      <c r="K19694"/>
      <c r="L19694" s="172"/>
    </row>
    <row r="19695" spans="7:12" x14ac:dyDescent="0.15">
      <c r="G19695"/>
      <c r="H19695"/>
      <c r="I19695"/>
      <c r="J19695"/>
      <c r="K19695"/>
      <c r="L19695" s="172"/>
    </row>
    <row r="19696" spans="7:12" x14ac:dyDescent="0.15">
      <c r="G19696"/>
      <c r="H19696"/>
      <c r="I19696"/>
      <c r="J19696"/>
      <c r="K19696"/>
      <c r="L19696" s="172"/>
    </row>
    <row r="19697" spans="7:12" x14ac:dyDescent="0.15">
      <c r="G19697"/>
      <c r="H19697"/>
      <c r="I19697"/>
      <c r="J19697"/>
      <c r="K19697"/>
      <c r="L19697" s="172"/>
    </row>
    <row r="19698" spans="7:12" x14ac:dyDescent="0.15">
      <c r="G19698"/>
      <c r="H19698"/>
      <c r="I19698"/>
      <c r="J19698"/>
      <c r="K19698"/>
      <c r="L19698" s="172"/>
    </row>
    <row r="19699" spans="7:12" x14ac:dyDescent="0.15">
      <c r="G19699"/>
      <c r="H19699"/>
      <c r="I19699"/>
      <c r="J19699"/>
      <c r="K19699"/>
      <c r="L19699" s="172"/>
    </row>
    <row r="19700" spans="7:12" x14ac:dyDescent="0.15">
      <c r="G19700"/>
      <c r="H19700"/>
      <c r="I19700"/>
      <c r="J19700"/>
      <c r="K19700"/>
      <c r="L19700" s="172"/>
    </row>
    <row r="19701" spans="7:12" x14ac:dyDescent="0.15">
      <c r="G19701"/>
      <c r="H19701"/>
      <c r="I19701"/>
      <c r="J19701"/>
      <c r="K19701"/>
      <c r="L19701" s="172"/>
    </row>
    <row r="19702" spans="7:12" x14ac:dyDescent="0.15">
      <c r="G19702"/>
      <c r="H19702"/>
      <c r="I19702"/>
      <c r="J19702"/>
      <c r="K19702"/>
      <c r="L19702" s="172"/>
    </row>
    <row r="19703" spans="7:12" x14ac:dyDescent="0.15">
      <c r="G19703"/>
      <c r="H19703"/>
      <c r="I19703"/>
      <c r="J19703"/>
      <c r="K19703"/>
      <c r="L19703" s="172"/>
    </row>
    <row r="19704" spans="7:12" x14ac:dyDescent="0.15">
      <c r="G19704"/>
      <c r="H19704"/>
      <c r="I19704"/>
      <c r="J19704"/>
      <c r="K19704"/>
      <c r="L19704" s="172"/>
    </row>
    <row r="19705" spans="7:12" x14ac:dyDescent="0.15">
      <c r="G19705"/>
      <c r="H19705"/>
      <c r="I19705"/>
      <c r="J19705"/>
      <c r="K19705"/>
      <c r="L19705" s="172"/>
    </row>
    <row r="19706" spans="7:12" x14ac:dyDescent="0.15">
      <c r="G19706"/>
      <c r="H19706"/>
      <c r="I19706"/>
      <c r="J19706"/>
      <c r="K19706"/>
      <c r="L19706" s="172"/>
    </row>
    <row r="19707" spans="7:12" x14ac:dyDescent="0.15">
      <c r="G19707"/>
      <c r="H19707"/>
      <c r="I19707"/>
      <c r="J19707"/>
      <c r="K19707"/>
      <c r="L19707" s="172"/>
    </row>
    <row r="19708" spans="7:12" x14ac:dyDescent="0.15">
      <c r="G19708"/>
      <c r="H19708"/>
      <c r="I19708"/>
      <c r="J19708"/>
      <c r="K19708"/>
      <c r="L19708" s="172"/>
    </row>
    <row r="19709" spans="7:12" x14ac:dyDescent="0.15">
      <c r="G19709"/>
      <c r="H19709"/>
      <c r="I19709"/>
      <c r="J19709"/>
      <c r="K19709"/>
      <c r="L19709" s="172"/>
    </row>
    <row r="19710" spans="7:12" x14ac:dyDescent="0.15">
      <c r="G19710"/>
      <c r="H19710"/>
      <c r="I19710"/>
      <c r="J19710"/>
      <c r="K19710"/>
      <c r="L19710" s="172"/>
    </row>
    <row r="19711" spans="7:12" x14ac:dyDescent="0.15">
      <c r="G19711"/>
      <c r="H19711"/>
      <c r="I19711"/>
      <c r="J19711"/>
      <c r="K19711"/>
      <c r="L19711" s="172"/>
    </row>
    <row r="19712" spans="7:12" x14ac:dyDescent="0.15">
      <c r="G19712"/>
      <c r="H19712"/>
      <c r="I19712"/>
      <c r="J19712"/>
      <c r="K19712"/>
      <c r="L19712" s="172"/>
    </row>
    <row r="19713" spans="7:12" x14ac:dyDescent="0.15">
      <c r="G19713"/>
      <c r="H19713"/>
      <c r="I19713"/>
      <c r="J19713"/>
      <c r="K19713"/>
      <c r="L19713" s="172"/>
    </row>
    <row r="19714" spans="7:12" x14ac:dyDescent="0.15">
      <c r="G19714"/>
      <c r="H19714"/>
      <c r="I19714"/>
      <c r="J19714"/>
      <c r="K19714"/>
      <c r="L19714" s="172"/>
    </row>
    <row r="19715" spans="7:12" x14ac:dyDescent="0.15">
      <c r="G19715"/>
      <c r="H19715"/>
      <c r="I19715"/>
      <c r="J19715"/>
      <c r="K19715"/>
      <c r="L19715" s="172"/>
    </row>
    <row r="19716" spans="7:12" x14ac:dyDescent="0.15">
      <c r="G19716"/>
      <c r="H19716"/>
      <c r="I19716"/>
      <c r="J19716"/>
      <c r="K19716"/>
      <c r="L19716" s="172"/>
    </row>
    <row r="19717" spans="7:12" x14ac:dyDescent="0.15">
      <c r="G19717"/>
      <c r="H19717"/>
      <c r="I19717"/>
      <c r="J19717"/>
      <c r="K19717"/>
      <c r="L19717" s="172"/>
    </row>
    <row r="19718" spans="7:12" x14ac:dyDescent="0.15">
      <c r="G19718"/>
      <c r="H19718"/>
      <c r="I19718"/>
      <c r="J19718"/>
      <c r="K19718"/>
      <c r="L19718" s="172"/>
    </row>
    <row r="19719" spans="7:12" x14ac:dyDescent="0.15">
      <c r="G19719"/>
      <c r="H19719"/>
      <c r="I19719"/>
      <c r="J19719"/>
      <c r="K19719"/>
      <c r="L19719" s="172"/>
    </row>
    <row r="19720" spans="7:12" x14ac:dyDescent="0.15">
      <c r="G19720"/>
      <c r="H19720"/>
      <c r="I19720"/>
      <c r="J19720"/>
      <c r="K19720"/>
      <c r="L19720" s="172"/>
    </row>
    <row r="19721" spans="7:12" x14ac:dyDescent="0.15">
      <c r="G19721"/>
      <c r="H19721"/>
      <c r="I19721"/>
      <c r="J19721"/>
      <c r="K19721"/>
      <c r="L19721" s="172"/>
    </row>
    <row r="19722" spans="7:12" x14ac:dyDescent="0.15">
      <c r="G19722"/>
      <c r="H19722"/>
      <c r="I19722"/>
      <c r="J19722"/>
      <c r="K19722"/>
      <c r="L19722" s="172"/>
    </row>
    <row r="19723" spans="7:12" x14ac:dyDescent="0.15">
      <c r="G19723"/>
      <c r="H19723"/>
      <c r="I19723"/>
      <c r="J19723"/>
      <c r="K19723"/>
      <c r="L19723" s="172"/>
    </row>
    <row r="19724" spans="7:12" x14ac:dyDescent="0.15">
      <c r="G19724"/>
      <c r="H19724"/>
      <c r="I19724"/>
      <c r="J19724"/>
      <c r="K19724"/>
      <c r="L19724" s="172"/>
    </row>
    <row r="19725" spans="7:12" x14ac:dyDescent="0.15">
      <c r="G19725"/>
      <c r="H19725"/>
      <c r="I19725"/>
      <c r="J19725"/>
      <c r="K19725"/>
      <c r="L19725" s="172"/>
    </row>
    <row r="19726" spans="7:12" x14ac:dyDescent="0.15">
      <c r="G19726"/>
      <c r="H19726"/>
      <c r="I19726"/>
      <c r="J19726"/>
      <c r="K19726"/>
      <c r="L19726" s="172"/>
    </row>
    <row r="19727" spans="7:12" x14ac:dyDescent="0.15">
      <c r="G19727"/>
      <c r="H19727"/>
      <c r="I19727"/>
      <c r="J19727"/>
      <c r="K19727"/>
      <c r="L19727" s="172"/>
    </row>
    <row r="19728" spans="7:12" x14ac:dyDescent="0.15">
      <c r="G19728"/>
      <c r="H19728"/>
      <c r="I19728"/>
      <c r="J19728"/>
      <c r="K19728"/>
      <c r="L19728" s="172"/>
    </row>
    <row r="19729" spans="7:12" x14ac:dyDescent="0.15">
      <c r="G19729"/>
      <c r="H19729"/>
      <c r="I19729"/>
      <c r="J19729"/>
      <c r="K19729"/>
      <c r="L19729" s="172"/>
    </row>
    <row r="19730" spans="7:12" x14ac:dyDescent="0.15">
      <c r="G19730"/>
      <c r="H19730"/>
      <c r="I19730"/>
      <c r="J19730"/>
      <c r="K19730"/>
      <c r="L19730" s="172"/>
    </row>
    <row r="19731" spans="7:12" x14ac:dyDescent="0.15">
      <c r="G19731"/>
      <c r="H19731"/>
      <c r="I19731"/>
      <c r="J19731"/>
      <c r="K19731"/>
      <c r="L19731" s="172"/>
    </row>
    <row r="19732" spans="7:12" x14ac:dyDescent="0.15">
      <c r="G19732"/>
      <c r="H19732"/>
      <c r="I19732"/>
      <c r="J19732"/>
      <c r="K19732"/>
      <c r="L19732" s="172"/>
    </row>
    <row r="19733" spans="7:12" x14ac:dyDescent="0.15">
      <c r="G19733"/>
      <c r="H19733"/>
      <c r="I19733"/>
      <c r="J19733"/>
      <c r="K19733"/>
      <c r="L19733" s="172"/>
    </row>
    <row r="19734" spans="7:12" x14ac:dyDescent="0.15">
      <c r="G19734"/>
      <c r="H19734"/>
      <c r="I19734"/>
      <c r="J19734"/>
      <c r="K19734"/>
      <c r="L19734" s="172"/>
    </row>
    <row r="19735" spans="7:12" x14ac:dyDescent="0.15">
      <c r="G19735"/>
      <c r="H19735"/>
      <c r="I19735"/>
      <c r="J19735"/>
      <c r="K19735"/>
      <c r="L19735" s="172"/>
    </row>
    <row r="19736" spans="7:12" x14ac:dyDescent="0.15">
      <c r="G19736"/>
      <c r="H19736"/>
      <c r="I19736"/>
      <c r="J19736"/>
      <c r="K19736"/>
      <c r="L19736" s="172"/>
    </row>
    <row r="19737" spans="7:12" x14ac:dyDescent="0.15">
      <c r="G19737"/>
      <c r="H19737"/>
      <c r="I19737"/>
      <c r="J19737"/>
      <c r="K19737"/>
      <c r="L19737" s="172"/>
    </row>
    <row r="19738" spans="7:12" x14ac:dyDescent="0.15">
      <c r="G19738"/>
      <c r="H19738"/>
      <c r="I19738"/>
      <c r="J19738"/>
      <c r="K19738"/>
      <c r="L19738" s="172"/>
    </row>
    <row r="19739" spans="7:12" x14ac:dyDescent="0.15">
      <c r="G19739"/>
      <c r="H19739"/>
      <c r="I19739"/>
      <c r="J19739"/>
      <c r="K19739"/>
      <c r="L19739" s="172"/>
    </row>
    <row r="19740" spans="7:12" x14ac:dyDescent="0.15">
      <c r="G19740"/>
      <c r="H19740"/>
      <c r="I19740"/>
      <c r="J19740"/>
      <c r="K19740"/>
      <c r="L19740" s="172"/>
    </row>
    <row r="19741" spans="7:12" x14ac:dyDescent="0.15">
      <c r="G19741"/>
      <c r="H19741"/>
      <c r="I19741"/>
      <c r="J19741"/>
      <c r="K19741"/>
      <c r="L19741" s="172"/>
    </row>
    <row r="19742" spans="7:12" x14ac:dyDescent="0.15">
      <c r="G19742"/>
      <c r="H19742"/>
      <c r="I19742"/>
      <c r="J19742"/>
      <c r="K19742"/>
      <c r="L19742" s="172"/>
    </row>
    <row r="19743" spans="7:12" x14ac:dyDescent="0.15">
      <c r="G19743"/>
      <c r="H19743"/>
      <c r="I19743"/>
      <c r="J19743"/>
      <c r="K19743"/>
      <c r="L19743" s="172"/>
    </row>
    <row r="19744" spans="7:12" x14ac:dyDescent="0.15">
      <c r="G19744"/>
      <c r="H19744"/>
      <c r="I19744"/>
      <c r="J19744"/>
      <c r="K19744"/>
      <c r="L19744" s="172"/>
    </row>
    <row r="19745" spans="7:12" x14ac:dyDescent="0.15">
      <c r="G19745"/>
      <c r="H19745"/>
      <c r="I19745"/>
      <c r="J19745"/>
      <c r="K19745"/>
      <c r="L19745" s="172"/>
    </row>
    <row r="19746" spans="7:12" x14ac:dyDescent="0.15">
      <c r="G19746"/>
      <c r="H19746"/>
      <c r="I19746"/>
      <c r="J19746"/>
      <c r="K19746"/>
      <c r="L19746" s="172"/>
    </row>
    <row r="19747" spans="7:12" x14ac:dyDescent="0.15">
      <c r="G19747"/>
      <c r="H19747"/>
      <c r="I19747"/>
      <c r="J19747"/>
      <c r="K19747"/>
      <c r="L19747" s="172"/>
    </row>
    <row r="19748" spans="7:12" x14ac:dyDescent="0.15">
      <c r="G19748"/>
      <c r="H19748"/>
      <c r="I19748"/>
      <c r="J19748"/>
      <c r="K19748"/>
      <c r="L19748" s="172"/>
    </row>
    <row r="19749" spans="7:12" x14ac:dyDescent="0.15">
      <c r="G19749"/>
      <c r="H19749"/>
      <c r="I19749"/>
      <c r="J19749"/>
      <c r="K19749"/>
      <c r="L19749" s="172"/>
    </row>
    <row r="19750" spans="7:12" x14ac:dyDescent="0.15">
      <c r="G19750"/>
      <c r="H19750"/>
      <c r="I19750"/>
      <c r="J19750"/>
      <c r="K19750"/>
      <c r="L19750" s="172"/>
    </row>
    <row r="19751" spans="7:12" x14ac:dyDescent="0.15">
      <c r="G19751"/>
      <c r="H19751"/>
      <c r="I19751"/>
      <c r="J19751"/>
      <c r="K19751"/>
      <c r="L19751" s="172"/>
    </row>
    <row r="19752" spans="7:12" x14ac:dyDescent="0.15">
      <c r="G19752"/>
      <c r="H19752"/>
      <c r="I19752"/>
      <c r="J19752"/>
      <c r="K19752"/>
      <c r="L19752" s="172"/>
    </row>
    <row r="19753" spans="7:12" x14ac:dyDescent="0.15">
      <c r="G19753"/>
      <c r="H19753"/>
      <c r="I19753"/>
      <c r="J19753"/>
      <c r="K19753"/>
      <c r="L19753" s="172"/>
    </row>
    <row r="19754" spans="7:12" x14ac:dyDescent="0.15">
      <c r="G19754"/>
      <c r="H19754"/>
      <c r="I19754"/>
      <c r="J19754"/>
      <c r="K19754"/>
      <c r="L19754" s="172"/>
    </row>
    <row r="19755" spans="7:12" x14ac:dyDescent="0.15">
      <c r="G19755"/>
      <c r="H19755"/>
      <c r="I19755"/>
      <c r="J19755"/>
      <c r="K19755"/>
      <c r="L19755" s="172"/>
    </row>
    <row r="19756" spans="7:12" x14ac:dyDescent="0.15">
      <c r="G19756"/>
      <c r="H19756"/>
      <c r="I19756"/>
      <c r="J19756"/>
      <c r="K19756"/>
      <c r="L19756" s="172"/>
    </row>
    <row r="19757" spans="7:12" x14ac:dyDescent="0.15">
      <c r="G19757"/>
      <c r="H19757"/>
      <c r="I19757"/>
      <c r="J19757"/>
      <c r="K19757"/>
      <c r="L19757" s="172"/>
    </row>
    <row r="19758" spans="7:12" x14ac:dyDescent="0.15">
      <c r="G19758"/>
      <c r="H19758"/>
      <c r="I19758"/>
      <c r="J19758"/>
      <c r="K19758"/>
      <c r="L19758" s="172"/>
    </row>
    <row r="19759" spans="7:12" x14ac:dyDescent="0.15">
      <c r="G19759"/>
      <c r="H19759"/>
      <c r="I19759"/>
      <c r="J19759"/>
      <c r="K19759"/>
      <c r="L19759" s="172"/>
    </row>
    <row r="19760" spans="7:12" x14ac:dyDescent="0.15">
      <c r="G19760"/>
      <c r="H19760"/>
      <c r="I19760"/>
      <c r="J19760"/>
      <c r="K19760"/>
      <c r="L19760" s="172"/>
    </row>
    <row r="19761" spans="7:12" x14ac:dyDescent="0.15">
      <c r="G19761"/>
      <c r="H19761"/>
      <c r="I19761"/>
      <c r="J19761"/>
      <c r="K19761"/>
      <c r="L19761" s="172"/>
    </row>
    <row r="19762" spans="7:12" x14ac:dyDescent="0.15">
      <c r="G19762"/>
      <c r="H19762"/>
      <c r="I19762"/>
      <c r="J19762"/>
      <c r="K19762"/>
      <c r="L19762" s="172"/>
    </row>
    <row r="19763" spans="7:12" x14ac:dyDescent="0.15">
      <c r="G19763"/>
      <c r="H19763"/>
      <c r="I19763"/>
      <c r="J19763"/>
      <c r="K19763"/>
      <c r="L19763" s="172"/>
    </row>
    <row r="19764" spans="7:12" x14ac:dyDescent="0.15">
      <c r="G19764"/>
      <c r="H19764"/>
      <c r="I19764"/>
      <c r="J19764"/>
      <c r="K19764"/>
      <c r="L19764" s="172"/>
    </row>
    <row r="19765" spans="7:12" x14ac:dyDescent="0.15">
      <c r="G19765"/>
      <c r="H19765"/>
      <c r="I19765"/>
      <c r="J19765"/>
      <c r="K19765"/>
      <c r="L19765" s="172"/>
    </row>
    <row r="19766" spans="7:12" x14ac:dyDescent="0.15">
      <c r="G19766"/>
      <c r="H19766"/>
      <c r="I19766"/>
      <c r="J19766"/>
      <c r="K19766"/>
      <c r="L19766" s="172"/>
    </row>
    <row r="19767" spans="7:12" x14ac:dyDescent="0.15">
      <c r="G19767"/>
      <c r="H19767"/>
      <c r="I19767"/>
      <c r="J19767"/>
      <c r="K19767"/>
      <c r="L19767" s="172"/>
    </row>
    <row r="19768" spans="7:12" x14ac:dyDescent="0.15">
      <c r="G19768"/>
      <c r="H19768"/>
      <c r="I19768"/>
      <c r="J19768"/>
      <c r="K19768"/>
      <c r="L19768" s="172"/>
    </row>
    <row r="19769" spans="7:12" x14ac:dyDescent="0.15">
      <c r="G19769"/>
      <c r="H19769"/>
      <c r="I19769"/>
      <c r="J19769"/>
      <c r="K19769"/>
      <c r="L19769" s="172"/>
    </row>
    <row r="19770" spans="7:12" x14ac:dyDescent="0.15">
      <c r="G19770"/>
      <c r="H19770"/>
      <c r="I19770"/>
      <c r="J19770"/>
      <c r="K19770"/>
      <c r="L19770" s="172"/>
    </row>
    <row r="19771" spans="7:12" x14ac:dyDescent="0.15">
      <c r="G19771"/>
      <c r="H19771"/>
      <c r="I19771"/>
      <c r="J19771"/>
      <c r="K19771"/>
      <c r="L19771" s="172"/>
    </row>
    <row r="19772" spans="7:12" x14ac:dyDescent="0.15">
      <c r="G19772"/>
      <c r="H19772"/>
      <c r="I19772"/>
      <c r="J19772"/>
      <c r="K19772"/>
      <c r="L19772" s="172"/>
    </row>
    <row r="19773" spans="7:12" x14ac:dyDescent="0.15">
      <c r="G19773"/>
      <c r="H19773"/>
      <c r="I19773"/>
      <c r="J19773"/>
      <c r="K19773"/>
      <c r="L19773" s="172"/>
    </row>
    <row r="19774" spans="7:12" x14ac:dyDescent="0.15">
      <c r="G19774"/>
      <c r="H19774"/>
      <c r="I19774"/>
      <c r="J19774"/>
      <c r="K19774"/>
      <c r="L19774" s="172"/>
    </row>
    <row r="19775" spans="7:12" x14ac:dyDescent="0.15">
      <c r="G19775"/>
      <c r="H19775"/>
      <c r="I19775"/>
      <c r="J19775"/>
      <c r="K19775"/>
      <c r="L19775" s="172"/>
    </row>
    <row r="19776" spans="7:12" x14ac:dyDescent="0.15">
      <c r="G19776"/>
      <c r="H19776"/>
      <c r="I19776"/>
      <c r="J19776"/>
      <c r="K19776"/>
      <c r="L19776" s="172"/>
    </row>
    <row r="19777" spans="7:12" x14ac:dyDescent="0.15">
      <c r="G19777"/>
      <c r="H19777"/>
      <c r="I19777"/>
      <c r="J19777"/>
      <c r="K19777"/>
      <c r="L19777" s="172"/>
    </row>
    <row r="19778" spans="7:12" x14ac:dyDescent="0.15">
      <c r="G19778"/>
      <c r="H19778"/>
      <c r="I19778"/>
      <c r="J19778"/>
      <c r="K19778"/>
      <c r="L19778" s="172"/>
    </row>
    <row r="19779" spans="7:12" x14ac:dyDescent="0.15">
      <c r="G19779"/>
      <c r="H19779"/>
      <c r="I19779"/>
      <c r="J19779"/>
      <c r="K19779"/>
      <c r="L19779" s="172"/>
    </row>
    <row r="19780" spans="7:12" x14ac:dyDescent="0.15">
      <c r="G19780"/>
      <c r="H19780"/>
      <c r="I19780"/>
      <c r="J19780"/>
      <c r="K19780"/>
      <c r="L19780" s="172"/>
    </row>
    <row r="19781" spans="7:12" x14ac:dyDescent="0.15">
      <c r="G19781"/>
      <c r="H19781"/>
      <c r="I19781"/>
      <c r="J19781"/>
      <c r="K19781"/>
      <c r="L19781" s="172"/>
    </row>
    <row r="19782" spans="7:12" x14ac:dyDescent="0.15">
      <c r="G19782"/>
      <c r="H19782"/>
      <c r="I19782"/>
      <c r="J19782"/>
      <c r="K19782"/>
      <c r="L19782" s="172"/>
    </row>
    <row r="19783" spans="7:12" x14ac:dyDescent="0.15">
      <c r="G19783"/>
      <c r="H19783"/>
      <c r="I19783"/>
      <c r="J19783"/>
      <c r="K19783"/>
      <c r="L19783" s="172"/>
    </row>
    <row r="19784" spans="7:12" x14ac:dyDescent="0.15">
      <c r="G19784"/>
      <c r="H19784"/>
      <c r="I19784"/>
      <c r="J19784"/>
      <c r="K19784"/>
      <c r="L19784" s="172"/>
    </row>
    <row r="19785" spans="7:12" x14ac:dyDescent="0.15">
      <c r="G19785"/>
      <c r="H19785"/>
      <c r="I19785"/>
      <c r="J19785"/>
      <c r="K19785"/>
      <c r="L19785" s="172"/>
    </row>
    <row r="19786" spans="7:12" x14ac:dyDescent="0.15">
      <c r="G19786"/>
      <c r="H19786"/>
      <c r="I19786"/>
      <c r="J19786"/>
      <c r="K19786"/>
      <c r="L19786" s="172"/>
    </row>
    <row r="19787" spans="7:12" x14ac:dyDescent="0.15">
      <c r="G19787"/>
      <c r="H19787"/>
      <c r="I19787"/>
      <c r="J19787"/>
      <c r="K19787"/>
      <c r="L19787" s="172"/>
    </row>
    <row r="19788" spans="7:12" x14ac:dyDescent="0.15">
      <c r="G19788"/>
      <c r="H19788"/>
      <c r="I19788"/>
      <c r="J19788"/>
      <c r="K19788"/>
      <c r="L19788" s="172"/>
    </row>
    <row r="19789" spans="7:12" x14ac:dyDescent="0.15">
      <c r="G19789"/>
      <c r="H19789"/>
      <c r="I19789"/>
      <c r="J19789"/>
      <c r="K19789"/>
      <c r="L19789" s="172"/>
    </row>
    <row r="19790" spans="7:12" x14ac:dyDescent="0.15">
      <c r="G19790"/>
      <c r="H19790"/>
      <c r="I19790"/>
      <c r="J19790"/>
      <c r="K19790"/>
      <c r="L19790" s="172"/>
    </row>
    <row r="19791" spans="7:12" x14ac:dyDescent="0.15">
      <c r="G19791"/>
      <c r="H19791"/>
      <c r="I19791"/>
      <c r="J19791"/>
      <c r="K19791"/>
      <c r="L19791" s="172"/>
    </row>
    <row r="19792" spans="7:12" x14ac:dyDescent="0.15">
      <c r="G19792"/>
      <c r="H19792"/>
      <c r="I19792"/>
      <c r="J19792"/>
      <c r="K19792"/>
      <c r="L19792" s="172"/>
    </row>
    <row r="19793" spans="7:12" x14ac:dyDescent="0.15">
      <c r="G19793"/>
      <c r="H19793"/>
      <c r="I19793"/>
      <c r="J19793"/>
      <c r="K19793"/>
      <c r="L19793" s="172"/>
    </row>
    <row r="19794" spans="7:12" x14ac:dyDescent="0.15">
      <c r="G19794"/>
      <c r="H19794"/>
      <c r="I19794"/>
      <c r="J19794"/>
      <c r="K19794"/>
      <c r="L19794" s="172"/>
    </row>
    <row r="19795" spans="7:12" x14ac:dyDescent="0.15">
      <c r="G19795"/>
      <c r="H19795"/>
      <c r="I19795"/>
      <c r="J19795"/>
      <c r="K19795"/>
      <c r="L19795" s="172"/>
    </row>
    <row r="19796" spans="7:12" x14ac:dyDescent="0.15">
      <c r="G19796"/>
      <c r="H19796"/>
      <c r="I19796"/>
      <c r="J19796"/>
      <c r="K19796"/>
      <c r="L19796" s="172"/>
    </row>
    <row r="19797" spans="7:12" x14ac:dyDescent="0.15">
      <c r="G19797"/>
      <c r="H19797"/>
      <c r="I19797"/>
      <c r="J19797"/>
      <c r="K19797"/>
      <c r="L19797" s="172"/>
    </row>
    <row r="19798" spans="7:12" x14ac:dyDescent="0.15">
      <c r="G19798"/>
      <c r="H19798"/>
      <c r="I19798"/>
      <c r="J19798"/>
      <c r="K19798"/>
      <c r="L19798" s="172"/>
    </row>
    <row r="19799" spans="7:12" x14ac:dyDescent="0.15">
      <c r="G19799"/>
      <c r="H19799"/>
      <c r="I19799"/>
      <c r="J19799"/>
      <c r="K19799"/>
      <c r="L19799" s="172"/>
    </row>
    <row r="19800" spans="7:12" x14ac:dyDescent="0.15">
      <c r="G19800"/>
      <c r="H19800"/>
      <c r="I19800"/>
      <c r="J19800"/>
      <c r="K19800"/>
      <c r="L19800" s="172"/>
    </row>
    <row r="19801" spans="7:12" x14ac:dyDescent="0.15">
      <c r="G19801"/>
      <c r="H19801"/>
      <c r="I19801"/>
      <c r="J19801"/>
      <c r="K19801"/>
      <c r="L19801" s="172"/>
    </row>
    <row r="19802" spans="7:12" x14ac:dyDescent="0.15">
      <c r="G19802"/>
      <c r="H19802"/>
      <c r="I19802"/>
      <c r="J19802"/>
      <c r="K19802"/>
      <c r="L19802" s="172"/>
    </row>
    <row r="19803" spans="7:12" x14ac:dyDescent="0.15">
      <c r="G19803"/>
      <c r="H19803"/>
      <c r="I19803"/>
      <c r="J19803"/>
      <c r="K19803"/>
      <c r="L19803" s="172"/>
    </row>
    <row r="19804" spans="7:12" x14ac:dyDescent="0.15">
      <c r="G19804"/>
      <c r="H19804"/>
      <c r="I19804"/>
      <c r="J19804"/>
      <c r="K19804"/>
      <c r="L19804" s="172"/>
    </row>
    <row r="19805" spans="7:12" x14ac:dyDescent="0.15">
      <c r="G19805"/>
      <c r="H19805"/>
      <c r="I19805"/>
      <c r="J19805"/>
      <c r="K19805"/>
      <c r="L19805" s="172"/>
    </row>
    <row r="19806" spans="7:12" x14ac:dyDescent="0.15">
      <c r="G19806"/>
      <c r="H19806"/>
      <c r="I19806"/>
      <c r="J19806"/>
      <c r="K19806"/>
      <c r="L19806" s="172"/>
    </row>
    <row r="19807" spans="7:12" x14ac:dyDescent="0.15">
      <c r="G19807"/>
      <c r="H19807"/>
      <c r="I19807"/>
      <c r="J19807"/>
      <c r="K19807"/>
      <c r="L19807" s="172"/>
    </row>
    <row r="19808" spans="7:12" x14ac:dyDescent="0.15">
      <c r="G19808"/>
      <c r="H19808"/>
      <c r="I19808"/>
      <c r="J19808"/>
      <c r="K19808"/>
      <c r="L19808" s="172"/>
    </row>
    <row r="19809" spans="7:12" x14ac:dyDescent="0.15">
      <c r="G19809"/>
      <c r="H19809"/>
      <c r="I19809"/>
      <c r="J19809"/>
      <c r="K19809"/>
      <c r="L19809" s="172"/>
    </row>
    <row r="19810" spans="7:12" x14ac:dyDescent="0.15">
      <c r="G19810"/>
      <c r="H19810"/>
      <c r="I19810"/>
      <c r="J19810"/>
      <c r="K19810"/>
      <c r="L19810" s="172"/>
    </row>
    <row r="19811" spans="7:12" x14ac:dyDescent="0.15">
      <c r="G19811"/>
      <c r="H19811"/>
      <c r="I19811"/>
      <c r="J19811"/>
      <c r="K19811"/>
      <c r="L19811" s="172"/>
    </row>
    <row r="19812" spans="7:12" x14ac:dyDescent="0.15">
      <c r="G19812"/>
      <c r="H19812"/>
      <c r="I19812"/>
      <c r="J19812"/>
      <c r="K19812"/>
      <c r="L19812" s="172"/>
    </row>
    <row r="19813" spans="7:12" x14ac:dyDescent="0.15">
      <c r="G19813"/>
      <c r="H19813"/>
      <c r="I19813"/>
      <c r="J19813"/>
      <c r="K19813"/>
      <c r="L19813" s="172"/>
    </row>
    <row r="19814" spans="7:12" x14ac:dyDescent="0.15">
      <c r="G19814"/>
      <c r="H19814"/>
      <c r="I19814"/>
      <c r="J19814"/>
      <c r="K19814"/>
      <c r="L19814" s="172"/>
    </row>
    <row r="19815" spans="7:12" x14ac:dyDescent="0.15">
      <c r="G19815"/>
      <c r="H19815"/>
      <c r="I19815"/>
      <c r="J19815"/>
      <c r="K19815"/>
      <c r="L19815" s="172"/>
    </row>
    <row r="19816" spans="7:12" x14ac:dyDescent="0.15">
      <c r="G19816"/>
      <c r="H19816"/>
      <c r="I19816"/>
      <c r="J19816"/>
      <c r="K19816"/>
      <c r="L19816" s="172"/>
    </row>
    <row r="19817" spans="7:12" x14ac:dyDescent="0.15">
      <c r="G19817"/>
      <c r="H19817"/>
      <c r="I19817"/>
      <c r="J19817"/>
      <c r="K19817"/>
      <c r="L19817" s="172"/>
    </row>
    <row r="19818" spans="7:12" x14ac:dyDescent="0.15">
      <c r="G19818"/>
      <c r="H19818"/>
      <c r="I19818"/>
      <c r="J19818"/>
      <c r="K19818"/>
      <c r="L19818" s="172"/>
    </row>
    <row r="19819" spans="7:12" x14ac:dyDescent="0.15">
      <c r="G19819"/>
      <c r="H19819"/>
      <c r="I19819"/>
      <c r="J19819"/>
      <c r="K19819"/>
      <c r="L19819" s="172"/>
    </row>
    <row r="19820" spans="7:12" x14ac:dyDescent="0.15">
      <c r="G19820"/>
      <c r="H19820"/>
      <c r="I19820"/>
      <c r="J19820"/>
      <c r="K19820"/>
      <c r="L19820" s="172"/>
    </row>
    <row r="19821" spans="7:12" x14ac:dyDescent="0.15">
      <c r="G19821"/>
      <c r="H19821"/>
      <c r="I19821"/>
      <c r="J19821"/>
      <c r="K19821"/>
      <c r="L19821" s="172"/>
    </row>
    <row r="19822" spans="7:12" x14ac:dyDescent="0.15">
      <c r="G19822"/>
      <c r="H19822"/>
      <c r="I19822"/>
      <c r="J19822"/>
      <c r="K19822"/>
      <c r="L19822" s="172"/>
    </row>
    <row r="19823" spans="7:12" x14ac:dyDescent="0.15">
      <c r="G19823"/>
      <c r="H19823"/>
      <c r="I19823"/>
      <c r="J19823"/>
      <c r="K19823"/>
      <c r="L19823" s="172"/>
    </row>
    <row r="19824" spans="7:12" x14ac:dyDescent="0.15">
      <c r="G19824"/>
      <c r="H19824"/>
      <c r="I19824"/>
      <c r="J19824"/>
      <c r="K19824"/>
      <c r="L19824" s="172"/>
    </row>
    <row r="19825" spans="7:12" x14ac:dyDescent="0.15">
      <c r="G19825"/>
      <c r="H19825"/>
      <c r="I19825"/>
      <c r="J19825"/>
      <c r="K19825"/>
      <c r="L19825" s="172"/>
    </row>
    <row r="19826" spans="7:12" x14ac:dyDescent="0.15">
      <c r="G19826"/>
      <c r="H19826"/>
      <c r="I19826"/>
      <c r="J19826"/>
      <c r="K19826"/>
      <c r="L19826" s="172"/>
    </row>
    <row r="19827" spans="7:12" x14ac:dyDescent="0.15">
      <c r="G19827"/>
      <c r="H19827"/>
      <c r="I19827"/>
      <c r="J19827"/>
      <c r="K19827"/>
      <c r="L19827" s="172"/>
    </row>
    <row r="19828" spans="7:12" x14ac:dyDescent="0.15">
      <c r="G19828"/>
      <c r="H19828"/>
      <c r="I19828"/>
      <c r="J19828"/>
      <c r="K19828"/>
      <c r="L19828" s="172"/>
    </row>
    <row r="19829" spans="7:12" x14ac:dyDescent="0.15">
      <c r="G19829"/>
      <c r="H19829"/>
      <c r="I19829"/>
      <c r="J19829"/>
      <c r="K19829"/>
      <c r="L19829" s="172"/>
    </row>
    <row r="19830" spans="7:12" x14ac:dyDescent="0.15">
      <c r="G19830"/>
      <c r="H19830"/>
      <c r="I19830"/>
      <c r="J19830"/>
      <c r="K19830"/>
      <c r="L19830" s="172"/>
    </row>
    <row r="19831" spans="7:12" x14ac:dyDescent="0.15">
      <c r="G19831"/>
      <c r="H19831"/>
      <c r="I19831"/>
      <c r="J19831"/>
      <c r="K19831"/>
      <c r="L19831" s="172"/>
    </row>
    <row r="19832" spans="7:12" x14ac:dyDescent="0.15">
      <c r="G19832"/>
      <c r="H19832"/>
      <c r="I19832"/>
      <c r="J19832"/>
      <c r="K19832"/>
      <c r="L19832" s="172"/>
    </row>
    <row r="19833" spans="7:12" x14ac:dyDescent="0.15">
      <c r="G19833"/>
      <c r="H19833"/>
      <c r="I19833"/>
      <c r="J19833"/>
      <c r="K19833"/>
      <c r="L19833" s="172"/>
    </row>
    <row r="19834" spans="7:12" x14ac:dyDescent="0.15">
      <c r="G19834"/>
      <c r="H19834"/>
      <c r="I19834"/>
      <c r="J19834"/>
      <c r="K19834"/>
      <c r="L19834" s="172"/>
    </row>
    <row r="19835" spans="7:12" x14ac:dyDescent="0.15">
      <c r="G19835"/>
      <c r="H19835"/>
      <c r="I19835"/>
      <c r="J19835"/>
      <c r="K19835"/>
      <c r="L19835" s="172"/>
    </row>
    <row r="19836" spans="7:12" x14ac:dyDescent="0.15">
      <c r="G19836"/>
      <c r="H19836"/>
      <c r="I19836"/>
      <c r="J19836"/>
      <c r="K19836"/>
      <c r="L19836" s="172"/>
    </row>
    <row r="19837" spans="7:12" x14ac:dyDescent="0.15">
      <c r="G19837"/>
      <c r="H19837"/>
      <c r="I19837"/>
      <c r="J19837"/>
      <c r="K19837"/>
      <c r="L19837" s="172"/>
    </row>
    <row r="19838" spans="7:12" x14ac:dyDescent="0.15">
      <c r="G19838"/>
      <c r="H19838"/>
      <c r="I19838"/>
      <c r="J19838"/>
      <c r="K19838"/>
      <c r="L19838" s="172"/>
    </row>
    <row r="19839" spans="7:12" x14ac:dyDescent="0.15">
      <c r="G19839"/>
      <c r="H19839"/>
      <c r="I19839"/>
      <c r="J19839"/>
      <c r="K19839"/>
      <c r="L19839" s="172"/>
    </row>
    <row r="19840" spans="7:12" x14ac:dyDescent="0.15">
      <c r="G19840"/>
      <c r="H19840"/>
      <c r="I19840"/>
      <c r="J19840"/>
      <c r="K19840"/>
      <c r="L19840" s="172"/>
    </row>
    <row r="19841" spans="7:12" x14ac:dyDescent="0.15">
      <c r="G19841"/>
      <c r="H19841"/>
      <c r="I19841"/>
      <c r="J19841"/>
      <c r="K19841"/>
      <c r="L19841" s="172"/>
    </row>
    <row r="19842" spans="7:12" x14ac:dyDescent="0.15">
      <c r="G19842"/>
      <c r="H19842"/>
      <c r="I19842"/>
      <c r="J19842"/>
      <c r="K19842"/>
      <c r="L19842" s="172"/>
    </row>
    <row r="19843" spans="7:12" x14ac:dyDescent="0.15">
      <c r="G19843"/>
      <c r="H19843"/>
      <c r="I19843"/>
      <c r="J19843"/>
      <c r="K19843"/>
      <c r="L19843" s="172"/>
    </row>
    <row r="19844" spans="7:12" x14ac:dyDescent="0.15">
      <c r="G19844"/>
      <c r="H19844"/>
      <c r="I19844"/>
      <c r="J19844"/>
      <c r="K19844"/>
      <c r="L19844" s="172"/>
    </row>
    <row r="19845" spans="7:12" x14ac:dyDescent="0.15">
      <c r="G19845"/>
      <c r="H19845"/>
      <c r="I19845"/>
      <c r="J19845"/>
      <c r="K19845"/>
      <c r="L19845" s="172"/>
    </row>
    <row r="19846" spans="7:12" x14ac:dyDescent="0.15">
      <c r="G19846"/>
      <c r="H19846"/>
      <c r="I19846"/>
      <c r="J19846"/>
      <c r="K19846"/>
      <c r="L19846" s="172"/>
    </row>
    <row r="19847" spans="7:12" x14ac:dyDescent="0.15">
      <c r="G19847"/>
      <c r="H19847"/>
      <c r="I19847"/>
      <c r="J19847"/>
      <c r="K19847"/>
      <c r="L19847" s="172"/>
    </row>
    <row r="19848" spans="7:12" x14ac:dyDescent="0.15">
      <c r="G19848"/>
      <c r="H19848"/>
      <c r="I19848"/>
      <c r="J19848"/>
      <c r="K19848"/>
      <c r="L19848" s="172"/>
    </row>
    <row r="19849" spans="7:12" x14ac:dyDescent="0.15">
      <c r="G19849"/>
      <c r="H19849"/>
      <c r="I19849"/>
      <c r="J19849"/>
      <c r="K19849"/>
      <c r="L19849" s="172"/>
    </row>
    <row r="19850" spans="7:12" x14ac:dyDescent="0.15">
      <c r="G19850"/>
      <c r="H19850"/>
      <c r="I19850"/>
      <c r="J19850"/>
      <c r="K19850"/>
      <c r="L19850" s="172"/>
    </row>
    <row r="19851" spans="7:12" x14ac:dyDescent="0.15">
      <c r="G19851"/>
      <c r="H19851"/>
      <c r="I19851"/>
      <c r="J19851"/>
      <c r="K19851"/>
      <c r="L19851" s="172"/>
    </row>
    <row r="19852" spans="7:12" x14ac:dyDescent="0.15">
      <c r="G19852"/>
      <c r="H19852"/>
      <c r="I19852"/>
      <c r="J19852"/>
      <c r="K19852"/>
      <c r="L19852" s="172"/>
    </row>
    <row r="19853" spans="7:12" x14ac:dyDescent="0.15">
      <c r="G19853"/>
      <c r="H19853"/>
      <c r="I19853"/>
      <c r="J19853"/>
      <c r="K19853"/>
      <c r="L19853" s="172"/>
    </row>
    <row r="19854" spans="7:12" x14ac:dyDescent="0.15">
      <c r="G19854"/>
      <c r="H19854"/>
      <c r="I19854"/>
      <c r="J19854"/>
      <c r="K19854"/>
      <c r="L19854" s="172"/>
    </row>
    <row r="19855" spans="7:12" x14ac:dyDescent="0.15">
      <c r="G19855"/>
      <c r="H19855"/>
      <c r="I19855"/>
      <c r="J19855"/>
      <c r="K19855"/>
      <c r="L19855" s="172"/>
    </row>
    <row r="19856" spans="7:12" x14ac:dyDescent="0.15">
      <c r="G19856"/>
      <c r="H19856"/>
      <c r="I19856"/>
      <c r="J19856"/>
      <c r="K19856"/>
      <c r="L19856" s="172"/>
    </row>
    <row r="19857" spans="7:12" x14ac:dyDescent="0.15">
      <c r="G19857"/>
      <c r="H19857"/>
      <c r="I19857"/>
      <c r="J19857"/>
      <c r="K19857"/>
      <c r="L19857" s="172"/>
    </row>
    <row r="19858" spans="7:12" x14ac:dyDescent="0.15">
      <c r="G19858"/>
      <c r="H19858"/>
      <c r="I19858"/>
      <c r="J19858"/>
      <c r="K19858"/>
      <c r="L19858" s="172"/>
    </row>
    <row r="19859" spans="7:12" x14ac:dyDescent="0.15">
      <c r="G19859"/>
      <c r="H19859"/>
      <c r="I19859"/>
      <c r="J19859"/>
      <c r="K19859"/>
      <c r="L19859" s="172"/>
    </row>
    <row r="19860" spans="7:12" x14ac:dyDescent="0.15">
      <c r="G19860"/>
      <c r="H19860"/>
      <c r="I19860"/>
      <c r="J19860"/>
      <c r="K19860"/>
      <c r="L19860" s="172"/>
    </row>
    <row r="19861" spans="7:12" x14ac:dyDescent="0.15">
      <c r="G19861"/>
      <c r="H19861"/>
      <c r="I19861"/>
      <c r="J19861"/>
      <c r="K19861"/>
      <c r="L19861" s="172"/>
    </row>
    <row r="19862" spans="7:12" x14ac:dyDescent="0.15">
      <c r="G19862"/>
      <c r="H19862"/>
      <c r="I19862"/>
      <c r="J19862"/>
      <c r="K19862"/>
      <c r="L19862" s="172"/>
    </row>
    <row r="19863" spans="7:12" x14ac:dyDescent="0.15">
      <c r="G19863"/>
      <c r="H19863"/>
      <c r="I19863"/>
      <c r="J19863"/>
      <c r="K19863"/>
      <c r="L19863" s="172"/>
    </row>
    <row r="19864" spans="7:12" x14ac:dyDescent="0.15">
      <c r="G19864"/>
      <c r="H19864"/>
      <c r="I19864"/>
      <c r="J19864"/>
      <c r="K19864"/>
      <c r="L19864" s="172"/>
    </row>
    <row r="19865" spans="7:12" x14ac:dyDescent="0.15">
      <c r="G19865"/>
      <c r="H19865"/>
      <c r="I19865"/>
      <c r="J19865"/>
      <c r="K19865"/>
      <c r="L19865" s="172"/>
    </row>
    <row r="19866" spans="7:12" x14ac:dyDescent="0.15">
      <c r="G19866"/>
      <c r="H19866"/>
      <c r="I19866"/>
      <c r="J19866"/>
      <c r="K19866"/>
      <c r="L19866" s="172"/>
    </row>
    <row r="19867" spans="7:12" x14ac:dyDescent="0.15">
      <c r="G19867"/>
      <c r="H19867"/>
      <c r="I19867"/>
      <c r="J19867"/>
      <c r="K19867"/>
      <c r="L19867" s="172"/>
    </row>
    <row r="19868" spans="7:12" x14ac:dyDescent="0.15">
      <c r="G19868"/>
      <c r="H19868"/>
      <c r="I19868"/>
      <c r="J19868"/>
      <c r="K19868"/>
      <c r="L19868" s="172"/>
    </row>
    <row r="19869" spans="7:12" x14ac:dyDescent="0.15">
      <c r="G19869"/>
      <c r="H19869"/>
      <c r="I19869"/>
      <c r="J19869"/>
      <c r="K19869"/>
      <c r="L19869" s="172"/>
    </row>
    <row r="19870" spans="7:12" x14ac:dyDescent="0.15">
      <c r="G19870"/>
      <c r="H19870"/>
      <c r="I19870"/>
      <c r="J19870"/>
      <c r="K19870"/>
      <c r="L19870" s="172"/>
    </row>
    <row r="19871" spans="7:12" x14ac:dyDescent="0.15">
      <c r="G19871"/>
      <c r="H19871"/>
      <c r="I19871"/>
      <c r="J19871"/>
      <c r="K19871"/>
      <c r="L19871" s="172"/>
    </row>
    <row r="19872" spans="7:12" x14ac:dyDescent="0.15">
      <c r="G19872"/>
      <c r="H19872"/>
      <c r="I19872"/>
      <c r="J19872"/>
      <c r="K19872"/>
      <c r="L19872" s="172"/>
    </row>
    <row r="19873" spans="7:12" x14ac:dyDescent="0.15">
      <c r="G19873"/>
      <c r="H19873"/>
      <c r="I19873"/>
      <c r="J19873"/>
      <c r="K19873"/>
      <c r="L19873" s="172"/>
    </row>
    <row r="19874" spans="7:12" x14ac:dyDescent="0.15">
      <c r="G19874"/>
      <c r="H19874"/>
      <c r="I19874"/>
      <c r="J19874"/>
      <c r="K19874"/>
      <c r="L19874" s="172"/>
    </row>
    <row r="19875" spans="7:12" x14ac:dyDescent="0.15">
      <c r="G19875"/>
      <c r="H19875"/>
      <c r="I19875"/>
      <c r="J19875"/>
      <c r="K19875"/>
      <c r="L19875" s="172"/>
    </row>
    <row r="19876" spans="7:12" x14ac:dyDescent="0.15">
      <c r="G19876"/>
      <c r="H19876"/>
      <c r="I19876"/>
      <c r="J19876"/>
      <c r="K19876"/>
      <c r="L19876" s="172"/>
    </row>
    <row r="19877" spans="7:12" x14ac:dyDescent="0.15">
      <c r="G19877"/>
      <c r="H19877"/>
      <c r="I19877"/>
      <c r="J19877"/>
      <c r="K19877"/>
      <c r="L19877" s="172"/>
    </row>
    <row r="19878" spans="7:12" x14ac:dyDescent="0.15">
      <c r="G19878"/>
      <c r="H19878"/>
      <c r="I19878"/>
      <c r="J19878"/>
      <c r="K19878"/>
      <c r="L19878" s="172"/>
    </row>
    <row r="19879" spans="7:12" x14ac:dyDescent="0.15">
      <c r="G19879"/>
      <c r="H19879"/>
      <c r="I19879"/>
      <c r="J19879"/>
      <c r="K19879"/>
      <c r="L19879" s="172"/>
    </row>
    <row r="19880" spans="7:12" x14ac:dyDescent="0.15">
      <c r="G19880"/>
      <c r="H19880"/>
      <c r="I19880"/>
      <c r="J19880"/>
      <c r="K19880"/>
      <c r="L19880" s="172"/>
    </row>
    <row r="19881" spans="7:12" x14ac:dyDescent="0.15">
      <c r="G19881"/>
      <c r="H19881"/>
      <c r="I19881"/>
      <c r="J19881"/>
      <c r="K19881"/>
      <c r="L19881" s="172"/>
    </row>
    <row r="19882" spans="7:12" x14ac:dyDescent="0.15">
      <c r="G19882"/>
      <c r="H19882"/>
      <c r="I19882"/>
      <c r="J19882"/>
      <c r="K19882"/>
      <c r="L19882" s="172"/>
    </row>
    <row r="19883" spans="7:12" x14ac:dyDescent="0.15">
      <c r="G19883"/>
      <c r="H19883"/>
      <c r="I19883"/>
      <c r="J19883"/>
      <c r="K19883"/>
      <c r="L19883" s="172"/>
    </row>
    <row r="19884" spans="7:12" x14ac:dyDescent="0.15">
      <c r="G19884"/>
      <c r="H19884"/>
      <c r="I19884"/>
      <c r="J19884"/>
      <c r="K19884"/>
      <c r="L19884" s="172"/>
    </row>
    <row r="19885" spans="7:12" x14ac:dyDescent="0.15">
      <c r="G19885"/>
      <c r="H19885"/>
      <c r="I19885"/>
      <c r="J19885"/>
      <c r="K19885"/>
      <c r="L19885" s="172"/>
    </row>
    <row r="19886" spans="7:12" x14ac:dyDescent="0.15">
      <c r="G19886"/>
      <c r="H19886"/>
      <c r="I19886"/>
      <c r="J19886"/>
      <c r="K19886"/>
      <c r="L19886" s="172"/>
    </row>
    <row r="19887" spans="7:12" x14ac:dyDescent="0.15">
      <c r="G19887"/>
      <c r="H19887"/>
      <c r="I19887"/>
      <c r="J19887"/>
      <c r="K19887"/>
      <c r="L19887" s="172"/>
    </row>
    <row r="19888" spans="7:12" x14ac:dyDescent="0.15">
      <c r="G19888"/>
      <c r="H19888"/>
      <c r="I19888"/>
      <c r="J19888"/>
      <c r="K19888"/>
      <c r="L19888" s="172"/>
    </row>
    <row r="19889" spans="7:12" x14ac:dyDescent="0.15">
      <c r="G19889"/>
      <c r="H19889"/>
      <c r="I19889"/>
      <c r="J19889"/>
      <c r="K19889"/>
      <c r="L19889" s="172"/>
    </row>
    <row r="19890" spans="7:12" x14ac:dyDescent="0.15">
      <c r="G19890"/>
      <c r="H19890"/>
      <c r="I19890"/>
      <c r="J19890"/>
      <c r="K19890"/>
      <c r="L19890" s="172"/>
    </row>
    <row r="19891" spans="7:12" x14ac:dyDescent="0.15">
      <c r="G19891"/>
      <c r="H19891"/>
      <c r="I19891"/>
      <c r="J19891"/>
      <c r="K19891"/>
      <c r="L19891" s="172"/>
    </row>
    <row r="19892" spans="7:12" x14ac:dyDescent="0.15">
      <c r="G19892"/>
      <c r="H19892"/>
      <c r="I19892"/>
      <c r="J19892"/>
      <c r="K19892"/>
      <c r="L19892" s="172"/>
    </row>
    <row r="19893" spans="7:12" x14ac:dyDescent="0.15">
      <c r="G19893"/>
      <c r="H19893"/>
      <c r="I19893"/>
      <c r="J19893"/>
      <c r="K19893"/>
      <c r="L19893" s="172"/>
    </row>
    <row r="19894" spans="7:12" x14ac:dyDescent="0.15">
      <c r="G19894"/>
      <c r="H19894"/>
      <c r="I19894"/>
      <c r="J19894"/>
      <c r="K19894"/>
      <c r="L19894" s="172"/>
    </row>
    <row r="19895" spans="7:12" x14ac:dyDescent="0.15">
      <c r="G19895"/>
      <c r="H19895"/>
      <c r="I19895"/>
      <c r="J19895"/>
      <c r="K19895"/>
      <c r="L19895" s="172"/>
    </row>
    <row r="19896" spans="7:12" x14ac:dyDescent="0.15">
      <c r="G19896"/>
      <c r="H19896"/>
      <c r="I19896"/>
      <c r="J19896"/>
      <c r="K19896"/>
      <c r="L19896" s="172"/>
    </row>
    <row r="19897" spans="7:12" x14ac:dyDescent="0.15">
      <c r="G19897"/>
      <c r="H19897"/>
      <c r="I19897"/>
      <c r="J19897"/>
      <c r="K19897"/>
      <c r="L19897" s="172"/>
    </row>
    <row r="19898" spans="7:12" x14ac:dyDescent="0.15">
      <c r="G19898"/>
      <c r="H19898"/>
      <c r="I19898"/>
      <c r="J19898"/>
      <c r="K19898"/>
      <c r="L19898" s="172"/>
    </row>
    <row r="19899" spans="7:12" x14ac:dyDescent="0.15">
      <c r="G19899"/>
      <c r="H19899"/>
      <c r="I19899"/>
      <c r="J19899"/>
      <c r="K19899"/>
      <c r="L19899" s="172"/>
    </row>
    <row r="19900" spans="7:12" x14ac:dyDescent="0.15">
      <c r="G19900"/>
      <c r="H19900"/>
      <c r="I19900"/>
      <c r="J19900"/>
      <c r="K19900"/>
      <c r="L19900" s="172"/>
    </row>
    <row r="19901" spans="7:12" x14ac:dyDescent="0.15">
      <c r="G19901"/>
      <c r="H19901"/>
      <c r="I19901"/>
      <c r="J19901"/>
      <c r="K19901"/>
      <c r="L19901" s="172"/>
    </row>
    <row r="19902" spans="7:12" x14ac:dyDescent="0.15">
      <c r="G19902"/>
      <c r="H19902"/>
      <c r="I19902"/>
      <c r="J19902"/>
      <c r="K19902"/>
      <c r="L19902" s="172"/>
    </row>
    <row r="19903" spans="7:12" x14ac:dyDescent="0.15">
      <c r="G19903"/>
      <c r="H19903"/>
      <c r="I19903"/>
      <c r="J19903"/>
      <c r="K19903"/>
      <c r="L19903" s="172"/>
    </row>
    <row r="19904" spans="7:12" x14ac:dyDescent="0.15">
      <c r="G19904"/>
      <c r="H19904"/>
      <c r="I19904"/>
      <c r="J19904"/>
      <c r="K19904"/>
      <c r="L19904" s="172"/>
    </row>
    <row r="19905" spans="7:12" x14ac:dyDescent="0.15">
      <c r="G19905"/>
      <c r="H19905"/>
      <c r="I19905"/>
      <c r="J19905"/>
      <c r="K19905"/>
      <c r="L19905" s="172"/>
    </row>
    <row r="19906" spans="7:12" x14ac:dyDescent="0.15">
      <c r="G19906"/>
      <c r="H19906"/>
      <c r="I19906"/>
      <c r="J19906"/>
      <c r="K19906"/>
      <c r="L19906" s="172"/>
    </row>
    <row r="19907" spans="7:12" x14ac:dyDescent="0.15">
      <c r="G19907"/>
      <c r="H19907"/>
      <c r="I19907"/>
      <c r="J19907"/>
      <c r="K19907"/>
      <c r="L19907" s="172"/>
    </row>
    <row r="19908" spans="7:12" x14ac:dyDescent="0.15">
      <c r="G19908"/>
      <c r="H19908"/>
      <c r="I19908"/>
      <c r="J19908"/>
      <c r="K19908"/>
      <c r="L19908" s="172"/>
    </row>
    <row r="19909" spans="7:12" x14ac:dyDescent="0.15">
      <c r="G19909"/>
      <c r="H19909"/>
      <c r="I19909"/>
      <c r="J19909"/>
      <c r="K19909"/>
      <c r="L19909" s="172"/>
    </row>
    <row r="19910" spans="7:12" x14ac:dyDescent="0.15">
      <c r="G19910"/>
      <c r="H19910"/>
      <c r="I19910"/>
      <c r="J19910"/>
      <c r="K19910"/>
      <c r="L19910" s="172"/>
    </row>
    <row r="19911" spans="7:12" x14ac:dyDescent="0.15">
      <c r="G19911"/>
      <c r="H19911"/>
      <c r="I19911"/>
      <c r="J19911"/>
      <c r="K19911"/>
      <c r="L19911" s="172"/>
    </row>
    <row r="19912" spans="7:12" x14ac:dyDescent="0.15">
      <c r="G19912"/>
      <c r="H19912"/>
      <c r="I19912"/>
      <c r="J19912"/>
      <c r="K19912"/>
      <c r="L19912" s="172"/>
    </row>
    <row r="19913" spans="7:12" x14ac:dyDescent="0.15">
      <c r="G19913"/>
      <c r="H19913"/>
      <c r="I19913"/>
      <c r="J19913"/>
      <c r="K19913"/>
      <c r="L19913" s="172"/>
    </row>
    <row r="19914" spans="7:12" x14ac:dyDescent="0.15">
      <c r="G19914"/>
      <c r="H19914"/>
      <c r="I19914"/>
      <c r="J19914"/>
      <c r="K19914"/>
      <c r="L19914" s="172"/>
    </row>
    <row r="19915" spans="7:12" x14ac:dyDescent="0.15">
      <c r="G19915"/>
      <c r="H19915"/>
      <c r="I19915"/>
      <c r="J19915"/>
      <c r="K19915"/>
      <c r="L19915" s="172"/>
    </row>
    <row r="19916" spans="7:12" x14ac:dyDescent="0.15">
      <c r="G19916"/>
      <c r="H19916"/>
      <c r="I19916"/>
      <c r="J19916"/>
      <c r="K19916"/>
      <c r="L19916" s="172"/>
    </row>
    <row r="19917" spans="7:12" x14ac:dyDescent="0.15">
      <c r="G19917"/>
      <c r="H19917"/>
      <c r="I19917"/>
      <c r="J19917"/>
      <c r="K19917"/>
      <c r="L19917" s="172"/>
    </row>
    <row r="19918" spans="7:12" x14ac:dyDescent="0.15">
      <c r="G19918"/>
      <c r="H19918"/>
      <c r="I19918"/>
      <c r="J19918"/>
      <c r="K19918"/>
      <c r="L19918" s="172"/>
    </row>
    <row r="19919" spans="7:12" x14ac:dyDescent="0.15">
      <c r="G19919"/>
      <c r="H19919"/>
      <c r="I19919"/>
      <c r="J19919"/>
      <c r="K19919"/>
      <c r="L19919" s="172"/>
    </row>
    <row r="19920" spans="7:12" x14ac:dyDescent="0.15">
      <c r="G19920"/>
      <c r="H19920"/>
      <c r="I19920"/>
      <c r="J19920"/>
      <c r="K19920"/>
      <c r="L19920" s="172"/>
    </row>
    <row r="19921" spans="7:12" x14ac:dyDescent="0.15">
      <c r="G19921"/>
      <c r="H19921"/>
      <c r="I19921"/>
      <c r="J19921"/>
      <c r="K19921"/>
      <c r="L19921" s="172"/>
    </row>
    <row r="19922" spans="7:12" x14ac:dyDescent="0.15">
      <c r="G19922"/>
      <c r="H19922"/>
      <c r="I19922"/>
      <c r="J19922"/>
      <c r="K19922"/>
      <c r="L19922" s="172"/>
    </row>
    <row r="19923" spans="7:12" x14ac:dyDescent="0.15">
      <c r="G19923"/>
      <c r="H19923"/>
      <c r="I19923"/>
      <c r="J19923"/>
      <c r="K19923"/>
      <c r="L19923" s="172"/>
    </row>
    <row r="19924" spans="7:12" x14ac:dyDescent="0.15">
      <c r="G19924"/>
      <c r="H19924"/>
      <c r="I19924"/>
      <c r="J19924"/>
      <c r="K19924"/>
      <c r="L19924" s="172"/>
    </row>
    <row r="19925" spans="7:12" x14ac:dyDescent="0.15">
      <c r="G19925"/>
      <c r="H19925"/>
      <c r="I19925"/>
      <c r="J19925"/>
      <c r="K19925"/>
      <c r="L19925" s="172"/>
    </row>
    <row r="19926" spans="7:12" x14ac:dyDescent="0.15">
      <c r="G19926"/>
      <c r="H19926"/>
      <c r="I19926"/>
      <c r="J19926"/>
      <c r="K19926"/>
      <c r="L19926" s="172"/>
    </row>
    <row r="19927" spans="7:12" x14ac:dyDescent="0.15">
      <c r="G19927"/>
      <c r="H19927"/>
      <c r="I19927"/>
      <c r="J19927"/>
      <c r="K19927"/>
      <c r="L19927" s="172"/>
    </row>
    <row r="19928" spans="7:12" x14ac:dyDescent="0.15">
      <c r="G19928"/>
      <c r="H19928"/>
      <c r="I19928"/>
      <c r="J19928"/>
      <c r="K19928"/>
      <c r="L19928" s="172"/>
    </row>
    <row r="19929" spans="7:12" x14ac:dyDescent="0.15">
      <c r="G19929"/>
      <c r="H19929"/>
      <c r="I19929"/>
      <c r="J19929"/>
      <c r="K19929"/>
      <c r="L19929" s="172"/>
    </row>
    <row r="19930" spans="7:12" x14ac:dyDescent="0.15">
      <c r="G19930"/>
      <c r="H19930"/>
      <c r="I19930"/>
      <c r="J19930"/>
      <c r="K19930"/>
      <c r="L19930" s="172"/>
    </row>
    <row r="19931" spans="7:12" x14ac:dyDescent="0.15">
      <c r="G19931"/>
      <c r="H19931"/>
      <c r="I19931"/>
      <c r="J19931"/>
      <c r="K19931"/>
      <c r="L19931" s="172"/>
    </row>
    <row r="19932" spans="7:12" x14ac:dyDescent="0.15">
      <c r="G19932"/>
      <c r="H19932"/>
      <c r="I19932"/>
      <c r="J19932"/>
      <c r="K19932"/>
      <c r="L19932" s="172"/>
    </row>
    <row r="19933" spans="7:12" x14ac:dyDescent="0.15">
      <c r="G19933"/>
      <c r="H19933"/>
      <c r="I19933"/>
      <c r="J19933"/>
      <c r="K19933"/>
      <c r="L19933" s="172"/>
    </row>
    <row r="19934" spans="7:12" x14ac:dyDescent="0.15">
      <c r="G19934"/>
      <c r="H19934"/>
      <c r="I19934"/>
      <c r="J19934"/>
      <c r="K19934"/>
      <c r="L19934" s="172"/>
    </row>
    <row r="19935" spans="7:12" x14ac:dyDescent="0.15">
      <c r="G19935"/>
      <c r="H19935"/>
      <c r="I19935"/>
      <c r="J19935"/>
      <c r="K19935"/>
      <c r="L19935" s="172"/>
    </row>
    <row r="19936" spans="7:12" x14ac:dyDescent="0.15">
      <c r="G19936"/>
      <c r="H19936"/>
      <c r="I19936"/>
      <c r="J19936"/>
      <c r="K19936"/>
      <c r="L19936" s="172"/>
    </row>
    <row r="19937" spans="7:12" x14ac:dyDescent="0.15">
      <c r="G19937"/>
      <c r="H19937"/>
      <c r="I19937"/>
      <c r="J19937"/>
      <c r="K19937"/>
      <c r="L19937" s="172"/>
    </row>
    <row r="19938" spans="7:12" x14ac:dyDescent="0.15">
      <c r="G19938"/>
      <c r="H19938"/>
      <c r="I19938"/>
      <c r="J19938"/>
      <c r="K19938"/>
      <c r="L19938" s="172"/>
    </row>
    <row r="19939" spans="7:12" x14ac:dyDescent="0.15">
      <c r="G19939"/>
      <c r="H19939"/>
      <c r="I19939"/>
      <c r="J19939"/>
      <c r="K19939"/>
      <c r="L19939" s="172"/>
    </row>
    <row r="19940" spans="7:12" x14ac:dyDescent="0.15">
      <c r="G19940"/>
      <c r="H19940"/>
      <c r="I19940"/>
      <c r="J19940"/>
      <c r="K19940"/>
      <c r="L19940" s="172"/>
    </row>
    <row r="19941" spans="7:12" x14ac:dyDescent="0.15">
      <c r="G19941"/>
      <c r="H19941"/>
      <c r="I19941"/>
      <c r="J19941"/>
      <c r="K19941"/>
      <c r="L19941" s="172"/>
    </row>
    <row r="19942" spans="7:12" x14ac:dyDescent="0.15">
      <c r="G19942"/>
      <c r="H19942"/>
      <c r="I19942"/>
      <c r="J19942"/>
      <c r="K19942"/>
      <c r="L19942" s="172"/>
    </row>
    <row r="19943" spans="7:12" x14ac:dyDescent="0.15">
      <c r="G19943"/>
      <c r="H19943"/>
      <c r="I19943"/>
      <c r="J19943"/>
      <c r="K19943"/>
      <c r="L19943" s="172"/>
    </row>
    <row r="19944" spans="7:12" x14ac:dyDescent="0.15">
      <c r="G19944"/>
      <c r="H19944"/>
      <c r="I19944"/>
      <c r="J19944"/>
      <c r="K19944"/>
      <c r="L19944" s="172"/>
    </row>
    <row r="19945" spans="7:12" x14ac:dyDescent="0.15">
      <c r="G19945"/>
      <c r="H19945"/>
      <c r="I19945"/>
      <c r="J19945"/>
      <c r="K19945"/>
      <c r="L19945" s="172"/>
    </row>
    <row r="19946" spans="7:12" x14ac:dyDescent="0.15">
      <c r="G19946"/>
      <c r="H19946"/>
      <c r="I19946"/>
      <c r="J19946"/>
      <c r="K19946"/>
      <c r="L19946" s="172"/>
    </row>
    <row r="19947" spans="7:12" x14ac:dyDescent="0.15">
      <c r="G19947"/>
      <c r="H19947"/>
      <c r="I19947"/>
      <c r="J19947"/>
      <c r="K19947"/>
      <c r="L19947" s="172"/>
    </row>
    <row r="19948" spans="7:12" x14ac:dyDescent="0.15">
      <c r="G19948"/>
      <c r="H19948"/>
      <c r="I19948"/>
      <c r="J19948"/>
      <c r="K19948"/>
      <c r="L19948" s="172"/>
    </row>
    <row r="19949" spans="7:12" x14ac:dyDescent="0.15">
      <c r="G19949"/>
      <c r="H19949"/>
      <c r="I19949"/>
      <c r="J19949"/>
      <c r="K19949"/>
      <c r="L19949" s="172"/>
    </row>
    <row r="19950" spans="7:12" x14ac:dyDescent="0.15">
      <c r="G19950"/>
      <c r="H19950"/>
      <c r="I19950"/>
      <c r="J19950"/>
      <c r="K19950"/>
      <c r="L19950" s="172"/>
    </row>
    <row r="19951" spans="7:12" x14ac:dyDescent="0.15">
      <c r="G19951"/>
      <c r="H19951"/>
      <c r="I19951"/>
      <c r="J19951"/>
      <c r="K19951"/>
      <c r="L19951" s="172"/>
    </row>
    <row r="19952" spans="7:12" x14ac:dyDescent="0.15">
      <c r="G19952"/>
      <c r="H19952"/>
      <c r="I19952"/>
      <c r="J19952"/>
      <c r="K19952"/>
      <c r="L19952" s="172"/>
    </row>
    <row r="19953" spans="7:12" x14ac:dyDescent="0.15">
      <c r="G19953"/>
      <c r="H19953"/>
      <c r="I19953"/>
      <c r="J19953"/>
      <c r="K19953"/>
      <c r="L19953" s="172"/>
    </row>
    <row r="19954" spans="7:12" x14ac:dyDescent="0.15">
      <c r="G19954"/>
      <c r="H19954"/>
      <c r="I19954"/>
      <c r="J19954"/>
      <c r="K19954"/>
      <c r="L19954" s="172"/>
    </row>
    <row r="19955" spans="7:12" x14ac:dyDescent="0.15">
      <c r="G19955"/>
      <c r="H19955"/>
      <c r="I19955"/>
      <c r="J19955"/>
      <c r="K19955"/>
      <c r="L19955" s="172"/>
    </row>
    <row r="19956" spans="7:12" x14ac:dyDescent="0.15">
      <c r="G19956"/>
      <c r="H19956"/>
      <c r="I19956"/>
      <c r="J19956"/>
      <c r="K19956"/>
      <c r="L19956" s="172"/>
    </row>
    <row r="19957" spans="7:12" x14ac:dyDescent="0.15">
      <c r="G19957"/>
      <c r="H19957"/>
      <c r="I19957"/>
      <c r="J19957"/>
      <c r="K19957"/>
      <c r="L19957" s="172"/>
    </row>
    <row r="19958" spans="7:12" x14ac:dyDescent="0.15">
      <c r="G19958"/>
      <c r="H19958"/>
      <c r="I19958"/>
      <c r="J19958"/>
      <c r="K19958"/>
      <c r="L19958" s="172"/>
    </row>
    <row r="19959" spans="7:12" x14ac:dyDescent="0.15">
      <c r="G19959"/>
      <c r="H19959"/>
      <c r="I19959"/>
      <c r="J19959"/>
      <c r="K19959"/>
      <c r="L19959" s="172"/>
    </row>
    <row r="19960" spans="7:12" x14ac:dyDescent="0.15">
      <c r="G19960"/>
      <c r="H19960"/>
      <c r="I19960"/>
      <c r="J19960"/>
      <c r="K19960"/>
      <c r="L19960" s="172"/>
    </row>
    <row r="19961" spans="7:12" x14ac:dyDescent="0.15">
      <c r="G19961"/>
      <c r="H19961"/>
      <c r="I19961"/>
      <c r="J19961"/>
      <c r="K19961"/>
      <c r="L19961" s="172"/>
    </row>
    <row r="19962" spans="7:12" x14ac:dyDescent="0.15">
      <c r="G19962"/>
      <c r="H19962"/>
      <c r="I19962"/>
      <c r="J19962"/>
      <c r="K19962"/>
      <c r="L19962" s="172"/>
    </row>
    <row r="19963" spans="7:12" x14ac:dyDescent="0.15">
      <c r="G19963"/>
      <c r="H19963"/>
      <c r="I19963"/>
      <c r="J19963"/>
      <c r="K19963"/>
      <c r="L19963" s="172"/>
    </row>
    <row r="19964" spans="7:12" x14ac:dyDescent="0.15">
      <c r="G19964"/>
      <c r="H19964"/>
      <c r="I19964"/>
      <c r="J19964"/>
      <c r="K19964"/>
      <c r="L19964" s="172"/>
    </row>
    <row r="19965" spans="7:12" x14ac:dyDescent="0.15">
      <c r="G19965"/>
      <c r="H19965"/>
      <c r="I19965"/>
      <c r="J19965"/>
      <c r="K19965"/>
      <c r="L19965" s="172"/>
    </row>
    <row r="19966" spans="7:12" x14ac:dyDescent="0.15">
      <c r="G19966"/>
      <c r="H19966"/>
      <c r="I19966"/>
      <c r="J19966"/>
      <c r="K19966"/>
      <c r="L19966" s="172"/>
    </row>
    <row r="19967" spans="7:12" x14ac:dyDescent="0.15">
      <c r="G19967"/>
      <c r="H19967"/>
      <c r="I19967"/>
      <c r="J19967"/>
      <c r="K19967"/>
      <c r="L19967" s="172"/>
    </row>
    <row r="19968" spans="7:12" x14ac:dyDescent="0.15">
      <c r="G19968"/>
      <c r="H19968"/>
      <c r="I19968"/>
      <c r="J19968"/>
      <c r="K19968"/>
      <c r="L19968" s="172"/>
    </row>
    <row r="19969" spans="7:12" x14ac:dyDescent="0.15">
      <c r="G19969"/>
      <c r="H19969"/>
      <c r="I19969"/>
      <c r="J19969"/>
      <c r="K19969"/>
      <c r="L19969" s="172"/>
    </row>
    <row r="19970" spans="7:12" x14ac:dyDescent="0.15">
      <c r="G19970"/>
      <c r="H19970"/>
      <c r="I19970"/>
      <c r="J19970"/>
      <c r="K19970"/>
      <c r="L19970" s="172"/>
    </row>
    <row r="19971" spans="7:12" x14ac:dyDescent="0.15">
      <c r="G19971"/>
      <c r="H19971"/>
      <c r="I19971"/>
      <c r="J19971"/>
      <c r="K19971"/>
      <c r="L19971" s="172"/>
    </row>
    <row r="19972" spans="7:12" x14ac:dyDescent="0.15">
      <c r="G19972"/>
      <c r="H19972"/>
      <c r="I19972"/>
      <c r="J19972"/>
      <c r="K19972"/>
      <c r="L19972" s="172"/>
    </row>
    <row r="19973" spans="7:12" x14ac:dyDescent="0.15">
      <c r="G19973"/>
      <c r="H19973"/>
      <c r="I19973"/>
      <c r="J19973"/>
      <c r="K19973"/>
      <c r="L19973" s="172"/>
    </row>
    <row r="19974" spans="7:12" x14ac:dyDescent="0.15">
      <c r="G19974"/>
      <c r="H19974"/>
      <c r="I19974"/>
      <c r="J19974"/>
      <c r="K19974"/>
      <c r="L19974" s="172"/>
    </row>
    <row r="19975" spans="7:12" x14ac:dyDescent="0.15">
      <c r="G19975"/>
      <c r="H19975"/>
      <c r="I19975"/>
      <c r="J19975"/>
      <c r="K19975"/>
      <c r="L19975" s="172"/>
    </row>
    <row r="19976" spans="7:12" x14ac:dyDescent="0.15">
      <c r="G19976"/>
      <c r="H19976"/>
      <c r="I19976"/>
      <c r="J19976"/>
      <c r="K19976"/>
      <c r="L19976" s="172"/>
    </row>
    <row r="19977" spans="7:12" x14ac:dyDescent="0.15">
      <c r="G19977"/>
      <c r="H19977"/>
      <c r="I19977"/>
      <c r="J19977"/>
      <c r="K19977"/>
      <c r="L19977" s="172"/>
    </row>
    <row r="19978" spans="7:12" x14ac:dyDescent="0.15">
      <c r="G19978"/>
      <c r="H19978"/>
      <c r="I19978"/>
      <c r="J19978"/>
      <c r="K19978"/>
      <c r="L19978" s="172"/>
    </row>
    <row r="19979" spans="7:12" x14ac:dyDescent="0.15">
      <c r="G19979"/>
      <c r="H19979"/>
      <c r="I19979"/>
      <c r="J19979"/>
      <c r="K19979"/>
      <c r="L19979" s="172"/>
    </row>
    <row r="19980" spans="7:12" x14ac:dyDescent="0.15">
      <c r="G19980"/>
      <c r="H19980"/>
      <c r="I19980"/>
      <c r="J19980"/>
      <c r="K19980"/>
      <c r="L19980" s="172"/>
    </row>
    <row r="19981" spans="7:12" x14ac:dyDescent="0.15">
      <c r="G19981"/>
      <c r="H19981"/>
      <c r="I19981"/>
      <c r="J19981"/>
      <c r="K19981"/>
      <c r="L19981" s="172"/>
    </row>
    <row r="19982" spans="7:12" x14ac:dyDescent="0.15">
      <c r="G19982"/>
      <c r="H19982"/>
      <c r="I19982"/>
      <c r="J19982"/>
      <c r="K19982"/>
      <c r="L19982" s="172"/>
    </row>
    <row r="19983" spans="7:12" x14ac:dyDescent="0.15">
      <c r="G19983"/>
      <c r="H19983"/>
      <c r="I19983"/>
      <c r="J19983"/>
      <c r="K19983"/>
      <c r="L19983" s="172"/>
    </row>
    <row r="19984" spans="7:12" x14ac:dyDescent="0.15">
      <c r="G19984"/>
      <c r="H19984"/>
      <c r="I19984"/>
      <c r="J19984"/>
      <c r="K19984"/>
      <c r="L19984" s="172"/>
    </row>
    <row r="19985" spans="7:12" x14ac:dyDescent="0.15">
      <c r="G19985"/>
      <c r="H19985"/>
      <c r="I19985"/>
      <c r="J19985"/>
      <c r="K19985"/>
      <c r="L19985" s="172"/>
    </row>
    <row r="19986" spans="7:12" x14ac:dyDescent="0.15">
      <c r="G19986"/>
      <c r="H19986"/>
      <c r="I19986"/>
      <c r="J19986"/>
      <c r="K19986"/>
      <c r="L19986" s="172"/>
    </row>
    <row r="19987" spans="7:12" x14ac:dyDescent="0.15">
      <c r="G19987"/>
      <c r="H19987"/>
      <c r="I19987"/>
      <c r="J19987"/>
      <c r="K19987"/>
      <c r="L19987" s="172"/>
    </row>
    <row r="19988" spans="7:12" x14ac:dyDescent="0.15">
      <c r="G19988"/>
      <c r="H19988"/>
      <c r="I19988"/>
      <c r="J19988"/>
      <c r="K19988"/>
      <c r="L19988" s="172"/>
    </row>
    <row r="19989" spans="7:12" x14ac:dyDescent="0.15">
      <c r="G19989"/>
      <c r="H19989"/>
      <c r="I19989"/>
      <c r="J19989"/>
      <c r="K19989"/>
      <c r="L19989" s="172"/>
    </row>
    <row r="19990" spans="7:12" x14ac:dyDescent="0.15">
      <c r="G19990"/>
      <c r="H19990"/>
      <c r="I19990"/>
      <c r="J19990"/>
      <c r="K19990"/>
      <c r="L19990" s="172"/>
    </row>
    <row r="19991" spans="7:12" x14ac:dyDescent="0.15">
      <c r="G19991"/>
      <c r="H19991"/>
      <c r="I19991"/>
      <c r="J19991"/>
      <c r="K19991"/>
      <c r="L19991" s="172"/>
    </row>
    <row r="19992" spans="7:12" x14ac:dyDescent="0.15">
      <c r="G19992"/>
      <c r="H19992"/>
      <c r="I19992"/>
      <c r="J19992"/>
      <c r="K19992"/>
      <c r="L19992" s="172"/>
    </row>
    <row r="19993" spans="7:12" x14ac:dyDescent="0.15">
      <c r="G19993"/>
      <c r="H19993"/>
      <c r="I19993"/>
      <c r="J19993"/>
      <c r="K19993"/>
      <c r="L19993" s="172"/>
    </row>
    <row r="19994" spans="7:12" x14ac:dyDescent="0.15">
      <c r="G19994"/>
      <c r="H19994"/>
      <c r="I19994"/>
      <c r="J19994"/>
      <c r="K19994"/>
      <c r="L19994" s="172"/>
    </row>
    <row r="19995" spans="7:12" x14ac:dyDescent="0.15">
      <c r="G19995"/>
      <c r="H19995"/>
      <c r="I19995"/>
      <c r="J19995"/>
      <c r="K19995"/>
      <c r="L19995" s="172"/>
    </row>
    <row r="19996" spans="7:12" x14ac:dyDescent="0.15">
      <c r="G19996"/>
      <c r="H19996"/>
      <c r="I19996"/>
      <c r="J19996"/>
      <c r="K19996"/>
      <c r="L19996" s="172"/>
    </row>
    <row r="19997" spans="7:12" x14ac:dyDescent="0.15">
      <c r="G19997"/>
      <c r="H19997"/>
      <c r="I19997"/>
      <c r="J19997"/>
      <c r="K19997"/>
      <c r="L19997" s="172"/>
    </row>
    <row r="19998" spans="7:12" x14ac:dyDescent="0.15">
      <c r="G19998"/>
      <c r="H19998"/>
      <c r="I19998"/>
      <c r="J19998"/>
      <c r="K19998"/>
      <c r="L19998" s="172"/>
    </row>
    <row r="19999" spans="7:12" x14ac:dyDescent="0.15">
      <c r="G19999"/>
      <c r="H19999"/>
      <c r="I19999"/>
      <c r="J19999"/>
      <c r="K19999"/>
      <c r="L19999" s="172"/>
    </row>
    <row r="20000" spans="7:12" x14ac:dyDescent="0.15">
      <c r="G20000"/>
      <c r="H20000"/>
      <c r="I20000"/>
      <c r="J20000"/>
      <c r="K20000"/>
      <c r="L20000" s="172"/>
    </row>
    <row r="20001" spans="7:12" x14ac:dyDescent="0.15">
      <c r="G20001"/>
      <c r="H20001"/>
      <c r="I20001"/>
      <c r="J20001"/>
      <c r="K20001"/>
      <c r="L20001" s="172"/>
    </row>
    <row r="20002" spans="7:12" x14ac:dyDescent="0.15">
      <c r="G20002"/>
      <c r="H20002"/>
      <c r="I20002"/>
      <c r="J20002"/>
      <c r="K20002"/>
      <c r="L20002" s="172"/>
    </row>
    <row r="20003" spans="7:12" x14ac:dyDescent="0.15">
      <c r="G20003"/>
      <c r="H20003"/>
      <c r="I20003"/>
      <c r="J20003"/>
      <c r="K20003"/>
      <c r="L20003" s="172"/>
    </row>
    <row r="20004" spans="7:12" x14ac:dyDescent="0.15">
      <c r="G20004"/>
      <c r="H20004"/>
      <c r="I20004"/>
      <c r="J20004"/>
      <c r="K20004"/>
      <c r="L20004" s="172"/>
    </row>
    <row r="20005" spans="7:12" x14ac:dyDescent="0.15">
      <c r="G20005"/>
      <c r="H20005"/>
      <c r="I20005"/>
      <c r="J20005"/>
      <c r="K20005"/>
      <c r="L20005" s="172"/>
    </row>
    <row r="20006" spans="7:12" x14ac:dyDescent="0.15">
      <c r="G20006"/>
      <c r="H20006"/>
      <c r="I20006"/>
      <c r="J20006"/>
      <c r="K20006"/>
      <c r="L20006" s="172"/>
    </row>
    <row r="20007" spans="7:12" x14ac:dyDescent="0.15">
      <c r="G20007"/>
      <c r="H20007"/>
      <c r="I20007"/>
      <c r="J20007"/>
      <c r="K20007"/>
      <c r="L20007" s="172"/>
    </row>
    <row r="20008" spans="7:12" x14ac:dyDescent="0.15">
      <c r="G20008"/>
      <c r="H20008"/>
      <c r="I20008"/>
      <c r="J20008"/>
      <c r="K20008"/>
      <c r="L20008" s="172"/>
    </row>
    <row r="20009" spans="7:12" x14ac:dyDescent="0.15">
      <c r="G20009"/>
      <c r="H20009"/>
      <c r="I20009"/>
      <c r="J20009"/>
      <c r="K20009"/>
      <c r="L20009" s="172"/>
    </row>
    <row r="20010" spans="7:12" x14ac:dyDescent="0.15">
      <c r="G20010"/>
      <c r="H20010"/>
      <c r="I20010"/>
      <c r="J20010"/>
      <c r="K20010"/>
      <c r="L20010" s="172"/>
    </row>
    <row r="20011" spans="7:12" x14ac:dyDescent="0.15">
      <c r="G20011"/>
      <c r="H20011"/>
      <c r="I20011"/>
      <c r="J20011"/>
      <c r="K20011"/>
      <c r="L20011" s="172"/>
    </row>
    <row r="20012" spans="7:12" x14ac:dyDescent="0.15">
      <c r="G20012"/>
      <c r="H20012"/>
      <c r="I20012"/>
      <c r="J20012"/>
      <c r="K20012"/>
      <c r="L20012" s="172"/>
    </row>
    <row r="20013" spans="7:12" x14ac:dyDescent="0.15">
      <c r="G20013"/>
      <c r="H20013"/>
      <c r="I20013"/>
      <c r="J20013"/>
      <c r="K20013"/>
      <c r="L20013" s="172"/>
    </row>
    <row r="20014" spans="7:12" x14ac:dyDescent="0.15">
      <c r="G20014"/>
      <c r="H20014"/>
      <c r="I20014"/>
      <c r="J20014"/>
      <c r="K20014"/>
      <c r="L20014" s="172"/>
    </row>
    <row r="20015" spans="7:12" x14ac:dyDescent="0.15">
      <c r="G20015"/>
      <c r="H20015"/>
      <c r="I20015"/>
      <c r="J20015"/>
      <c r="K20015"/>
      <c r="L20015" s="172"/>
    </row>
    <row r="20016" spans="7:12" x14ac:dyDescent="0.15">
      <c r="G20016"/>
      <c r="H20016"/>
      <c r="I20016"/>
      <c r="J20016"/>
      <c r="K20016"/>
      <c r="L20016" s="172"/>
    </row>
    <row r="20017" spans="7:12" x14ac:dyDescent="0.15">
      <c r="G20017"/>
      <c r="H20017"/>
      <c r="I20017"/>
      <c r="J20017"/>
      <c r="K20017"/>
      <c r="L20017" s="172"/>
    </row>
    <row r="20018" spans="7:12" x14ac:dyDescent="0.15">
      <c r="G20018"/>
      <c r="H20018"/>
      <c r="I20018"/>
      <c r="J20018"/>
      <c r="K20018"/>
      <c r="L20018" s="172"/>
    </row>
    <row r="20019" spans="7:12" x14ac:dyDescent="0.15">
      <c r="G20019"/>
      <c r="H20019"/>
      <c r="I20019"/>
      <c r="J20019"/>
      <c r="K20019"/>
      <c r="L20019" s="172"/>
    </row>
    <row r="20020" spans="7:12" x14ac:dyDescent="0.15">
      <c r="G20020"/>
      <c r="H20020"/>
      <c r="I20020"/>
      <c r="J20020"/>
      <c r="K20020"/>
      <c r="L20020" s="172"/>
    </row>
    <row r="20021" spans="7:12" x14ac:dyDescent="0.15">
      <c r="G20021"/>
      <c r="H20021"/>
      <c r="I20021"/>
      <c r="J20021"/>
      <c r="K20021"/>
      <c r="L20021" s="172"/>
    </row>
    <row r="20022" spans="7:12" x14ac:dyDescent="0.15">
      <c r="G20022"/>
      <c r="H20022"/>
      <c r="I20022"/>
      <c r="J20022"/>
      <c r="K20022"/>
      <c r="L20022" s="172"/>
    </row>
    <row r="20023" spans="7:12" x14ac:dyDescent="0.15">
      <c r="G20023"/>
      <c r="H20023"/>
      <c r="I20023"/>
      <c r="J20023"/>
      <c r="K20023"/>
      <c r="L20023" s="172"/>
    </row>
    <row r="20024" spans="7:12" x14ac:dyDescent="0.15">
      <c r="G20024"/>
      <c r="H20024"/>
      <c r="I20024"/>
      <c r="J20024"/>
      <c r="K20024"/>
      <c r="L20024" s="172"/>
    </row>
    <row r="20025" spans="7:12" x14ac:dyDescent="0.15">
      <c r="G20025"/>
      <c r="H20025"/>
      <c r="I20025"/>
      <c r="J20025"/>
      <c r="K20025"/>
      <c r="L20025" s="172"/>
    </row>
    <row r="20026" spans="7:12" x14ac:dyDescent="0.15">
      <c r="G20026"/>
      <c r="H20026"/>
      <c r="I20026"/>
      <c r="J20026"/>
      <c r="K20026"/>
      <c r="L20026" s="172"/>
    </row>
    <row r="20027" spans="7:12" x14ac:dyDescent="0.15">
      <c r="G20027"/>
      <c r="H20027"/>
      <c r="I20027"/>
      <c r="J20027"/>
      <c r="K20027"/>
      <c r="L20027" s="172"/>
    </row>
    <row r="20028" spans="7:12" x14ac:dyDescent="0.15">
      <c r="G20028"/>
      <c r="H20028"/>
      <c r="I20028"/>
      <c r="J20028"/>
      <c r="K20028"/>
      <c r="L20028" s="172"/>
    </row>
    <row r="20029" spans="7:12" x14ac:dyDescent="0.15">
      <c r="G20029"/>
      <c r="H20029"/>
      <c r="I20029"/>
      <c r="J20029"/>
      <c r="K20029"/>
      <c r="L20029" s="172"/>
    </row>
    <row r="20030" spans="7:12" x14ac:dyDescent="0.15">
      <c r="G20030"/>
      <c r="H20030"/>
      <c r="I20030"/>
      <c r="J20030"/>
      <c r="K20030"/>
      <c r="L20030" s="172"/>
    </row>
    <row r="20031" spans="7:12" x14ac:dyDescent="0.15">
      <c r="G20031"/>
      <c r="H20031"/>
      <c r="I20031"/>
      <c r="J20031"/>
      <c r="K20031"/>
      <c r="L20031" s="172"/>
    </row>
    <row r="20032" spans="7:12" x14ac:dyDescent="0.15">
      <c r="G20032"/>
      <c r="H20032"/>
      <c r="I20032"/>
      <c r="J20032"/>
      <c r="K20032"/>
      <c r="L20032" s="172"/>
    </row>
    <row r="20033" spans="7:12" x14ac:dyDescent="0.15">
      <c r="G20033"/>
      <c r="H20033"/>
      <c r="I20033"/>
      <c r="J20033"/>
      <c r="K20033"/>
      <c r="L20033" s="172"/>
    </row>
    <row r="20034" spans="7:12" x14ac:dyDescent="0.15">
      <c r="G20034"/>
      <c r="H20034"/>
      <c r="I20034"/>
      <c r="J20034"/>
      <c r="K20034"/>
      <c r="L20034" s="172"/>
    </row>
    <row r="20035" spans="7:12" x14ac:dyDescent="0.15">
      <c r="G20035"/>
      <c r="H20035"/>
      <c r="I20035"/>
      <c r="J20035"/>
      <c r="K20035"/>
      <c r="L20035" s="172"/>
    </row>
    <row r="20036" spans="7:12" x14ac:dyDescent="0.15">
      <c r="G20036"/>
      <c r="H20036"/>
      <c r="I20036"/>
      <c r="J20036"/>
      <c r="K20036"/>
      <c r="L20036" s="172"/>
    </row>
    <row r="20037" spans="7:12" x14ac:dyDescent="0.15">
      <c r="G20037"/>
      <c r="H20037"/>
      <c r="I20037"/>
      <c r="J20037"/>
      <c r="K20037"/>
      <c r="L20037" s="172"/>
    </row>
    <row r="20038" spans="7:12" x14ac:dyDescent="0.15">
      <c r="G20038"/>
      <c r="H20038"/>
      <c r="I20038"/>
      <c r="J20038"/>
      <c r="K20038"/>
      <c r="L20038" s="172"/>
    </row>
    <row r="20039" spans="7:12" x14ac:dyDescent="0.15">
      <c r="G20039"/>
      <c r="H20039"/>
      <c r="I20039"/>
      <c r="J20039"/>
      <c r="K20039"/>
      <c r="L20039" s="172"/>
    </row>
    <row r="20040" spans="7:12" x14ac:dyDescent="0.15">
      <c r="G20040"/>
      <c r="H20040"/>
      <c r="I20040"/>
      <c r="J20040"/>
      <c r="K20040"/>
      <c r="L20040" s="172"/>
    </row>
    <row r="20041" spans="7:12" x14ac:dyDescent="0.15">
      <c r="G20041"/>
      <c r="H20041"/>
      <c r="I20041"/>
      <c r="J20041"/>
      <c r="K20041"/>
      <c r="L20041" s="172"/>
    </row>
    <row r="20042" spans="7:12" x14ac:dyDescent="0.15">
      <c r="G20042"/>
      <c r="H20042"/>
      <c r="I20042"/>
      <c r="J20042"/>
      <c r="K20042"/>
      <c r="L20042" s="172"/>
    </row>
    <row r="20043" spans="7:12" x14ac:dyDescent="0.15">
      <c r="G20043"/>
      <c r="H20043"/>
      <c r="I20043"/>
      <c r="J20043"/>
      <c r="K20043"/>
      <c r="L20043" s="172"/>
    </row>
    <row r="20044" spans="7:12" x14ac:dyDescent="0.15">
      <c r="G20044"/>
      <c r="H20044"/>
      <c r="I20044"/>
      <c r="J20044"/>
      <c r="K20044"/>
      <c r="L20044" s="172"/>
    </row>
    <row r="20045" spans="7:12" x14ac:dyDescent="0.15">
      <c r="G20045"/>
      <c r="H20045"/>
      <c r="I20045"/>
      <c r="J20045"/>
      <c r="K20045"/>
      <c r="L20045" s="172"/>
    </row>
    <row r="20046" spans="7:12" x14ac:dyDescent="0.15">
      <c r="G20046"/>
      <c r="H20046"/>
      <c r="I20046"/>
      <c r="J20046"/>
      <c r="K20046"/>
      <c r="L20046" s="172"/>
    </row>
    <row r="20047" spans="7:12" x14ac:dyDescent="0.15">
      <c r="G20047"/>
      <c r="H20047"/>
      <c r="I20047"/>
      <c r="J20047"/>
      <c r="K20047"/>
      <c r="L20047" s="172"/>
    </row>
    <row r="20048" spans="7:12" x14ac:dyDescent="0.15">
      <c r="G20048"/>
      <c r="H20048"/>
      <c r="I20048"/>
      <c r="J20048"/>
      <c r="K20048"/>
      <c r="L20048" s="172"/>
    </row>
    <row r="20049" spans="7:12" x14ac:dyDescent="0.15">
      <c r="G20049"/>
      <c r="H20049"/>
      <c r="I20049"/>
      <c r="J20049"/>
      <c r="K20049"/>
      <c r="L20049" s="172"/>
    </row>
    <row r="20050" spans="7:12" x14ac:dyDescent="0.15">
      <c r="G20050"/>
      <c r="H20050"/>
      <c r="I20050"/>
      <c r="J20050"/>
      <c r="K20050"/>
      <c r="L20050" s="172"/>
    </row>
    <row r="20051" spans="7:12" x14ac:dyDescent="0.15">
      <c r="G20051"/>
      <c r="H20051"/>
      <c r="I20051"/>
      <c r="J20051"/>
      <c r="K20051"/>
      <c r="L20051" s="172"/>
    </row>
    <row r="20052" spans="7:12" x14ac:dyDescent="0.15">
      <c r="G20052"/>
      <c r="H20052"/>
      <c r="I20052"/>
      <c r="J20052"/>
      <c r="K20052"/>
      <c r="L20052" s="172"/>
    </row>
    <row r="20053" spans="7:12" x14ac:dyDescent="0.15">
      <c r="G20053"/>
      <c r="H20053"/>
      <c r="I20053"/>
      <c r="J20053"/>
      <c r="K20053"/>
      <c r="L20053" s="172"/>
    </row>
    <row r="20054" spans="7:12" x14ac:dyDescent="0.15">
      <c r="G20054"/>
      <c r="H20054"/>
      <c r="I20054"/>
      <c r="J20054"/>
      <c r="K20054"/>
      <c r="L20054" s="172"/>
    </row>
    <row r="20055" spans="7:12" x14ac:dyDescent="0.15">
      <c r="G20055"/>
      <c r="H20055"/>
      <c r="I20055"/>
      <c r="J20055"/>
      <c r="K20055"/>
      <c r="L20055" s="172"/>
    </row>
    <row r="20056" spans="7:12" x14ac:dyDescent="0.15">
      <c r="G20056"/>
      <c r="H20056"/>
      <c r="I20056"/>
      <c r="J20056"/>
      <c r="K20056"/>
      <c r="L20056" s="172"/>
    </row>
    <row r="20057" spans="7:12" x14ac:dyDescent="0.15">
      <c r="G20057"/>
      <c r="H20057"/>
      <c r="I20057"/>
      <c r="J20057"/>
      <c r="K20057"/>
      <c r="L20057" s="172"/>
    </row>
    <row r="20058" spans="7:12" x14ac:dyDescent="0.15">
      <c r="G20058"/>
      <c r="H20058"/>
      <c r="I20058"/>
      <c r="J20058"/>
      <c r="K20058"/>
      <c r="L20058" s="172"/>
    </row>
    <row r="20059" spans="7:12" x14ac:dyDescent="0.15">
      <c r="G20059"/>
      <c r="H20059"/>
      <c r="I20059"/>
      <c r="J20059"/>
      <c r="K20059"/>
      <c r="L20059" s="172"/>
    </row>
    <row r="20060" spans="7:12" x14ac:dyDescent="0.15">
      <c r="G20060"/>
      <c r="H20060"/>
      <c r="I20060"/>
      <c r="J20060"/>
      <c r="K20060"/>
      <c r="L20060" s="172"/>
    </row>
    <row r="20061" spans="7:12" x14ac:dyDescent="0.15">
      <c r="G20061"/>
      <c r="H20061"/>
      <c r="I20061"/>
      <c r="J20061"/>
      <c r="K20061"/>
      <c r="L20061" s="172"/>
    </row>
    <row r="20062" spans="7:12" x14ac:dyDescent="0.15">
      <c r="G20062"/>
      <c r="H20062"/>
      <c r="I20062"/>
      <c r="J20062"/>
      <c r="K20062"/>
      <c r="L20062" s="172"/>
    </row>
    <row r="20063" spans="7:12" x14ac:dyDescent="0.15">
      <c r="G20063"/>
      <c r="H20063"/>
      <c r="I20063"/>
      <c r="J20063"/>
      <c r="K20063"/>
      <c r="L20063" s="172"/>
    </row>
    <row r="20064" spans="7:12" x14ac:dyDescent="0.15">
      <c r="G20064"/>
      <c r="H20064"/>
      <c r="I20064"/>
      <c r="J20064"/>
      <c r="K20064"/>
      <c r="L20064" s="172"/>
    </row>
    <row r="20065" spans="7:12" x14ac:dyDescent="0.15">
      <c r="G20065"/>
      <c r="H20065"/>
      <c r="I20065"/>
      <c r="J20065"/>
      <c r="K20065"/>
      <c r="L20065" s="172"/>
    </row>
    <row r="20066" spans="7:12" x14ac:dyDescent="0.15">
      <c r="G20066"/>
      <c r="H20066"/>
      <c r="I20066"/>
      <c r="J20066"/>
      <c r="K20066"/>
      <c r="L20066" s="172"/>
    </row>
    <row r="20067" spans="7:12" x14ac:dyDescent="0.15">
      <c r="G20067"/>
      <c r="H20067"/>
      <c r="I20067"/>
      <c r="J20067"/>
      <c r="K20067"/>
      <c r="L20067" s="172"/>
    </row>
    <row r="20068" spans="7:12" x14ac:dyDescent="0.15">
      <c r="G20068"/>
      <c r="H20068"/>
      <c r="I20068"/>
      <c r="J20068"/>
      <c r="K20068"/>
      <c r="L20068" s="172"/>
    </row>
    <row r="20069" spans="7:12" x14ac:dyDescent="0.15">
      <c r="G20069"/>
      <c r="H20069"/>
      <c r="I20069"/>
      <c r="J20069"/>
      <c r="K20069"/>
      <c r="L20069" s="172"/>
    </row>
    <row r="20070" spans="7:12" x14ac:dyDescent="0.15">
      <c r="G20070"/>
      <c r="H20070"/>
      <c r="I20070"/>
      <c r="J20070"/>
      <c r="K20070"/>
      <c r="L20070" s="172"/>
    </row>
    <row r="20071" spans="7:12" x14ac:dyDescent="0.15">
      <c r="G20071"/>
      <c r="H20071"/>
      <c r="I20071"/>
      <c r="J20071"/>
      <c r="K20071"/>
      <c r="L20071" s="172"/>
    </row>
    <row r="20072" spans="7:12" x14ac:dyDescent="0.15">
      <c r="G20072"/>
      <c r="H20072"/>
      <c r="I20072"/>
      <c r="J20072"/>
      <c r="K20072"/>
      <c r="L20072" s="172"/>
    </row>
    <row r="20073" spans="7:12" x14ac:dyDescent="0.15">
      <c r="G20073"/>
      <c r="H20073"/>
      <c r="I20073"/>
      <c r="J20073"/>
      <c r="K20073"/>
      <c r="L20073" s="172"/>
    </row>
    <row r="20074" spans="7:12" x14ac:dyDescent="0.15">
      <c r="G20074"/>
      <c r="H20074"/>
      <c r="I20074"/>
      <c r="J20074"/>
      <c r="K20074"/>
      <c r="L20074" s="172"/>
    </row>
    <row r="20075" spans="7:12" x14ac:dyDescent="0.15">
      <c r="G20075"/>
      <c r="H20075"/>
      <c r="I20075"/>
      <c r="J20075"/>
      <c r="K20075"/>
      <c r="L20075" s="172"/>
    </row>
    <row r="20076" spans="7:12" x14ac:dyDescent="0.15">
      <c r="G20076"/>
      <c r="H20076"/>
      <c r="I20076"/>
      <c r="J20076"/>
      <c r="K20076"/>
      <c r="L20076" s="172"/>
    </row>
    <row r="20077" spans="7:12" x14ac:dyDescent="0.15">
      <c r="G20077"/>
      <c r="H20077"/>
      <c r="I20077"/>
      <c r="J20077"/>
      <c r="K20077"/>
      <c r="L20077" s="172"/>
    </row>
    <row r="20078" spans="7:12" x14ac:dyDescent="0.15">
      <c r="G20078"/>
      <c r="H20078"/>
      <c r="I20078"/>
      <c r="J20078"/>
      <c r="K20078"/>
      <c r="L20078" s="172"/>
    </row>
    <row r="20079" spans="7:12" x14ac:dyDescent="0.15">
      <c r="G20079"/>
      <c r="H20079"/>
      <c r="I20079"/>
      <c r="J20079"/>
      <c r="K20079"/>
      <c r="L20079" s="172"/>
    </row>
    <row r="20080" spans="7:12" x14ac:dyDescent="0.15">
      <c r="G20080"/>
      <c r="H20080"/>
      <c r="I20080"/>
      <c r="J20080"/>
      <c r="K20080"/>
      <c r="L20080" s="172"/>
    </row>
    <row r="20081" spans="7:12" x14ac:dyDescent="0.15">
      <c r="G20081"/>
      <c r="H20081"/>
      <c r="I20081"/>
      <c r="J20081"/>
      <c r="K20081"/>
      <c r="L20081" s="172"/>
    </row>
    <row r="20082" spans="7:12" x14ac:dyDescent="0.15">
      <c r="G20082"/>
      <c r="H20082"/>
      <c r="I20082"/>
      <c r="J20082"/>
      <c r="K20082"/>
      <c r="L20082" s="172"/>
    </row>
    <row r="20083" spans="7:12" x14ac:dyDescent="0.15">
      <c r="G20083"/>
      <c r="H20083"/>
      <c r="I20083"/>
      <c r="J20083"/>
      <c r="K20083"/>
      <c r="L20083" s="172"/>
    </row>
    <row r="20084" spans="7:12" x14ac:dyDescent="0.15">
      <c r="G20084"/>
      <c r="H20084"/>
      <c r="I20084"/>
      <c r="J20084"/>
      <c r="K20084"/>
      <c r="L20084" s="172"/>
    </row>
    <row r="20085" spans="7:12" x14ac:dyDescent="0.15">
      <c r="G20085"/>
      <c r="H20085"/>
      <c r="I20085"/>
      <c r="J20085"/>
      <c r="K20085"/>
      <c r="L20085" s="172"/>
    </row>
    <row r="20086" spans="7:12" x14ac:dyDescent="0.15">
      <c r="G20086"/>
      <c r="H20086"/>
      <c r="I20086"/>
      <c r="J20086"/>
      <c r="K20086"/>
      <c r="L20086" s="172"/>
    </row>
    <row r="20087" spans="7:12" x14ac:dyDescent="0.15">
      <c r="G20087"/>
      <c r="H20087"/>
      <c r="I20087"/>
      <c r="J20087"/>
      <c r="K20087"/>
      <c r="L20087" s="172"/>
    </row>
    <row r="20088" spans="7:12" x14ac:dyDescent="0.15">
      <c r="G20088"/>
      <c r="H20088"/>
      <c r="I20088"/>
      <c r="J20088"/>
      <c r="K20088"/>
      <c r="L20088" s="172"/>
    </row>
    <row r="20089" spans="7:12" x14ac:dyDescent="0.15">
      <c r="G20089"/>
      <c r="H20089"/>
      <c r="I20089"/>
      <c r="J20089"/>
      <c r="K20089"/>
      <c r="L20089" s="172"/>
    </row>
    <row r="20090" spans="7:12" x14ac:dyDescent="0.15">
      <c r="G20090"/>
      <c r="H20090"/>
      <c r="I20090"/>
      <c r="J20090"/>
      <c r="K20090"/>
      <c r="L20090" s="172"/>
    </row>
    <row r="20091" spans="7:12" x14ac:dyDescent="0.15">
      <c r="G20091"/>
      <c r="H20091"/>
      <c r="I20091"/>
      <c r="J20091"/>
      <c r="K20091"/>
      <c r="L20091" s="172"/>
    </row>
    <row r="20092" spans="7:12" x14ac:dyDescent="0.15">
      <c r="G20092"/>
      <c r="H20092"/>
      <c r="I20092"/>
      <c r="J20092"/>
      <c r="K20092"/>
      <c r="L20092" s="172"/>
    </row>
    <row r="20093" spans="7:12" x14ac:dyDescent="0.15">
      <c r="G20093"/>
      <c r="H20093"/>
      <c r="I20093"/>
      <c r="J20093"/>
      <c r="K20093"/>
      <c r="L20093" s="172"/>
    </row>
    <row r="20094" spans="7:12" x14ac:dyDescent="0.15">
      <c r="G20094"/>
      <c r="H20094"/>
      <c r="I20094"/>
      <c r="J20094"/>
      <c r="K20094"/>
      <c r="L20094" s="172"/>
    </row>
    <row r="20095" spans="7:12" x14ac:dyDescent="0.15">
      <c r="G20095"/>
      <c r="H20095"/>
      <c r="I20095"/>
      <c r="J20095"/>
      <c r="K20095"/>
      <c r="L20095" s="172"/>
    </row>
    <row r="20096" spans="7:12" x14ac:dyDescent="0.15">
      <c r="G20096"/>
      <c r="H20096"/>
      <c r="I20096"/>
      <c r="J20096"/>
      <c r="K20096"/>
      <c r="L20096" s="172"/>
    </row>
    <row r="20097" spans="7:12" x14ac:dyDescent="0.15">
      <c r="G20097"/>
      <c r="H20097"/>
      <c r="I20097"/>
      <c r="J20097"/>
      <c r="K20097"/>
      <c r="L20097" s="172"/>
    </row>
    <row r="20098" spans="7:12" x14ac:dyDescent="0.15">
      <c r="G20098"/>
      <c r="H20098"/>
      <c r="I20098"/>
      <c r="J20098"/>
      <c r="K20098"/>
      <c r="L20098" s="172"/>
    </row>
    <row r="20099" spans="7:12" x14ac:dyDescent="0.15">
      <c r="G20099"/>
      <c r="H20099"/>
      <c r="I20099"/>
      <c r="J20099"/>
      <c r="K20099"/>
      <c r="L20099" s="172"/>
    </row>
    <row r="20100" spans="7:12" x14ac:dyDescent="0.15">
      <c r="G20100"/>
      <c r="H20100"/>
      <c r="I20100"/>
      <c r="J20100"/>
      <c r="K20100"/>
      <c r="L20100" s="172"/>
    </row>
    <row r="20101" spans="7:12" x14ac:dyDescent="0.15">
      <c r="G20101"/>
      <c r="H20101"/>
      <c r="I20101"/>
      <c r="J20101"/>
      <c r="K20101"/>
      <c r="L20101" s="172"/>
    </row>
    <row r="20102" spans="7:12" x14ac:dyDescent="0.15">
      <c r="G20102"/>
      <c r="H20102"/>
      <c r="I20102"/>
      <c r="J20102"/>
      <c r="K20102"/>
      <c r="L20102" s="172"/>
    </row>
    <row r="20103" spans="7:12" x14ac:dyDescent="0.15">
      <c r="G20103"/>
      <c r="H20103"/>
      <c r="I20103"/>
      <c r="J20103"/>
      <c r="K20103"/>
      <c r="L20103" s="172"/>
    </row>
    <row r="20104" spans="7:12" x14ac:dyDescent="0.15">
      <c r="G20104"/>
      <c r="H20104"/>
      <c r="I20104"/>
      <c r="J20104"/>
      <c r="K20104"/>
      <c r="L20104" s="172"/>
    </row>
    <row r="20105" spans="7:12" x14ac:dyDescent="0.15">
      <c r="G20105"/>
      <c r="H20105"/>
      <c r="I20105"/>
      <c r="J20105"/>
      <c r="K20105"/>
      <c r="L20105" s="172"/>
    </row>
    <row r="20106" spans="7:12" x14ac:dyDescent="0.15">
      <c r="G20106"/>
      <c r="H20106"/>
      <c r="I20106"/>
      <c r="J20106"/>
      <c r="K20106"/>
      <c r="L20106" s="172"/>
    </row>
    <row r="20107" spans="7:12" x14ac:dyDescent="0.15">
      <c r="G20107"/>
      <c r="H20107"/>
      <c r="I20107"/>
      <c r="J20107"/>
      <c r="K20107"/>
      <c r="L20107" s="172"/>
    </row>
    <row r="20108" spans="7:12" x14ac:dyDescent="0.15">
      <c r="G20108"/>
      <c r="H20108"/>
      <c r="I20108"/>
      <c r="J20108"/>
      <c r="K20108"/>
      <c r="L20108" s="172"/>
    </row>
    <row r="20109" spans="7:12" x14ac:dyDescent="0.15">
      <c r="G20109"/>
      <c r="H20109"/>
      <c r="I20109"/>
      <c r="J20109"/>
      <c r="K20109"/>
      <c r="L20109" s="172"/>
    </row>
    <row r="20110" spans="7:12" x14ac:dyDescent="0.15">
      <c r="G20110"/>
      <c r="H20110"/>
      <c r="I20110"/>
      <c r="J20110"/>
      <c r="K20110"/>
      <c r="L20110" s="172"/>
    </row>
    <row r="20111" spans="7:12" x14ac:dyDescent="0.15">
      <c r="G20111"/>
      <c r="H20111"/>
      <c r="I20111"/>
      <c r="J20111"/>
      <c r="K20111"/>
      <c r="L20111" s="172"/>
    </row>
    <row r="20112" spans="7:12" x14ac:dyDescent="0.15">
      <c r="G20112"/>
      <c r="H20112"/>
      <c r="I20112"/>
      <c r="J20112"/>
      <c r="K20112"/>
      <c r="L20112" s="172"/>
    </row>
    <row r="20113" spans="7:12" x14ac:dyDescent="0.15">
      <c r="G20113"/>
      <c r="H20113"/>
      <c r="I20113"/>
      <c r="J20113"/>
      <c r="K20113"/>
      <c r="L20113" s="172"/>
    </row>
    <row r="20114" spans="7:12" x14ac:dyDescent="0.15">
      <c r="G20114"/>
      <c r="H20114"/>
      <c r="I20114"/>
      <c r="J20114"/>
      <c r="K20114"/>
      <c r="L20114" s="172"/>
    </row>
    <row r="20115" spans="7:12" x14ac:dyDescent="0.15">
      <c r="G20115"/>
      <c r="H20115"/>
      <c r="I20115"/>
      <c r="J20115"/>
      <c r="K20115"/>
      <c r="L20115" s="172"/>
    </row>
    <row r="20116" spans="7:12" x14ac:dyDescent="0.15">
      <c r="G20116"/>
      <c r="H20116"/>
      <c r="I20116"/>
      <c r="J20116"/>
      <c r="K20116"/>
      <c r="L20116" s="172"/>
    </row>
    <row r="20117" spans="7:12" x14ac:dyDescent="0.15">
      <c r="G20117"/>
      <c r="H20117"/>
      <c r="I20117"/>
      <c r="J20117"/>
      <c r="K20117"/>
      <c r="L20117" s="172"/>
    </row>
    <row r="20118" spans="7:12" x14ac:dyDescent="0.15">
      <c r="G20118"/>
      <c r="H20118"/>
      <c r="I20118"/>
      <c r="J20118"/>
      <c r="K20118"/>
      <c r="L20118" s="172"/>
    </row>
    <row r="20119" spans="7:12" x14ac:dyDescent="0.15">
      <c r="G20119"/>
      <c r="H20119"/>
      <c r="I20119"/>
      <c r="J20119"/>
      <c r="K20119"/>
      <c r="L20119" s="172"/>
    </row>
    <row r="20120" spans="7:12" x14ac:dyDescent="0.15">
      <c r="G20120"/>
      <c r="H20120"/>
      <c r="I20120"/>
      <c r="J20120"/>
      <c r="K20120"/>
      <c r="L20120" s="172"/>
    </row>
    <row r="20121" spans="7:12" x14ac:dyDescent="0.15">
      <c r="G20121"/>
      <c r="H20121"/>
      <c r="I20121"/>
      <c r="J20121"/>
      <c r="K20121"/>
      <c r="L20121" s="172"/>
    </row>
    <row r="20122" spans="7:12" x14ac:dyDescent="0.15">
      <c r="G20122"/>
      <c r="H20122"/>
      <c r="I20122"/>
      <c r="J20122"/>
      <c r="K20122"/>
      <c r="L20122" s="172"/>
    </row>
    <row r="20123" spans="7:12" x14ac:dyDescent="0.15">
      <c r="G20123"/>
      <c r="H20123"/>
      <c r="I20123"/>
      <c r="J20123"/>
      <c r="K20123"/>
      <c r="L20123" s="172"/>
    </row>
    <row r="20124" spans="7:12" x14ac:dyDescent="0.15">
      <c r="G20124"/>
      <c r="H20124"/>
      <c r="I20124"/>
      <c r="J20124"/>
      <c r="K20124"/>
      <c r="L20124" s="172"/>
    </row>
    <row r="20125" spans="7:12" x14ac:dyDescent="0.15">
      <c r="G20125"/>
      <c r="H20125"/>
      <c r="I20125"/>
      <c r="J20125"/>
      <c r="K20125"/>
      <c r="L20125" s="172"/>
    </row>
    <row r="20126" spans="7:12" x14ac:dyDescent="0.15">
      <c r="G20126"/>
      <c r="H20126"/>
      <c r="I20126"/>
      <c r="J20126"/>
      <c r="K20126"/>
      <c r="L20126" s="172"/>
    </row>
    <row r="20127" spans="7:12" x14ac:dyDescent="0.15">
      <c r="G20127"/>
      <c r="H20127"/>
      <c r="I20127"/>
      <c r="J20127"/>
      <c r="K20127"/>
      <c r="L20127" s="172"/>
    </row>
    <row r="20128" spans="7:12" x14ac:dyDescent="0.15">
      <c r="G20128"/>
      <c r="H20128"/>
      <c r="I20128"/>
      <c r="J20128"/>
      <c r="K20128"/>
      <c r="L20128" s="172"/>
    </row>
    <row r="20129" spans="7:12" x14ac:dyDescent="0.15">
      <c r="G20129"/>
      <c r="H20129"/>
      <c r="I20129"/>
      <c r="J20129"/>
      <c r="K20129"/>
      <c r="L20129" s="172"/>
    </row>
    <row r="20130" spans="7:12" x14ac:dyDescent="0.15">
      <c r="G20130"/>
      <c r="H20130"/>
      <c r="I20130"/>
      <c r="J20130"/>
      <c r="K20130"/>
      <c r="L20130" s="172"/>
    </row>
    <row r="20131" spans="7:12" x14ac:dyDescent="0.15">
      <c r="G20131"/>
      <c r="H20131"/>
      <c r="I20131"/>
      <c r="J20131"/>
      <c r="K20131"/>
      <c r="L20131" s="172"/>
    </row>
    <row r="20132" spans="7:12" x14ac:dyDescent="0.15">
      <c r="G20132"/>
      <c r="H20132"/>
      <c r="I20132"/>
      <c r="J20132"/>
      <c r="K20132"/>
      <c r="L20132" s="172"/>
    </row>
    <row r="20133" spans="7:12" x14ac:dyDescent="0.15">
      <c r="G20133"/>
      <c r="H20133"/>
      <c r="I20133"/>
      <c r="J20133"/>
      <c r="K20133"/>
      <c r="L20133" s="172"/>
    </row>
    <row r="20134" spans="7:12" x14ac:dyDescent="0.15">
      <c r="G20134"/>
      <c r="H20134"/>
      <c r="I20134"/>
      <c r="J20134"/>
      <c r="K20134"/>
      <c r="L20134" s="172"/>
    </row>
    <row r="20135" spans="7:12" x14ac:dyDescent="0.15">
      <c r="G20135"/>
      <c r="H20135"/>
      <c r="I20135"/>
      <c r="J20135"/>
      <c r="K20135"/>
      <c r="L20135" s="172"/>
    </row>
    <row r="20136" spans="7:12" x14ac:dyDescent="0.15">
      <c r="G20136"/>
      <c r="H20136"/>
      <c r="I20136"/>
      <c r="J20136"/>
      <c r="K20136"/>
      <c r="L20136" s="172"/>
    </row>
    <row r="20137" spans="7:12" x14ac:dyDescent="0.15">
      <c r="G20137"/>
      <c r="H20137"/>
      <c r="I20137"/>
      <c r="J20137"/>
      <c r="K20137"/>
      <c r="L20137" s="172"/>
    </row>
    <row r="20138" spans="7:12" x14ac:dyDescent="0.15">
      <c r="G20138"/>
      <c r="H20138"/>
      <c r="I20138"/>
      <c r="J20138"/>
      <c r="K20138"/>
      <c r="L20138" s="172"/>
    </row>
    <row r="20139" spans="7:12" x14ac:dyDescent="0.15">
      <c r="G20139"/>
      <c r="H20139"/>
      <c r="I20139"/>
      <c r="J20139"/>
      <c r="K20139"/>
      <c r="L20139" s="172"/>
    </row>
    <row r="20140" spans="7:12" x14ac:dyDescent="0.15">
      <c r="G20140"/>
      <c r="H20140"/>
      <c r="I20140"/>
      <c r="J20140"/>
      <c r="K20140"/>
      <c r="L20140" s="172"/>
    </row>
    <row r="20141" spans="7:12" x14ac:dyDescent="0.15">
      <c r="G20141"/>
      <c r="H20141"/>
      <c r="I20141"/>
      <c r="J20141"/>
      <c r="K20141"/>
      <c r="L20141" s="172"/>
    </row>
    <row r="20142" spans="7:12" x14ac:dyDescent="0.15">
      <c r="G20142"/>
      <c r="H20142"/>
      <c r="I20142"/>
      <c r="J20142"/>
      <c r="K20142"/>
      <c r="L20142" s="172"/>
    </row>
    <row r="20143" spans="7:12" x14ac:dyDescent="0.15">
      <c r="G20143"/>
      <c r="H20143"/>
      <c r="I20143"/>
      <c r="J20143"/>
      <c r="K20143"/>
      <c r="L20143" s="172"/>
    </row>
    <row r="20144" spans="7:12" x14ac:dyDescent="0.15">
      <c r="G20144"/>
      <c r="H20144"/>
      <c r="I20144"/>
      <c r="J20144"/>
      <c r="K20144"/>
      <c r="L20144" s="172"/>
    </row>
    <row r="20145" spans="7:12" x14ac:dyDescent="0.15">
      <c r="G20145"/>
      <c r="H20145"/>
      <c r="I20145"/>
      <c r="J20145"/>
      <c r="K20145"/>
      <c r="L20145" s="172"/>
    </row>
    <row r="20146" spans="7:12" x14ac:dyDescent="0.15">
      <c r="G20146"/>
      <c r="H20146"/>
      <c r="I20146"/>
      <c r="J20146"/>
      <c r="K20146"/>
      <c r="L20146" s="172"/>
    </row>
    <row r="20147" spans="7:12" x14ac:dyDescent="0.15">
      <c r="G20147"/>
      <c r="H20147"/>
      <c r="I20147"/>
      <c r="J20147"/>
      <c r="K20147"/>
      <c r="L20147" s="172"/>
    </row>
    <row r="20148" spans="7:12" x14ac:dyDescent="0.15">
      <c r="G20148"/>
      <c r="H20148"/>
      <c r="I20148"/>
      <c r="J20148"/>
      <c r="K20148"/>
      <c r="L20148" s="172"/>
    </row>
    <row r="20149" spans="7:12" x14ac:dyDescent="0.15">
      <c r="G20149"/>
      <c r="H20149"/>
      <c r="I20149"/>
      <c r="J20149"/>
      <c r="K20149"/>
      <c r="L20149" s="172"/>
    </row>
    <row r="20150" spans="7:12" x14ac:dyDescent="0.15">
      <c r="G20150"/>
      <c r="H20150"/>
      <c r="I20150"/>
      <c r="J20150"/>
      <c r="K20150"/>
      <c r="L20150" s="172"/>
    </row>
    <row r="20151" spans="7:12" x14ac:dyDescent="0.15">
      <c r="G20151"/>
      <c r="H20151"/>
      <c r="I20151"/>
      <c r="J20151"/>
      <c r="K20151"/>
      <c r="L20151" s="172"/>
    </row>
    <row r="20152" spans="7:12" x14ac:dyDescent="0.15">
      <c r="G20152"/>
      <c r="H20152"/>
      <c r="I20152"/>
      <c r="J20152"/>
      <c r="K20152"/>
      <c r="L20152" s="172"/>
    </row>
    <row r="20153" spans="7:12" x14ac:dyDescent="0.15">
      <c r="G20153"/>
      <c r="H20153"/>
      <c r="I20153"/>
      <c r="J20153"/>
      <c r="K20153"/>
      <c r="L20153" s="172"/>
    </row>
    <row r="20154" spans="7:12" x14ac:dyDescent="0.15">
      <c r="G20154"/>
      <c r="H20154"/>
      <c r="I20154"/>
      <c r="J20154"/>
      <c r="K20154"/>
      <c r="L20154" s="172"/>
    </row>
    <row r="20155" spans="7:12" x14ac:dyDescent="0.15">
      <c r="G20155"/>
      <c r="H20155"/>
      <c r="I20155"/>
      <c r="J20155"/>
      <c r="K20155"/>
      <c r="L20155" s="172"/>
    </row>
    <row r="20156" spans="7:12" x14ac:dyDescent="0.15">
      <c r="G20156"/>
      <c r="H20156"/>
      <c r="I20156"/>
      <c r="J20156"/>
      <c r="K20156"/>
      <c r="L20156" s="172"/>
    </row>
    <row r="20157" spans="7:12" x14ac:dyDescent="0.15">
      <c r="G20157"/>
      <c r="H20157"/>
      <c r="I20157"/>
      <c r="J20157"/>
      <c r="K20157"/>
      <c r="L20157" s="172"/>
    </row>
    <row r="20158" spans="7:12" x14ac:dyDescent="0.15">
      <c r="G20158"/>
      <c r="H20158"/>
      <c r="I20158"/>
      <c r="J20158"/>
      <c r="K20158"/>
      <c r="L20158" s="172"/>
    </row>
    <row r="20159" spans="7:12" x14ac:dyDescent="0.15">
      <c r="G20159"/>
      <c r="H20159"/>
      <c r="I20159"/>
      <c r="J20159"/>
      <c r="K20159"/>
      <c r="L20159" s="172"/>
    </row>
    <row r="20160" spans="7:12" x14ac:dyDescent="0.15">
      <c r="G20160"/>
      <c r="H20160"/>
      <c r="I20160"/>
      <c r="J20160"/>
      <c r="K20160"/>
      <c r="L20160" s="172"/>
    </row>
    <row r="20161" spans="7:12" x14ac:dyDescent="0.15">
      <c r="G20161"/>
      <c r="H20161"/>
      <c r="I20161"/>
      <c r="J20161"/>
      <c r="K20161"/>
      <c r="L20161" s="172"/>
    </row>
    <row r="20162" spans="7:12" x14ac:dyDescent="0.15">
      <c r="G20162"/>
      <c r="H20162"/>
      <c r="I20162"/>
      <c r="J20162"/>
      <c r="K20162"/>
      <c r="L20162" s="172"/>
    </row>
    <row r="20163" spans="7:12" x14ac:dyDescent="0.15">
      <c r="G20163"/>
      <c r="H20163"/>
      <c r="I20163"/>
      <c r="J20163"/>
      <c r="K20163"/>
      <c r="L20163" s="172"/>
    </row>
    <row r="20164" spans="7:12" x14ac:dyDescent="0.15">
      <c r="G20164"/>
      <c r="H20164"/>
      <c r="I20164"/>
      <c r="J20164"/>
      <c r="K20164"/>
      <c r="L20164" s="172"/>
    </row>
    <row r="20165" spans="7:12" x14ac:dyDescent="0.15">
      <c r="G20165"/>
      <c r="H20165"/>
      <c r="I20165"/>
      <c r="J20165"/>
      <c r="K20165"/>
      <c r="L20165" s="172"/>
    </row>
    <row r="20166" spans="7:12" x14ac:dyDescent="0.15">
      <c r="G20166"/>
      <c r="H20166"/>
      <c r="I20166"/>
      <c r="J20166"/>
      <c r="K20166"/>
      <c r="L20166" s="172"/>
    </row>
    <row r="20167" spans="7:12" x14ac:dyDescent="0.15">
      <c r="G20167"/>
      <c r="H20167"/>
      <c r="I20167"/>
      <c r="J20167"/>
      <c r="K20167"/>
      <c r="L20167" s="172"/>
    </row>
    <row r="20168" spans="7:12" x14ac:dyDescent="0.15">
      <c r="G20168"/>
      <c r="H20168"/>
      <c r="I20168"/>
      <c r="J20168"/>
      <c r="K20168"/>
      <c r="L20168" s="172"/>
    </row>
    <row r="20169" spans="7:12" x14ac:dyDescent="0.15">
      <c r="G20169"/>
      <c r="H20169"/>
      <c r="I20169"/>
      <c r="J20169"/>
      <c r="K20169"/>
      <c r="L20169" s="172"/>
    </row>
    <row r="20170" spans="7:12" x14ac:dyDescent="0.15">
      <c r="G20170"/>
      <c r="H20170"/>
      <c r="I20170"/>
      <c r="J20170"/>
      <c r="K20170"/>
      <c r="L20170" s="172"/>
    </row>
    <row r="20171" spans="7:12" x14ac:dyDescent="0.15">
      <c r="G20171"/>
      <c r="H20171"/>
      <c r="I20171"/>
      <c r="J20171"/>
      <c r="K20171"/>
      <c r="L20171" s="172"/>
    </row>
    <row r="20172" spans="7:12" x14ac:dyDescent="0.15">
      <c r="G20172"/>
      <c r="H20172"/>
      <c r="I20172"/>
      <c r="J20172"/>
      <c r="K20172"/>
      <c r="L20172" s="172"/>
    </row>
    <row r="20173" spans="7:12" x14ac:dyDescent="0.15">
      <c r="G20173"/>
      <c r="H20173"/>
      <c r="I20173"/>
      <c r="J20173"/>
      <c r="K20173"/>
      <c r="L20173" s="172"/>
    </row>
    <row r="20174" spans="7:12" x14ac:dyDescent="0.15">
      <c r="G20174"/>
      <c r="H20174"/>
      <c r="I20174"/>
      <c r="J20174"/>
      <c r="K20174"/>
      <c r="L20174" s="172"/>
    </row>
    <row r="20175" spans="7:12" x14ac:dyDescent="0.15">
      <c r="G20175"/>
      <c r="H20175"/>
      <c r="I20175"/>
      <c r="J20175"/>
      <c r="K20175"/>
      <c r="L20175" s="172"/>
    </row>
    <row r="20176" spans="7:12" x14ac:dyDescent="0.15">
      <c r="G20176"/>
      <c r="H20176"/>
      <c r="I20176"/>
      <c r="J20176"/>
      <c r="K20176"/>
      <c r="L20176" s="172"/>
    </row>
    <row r="20177" spans="7:12" x14ac:dyDescent="0.15">
      <c r="G20177"/>
      <c r="H20177"/>
      <c r="I20177"/>
      <c r="J20177"/>
      <c r="K20177"/>
      <c r="L20177" s="172"/>
    </row>
    <row r="20178" spans="7:12" x14ac:dyDescent="0.15">
      <c r="G20178"/>
      <c r="H20178"/>
      <c r="I20178"/>
      <c r="J20178"/>
      <c r="K20178"/>
      <c r="L20178" s="172"/>
    </row>
    <row r="20179" spans="7:12" x14ac:dyDescent="0.15">
      <c r="G20179"/>
      <c r="H20179"/>
      <c r="I20179"/>
      <c r="J20179"/>
      <c r="K20179"/>
      <c r="L20179" s="172"/>
    </row>
    <row r="20180" spans="7:12" x14ac:dyDescent="0.15">
      <c r="G20180"/>
      <c r="H20180"/>
      <c r="I20180"/>
      <c r="J20180"/>
      <c r="K20180"/>
      <c r="L20180" s="172"/>
    </row>
    <row r="20181" spans="7:12" x14ac:dyDescent="0.15">
      <c r="G20181"/>
      <c r="H20181"/>
      <c r="I20181"/>
      <c r="J20181"/>
      <c r="K20181"/>
      <c r="L20181" s="172"/>
    </row>
    <row r="20182" spans="7:12" x14ac:dyDescent="0.15">
      <c r="G20182"/>
      <c r="H20182"/>
      <c r="I20182"/>
      <c r="J20182"/>
      <c r="K20182"/>
      <c r="L20182" s="172"/>
    </row>
    <row r="20183" spans="7:12" x14ac:dyDescent="0.15">
      <c r="G20183"/>
      <c r="H20183"/>
      <c r="I20183"/>
      <c r="J20183"/>
      <c r="K20183"/>
      <c r="L20183" s="172"/>
    </row>
    <row r="20184" spans="7:12" x14ac:dyDescent="0.15">
      <c r="G20184"/>
      <c r="H20184"/>
      <c r="I20184"/>
      <c r="J20184"/>
      <c r="K20184"/>
      <c r="L20184" s="172"/>
    </row>
    <row r="20185" spans="7:12" x14ac:dyDescent="0.15">
      <c r="G20185"/>
      <c r="H20185"/>
      <c r="I20185"/>
      <c r="J20185"/>
      <c r="K20185"/>
      <c r="L20185" s="172"/>
    </row>
    <row r="20186" spans="7:12" x14ac:dyDescent="0.15">
      <c r="G20186"/>
      <c r="H20186"/>
      <c r="I20186"/>
      <c r="J20186"/>
      <c r="K20186"/>
      <c r="L20186" s="172"/>
    </row>
    <row r="20187" spans="7:12" x14ac:dyDescent="0.15">
      <c r="G20187"/>
      <c r="H20187"/>
      <c r="I20187"/>
      <c r="J20187"/>
      <c r="K20187"/>
      <c r="L20187" s="172"/>
    </row>
    <row r="20188" spans="7:12" x14ac:dyDescent="0.15">
      <c r="G20188"/>
      <c r="H20188"/>
      <c r="I20188"/>
      <c r="J20188"/>
      <c r="K20188"/>
      <c r="L20188" s="172"/>
    </row>
    <row r="20189" spans="7:12" x14ac:dyDescent="0.15">
      <c r="G20189"/>
      <c r="H20189"/>
      <c r="I20189"/>
      <c r="J20189"/>
      <c r="K20189"/>
      <c r="L20189" s="172"/>
    </row>
    <row r="20190" spans="7:12" x14ac:dyDescent="0.15">
      <c r="G20190"/>
      <c r="H20190"/>
      <c r="I20190"/>
      <c r="J20190"/>
      <c r="K20190"/>
      <c r="L20190" s="172"/>
    </row>
    <row r="20191" spans="7:12" x14ac:dyDescent="0.15">
      <c r="G20191"/>
      <c r="H20191"/>
      <c r="I20191"/>
      <c r="J20191"/>
      <c r="K20191"/>
      <c r="L20191" s="172"/>
    </row>
    <row r="20192" spans="7:12" x14ac:dyDescent="0.15">
      <c r="G20192"/>
      <c r="H20192"/>
      <c r="I20192"/>
      <c r="J20192"/>
      <c r="K20192"/>
      <c r="L20192" s="172"/>
    </row>
    <row r="20193" spans="7:12" x14ac:dyDescent="0.15">
      <c r="G20193"/>
      <c r="H20193"/>
      <c r="I20193"/>
      <c r="J20193"/>
      <c r="K20193"/>
      <c r="L20193" s="172"/>
    </row>
    <row r="20194" spans="7:12" x14ac:dyDescent="0.15">
      <c r="G20194"/>
      <c r="H20194"/>
      <c r="I20194"/>
      <c r="J20194"/>
      <c r="K20194"/>
      <c r="L20194" s="172"/>
    </row>
    <row r="20195" spans="7:12" x14ac:dyDescent="0.15">
      <c r="G20195"/>
      <c r="H20195"/>
      <c r="I20195"/>
      <c r="J20195"/>
      <c r="K20195"/>
      <c r="L20195" s="172"/>
    </row>
    <row r="20196" spans="7:12" x14ac:dyDescent="0.15">
      <c r="G20196"/>
      <c r="H20196"/>
      <c r="I20196"/>
      <c r="J20196"/>
      <c r="K20196"/>
      <c r="L20196" s="172"/>
    </row>
    <row r="20197" spans="7:12" x14ac:dyDescent="0.15">
      <c r="G20197"/>
      <c r="H20197"/>
      <c r="I20197"/>
      <c r="J20197"/>
      <c r="K20197"/>
      <c r="L20197" s="172"/>
    </row>
    <row r="20198" spans="7:12" x14ac:dyDescent="0.15">
      <c r="G20198"/>
      <c r="H20198"/>
      <c r="I20198"/>
      <c r="J20198"/>
      <c r="K20198"/>
      <c r="L20198" s="172"/>
    </row>
    <row r="20199" spans="7:12" x14ac:dyDescent="0.15">
      <c r="G20199"/>
      <c r="H20199"/>
      <c r="I20199"/>
      <c r="J20199"/>
      <c r="K20199"/>
      <c r="L20199" s="172"/>
    </row>
    <row r="20200" spans="7:12" x14ac:dyDescent="0.15">
      <c r="G20200"/>
      <c r="H20200"/>
      <c r="I20200"/>
      <c r="J20200"/>
      <c r="K20200"/>
      <c r="L20200" s="172"/>
    </row>
    <row r="20201" spans="7:12" x14ac:dyDescent="0.15">
      <c r="G20201"/>
      <c r="H20201"/>
      <c r="I20201"/>
      <c r="J20201"/>
      <c r="K20201"/>
      <c r="L20201" s="172"/>
    </row>
    <row r="20202" spans="7:12" x14ac:dyDescent="0.15">
      <c r="G20202"/>
      <c r="H20202"/>
      <c r="I20202"/>
      <c r="J20202"/>
      <c r="K20202"/>
      <c r="L20202" s="172"/>
    </row>
    <row r="20203" spans="7:12" x14ac:dyDescent="0.15">
      <c r="G20203"/>
      <c r="H20203"/>
      <c r="I20203"/>
      <c r="J20203"/>
      <c r="K20203"/>
      <c r="L20203" s="172"/>
    </row>
    <row r="20204" spans="7:12" x14ac:dyDescent="0.15">
      <c r="G20204"/>
      <c r="H20204"/>
      <c r="I20204"/>
      <c r="J20204"/>
      <c r="K20204"/>
      <c r="L20204" s="172"/>
    </row>
    <row r="20205" spans="7:12" x14ac:dyDescent="0.15">
      <c r="G20205"/>
      <c r="H20205"/>
      <c r="I20205"/>
      <c r="J20205"/>
      <c r="K20205"/>
      <c r="L20205" s="172"/>
    </row>
    <row r="20206" spans="7:12" x14ac:dyDescent="0.15">
      <c r="G20206"/>
      <c r="H20206"/>
      <c r="I20206"/>
      <c r="J20206"/>
      <c r="K20206"/>
      <c r="L20206" s="172"/>
    </row>
    <row r="20207" spans="7:12" x14ac:dyDescent="0.15">
      <c r="G20207"/>
      <c r="H20207"/>
      <c r="I20207"/>
      <c r="J20207"/>
      <c r="K20207"/>
      <c r="L20207" s="172"/>
    </row>
    <row r="20208" spans="7:12" x14ac:dyDescent="0.15">
      <c r="G20208"/>
      <c r="H20208"/>
      <c r="I20208"/>
      <c r="J20208"/>
      <c r="K20208"/>
      <c r="L20208" s="172"/>
    </row>
    <row r="20209" spans="7:12" x14ac:dyDescent="0.15">
      <c r="G20209"/>
      <c r="H20209"/>
      <c r="I20209"/>
      <c r="J20209"/>
      <c r="K20209"/>
      <c r="L20209" s="172"/>
    </row>
    <row r="20210" spans="7:12" x14ac:dyDescent="0.15">
      <c r="G20210"/>
      <c r="H20210"/>
      <c r="I20210"/>
      <c r="J20210"/>
      <c r="K20210"/>
      <c r="L20210" s="172"/>
    </row>
    <row r="20211" spans="7:12" x14ac:dyDescent="0.15">
      <c r="G20211"/>
      <c r="H20211"/>
      <c r="I20211"/>
      <c r="J20211"/>
      <c r="K20211"/>
      <c r="L20211" s="172"/>
    </row>
    <row r="20212" spans="7:12" x14ac:dyDescent="0.15">
      <c r="G20212"/>
      <c r="H20212"/>
      <c r="I20212"/>
      <c r="J20212"/>
      <c r="K20212"/>
      <c r="L20212" s="172"/>
    </row>
    <row r="20213" spans="7:12" x14ac:dyDescent="0.15">
      <c r="G20213"/>
      <c r="H20213"/>
      <c r="I20213"/>
      <c r="J20213"/>
      <c r="K20213"/>
      <c r="L20213" s="172"/>
    </row>
    <row r="20214" spans="7:12" x14ac:dyDescent="0.15">
      <c r="G20214"/>
      <c r="H20214"/>
      <c r="I20214"/>
      <c r="J20214"/>
      <c r="K20214"/>
      <c r="L20214" s="172"/>
    </row>
    <row r="20215" spans="7:12" x14ac:dyDescent="0.15">
      <c r="G20215"/>
      <c r="H20215"/>
      <c r="I20215"/>
      <c r="J20215"/>
      <c r="K20215"/>
      <c r="L20215" s="172"/>
    </row>
    <row r="20216" spans="7:12" x14ac:dyDescent="0.15">
      <c r="G20216"/>
      <c r="H20216"/>
      <c r="I20216"/>
      <c r="J20216"/>
      <c r="K20216"/>
      <c r="L20216" s="172"/>
    </row>
    <row r="20217" spans="7:12" x14ac:dyDescent="0.15">
      <c r="G20217"/>
      <c r="H20217"/>
      <c r="I20217"/>
      <c r="J20217"/>
      <c r="K20217"/>
      <c r="L20217" s="172"/>
    </row>
    <row r="20218" spans="7:12" x14ac:dyDescent="0.15">
      <c r="G20218"/>
      <c r="H20218"/>
      <c r="I20218"/>
      <c r="J20218"/>
      <c r="K20218"/>
      <c r="L20218" s="172"/>
    </row>
    <row r="20219" spans="7:12" x14ac:dyDescent="0.15">
      <c r="G20219"/>
      <c r="H20219"/>
      <c r="I20219"/>
      <c r="J20219"/>
      <c r="K20219"/>
      <c r="L20219" s="172"/>
    </row>
    <row r="20220" spans="7:12" x14ac:dyDescent="0.15">
      <c r="G20220"/>
      <c r="H20220"/>
      <c r="I20220"/>
      <c r="J20220"/>
      <c r="K20220"/>
      <c r="L20220" s="172"/>
    </row>
    <row r="20221" spans="7:12" x14ac:dyDescent="0.15">
      <c r="G20221"/>
      <c r="H20221"/>
      <c r="I20221"/>
      <c r="J20221"/>
      <c r="K20221"/>
      <c r="L20221" s="172"/>
    </row>
    <row r="20222" spans="7:12" x14ac:dyDescent="0.15">
      <c r="G20222"/>
      <c r="H20222"/>
      <c r="I20222"/>
      <c r="J20222"/>
      <c r="K20222"/>
      <c r="L20222" s="172"/>
    </row>
    <row r="20223" spans="7:12" x14ac:dyDescent="0.15">
      <c r="G20223"/>
      <c r="H20223"/>
      <c r="I20223"/>
      <c r="J20223"/>
      <c r="K20223"/>
      <c r="L20223" s="172"/>
    </row>
    <row r="20224" spans="7:12" x14ac:dyDescent="0.15">
      <c r="G20224"/>
      <c r="H20224"/>
      <c r="I20224"/>
      <c r="J20224"/>
      <c r="K20224"/>
      <c r="L20224" s="172"/>
    </row>
    <row r="20225" spans="7:12" x14ac:dyDescent="0.15">
      <c r="G20225"/>
      <c r="H20225"/>
      <c r="I20225"/>
      <c r="J20225"/>
      <c r="K20225"/>
      <c r="L20225" s="172"/>
    </row>
    <row r="20226" spans="7:12" x14ac:dyDescent="0.15">
      <c r="G20226"/>
      <c r="H20226"/>
      <c r="I20226"/>
      <c r="J20226"/>
      <c r="K20226"/>
      <c r="L20226" s="172"/>
    </row>
    <row r="20227" spans="7:12" x14ac:dyDescent="0.15">
      <c r="G20227"/>
      <c r="H20227"/>
      <c r="I20227"/>
      <c r="J20227"/>
      <c r="K20227"/>
      <c r="L20227" s="172"/>
    </row>
    <row r="20228" spans="7:12" x14ac:dyDescent="0.15">
      <c r="G20228"/>
      <c r="H20228"/>
      <c r="I20228"/>
      <c r="J20228"/>
      <c r="K20228"/>
      <c r="L20228" s="172"/>
    </row>
    <row r="20229" spans="7:12" x14ac:dyDescent="0.15">
      <c r="G20229"/>
      <c r="H20229"/>
      <c r="I20229"/>
      <c r="J20229"/>
      <c r="K20229"/>
      <c r="L20229" s="172"/>
    </row>
    <row r="20230" spans="7:12" x14ac:dyDescent="0.15">
      <c r="G20230"/>
      <c r="H20230"/>
      <c r="I20230"/>
      <c r="J20230"/>
      <c r="K20230"/>
      <c r="L20230" s="172"/>
    </row>
    <row r="20231" spans="7:12" x14ac:dyDescent="0.15">
      <c r="G20231"/>
      <c r="H20231"/>
      <c r="I20231"/>
      <c r="J20231"/>
      <c r="K20231"/>
      <c r="L20231" s="172"/>
    </row>
    <row r="20232" spans="7:12" x14ac:dyDescent="0.15">
      <c r="G20232"/>
      <c r="H20232"/>
      <c r="I20232"/>
      <c r="J20232"/>
      <c r="K20232"/>
      <c r="L20232" s="172"/>
    </row>
    <row r="20233" spans="7:12" x14ac:dyDescent="0.15">
      <c r="G20233"/>
      <c r="H20233"/>
      <c r="I20233"/>
      <c r="J20233"/>
      <c r="K20233"/>
      <c r="L20233" s="172"/>
    </row>
    <row r="20234" spans="7:12" x14ac:dyDescent="0.15">
      <c r="G20234"/>
      <c r="H20234"/>
      <c r="I20234"/>
      <c r="J20234"/>
      <c r="K20234"/>
      <c r="L20234" s="172"/>
    </row>
    <row r="20235" spans="7:12" x14ac:dyDescent="0.15">
      <c r="G20235"/>
      <c r="H20235"/>
      <c r="I20235"/>
      <c r="J20235"/>
      <c r="K20235"/>
      <c r="L20235" s="172"/>
    </row>
    <row r="20236" spans="7:12" x14ac:dyDescent="0.15">
      <c r="G20236"/>
      <c r="H20236"/>
      <c r="I20236"/>
      <c r="J20236"/>
      <c r="K20236"/>
      <c r="L20236" s="172"/>
    </row>
    <row r="20237" spans="7:12" x14ac:dyDescent="0.15">
      <c r="G20237"/>
      <c r="H20237"/>
      <c r="I20237"/>
      <c r="J20237"/>
      <c r="K20237"/>
      <c r="L20237" s="172"/>
    </row>
    <row r="20238" spans="7:12" x14ac:dyDescent="0.15">
      <c r="G20238"/>
      <c r="H20238"/>
      <c r="I20238"/>
      <c r="J20238"/>
      <c r="K20238"/>
      <c r="L20238" s="172"/>
    </row>
    <row r="20239" spans="7:12" x14ac:dyDescent="0.15">
      <c r="G20239"/>
      <c r="H20239"/>
      <c r="I20239"/>
      <c r="J20239"/>
      <c r="K20239"/>
      <c r="L20239" s="172"/>
    </row>
    <row r="20240" spans="7:12" x14ac:dyDescent="0.15">
      <c r="G20240"/>
      <c r="H20240"/>
      <c r="I20240"/>
      <c r="J20240"/>
      <c r="K20240"/>
      <c r="L20240" s="172"/>
    </row>
    <row r="20241" spans="7:12" x14ac:dyDescent="0.15">
      <c r="G20241"/>
      <c r="H20241"/>
      <c r="I20241"/>
      <c r="J20241"/>
      <c r="K20241"/>
      <c r="L20241" s="172"/>
    </row>
    <row r="20242" spans="7:12" x14ac:dyDescent="0.15">
      <c r="G20242"/>
      <c r="H20242"/>
      <c r="I20242"/>
      <c r="J20242"/>
      <c r="K20242"/>
      <c r="L20242" s="172"/>
    </row>
    <row r="20243" spans="7:12" x14ac:dyDescent="0.15">
      <c r="G20243"/>
      <c r="H20243"/>
      <c r="I20243"/>
      <c r="J20243"/>
      <c r="K20243"/>
      <c r="L20243" s="172"/>
    </row>
    <row r="20244" spans="7:12" x14ac:dyDescent="0.15">
      <c r="G20244"/>
      <c r="H20244"/>
      <c r="I20244"/>
      <c r="J20244"/>
      <c r="K20244"/>
      <c r="L20244" s="172"/>
    </row>
    <row r="20245" spans="7:12" x14ac:dyDescent="0.15">
      <c r="G20245"/>
      <c r="H20245"/>
      <c r="I20245"/>
      <c r="J20245"/>
      <c r="K20245"/>
      <c r="L20245" s="172"/>
    </row>
    <row r="20246" spans="7:12" x14ac:dyDescent="0.15">
      <c r="G20246"/>
      <c r="H20246"/>
      <c r="I20246"/>
      <c r="J20246"/>
      <c r="K20246"/>
      <c r="L20246" s="172"/>
    </row>
    <row r="20247" spans="7:12" x14ac:dyDescent="0.15">
      <c r="G20247"/>
      <c r="H20247"/>
      <c r="I20247"/>
      <c r="J20247"/>
      <c r="K20247"/>
      <c r="L20247" s="172"/>
    </row>
    <row r="20248" spans="7:12" x14ac:dyDescent="0.15">
      <c r="G20248"/>
      <c r="H20248"/>
      <c r="I20248"/>
      <c r="J20248"/>
      <c r="K20248"/>
      <c r="L20248" s="172"/>
    </row>
    <row r="20249" spans="7:12" x14ac:dyDescent="0.15">
      <c r="G20249"/>
      <c r="H20249"/>
      <c r="I20249"/>
      <c r="J20249"/>
      <c r="K20249"/>
      <c r="L20249" s="172"/>
    </row>
    <row r="20250" spans="7:12" x14ac:dyDescent="0.15">
      <c r="G20250"/>
      <c r="H20250"/>
      <c r="I20250"/>
      <c r="J20250"/>
      <c r="K20250"/>
      <c r="L20250" s="172"/>
    </row>
    <row r="20251" spans="7:12" x14ac:dyDescent="0.15">
      <c r="G20251"/>
      <c r="H20251"/>
      <c r="I20251"/>
      <c r="J20251"/>
      <c r="K20251"/>
      <c r="L20251" s="172"/>
    </row>
    <row r="20252" spans="7:12" x14ac:dyDescent="0.15">
      <c r="G20252"/>
      <c r="H20252"/>
      <c r="I20252"/>
      <c r="J20252"/>
      <c r="K20252"/>
      <c r="L20252" s="172"/>
    </row>
    <row r="20253" spans="7:12" x14ac:dyDescent="0.15">
      <c r="G20253"/>
      <c r="H20253"/>
      <c r="I20253"/>
      <c r="J20253"/>
      <c r="K20253"/>
      <c r="L20253" s="172"/>
    </row>
    <row r="20254" spans="7:12" x14ac:dyDescent="0.15">
      <c r="G20254"/>
      <c r="H20254"/>
      <c r="I20254"/>
      <c r="J20254"/>
      <c r="K20254"/>
      <c r="L20254" s="172"/>
    </row>
    <row r="20255" spans="7:12" x14ac:dyDescent="0.15">
      <c r="G20255"/>
      <c r="H20255"/>
      <c r="I20255"/>
      <c r="J20255"/>
      <c r="K20255"/>
      <c r="L20255" s="172"/>
    </row>
    <row r="20256" spans="7:12" x14ac:dyDescent="0.15">
      <c r="G20256"/>
      <c r="H20256"/>
      <c r="I20256"/>
      <c r="J20256"/>
      <c r="K20256"/>
      <c r="L20256" s="172"/>
    </row>
    <row r="20257" spans="7:12" x14ac:dyDescent="0.15">
      <c r="G20257"/>
      <c r="H20257"/>
      <c r="I20257"/>
      <c r="J20257"/>
      <c r="K20257"/>
      <c r="L20257" s="172"/>
    </row>
    <row r="20258" spans="7:12" x14ac:dyDescent="0.15">
      <c r="G20258"/>
      <c r="H20258"/>
      <c r="I20258"/>
      <c r="J20258"/>
      <c r="K20258"/>
      <c r="L20258" s="172"/>
    </row>
    <row r="20259" spans="7:12" x14ac:dyDescent="0.15">
      <c r="G20259"/>
      <c r="H20259"/>
      <c r="I20259"/>
      <c r="J20259"/>
      <c r="K20259"/>
      <c r="L20259" s="172"/>
    </row>
    <row r="20260" spans="7:12" x14ac:dyDescent="0.15">
      <c r="G20260"/>
      <c r="H20260"/>
      <c r="I20260"/>
      <c r="J20260"/>
      <c r="K20260"/>
      <c r="L20260" s="172"/>
    </row>
    <row r="20261" spans="7:12" x14ac:dyDescent="0.15">
      <c r="G20261"/>
      <c r="H20261"/>
      <c r="I20261"/>
      <c r="J20261"/>
      <c r="K20261"/>
      <c r="L20261" s="172"/>
    </row>
    <row r="20262" spans="7:12" x14ac:dyDescent="0.15">
      <c r="G20262"/>
      <c r="H20262"/>
      <c r="I20262"/>
      <c r="J20262"/>
      <c r="K20262"/>
      <c r="L20262" s="172"/>
    </row>
    <row r="20263" spans="7:12" x14ac:dyDescent="0.15">
      <c r="G20263"/>
      <c r="H20263"/>
      <c r="I20263"/>
      <c r="J20263"/>
      <c r="K20263"/>
      <c r="L20263" s="172"/>
    </row>
    <row r="20264" spans="7:12" x14ac:dyDescent="0.15">
      <c r="G20264"/>
      <c r="H20264"/>
      <c r="I20264"/>
      <c r="J20264"/>
      <c r="K20264"/>
      <c r="L20264" s="172"/>
    </row>
    <row r="20265" spans="7:12" x14ac:dyDescent="0.15">
      <c r="G20265"/>
      <c r="H20265"/>
      <c r="I20265"/>
      <c r="J20265"/>
      <c r="K20265"/>
      <c r="L20265" s="172"/>
    </row>
    <row r="20266" spans="7:12" x14ac:dyDescent="0.15">
      <c r="G20266"/>
      <c r="H20266"/>
      <c r="I20266"/>
      <c r="J20266"/>
      <c r="K20266"/>
      <c r="L20266" s="172"/>
    </row>
    <row r="20267" spans="7:12" x14ac:dyDescent="0.15">
      <c r="G20267"/>
      <c r="H20267"/>
      <c r="I20267"/>
      <c r="J20267"/>
      <c r="K20267"/>
      <c r="L20267" s="172"/>
    </row>
    <row r="20268" spans="7:12" x14ac:dyDescent="0.15">
      <c r="G20268"/>
      <c r="H20268"/>
      <c r="I20268"/>
      <c r="J20268"/>
      <c r="K20268"/>
      <c r="L20268" s="172"/>
    </row>
    <row r="20269" spans="7:12" x14ac:dyDescent="0.15">
      <c r="G20269"/>
      <c r="H20269"/>
      <c r="I20269"/>
      <c r="J20269"/>
      <c r="K20269"/>
      <c r="L20269" s="172"/>
    </row>
    <row r="20270" spans="7:12" x14ac:dyDescent="0.15">
      <c r="G20270"/>
      <c r="H20270"/>
      <c r="I20270"/>
      <c r="J20270"/>
      <c r="K20270"/>
      <c r="L20270" s="172"/>
    </row>
    <row r="20271" spans="7:12" x14ac:dyDescent="0.15">
      <c r="G20271"/>
      <c r="H20271"/>
      <c r="I20271"/>
      <c r="J20271"/>
      <c r="K20271"/>
      <c r="L20271" s="172"/>
    </row>
    <row r="20272" spans="7:12" x14ac:dyDescent="0.15">
      <c r="G20272"/>
      <c r="H20272"/>
      <c r="I20272"/>
      <c r="J20272"/>
      <c r="K20272"/>
      <c r="L20272" s="172"/>
    </row>
    <row r="20273" spans="7:12" x14ac:dyDescent="0.15">
      <c r="G20273"/>
      <c r="H20273"/>
      <c r="I20273"/>
      <c r="J20273"/>
      <c r="K20273"/>
      <c r="L20273" s="172"/>
    </row>
    <row r="20274" spans="7:12" x14ac:dyDescent="0.15">
      <c r="G20274"/>
      <c r="H20274"/>
      <c r="I20274"/>
      <c r="J20274"/>
      <c r="K20274"/>
      <c r="L20274" s="172"/>
    </row>
    <row r="20275" spans="7:12" x14ac:dyDescent="0.15">
      <c r="G20275"/>
      <c r="H20275"/>
      <c r="I20275"/>
      <c r="J20275"/>
      <c r="K20275"/>
      <c r="L20275" s="172"/>
    </row>
    <row r="20276" spans="7:12" x14ac:dyDescent="0.15">
      <c r="G20276"/>
      <c r="H20276"/>
      <c r="I20276"/>
      <c r="J20276"/>
      <c r="K20276"/>
      <c r="L20276" s="172"/>
    </row>
    <row r="20277" spans="7:12" x14ac:dyDescent="0.15">
      <c r="G20277"/>
      <c r="H20277"/>
      <c r="I20277"/>
      <c r="J20277"/>
      <c r="K20277"/>
      <c r="L20277" s="172"/>
    </row>
    <row r="20278" spans="7:12" x14ac:dyDescent="0.15">
      <c r="G20278"/>
      <c r="H20278"/>
      <c r="I20278"/>
      <c r="J20278"/>
      <c r="K20278"/>
      <c r="L20278" s="172"/>
    </row>
    <row r="20279" spans="7:12" x14ac:dyDescent="0.15">
      <c r="G20279"/>
      <c r="H20279"/>
      <c r="I20279"/>
      <c r="J20279"/>
      <c r="K20279"/>
      <c r="L20279" s="172"/>
    </row>
    <row r="20280" spans="7:12" x14ac:dyDescent="0.15">
      <c r="G20280"/>
      <c r="H20280"/>
      <c r="I20280"/>
      <c r="J20280"/>
      <c r="K20280"/>
      <c r="L20280" s="172"/>
    </row>
    <row r="20281" spans="7:12" x14ac:dyDescent="0.15">
      <c r="G20281"/>
      <c r="H20281"/>
      <c r="I20281"/>
      <c r="J20281"/>
      <c r="K20281"/>
      <c r="L20281" s="172"/>
    </row>
    <row r="20282" spans="7:12" x14ac:dyDescent="0.15">
      <c r="G20282"/>
      <c r="H20282"/>
      <c r="I20282"/>
      <c r="J20282"/>
      <c r="K20282"/>
      <c r="L20282" s="172"/>
    </row>
    <row r="20283" spans="7:12" x14ac:dyDescent="0.15">
      <c r="G20283"/>
      <c r="H20283"/>
      <c r="I20283"/>
      <c r="J20283"/>
      <c r="K20283"/>
      <c r="L20283" s="172"/>
    </row>
    <row r="20284" spans="7:12" x14ac:dyDescent="0.15">
      <c r="G20284"/>
      <c r="H20284"/>
      <c r="I20284"/>
      <c r="J20284"/>
      <c r="K20284"/>
      <c r="L20284" s="172"/>
    </row>
    <row r="20285" spans="7:12" x14ac:dyDescent="0.15">
      <c r="G20285"/>
      <c r="H20285"/>
      <c r="I20285"/>
      <c r="J20285"/>
      <c r="K20285"/>
      <c r="L20285" s="172"/>
    </row>
    <row r="20286" spans="7:12" x14ac:dyDescent="0.15">
      <c r="G20286"/>
      <c r="H20286"/>
      <c r="I20286"/>
      <c r="J20286"/>
      <c r="K20286"/>
      <c r="L20286" s="172"/>
    </row>
    <row r="20287" spans="7:12" x14ac:dyDescent="0.15">
      <c r="G20287"/>
      <c r="H20287"/>
      <c r="I20287"/>
      <c r="J20287"/>
      <c r="K20287"/>
      <c r="L20287" s="172"/>
    </row>
    <row r="20288" spans="7:12" x14ac:dyDescent="0.15">
      <c r="G20288"/>
      <c r="H20288"/>
      <c r="I20288"/>
      <c r="J20288"/>
      <c r="K20288"/>
      <c r="L20288" s="172"/>
    </row>
    <row r="20289" spans="7:12" x14ac:dyDescent="0.15">
      <c r="G20289"/>
      <c r="H20289"/>
      <c r="I20289"/>
      <c r="J20289"/>
      <c r="K20289"/>
      <c r="L20289" s="172"/>
    </row>
    <row r="20290" spans="7:12" x14ac:dyDescent="0.15">
      <c r="G20290"/>
      <c r="H20290"/>
      <c r="I20290"/>
      <c r="J20290"/>
      <c r="K20290"/>
      <c r="L20290" s="172"/>
    </row>
    <row r="20291" spans="7:12" x14ac:dyDescent="0.15">
      <c r="G20291"/>
      <c r="H20291"/>
      <c r="I20291"/>
      <c r="J20291"/>
      <c r="K20291"/>
      <c r="L20291" s="172"/>
    </row>
    <row r="20292" spans="7:12" x14ac:dyDescent="0.15">
      <c r="G20292"/>
      <c r="H20292"/>
      <c r="I20292"/>
      <c r="J20292"/>
      <c r="K20292"/>
      <c r="L20292" s="172"/>
    </row>
    <row r="20293" spans="7:12" x14ac:dyDescent="0.15">
      <c r="G20293"/>
      <c r="H20293"/>
      <c r="I20293"/>
      <c r="J20293"/>
      <c r="K20293"/>
      <c r="L20293" s="172"/>
    </row>
    <row r="20294" spans="7:12" x14ac:dyDescent="0.15">
      <c r="G20294"/>
      <c r="H20294"/>
      <c r="I20294"/>
      <c r="J20294"/>
      <c r="K20294"/>
      <c r="L20294" s="172"/>
    </row>
    <row r="20295" spans="7:12" x14ac:dyDescent="0.15">
      <c r="G20295"/>
      <c r="H20295"/>
      <c r="I20295"/>
      <c r="J20295"/>
      <c r="K20295"/>
      <c r="L20295" s="172"/>
    </row>
    <row r="20296" spans="7:12" x14ac:dyDescent="0.15">
      <c r="G20296"/>
      <c r="H20296"/>
      <c r="I20296"/>
      <c r="J20296"/>
      <c r="K20296"/>
      <c r="L20296" s="172"/>
    </row>
    <row r="20297" spans="7:12" x14ac:dyDescent="0.15">
      <c r="G20297"/>
      <c r="H20297"/>
      <c r="I20297"/>
      <c r="J20297"/>
      <c r="K20297"/>
      <c r="L20297" s="172"/>
    </row>
    <row r="20298" spans="7:12" x14ac:dyDescent="0.15">
      <c r="G20298"/>
      <c r="H20298"/>
      <c r="I20298"/>
      <c r="J20298"/>
      <c r="K20298"/>
      <c r="L20298" s="172"/>
    </row>
    <row r="20299" spans="7:12" x14ac:dyDescent="0.15">
      <c r="G20299"/>
      <c r="H20299"/>
      <c r="I20299"/>
      <c r="J20299"/>
      <c r="K20299"/>
      <c r="L20299" s="172"/>
    </row>
    <row r="20300" spans="7:12" x14ac:dyDescent="0.15">
      <c r="G20300"/>
      <c r="H20300"/>
      <c r="I20300"/>
      <c r="J20300"/>
      <c r="K20300"/>
      <c r="L20300" s="172"/>
    </row>
    <row r="20301" spans="7:12" x14ac:dyDescent="0.15">
      <c r="G20301"/>
      <c r="H20301"/>
      <c r="I20301"/>
      <c r="J20301"/>
      <c r="K20301"/>
      <c r="L20301" s="172"/>
    </row>
    <row r="20302" spans="7:12" x14ac:dyDescent="0.15">
      <c r="G20302"/>
      <c r="H20302"/>
      <c r="I20302"/>
      <c r="J20302"/>
      <c r="K20302"/>
      <c r="L20302" s="172"/>
    </row>
    <row r="20303" spans="7:12" x14ac:dyDescent="0.15">
      <c r="G20303"/>
      <c r="H20303"/>
      <c r="I20303"/>
      <c r="J20303"/>
      <c r="K20303"/>
      <c r="L20303" s="172"/>
    </row>
    <row r="20304" spans="7:12" x14ac:dyDescent="0.15">
      <c r="G20304"/>
      <c r="H20304"/>
      <c r="I20304"/>
      <c r="J20304"/>
      <c r="K20304"/>
      <c r="L20304" s="172"/>
    </row>
    <row r="20305" spans="7:12" x14ac:dyDescent="0.15">
      <c r="G20305"/>
      <c r="H20305"/>
      <c r="I20305"/>
      <c r="J20305"/>
      <c r="K20305"/>
      <c r="L20305" s="172"/>
    </row>
    <row r="20306" spans="7:12" x14ac:dyDescent="0.15">
      <c r="G20306"/>
      <c r="H20306"/>
      <c r="I20306"/>
      <c r="J20306"/>
      <c r="K20306"/>
      <c r="L20306" s="172"/>
    </row>
    <row r="20307" spans="7:12" x14ac:dyDescent="0.15">
      <c r="G20307"/>
      <c r="H20307"/>
      <c r="I20307"/>
      <c r="J20307"/>
      <c r="K20307"/>
      <c r="L20307" s="172"/>
    </row>
    <row r="20308" spans="7:12" x14ac:dyDescent="0.15">
      <c r="G20308"/>
      <c r="H20308"/>
      <c r="I20308"/>
      <c r="J20308"/>
      <c r="K20308"/>
      <c r="L20308" s="172"/>
    </row>
    <row r="20309" spans="7:12" x14ac:dyDescent="0.15">
      <c r="G20309"/>
      <c r="H20309"/>
      <c r="I20309"/>
      <c r="J20309"/>
      <c r="K20309"/>
      <c r="L20309" s="172"/>
    </row>
    <row r="20310" spans="7:12" x14ac:dyDescent="0.15">
      <c r="G20310"/>
      <c r="H20310"/>
      <c r="I20310"/>
      <c r="J20310"/>
      <c r="K20310"/>
      <c r="L20310" s="172"/>
    </row>
    <row r="20311" spans="7:12" x14ac:dyDescent="0.15">
      <c r="G20311"/>
      <c r="H20311"/>
      <c r="I20311"/>
      <c r="J20311"/>
      <c r="K20311"/>
      <c r="L20311" s="172"/>
    </row>
    <row r="20312" spans="7:12" x14ac:dyDescent="0.15">
      <c r="G20312"/>
      <c r="H20312"/>
      <c r="I20312"/>
      <c r="J20312"/>
      <c r="K20312"/>
      <c r="L20312" s="172"/>
    </row>
    <row r="20313" spans="7:12" x14ac:dyDescent="0.15">
      <c r="G20313"/>
      <c r="H20313"/>
      <c r="I20313"/>
      <c r="J20313"/>
      <c r="K20313"/>
      <c r="L20313" s="172"/>
    </row>
    <row r="20314" spans="7:12" x14ac:dyDescent="0.15">
      <c r="G20314"/>
      <c r="H20314"/>
      <c r="I20314"/>
      <c r="J20314"/>
      <c r="K20314"/>
      <c r="L20314" s="172"/>
    </row>
    <row r="20315" spans="7:12" x14ac:dyDescent="0.15">
      <c r="G20315"/>
      <c r="H20315"/>
      <c r="I20315"/>
      <c r="J20315"/>
      <c r="K20315"/>
      <c r="L20315" s="172"/>
    </row>
    <row r="20316" spans="7:12" x14ac:dyDescent="0.15">
      <c r="G20316"/>
      <c r="H20316"/>
      <c r="I20316"/>
      <c r="J20316"/>
      <c r="K20316"/>
      <c r="L20316" s="172"/>
    </row>
    <row r="20317" spans="7:12" x14ac:dyDescent="0.15">
      <c r="G20317"/>
      <c r="H20317"/>
      <c r="I20317"/>
      <c r="J20317"/>
      <c r="K20317"/>
      <c r="L20317" s="172"/>
    </row>
    <row r="20318" spans="7:12" x14ac:dyDescent="0.15">
      <c r="G20318"/>
      <c r="H20318"/>
      <c r="I20318"/>
      <c r="J20318"/>
      <c r="K20318"/>
      <c r="L20318" s="172"/>
    </row>
    <row r="20319" spans="7:12" x14ac:dyDescent="0.15">
      <c r="G20319"/>
      <c r="H20319"/>
      <c r="I20319"/>
      <c r="J20319"/>
      <c r="K20319"/>
      <c r="L20319" s="172"/>
    </row>
    <row r="20320" spans="7:12" x14ac:dyDescent="0.15">
      <c r="G20320"/>
      <c r="H20320"/>
      <c r="I20320"/>
      <c r="J20320"/>
      <c r="K20320"/>
      <c r="L20320" s="172"/>
    </row>
    <row r="20321" spans="7:12" x14ac:dyDescent="0.15">
      <c r="G20321"/>
      <c r="H20321"/>
      <c r="I20321"/>
      <c r="J20321"/>
      <c r="K20321"/>
      <c r="L20321" s="172"/>
    </row>
    <row r="20322" spans="7:12" x14ac:dyDescent="0.15">
      <c r="G20322"/>
      <c r="H20322"/>
      <c r="I20322"/>
      <c r="J20322"/>
      <c r="K20322"/>
      <c r="L20322" s="172"/>
    </row>
    <row r="20323" spans="7:12" x14ac:dyDescent="0.15">
      <c r="G20323"/>
      <c r="H20323"/>
      <c r="I20323"/>
      <c r="J20323"/>
      <c r="K20323"/>
      <c r="L20323" s="172"/>
    </row>
    <row r="20324" spans="7:12" x14ac:dyDescent="0.15">
      <c r="G20324"/>
      <c r="H20324"/>
      <c r="I20324"/>
      <c r="J20324"/>
      <c r="K20324"/>
      <c r="L20324" s="172"/>
    </row>
    <row r="20325" spans="7:12" x14ac:dyDescent="0.15">
      <c r="G20325"/>
      <c r="H20325"/>
      <c r="I20325"/>
      <c r="J20325"/>
      <c r="K20325"/>
      <c r="L20325" s="172"/>
    </row>
    <row r="20326" spans="7:12" x14ac:dyDescent="0.15">
      <c r="G20326"/>
      <c r="H20326"/>
      <c r="I20326"/>
      <c r="J20326"/>
      <c r="K20326"/>
      <c r="L20326" s="172"/>
    </row>
    <row r="20327" spans="7:12" x14ac:dyDescent="0.15">
      <c r="G20327"/>
      <c r="H20327"/>
      <c r="I20327"/>
      <c r="J20327"/>
      <c r="K20327"/>
      <c r="L20327" s="172"/>
    </row>
    <row r="20328" spans="7:12" x14ac:dyDescent="0.15">
      <c r="G20328"/>
      <c r="H20328"/>
      <c r="I20328"/>
      <c r="J20328"/>
      <c r="K20328"/>
      <c r="L20328" s="172"/>
    </row>
    <row r="20329" spans="7:12" x14ac:dyDescent="0.15">
      <c r="G20329"/>
      <c r="H20329"/>
      <c r="I20329"/>
      <c r="J20329"/>
      <c r="K20329"/>
      <c r="L20329" s="172"/>
    </row>
    <row r="20330" spans="7:12" x14ac:dyDescent="0.15">
      <c r="G20330"/>
      <c r="H20330"/>
      <c r="I20330"/>
      <c r="J20330"/>
      <c r="K20330"/>
      <c r="L20330" s="172"/>
    </row>
    <row r="20331" spans="7:12" x14ac:dyDescent="0.15">
      <c r="G20331"/>
      <c r="H20331"/>
      <c r="I20331"/>
      <c r="J20331"/>
      <c r="K20331"/>
      <c r="L20331" s="172"/>
    </row>
    <row r="20332" spans="7:12" x14ac:dyDescent="0.15">
      <c r="G20332"/>
      <c r="H20332"/>
      <c r="I20332"/>
      <c r="J20332"/>
      <c r="K20332"/>
      <c r="L20332" s="172"/>
    </row>
    <row r="20333" spans="7:12" x14ac:dyDescent="0.15">
      <c r="G20333"/>
      <c r="H20333"/>
      <c r="I20333"/>
      <c r="J20333"/>
      <c r="K20333"/>
      <c r="L20333" s="172"/>
    </row>
    <row r="20334" spans="7:12" x14ac:dyDescent="0.15">
      <c r="G20334"/>
      <c r="H20334"/>
      <c r="I20334"/>
      <c r="J20334"/>
      <c r="K20334"/>
      <c r="L20334" s="172"/>
    </row>
    <row r="20335" spans="7:12" x14ac:dyDescent="0.15">
      <c r="G20335"/>
      <c r="H20335"/>
      <c r="I20335"/>
      <c r="J20335"/>
      <c r="K20335"/>
      <c r="L20335" s="172"/>
    </row>
    <row r="20336" spans="7:12" x14ac:dyDescent="0.15">
      <c r="G20336"/>
      <c r="H20336"/>
      <c r="I20336"/>
      <c r="J20336"/>
      <c r="K20336"/>
      <c r="L20336" s="172"/>
    </row>
    <row r="20337" spans="7:12" x14ac:dyDescent="0.15">
      <c r="G20337"/>
      <c r="H20337"/>
      <c r="I20337"/>
      <c r="J20337"/>
      <c r="K20337"/>
      <c r="L20337" s="172"/>
    </row>
    <row r="20338" spans="7:12" x14ac:dyDescent="0.15">
      <c r="G20338"/>
      <c r="H20338"/>
      <c r="I20338"/>
      <c r="J20338"/>
      <c r="K20338"/>
      <c r="L20338" s="172"/>
    </row>
    <row r="20339" spans="7:12" x14ac:dyDescent="0.15">
      <c r="G20339"/>
      <c r="H20339"/>
      <c r="I20339"/>
      <c r="J20339"/>
      <c r="K20339"/>
      <c r="L20339" s="172"/>
    </row>
    <row r="20340" spans="7:12" x14ac:dyDescent="0.15">
      <c r="G20340"/>
      <c r="H20340"/>
      <c r="I20340"/>
      <c r="J20340"/>
      <c r="K20340"/>
      <c r="L20340" s="172"/>
    </row>
    <row r="20341" spans="7:12" x14ac:dyDescent="0.15">
      <c r="G20341"/>
      <c r="H20341"/>
      <c r="I20341"/>
      <c r="J20341"/>
      <c r="K20341"/>
      <c r="L20341" s="172"/>
    </row>
    <row r="20342" spans="7:12" x14ac:dyDescent="0.15">
      <c r="G20342"/>
      <c r="H20342"/>
      <c r="I20342"/>
      <c r="J20342"/>
      <c r="K20342"/>
      <c r="L20342" s="172"/>
    </row>
    <row r="20343" spans="7:12" x14ac:dyDescent="0.15">
      <c r="G20343"/>
      <c r="H20343"/>
      <c r="I20343"/>
      <c r="J20343"/>
      <c r="K20343"/>
      <c r="L20343" s="172"/>
    </row>
    <row r="20344" spans="7:12" x14ac:dyDescent="0.15">
      <c r="G20344"/>
      <c r="H20344"/>
      <c r="I20344"/>
      <c r="J20344"/>
      <c r="K20344"/>
      <c r="L20344" s="172"/>
    </row>
    <row r="20345" spans="7:12" x14ac:dyDescent="0.15">
      <c r="G20345"/>
      <c r="H20345"/>
      <c r="I20345"/>
      <c r="J20345"/>
      <c r="K20345"/>
      <c r="L20345" s="172"/>
    </row>
    <row r="20346" spans="7:12" x14ac:dyDescent="0.15">
      <c r="G20346"/>
      <c r="H20346"/>
      <c r="I20346"/>
      <c r="J20346"/>
      <c r="K20346"/>
      <c r="L20346" s="172"/>
    </row>
    <row r="20347" spans="7:12" x14ac:dyDescent="0.15">
      <c r="G20347"/>
      <c r="H20347"/>
      <c r="I20347"/>
      <c r="J20347"/>
      <c r="K20347"/>
      <c r="L20347" s="172"/>
    </row>
    <row r="20348" spans="7:12" x14ac:dyDescent="0.15">
      <c r="G20348"/>
      <c r="H20348"/>
      <c r="I20348"/>
      <c r="J20348"/>
      <c r="K20348"/>
      <c r="L20348" s="172"/>
    </row>
    <row r="20349" spans="7:12" x14ac:dyDescent="0.15">
      <c r="G20349"/>
      <c r="H20349"/>
      <c r="I20349"/>
      <c r="J20349"/>
      <c r="K20349"/>
      <c r="L20349" s="172"/>
    </row>
    <row r="20350" spans="7:12" x14ac:dyDescent="0.15">
      <c r="G20350"/>
      <c r="H20350"/>
      <c r="I20350"/>
      <c r="J20350"/>
      <c r="K20350"/>
      <c r="L20350" s="172"/>
    </row>
    <row r="20351" spans="7:12" x14ac:dyDescent="0.15">
      <c r="G20351"/>
      <c r="H20351"/>
      <c r="I20351"/>
      <c r="J20351"/>
      <c r="K20351"/>
      <c r="L20351" s="172"/>
    </row>
    <row r="20352" spans="7:12" x14ac:dyDescent="0.15">
      <c r="G20352"/>
      <c r="H20352"/>
      <c r="I20352"/>
      <c r="J20352"/>
      <c r="K20352"/>
      <c r="L20352" s="172"/>
    </row>
    <row r="20353" spans="7:12" x14ac:dyDescent="0.15">
      <c r="G20353"/>
      <c r="H20353"/>
      <c r="I20353"/>
      <c r="J20353"/>
      <c r="K20353"/>
      <c r="L20353" s="172"/>
    </row>
    <row r="20354" spans="7:12" x14ac:dyDescent="0.15">
      <c r="G20354"/>
      <c r="H20354"/>
      <c r="I20354"/>
      <c r="J20354"/>
      <c r="K20354"/>
      <c r="L20354" s="172"/>
    </row>
    <row r="20355" spans="7:12" x14ac:dyDescent="0.15">
      <c r="G20355"/>
      <c r="H20355"/>
      <c r="I20355"/>
      <c r="J20355"/>
      <c r="K20355"/>
      <c r="L20355" s="172"/>
    </row>
    <row r="20356" spans="7:12" x14ac:dyDescent="0.15">
      <c r="G20356"/>
      <c r="H20356"/>
      <c r="I20356"/>
      <c r="J20356"/>
      <c r="K20356"/>
      <c r="L20356" s="172"/>
    </row>
    <row r="20357" spans="7:12" x14ac:dyDescent="0.15">
      <c r="G20357"/>
      <c r="H20357"/>
      <c r="I20357"/>
      <c r="J20357"/>
      <c r="K20357"/>
      <c r="L20357" s="172"/>
    </row>
    <row r="20358" spans="7:12" x14ac:dyDescent="0.15">
      <c r="G20358"/>
      <c r="H20358"/>
      <c r="I20358"/>
      <c r="J20358"/>
      <c r="K20358"/>
      <c r="L20358" s="172"/>
    </row>
    <row r="20359" spans="7:12" x14ac:dyDescent="0.15">
      <c r="G20359"/>
      <c r="H20359"/>
      <c r="I20359"/>
      <c r="J20359"/>
      <c r="K20359"/>
      <c r="L20359" s="172"/>
    </row>
    <row r="20360" spans="7:12" x14ac:dyDescent="0.15">
      <c r="G20360"/>
      <c r="H20360"/>
      <c r="I20360"/>
      <c r="J20360"/>
      <c r="K20360"/>
      <c r="L20360" s="172"/>
    </row>
    <row r="20361" spans="7:12" x14ac:dyDescent="0.15">
      <c r="G20361"/>
      <c r="H20361"/>
      <c r="I20361"/>
      <c r="J20361"/>
      <c r="K20361"/>
      <c r="L20361" s="172"/>
    </row>
    <row r="20362" spans="7:12" x14ac:dyDescent="0.15">
      <c r="G20362"/>
      <c r="H20362"/>
      <c r="I20362"/>
      <c r="J20362"/>
      <c r="K20362"/>
      <c r="L20362" s="172"/>
    </row>
    <row r="20363" spans="7:12" x14ac:dyDescent="0.15">
      <c r="G20363"/>
      <c r="H20363"/>
      <c r="I20363"/>
      <c r="J20363"/>
      <c r="K20363"/>
      <c r="L20363" s="172"/>
    </row>
    <row r="20364" spans="7:12" x14ac:dyDescent="0.15">
      <c r="G20364"/>
      <c r="H20364"/>
      <c r="I20364"/>
      <c r="J20364"/>
      <c r="K20364"/>
      <c r="L20364" s="172"/>
    </row>
    <row r="20365" spans="7:12" x14ac:dyDescent="0.15">
      <c r="G20365"/>
      <c r="H20365"/>
      <c r="I20365"/>
      <c r="J20365"/>
      <c r="K20365"/>
      <c r="L20365" s="172"/>
    </row>
    <row r="20366" spans="7:12" x14ac:dyDescent="0.15">
      <c r="G20366"/>
      <c r="H20366"/>
      <c r="I20366"/>
      <c r="J20366"/>
      <c r="K20366"/>
      <c r="L20366" s="172"/>
    </row>
    <row r="20367" spans="7:12" x14ac:dyDescent="0.15">
      <c r="G20367"/>
      <c r="H20367"/>
      <c r="I20367"/>
      <c r="J20367"/>
      <c r="K20367"/>
      <c r="L20367" s="172"/>
    </row>
    <row r="20368" spans="7:12" x14ac:dyDescent="0.15">
      <c r="G20368"/>
      <c r="H20368"/>
      <c r="I20368"/>
      <c r="J20368"/>
      <c r="K20368"/>
      <c r="L20368" s="172"/>
    </row>
    <row r="20369" spans="7:12" x14ac:dyDescent="0.15">
      <c r="G20369"/>
      <c r="H20369"/>
      <c r="I20369"/>
      <c r="J20369"/>
      <c r="K20369"/>
      <c r="L20369" s="172"/>
    </row>
    <row r="20370" spans="7:12" x14ac:dyDescent="0.15">
      <c r="G20370"/>
      <c r="H20370"/>
      <c r="I20370"/>
      <c r="J20370"/>
      <c r="K20370"/>
      <c r="L20370" s="172"/>
    </row>
    <row r="20371" spans="7:12" x14ac:dyDescent="0.15">
      <c r="G20371"/>
      <c r="H20371"/>
      <c r="I20371"/>
      <c r="J20371"/>
      <c r="K20371"/>
      <c r="L20371" s="172"/>
    </row>
    <row r="20372" spans="7:12" x14ac:dyDescent="0.15">
      <c r="G20372"/>
      <c r="H20372"/>
      <c r="I20372"/>
      <c r="J20372"/>
      <c r="K20372"/>
      <c r="L20372" s="172"/>
    </row>
    <row r="20373" spans="7:12" x14ac:dyDescent="0.15">
      <c r="G20373"/>
      <c r="H20373"/>
      <c r="I20373"/>
      <c r="J20373"/>
      <c r="K20373"/>
      <c r="L20373" s="172"/>
    </row>
    <row r="20374" spans="7:12" x14ac:dyDescent="0.15">
      <c r="G20374"/>
      <c r="H20374"/>
      <c r="I20374"/>
      <c r="J20374"/>
      <c r="K20374"/>
      <c r="L20374" s="172"/>
    </row>
    <row r="20375" spans="7:12" x14ac:dyDescent="0.15">
      <c r="G20375"/>
      <c r="H20375"/>
      <c r="I20375"/>
      <c r="J20375"/>
      <c r="K20375"/>
      <c r="L20375" s="172"/>
    </row>
    <row r="20376" spans="7:12" x14ac:dyDescent="0.15">
      <c r="G20376"/>
      <c r="H20376"/>
      <c r="I20376"/>
      <c r="J20376"/>
      <c r="K20376"/>
      <c r="L20376" s="172"/>
    </row>
    <row r="20377" spans="7:12" x14ac:dyDescent="0.15">
      <c r="G20377"/>
      <c r="H20377"/>
      <c r="I20377"/>
      <c r="J20377"/>
      <c r="K20377"/>
      <c r="L20377" s="172"/>
    </row>
    <row r="20378" spans="7:12" x14ac:dyDescent="0.15">
      <c r="G20378"/>
      <c r="H20378"/>
      <c r="I20378"/>
      <c r="J20378"/>
      <c r="K20378"/>
      <c r="L20378" s="172"/>
    </row>
    <row r="20379" spans="7:12" x14ac:dyDescent="0.15">
      <c r="G20379"/>
      <c r="H20379"/>
      <c r="I20379"/>
      <c r="J20379"/>
      <c r="K20379"/>
      <c r="L20379" s="172"/>
    </row>
    <row r="20380" spans="7:12" x14ac:dyDescent="0.15">
      <c r="G20380"/>
      <c r="H20380"/>
      <c r="I20380"/>
      <c r="J20380"/>
      <c r="K20380"/>
      <c r="L20380" s="172"/>
    </row>
    <row r="20381" spans="7:12" x14ac:dyDescent="0.15">
      <c r="G20381"/>
      <c r="H20381"/>
      <c r="I20381"/>
      <c r="J20381"/>
      <c r="K20381"/>
      <c r="L20381" s="172"/>
    </row>
    <row r="20382" spans="7:12" x14ac:dyDescent="0.15">
      <c r="G20382"/>
      <c r="H20382"/>
      <c r="I20382"/>
      <c r="J20382"/>
      <c r="K20382"/>
      <c r="L20382" s="172"/>
    </row>
    <row r="20383" spans="7:12" x14ac:dyDescent="0.15">
      <c r="G20383"/>
      <c r="H20383"/>
      <c r="I20383"/>
      <c r="J20383"/>
      <c r="K20383"/>
      <c r="L20383" s="172"/>
    </row>
    <row r="20384" spans="7:12" x14ac:dyDescent="0.15">
      <c r="G20384"/>
      <c r="H20384"/>
      <c r="I20384"/>
      <c r="J20384"/>
      <c r="K20384"/>
      <c r="L20384" s="172"/>
    </row>
    <row r="20385" spans="7:12" x14ac:dyDescent="0.15">
      <c r="G20385"/>
      <c r="H20385"/>
      <c r="I20385"/>
      <c r="J20385"/>
      <c r="K20385"/>
      <c r="L20385" s="172"/>
    </row>
    <row r="20386" spans="7:12" x14ac:dyDescent="0.15">
      <c r="G20386"/>
      <c r="H20386"/>
      <c r="I20386"/>
      <c r="J20386"/>
      <c r="K20386"/>
      <c r="L20386" s="172"/>
    </row>
    <row r="20387" spans="7:12" x14ac:dyDescent="0.15">
      <c r="G20387"/>
      <c r="H20387"/>
      <c r="I20387"/>
      <c r="J20387"/>
      <c r="K20387"/>
      <c r="L20387" s="172"/>
    </row>
    <row r="20388" spans="7:12" x14ac:dyDescent="0.15">
      <c r="G20388"/>
      <c r="H20388"/>
      <c r="I20388"/>
      <c r="J20388"/>
      <c r="K20388"/>
      <c r="L20388" s="172"/>
    </row>
    <row r="20389" spans="7:12" x14ac:dyDescent="0.15">
      <c r="G20389"/>
      <c r="H20389"/>
      <c r="I20389"/>
      <c r="J20389"/>
      <c r="K20389"/>
      <c r="L20389" s="172"/>
    </row>
    <row r="20390" spans="7:12" x14ac:dyDescent="0.15">
      <c r="G20390"/>
      <c r="H20390"/>
      <c r="I20390"/>
      <c r="J20390"/>
      <c r="K20390"/>
      <c r="L20390" s="172"/>
    </row>
    <row r="20391" spans="7:12" x14ac:dyDescent="0.15">
      <c r="G20391"/>
      <c r="H20391"/>
      <c r="I20391"/>
      <c r="J20391"/>
      <c r="K20391"/>
      <c r="L20391" s="172"/>
    </row>
    <row r="20392" spans="7:12" x14ac:dyDescent="0.15">
      <c r="G20392"/>
      <c r="H20392"/>
      <c r="I20392"/>
      <c r="J20392"/>
      <c r="K20392"/>
      <c r="L20392" s="172"/>
    </row>
    <row r="20393" spans="7:12" x14ac:dyDescent="0.15">
      <c r="G20393"/>
      <c r="H20393"/>
      <c r="I20393"/>
      <c r="J20393"/>
      <c r="K20393"/>
      <c r="L20393" s="172"/>
    </row>
    <row r="20394" spans="7:12" x14ac:dyDescent="0.15">
      <c r="G20394"/>
      <c r="H20394"/>
      <c r="I20394"/>
      <c r="J20394"/>
      <c r="K20394"/>
      <c r="L20394" s="172"/>
    </row>
    <row r="20395" spans="7:12" x14ac:dyDescent="0.15">
      <c r="G20395"/>
      <c r="H20395"/>
      <c r="I20395"/>
      <c r="J20395"/>
      <c r="K20395"/>
      <c r="L20395" s="172"/>
    </row>
    <row r="20396" spans="7:12" x14ac:dyDescent="0.15">
      <c r="G20396"/>
      <c r="H20396"/>
      <c r="I20396"/>
      <c r="J20396"/>
      <c r="K20396"/>
      <c r="L20396" s="172"/>
    </row>
    <row r="20397" spans="7:12" x14ac:dyDescent="0.15">
      <c r="G20397"/>
      <c r="H20397"/>
      <c r="I20397"/>
      <c r="J20397"/>
      <c r="K20397"/>
      <c r="L20397" s="172"/>
    </row>
    <row r="20398" spans="7:12" x14ac:dyDescent="0.15">
      <c r="G20398"/>
      <c r="H20398"/>
      <c r="I20398"/>
      <c r="J20398"/>
      <c r="K20398"/>
      <c r="L20398" s="172"/>
    </row>
    <row r="20399" spans="7:12" x14ac:dyDescent="0.15">
      <c r="G20399"/>
      <c r="H20399"/>
      <c r="I20399"/>
      <c r="J20399"/>
      <c r="K20399"/>
      <c r="L20399" s="172"/>
    </row>
    <row r="20400" spans="7:12" x14ac:dyDescent="0.15">
      <c r="G20400"/>
      <c r="H20400"/>
      <c r="I20400"/>
      <c r="J20400"/>
      <c r="K20400"/>
      <c r="L20400" s="172"/>
    </row>
    <row r="20401" spans="7:12" x14ac:dyDescent="0.15">
      <c r="G20401"/>
      <c r="H20401"/>
      <c r="I20401"/>
      <c r="J20401"/>
      <c r="K20401"/>
      <c r="L20401" s="172"/>
    </row>
    <row r="20402" spans="7:12" x14ac:dyDescent="0.15">
      <c r="G20402"/>
      <c r="H20402"/>
      <c r="I20402"/>
      <c r="J20402"/>
      <c r="K20402"/>
      <c r="L20402" s="172"/>
    </row>
    <row r="20403" spans="7:12" x14ac:dyDescent="0.15">
      <c r="G20403"/>
      <c r="H20403"/>
      <c r="I20403"/>
      <c r="J20403"/>
      <c r="K20403"/>
      <c r="L20403" s="172"/>
    </row>
    <row r="20404" spans="7:12" x14ac:dyDescent="0.15">
      <c r="G20404"/>
      <c r="H20404"/>
      <c r="I20404"/>
      <c r="J20404"/>
      <c r="K20404"/>
      <c r="L20404" s="172"/>
    </row>
    <row r="20405" spans="7:12" x14ac:dyDescent="0.15">
      <c r="G20405"/>
      <c r="H20405"/>
      <c r="I20405"/>
      <c r="J20405"/>
      <c r="K20405"/>
      <c r="L20405" s="172"/>
    </row>
    <row r="20406" spans="7:12" x14ac:dyDescent="0.15">
      <c r="G20406"/>
      <c r="H20406"/>
      <c r="I20406"/>
      <c r="J20406"/>
      <c r="K20406"/>
      <c r="L20406" s="172"/>
    </row>
    <row r="20407" spans="7:12" x14ac:dyDescent="0.15">
      <c r="G20407"/>
      <c r="H20407"/>
      <c r="I20407"/>
      <c r="J20407"/>
      <c r="K20407"/>
      <c r="L20407" s="172"/>
    </row>
    <row r="20408" spans="7:12" x14ac:dyDescent="0.15">
      <c r="G20408"/>
      <c r="H20408"/>
      <c r="I20408"/>
      <c r="J20408"/>
      <c r="K20408"/>
      <c r="L20408" s="172"/>
    </row>
    <row r="20409" spans="7:12" x14ac:dyDescent="0.15">
      <c r="G20409"/>
      <c r="H20409"/>
      <c r="I20409"/>
      <c r="J20409"/>
      <c r="K20409"/>
      <c r="L20409" s="172"/>
    </row>
    <row r="20410" spans="7:12" x14ac:dyDescent="0.15">
      <c r="G20410"/>
      <c r="H20410"/>
      <c r="I20410"/>
      <c r="J20410"/>
      <c r="K20410"/>
      <c r="L20410" s="172"/>
    </row>
    <row r="20411" spans="7:12" x14ac:dyDescent="0.15">
      <c r="G20411"/>
      <c r="H20411"/>
      <c r="I20411"/>
      <c r="J20411"/>
      <c r="K20411"/>
      <c r="L20411" s="172"/>
    </row>
    <row r="20412" spans="7:12" x14ac:dyDescent="0.15">
      <c r="G20412"/>
      <c r="H20412"/>
      <c r="I20412"/>
      <c r="J20412"/>
      <c r="K20412"/>
      <c r="L20412" s="172"/>
    </row>
    <row r="20413" spans="7:12" x14ac:dyDescent="0.15">
      <c r="G20413"/>
      <c r="H20413"/>
      <c r="I20413"/>
      <c r="J20413"/>
      <c r="K20413"/>
      <c r="L20413" s="172"/>
    </row>
    <row r="20414" spans="7:12" x14ac:dyDescent="0.15">
      <c r="G20414"/>
      <c r="H20414"/>
      <c r="I20414"/>
      <c r="J20414"/>
      <c r="K20414"/>
      <c r="L20414" s="172"/>
    </row>
    <row r="20415" spans="7:12" x14ac:dyDescent="0.15">
      <c r="G20415"/>
      <c r="H20415"/>
      <c r="I20415"/>
      <c r="J20415"/>
      <c r="K20415"/>
      <c r="L20415" s="172"/>
    </row>
    <row r="20416" spans="7:12" x14ac:dyDescent="0.15">
      <c r="G20416"/>
      <c r="H20416"/>
      <c r="I20416"/>
      <c r="J20416"/>
      <c r="K20416"/>
      <c r="L20416" s="172"/>
    </row>
    <row r="20417" spans="7:12" x14ac:dyDescent="0.15">
      <c r="G20417"/>
      <c r="H20417"/>
      <c r="I20417"/>
      <c r="J20417"/>
      <c r="K20417"/>
      <c r="L20417" s="172"/>
    </row>
    <row r="20418" spans="7:12" x14ac:dyDescent="0.15">
      <c r="G20418"/>
      <c r="H20418"/>
      <c r="I20418"/>
      <c r="J20418"/>
      <c r="K20418"/>
      <c r="L20418" s="172"/>
    </row>
    <row r="20419" spans="7:12" x14ac:dyDescent="0.15">
      <c r="G20419"/>
      <c r="H20419"/>
      <c r="I20419"/>
      <c r="J20419"/>
      <c r="K20419"/>
      <c r="L20419" s="172"/>
    </row>
    <row r="20420" spans="7:12" x14ac:dyDescent="0.15">
      <c r="G20420"/>
      <c r="H20420"/>
      <c r="I20420"/>
      <c r="J20420"/>
      <c r="K20420"/>
      <c r="L20420" s="172"/>
    </row>
    <row r="20421" spans="7:12" x14ac:dyDescent="0.15">
      <c r="G20421"/>
      <c r="H20421"/>
      <c r="I20421"/>
      <c r="J20421"/>
      <c r="K20421"/>
      <c r="L20421" s="172"/>
    </row>
    <row r="20422" spans="7:12" x14ac:dyDescent="0.15">
      <c r="G20422"/>
      <c r="H20422"/>
      <c r="I20422"/>
      <c r="J20422"/>
      <c r="K20422"/>
      <c r="L20422" s="172"/>
    </row>
    <row r="20423" spans="7:12" x14ac:dyDescent="0.15">
      <c r="G20423"/>
      <c r="H20423"/>
      <c r="I20423"/>
      <c r="J20423"/>
      <c r="K20423"/>
      <c r="L20423" s="172"/>
    </row>
    <row r="20424" spans="7:12" x14ac:dyDescent="0.15">
      <c r="G20424"/>
      <c r="H20424"/>
      <c r="I20424"/>
      <c r="J20424"/>
      <c r="K20424"/>
      <c r="L20424" s="172"/>
    </row>
    <row r="20425" spans="7:12" x14ac:dyDescent="0.15">
      <c r="G20425"/>
      <c r="H20425"/>
      <c r="I20425"/>
      <c r="J20425"/>
      <c r="K20425"/>
      <c r="L20425" s="172"/>
    </row>
    <row r="20426" spans="7:12" x14ac:dyDescent="0.15">
      <c r="G20426"/>
      <c r="H20426"/>
      <c r="I20426"/>
      <c r="J20426"/>
      <c r="K20426"/>
      <c r="L20426" s="172"/>
    </row>
    <row r="20427" spans="7:12" x14ac:dyDescent="0.15">
      <c r="G20427"/>
      <c r="H20427"/>
      <c r="I20427"/>
      <c r="J20427"/>
      <c r="K20427"/>
      <c r="L20427" s="172"/>
    </row>
    <row r="20428" spans="7:12" x14ac:dyDescent="0.15">
      <c r="G20428"/>
      <c r="H20428"/>
      <c r="I20428"/>
      <c r="J20428"/>
      <c r="K20428"/>
      <c r="L20428" s="172"/>
    </row>
    <row r="20429" spans="7:12" x14ac:dyDescent="0.15">
      <c r="G20429"/>
      <c r="H20429"/>
      <c r="I20429"/>
      <c r="J20429"/>
      <c r="K20429"/>
      <c r="L20429" s="172"/>
    </row>
    <row r="20430" spans="7:12" x14ac:dyDescent="0.15">
      <c r="G20430"/>
      <c r="H20430"/>
      <c r="I20430"/>
      <c r="J20430"/>
      <c r="K20430"/>
      <c r="L20430" s="172"/>
    </row>
    <row r="20431" spans="7:12" x14ac:dyDescent="0.15">
      <c r="G20431"/>
      <c r="H20431"/>
      <c r="I20431"/>
      <c r="J20431"/>
      <c r="K20431"/>
      <c r="L20431" s="172"/>
    </row>
    <row r="20432" spans="7:12" x14ac:dyDescent="0.15">
      <c r="G20432"/>
      <c r="H20432"/>
      <c r="I20432"/>
      <c r="J20432"/>
      <c r="K20432"/>
      <c r="L20432" s="172"/>
    </row>
    <row r="20433" spans="7:12" x14ac:dyDescent="0.15">
      <c r="G20433"/>
      <c r="H20433"/>
      <c r="I20433"/>
      <c r="J20433"/>
      <c r="K20433"/>
      <c r="L20433" s="172"/>
    </row>
    <row r="20434" spans="7:12" x14ac:dyDescent="0.15">
      <c r="G20434"/>
      <c r="H20434"/>
      <c r="I20434"/>
      <c r="J20434"/>
      <c r="K20434"/>
      <c r="L20434" s="172"/>
    </row>
    <row r="20435" spans="7:12" x14ac:dyDescent="0.15">
      <c r="G20435"/>
      <c r="H20435"/>
      <c r="I20435"/>
      <c r="J20435"/>
      <c r="K20435"/>
      <c r="L20435" s="172"/>
    </row>
    <row r="20436" spans="7:12" x14ac:dyDescent="0.15">
      <c r="G20436"/>
      <c r="H20436"/>
      <c r="I20436"/>
      <c r="J20436"/>
      <c r="K20436"/>
      <c r="L20436" s="172"/>
    </row>
    <row r="20437" spans="7:12" x14ac:dyDescent="0.15">
      <c r="G20437"/>
      <c r="H20437"/>
      <c r="I20437"/>
      <c r="J20437"/>
      <c r="K20437"/>
      <c r="L20437" s="172"/>
    </row>
    <row r="20438" spans="7:12" x14ac:dyDescent="0.15">
      <c r="G20438"/>
      <c r="H20438"/>
      <c r="I20438"/>
      <c r="J20438"/>
      <c r="K20438"/>
      <c r="L20438" s="172"/>
    </row>
    <row r="20439" spans="7:12" x14ac:dyDescent="0.15">
      <c r="G20439"/>
      <c r="H20439"/>
      <c r="I20439"/>
      <c r="J20439"/>
      <c r="K20439"/>
      <c r="L20439" s="172"/>
    </row>
    <row r="20440" spans="7:12" x14ac:dyDescent="0.15">
      <c r="G20440"/>
      <c r="H20440"/>
      <c r="I20440"/>
      <c r="J20440"/>
      <c r="K20440"/>
      <c r="L20440" s="172"/>
    </row>
    <row r="20441" spans="7:12" x14ac:dyDescent="0.15">
      <c r="G20441"/>
      <c r="H20441"/>
      <c r="I20441"/>
      <c r="J20441"/>
      <c r="K20441"/>
      <c r="L20441" s="172"/>
    </row>
    <row r="20442" spans="7:12" x14ac:dyDescent="0.15">
      <c r="G20442"/>
      <c r="H20442"/>
      <c r="I20442"/>
      <c r="J20442"/>
      <c r="K20442"/>
      <c r="L20442" s="172"/>
    </row>
    <row r="20443" spans="7:12" x14ac:dyDescent="0.15">
      <c r="G20443"/>
      <c r="H20443"/>
      <c r="I20443"/>
      <c r="J20443"/>
      <c r="K20443"/>
      <c r="L20443" s="172"/>
    </row>
    <row r="20444" spans="7:12" x14ac:dyDescent="0.15">
      <c r="G20444"/>
      <c r="H20444"/>
      <c r="I20444"/>
      <c r="J20444"/>
      <c r="K20444"/>
      <c r="L20444" s="172"/>
    </row>
    <row r="20445" spans="7:12" x14ac:dyDescent="0.15">
      <c r="G20445"/>
      <c r="H20445"/>
      <c r="I20445"/>
      <c r="J20445"/>
      <c r="K20445"/>
      <c r="L20445" s="172"/>
    </row>
    <row r="20446" spans="7:12" x14ac:dyDescent="0.15">
      <c r="G20446"/>
      <c r="H20446"/>
      <c r="I20446"/>
      <c r="J20446"/>
      <c r="K20446"/>
      <c r="L20446" s="172"/>
    </row>
    <row r="20447" spans="7:12" x14ac:dyDescent="0.15">
      <c r="G20447"/>
      <c r="H20447"/>
      <c r="I20447"/>
      <c r="J20447"/>
      <c r="K20447"/>
      <c r="L20447" s="172"/>
    </row>
    <row r="20448" spans="7:12" x14ac:dyDescent="0.15">
      <c r="G20448"/>
      <c r="H20448"/>
      <c r="I20448"/>
      <c r="J20448"/>
      <c r="K20448"/>
      <c r="L20448" s="172"/>
    </row>
    <row r="20449" spans="7:12" x14ac:dyDescent="0.15">
      <c r="G20449"/>
      <c r="H20449"/>
      <c r="I20449"/>
      <c r="J20449"/>
      <c r="K20449"/>
      <c r="L20449" s="172"/>
    </row>
    <row r="20450" spans="7:12" x14ac:dyDescent="0.15">
      <c r="G20450"/>
      <c r="H20450"/>
      <c r="I20450"/>
      <c r="J20450"/>
      <c r="K20450"/>
      <c r="L20450" s="172"/>
    </row>
    <row r="20451" spans="7:12" x14ac:dyDescent="0.15">
      <c r="G20451"/>
      <c r="H20451"/>
      <c r="I20451"/>
      <c r="J20451"/>
      <c r="K20451"/>
      <c r="L20451" s="172"/>
    </row>
    <row r="20452" spans="7:12" x14ac:dyDescent="0.15">
      <c r="G20452"/>
      <c r="H20452"/>
      <c r="I20452"/>
      <c r="J20452"/>
      <c r="K20452"/>
      <c r="L20452" s="172"/>
    </row>
    <row r="20453" spans="7:12" x14ac:dyDescent="0.15">
      <c r="G20453"/>
      <c r="H20453"/>
      <c r="I20453"/>
      <c r="J20453"/>
      <c r="K20453"/>
      <c r="L20453" s="172"/>
    </row>
    <row r="20454" spans="7:12" x14ac:dyDescent="0.15">
      <c r="G20454"/>
      <c r="H20454"/>
      <c r="I20454"/>
      <c r="J20454"/>
      <c r="K20454"/>
      <c r="L20454" s="172"/>
    </row>
    <row r="20455" spans="7:12" x14ac:dyDescent="0.15">
      <c r="G20455"/>
      <c r="H20455"/>
      <c r="I20455"/>
      <c r="J20455"/>
      <c r="K20455"/>
      <c r="L20455" s="172"/>
    </row>
    <row r="20456" spans="7:12" x14ac:dyDescent="0.15">
      <c r="G20456"/>
      <c r="H20456"/>
      <c r="I20456"/>
      <c r="J20456"/>
      <c r="K20456"/>
      <c r="L20456" s="172"/>
    </row>
    <row r="20457" spans="7:12" x14ac:dyDescent="0.15">
      <c r="G20457"/>
      <c r="H20457"/>
      <c r="I20457"/>
      <c r="J20457"/>
      <c r="K20457"/>
      <c r="L20457" s="172"/>
    </row>
    <row r="20458" spans="7:12" x14ac:dyDescent="0.15">
      <c r="G20458"/>
      <c r="H20458"/>
      <c r="I20458"/>
      <c r="J20458"/>
      <c r="K20458"/>
      <c r="L20458" s="172"/>
    </row>
    <row r="20459" spans="7:12" x14ac:dyDescent="0.15">
      <c r="G20459"/>
      <c r="H20459"/>
      <c r="I20459"/>
      <c r="J20459"/>
      <c r="K20459"/>
      <c r="L20459" s="172"/>
    </row>
    <row r="20460" spans="7:12" x14ac:dyDescent="0.15">
      <c r="G20460"/>
      <c r="H20460"/>
      <c r="I20460"/>
      <c r="J20460"/>
      <c r="K20460"/>
      <c r="L20460" s="172"/>
    </row>
    <row r="20461" spans="7:12" x14ac:dyDescent="0.15">
      <c r="G20461"/>
      <c r="H20461"/>
      <c r="I20461"/>
      <c r="J20461"/>
      <c r="K20461"/>
      <c r="L20461" s="172"/>
    </row>
    <row r="20462" spans="7:12" x14ac:dyDescent="0.15">
      <c r="G20462"/>
      <c r="H20462"/>
      <c r="I20462"/>
      <c r="J20462"/>
      <c r="K20462"/>
      <c r="L20462" s="172"/>
    </row>
    <row r="20463" spans="7:12" x14ac:dyDescent="0.15">
      <c r="G20463"/>
      <c r="H20463"/>
      <c r="I20463"/>
      <c r="J20463"/>
      <c r="K20463"/>
      <c r="L20463" s="172"/>
    </row>
    <row r="20464" spans="7:12" x14ac:dyDescent="0.15">
      <c r="G20464"/>
      <c r="H20464"/>
      <c r="I20464"/>
      <c r="J20464"/>
      <c r="K20464"/>
      <c r="L20464" s="172"/>
    </row>
    <row r="20465" spans="7:12" x14ac:dyDescent="0.15">
      <c r="G20465"/>
      <c r="H20465"/>
      <c r="I20465"/>
      <c r="J20465"/>
      <c r="K20465"/>
      <c r="L20465" s="172"/>
    </row>
    <row r="20466" spans="7:12" x14ac:dyDescent="0.15">
      <c r="G20466"/>
      <c r="H20466"/>
      <c r="I20466"/>
      <c r="J20466"/>
      <c r="K20466"/>
      <c r="L20466" s="172"/>
    </row>
    <row r="20467" spans="7:12" x14ac:dyDescent="0.15">
      <c r="G20467"/>
      <c r="H20467"/>
      <c r="I20467"/>
      <c r="J20467"/>
      <c r="K20467"/>
      <c r="L20467" s="172"/>
    </row>
    <row r="20468" spans="7:12" x14ac:dyDescent="0.15">
      <c r="G20468"/>
      <c r="H20468"/>
      <c r="I20468"/>
      <c r="J20468"/>
      <c r="K20468"/>
      <c r="L20468" s="172"/>
    </row>
    <row r="20469" spans="7:12" x14ac:dyDescent="0.15">
      <c r="G20469"/>
      <c r="H20469"/>
      <c r="I20469"/>
      <c r="J20469"/>
      <c r="K20469"/>
      <c r="L20469" s="172"/>
    </row>
    <row r="20470" spans="7:12" x14ac:dyDescent="0.15">
      <c r="G20470"/>
      <c r="H20470"/>
      <c r="I20470"/>
      <c r="J20470"/>
      <c r="K20470"/>
      <c r="L20470" s="172"/>
    </row>
    <row r="20471" spans="7:12" x14ac:dyDescent="0.15">
      <c r="G20471"/>
      <c r="H20471"/>
      <c r="I20471"/>
      <c r="J20471"/>
      <c r="K20471"/>
      <c r="L20471" s="172"/>
    </row>
    <row r="20472" spans="7:12" x14ac:dyDescent="0.15">
      <c r="G20472"/>
      <c r="H20472"/>
      <c r="I20472"/>
      <c r="J20472"/>
      <c r="K20472"/>
      <c r="L20472" s="172"/>
    </row>
    <row r="20473" spans="7:12" x14ac:dyDescent="0.15">
      <c r="G20473"/>
      <c r="H20473"/>
      <c r="I20473"/>
      <c r="J20473"/>
      <c r="K20473"/>
      <c r="L20473" s="172"/>
    </row>
    <row r="20474" spans="7:12" x14ac:dyDescent="0.15">
      <c r="G20474"/>
      <c r="H20474"/>
      <c r="I20474"/>
      <c r="J20474"/>
      <c r="K20474"/>
      <c r="L20474" s="172"/>
    </row>
    <row r="20475" spans="7:12" x14ac:dyDescent="0.15">
      <c r="G20475"/>
      <c r="H20475"/>
      <c r="I20475"/>
      <c r="J20475"/>
      <c r="K20475"/>
      <c r="L20475" s="172"/>
    </row>
    <row r="20476" spans="7:12" x14ac:dyDescent="0.15">
      <c r="G20476"/>
      <c r="H20476"/>
      <c r="I20476"/>
      <c r="J20476"/>
      <c r="K20476"/>
      <c r="L20476" s="172"/>
    </row>
    <row r="20477" spans="7:12" x14ac:dyDescent="0.15">
      <c r="G20477"/>
      <c r="H20477"/>
      <c r="I20477"/>
      <c r="J20477"/>
      <c r="K20477"/>
      <c r="L20477" s="172"/>
    </row>
    <row r="20478" spans="7:12" x14ac:dyDescent="0.15">
      <c r="G20478"/>
      <c r="H20478"/>
      <c r="I20478"/>
      <c r="J20478"/>
      <c r="K20478"/>
      <c r="L20478" s="172"/>
    </row>
    <row r="20479" spans="7:12" x14ac:dyDescent="0.15">
      <c r="G20479"/>
      <c r="H20479"/>
      <c r="I20479"/>
      <c r="J20479"/>
      <c r="K20479"/>
      <c r="L20479" s="172"/>
    </row>
    <row r="20480" spans="7:12" x14ac:dyDescent="0.15">
      <c r="G20480"/>
      <c r="H20480"/>
      <c r="I20480"/>
      <c r="J20480"/>
      <c r="K20480"/>
      <c r="L20480" s="172"/>
    </row>
    <row r="20481" spans="7:12" x14ac:dyDescent="0.15">
      <c r="G20481"/>
      <c r="H20481"/>
      <c r="I20481"/>
      <c r="J20481"/>
      <c r="K20481"/>
      <c r="L20481" s="172"/>
    </row>
    <row r="20482" spans="7:12" x14ac:dyDescent="0.15">
      <c r="G20482"/>
      <c r="H20482"/>
      <c r="I20482"/>
      <c r="J20482"/>
      <c r="K20482"/>
      <c r="L20482" s="172"/>
    </row>
    <row r="20483" spans="7:12" x14ac:dyDescent="0.15">
      <c r="G20483"/>
      <c r="H20483"/>
      <c r="I20483"/>
      <c r="J20483"/>
      <c r="K20483"/>
      <c r="L20483" s="172"/>
    </row>
    <row r="20484" spans="7:12" x14ac:dyDescent="0.15">
      <c r="G20484"/>
      <c r="H20484"/>
      <c r="I20484"/>
      <c r="J20484"/>
      <c r="K20484"/>
      <c r="L20484" s="172"/>
    </row>
    <row r="20485" spans="7:12" x14ac:dyDescent="0.15">
      <c r="G20485"/>
      <c r="H20485"/>
      <c r="I20485"/>
      <c r="J20485"/>
      <c r="K20485"/>
      <c r="L20485" s="172"/>
    </row>
    <row r="20486" spans="7:12" x14ac:dyDescent="0.15">
      <c r="G20486"/>
      <c r="H20486"/>
      <c r="I20486"/>
      <c r="J20486"/>
      <c r="K20486"/>
      <c r="L20486" s="172"/>
    </row>
    <row r="20487" spans="7:12" x14ac:dyDescent="0.15">
      <c r="G20487"/>
      <c r="H20487"/>
      <c r="I20487"/>
      <c r="J20487"/>
      <c r="K20487"/>
      <c r="L20487" s="172"/>
    </row>
    <row r="20488" spans="7:12" x14ac:dyDescent="0.15">
      <c r="G20488"/>
      <c r="H20488"/>
      <c r="I20488"/>
      <c r="J20488"/>
      <c r="K20488"/>
      <c r="L20488" s="172"/>
    </row>
    <row r="20489" spans="7:12" x14ac:dyDescent="0.15">
      <c r="G20489"/>
      <c r="H20489"/>
      <c r="I20489"/>
      <c r="J20489"/>
      <c r="K20489"/>
      <c r="L20489" s="172"/>
    </row>
    <row r="20490" spans="7:12" x14ac:dyDescent="0.15">
      <c r="G20490"/>
      <c r="H20490"/>
      <c r="I20490"/>
      <c r="J20490"/>
      <c r="K20490"/>
      <c r="L20490" s="172"/>
    </row>
    <row r="20491" spans="7:12" x14ac:dyDescent="0.15">
      <c r="G20491"/>
      <c r="H20491"/>
      <c r="I20491"/>
      <c r="J20491"/>
      <c r="K20491"/>
      <c r="L20491" s="172"/>
    </row>
    <row r="20492" spans="7:12" x14ac:dyDescent="0.15">
      <c r="G20492"/>
      <c r="H20492"/>
      <c r="I20492"/>
      <c r="J20492"/>
      <c r="K20492"/>
      <c r="L20492" s="172"/>
    </row>
    <row r="20493" spans="7:12" x14ac:dyDescent="0.15">
      <c r="G20493"/>
      <c r="H20493"/>
      <c r="I20493"/>
      <c r="J20493"/>
      <c r="K20493"/>
      <c r="L20493" s="172"/>
    </row>
    <row r="20494" spans="7:12" x14ac:dyDescent="0.15">
      <c r="G20494"/>
      <c r="H20494"/>
      <c r="I20494"/>
      <c r="J20494"/>
      <c r="K20494"/>
      <c r="L20494" s="172"/>
    </row>
    <row r="20495" spans="7:12" x14ac:dyDescent="0.15">
      <c r="G20495"/>
      <c r="H20495"/>
      <c r="I20495"/>
      <c r="J20495"/>
      <c r="K20495"/>
      <c r="L20495" s="172"/>
    </row>
    <row r="20496" spans="7:12" x14ac:dyDescent="0.15">
      <c r="G20496"/>
      <c r="H20496"/>
      <c r="I20496"/>
      <c r="J20496"/>
      <c r="K20496"/>
      <c r="L20496" s="172"/>
    </row>
    <row r="20497" spans="7:12" x14ac:dyDescent="0.15">
      <c r="G20497"/>
      <c r="H20497"/>
      <c r="I20497"/>
      <c r="J20497"/>
      <c r="K20497"/>
      <c r="L20497" s="172"/>
    </row>
    <row r="20498" spans="7:12" x14ac:dyDescent="0.15">
      <c r="G20498"/>
      <c r="H20498"/>
      <c r="I20498"/>
      <c r="J20498"/>
      <c r="K20498"/>
      <c r="L20498" s="172"/>
    </row>
    <row r="20499" spans="7:12" x14ac:dyDescent="0.15">
      <c r="G20499"/>
      <c r="H20499"/>
      <c r="I20499"/>
      <c r="J20499"/>
      <c r="K20499"/>
      <c r="L20499" s="172"/>
    </row>
    <row r="20500" spans="7:12" x14ac:dyDescent="0.15">
      <c r="G20500"/>
      <c r="H20500"/>
      <c r="I20500"/>
      <c r="J20500"/>
      <c r="K20500"/>
      <c r="L20500" s="172"/>
    </row>
    <row r="20501" spans="7:12" x14ac:dyDescent="0.15">
      <c r="G20501"/>
      <c r="H20501"/>
      <c r="I20501"/>
      <c r="J20501"/>
      <c r="K20501"/>
      <c r="L20501" s="172"/>
    </row>
    <row r="20502" spans="7:12" x14ac:dyDescent="0.15">
      <c r="G20502"/>
      <c r="H20502"/>
      <c r="I20502"/>
      <c r="J20502"/>
      <c r="K20502"/>
      <c r="L20502" s="172"/>
    </row>
    <row r="20503" spans="7:12" x14ac:dyDescent="0.15">
      <c r="G20503"/>
      <c r="H20503"/>
      <c r="I20503"/>
      <c r="J20503"/>
      <c r="K20503"/>
      <c r="L20503" s="172"/>
    </row>
    <row r="20504" spans="7:12" x14ac:dyDescent="0.15">
      <c r="G20504"/>
      <c r="H20504"/>
      <c r="I20504"/>
      <c r="J20504"/>
      <c r="K20504"/>
      <c r="L20504" s="172"/>
    </row>
    <row r="20505" spans="7:12" x14ac:dyDescent="0.15">
      <c r="G20505"/>
      <c r="H20505"/>
      <c r="I20505"/>
      <c r="J20505"/>
      <c r="K20505"/>
      <c r="L20505" s="172"/>
    </row>
    <row r="20506" spans="7:12" x14ac:dyDescent="0.15">
      <c r="G20506"/>
      <c r="H20506"/>
      <c r="I20506"/>
      <c r="J20506"/>
      <c r="K20506"/>
      <c r="L20506" s="172"/>
    </row>
    <row r="20507" spans="7:12" x14ac:dyDescent="0.15">
      <c r="G20507"/>
      <c r="H20507"/>
      <c r="I20507"/>
      <c r="J20507"/>
      <c r="K20507"/>
      <c r="L20507" s="172"/>
    </row>
    <row r="20508" spans="7:12" x14ac:dyDescent="0.15">
      <c r="G20508"/>
      <c r="H20508"/>
      <c r="I20508"/>
      <c r="J20508"/>
      <c r="K20508"/>
      <c r="L20508" s="172"/>
    </row>
    <row r="20509" spans="7:12" x14ac:dyDescent="0.15">
      <c r="G20509"/>
      <c r="H20509"/>
      <c r="I20509"/>
      <c r="J20509"/>
      <c r="K20509"/>
      <c r="L20509" s="172"/>
    </row>
    <row r="20510" spans="7:12" x14ac:dyDescent="0.15">
      <c r="G20510"/>
      <c r="H20510"/>
      <c r="I20510"/>
      <c r="J20510"/>
      <c r="K20510"/>
      <c r="L20510" s="172"/>
    </row>
    <row r="20511" spans="7:12" x14ac:dyDescent="0.15">
      <c r="G20511"/>
      <c r="H20511"/>
      <c r="I20511"/>
      <c r="J20511"/>
      <c r="K20511"/>
      <c r="L20511" s="172"/>
    </row>
    <row r="20512" spans="7:12" x14ac:dyDescent="0.15">
      <c r="G20512"/>
      <c r="H20512"/>
      <c r="I20512"/>
      <c r="J20512"/>
      <c r="K20512"/>
      <c r="L20512" s="172"/>
    </row>
    <row r="20513" spans="7:12" x14ac:dyDescent="0.15">
      <c r="G20513"/>
      <c r="H20513"/>
      <c r="I20513"/>
      <c r="J20513"/>
      <c r="K20513"/>
      <c r="L20513" s="172"/>
    </row>
    <row r="20514" spans="7:12" x14ac:dyDescent="0.15">
      <c r="G20514"/>
      <c r="H20514"/>
      <c r="I20514"/>
      <c r="J20514"/>
      <c r="K20514"/>
      <c r="L20514" s="172"/>
    </row>
    <row r="20515" spans="7:12" x14ac:dyDescent="0.15">
      <c r="G20515"/>
      <c r="H20515"/>
      <c r="I20515"/>
      <c r="J20515"/>
      <c r="K20515"/>
      <c r="L20515" s="172"/>
    </row>
    <row r="20516" spans="7:12" x14ac:dyDescent="0.15">
      <c r="G20516"/>
      <c r="H20516"/>
      <c r="I20516"/>
      <c r="J20516"/>
      <c r="K20516"/>
      <c r="L20516" s="172"/>
    </row>
    <row r="20517" spans="7:12" x14ac:dyDescent="0.15">
      <c r="G20517"/>
      <c r="H20517"/>
      <c r="I20517"/>
      <c r="J20517"/>
      <c r="K20517"/>
      <c r="L20517" s="172"/>
    </row>
    <row r="20518" spans="7:12" x14ac:dyDescent="0.15">
      <c r="G20518"/>
      <c r="H20518"/>
      <c r="I20518"/>
      <c r="J20518"/>
      <c r="K20518"/>
      <c r="L20518" s="172"/>
    </row>
    <row r="20519" spans="7:12" x14ac:dyDescent="0.15">
      <c r="G20519"/>
      <c r="H20519"/>
      <c r="I20519"/>
      <c r="J20519"/>
      <c r="K20519"/>
      <c r="L20519" s="172"/>
    </row>
    <row r="20520" spans="7:12" x14ac:dyDescent="0.15">
      <c r="G20520"/>
      <c r="H20520"/>
      <c r="I20520"/>
      <c r="J20520"/>
      <c r="K20520"/>
      <c r="L20520" s="172"/>
    </row>
    <row r="20521" spans="7:12" x14ac:dyDescent="0.15">
      <c r="G20521"/>
      <c r="H20521"/>
      <c r="I20521"/>
      <c r="J20521"/>
      <c r="K20521"/>
      <c r="L20521" s="172"/>
    </row>
    <row r="20522" spans="7:12" x14ac:dyDescent="0.15">
      <c r="G20522"/>
      <c r="H20522"/>
      <c r="I20522"/>
      <c r="J20522"/>
      <c r="K20522"/>
      <c r="L20522" s="172"/>
    </row>
    <row r="20523" spans="7:12" x14ac:dyDescent="0.15">
      <c r="G20523"/>
      <c r="H20523"/>
      <c r="I20523"/>
      <c r="J20523"/>
      <c r="K20523"/>
      <c r="L20523" s="172"/>
    </row>
    <row r="20524" spans="7:12" x14ac:dyDescent="0.15">
      <c r="G20524"/>
      <c r="H20524"/>
      <c r="I20524"/>
      <c r="J20524"/>
      <c r="K20524"/>
      <c r="L20524" s="172"/>
    </row>
    <row r="20525" spans="7:12" x14ac:dyDescent="0.15">
      <c r="G20525"/>
      <c r="H20525"/>
      <c r="I20525"/>
      <c r="J20525"/>
      <c r="K20525"/>
      <c r="L20525" s="172"/>
    </row>
    <row r="20526" spans="7:12" x14ac:dyDescent="0.15">
      <c r="G20526"/>
      <c r="H20526"/>
      <c r="I20526"/>
      <c r="J20526"/>
      <c r="K20526"/>
      <c r="L20526" s="172"/>
    </row>
    <row r="20527" spans="7:12" x14ac:dyDescent="0.15">
      <c r="G20527"/>
      <c r="H20527"/>
      <c r="I20527"/>
      <c r="J20527"/>
      <c r="K20527"/>
      <c r="L20527" s="172"/>
    </row>
    <row r="20528" spans="7:12" x14ac:dyDescent="0.15">
      <c r="G20528"/>
      <c r="H20528"/>
      <c r="I20528"/>
      <c r="J20528"/>
      <c r="K20528"/>
      <c r="L20528" s="172"/>
    </row>
    <row r="20529" spans="7:12" x14ac:dyDescent="0.15">
      <c r="G20529"/>
      <c r="H20529"/>
      <c r="I20529"/>
      <c r="J20529"/>
      <c r="K20529"/>
      <c r="L20529" s="172"/>
    </row>
    <row r="20530" spans="7:12" x14ac:dyDescent="0.15">
      <c r="G20530"/>
      <c r="H20530"/>
      <c r="I20530"/>
      <c r="J20530"/>
      <c r="K20530"/>
      <c r="L20530" s="172"/>
    </row>
    <row r="20531" spans="7:12" x14ac:dyDescent="0.15">
      <c r="G20531"/>
      <c r="H20531"/>
      <c r="I20531"/>
      <c r="J20531"/>
      <c r="K20531"/>
      <c r="L20531" s="172"/>
    </row>
    <row r="20532" spans="7:12" x14ac:dyDescent="0.15">
      <c r="G20532"/>
      <c r="H20532"/>
      <c r="I20532"/>
      <c r="J20532"/>
      <c r="K20532"/>
      <c r="L20532" s="172"/>
    </row>
    <row r="20533" spans="7:12" x14ac:dyDescent="0.15">
      <c r="G20533"/>
      <c r="H20533"/>
      <c r="I20533"/>
      <c r="J20533"/>
      <c r="K20533"/>
      <c r="L20533" s="172"/>
    </row>
    <row r="20534" spans="7:12" x14ac:dyDescent="0.15">
      <c r="G20534"/>
      <c r="H20534"/>
      <c r="I20534"/>
      <c r="J20534"/>
      <c r="K20534"/>
      <c r="L20534" s="172"/>
    </row>
    <row r="20535" spans="7:12" x14ac:dyDescent="0.15">
      <c r="G20535"/>
      <c r="H20535"/>
      <c r="I20535"/>
      <c r="J20535"/>
      <c r="K20535"/>
      <c r="L20535" s="172"/>
    </row>
    <row r="20536" spans="7:12" x14ac:dyDescent="0.15">
      <c r="G20536"/>
      <c r="H20536"/>
      <c r="I20536"/>
      <c r="J20536"/>
      <c r="K20536"/>
      <c r="L20536" s="172"/>
    </row>
    <row r="20537" spans="7:12" x14ac:dyDescent="0.15">
      <c r="G20537"/>
      <c r="H20537"/>
      <c r="I20537"/>
      <c r="J20537"/>
      <c r="K20537"/>
      <c r="L20537" s="172"/>
    </row>
    <row r="20538" spans="7:12" x14ac:dyDescent="0.15">
      <c r="G20538"/>
      <c r="H20538"/>
      <c r="I20538"/>
      <c r="J20538"/>
      <c r="K20538"/>
      <c r="L20538" s="172"/>
    </row>
    <row r="20539" spans="7:12" x14ac:dyDescent="0.15">
      <c r="G20539"/>
      <c r="H20539"/>
      <c r="I20539"/>
      <c r="J20539"/>
      <c r="K20539"/>
      <c r="L20539" s="172"/>
    </row>
    <row r="20540" spans="7:12" x14ac:dyDescent="0.15">
      <c r="G20540"/>
      <c r="H20540"/>
      <c r="I20540"/>
      <c r="J20540"/>
      <c r="K20540"/>
      <c r="L20540" s="172"/>
    </row>
    <row r="20541" spans="7:12" x14ac:dyDescent="0.15">
      <c r="G20541"/>
      <c r="H20541"/>
      <c r="I20541"/>
      <c r="J20541"/>
      <c r="K20541"/>
      <c r="L20541" s="172"/>
    </row>
    <row r="20542" spans="7:12" x14ac:dyDescent="0.15">
      <c r="G20542"/>
      <c r="H20542"/>
      <c r="I20542"/>
      <c r="J20542"/>
      <c r="K20542"/>
      <c r="L20542" s="172"/>
    </row>
    <row r="20543" spans="7:12" x14ac:dyDescent="0.15">
      <c r="G20543"/>
      <c r="H20543"/>
      <c r="I20543"/>
      <c r="J20543"/>
      <c r="K20543"/>
      <c r="L20543" s="172"/>
    </row>
    <row r="20544" spans="7:12" x14ac:dyDescent="0.15">
      <c r="G20544"/>
      <c r="H20544"/>
      <c r="I20544"/>
      <c r="J20544"/>
      <c r="K20544"/>
      <c r="L20544" s="172"/>
    </row>
    <row r="20545" spans="7:12" x14ac:dyDescent="0.15">
      <c r="G20545"/>
      <c r="H20545"/>
      <c r="I20545"/>
      <c r="J20545"/>
      <c r="K20545"/>
      <c r="L20545" s="172"/>
    </row>
    <row r="20546" spans="7:12" x14ac:dyDescent="0.15">
      <c r="G20546"/>
      <c r="H20546"/>
      <c r="I20546"/>
      <c r="J20546"/>
      <c r="K20546"/>
      <c r="L20546" s="172"/>
    </row>
    <row r="20547" spans="7:12" x14ac:dyDescent="0.15">
      <c r="G20547"/>
      <c r="H20547"/>
      <c r="I20547"/>
      <c r="J20547"/>
      <c r="K20547"/>
      <c r="L20547" s="172"/>
    </row>
    <row r="20548" spans="7:12" x14ac:dyDescent="0.15">
      <c r="G20548"/>
      <c r="H20548"/>
      <c r="I20548"/>
      <c r="J20548"/>
      <c r="K20548"/>
      <c r="L20548" s="172"/>
    </row>
    <row r="20549" spans="7:12" x14ac:dyDescent="0.15">
      <c r="G20549"/>
      <c r="H20549"/>
      <c r="I20549"/>
      <c r="J20549"/>
      <c r="K20549"/>
      <c r="L20549" s="172"/>
    </row>
    <row r="20550" spans="7:12" x14ac:dyDescent="0.15">
      <c r="G20550"/>
      <c r="H20550"/>
      <c r="I20550"/>
      <c r="J20550"/>
      <c r="K20550"/>
      <c r="L20550" s="172"/>
    </row>
    <row r="20551" spans="7:12" x14ac:dyDescent="0.15">
      <c r="G20551"/>
      <c r="H20551"/>
      <c r="I20551"/>
      <c r="J20551"/>
      <c r="K20551"/>
      <c r="L20551" s="172"/>
    </row>
    <row r="20552" spans="7:12" x14ac:dyDescent="0.15">
      <c r="G20552"/>
      <c r="H20552"/>
      <c r="I20552"/>
      <c r="J20552"/>
      <c r="K20552"/>
      <c r="L20552" s="172"/>
    </row>
    <row r="20553" spans="7:12" x14ac:dyDescent="0.15">
      <c r="G20553"/>
      <c r="H20553"/>
      <c r="I20553"/>
      <c r="J20553"/>
      <c r="K20553"/>
      <c r="L20553" s="172"/>
    </row>
    <row r="20554" spans="7:12" x14ac:dyDescent="0.15">
      <c r="G20554"/>
      <c r="H20554"/>
      <c r="I20554"/>
      <c r="J20554"/>
      <c r="K20554"/>
      <c r="L20554" s="172"/>
    </row>
    <row r="20555" spans="7:12" x14ac:dyDescent="0.15">
      <c r="G20555"/>
      <c r="H20555"/>
      <c r="I20555"/>
      <c r="J20555"/>
      <c r="K20555"/>
      <c r="L20555" s="172"/>
    </row>
    <row r="20556" spans="7:12" x14ac:dyDescent="0.15">
      <c r="G20556"/>
      <c r="H20556"/>
      <c r="I20556"/>
      <c r="J20556"/>
      <c r="K20556"/>
      <c r="L20556" s="172"/>
    </row>
    <row r="20557" spans="7:12" x14ac:dyDescent="0.15">
      <c r="G20557"/>
      <c r="H20557"/>
      <c r="I20557"/>
      <c r="J20557"/>
      <c r="K20557"/>
      <c r="L20557" s="172"/>
    </row>
    <row r="20558" spans="7:12" x14ac:dyDescent="0.15">
      <c r="G20558"/>
      <c r="H20558"/>
      <c r="I20558"/>
      <c r="J20558"/>
      <c r="K20558"/>
      <c r="L20558" s="172"/>
    </row>
    <row r="20559" spans="7:12" x14ac:dyDescent="0.15">
      <c r="G20559"/>
      <c r="H20559"/>
      <c r="I20559"/>
      <c r="J20559"/>
      <c r="K20559"/>
      <c r="L20559" s="172"/>
    </row>
    <row r="20560" spans="7:12" x14ac:dyDescent="0.15">
      <c r="G20560"/>
      <c r="H20560"/>
      <c r="I20560"/>
      <c r="J20560"/>
      <c r="K20560"/>
      <c r="L20560" s="172"/>
    </row>
    <row r="20561" spans="7:12" x14ac:dyDescent="0.15">
      <c r="G20561"/>
      <c r="H20561"/>
      <c r="I20561"/>
      <c r="J20561"/>
      <c r="K20561"/>
      <c r="L20561" s="172"/>
    </row>
    <row r="20562" spans="7:12" x14ac:dyDescent="0.15">
      <c r="G20562"/>
      <c r="H20562"/>
      <c r="I20562"/>
      <c r="J20562"/>
      <c r="K20562"/>
      <c r="L20562" s="172"/>
    </row>
    <row r="20563" spans="7:12" x14ac:dyDescent="0.15">
      <c r="G20563"/>
      <c r="H20563"/>
      <c r="I20563"/>
      <c r="J20563"/>
      <c r="K20563"/>
      <c r="L20563" s="172"/>
    </row>
    <row r="20564" spans="7:12" x14ac:dyDescent="0.15">
      <c r="G20564"/>
      <c r="H20564"/>
      <c r="I20564"/>
      <c r="J20564"/>
      <c r="K20564"/>
      <c r="L20564" s="172"/>
    </row>
    <row r="20565" spans="7:12" x14ac:dyDescent="0.15">
      <c r="G20565"/>
      <c r="H20565"/>
      <c r="I20565"/>
      <c r="J20565"/>
      <c r="K20565"/>
      <c r="L20565" s="172"/>
    </row>
    <row r="20566" spans="7:12" x14ac:dyDescent="0.15">
      <c r="G20566"/>
      <c r="H20566"/>
      <c r="I20566"/>
      <c r="J20566"/>
      <c r="K20566"/>
      <c r="L20566" s="172"/>
    </row>
    <row r="20567" spans="7:12" x14ac:dyDescent="0.15">
      <c r="G20567"/>
      <c r="H20567"/>
      <c r="I20567"/>
      <c r="J20567"/>
      <c r="K20567"/>
      <c r="L20567" s="172"/>
    </row>
    <row r="20568" spans="7:12" x14ac:dyDescent="0.15">
      <c r="G20568"/>
      <c r="H20568"/>
      <c r="I20568"/>
      <c r="J20568"/>
      <c r="K20568"/>
      <c r="L20568" s="172"/>
    </row>
    <row r="20569" spans="7:12" x14ac:dyDescent="0.15">
      <c r="G20569"/>
      <c r="H20569"/>
      <c r="I20569"/>
      <c r="J20569"/>
      <c r="K20569"/>
      <c r="L20569" s="172"/>
    </row>
    <row r="20570" spans="7:12" x14ac:dyDescent="0.15">
      <c r="G20570"/>
      <c r="H20570"/>
      <c r="I20570"/>
      <c r="J20570"/>
      <c r="K20570"/>
      <c r="L20570" s="172"/>
    </row>
    <row r="20571" spans="7:12" x14ac:dyDescent="0.15">
      <c r="G20571"/>
      <c r="H20571"/>
      <c r="I20571"/>
      <c r="J20571"/>
      <c r="K20571"/>
      <c r="L20571" s="172"/>
    </row>
    <row r="20572" spans="7:12" x14ac:dyDescent="0.15">
      <c r="G20572"/>
      <c r="H20572"/>
      <c r="I20572"/>
      <c r="J20572"/>
      <c r="K20572"/>
      <c r="L20572" s="172"/>
    </row>
    <row r="20573" spans="7:12" x14ac:dyDescent="0.15">
      <c r="G20573"/>
      <c r="H20573"/>
      <c r="I20573"/>
      <c r="J20573"/>
      <c r="K20573"/>
      <c r="L20573" s="172"/>
    </row>
    <row r="20574" spans="7:12" x14ac:dyDescent="0.15">
      <c r="G20574"/>
      <c r="H20574"/>
      <c r="I20574"/>
      <c r="J20574"/>
      <c r="K20574"/>
      <c r="L20574" s="172"/>
    </row>
    <row r="20575" spans="7:12" x14ac:dyDescent="0.15">
      <c r="G20575"/>
      <c r="H20575"/>
      <c r="I20575"/>
      <c r="J20575"/>
      <c r="K20575"/>
      <c r="L20575" s="172"/>
    </row>
    <row r="20576" spans="7:12" x14ac:dyDescent="0.15">
      <c r="G20576"/>
      <c r="H20576"/>
      <c r="I20576"/>
      <c r="J20576"/>
      <c r="K20576"/>
      <c r="L20576" s="172"/>
    </row>
    <row r="20577" spans="7:12" x14ac:dyDescent="0.15">
      <c r="G20577"/>
      <c r="H20577"/>
      <c r="I20577"/>
      <c r="J20577"/>
      <c r="K20577"/>
      <c r="L20577" s="172"/>
    </row>
    <row r="20578" spans="7:12" x14ac:dyDescent="0.15">
      <c r="G20578"/>
      <c r="H20578"/>
      <c r="I20578"/>
      <c r="J20578"/>
      <c r="K20578"/>
      <c r="L20578" s="172"/>
    </row>
    <row r="20579" spans="7:12" x14ac:dyDescent="0.15">
      <c r="G20579"/>
      <c r="H20579"/>
      <c r="I20579"/>
      <c r="J20579"/>
      <c r="K20579"/>
      <c r="L20579" s="172"/>
    </row>
    <row r="20580" spans="7:12" x14ac:dyDescent="0.15">
      <c r="G20580"/>
      <c r="H20580"/>
      <c r="I20580"/>
      <c r="J20580"/>
      <c r="K20580"/>
      <c r="L20580" s="172"/>
    </row>
    <row r="20581" spans="7:12" x14ac:dyDescent="0.15">
      <c r="G20581"/>
      <c r="H20581"/>
      <c r="I20581"/>
      <c r="J20581"/>
      <c r="K20581"/>
      <c r="L20581" s="172"/>
    </row>
    <row r="20582" spans="7:12" x14ac:dyDescent="0.15">
      <c r="G20582"/>
      <c r="H20582"/>
      <c r="I20582"/>
      <c r="J20582"/>
      <c r="K20582"/>
      <c r="L20582" s="172"/>
    </row>
    <row r="20583" spans="7:12" x14ac:dyDescent="0.15">
      <c r="G20583"/>
      <c r="H20583"/>
      <c r="I20583"/>
      <c r="J20583"/>
      <c r="K20583"/>
      <c r="L20583" s="172"/>
    </row>
    <row r="20584" spans="7:12" x14ac:dyDescent="0.15">
      <c r="G20584"/>
      <c r="H20584"/>
      <c r="I20584"/>
      <c r="J20584"/>
      <c r="K20584"/>
      <c r="L20584" s="172"/>
    </row>
    <row r="20585" spans="7:12" x14ac:dyDescent="0.15">
      <c r="G20585"/>
      <c r="H20585"/>
      <c r="I20585"/>
      <c r="J20585"/>
      <c r="K20585"/>
      <c r="L20585" s="172"/>
    </row>
    <row r="20586" spans="7:12" x14ac:dyDescent="0.15">
      <c r="G20586"/>
      <c r="H20586"/>
      <c r="I20586"/>
      <c r="J20586"/>
      <c r="K20586"/>
      <c r="L20586" s="172"/>
    </row>
    <row r="20587" spans="7:12" x14ac:dyDescent="0.15">
      <c r="G20587"/>
      <c r="H20587"/>
      <c r="I20587"/>
      <c r="J20587"/>
      <c r="K20587"/>
      <c r="L20587" s="172"/>
    </row>
    <row r="20588" spans="7:12" x14ac:dyDescent="0.15">
      <c r="G20588"/>
      <c r="H20588"/>
      <c r="I20588"/>
      <c r="J20588"/>
      <c r="K20588"/>
      <c r="L20588" s="172"/>
    </row>
    <row r="20589" spans="7:12" x14ac:dyDescent="0.15">
      <c r="G20589"/>
      <c r="H20589"/>
      <c r="I20589"/>
      <c r="J20589"/>
      <c r="K20589"/>
      <c r="L20589" s="172"/>
    </row>
    <row r="20590" spans="7:12" x14ac:dyDescent="0.15">
      <c r="G20590"/>
      <c r="H20590"/>
      <c r="I20590"/>
      <c r="J20590"/>
      <c r="K20590"/>
      <c r="L20590" s="172"/>
    </row>
    <row r="20591" spans="7:12" x14ac:dyDescent="0.15">
      <c r="G20591"/>
      <c r="H20591"/>
      <c r="I20591"/>
      <c r="J20591"/>
      <c r="K20591"/>
      <c r="L20591" s="172"/>
    </row>
    <row r="20592" spans="7:12" x14ac:dyDescent="0.15">
      <c r="G20592"/>
      <c r="H20592"/>
      <c r="I20592"/>
      <c r="J20592"/>
      <c r="K20592"/>
      <c r="L20592" s="172"/>
    </row>
    <row r="20593" spans="7:12" x14ac:dyDescent="0.15">
      <c r="G20593"/>
      <c r="H20593"/>
      <c r="I20593"/>
      <c r="J20593"/>
      <c r="K20593"/>
      <c r="L20593" s="172"/>
    </row>
    <row r="20594" spans="7:12" x14ac:dyDescent="0.15">
      <c r="G20594"/>
      <c r="H20594"/>
      <c r="I20594"/>
      <c r="J20594"/>
      <c r="K20594"/>
      <c r="L20594" s="172"/>
    </row>
    <row r="20595" spans="7:12" x14ac:dyDescent="0.15">
      <c r="G20595"/>
      <c r="H20595"/>
      <c r="I20595"/>
      <c r="J20595"/>
      <c r="K20595"/>
      <c r="L20595" s="172"/>
    </row>
    <row r="20596" spans="7:12" x14ac:dyDescent="0.15">
      <c r="G20596"/>
      <c r="H20596"/>
      <c r="I20596"/>
      <c r="J20596"/>
      <c r="K20596"/>
      <c r="L20596" s="172"/>
    </row>
    <row r="20597" spans="7:12" x14ac:dyDescent="0.15">
      <c r="G20597"/>
      <c r="H20597"/>
      <c r="I20597"/>
      <c r="J20597"/>
      <c r="K20597"/>
      <c r="L20597" s="172"/>
    </row>
    <row r="20598" spans="7:12" x14ac:dyDescent="0.15">
      <c r="G20598"/>
      <c r="H20598"/>
      <c r="I20598"/>
      <c r="J20598"/>
      <c r="K20598"/>
      <c r="L20598" s="172"/>
    </row>
    <row r="20599" spans="7:12" x14ac:dyDescent="0.15">
      <c r="G20599"/>
      <c r="H20599"/>
      <c r="I20599"/>
      <c r="J20599"/>
      <c r="K20599"/>
      <c r="L20599" s="172"/>
    </row>
    <row r="20600" spans="7:12" x14ac:dyDescent="0.15">
      <c r="G20600"/>
      <c r="H20600"/>
      <c r="I20600"/>
      <c r="J20600"/>
      <c r="K20600"/>
      <c r="L20600" s="172"/>
    </row>
    <row r="20601" spans="7:12" x14ac:dyDescent="0.15">
      <c r="G20601"/>
      <c r="H20601"/>
      <c r="I20601"/>
      <c r="J20601"/>
      <c r="K20601"/>
      <c r="L20601" s="172"/>
    </row>
    <row r="20602" spans="7:12" x14ac:dyDescent="0.15">
      <c r="G20602"/>
      <c r="H20602"/>
      <c r="I20602"/>
      <c r="J20602"/>
      <c r="K20602"/>
      <c r="L20602" s="172"/>
    </row>
    <row r="20603" spans="7:12" x14ac:dyDescent="0.15">
      <c r="G20603"/>
      <c r="H20603"/>
      <c r="I20603"/>
      <c r="J20603"/>
      <c r="K20603"/>
      <c r="L20603" s="172"/>
    </row>
    <row r="20604" spans="7:12" x14ac:dyDescent="0.15">
      <c r="G20604"/>
      <c r="H20604"/>
      <c r="I20604"/>
      <c r="J20604"/>
      <c r="K20604"/>
      <c r="L20604" s="172"/>
    </row>
    <row r="20605" spans="7:12" x14ac:dyDescent="0.15">
      <c r="G20605"/>
      <c r="H20605"/>
      <c r="I20605"/>
      <c r="J20605"/>
      <c r="K20605"/>
      <c r="L20605" s="172"/>
    </row>
    <row r="20606" spans="7:12" x14ac:dyDescent="0.15">
      <c r="G20606"/>
      <c r="H20606"/>
      <c r="I20606"/>
      <c r="J20606"/>
      <c r="K20606"/>
      <c r="L20606" s="172"/>
    </row>
    <row r="20607" spans="7:12" x14ac:dyDescent="0.15">
      <c r="G20607"/>
      <c r="H20607"/>
      <c r="I20607"/>
      <c r="J20607"/>
      <c r="K20607"/>
      <c r="L20607" s="172"/>
    </row>
    <row r="20608" spans="7:12" x14ac:dyDescent="0.15">
      <c r="G20608"/>
      <c r="H20608"/>
      <c r="I20608"/>
      <c r="J20608"/>
      <c r="K20608"/>
      <c r="L20608" s="172"/>
    </row>
    <row r="20609" spans="7:12" x14ac:dyDescent="0.15">
      <c r="G20609"/>
      <c r="H20609"/>
      <c r="I20609"/>
      <c r="J20609"/>
      <c r="K20609"/>
      <c r="L20609" s="172"/>
    </row>
    <row r="20610" spans="7:12" x14ac:dyDescent="0.15">
      <c r="G20610"/>
      <c r="H20610"/>
      <c r="I20610"/>
      <c r="J20610"/>
      <c r="K20610"/>
      <c r="L20610" s="172"/>
    </row>
    <row r="20611" spans="7:12" x14ac:dyDescent="0.15">
      <c r="G20611"/>
      <c r="H20611"/>
      <c r="I20611"/>
      <c r="J20611"/>
      <c r="K20611"/>
      <c r="L20611" s="172"/>
    </row>
    <row r="20612" spans="7:12" x14ac:dyDescent="0.15">
      <c r="G20612"/>
      <c r="H20612"/>
      <c r="I20612"/>
      <c r="J20612"/>
      <c r="K20612"/>
      <c r="L20612" s="172"/>
    </row>
    <row r="20613" spans="7:12" x14ac:dyDescent="0.15">
      <c r="G20613"/>
      <c r="H20613"/>
      <c r="I20613"/>
      <c r="J20613"/>
      <c r="K20613"/>
      <c r="L20613" s="172"/>
    </row>
    <row r="20614" spans="7:12" x14ac:dyDescent="0.15">
      <c r="G20614"/>
      <c r="H20614"/>
      <c r="I20614"/>
      <c r="J20614"/>
      <c r="K20614"/>
      <c r="L20614" s="172"/>
    </row>
    <row r="20615" spans="7:12" x14ac:dyDescent="0.15">
      <c r="G20615"/>
      <c r="H20615"/>
      <c r="I20615"/>
      <c r="J20615"/>
      <c r="K20615"/>
      <c r="L20615" s="172"/>
    </row>
    <row r="20616" spans="7:12" x14ac:dyDescent="0.15">
      <c r="G20616"/>
      <c r="H20616"/>
      <c r="I20616"/>
      <c r="J20616"/>
      <c r="K20616"/>
      <c r="L20616" s="172"/>
    </row>
    <row r="20617" spans="7:12" x14ac:dyDescent="0.15">
      <c r="G20617"/>
      <c r="H20617"/>
      <c r="I20617"/>
      <c r="J20617"/>
      <c r="K20617"/>
      <c r="L20617" s="172"/>
    </row>
    <row r="20618" spans="7:12" x14ac:dyDescent="0.15">
      <c r="G20618"/>
      <c r="H20618"/>
      <c r="I20618"/>
      <c r="J20618"/>
      <c r="K20618"/>
      <c r="L20618" s="172"/>
    </row>
    <row r="20619" spans="7:12" x14ac:dyDescent="0.15">
      <c r="G20619"/>
      <c r="H20619"/>
      <c r="I20619"/>
      <c r="J20619"/>
      <c r="K20619"/>
      <c r="L20619" s="172"/>
    </row>
    <row r="20620" spans="7:12" x14ac:dyDescent="0.15">
      <c r="G20620"/>
      <c r="H20620"/>
      <c r="I20620"/>
      <c r="J20620"/>
      <c r="K20620"/>
      <c r="L20620" s="172"/>
    </row>
    <row r="20621" spans="7:12" x14ac:dyDescent="0.15">
      <c r="G20621"/>
      <c r="H20621"/>
      <c r="I20621"/>
      <c r="J20621"/>
      <c r="K20621"/>
      <c r="L20621" s="172"/>
    </row>
    <row r="20622" spans="7:12" x14ac:dyDescent="0.15">
      <c r="G20622"/>
      <c r="H20622"/>
      <c r="I20622"/>
      <c r="J20622"/>
      <c r="K20622"/>
      <c r="L20622" s="172"/>
    </row>
    <row r="20623" spans="7:12" x14ac:dyDescent="0.15">
      <c r="G20623"/>
      <c r="H20623"/>
      <c r="I20623"/>
      <c r="J20623"/>
      <c r="K20623"/>
      <c r="L20623" s="172"/>
    </row>
    <row r="20624" spans="7:12" x14ac:dyDescent="0.15">
      <c r="G20624"/>
      <c r="H20624"/>
      <c r="I20624"/>
      <c r="J20624"/>
      <c r="K20624"/>
      <c r="L20624" s="172"/>
    </row>
    <row r="20625" spans="7:12" x14ac:dyDescent="0.15">
      <c r="G20625"/>
      <c r="H20625"/>
      <c r="I20625"/>
      <c r="J20625"/>
      <c r="K20625"/>
      <c r="L20625" s="172"/>
    </row>
    <row r="20626" spans="7:12" x14ac:dyDescent="0.15">
      <c r="G20626"/>
      <c r="H20626"/>
      <c r="I20626"/>
      <c r="J20626"/>
      <c r="K20626"/>
      <c r="L20626" s="172"/>
    </row>
    <row r="20627" spans="7:12" x14ac:dyDescent="0.15">
      <c r="G20627"/>
      <c r="H20627"/>
      <c r="I20627"/>
      <c r="J20627"/>
      <c r="K20627"/>
      <c r="L20627" s="172"/>
    </row>
    <row r="20628" spans="7:12" x14ac:dyDescent="0.15">
      <c r="G20628"/>
      <c r="H20628"/>
      <c r="I20628"/>
      <c r="J20628"/>
      <c r="K20628"/>
      <c r="L20628" s="172"/>
    </row>
    <row r="20629" spans="7:12" x14ac:dyDescent="0.15">
      <c r="G20629"/>
      <c r="H20629"/>
      <c r="I20629"/>
      <c r="J20629"/>
      <c r="K20629"/>
      <c r="L20629" s="172"/>
    </row>
    <row r="20630" spans="7:12" x14ac:dyDescent="0.15">
      <c r="G20630"/>
      <c r="H20630"/>
      <c r="I20630"/>
      <c r="J20630"/>
      <c r="K20630"/>
      <c r="L20630" s="172"/>
    </row>
    <row r="20631" spans="7:12" x14ac:dyDescent="0.15">
      <c r="G20631"/>
      <c r="H20631"/>
      <c r="I20631"/>
      <c r="J20631"/>
      <c r="K20631"/>
      <c r="L20631" s="172"/>
    </row>
    <row r="20632" spans="7:12" x14ac:dyDescent="0.15">
      <c r="G20632"/>
      <c r="H20632"/>
      <c r="I20632"/>
      <c r="J20632"/>
      <c r="K20632"/>
      <c r="L20632" s="172"/>
    </row>
    <row r="20633" spans="7:12" x14ac:dyDescent="0.15">
      <c r="G20633"/>
      <c r="H20633"/>
      <c r="I20633"/>
      <c r="J20633"/>
      <c r="K20633"/>
      <c r="L20633" s="172"/>
    </row>
    <row r="20634" spans="7:12" x14ac:dyDescent="0.15">
      <c r="G20634"/>
      <c r="H20634"/>
      <c r="I20634"/>
      <c r="J20634"/>
      <c r="K20634"/>
      <c r="L20634" s="172"/>
    </row>
    <row r="20635" spans="7:12" x14ac:dyDescent="0.15">
      <c r="G20635"/>
      <c r="H20635"/>
      <c r="I20635"/>
      <c r="J20635"/>
      <c r="K20635"/>
      <c r="L20635" s="172"/>
    </row>
    <row r="20636" spans="7:12" x14ac:dyDescent="0.15">
      <c r="G20636"/>
      <c r="H20636"/>
      <c r="I20636"/>
      <c r="J20636"/>
      <c r="K20636"/>
      <c r="L20636" s="172"/>
    </row>
    <row r="20637" spans="7:12" x14ac:dyDescent="0.15">
      <c r="G20637"/>
      <c r="H20637"/>
      <c r="I20637"/>
      <c r="J20637"/>
      <c r="K20637"/>
      <c r="L20637" s="172"/>
    </row>
    <row r="20638" spans="7:12" x14ac:dyDescent="0.15">
      <c r="G20638"/>
      <c r="H20638"/>
      <c r="I20638"/>
      <c r="J20638"/>
      <c r="K20638"/>
      <c r="L20638" s="172"/>
    </row>
    <row r="20639" spans="7:12" x14ac:dyDescent="0.15">
      <c r="G20639"/>
      <c r="H20639"/>
      <c r="I20639"/>
      <c r="J20639"/>
      <c r="K20639"/>
      <c r="L20639" s="172"/>
    </row>
    <row r="20640" spans="7:12" x14ac:dyDescent="0.15">
      <c r="G20640"/>
      <c r="H20640"/>
      <c r="I20640"/>
      <c r="J20640"/>
      <c r="K20640"/>
      <c r="L20640" s="172"/>
    </row>
    <row r="20641" spans="7:12" x14ac:dyDescent="0.15">
      <c r="G20641"/>
      <c r="H20641"/>
      <c r="I20641"/>
      <c r="J20641"/>
      <c r="K20641"/>
      <c r="L20641" s="172"/>
    </row>
    <row r="20642" spans="7:12" x14ac:dyDescent="0.15">
      <c r="G20642"/>
      <c r="H20642"/>
      <c r="I20642"/>
      <c r="J20642"/>
      <c r="K20642"/>
      <c r="L20642" s="172"/>
    </row>
    <row r="20643" spans="7:12" x14ac:dyDescent="0.15">
      <c r="G20643"/>
      <c r="H20643"/>
      <c r="I20643"/>
      <c r="J20643"/>
      <c r="K20643"/>
      <c r="L20643" s="172"/>
    </row>
    <row r="20644" spans="7:12" x14ac:dyDescent="0.15">
      <c r="G20644"/>
      <c r="H20644"/>
      <c r="I20644"/>
      <c r="J20644"/>
      <c r="K20644"/>
      <c r="L20644" s="172"/>
    </row>
    <row r="20645" spans="7:12" x14ac:dyDescent="0.15">
      <c r="G20645"/>
      <c r="H20645"/>
      <c r="I20645"/>
      <c r="J20645"/>
      <c r="K20645"/>
      <c r="L20645" s="172"/>
    </row>
    <row r="20646" spans="7:12" x14ac:dyDescent="0.15">
      <c r="G20646"/>
      <c r="H20646"/>
      <c r="I20646"/>
      <c r="J20646"/>
      <c r="K20646"/>
      <c r="L20646" s="172"/>
    </row>
    <row r="20647" spans="7:12" x14ac:dyDescent="0.15">
      <c r="G20647"/>
      <c r="H20647"/>
      <c r="I20647"/>
      <c r="J20647"/>
      <c r="K20647"/>
      <c r="L20647" s="172"/>
    </row>
    <row r="20648" spans="7:12" x14ac:dyDescent="0.15">
      <c r="G20648"/>
      <c r="H20648"/>
      <c r="I20648"/>
      <c r="J20648"/>
      <c r="K20648"/>
      <c r="L20648" s="172"/>
    </row>
    <row r="20649" spans="7:12" x14ac:dyDescent="0.15">
      <c r="G20649"/>
      <c r="H20649"/>
      <c r="I20649"/>
      <c r="J20649"/>
      <c r="K20649"/>
      <c r="L20649" s="172"/>
    </row>
    <row r="20650" spans="7:12" x14ac:dyDescent="0.15">
      <c r="G20650"/>
      <c r="H20650"/>
      <c r="I20650"/>
      <c r="J20650"/>
      <c r="K20650"/>
      <c r="L20650" s="172"/>
    </row>
    <row r="20651" spans="7:12" x14ac:dyDescent="0.15">
      <c r="G20651"/>
      <c r="H20651"/>
      <c r="I20651"/>
      <c r="J20651"/>
      <c r="K20651"/>
      <c r="L20651" s="172"/>
    </row>
    <row r="20652" spans="7:12" x14ac:dyDescent="0.15">
      <c r="G20652"/>
      <c r="H20652"/>
      <c r="I20652"/>
      <c r="J20652"/>
      <c r="K20652"/>
      <c r="L20652" s="172"/>
    </row>
    <row r="20653" spans="7:12" x14ac:dyDescent="0.15">
      <c r="G20653"/>
      <c r="H20653"/>
      <c r="I20653"/>
      <c r="J20653"/>
      <c r="K20653"/>
      <c r="L20653" s="172"/>
    </row>
    <row r="20654" spans="7:12" x14ac:dyDescent="0.15">
      <c r="G20654"/>
      <c r="H20654"/>
      <c r="I20654"/>
      <c r="J20654"/>
      <c r="K20654"/>
      <c r="L20654" s="172"/>
    </row>
    <row r="20655" spans="7:12" x14ac:dyDescent="0.15">
      <c r="G20655"/>
      <c r="H20655"/>
      <c r="I20655"/>
      <c r="J20655"/>
      <c r="K20655"/>
      <c r="L20655" s="172"/>
    </row>
    <row r="20656" spans="7:12" x14ac:dyDescent="0.15">
      <c r="G20656"/>
      <c r="H20656"/>
      <c r="I20656"/>
      <c r="J20656"/>
      <c r="K20656"/>
      <c r="L20656" s="172"/>
    </row>
    <row r="20657" spans="7:12" x14ac:dyDescent="0.15">
      <c r="G20657"/>
      <c r="H20657"/>
      <c r="I20657"/>
      <c r="J20657"/>
      <c r="K20657"/>
      <c r="L20657" s="172"/>
    </row>
    <row r="20658" spans="7:12" x14ac:dyDescent="0.15">
      <c r="G20658"/>
      <c r="H20658"/>
      <c r="I20658"/>
      <c r="J20658"/>
      <c r="K20658"/>
      <c r="L20658" s="172"/>
    </row>
    <row r="20659" spans="7:12" x14ac:dyDescent="0.15">
      <c r="G20659"/>
      <c r="H20659"/>
      <c r="I20659"/>
      <c r="J20659"/>
      <c r="K20659"/>
      <c r="L20659" s="172"/>
    </row>
    <row r="20660" spans="7:12" x14ac:dyDescent="0.15">
      <c r="G20660"/>
      <c r="H20660"/>
      <c r="I20660"/>
      <c r="J20660"/>
      <c r="K20660"/>
      <c r="L20660" s="172"/>
    </row>
    <row r="20661" spans="7:12" x14ac:dyDescent="0.15">
      <c r="G20661"/>
      <c r="H20661"/>
      <c r="I20661"/>
      <c r="J20661"/>
      <c r="K20661"/>
      <c r="L20661" s="172"/>
    </row>
    <row r="20662" spans="7:12" x14ac:dyDescent="0.15">
      <c r="G20662"/>
      <c r="H20662"/>
      <c r="I20662"/>
      <c r="J20662"/>
      <c r="K20662"/>
      <c r="L20662" s="172"/>
    </row>
    <row r="20663" spans="7:12" x14ac:dyDescent="0.15">
      <c r="G20663"/>
      <c r="H20663"/>
      <c r="I20663"/>
      <c r="J20663"/>
      <c r="K20663"/>
      <c r="L20663" s="172"/>
    </row>
    <row r="20664" spans="7:12" x14ac:dyDescent="0.15">
      <c r="G20664"/>
      <c r="H20664"/>
      <c r="I20664"/>
      <c r="J20664"/>
      <c r="K20664"/>
      <c r="L20664" s="172"/>
    </row>
    <row r="20665" spans="7:12" x14ac:dyDescent="0.15">
      <c r="G20665"/>
      <c r="H20665"/>
      <c r="I20665"/>
      <c r="J20665"/>
      <c r="K20665"/>
      <c r="L20665" s="172"/>
    </row>
    <row r="20666" spans="7:12" x14ac:dyDescent="0.15">
      <c r="G20666"/>
      <c r="H20666"/>
      <c r="I20666"/>
      <c r="J20666"/>
      <c r="K20666"/>
      <c r="L20666" s="172"/>
    </row>
    <row r="20667" spans="7:12" x14ac:dyDescent="0.15">
      <c r="G20667"/>
      <c r="H20667"/>
      <c r="I20667"/>
      <c r="J20667"/>
      <c r="K20667"/>
      <c r="L20667" s="172"/>
    </row>
    <row r="20668" spans="7:12" x14ac:dyDescent="0.15">
      <c r="G20668"/>
      <c r="H20668"/>
      <c r="I20668"/>
      <c r="J20668"/>
      <c r="K20668"/>
      <c r="L20668" s="172"/>
    </row>
    <row r="20669" spans="7:12" x14ac:dyDescent="0.15">
      <c r="G20669"/>
      <c r="H20669"/>
      <c r="I20669"/>
      <c r="J20669"/>
      <c r="K20669"/>
      <c r="L20669" s="172"/>
    </row>
    <row r="20670" spans="7:12" x14ac:dyDescent="0.15">
      <c r="G20670"/>
      <c r="H20670"/>
      <c r="I20670"/>
      <c r="J20670"/>
      <c r="K20670"/>
      <c r="L20670" s="172"/>
    </row>
    <row r="20671" spans="7:12" x14ac:dyDescent="0.15">
      <c r="G20671"/>
      <c r="H20671"/>
      <c r="I20671"/>
      <c r="J20671"/>
      <c r="K20671"/>
      <c r="L20671" s="172"/>
    </row>
    <row r="20672" spans="7:12" x14ac:dyDescent="0.15">
      <c r="G20672"/>
      <c r="H20672"/>
      <c r="I20672"/>
      <c r="J20672"/>
      <c r="K20672"/>
      <c r="L20672" s="172"/>
    </row>
    <row r="20673" spans="7:12" x14ac:dyDescent="0.15">
      <c r="G20673"/>
      <c r="H20673"/>
      <c r="I20673"/>
      <c r="J20673"/>
      <c r="K20673"/>
      <c r="L20673" s="172"/>
    </row>
    <row r="20674" spans="7:12" x14ac:dyDescent="0.15">
      <c r="G20674"/>
      <c r="H20674"/>
      <c r="I20674"/>
      <c r="J20674"/>
      <c r="K20674"/>
      <c r="L20674" s="172"/>
    </row>
    <row r="20675" spans="7:12" x14ac:dyDescent="0.15">
      <c r="G20675"/>
      <c r="H20675"/>
      <c r="I20675"/>
      <c r="J20675"/>
      <c r="K20675"/>
      <c r="L20675" s="172"/>
    </row>
    <row r="20676" spans="7:12" x14ac:dyDescent="0.15">
      <c r="G20676"/>
      <c r="H20676"/>
      <c r="I20676"/>
      <c r="J20676"/>
      <c r="K20676"/>
      <c r="L20676" s="172"/>
    </row>
    <row r="20677" spans="7:12" x14ac:dyDescent="0.15">
      <c r="G20677"/>
      <c r="H20677"/>
      <c r="I20677"/>
      <c r="J20677"/>
      <c r="K20677"/>
      <c r="L20677" s="172"/>
    </row>
    <row r="20678" spans="7:12" x14ac:dyDescent="0.15">
      <c r="G20678"/>
      <c r="H20678"/>
      <c r="I20678"/>
      <c r="J20678"/>
      <c r="K20678"/>
      <c r="L20678" s="172"/>
    </row>
    <row r="20679" spans="7:12" x14ac:dyDescent="0.15">
      <c r="G20679"/>
      <c r="H20679"/>
      <c r="I20679"/>
      <c r="J20679"/>
      <c r="K20679"/>
      <c r="L20679" s="172"/>
    </row>
    <row r="20680" spans="7:12" x14ac:dyDescent="0.15">
      <c r="G20680"/>
      <c r="H20680"/>
      <c r="I20680"/>
      <c r="J20680"/>
      <c r="K20680"/>
      <c r="L20680" s="172"/>
    </row>
    <row r="20681" spans="7:12" x14ac:dyDescent="0.15">
      <c r="G20681"/>
      <c r="H20681"/>
      <c r="I20681"/>
      <c r="J20681"/>
      <c r="K20681"/>
      <c r="L20681" s="172"/>
    </row>
    <row r="20682" spans="7:12" x14ac:dyDescent="0.15">
      <c r="G20682"/>
      <c r="H20682"/>
      <c r="I20682"/>
      <c r="J20682"/>
      <c r="K20682"/>
      <c r="L20682" s="172"/>
    </row>
    <row r="20683" spans="7:12" x14ac:dyDescent="0.15">
      <c r="G20683"/>
      <c r="H20683"/>
      <c r="I20683"/>
      <c r="J20683"/>
      <c r="K20683"/>
      <c r="L20683" s="172"/>
    </row>
    <row r="20684" spans="7:12" x14ac:dyDescent="0.15">
      <c r="G20684"/>
      <c r="H20684"/>
      <c r="I20684"/>
      <c r="J20684"/>
      <c r="K20684"/>
      <c r="L20684" s="172"/>
    </row>
    <row r="20685" spans="7:12" x14ac:dyDescent="0.15">
      <c r="G20685"/>
      <c r="H20685"/>
      <c r="I20685"/>
      <c r="J20685"/>
      <c r="K20685"/>
      <c r="L20685" s="172"/>
    </row>
    <row r="20686" spans="7:12" x14ac:dyDescent="0.15">
      <c r="G20686"/>
      <c r="H20686"/>
      <c r="I20686"/>
      <c r="J20686"/>
      <c r="K20686"/>
      <c r="L20686" s="172"/>
    </row>
    <row r="20687" spans="7:12" x14ac:dyDescent="0.15">
      <c r="G20687"/>
      <c r="H20687"/>
      <c r="I20687"/>
      <c r="J20687"/>
      <c r="K20687"/>
      <c r="L20687" s="172"/>
    </row>
    <row r="20688" spans="7:12" x14ac:dyDescent="0.15">
      <c r="G20688"/>
      <c r="H20688"/>
      <c r="I20688"/>
      <c r="J20688"/>
      <c r="K20688"/>
      <c r="L20688" s="172"/>
    </row>
    <row r="20689" spans="7:12" x14ac:dyDescent="0.15">
      <c r="G20689"/>
      <c r="H20689"/>
      <c r="I20689"/>
      <c r="J20689"/>
      <c r="K20689"/>
      <c r="L20689" s="172"/>
    </row>
    <row r="20690" spans="7:12" x14ac:dyDescent="0.15">
      <c r="G20690"/>
      <c r="H20690"/>
      <c r="I20690"/>
      <c r="J20690"/>
      <c r="K20690"/>
      <c r="L20690" s="172"/>
    </row>
    <row r="20691" spans="7:12" x14ac:dyDescent="0.15">
      <c r="G20691"/>
      <c r="H20691"/>
      <c r="I20691"/>
      <c r="J20691"/>
      <c r="K20691"/>
      <c r="L20691" s="172"/>
    </row>
    <row r="20692" spans="7:12" x14ac:dyDescent="0.15">
      <c r="G20692"/>
      <c r="H20692"/>
      <c r="I20692"/>
      <c r="J20692"/>
      <c r="K20692"/>
      <c r="L20692" s="172"/>
    </row>
    <row r="20693" spans="7:12" x14ac:dyDescent="0.15">
      <c r="G20693"/>
      <c r="H20693"/>
      <c r="I20693"/>
      <c r="J20693"/>
      <c r="K20693"/>
      <c r="L20693" s="172"/>
    </row>
    <row r="20694" spans="7:12" x14ac:dyDescent="0.15">
      <c r="G20694"/>
      <c r="H20694"/>
      <c r="I20694"/>
      <c r="J20694"/>
      <c r="K20694"/>
      <c r="L20694" s="172"/>
    </row>
    <row r="20695" spans="7:12" x14ac:dyDescent="0.15">
      <c r="G20695"/>
      <c r="H20695"/>
      <c r="I20695"/>
      <c r="J20695"/>
      <c r="K20695"/>
      <c r="L20695" s="172"/>
    </row>
    <row r="20696" spans="7:12" x14ac:dyDescent="0.15">
      <c r="G20696"/>
      <c r="H20696"/>
      <c r="I20696"/>
      <c r="J20696"/>
      <c r="K20696"/>
      <c r="L20696" s="172"/>
    </row>
    <row r="20697" spans="7:12" x14ac:dyDescent="0.15">
      <c r="G20697"/>
      <c r="H20697"/>
      <c r="I20697"/>
      <c r="J20697"/>
      <c r="K20697"/>
      <c r="L20697" s="172"/>
    </row>
    <row r="20698" spans="7:12" x14ac:dyDescent="0.15">
      <c r="G20698"/>
      <c r="H20698"/>
      <c r="I20698"/>
      <c r="J20698"/>
      <c r="K20698"/>
      <c r="L20698" s="172"/>
    </row>
    <row r="20699" spans="7:12" x14ac:dyDescent="0.15">
      <c r="G20699"/>
      <c r="H20699"/>
      <c r="I20699"/>
      <c r="J20699"/>
      <c r="K20699"/>
      <c r="L20699" s="172"/>
    </row>
    <row r="20700" spans="7:12" x14ac:dyDescent="0.15">
      <c r="G20700"/>
      <c r="H20700"/>
      <c r="I20700"/>
      <c r="J20700"/>
      <c r="K20700"/>
      <c r="L20700" s="172"/>
    </row>
    <row r="20701" spans="7:12" x14ac:dyDescent="0.15">
      <c r="G20701"/>
      <c r="H20701"/>
      <c r="I20701"/>
      <c r="J20701"/>
      <c r="K20701"/>
      <c r="L20701" s="172"/>
    </row>
    <row r="20702" spans="7:12" x14ac:dyDescent="0.15">
      <c r="G20702"/>
      <c r="H20702"/>
      <c r="I20702"/>
      <c r="J20702"/>
      <c r="K20702"/>
      <c r="L20702" s="172"/>
    </row>
    <row r="20703" spans="7:12" x14ac:dyDescent="0.15">
      <c r="G20703"/>
      <c r="H20703"/>
      <c r="I20703"/>
      <c r="J20703"/>
      <c r="K20703"/>
      <c r="L20703" s="172"/>
    </row>
    <row r="20704" spans="7:12" x14ac:dyDescent="0.15">
      <c r="G20704"/>
      <c r="H20704"/>
      <c r="I20704"/>
      <c r="J20704"/>
      <c r="K20704"/>
      <c r="L20704" s="172"/>
    </row>
    <row r="20705" spans="7:12" x14ac:dyDescent="0.15">
      <c r="G20705"/>
      <c r="H20705"/>
      <c r="I20705"/>
      <c r="J20705"/>
      <c r="K20705"/>
      <c r="L20705" s="172"/>
    </row>
    <row r="20706" spans="7:12" x14ac:dyDescent="0.15">
      <c r="G20706"/>
      <c r="H20706"/>
      <c r="I20706"/>
      <c r="J20706"/>
      <c r="K20706"/>
      <c r="L20706" s="172"/>
    </row>
    <row r="20707" spans="7:12" x14ac:dyDescent="0.15">
      <c r="G20707"/>
      <c r="H20707"/>
      <c r="I20707"/>
      <c r="J20707"/>
      <c r="K20707"/>
      <c r="L20707" s="172"/>
    </row>
    <row r="20708" spans="7:12" x14ac:dyDescent="0.15">
      <c r="G20708"/>
      <c r="H20708"/>
      <c r="I20708"/>
      <c r="J20708"/>
      <c r="K20708"/>
      <c r="L20708" s="172"/>
    </row>
    <row r="20709" spans="7:12" x14ac:dyDescent="0.15">
      <c r="G20709"/>
      <c r="H20709"/>
      <c r="I20709"/>
      <c r="J20709"/>
      <c r="K20709"/>
      <c r="L20709" s="172"/>
    </row>
    <row r="20710" spans="7:12" x14ac:dyDescent="0.15">
      <c r="G20710"/>
      <c r="H20710"/>
      <c r="I20710"/>
      <c r="J20710"/>
      <c r="K20710"/>
      <c r="L20710" s="172"/>
    </row>
    <row r="20711" spans="7:12" x14ac:dyDescent="0.15">
      <c r="G20711"/>
      <c r="H20711"/>
      <c r="I20711"/>
      <c r="J20711"/>
      <c r="K20711"/>
      <c r="L20711" s="172"/>
    </row>
    <row r="20712" spans="7:12" x14ac:dyDescent="0.15">
      <c r="G20712"/>
      <c r="H20712"/>
      <c r="I20712"/>
      <c r="J20712"/>
      <c r="K20712"/>
      <c r="L20712" s="172"/>
    </row>
    <row r="20713" spans="7:12" x14ac:dyDescent="0.15">
      <c r="G20713"/>
      <c r="H20713"/>
      <c r="I20713"/>
      <c r="J20713"/>
      <c r="K20713"/>
      <c r="L20713" s="172"/>
    </row>
    <row r="20714" spans="7:12" x14ac:dyDescent="0.15">
      <c r="G20714"/>
      <c r="H20714"/>
      <c r="I20714"/>
      <c r="J20714"/>
      <c r="K20714"/>
      <c r="L20714" s="172"/>
    </row>
    <row r="20715" spans="7:12" x14ac:dyDescent="0.15">
      <c r="G20715"/>
      <c r="H20715"/>
      <c r="I20715"/>
      <c r="J20715"/>
      <c r="K20715"/>
      <c r="L20715" s="172"/>
    </row>
    <row r="20716" spans="7:12" x14ac:dyDescent="0.15">
      <c r="G20716"/>
      <c r="H20716"/>
      <c r="I20716"/>
      <c r="J20716"/>
      <c r="K20716"/>
      <c r="L20716" s="172"/>
    </row>
    <row r="20717" spans="7:12" x14ac:dyDescent="0.15">
      <c r="G20717"/>
      <c r="H20717"/>
      <c r="I20717"/>
      <c r="J20717"/>
      <c r="K20717"/>
      <c r="L20717" s="172"/>
    </row>
    <row r="20718" spans="7:12" x14ac:dyDescent="0.15">
      <c r="G20718"/>
      <c r="H20718"/>
      <c r="I20718"/>
      <c r="J20718"/>
      <c r="K20718"/>
      <c r="L20718" s="172"/>
    </row>
    <row r="20719" spans="7:12" x14ac:dyDescent="0.15">
      <c r="G20719"/>
      <c r="H20719"/>
      <c r="I20719"/>
      <c r="J20719"/>
      <c r="K20719"/>
      <c r="L20719" s="172"/>
    </row>
    <row r="20720" spans="7:12" x14ac:dyDescent="0.15">
      <c r="G20720"/>
      <c r="H20720"/>
      <c r="I20720"/>
      <c r="J20720"/>
      <c r="K20720"/>
      <c r="L20720" s="172"/>
    </row>
    <row r="20721" spans="7:12" x14ac:dyDescent="0.15">
      <c r="G20721"/>
      <c r="H20721"/>
      <c r="I20721"/>
      <c r="J20721"/>
      <c r="K20721"/>
      <c r="L20721" s="172"/>
    </row>
    <row r="20722" spans="7:12" x14ac:dyDescent="0.15">
      <c r="G20722"/>
      <c r="H20722"/>
      <c r="I20722"/>
      <c r="J20722"/>
      <c r="K20722"/>
      <c r="L20722" s="172"/>
    </row>
    <row r="20723" spans="7:12" x14ac:dyDescent="0.15">
      <c r="G20723"/>
      <c r="H20723"/>
      <c r="I20723"/>
      <c r="J20723"/>
      <c r="K20723"/>
      <c r="L20723" s="172"/>
    </row>
    <row r="20724" spans="7:12" x14ac:dyDescent="0.15">
      <c r="G20724"/>
      <c r="H20724"/>
      <c r="I20724"/>
      <c r="J20724"/>
      <c r="K20724"/>
      <c r="L20724" s="172"/>
    </row>
    <row r="20725" spans="7:12" x14ac:dyDescent="0.15">
      <c r="G20725"/>
      <c r="H20725"/>
      <c r="I20725"/>
      <c r="J20725"/>
      <c r="K20725"/>
      <c r="L20725" s="172"/>
    </row>
    <row r="20726" spans="7:12" x14ac:dyDescent="0.15">
      <c r="G20726"/>
      <c r="H20726"/>
      <c r="I20726"/>
      <c r="J20726"/>
      <c r="K20726"/>
      <c r="L20726" s="172"/>
    </row>
    <row r="20727" spans="7:12" x14ac:dyDescent="0.15">
      <c r="G20727"/>
      <c r="H20727"/>
      <c r="I20727"/>
      <c r="J20727"/>
      <c r="K20727"/>
      <c r="L20727" s="172"/>
    </row>
    <row r="20728" spans="7:12" x14ac:dyDescent="0.15">
      <c r="G20728"/>
      <c r="H20728"/>
      <c r="I20728"/>
      <c r="J20728"/>
      <c r="K20728"/>
      <c r="L20728" s="172"/>
    </row>
    <row r="20729" spans="7:12" x14ac:dyDescent="0.15">
      <c r="G20729"/>
      <c r="H20729"/>
      <c r="I20729"/>
      <c r="J20729"/>
      <c r="K20729"/>
      <c r="L20729" s="172"/>
    </row>
    <row r="20730" spans="7:12" x14ac:dyDescent="0.15">
      <c r="G20730"/>
      <c r="H20730"/>
      <c r="I20730"/>
      <c r="J20730"/>
      <c r="K20730"/>
      <c r="L20730" s="172"/>
    </row>
    <row r="20731" spans="7:12" x14ac:dyDescent="0.15">
      <c r="G20731"/>
      <c r="H20731"/>
      <c r="I20731"/>
      <c r="J20731"/>
      <c r="K20731"/>
      <c r="L20731" s="172"/>
    </row>
    <row r="20732" spans="7:12" x14ac:dyDescent="0.15">
      <c r="G20732"/>
      <c r="H20732"/>
      <c r="I20732"/>
      <c r="J20732"/>
      <c r="K20732"/>
      <c r="L20732" s="172"/>
    </row>
    <row r="20733" spans="7:12" x14ac:dyDescent="0.15">
      <c r="G20733"/>
      <c r="H20733"/>
      <c r="I20733"/>
      <c r="J20733"/>
      <c r="K20733"/>
      <c r="L20733" s="172"/>
    </row>
    <row r="20734" spans="7:12" x14ac:dyDescent="0.15">
      <c r="G20734"/>
      <c r="H20734"/>
      <c r="I20734"/>
      <c r="J20734"/>
      <c r="K20734"/>
      <c r="L20734" s="172"/>
    </row>
    <row r="20735" spans="7:12" x14ac:dyDescent="0.15">
      <c r="G20735"/>
      <c r="H20735"/>
      <c r="I20735"/>
      <c r="J20735"/>
      <c r="K20735"/>
      <c r="L20735" s="172"/>
    </row>
    <row r="20736" spans="7:12" x14ac:dyDescent="0.15">
      <c r="G20736"/>
      <c r="H20736"/>
      <c r="I20736"/>
      <c r="J20736"/>
      <c r="K20736"/>
      <c r="L20736" s="172"/>
    </row>
    <row r="20737" spans="7:12" x14ac:dyDescent="0.15">
      <c r="G20737"/>
      <c r="H20737"/>
      <c r="I20737"/>
      <c r="J20737"/>
      <c r="K20737"/>
      <c r="L20737" s="172"/>
    </row>
    <row r="20738" spans="7:12" x14ac:dyDescent="0.15">
      <c r="G20738"/>
      <c r="H20738"/>
      <c r="I20738"/>
      <c r="J20738"/>
      <c r="K20738"/>
      <c r="L20738" s="172"/>
    </row>
    <row r="20739" spans="7:12" x14ac:dyDescent="0.15">
      <c r="G20739"/>
      <c r="H20739"/>
      <c r="I20739"/>
      <c r="J20739"/>
      <c r="K20739"/>
      <c r="L20739" s="172"/>
    </row>
    <row r="20740" spans="7:12" x14ac:dyDescent="0.15">
      <c r="G20740"/>
      <c r="H20740"/>
      <c r="I20740"/>
      <c r="J20740"/>
      <c r="K20740"/>
      <c r="L20740" s="172"/>
    </row>
    <row r="20741" spans="7:12" x14ac:dyDescent="0.15">
      <c r="G20741"/>
      <c r="H20741"/>
      <c r="I20741"/>
      <c r="J20741"/>
      <c r="K20741"/>
      <c r="L20741" s="172"/>
    </row>
    <row r="20742" spans="7:12" x14ac:dyDescent="0.15">
      <c r="G20742"/>
      <c r="H20742"/>
      <c r="I20742"/>
      <c r="J20742"/>
      <c r="K20742"/>
      <c r="L20742" s="172"/>
    </row>
    <row r="20743" spans="7:12" x14ac:dyDescent="0.15">
      <c r="G20743"/>
      <c r="H20743"/>
      <c r="I20743"/>
      <c r="J20743"/>
      <c r="K20743"/>
      <c r="L20743" s="172"/>
    </row>
    <row r="20744" spans="7:12" x14ac:dyDescent="0.15">
      <c r="G20744"/>
      <c r="H20744"/>
      <c r="I20744"/>
      <c r="J20744"/>
      <c r="K20744"/>
      <c r="L20744" s="172"/>
    </row>
    <row r="20745" spans="7:12" x14ac:dyDescent="0.15">
      <c r="G20745"/>
      <c r="H20745"/>
      <c r="I20745"/>
      <c r="J20745"/>
      <c r="K20745"/>
      <c r="L20745" s="172"/>
    </row>
    <row r="20746" spans="7:12" x14ac:dyDescent="0.15">
      <c r="G20746"/>
      <c r="H20746"/>
      <c r="I20746"/>
      <c r="J20746"/>
      <c r="K20746"/>
      <c r="L20746" s="172"/>
    </row>
    <row r="20747" spans="7:12" x14ac:dyDescent="0.15">
      <c r="G20747"/>
      <c r="H20747"/>
      <c r="I20747"/>
      <c r="J20747"/>
      <c r="K20747"/>
      <c r="L20747" s="172"/>
    </row>
    <row r="20748" spans="7:12" x14ac:dyDescent="0.15">
      <c r="G20748"/>
      <c r="H20748"/>
      <c r="I20748"/>
      <c r="J20748"/>
      <c r="K20748"/>
      <c r="L20748" s="172"/>
    </row>
    <row r="20749" spans="7:12" x14ac:dyDescent="0.15">
      <c r="G20749"/>
      <c r="H20749"/>
      <c r="I20749"/>
      <c r="J20749"/>
      <c r="K20749"/>
      <c r="L20749" s="172"/>
    </row>
    <row r="20750" spans="7:12" x14ac:dyDescent="0.15">
      <c r="G20750"/>
      <c r="H20750"/>
      <c r="I20750"/>
      <c r="J20750"/>
      <c r="K20750"/>
      <c r="L20750" s="172"/>
    </row>
    <row r="20751" spans="7:12" x14ac:dyDescent="0.15">
      <c r="G20751"/>
      <c r="H20751"/>
      <c r="I20751"/>
      <c r="J20751"/>
      <c r="K20751"/>
      <c r="L20751" s="172"/>
    </row>
    <row r="20752" spans="7:12" x14ac:dyDescent="0.15">
      <c r="G20752"/>
      <c r="H20752"/>
      <c r="I20752"/>
      <c r="J20752"/>
      <c r="K20752"/>
      <c r="L20752" s="172"/>
    </row>
    <row r="20753" spans="7:12" x14ac:dyDescent="0.15">
      <c r="G20753"/>
      <c r="H20753"/>
      <c r="I20753"/>
      <c r="J20753"/>
      <c r="K20753"/>
      <c r="L20753" s="172"/>
    </row>
    <row r="20754" spans="7:12" x14ac:dyDescent="0.15">
      <c r="G20754"/>
      <c r="H20754"/>
      <c r="I20754"/>
      <c r="J20754"/>
      <c r="K20754"/>
      <c r="L20754" s="172"/>
    </row>
    <row r="20755" spans="7:12" x14ac:dyDescent="0.15">
      <c r="G20755"/>
      <c r="H20755"/>
      <c r="I20755"/>
      <c r="J20755"/>
      <c r="K20755"/>
      <c r="L20755" s="172"/>
    </row>
    <row r="20756" spans="7:12" x14ac:dyDescent="0.15">
      <c r="G20756"/>
      <c r="H20756"/>
      <c r="I20756"/>
      <c r="J20756"/>
      <c r="K20756"/>
      <c r="L20756" s="172"/>
    </row>
    <row r="20757" spans="7:12" x14ac:dyDescent="0.15">
      <c r="G20757"/>
      <c r="H20757"/>
      <c r="I20757"/>
      <c r="J20757"/>
      <c r="K20757"/>
      <c r="L20757" s="172"/>
    </row>
    <row r="20758" spans="7:12" x14ac:dyDescent="0.15">
      <c r="G20758"/>
      <c r="H20758"/>
      <c r="I20758"/>
      <c r="J20758"/>
      <c r="K20758"/>
      <c r="L20758" s="172"/>
    </row>
    <row r="20759" spans="7:12" x14ac:dyDescent="0.15">
      <c r="G20759"/>
      <c r="H20759"/>
      <c r="I20759"/>
      <c r="J20759"/>
      <c r="K20759"/>
      <c r="L20759" s="172"/>
    </row>
    <row r="20760" spans="7:12" x14ac:dyDescent="0.15">
      <c r="G20760"/>
      <c r="H20760"/>
      <c r="I20760"/>
      <c r="J20760"/>
      <c r="K20760"/>
      <c r="L20760" s="172"/>
    </row>
    <row r="20761" spans="7:12" x14ac:dyDescent="0.15">
      <c r="G20761"/>
      <c r="H20761"/>
      <c r="I20761"/>
      <c r="J20761"/>
      <c r="K20761"/>
      <c r="L20761" s="172"/>
    </row>
    <row r="20762" spans="7:12" x14ac:dyDescent="0.15">
      <c r="G20762"/>
      <c r="H20762"/>
      <c r="I20762"/>
      <c r="J20762"/>
      <c r="K20762"/>
      <c r="L20762" s="172"/>
    </row>
    <row r="20763" spans="7:12" x14ac:dyDescent="0.15">
      <c r="G20763"/>
      <c r="H20763"/>
      <c r="I20763"/>
      <c r="J20763"/>
      <c r="K20763"/>
      <c r="L20763" s="172"/>
    </row>
    <row r="20764" spans="7:12" x14ac:dyDescent="0.15">
      <c r="G20764"/>
      <c r="H20764"/>
      <c r="I20764"/>
      <c r="J20764"/>
      <c r="K20764"/>
      <c r="L20764" s="172"/>
    </row>
    <row r="20765" spans="7:12" x14ac:dyDescent="0.15">
      <c r="G20765"/>
      <c r="H20765"/>
      <c r="I20765"/>
      <c r="J20765"/>
      <c r="K20765"/>
      <c r="L20765" s="172"/>
    </row>
    <row r="20766" spans="7:12" x14ac:dyDescent="0.15">
      <c r="G20766"/>
      <c r="H20766"/>
      <c r="I20766"/>
      <c r="J20766"/>
      <c r="K20766"/>
      <c r="L20766" s="172"/>
    </row>
    <row r="20767" spans="7:12" x14ac:dyDescent="0.15">
      <c r="G20767"/>
      <c r="H20767"/>
      <c r="I20767"/>
      <c r="J20767"/>
      <c r="K20767"/>
      <c r="L20767" s="172"/>
    </row>
    <row r="20768" spans="7:12" x14ac:dyDescent="0.15">
      <c r="G20768"/>
      <c r="H20768"/>
      <c r="I20768"/>
      <c r="J20768"/>
      <c r="K20768"/>
      <c r="L20768" s="172"/>
    </row>
    <row r="20769" spans="7:12" x14ac:dyDescent="0.15">
      <c r="G20769"/>
      <c r="H20769"/>
      <c r="I20769"/>
      <c r="J20769"/>
      <c r="K20769"/>
      <c r="L20769" s="172"/>
    </row>
    <row r="20770" spans="7:12" x14ac:dyDescent="0.15">
      <c r="G20770"/>
      <c r="H20770"/>
      <c r="I20770"/>
      <c r="J20770"/>
      <c r="K20770"/>
      <c r="L20770" s="172"/>
    </row>
    <row r="20771" spans="7:12" x14ac:dyDescent="0.15">
      <c r="G20771"/>
      <c r="H20771"/>
      <c r="I20771"/>
      <c r="J20771"/>
      <c r="K20771"/>
      <c r="L20771" s="172"/>
    </row>
    <row r="20772" spans="7:12" x14ac:dyDescent="0.15">
      <c r="G20772"/>
      <c r="H20772"/>
      <c r="I20772"/>
      <c r="J20772"/>
      <c r="K20772"/>
      <c r="L20772" s="172"/>
    </row>
    <row r="20773" spans="7:12" x14ac:dyDescent="0.15">
      <c r="G20773"/>
      <c r="H20773"/>
      <c r="I20773"/>
      <c r="J20773"/>
      <c r="K20773"/>
      <c r="L20773" s="172"/>
    </row>
    <row r="20774" spans="7:12" x14ac:dyDescent="0.15">
      <c r="G20774"/>
      <c r="H20774"/>
      <c r="I20774"/>
      <c r="J20774"/>
      <c r="K20774"/>
      <c r="L20774" s="172"/>
    </row>
    <row r="20775" spans="7:12" x14ac:dyDescent="0.15">
      <c r="G20775"/>
      <c r="H20775"/>
      <c r="I20775"/>
      <c r="J20775"/>
      <c r="K20775"/>
      <c r="L20775" s="172"/>
    </row>
    <row r="20776" spans="7:12" x14ac:dyDescent="0.15">
      <c r="G20776"/>
      <c r="H20776"/>
      <c r="I20776"/>
      <c r="J20776"/>
      <c r="K20776"/>
      <c r="L20776" s="172"/>
    </row>
    <row r="20777" spans="7:12" x14ac:dyDescent="0.15">
      <c r="G20777"/>
      <c r="H20777"/>
      <c r="I20777"/>
      <c r="J20777"/>
      <c r="K20777"/>
      <c r="L20777" s="172"/>
    </row>
    <row r="20778" spans="7:12" x14ac:dyDescent="0.15">
      <c r="G20778"/>
      <c r="H20778"/>
      <c r="I20778"/>
      <c r="J20778"/>
      <c r="K20778"/>
      <c r="L20778" s="172"/>
    </row>
    <row r="20779" spans="7:12" x14ac:dyDescent="0.15">
      <c r="G20779"/>
      <c r="H20779"/>
      <c r="I20779"/>
      <c r="J20779"/>
      <c r="K20779"/>
      <c r="L20779" s="172"/>
    </row>
    <row r="20780" spans="7:12" x14ac:dyDescent="0.15">
      <c r="G20780"/>
      <c r="H20780"/>
      <c r="I20780"/>
      <c r="J20780"/>
      <c r="K20780"/>
      <c r="L20780" s="172"/>
    </row>
    <row r="20781" spans="7:12" x14ac:dyDescent="0.15">
      <c r="G20781"/>
      <c r="H20781"/>
      <c r="I20781"/>
      <c r="J20781"/>
      <c r="K20781"/>
      <c r="L20781" s="172"/>
    </row>
    <row r="20782" spans="7:12" x14ac:dyDescent="0.15">
      <c r="G20782"/>
      <c r="H20782"/>
      <c r="I20782"/>
      <c r="J20782"/>
      <c r="K20782"/>
      <c r="L20782" s="172"/>
    </row>
    <row r="20783" spans="7:12" x14ac:dyDescent="0.15">
      <c r="G20783"/>
      <c r="H20783"/>
      <c r="I20783"/>
      <c r="J20783"/>
      <c r="K20783"/>
      <c r="L20783" s="172"/>
    </row>
    <row r="20784" spans="7:12" x14ac:dyDescent="0.15">
      <c r="G20784"/>
      <c r="H20784"/>
      <c r="I20784"/>
      <c r="J20784"/>
      <c r="K20784"/>
      <c r="L20784" s="172"/>
    </row>
    <row r="20785" spans="7:12" x14ac:dyDescent="0.15">
      <c r="G20785"/>
      <c r="H20785"/>
      <c r="I20785"/>
      <c r="J20785"/>
      <c r="K20785"/>
      <c r="L20785" s="172"/>
    </row>
    <row r="20786" spans="7:12" x14ac:dyDescent="0.15">
      <c r="G20786"/>
      <c r="H20786"/>
      <c r="I20786"/>
      <c r="J20786"/>
      <c r="K20786"/>
      <c r="L20786" s="172"/>
    </row>
    <row r="20787" spans="7:12" x14ac:dyDescent="0.15">
      <c r="G20787"/>
      <c r="H20787"/>
      <c r="I20787"/>
      <c r="J20787"/>
      <c r="K20787"/>
      <c r="L20787" s="172"/>
    </row>
    <row r="20788" spans="7:12" x14ac:dyDescent="0.15">
      <c r="G20788"/>
      <c r="H20788"/>
      <c r="I20788"/>
      <c r="J20788"/>
      <c r="K20788"/>
      <c r="L20788" s="172"/>
    </row>
    <row r="20789" spans="7:12" x14ac:dyDescent="0.15">
      <c r="G20789"/>
      <c r="H20789"/>
      <c r="I20789"/>
      <c r="J20789"/>
      <c r="K20789"/>
      <c r="L20789" s="172"/>
    </row>
    <row r="20790" spans="7:12" x14ac:dyDescent="0.15">
      <c r="G20790"/>
      <c r="H20790"/>
      <c r="I20790"/>
      <c r="J20790"/>
      <c r="K20790"/>
      <c r="L20790" s="172"/>
    </row>
    <row r="20791" spans="7:12" x14ac:dyDescent="0.15">
      <c r="G20791"/>
      <c r="H20791"/>
      <c r="I20791"/>
      <c r="J20791"/>
      <c r="K20791"/>
      <c r="L20791" s="172"/>
    </row>
    <row r="20792" spans="7:12" x14ac:dyDescent="0.15">
      <c r="G20792"/>
      <c r="H20792"/>
      <c r="I20792"/>
      <c r="J20792"/>
      <c r="K20792"/>
      <c r="L20792" s="172"/>
    </row>
    <row r="20793" spans="7:12" x14ac:dyDescent="0.15">
      <c r="G20793"/>
      <c r="H20793"/>
      <c r="I20793"/>
      <c r="J20793"/>
      <c r="K20793"/>
      <c r="L20793" s="172"/>
    </row>
    <row r="20794" spans="7:12" x14ac:dyDescent="0.15">
      <c r="G20794"/>
      <c r="H20794"/>
      <c r="I20794"/>
      <c r="J20794"/>
      <c r="K20794"/>
      <c r="L20794" s="172"/>
    </row>
    <row r="20795" spans="7:12" x14ac:dyDescent="0.15">
      <c r="G20795"/>
      <c r="H20795"/>
      <c r="I20795"/>
      <c r="J20795"/>
      <c r="K20795"/>
      <c r="L20795" s="172"/>
    </row>
    <row r="20796" spans="7:12" x14ac:dyDescent="0.15">
      <c r="G20796"/>
      <c r="H20796"/>
      <c r="I20796"/>
      <c r="J20796"/>
      <c r="K20796"/>
      <c r="L20796" s="172"/>
    </row>
    <row r="20797" spans="7:12" x14ac:dyDescent="0.15">
      <c r="G20797"/>
      <c r="H20797"/>
      <c r="I20797"/>
      <c r="J20797"/>
      <c r="K20797"/>
      <c r="L20797" s="172"/>
    </row>
    <row r="20798" spans="7:12" x14ac:dyDescent="0.15">
      <c r="G20798"/>
      <c r="H20798"/>
      <c r="I20798"/>
      <c r="J20798"/>
      <c r="K20798"/>
      <c r="L20798" s="172"/>
    </row>
    <row r="20799" spans="7:12" x14ac:dyDescent="0.15">
      <c r="G20799"/>
      <c r="H20799"/>
      <c r="I20799"/>
      <c r="J20799"/>
      <c r="K20799"/>
      <c r="L20799" s="172"/>
    </row>
    <row r="20800" spans="7:12" x14ac:dyDescent="0.15">
      <c r="G20800"/>
      <c r="H20800"/>
      <c r="I20800"/>
      <c r="J20800"/>
      <c r="K20800"/>
      <c r="L20800" s="172"/>
    </row>
    <row r="20801" spans="7:12" x14ac:dyDescent="0.15">
      <c r="G20801"/>
      <c r="H20801"/>
      <c r="I20801"/>
      <c r="J20801"/>
      <c r="K20801"/>
      <c r="L20801" s="172"/>
    </row>
    <row r="20802" spans="7:12" x14ac:dyDescent="0.15">
      <c r="G20802"/>
      <c r="H20802"/>
      <c r="I20802"/>
      <c r="J20802"/>
      <c r="K20802"/>
      <c r="L20802" s="172"/>
    </row>
    <row r="20803" spans="7:12" x14ac:dyDescent="0.15">
      <c r="G20803"/>
      <c r="H20803"/>
      <c r="I20803"/>
      <c r="J20803"/>
      <c r="K20803"/>
      <c r="L20803" s="172"/>
    </row>
    <row r="20804" spans="7:12" x14ac:dyDescent="0.15">
      <c r="G20804"/>
      <c r="H20804"/>
      <c r="I20804"/>
      <c r="J20804"/>
      <c r="K20804"/>
      <c r="L20804" s="172"/>
    </row>
    <row r="20805" spans="7:12" x14ac:dyDescent="0.15">
      <c r="G20805"/>
      <c r="H20805"/>
      <c r="I20805"/>
      <c r="J20805"/>
      <c r="K20805"/>
      <c r="L20805" s="172"/>
    </row>
    <row r="20806" spans="7:12" x14ac:dyDescent="0.15">
      <c r="G20806"/>
      <c r="H20806"/>
      <c r="I20806"/>
      <c r="J20806"/>
      <c r="K20806"/>
      <c r="L20806" s="172"/>
    </row>
    <row r="20807" spans="7:12" x14ac:dyDescent="0.15">
      <c r="G20807"/>
      <c r="H20807"/>
      <c r="I20807"/>
      <c r="J20807"/>
      <c r="K20807"/>
      <c r="L20807" s="172"/>
    </row>
    <row r="20808" spans="7:12" x14ac:dyDescent="0.15">
      <c r="G20808"/>
      <c r="H20808"/>
      <c r="I20808"/>
      <c r="J20808"/>
      <c r="K20808"/>
      <c r="L20808" s="172"/>
    </row>
    <row r="20809" spans="7:12" x14ac:dyDescent="0.15">
      <c r="G20809"/>
      <c r="H20809"/>
      <c r="I20809"/>
      <c r="J20809"/>
      <c r="K20809"/>
      <c r="L20809" s="172"/>
    </row>
    <row r="20810" spans="7:12" x14ac:dyDescent="0.15">
      <c r="G20810"/>
      <c r="H20810"/>
      <c r="I20810"/>
      <c r="J20810"/>
      <c r="K20810"/>
      <c r="L20810" s="172"/>
    </row>
    <row r="20811" spans="7:12" x14ac:dyDescent="0.15">
      <c r="G20811"/>
      <c r="H20811"/>
      <c r="I20811"/>
      <c r="J20811"/>
      <c r="K20811"/>
      <c r="L20811" s="172"/>
    </row>
    <row r="20812" spans="7:12" x14ac:dyDescent="0.15">
      <c r="G20812"/>
      <c r="H20812"/>
      <c r="I20812"/>
      <c r="J20812"/>
      <c r="K20812"/>
      <c r="L20812" s="172"/>
    </row>
    <row r="20813" spans="7:12" x14ac:dyDescent="0.15">
      <c r="G20813"/>
      <c r="H20813"/>
      <c r="I20813"/>
      <c r="J20813"/>
      <c r="K20813"/>
      <c r="L20813" s="172"/>
    </row>
    <row r="20814" spans="7:12" x14ac:dyDescent="0.15">
      <c r="G20814"/>
      <c r="H20814"/>
      <c r="I20814"/>
      <c r="J20814"/>
      <c r="K20814"/>
      <c r="L20814" s="172"/>
    </row>
    <row r="20815" spans="7:12" x14ac:dyDescent="0.15">
      <c r="G20815"/>
      <c r="H20815"/>
      <c r="I20815"/>
      <c r="J20815"/>
      <c r="K20815"/>
      <c r="L20815" s="172"/>
    </row>
    <row r="20816" spans="7:12" x14ac:dyDescent="0.15">
      <c r="G20816"/>
      <c r="H20816"/>
      <c r="I20816"/>
      <c r="J20816"/>
      <c r="K20816"/>
      <c r="L20816" s="172"/>
    </row>
    <row r="20817" spans="7:12" x14ac:dyDescent="0.15">
      <c r="G20817"/>
      <c r="H20817"/>
      <c r="I20817"/>
      <c r="J20817"/>
      <c r="K20817"/>
      <c r="L20817" s="172"/>
    </row>
    <row r="20818" spans="7:12" x14ac:dyDescent="0.15">
      <c r="G20818"/>
      <c r="H20818"/>
      <c r="I20818"/>
      <c r="J20818"/>
      <c r="K20818"/>
      <c r="L20818" s="172"/>
    </row>
    <row r="20819" spans="7:12" x14ac:dyDescent="0.15">
      <c r="G20819"/>
      <c r="H20819"/>
      <c r="I20819"/>
      <c r="J20819"/>
      <c r="K20819"/>
      <c r="L20819" s="172"/>
    </row>
    <row r="20820" spans="7:12" x14ac:dyDescent="0.15">
      <c r="G20820"/>
      <c r="H20820"/>
      <c r="I20820"/>
      <c r="J20820"/>
      <c r="K20820"/>
      <c r="L20820" s="172"/>
    </row>
    <row r="20821" spans="7:12" x14ac:dyDescent="0.15">
      <c r="G20821"/>
      <c r="H20821"/>
      <c r="I20821"/>
      <c r="J20821"/>
      <c r="K20821"/>
      <c r="L20821" s="172"/>
    </row>
    <row r="20822" spans="7:12" x14ac:dyDescent="0.15">
      <c r="G20822"/>
      <c r="H20822"/>
      <c r="I20822"/>
      <c r="J20822"/>
      <c r="K20822"/>
      <c r="L20822" s="172"/>
    </row>
    <row r="20823" spans="7:12" x14ac:dyDescent="0.15">
      <c r="G20823"/>
      <c r="H20823"/>
      <c r="I20823"/>
      <c r="J20823"/>
      <c r="K20823"/>
      <c r="L20823" s="172"/>
    </row>
    <row r="20824" spans="7:12" x14ac:dyDescent="0.15">
      <c r="G20824"/>
      <c r="H20824"/>
      <c r="I20824"/>
      <c r="J20824"/>
      <c r="K20824"/>
      <c r="L20824" s="172"/>
    </row>
    <row r="20825" spans="7:12" x14ac:dyDescent="0.15">
      <c r="G20825"/>
      <c r="H20825"/>
      <c r="I20825"/>
      <c r="J20825"/>
      <c r="K20825"/>
      <c r="L20825" s="172"/>
    </row>
    <row r="20826" spans="7:12" x14ac:dyDescent="0.15">
      <c r="G20826"/>
      <c r="H20826"/>
      <c r="I20826"/>
      <c r="J20826"/>
      <c r="K20826"/>
      <c r="L20826" s="172"/>
    </row>
    <row r="20827" spans="7:12" x14ac:dyDescent="0.15">
      <c r="G20827"/>
      <c r="H20827"/>
      <c r="I20827"/>
      <c r="J20827"/>
      <c r="K20827"/>
      <c r="L20827" s="172"/>
    </row>
    <row r="20828" spans="7:12" x14ac:dyDescent="0.15">
      <c r="G20828"/>
      <c r="H20828"/>
      <c r="I20828"/>
      <c r="J20828"/>
      <c r="K20828"/>
      <c r="L20828" s="172"/>
    </row>
    <row r="20829" spans="7:12" x14ac:dyDescent="0.15">
      <c r="G20829"/>
      <c r="H20829"/>
      <c r="I20829"/>
      <c r="J20829"/>
      <c r="K20829"/>
      <c r="L20829" s="172"/>
    </row>
    <row r="20830" spans="7:12" x14ac:dyDescent="0.15">
      <c r="G20830"/>
      <c r="H20830"/>
      <c r="I20830"/>
      <c r="J20830"/>
      <c r="K20830"/>
      <c r="L20830" s="172"/>
    </row>
    <row r="20831" spans="7:12" x14ac:dyDescent="0.15">
      <c r="G20831"/>
      <c r="H20831"/>
      <c r="I20831"/>
      <c r="J20831"/>
      <c r="K20831"/>
      <c r="L20831" s="172"/>
    </row>
    <row r="20832" spans="7:12" x14ac:dyDescent="0.15">
      <c r="G20832"/>
      <c r="H20832"/>
      <c r="I20832"/>
      <c r="J20832"/>
      <c r="K20832"/>
      <c r="L20832" s="172"/>
    </row>
    <row r="20833" spans="7:12" x14ac:dyDescent="0.15">
      <c r="G20833"/>
      <c r="H20833"/>
      <c r="I20833"/>
      <c r="J20833"/>
      <c r="K20833"/>
      <c r="L20833" s="172"/>
    </row>
    <row r="20834" spans="7:12" x14ac:dyDescent="0.15">
      <c r="G20834"/>
      <c r="H20834"/>
      <c r="I20834"/>
      <c r="J20834"/>
      <c r="K20834"/>
      <c r="L20834" s="172"/>
    </row>
    <row r="20835" spans="7:12" x14ac:dyDescent="0.15">
      <c r="G20835"/>
      <c r="H20835"/>
      <c r="I20835"/>
      <c r="J20835"/>
      <c r="K20835"/>
      <c r="L20835" s="172"/>
    </row>
    <row r="20836" spans="7:12" x14ac:dyDescent="0.15">
      <c r="G20836"/>
      <c r="H20836"/>
      <c r="I20836"/>
      <c r="J20836"/>
      <c r="K20836"/>
      <c r="L20836" s="172"/>
    </row>
    <row r="20837" spans="7:12" x14ac:dyDescent="0.15">
      <c r="G20837"/>
      <c r="H20837"/>
      <c r="I20837"/>
      <c r="J20837"/>
      <c r="K20837"/>
      <c r="L20837" s="172"/>
    </row>
    <row r="20838" spans="7:12" x14ac:dyDescent="0.15">
      <c r="G20838"/>
      <c r="H20838"/>
      <c r="I20838"/>
      <c r="J20838"/>
      <c r="K20838"/>
      <c r="L20838" s="172"/>
    </row>
    <row r="20839" spans="7:12" x14ac:dyDescent="0.15">
      <c r="G20839"/>
      <c r="H20839"/>
      <c r="I20839"/>
      <c r="J20839"/>
      <c r="K20839"/>
      <c r="L20839" s="172"/>
    </row>
    <row r="20840" spans="7:12" x14ac:dyDescent="0.15">
      <c r="G20840"/>
      <c r="H20840"/>
      <c r="I20840"/>
      <c r="J20840"/>
      <c r="K20840"/>
      <c r="L20840" s="172"/>
    </row>
    <row r="20841" spans="7:12" x14ac:dyDescent="0.15">
      <c r="G20841"/>
      <c r="H20841"/>
      <c r="I20841"/>
      <c r="J20841"/>
      <c r="K20841"/>
      <c r="L20841" s="172"/>
    </row>
    <row r="20842" spans="7:12" x14ac:dyDescent="0.15">
      <c r="G20842"/>
      <c r="H20842"/>
      <c r="I20842"/>
      <c r="J20842"/>
      <c r="K20842"/>
      <c r="L20842" s="172"/>
    </row>
    <row r="20843" spans="7:12" x14ac:dyDescent="0.15">
      <c r="G20843"/>
      <c r="H20843"/>
      <c r="I20843"/>
      <c r="J20843"/>
      <c r="K20843"/>
      <c r="L20843" s="172"/>
    </row>
    <row r="20844" spans="7:12" x14ac:dyDescent="0.15">
      <c r="G20844"/>
      <c r="H20844"/>
      <c r="I20844"/>
      <c r="J20844"/>
      <c r="K20844"/>
      <c r="L20844" s="172"/>
    </row>
    <row r="20845" spans="7:12" x14ac:dyDescent="0.15">
      <c r="G20845"/>
      <c r="H20845"/>
      <c r="I20845"/>
      <c r="J20845"/>
      <c r="K20845"/>
      <c r="L20845" s="172"/>
    </row>
    <row r="20846" spans="7:12" x14ac:dyDescent="0.15">
      <c r="G20846"/>
      <c r="H20846"/>
      <c r="I20846"/>
      <c r="J20846"/>
      <c r="K20846"/>
      <c r="L20846" s="172"/>
    </row>
    <row r="20847" spans="7:12" x14ac:dyDescent="0.15">
      <c r="G20847"/>
      <c r="H20847"/>
      <c r="I20847"/>
      <c r="J20847"/>
      <c r="K20847"/>
      <c r="L20847" s="172"/>
    </row>
    <row r="20848" spans="7:12" x14ac:dyDescent="0.15">
      <c r="G20848"/>
      <c r="H20848"/>
      <c r="I20848"/>
      <c r="J20848"/>
      <c r="K20848"/>
      <c r="L20848" s="172"/>
    </row>
    <row r="20849" spans="7:12" x14ac:dyDescent="0.15">
      <c r="G20849"/>
      <c r="H20849"/>
      <c r="I20849"/>
      <c r="J20849"/>
      <c r="K20849"/>
      <c r="L20849" s="172"/>
    </row>
    <row r="20850" spans="7:12" x14ac:dyDescent="0.15">
      <c r="G20850"/>
      <c r="H20850"/>
      <c r="I20850"/>
      <c r="J20850"/>
      <c r="K20850"/>
      <c r="L20850" s="172"/>
    </row>
    <row r="20851" spans="7:12" x14ac:dyDescent="0.15">
      <c r="G20851"/>
      <c r="H20851"/>
      <c r="I20851"/>
      <c r="J20851"/>
      <c r="K20851"/>
      <c r="L20851" s="172"/>
    </row>
    <row r="20852" spans="7:12" x14ac:dyDescent="0.15">
      <c r="G20852"/>
      <c r="H20852"/>
      <c r="I20852"/>
      <c r="J20852"/>
      <c r="K20852"/>
      <c r="L20852" s="172"/>
    </row>
    <row r="20853" spans="7:12" x14ac:dyDescent="0.15">
      <c r="G20853"/>
      <c r="H20853"/>
      <c r="I20853"/>
      <c r="J20853"/>
      <c r="K20853"/>
      <c r="L20853" s="172"/>
    </row>
    <row r="20854" spans="7:12" x14ac:dyDescent="0.15">
      <c r="G20854"/>
      <c r="H20854"/>
      <c r="I20854"/>
      <c r="J20854"/>
      <c r="K20854"/>
      <c r="L20854" s="172"/>
    </row>
    <row r="20855" spans="7:12" x14ac:dyDescent="0.15">
      <c r="G20855"/>
      <c r="H20855"/>
      <c r="I20855"/>
      <c r="J20855"/>
      <c r="K20855"/>
      <c r="L20855" s="172"/>
    </row>
    <row r="20856" spans="7:12" x14ac:dyDescent="0.15">
      <c r="G20856"/>
      <c r="H20856"/>
      <c r="I20856"/>
      <c r="J20856"/>
      <c r="K20856"/>
      <c r="L20856" s="172"/>
    </row>
    <row r="20857" spans="7:12" x14ac:dyDescent="0.15">
      <c r="G20857"/>
      <c r="H20857"/>
      <c r="I20857"/>
      <c r="J20857"/>
      <c r="K20857"/>
      <c r="L20857" s="172"/>
    </row>
    <row r="20858" spans="7:12" x14ac:dyDescent="0.15">
      <c r="G20858"/>
      <c r="H20858"/>
      <c r="I20858"/>
      <c r="J20858"/>
      <c r="K20858"/>
      <c r="L20858" s="172"/>
    </row>
    <row r="20859" spans="7:12" x14ac:dyDescent="0.15">
      <c r="G20859"/>
      <c r="H20859"/>
      <c r="I20859"/>
      <c r="J20859"/>
      <c r="K20859"/>
      <c r="L20859" s="172"/>
    </row>
    <row r="20860" spans="7:12" x14ac:dyDescent="0.15">
      <c r="G20860"/>
      <c r="H20860"/>
      <c r="I20860"/>
      <c r="J20860"/>
      <c r="K20860"/>
      <c r="L20860" s="172"/>
    </row>
    <row r="20861" spans="7:12" x14ac:dyDescent="0.15">
      <c r="G20861"/>
      <c r="H20861"/>
      <c r="I20861"/>
      <c r="J20861"/>
      <c r="K20861"/>
      <c r="L20861" s="172"/>
    </row>
    <row r="20862" spans="7:12" x14ac:dyDescent="0.15">
      <c r="G20862"/>
      <c r="H20862"/>
      <c r="I20862"/>
      <c r="J20862"/>
      <c r="K20862"/>
      <c r="L20862" s="172"/>
    </row>
    <row r="20863" spans="7:12" x14ac:dyDescent="0.15">
      <c r="G20863"/>
      <c r="H20863"/>
      <c r="I20863"/>
      <c r="J20863"/>
      <c r="K20863"/>
      <c r="L20863" s="172"/>
    </row>
    <row r="20864" spans="7:12" x14ac:dyDescent="0.15">
      <c r="G20864"/>
      <c r="H20864"/>
      <c r="I20864"/>
      <c r="J20864"/>
      <c r="K20864"/>
      <c r="L20864" s="172"/>
    </row>
    <row r="20865" spans="7:12" x14ac:dyDescent="0.15">
      <c r="G20865"/>
      <c r="H20865"/>
      <c r="I20865"/>
      <c r="J20865"/>
      <c r="K20865"/>
      <c r="L20865" s="172"/>
    </row>
    <row r="20866" spans="7:12" x14ac:dyDescent="0.15">
      <c r="G20866"/>
      <c r="H20866"/>
      <c r="I20866"/>
      <c r="J20866"/>
      <c r="K20866"/>
      <c r="L20866" s="172"/>
    </row>
    <row r="20867" spans="7:12" x14ac:dyDescent="0.15">
      <c r="G20867"/>
      <c r="H20867"/>
      <c r="I20867"/>
      <c r="J20867"/>
      <c r="K20867"/>
      <c r="L20867" s="172"/>
    </row>
    <row r="20868" spans="7:12" x14ac:dyDescent="0.15">
      <c r="G20868"/>
      <c r="H20868"/>
      <c r="I20868"/>
      <c r="J20868"/>
      <c r="K20868"/>
      <c r="L20868" s="172"/>
    </row>
    <row r="20869" spans="7:12" x14ac:dyDescent="0.15">
      <c r="G20869"/>
      <c r="H20869"/>
      <c r="I20869"/>
      <c r="J20869"/>
      <c r="K20869"/>
      <c r="L20869" s="172"/>
    </row>
    <row r="20870" spans="7:12" x14ac:dyDescent="0.15">
      <c r="G20870"/>
      <c r="H20870"/>
      <c r="I20870"/>
      <c r="J20870"/>
      <c r="K20870"/>
      <c r="L20870" s="172"/>
    </row>
    <row r="20871" spans="7:12" x14ac:dyDescent="0.15">
      <c r="G20871"/>
      <c r="H20871"/>
      <c r="I20871"/>
      <c r="J20871"/>
      <c r="K20871"/>
      <c r="L20871" s="172"/>
    </row>
    <row r="20872" spans="7:12" x14ac:dyDescent="0.15">
      <c r="G20872"/>
      <c r="H20872"/>
      <c r="I20872"/>
      <c r="J20872"/>
      <c r="K20872"/>
      <c r="L20872" s="172"/>
    </row>
    <row r="20873" spans="7:12" x14ac:dyDescent="0.15">
      <c r="G20873"/>
      <c r="H20873"/>
      <c r="I20873"/>
      <c r="J20873"/>
      <c r="K20873"/>
      <c r="L20873" s="172"/>
    </row>
    <row r="20874" spans="7:12" x14ac:dyDescent="0.15">
      <c r="G20874"/>
      <c r="H20874"/>
      <c r="I20874"/>
      <c r="J20874"/>
      <c r="K20874"/>
      <c r="L20874" s="172"/>
    </row>
    <row r="20875" spans="7:12" x14ac:dyDescent="0.15">
      <c r="G20875"/>
      <c r="H20875"/>
      <c r="I20875"/>
      <c r="J20875"/>
      <c r="K20875"/>
      <c r="L20875" s="172"/>
    </row>
    <row r="20876" spans="7:12" x14ac:dyDescent="0.15">
      <c r="G20876"/>
      <c r="H20876"/>
      <c r="I20876"/>
      <c r="J20876"/>
      <c r="K20876"/>
      <c r="L20876" s="172"/>
    </row>
    <row r="20877" spans="7:12" x14ac:dyDescent="0.15">
      <c r="G20877"/>
      <c r="H20877"/>
      <c r="I20877"/>
      <c r="J20877"/>
      <c r="K20877"/>
      <c r="L20877" s="172"/>
    </row>
    <row r="20878" spans="7:12" x14ac:dyDescent="0.15">
      <c r="G20878"/>
      <c r="H20878"/>
      <c r="I20878"/>
      <c r="J20878"/>
      <c r="K20878"/>
      <c r="L20878" s="172"/>
    </row>
    <row r="20879" spans="7:12" x14ac:dyDescent="0.15">
      <c r="G20879"/>
      <c r="H20879"/>
      <c r="I20879"/>
      <c r="J20879"/>
      <c r="K20879"/>
      <c r="L20879" s="172"/>
    </row>
    <row r="20880" spans="7:12" x14ac:dyDescent="0.15">
      <c r="G20880"/>
      <c r="H20880"/>
      <c r="I20880"/>
      <c r="J20880"/>
      <c r="K20880"/>
      <c r="L20880" s="172"/>
    </row>
    <row r="20881" spans="7:12" x14ac:dyDescent="0.15">
      <c r="G20881"/>
      <c r="H20881"/>
      <c r="I20881"/>
      <c r="J20881"/>
      <c r="K20881"/>
      <c r="L20881" s="172"/>
    </row>
    <row r="20882" spans="7:12" x14ac:dyDescent="0.15">
      <c r="G20882"/>
      <c r="H20882"/>
      <c r="I20882"/>
      <c r="J20882"/>
      <c r="K20882"/>
      <c r="L20882" s="172"/>
    </row>
    <row r="20883" spans="7:12" x14ac:dyDescent="0.15">
      <c r="G20883"/>
      <c r="H20883"/>
      <c r="I20883"/>
      <c r="J20883"/>
      <c r="K20883"/>
      <c r="L20883" s="172"/>
    </row>
    <row r="20884" spans="7:12" x14ac:dyDescent="0.15">
      <c r="G20884"/>
      <c r="H20884"/>
      <c r="I20884"/>
      <c r="J20884"/>
      <c r="K20884"/>
      <c r="L20884" s="172"/>
    </row>
    <row r="20885" spans="7:12" x14ac:dyDescent="0.15">
      <c r="G20885"/>
      <c r="H20885"/>
      <c r="I20885"/>
      <c r="J20885"/>
      <c r="K20885"/>
      <c r="L20885" s="172"/>
    </row>
    <row r="20886" spans="7:12" x14ac:dyDescent="0.15">
      <c r="G20886"/>
      <c r="H20886"/>
      <c r="I20886"/>
      <c r="J20886"/>
      <c r="K20886"/>
      <c r="L20886" s="172"/>
    </row>
    <row r="20887" spans="7:12" x14ac:dyDescent="0.15">
      <c r="G20887"/>
      <c r="H20887"/>
      <c r="I20887"/>
      <c r="J20887"/>
      <c r="K20887"/>
      <c r="L20887" s="172"/>
    </row>
    <row r="20888" spans="7:12" x14ac:dyDescent="0.15">
      <c r="G20888"/>
      <c r="H20888"/>
      <c r="I20888"/>
      <c r="J20888"/>
      <c r="K20888"/>
      <c r="L20888" s="172"/>
    </row>
    <row r="20889" spans="7:12" x14ac:dyDescent="0.15">
      <c r="G20889"/>
      <c r="H20889"/>
      <c r="I20889"/>
      <c r="J20889"/>
      <c r="K20889"/>
      <c r="L20889" s="172"/>
    </row>
    <row r="20890" spans="7:12" x14ac:dyDescent="0.15">
      <c r="G20890"/>
      <c r="H20890"/>
      <c r="I20890"/>
      <c r="J20890"/>
      <c r="K20890"/>
      <c r="L20890" s="172"/>
    </row>
    <row r="20891" spans="7:12" x14ac:dyDescent="0.15">
      <c r="G20891"/>
      <c r="H20891"/>
      <c r="I20891"/>
      <c r="J20891"/>
      <c r="K20891"/>
      <c r="L20891" s="172"/>
    </row>
    <row r="20892" spans="7:12" x14ac:dyDescent="0.15">
      <c r="G20892"/>
      <c r="H20892"/>
      <c r="I20892"/>
      <c r="J20892"/>
      <c r="K20892"/>
      <c r="L20892" s="172"/>
    </row>
    <row r="20893" spans="7:12" x14ac:dyDescent="0.15">
      <c r="G20893"/>
      <c r="H20893"/>
      <c r="I20893"/>
      <c r="J20893"/>
      <c r="K20893"/>
      <c r="L20893" s="172"/>
    </row>
    <row r="20894" spans="7:12" x14ac:dyDescent="0.15">
      <c r="G20894"/>
      <c r="H20894"/>
      <c r="I20894"/>
      <c r="J20894"/>
      <c r="K20894"/>
      <c r="L20894" s="172"/>
    </row>
    <row r="20895" spans="7:12" x14ac:dyDescent="0.15">
      <c r="G20895"/>
      <c r="H20895"/>
      <c r="I20895"/>
      <c r="J20895"/>
      <c r="K20895"/>
      <c r="L20895" s="172"/>
    </row>
    <row r="20896" spans="7:12" x14ac:dyDescent="0.15">
      <c r="G20896"/>
      <c r="H20896"/>
      <c r="I20896"/>
      <c r="J20896"/>
      <c r="K20896"/>
      <c r="L20896" s="172"/>
    </row>
    <row r="20897" spans="7:12" x14ac:dyDescent="0.15">
      <c r="G20897"/>
      <c r="H20897"/>
      <c r="I20897"/>
      <c r="J20897"/>
      <c r="K20897"/>
      <c r="L20897" s="172"/>
    </row>
    <row r="20898" spans="7:12" x14ac:dyDescent="0.15">
      <c r="G20898"/>
      <c r="H20898"/>
      <c r="I20898"/>
      <c r="J20898"/>
      <c r="K20898"/>
      <c r="L20898" s="172"/>
    </row>
    <row r="20899" spans="7:12" x14ac:dyDescent="0.15">
      <c r="G20899"/>
      <c r="H20899"/>
      <c r="I20899"/>
      <c r="J20899"/>
      <c r="K20899"/>
      <c r="L20899" s="172"/>
    </row>
    <row r="20900" spans="7:12" x14ac:dyDescent="0.15">
      <c r="G20900"/>
      <c r="H20900"/>
      <c r="I20900"/>
      <c r="J20900"/>
      <c r="K20900"/>
      <c r="L20900" s="172"/>
    </row>
    <row r="20901" spans="7:12" x14ac:dyDescent="0.15">
      <c r="G20901"/>
      <c r="H20901"/>
      <c r="I20901"/>
      <c r="J20901"/>
      <c r="K20901"/>
      <c r="L20901" s="172"/>
    </row>
    <row r="20902" spans="7:12" x14ac:dyDescent="0.15">
      <c r="G20902"/>
      <c r="H20902"/>
      <c r="I20902"/>
      <c r="J20902"/>
      <c r="K20902"/>
      <c r="L20902" s="172"/>
    </row>
    <row r="20903" spans="7:12" x14ac:dyDescent="0.15">
      <c r="G20903"/>
      <c r="H20903"/>
      <c r="I20903"/>
      <c r="J20903"/>
      <c r="K20903"/>
      <c r="L20903" s="172"/>
    </row>
    <row r="20904" spans="7:12" x14ac:dyDescent="0.15">
      <c r="G20904"/>
      <c r="H20904"/>
      <c r="I20904"/>
      <c r="J20904"/>
      <c r="K20904"/>
      <c r="L20904" s="172"/>
    </row>
    <row r="20905" spans="7:12" x14ac:dyDescent="0.15">
      <c r="G20905"/>
      <c r="H20905"/>
      <c r="I20905"/>
      <c r="J20905"/>
      <c r="K20905"/>
      <c r="L20905" s="172"/>
    </row>
    <row r="20906" spans="7:12" x14ac:dyDescent="0.15">
      <c r="G20906"/>
      <c r="H20906"/>
      <c r="I20906"/>
      <c r="J20906"/>
      <c r="K20906"/>
      <c r="L20906" s="172"/>
    </row>
    <row r="20907" spans="7:12" x14ac:dyDescent="0.15">
      <c r="G20907"/>
      <c r="H20907"/>
      <c r="I20907"/>
      <c r="J20907"/>
      <c r="K20907"/>
      <c r="L20907" s="172"/>
    </row>
    <row r="20908" spans="7:12" x14ac:dyDescent="0.15">
      <c r="G20908"/>
      <c r="H20908"/>
      <c r="I20908"/>
      <c r="J20908"/>
      <c r="K20908"/>
      <c r="L20908" s="172"/>
    </row>
    <row r="20909" spans="7:12" x14ac:dyDescent="0.15">
      <c r="G20909"/>
      <c r="H20909"/>
      <c r="I20909"/>
      <c r="J20909"/>
      <c r="K20909"/>
      <c r="L20909" s="172"/>
    </row>
    <row r="20910" spans="7:12" x14ac:dyDescent="0.15">
      <c r="G20910"/>
      <c r="H20910"/>
      <c r="I20910"/>
      <c r="J20910"/>
      <c r="K20910"/>
      <c r="L20910" s="172"/>
    </row>
    <row r="20911" spans="7:12" x14ac:dyDescent="0.15">
      <c r="G20911"/>
      <c r="H20911"/>
      <c r="I20911"/>
      <c r="J20911"/>
      <c r="K20911"/>
      <c r="L20911" s="172"/>
    </row>
    <row r="20912" spans="7:12" x14ac:dyDescent="0.15">
      <c r="G20912"/>
      <c r="H20912"/>
      <c r="I20912"/>
      <c r="J20912"/>
      <c r="K20912"/>
      <c r="L20912" s="172"/>
    </row>
    <row r="20913" spans="7:12" x14ac:dyDescent="0.15">
      <c r="G20913"/>
      <c r="H20913"/>
      <c r="I20913"/>
      <c r="J20913"/>
      <c r="K20913"/>
      <c r="L20913" s="172"/>
    </row>
    <row r="20914" spans="7:12" x14ac:dyDescent="0.15">
      <c r="G20914"/>
      <c r="H20914"/>
      <c r="I20914"/>
      <c r="J20914"/>
      <c r="K20914"/>
      <c r="L20914" s="172"/>
    </row>
    <row r="20915" spans="7:12" x14ac:dyDescent="0.15">
      <c r="G20915"/>
      <c r="H20915"/>
      <c r="I20915"/>
      <c r="J20915"/>
      <c r="K20915"/>
      <c r="L20915" s="172"/>
    </row>
    <row r="20916" spans="7:12" x14ac:dyDescent="0.15">
      <c r="G20916"/>
      <c r="H20916"/>
      <c r="I20916"/>
      <c r="J20916"/>
      <c r="K20916"/>
      <c r="L20916" s="172"/>
    </row>
    <row r="20917" spans="7:12" x14ac:dyDescent="0.15">
      <c r="G20917"/>
      <c r="H20917"/>
      <c r="I20917"/>
      <c r="J20917"/>
      <c r="K20917"/>
      <c r="L20917" s="172"/>
    </row>
    <row r="20918" spans="7:12" x14ac:dyDescent="0.15">
      <c r="G20918"/>
      <c r="H20918"/>
      <c r="I20918"/>
      <c r="J20918"/>
      <c r="K20918"/>
      <c r="L20918" s="172"/>
    </row>
    <row r="20919" spans="7:12" x14ac:dyDescent="0.15">
      <c r="G20919"/>
      <c r="H20919"/>
      <c r="I20919"/>
      <c r="J20919"/>
      <c r="K20919"/>
      <c r="L20919" s="172"/>
    </row>
    <row r="20920" spans="7:12" x14ac:dyDescent="0.15">
      <c r="G20920"/>
      <c r="H20920"/>
      <c r="I20920"/>
      <c r="J20920"/>
      <c r="K20920"/>
      <c r="L20920" s="172"/>
    </row>
    <row r="20921" spans="7:12" x14ac:dyDescent="0.15">
      <c r="G20921"/>
      <c r="H20921"/>
      <c r="I20921"/>
      <c r="J20921"/>
      <c r="K20921"/>
      <c r="L20921" s="172"/>
    </row>
    <row r="20922" spans="7:12" x14ac:dyDescent="0.15">
      <c r="G20922"/>
      <c r="H20922"/>
      <c r="I20922"/>
      <c r="J20922"/>
      <c r="K20922"/>
      <c r="L20922" s="172"/>
    </row>
    <row r="20923" spans="7:12" x14ac:dyDescent="0.15">
      <c r="G20923"/>
      <c r="H20923"/>
      <c r="I20923"/>
      <c r="J20923"/>
      <c r="K20923"/>
      <c r="L20923" s="172"/>
    </row>
    <row r="20924" spans="7:12" x14ac:dyDescent="0.15">
      <c r="G20924"/>
      <c r="H20924"/>
      <c r="I20924"/>
      <c r="J20924"/>
      <c r="K20924"/>
      <c r="L20924" s="172"/>
    </row>
    <row r="20925" spans="7:12" x14ac:dyDescent="0.15">
      <c r="G20925"/>
      <c r="H20925"/>
      <c r="I20925"/>
      <c r="J20925"/>
      <c r="K20925"/>
      <c r="L20925" s="172"/>
    </row>
    <row r="20926" spans="7:12" x14ac:dyDescent="0.15">
      <c r="G20926"/>
      <c r="H20926"/>
      <c r="I20926"/>
      <c r="J20926"/>
      <c r="K20926"/>
      <c r="L20926" s="172"/>
    </row>
    <row r="20927" spans="7:12" x14ac:dyDescent="0.15">
      <c r="G20927"/>
      <c r="H20927"/>
      <c r="I20927"/>
      <c r="J20927"/>
      <c r="K20927"/>
      <c r="L20927" s="172"/>
    </row>
    <row r="20928" spans="7:12" x14ac:dyDescent="0.15">
      <c r="G20928"/>
      <c r="H20928"/>
      <c r="I20928"/>
      <c r="J20928"/>
      <c r="K20928"/>
      <c r="L20928" s="172"/>
    </row>
    <row r="20929" spans="7:12" x14ac:dyDescent="0.15">
      <c r="G20929"/>
      <c r="H20929"/>
      <c r="I20929"/>
      <c r="J20929"/>
      <c r="K20929"/>
      <c r="L20929" s="172"/>
    </row>
    <row r="20930" spans="7:12" x14ac:dyDescent="0.15">
      <c r="G20930"/>
      <c r="H20930"/>
      <c r="I20930"/>
      <c r="J20930"/>
      <c r="K20930"/>
      <c r="L20930" s="172"/>
    </row>
    <row r="20931" spans="7:12" x14ac:dyDescent="0.15">
      <c r="G20931"/>
      <c r="H20931"/>
      <c r="I20931"/>
      <c r="J20931"/>
      <c r="K20931"/>
      <c r="L20931" s="172"/>
    </row>
    <row r="20932" spans="7:12" x14ac:dyDescent="0.15">
      <c r="G20932"/>
      <c r="H20932"/>
      <c r="I20932"/>
      <c r="J20932"/>
      <c r="K20932"/>
      <c r="L20932" s="172"/>
    </row>
    <row r="20933" spans="7:12" x14ac:dyDescent="0.15">
      <c r="G20933"/>
      <c r="H20933"/>
      <c r="I20933"/>
      <c r="J20933"/>
      <c r="K20933"/>
      <c r="L20933" s="172"/>
    </row>
    <row r="20934" spans="7:12" x14ac:dyDescent="0.15">
      <c r="G20934"/>
      <c r="H20934"/>
      <c r="I20934"/>
      <c r="J20934"/>
      <c r="K20934"/>
      <c r="L20934" s="172"/>
    </row>
    <row r="20935" spans="7:12" x14ac:dyDescent="0.15">
      <c r="G20935"/>
      <c r="H20935"/>
      <c r="I20935"/>
      <c r="J20935"/>
      <c r="K20935"/>
      <c r="L20935" s="172"/>
    </row>
    <row r="20936" spans="7:12" x14ac:dyDescent="0.15">
      <c r="G20936"/>
      <c r="H20936"/>
      <c r="I20936"/>
      <c r="J20936"/>
      <c r="K20936"/>
      <c r="L20936" s="172"/>
    </row>
    <row r="20937" spans="7:12" x14ac:dyDescent="0.15">
      <c r="G20937"/>
      <c r="H20937"/>
      <c r="I20937"/>
      <c r="J20937"/>
      <c r="K20937"/>
      <c r="L20937" s="172"/>
    </row>
    <row r="20938" spans="7:12" x14ac:dyDescent="0.15">
      <c r="G20938"/>
      <c r="H20938"/>
      <c r="I20938"/>
      <c r="J20938"/>
      <c r="K20938"/>
      <c r="L20938" s="172"/>
    </row>
    <row r="20939" spans="7:12" x14ac:dyDescent="0.15">
      <c r="G20939"/>
      <c r="H20939"/>
      <c r="I20939"/>
      <c r="J20939"/>
      <c r="K20939"/>
      <c r="L20939" s="172"/>
    </row>
    <row r="20940" spans="7:12" x14ac:dyDescent="0.15">
      <c r="G20940"/>
      <c r="H20940"/>
      <c r="I20940"/>
      <c r="J20940"/>
      <c r="K20940"/>
      <c r="L20940" s="172"/>
    </row>
    <row r="20941" spans="7:12" x14ac:dyDescent="0.15">
      <c r="G20941"/>
      <c r="H20941"/>
      <c r="I20941"/>
      <c r="J20941"/>
      <c r="K20941"/>
      <c r="L20941" s="172"/>
    </row>
    <row r="20942" spans="7:12" x14ac:dyDescent="0.15">
      <c r="G20942"/>
      <c r="H20942"/>
      <c r="I20942"/>
      <c r="J20942"/>
      <c r="K20942"/>
      <c r="L20942" s="172"/>
    </row>
    <row r="20943" spans="7:12" x14ac:dyDescent="0.15">
      <c r="G20943"/>
      <c r="H20943"/>
      <c r="I20943"/>
      <c r="J20943"/>
      <c r="K20943"/>
      <c r="L20943" s="172"/>
    </row>
    <row r="20944" spans="7:12" x14ac:dyDescent="0.15">
      <c r="G20944"/>
      <c r="H20944"/>
      <c r="I20944"/>
      <c r="J20944"/>
      <c r="K20944"/>
      <c r="L20944" s="172"/>
    </row>
    <row r="20945" spans="7:12" x14ac:dyDescent="0.15">
      <c r="G20945"/>
      <c r="H20945"/>
      <c r="I20945"/>
      <c r="J20945"/>
      <c r="K20945"/>
      <c r="L20945" s="172"/>
    </row>
    <row r="20946" spans="7:12" x14ac:dyDescent="0.15">
      <c r="G20946"/>
      <c r="H20946"/>
      <c r="I20946"/>
      <c r="J20946"/>
      <c r="K20946"/>
      <c r="L20946" s="172"/>
    </row>
    <row r="20947" spans="7:12" x14ac:dyDescent="0.15">
      <c r="G20947"/>
      <c r="H20947"/>
      <c r="I20947"/>
      <c r="J20947"/>
      <c r="K20947"/>
      <c r="L20947" s="172"/>
    </row>
    <row r="20948" spans="7:12" x14ac:dyDescent="0.15">
      <c r="G20948"/>
      <c r="H20948"/>
      <c r="I20948"/>
      <c r="J20948"/>
      <c r="K20948"/>
      <c r="L20948" s="172"/>
    </row>
    <row r="20949" spans="7:12" x14ac:dyDescent="0.15">
      <c r="G20949"/>
      <c r="H20949"/>
      <c r="I20949"/>
      <c r="J20949"/>
      <c r="K20949"/>
      <c r="L20949" s="172"/>
    </row>
    <row r="20950" spans="7:12" x14ac:dyDescent="0.15">
      <c r="G20950"/>
      <c r="H20950"/>
      <c r="I20950"/>
      <c r="J20950"/>
      <c r="K20950"/>
      <c r="L20950" s="172"/>
    </row>
    <row r="20951" spans="7:12" x14ac:dyDescent="0.15">
      <c r="G20951"/>
      <c r="H20951"/>
      <c r="I20951"/>
      <c r="J20951"/>
      <c r="K20951"/>
      <c r="L20951" s="172"/>
    </row>
    <row r="20952" spans="7:12" x14ac:dyDescent="0.15">
      <c r="G20952"/>
      <c r="H20952"/>
      <c r="I20952"/>
      <c r="J20952"/>
      <c r="K20952"/>
      <c r="L20952" s="172"/>
    </row>
    <row r="20953" spans="7:12" x14ac:dyDescent="0.15">
      <c r="G20953"/>
      <c r="H20953"/>
      <c r="I20953"/>
      <c r="J20953"/>
      <c r="K20953"/>
      <c r="L20953" s="172"/>
    </row>
    <row r="20954" spans="7:12" x14ac:dyDescent="0.15">
      <c r="G20954"/>
      <c r="H20954"/>
      <c r="I20954"/>
      <c r="J20954"/>
      <c r="K20954"/>
      <c r="L20954" s="172"/>
    </row>
    <row r="20955" spans="7:12" x14ac:dyDescent="0.15">
      <c r="G20955"/>
      <c r="H20955"/>
      <c r="I20955"/>
      <c r="J20955"/>
      <c r="K20955"/>
      <c r="L20955" s="172"/>
    </row>
    <row r="20956" spans="7:12" x14ac:dyDescent="0.15">
      <c r="G20956"/>
      <c r="H20956"/>
      <c r="I20956"/>
      <c r="J20956"/>
      <c r="K20956"/>
      <c r="L20956" s="172"/>
    </row>
    <row r="20957" spans="7:12" x14ac:dyDescent="0.15">
      <c r="G20957"/>
      <c r="H20957"/>
      <c r="I20957"/>
      <c r="J20957"/>
      <c r="K20957"/>
      <c r="L20957" s="172"/>
    </row>
    <row r="20958" spans="7:12" x14ac:dyDescent="0.15">
      <c r="G20958"/>
      <c r="H20958"/>
      <c r="I20958"/>
      <c r="J20958"/>
      <c r="K20958"/>
      <c r="L20958" s="172"/>
    </row>
    <row r="20959" spans="7:12" x14ac:dyDescent="0.15">
      <c r="G20959"/>
      <c r="H20959"/>
      <c r="I20959"/>
      <c r="J20959"/>
      <c r="K20959"/>
      <c r="L20959" s="172"/>
    </row>
    <row r="20960" spans="7:12" x14ac:dyDescent="0.15">
      <c r="G20960"/>
      <c r="H20960"/>
      <c r="I20960"/>
      <c r="J20960"/>
      <c r="K20960"/>
      <c r="L20960" s="172"/>
    </row>
    <row r="20961" spans="7:12" x14ac:dyDescent="0.15">
      <c r="G20961"/>
      <c r="H20961"/>
      <c r="I20961"/>
      <c r="J20961"/>
      <c r="K20961"/>
      <c r="L20961" s="172"/>
    </row>
    <row r="20962" spans="7:12" x14ac:dyDescent="0.15">
      <c r="G20962"/>
      <c r="H20962"/>
      <c r="I20962"/>
      <c r="J20962"/>
      <c r="K20962"/>
      <c r="L20962" s="172"/>
    </row>
    <row r="20963" spans="7:12" x14ac:dyDescent="0.15">
      <c r="G20963"/>
      <c r="H20963"/>
      <c r="I20963"/>
      <c r="J20963"/>
      <c r="K20963"/>
      <c r="L20963" s="172"/>
    </row>
    <row r="20964" spans="7:12" x14ac:dyDescent="0.15">
      <c r="G20964"/>
      <c r="H20964"/>
      <c r="I20964"/>
      <c r="J20964"/>
      <c r="K20964"/>
      <c r="L20964" s="172"/>
    </row>
    <row r="20965" spans="7:12" x14ac:dyDescent="0.15">
      <c r="G20965"/>
      <c r="H20965"/>
      <c r="I20965"/>
      <c r="J20965"/>
      <c r="K20965"/>
      <c r="L20965" s="172"/>
    </row>
    <row r="20966" spans="7:12" x14ac:dyDescent="0.15">
      <c r="G20966"/>
      <c r="H20966"/>
      <c r="I20966"/>
      <c r="J20966"/>
      <c r="K20966"/>
      <c r="L20966" s="172"/>
    </row>
    <row r="20967" spans="7:12" x14ac:dyDescent="0.15">
      <c r="G20967"/>
      <c r="H20967"/>
      <c r="I20967"/>
      <c r="J20967"/>
      <c r="K20967"/>
      <c r="L20967" s="172"/>
    </row>
    <row r="20968" spans="7:12" x14ac:dyDescent="0.15">
      <c r="G20968"/>
      <c r="H20968"/>
      <c r="I20968"/>
      <c r="J20968"/>
      <c r="K20968"/>
      <c r="L20968" s="172"/>
    </row>
    <row r="20969" spans="7:12" x14ac:dyDescent="0.15">
      <c r="G20969"/>
      <c r="H20969"/>
      <c r="I20969"/>
      <c r="J20969"/>
      <c r="K20969"/>
      <c r="L20969" s="172"/>
    </row>
    <row r="20970" spans="7:12" x14ac:dyDescent="0.15">
      <c r="G20970"/>
      <c r="H20970"/>
      <c r="I20970"/>
      <c r="J20970"/>
      <c r="K20970"/>
      <c r="L20970" s="172"/>
    </row>
    <row r="20971" spans="7:12" x14ac:dyDescent="0.15">
      <c r="G20971"/>
      <c r="H20971"/>
      <c r="I20971"/>
      <c r="J20971"/>
      <c r="K20971"/>
      <c r="L20971" s="172"/>
    </row>
    <row r="20972" spans="7:12" x14ac:dyDescent="0.15">
      <c r="G20972"/>
      <c r="H20972"/>
      <c r="I20972"/>
      <c r="J20972"/>
      <c r="K20972"/>
      <c r="L20972" s="172"/>
    </row>
    <row r="20973" spans="7:12" x14ac:dyDescent="0.15">
      <c r="G20973"/>
      <c r="H20973"/>
      <c r="I20973"/>
      <c r="J20973"/>
      <c r="K20973"/>
      <c r="L20973" s="172"/>
    </row>
    <row r="20974" spans="7:12" x14ac:dyDescent="0.15">
      <c r="G20974"/>
      <c r="H20974"/>
      <c r="I20974"/>
      <c r="J20974"/>
      <c r="K20974"/>
      <c r="L20974" s="172"/>
    </row>
    <row r="20975" spans="7:12" x14ac:dyDescent="0.15">
      <c r="G20975"/>
      <c r="H20975"/>
      <c r="I20975"/>
      <c r="J20975"/>
      <c r="K20975"/>
      <c r="L20975" s="172"/>
    </row>
    <row r="20976" spans="7:12" x14ac:dyDescent="0.15">
      <c r="G20976"/>
      <c r="H20976"/>
      <c r="I20976"/>
      <c r="J20976"/>
      <c r="K20976"/>
      <c r="L20976" s="172"/>
    </row>
    <row r="20977" spans="7:12" x14ac:dyDescent="0.15">
      <c r="G20977"/>
      <c r="H20977"/>
      <c r="I20977"/>
      <c r="J20977"/>
      <c r="K20977"/>
      <c r="L20977" s="172"/>
    </row>
    <row r="20978" spans="7:12" x14ac:dyDescent="0.15">
      <c r="G20978"/>
      <c r="H20978"/>
      <c r="I20978"/>
      <c r="J20978"/>
      <c r="K20978"/>
      <c r="L20978" s="172"/>
    </row>
    <row r="20979" spans="7:12" x14ac:dyDescent="0.15">
      <c r="G20979"/>
      <c r="H20979"/>
      <c r="I20979"/>
      <c r="J20979"/>
      <c r="K20979"/>
      <c r="L20979" s="172"/>
    </row>
    <row r="20980" spans="7:12" x14ac:dyDescent="0.15">
      <c r="G20980"/>
      <c r="H20980"/>
      <c r="I20980"/>
      <c r="J20980"/>
      <c r="K20980"/>
      <c r="L20980" s="172"/>
    </row>
    <row r="20981" spans="7:12" x14ac:dyDescent="0.15">
      <c r="G20981"/>
      <c r="H20981"/>
      <c r="I20981"/>
      <c r="J20981"/>
      <c r="K20981"/>
      <c r="L20981" s="172"/>
    </row>
    <row r="20982" spans="7:12" x14ac:dyDescent="0.15">
      <c r="G20982"/>
      <c r="H20982"/>
      <c r="I20982"/>
      <c r="J20982"/>
      <c r="K20982"/>
      <c r="L20982" s="172"/>
    </row>
    <row r="20983" spans="7:12" x14ac:dyDescent="0.15">
      <c r="G20983"/>
      <c r="H20983"/>
      <c r="I20983"/>
      <c r="J20983"/>
      <c r="K20983"/>
      <c r="L20983" s="172"/>
    </row>
    <row r="20984" spans="7:12" x14ac:dyDescent="0.15">
      <c r="G20984"/>
      <c r="H20984"/>
      <c r="I20984"/>
      <c r="J20984"/>
      <c r="K20984"/>
      <c r="L20984" s="172"/>
    </row>
    <row r="20985" spans="7:12" x14ac:dyDescent="0.15">
      <c r="G20985"/>
      <c r="H20985"/>
      <c r="I20985"/>
      <c r="J20985"/>
      <c r="K20985"/>
      <c r="L20985" s="172"/>
    </row>
    <row r="20986" spans="7:12" x14ac:dyDescent="0.15">
      <c r="G20986"/>
      <c r="H20986"/>
      <c r="I20986"/>
      <c r="J20986"/>
      <c r="K20986"/>
      <c r="L20986" s="172"/>
    </row>
    <row r="20987" spans="7:12" x14ac:dyDescent="0.15">
      <c r="G20987"/>
      <c r="H20987"/>
      <c r="I20987"/>
      <c r="J20987"/>
      <c r="K20987"/>
      <c r="L20987" s="172"/>
    </row>
    <row r="20988" spans="7:12" x14ac:dyDescent="0.15">
      <c r="G20988"/>
      <c r="H20988"/>
      <c r="I20988"/>
      <c r="J20988"/>
      <c r="K20988"/>
      <c r="L20988" s="172"/>
    </row>
    <row r="20989" spans="7:12" x14ac:dyDescent="0.15">
      <c r="G20989"/>
      <c r="H20989"/>
      <c r="I20989"/>
      <c r="J20989"/>
      <c r="K20989"/>
      <c r="L20989" s="172"/>
    </row>
    <row r="20990" spans="7:12" x14ac:dyDescent="0.15">
      <c r="G20990"/>
      <c r="H20990"/>
      <c r="I20990"/>
      <c r="J20990"/>
      <c r="K20990"/>
      <c r="L20990" s="172"/>
    </row>
    <row r="20991" spans="7:12" x14ac:dyDescent="0.15">
      <c r="G20991"/>
      <c r="H20991"/>
      <c r="I20991"/>
      <c r="J20991"/>
      <c r="K20991"/>
      <c r="L20991" s="172"/>
    </row>
    <row r="20992" spans="7:12" x14ac:dyDescent="0.15">
      <c r="G20992"/>
      <c r="H20992"/>
      <c r="I20992"/>
      <c r="J20992"/>
      <c r="K20992"/>
      <c r="L20992" s="172"/>
    </row>
    <row r="20993" spans="7:12" x14ac:dyDescent="0.15">
      <c r="G20993"/>
      <c r="H20993"/>
      <c r="I20993"/>
      <c r="J20993"/>
      <c r="K20993"/>
      <c r="L20993" s="172"/>
    </row>
    <row r="20994" spans="7:12" x14ac:dyDescent="0.15">
      <c r="G20994"/>
      <c r="H20994"/>
      <c r="I20994"/>
      <c r="J20994"/>
      <c r="K20994"/>
      <c r="L20994" s="172"/>
    </row>
    <row r="20995" spans="7:12" x14ac:dyDescent="0.15">
      <c r="G20995"/>
      <c r="H20995"/>
      <c r="I20995"/>
      <c r="J20995"/>
      <c r="K20995"/>
      <c r="L20995" s="172"/>
    </row>
    <row r="20996" spans="7:12" x14ac:dyDescent="0.15">
      <c r="G20996"/>
      <c r="H20996"/>
      <c r="I20996"/>
      <c r="J20996"/>
      <c r="K20996"/>
      <c r="L20996" s="172"/>
    </row>
    <row r="20997" spans="7:12" x14ac:dyDescent="0.15">
      <c r="G20997"/>
      <c r="H20997"/>
      <c r="I20997"/>
      <c r="J20997"/>
      <c r="K20997"/>
      <c r="L20997" s="172"/>
    </row>
    <row r="20998" spans="7:12" x14ac:dyDescent="0.15">
      <c r="G20998"/>
      <c r="H20998"/>
      <c r="I20998"/>
      <c r="J20998"/>
      <c r="K20998"/>
      <c r="L20998" s="172"/>
    </row>
    <row r="20999" spans="7:12" x14ac:dyDescent="0.15">
      <c r="G20999"/>
      <c r="H20999"/>
      <c r="I20999"/>
      <c r="J20999"/>
      <c r="K20999"/>
      <c r="L20999" s="172"/>
    </row>
    <row r="21000" spans="7:12" x14ac:dyDescent="0.15">
      <c r="G21000"/>
      <c r="H21000"/>
      <c r="I21000"/>
      <c r="J21000"/>
      <c r="K21000"/>
      <c r="L21000" s="172"/>
    </row>
    <row r="21001" spans="7:12" x14ac:dyDescent="0.15">
      <c r="G21001"/>
      <c r="H21001"/>
      <c r="I21001"/>
      <c r="J21001"/>
      <c r="K21001"/>
      <c r="L21001" s="172"/>
    </row>
    <row r="21002" spans="7:12" x14ac:dyDescent="0.15">
      <c r="G21002"/>
      <c r="H21002"/>
      <c r="I21002"/>
      <c r="J21002"/>
      <c r="K21002"/>
      <c r="L21002" s="172"/>
    </row>
    <row r="21003" spans="7:12" x14ac:dyDescent="0.15">
      <c r="G21003"/>
      <c r="H21003"/>
      <c r="I21003"/>
      <c r="J21003"/>
      <c r="K21003"/>
      <c r="L21003" s="172"/>
    </row>
    <row r="21004" spans="7:12" x14ac:dyDescent="0.15">
      <c r="G21004"/>
      <c r="H21004"/>
      <c r="I21004"/>
      <c r="J21004"/>
      <c r="K21004"/>
      <c r="L21004" s="172"/>
    </row>
    <row r="21005" spans="7:12" x14ac:dyDescent="0.15">
      <c r="G21005"/>
      <c r="H21005"/>
      <c r="I21005"/>
      <c r="J21005"/>
      <c r="K21005"/>
      <c r="L21005" s="172"/>
    </row>
    <row r="21006" spans="7:12" x14ac:dyDescent="0.15">
      <c r="G21006"/>
      <c r="H21006"/>
      <c r="I21006"/>
      <c r="J21006"/>
      <c r="K21006"/>
      <c r="L21006" s="172"/>
    </row>
    <row r="21007" spans="7:12" x14ac:dyDescent="0.15">
      <c r="G21007"/>
      <c r="H21007"/>
      <c r="I21007"/>
      <c r="J21007"/>
      <c r="K21007"/>
      <c r="L21007" s="172"/>
    </row>
    <row r="21008" spans="7:12" x14ac:dyDescent="0.15">
      <c r="G21008"/>
      <c r="H21008"/>
      <c r="I21008"/>
      <c r="J21008"/>
      <c r="K21008"/>
      <c r="L21008" s="172"/>
    </row>
    <row r="21009" spans="7:12" x14ac:dyDescent="0.15">
      <c r="G21009"/>
      <c r="H21009"/>
      <c r="I21009"/>
      <c r="J21009"/>
      <c r="K21009"/>
      <c r="L21009" s="172"/>
    </row>
    <row r="21010" spans="7:12" x14ac:dyDescent="0.15">
      <c r="G21010"/>
      <c r="H21010"/>
      <c r="I21010"/>
      <c r="J21010"/>
      <c r="K21010"/>
      <c r="L21010" s="172"/>
    </row>
    <row r="21011" spans="7:12" x14ac:dyDescent="0.15">
      <c r="G21011"/>
      <c r="H21011"/>
      <c r="I21011"/>
      <c r="J21011"/>
      <c r="K21011"/>
      <c r="L21011" s="172"/>
    </row>
    <row r="21012" spans="7:12" x14ac:dyDescent="0.15">
      <c r="G21012"/>
      <c r="H21012"/>
      <c r="I21012"/>
      <c r="J21012"/>
      <c r="K21012"/>
      <c r="L21012" s="172"/>
    </row>
    <row r="21013" spans="7:12" x14ac:dyDescent="0.15">
      <c r="G21013"/>
      <c r="H21013"/>
      <c r="I21013"/>
      <c r="J21013"/>
      <c r="K21013"/>
      <c r="L21013" s="172"/>
    </row>
    <row r="21014" spans="7:12" x14ac:dyDescent="0.15">
      <c r="G21014"/>
      <c r="H21014"/>
      <c r="I21014"/>
      <c r="J21014"/>
      <c r="K21014"/>
      <c r="L21014" s="172"/>
    </row>
    <row r="21015" spans="7:12" x14ac:dyDescent="0.15">
      <c r="G21015"/>
      <c r="H21015"/>
      <c r="I21015"/>
      <c r="J21015"/>
      <c r="K21015"/>
      <c r="L21015" s="172"/>
    </row>
    <row r="21016" spans="7:12" x14ac:dyDescent="0.15">
      <c r="G21016"/>
      <c r="H21016"/>
      <c r="I21016"/>
      <c r="J21016"/>
      <c r="K21016"/>
      <c r="L21016" s="172"/>
    </row>
    <row r="21017" spans="7:12" x14ac:dyDescent="0.15">
      <c r="G21017"/>
      <c r="H21017"/>
      <c r="I21017"/>
      <c r="J21017"/>
      <c r="K21017"/>
      <c r="L21017" s="172"/>
    </row>
    <row r="21018" spans="7:12" x14ac:dyDescent="0.15">
      <c r="G21018"/>
      <c r="H21018"/>
      <c r="I21018"/>
      <c r="J21018"/>
      <c r="K21018"/>
      <c r="L21018" s="172"/>
    </row>
    <row r="21019" spans="7:12" x14ac:dyDescent="0.15">
      <c r="G21019"/>
      <c r="H21019"/>
      <c r="I21019"/>
      <c r="J21019"/>
      <c r="K21019"/>
      <c r="L21019" s="172"/>
    </row>
    <row r="21020" spans="7:12" x14ac:dyDescent="0.15">
      <c r="G21020"/>
      <c r="H21020"/>
      <c r="I21020"/>
      <c r="J21020"/>
      <c r="K21020"/>
      <c r="L21020" s="172"/>
    </row>
    <row r="21021" spans="7:12" x14ac:dyDescent="0.15">
      <c r="G21021"/>
      <c r="H21021"/>
      <c r="I21021"/>
      <c r="J21021"/>
      <c r="K21021"/>
      <c r="L21021" s="172"/>
    </row>
    <row r="21022" spans="7:12" x14ac:dyDescent="0.15">
      <c r="G21022"/>
      <c r="H21022"/>
      <c r="I21022"/>
      <c r="J21022"/>
      <c r="K21022"/>
      <c r="L21022" s="172"/>
    </row>
    <row r="21023" spans="7:12" x14ac:dyDescent="0.15">
      <c r="G21023"/>
      <c r="H21023"/>
      <c r="I21023"/>
      <c r="J21023"/>
      <c r="K21023"/>
      <c r="L21023" s="172"/>
    </row>
    <row r="21024" spans="7:12" x14ac:dyDescent="0.15">
      <c r="G21024"/>
      <c r="H21024"/>
      <c r="I21024"/>
      <c r="J21024"/>
      <c r="K21024"/>
      <c r="L21024" s="172"/>
    </row>
    <row r="21025" spans="7:12" x14ac:dyDescent="0.15">
      <c r="G21025"/>
      <c r="H21025"/>
      <c r="I21025"/>
      <c r="J21025"/>
      <c r="K21025"/>
      <c r="L21025" s="172"/>
    </row>
    <row r="21026" spans="7:12" x14ac:dyDescent="0.15">
      <c r="G21026"/>
      <c r="H21026"/>
      <c r="I21026"/>
      <c r="J21026"/>
      <c r="K21026"/>
      <c r="L21026" s="172"/>
    </row>
    <row r="21027" spans="7:12" x14ac:dyDescent="0.15">
      <c r="G21027"/>
      <c r="H21027"/>
      <c r="I21027"/>
      <c r="J21027"/>
      <c r="K21027"/>
      <c r="L21027" s="172"/>
    </row>
    <row r="21028" spans="7:12" x14ac:dyDescent="0.15">
      <c r="G21028"/>
      <c r="H21028"/>
      <c r="I21028"/>
      <c r="J21028"/>
      <c r="K21028"/>
      <c r="L21028" s="172"/>
    </row>
    <row r="21029" spans="7:12" x14ac:dyDescent="0.15">
      <c r="G21029"/>
      <c r="H21029"/>
      <c r="I21029"/>
      <c r="J21029"/>
      <c r="K21029"/>
      <c r="L21029" s="172"/>
    </row>
    <row r="21030" spans="7:12" x14ac:dyDescent="0.15">
      <c r="G21030"/>
      <c r="H21030"/>
      <c r="I21030"/>
      <c r="J21030"/>
      <c r="K21030"/>
      <c r="L21030" s="172"/>
    </row>
    <row r="21031" spans="7:12" x14ac:dyDescent="0.15">
      <c r="G21031"/>
      <c r="H21031"/>
      <c r="I21031"/>
      <c r="J21031"/>
      <c r="K21031"/>
      <c r="L21031" s="172"/>
    </row>
    <row r="21032" spans="7:12" x14ac:dyDescent="0.15">
      <c r="G21032"/>
      <c r="H21032"/>
      <c r="I21032"/>
      <c r="J21032"/>
      <c r="K21032"/>
      <c r="L21032" s="172"/>
    </row>
    <row r="21033" spans="7:12" x14ac:dyDescent="0.15">
      <c r="G21033"/>
      <c r="H21033"/>
      <c r="I21033"/>
      <c r="J21033"/>
      <c r="K21033"/>
      <c r="L21033" s="172"/>
    </row>
    <row r="21034" spans="7:12" x14ac:dyDescent="0.15">
      <c r="G21034"/>
      <c r="H21034"/>
      <c r="I21034"/>
      <c r="J21034"/>
      <c r="K21034"/>
      <c r="L21034" s="172"/>
    </row>
    <row r="21035" spans="7:12" x14ac:dyDescent="0.15">
      <c r="G21035"/>
      <c r="H21035"/>
      <c r="I21035"/>
      <c r="J21035"/>
      <c r="K21035"/>
      <c r="L21035" s="172"/>
    </row>
    <row r="21036" spans="7:12" x14ac:dyDescent="0.15">
      <c r="G21036"/>
      <c r="H21036"/>
      <c r="I21036"/>
      <c r="J21036"/>
      <c r="K21036"/>
      <c r="L21036" s="172"/>
    </row>
    <row r="21037" spans="7:12" x14ac:dyDescent="0.15">
      <c r="G21037"/>
      <c r="H21037"/>
      <c r="I21037"/>
      <c r="J21037"/>
      <c r="K21037"/>
      <c r="L21037" s="172"/>
    </row>
    <row r="21038" spans="7:12" x14ac:dyDescent="0.15">
      <c r="G21038"/>
      <c r="H21038"/>
      <c r="I21038"/>
      <c r="J21038"/>
      <c r="K21038"/>
      <c r="L21038" s="172"/>
    </row>
    <row r="21039" spans="7:12" x14ac:dyDescent="0.15">
      <c r="G21039"/>
      <c r="H21039"/>
      <c r="I21039"/>
      <c r="J21039"/>
      <c r="K21039"/>
      <c r="L21039" s="172"/>
    </row>
    <row r="21040" spans="7:12" x14ac:dyDescent="0.15">
      <c r="G21040"/>
      <c r="H21040"/>
      <c r="I21040"/>
      <c r="J21040"/>
      <c r="K21040"/>
      <c r="L21040" s="172"/>
    </row>
    <row r="21041" spans="7:12" x14ac:dyDescent="0.15">
      <c r="G21041"/>
      <c r="H21041"/>
      <c r="I21041"/>
      <c r="J21041"/>
      <c r="K21041"/>
      <c r="L21041" s="172"/>
    </row>
    <row r="21042" spans="7:12" x14ac:dyDescent="0.15">
      <c r="G21042"/>
      <c r="H21042"/>
      <c r="I21042"/>
      <c r="J21042"/>
      <c r="K21042"/>
      <c r="L21042" s="172"/>
    </row>
    <row r="21043" spans="7:12" x14ac:dyDescent="0.15">
      <c r="G21043"/>
      <c r="H21043"/>
      <c r="I21043"/>
      <c r="J21043"/>
      <c r="K21043"/>
      <c r="L21043" s="172"/>
    </row>
    <row r="21044" spans="7:12" x14ac:dyDescent="0.15">
      <c r="G21044"/>
      <c r="H21044"/>
      <c r="I21044"/>
      <c r="J21044"/>
      <c r="K21044"/>
      <c r="L21044" s="172"/>
    </row>
    <row r="21045" spans="7:12" x14ac:dyDescent="0.15">
      <c r="G21045"/>
      <c r="H21045"/>
      <c r="I21045"/>
      <c r="J21045"/>
      <c r="K21045"/>
      <c r="L21045" s="172"/>
    </row>
    <row r="21046" spans="7:12" x14ac:dyDescent="0.15">
      <c r="G21046"/>
      <c r="H21046"/>
      <c r="I21046"/>
      <c r="J21046"/>
      <c r="K21046"/>
      <c r="L21046" s="172"/>
    </row>
    <row r="21047" spans="7:12" x14ac:dyDescent="0.15">
      <c r="G21047"/>
      <c r="H21047"/>
      <c r="I21047"/>
      <c r="J21047"/>
      <c r="K21047"/>
      <c r="L21047" s="172"/>
    </row>
    <row r="21048" spans="7:12" x14ac:dyDescent="0.15">
      <c r="G21048"/>
      <c r="H21048"/>
      <c r="I21048"/>
      <c r="J21048"/>
      <c r="K21048"/>
      <c r="L21048" s="172"/>
    </row>
    <row r="21049" spans="7:12" x14ac:dyDescent="0.15">
      <c r="G21049"/>
      <c r="H21049"/>
      <c r="I21049"/>
      <c r="J21049"/>
      <c r="K21049"/>
      <c r="L21049" s="172"/>
    </row>
    <row r="21050" spans="7:12" x14ac:dyDescent="0.15">
      <c r="G21050"/>
      <c r="H21050"/>
      <c r="I21050"/>
      <c r="J21050"/>
      <c r="K21050"/>
      <c r="L21050" s="172"/>
    </row>
    <row r="21051" spans="7:12" x14ac:dyDescent="0.15">
      <c r="G21051"/>
      <c r="H21051"/>
      <c r="I21051"/>
      <c r="J21051"/>
      <c r="K21051"/>
      <c r="L21051" s="172"/>
    </row>
    <row r="21052" spans="7:12" x14ac:dyDescent="0.15">
      <c r="G21052"/>
      <c r="H21052"/>
      <c r="I21052"/>
      <c r="J21052"/>
      <c r="K21052"/>
      <c r="L21052" s="172"/>
    </row>
    <row r="21053" spans="7:12" x14ac:dyDescent="0.15">
      <c r="G21053"/>
      <c r="H21053"/>
      <c r="I21053"/>
      <c r="J21053"/>
      <c r="K21053"/>
      <c r="L21053" s="172"/>
    </row>
    <row r="21054" spans="7:12" x14ac:dyDescent="0.15">
      <c r="G21054"/>
      <c r="H21054"/>
      <c r="I21054"/>
      <c r="J21054"/>
      <c r="K21054"/>
      <c r="L21054" s="172"/>
    </row>
    <row r="21055" spans="7:12" x14ac:dyDescent="0.15">
      <c r="G21055"/>
      <c r="H21055"/>
      <c r="I21055"/>
      <c r="J21055"/>
      <c r="K21055"/>
      <c r="L21055" s="172"/>
    </row>
    <row r="21056" spans="7:12" x14ac:dyDescent="0.15">
      <c r="G21056"/>
      <c r="H21056"/>
      <c r="I21056"/>
      <c r="J21056"/>
      <c r="K21056"/>
      <c r="L21056" s="172"/>
    </row>
    <row r="21057" spans="7:12" x14ac:dyDescent="0.15">
      <c r="G21057"/>
      <c r="H21057"/>
      <c r="I21057"/>
      <c r="J21057"/>
      <c r="K21057"/>
      <c r="L21057" s="172"/>
    </row>
    <row r="21058" spans="7:12" x14ac:dyDescent="0.15">
      <c r="G21058"/>
      <c r="H21058"/>
      <c r="I21058"/>
      <c r="J21058"/>
      <c r="K21058"/>
      <c r="L21058" s="172"/>
    </row>
    <row r="21059" spans="7:12" x14ac:dyDescent="0.15">
      <c r="G21059"/>
      <c r="H21059"/>
      <c r="I21059"/>
      <c r="J21059"/>
      <c r="K21059"/>
      <c r="L21059" s="172"/>
    </row>
    <row r="21060" spans="7:12" x14ac:dyDescent="0.15">
      <c r="G21060"/>
      <c r="H21060"/>
      <c r="I21060"/>
      <c r="J21060"/>
      <c r="K21060"/>
      <c r="L21060" s="172"/>
    </row>
    <row r="21061" spans="7:12" x14ac:dyDescent="0.15">
      <c r="G21061"/>
      <c r="H21061"/>
      <c r="I21061"/>
      <c r="J21061"/>
      <c r="K21061"/>
      <c r="L21061" s="172"/>
    </row>
    <row r="21062" spans="7:12" x14ac:dyDescent="0.15">
      <c r="G21062"/>
      <c r="H21062"/>
      <c r="I21062"/>
      <c r="J21062"/>
      <c r="K21062"/>
      <c r="L21062" s="172"/>
    </row>
    <row r="21063" spans="7:12" x14ac:dyDescent="0.15">
      <c r="G21063"/>
      <c r="H21063"/>
      <c r="I21063"/>
      <c r="J21063"/>
      <c r="K21063"/>
      <c r="L21063" s="172"/>
    </row>
    <row r="21064" spans="7:12" x14ac:dyDescent="0.15">
      <c r="G21064"/>
      <c r="H21064"/>
      <c r="I21064"/>
      <c r="J21064"/>
      <c r="K21064"/>
      <c r="L21064" s="172"/>
    </row>
    <row r="21065" spans="7:12" x14ac:dyDescent="0.15">
      <c r="G21065"/>
      <c r="H21065"/>
      <c r="I21065"/>
      <c r="J21065"/>
      <c r="K21065"/>
      <c r="L21065" s="172"/>
    </row>
    <row r="21066" spans="7:12" x14ac:dyDescent="0.15">
      <c r="G21066"/>
      <c r="H21066"/>
      <c r="I21066"/>
      <c r="J21066"/>
      <c r="K21066"/>
      <c r="L21066" s="172"/>
    </row>
    <row r="21067" spans="7:12" x14ac:dyDescent="0.15">
      <c r="G21067"/>
      <c r="H21067"/>
      <c r="I21067"/>
      <c r="J21067"/>
      <c r="K21067"/>
      <c r="L21067" s="172"/>
    </row>
    <row r="21068" spans="7:12" x14ac:dyDescent="0.15">
      <c r="G21068"/>
      <c r="H21068"/>
      <c r="I21068"/>
      <c r="J21068"/>
      <c r="K21068"/>
      <c r="L21068" s="172"/>
    </row>
    <row r="21069" spans="7:12" x14ac:dyDescent="0.15">
      <c r="G21069"/>
      <c r="H21069"/>
      <c r="I21069"/>
      <c r="J21069"/>
      <c r="K21069"/>
      <c r="L21069" s="172"/>
    </row>
    <row r="21070" spans="7:12" x14ac:dyDescent="0.15">
      <c r="G21070"/>
      <c r="H21070"/>
      <c r="I21070"/>
      <c r="J21070"/>
      <c r="K21070"/>
      <c r="L21070" s="172"/>
    </row>
    <row r="21071" spans="7:12" x14ac:dyDescent="0.15">
      <c r="G21071"/>
      <c r="H21071"/>
      <c r="I21071"/>
      <c r="J21071"/>
      <c r="K21071"/>
      <c r="L21071" s="172"/>
    </row>
    <row r="21072" spans="7:12" x14ac:dyDescent="0.15">
      <c r="G21072"/>
      <c r="H21072"/>
      <c r="I21072"/>
      <c r="J21072"/>
      <c r="K21072"/>
      <c r="L21072" s="172"/>
    </row>
    <row r="21073" spans="7:12" x14ac:dyDescent="0.15">
      <c r="G21073"/>
      <c r="H21073"/>
      <c r="I21073"/>
      <c r="J21073"/>
      <c r="K21073"/>
      <c r="L21073" s="172"/>
    </row>
    <row r="21074" spans="7:12" x14ac:dyDescent="0.15">
      <c r="G21074"/>
      <c r="H21074"/>
      <c r="I21074"/>
      <c r="J21074"/>
      <c r="K21074"/>
      <c r="L21074" s="172"/>
    </row>
    <row r="21075" spans="7:12" x14ac:dyDescent="0.15">
      <c r="G21075"/>
      <c r="H21075"/>
      <c r="I21075"/>
      <c r="J21075"/>
      <c r="K21075"/>
      <c r="L21075" s="172"/>
    </row>
    <row r="21076" spans="7:12" x14ac:dyDescent="0.15">
      <c r="G21076"/>
      <c r="H21076"/>
      <c r="I21076"/>
      <c r="J21076"/>
      <c r="K21076"/>
      <c r="L21076" s="172"/>
    </row>
    <row r="21077" spans="7:12" x14ac:dyDescent="0.15">
      <c r="G21077"/>
      <c r="H21077"/>
      <c r="I21077"/>
      <c r="J21077"/>
      <c r="K21077"/>
      <c r="L21077" s="172"/>
    </row>
    <row r="21078" spans="7:12" x14ac:dyDescent="0.15">
      <c r="G21078"/>
      <c r="H21078"/>
      <c r="I21078"/>
      <c r="J21078"/>
      <c r="K21078"/>
      <c r="L21078" s="172"/>
    </row>
    <row r="21079" spans="7:12" x14ac:dyDescent="0.15">
      <c r="G21079"/>
      <c r="H21079"/>
      <c r="I21079"/>
      <c r="J21079"/>
      <c r="K21079"/>
      <c r="L21079" s="172"/>
    </row>
    <row r="21080" spans="7:12" x14ac:dyDescent="0.15">
      <c r="G21080"/>
      <c r="H21080"/>
      <c r="I21080"/>
      <c r="J21080"/>
      <c r="K21080"/>
      <c r="L21080" s="172"/>
    </row>
    <row r="21081" spans="7:12" x14ac:dyDescent="0.15">
      <c r="G21081"/>
      <c r="H21081"/>
      <c r="I21081"/>
      <c r="J21081"/>
      <c r="K21081"/>
      <c r="L21081" s="172"/>
    </row>
    <row r="21082" spans="7:12" x14ac:dyDescent="0.15">
      <c r="G21082"/>
      <c r="H21082"/>
      <c r="I21082"/>
      <c r="J21082"/>
      <c r="K21082"/>
      <c r="L21082" s="172"/>
    </row>
    <row r="21083" spans="7:12" x14ac:dyDescent="0.15">
      <c r="G21083"/>
      <c r="H21083"/>
      <c r="I21083"/>
      <c r="J21083"/>
      <c r="K21083"/>
      <c r="L21083" s="172"/>
    </row>
    <row r="21084" spans="7:12" x14ac:dyDescent="0.15">
      <c r="G21084"/>
      <c r="H21084"/>
      <c r="I21084"/>
      <c r="J21084"/>
      <c r="K21084"/>
      <c r="L21084" s="172"/>
    </row>
    <row r="21085" spans="7:12" x14ac:dyDescent="0.15">
      <c r="G21085"/>
      <c r="H21085"/>
      <c r="I21085"/>
      <c r="J21085"/>
      <c r="K21085"/>
      <c r="L21085" s="172"/>
    </row>
    <row r="21086" spans="7:12" x14ac:dyDescent="0.15">
      <c r="G21086"/>
      <c r="H21086"/>
      <c r="I21086"/>
      <c r="J21086"/>
      <c r="K21086"/>
      <c r="L21086" s="172"/>
    </row>
    <row r="21087" spans="7:12" x14ac:dyDescent="0.15">
      <c r="G21087"/>
      <c r="H21087"/>
      <c r="I21087"/>
      <c r="J21087"/>
      <c r="K21087"/>
      <c r="L21087" s="172"/>
    </row>
    <row r="21088" spans="7:12" x14ac:dyDescent="0.15">
      <c r="G21088"/>
      <c r="H21088"/>
      <c r="I21088"/>
      <c r="J21088"/>
      <c r="K21088"/>
      <c r="L21088" s="172"/>
    </row>
    <row r="21089" spans="7:12" x14ac:dyDescent="0.15">
      <c r="G21089"/>
      <c r="H21089"/>
      <c r="I21089"/>
      <c r="J21089"/>
      <c r="K21089"/>
      <c r="L21089" s="172"/>
    </row>
    <row r="21090" spans="7:12" x14ac:dyDescent="0.15">
      <c r="G21090"/>
      <c r="H21090"/>
      <c r="I21090"/>
      <c r="J21090"/>
      <c r="K21090"/>
      <c r="L21090" s="172"/>
    </row>
    <row r="21091" spans="7:12" x14ac:dyDescent="0.15">
      <c r="G21091"/>
      <c r="H21091"/>
      <c r="I21091"/>
      <c r="J21091"/>
      <c r="K21091"/>
      <c r="L21091" s="172"/>
    </row>
    <row r="21092" spans="7:12" x14ac:dyDescent="0.15">
      <c r="G21092"/>
      <c r="H21092"/>
      <c r="I21092"/>
      <c r="J21092"/>
      <c r="K21092"/>
      <c r="L21092" s="172"/>
    </row>
    <row r="21093" spans="7:12" x14ac:dyDescent="0.15">
      <c r="G21093"/>
      <c r="H21093"/>
      <c r="I21093"/>
      <c r="J21093"/>
      <c r="K21093"/>
      <c r="L21093" s="172"/>
    </row>
    <row r="21094" spans="7:12" x14ac:dyDescent="0.15">
      <c r="G21094"/>
      <c r="H21094"/>
      <c r="I21094"/>
      <c r="J21094"/>
      <c r="K21094"/>
      <c r="L21094" s="172"/>
    </row>
    <row r="21095" spans="7:12" x14ac:dyDescent="0.15">
      <c r="G21095"/>
      <c r="H21095"/>
      <c r="I21095"/>
      <c r="J21095"/>
      <c r="K21095"/>
      <c r="L21095" s="172"/>
    </row>
    <row r="21096" spans="7:12" x14ac:dyDescent="0.15">
      <c r="G21096"/>
      <c r="H21096"/>
      <c r="I21096"/>
      <c r="J21096"/>
      <c r="K21096"/>
      <c r="L21096" s="172"/>
    </row>
    <row r="21097" spans="7:12" x14ac:dyDescent="0.15">
      <c r="G21097"/>
      <c r="H21097"/>
      <c r="I21097"/>
      <c r="J21097"/>
      <c r="K21097"/>
      <c r="L21097" s="172"/>
    </row>
    <row r="21098" spans="7:12" x14ac:dyDescent="0.15">
      <c r="G21098"/>
      <c r="H21098"/>
      <c r="I21098"/>
      <c r="J21098"/>
      <c r="K21098"/>
      <c r="L21098" s="172"/>
    </row>
    <row r="21099" spans="7:12" x14ac:dyDescent="0.15">
      <c r="G21099"/>
      <c r="H21099"/>
      <c r="I21099"/>
      <c r="J21099"/>
      <c r="K21099"/>
      <c r="L21099" s="172"/>
    </row>
    <row r="21100" spans="7:12" x14ac:dyDescent="0.15">
      <c r="G21100"/>
      <c r="H21100"/>
      <c r="I21100"/>
      <c r="J21100"/>
      <c r="K21100"/>
      <c r="L21100" s="172"/>
    </row>
    <row r="21101" spans="7:12" x14ac:dyDescent="0.15">
      <c r="G21101"/>
      <c r="H21101"/>
      <c r="I21101"/>
      <c r="J21101"/>
      <c r="K21101"/>
      <c r="L21101" s="172"/>
    </row>
    <row r="21102" spans="7:12" x14ac:dyDescent="0.15">
      <c r="G21102"/>
      <c r="H21102"/>
      <c r="I21102"/>
      <c r="J21102"/>
      <c r="K21102"/>
      <c r="L21102" s="172"/>
    </row>
    <row r="21103" spans="7:12" x14ac:dyDescent="0.15">
      <c r="G21103"/>
      <c r="H21103"/>
      <c r="I21103"/>
      <c r="J21103"/>
      <c r="K21103"/>
      <c r="L21103" s="172"/>
    </row>
    <row r="21104" spans="7:12" x14ac:dyDescent="0.15">
      <c r="G21104"/>
      <c r="H21104"/>
      <c r="I21104"/>
      <c r="J21104"/>
      <c r="K21104"/>
      <c r="L21104" s="172"/>
    </row>
    <row r="21105" spans="7:12" x14ac:dyDescent="0.15">
      <c r="G21105"/>
      <c r="H21105"/>
      <c r="I21105"/>
      <c r="J21105"/>
      <c r="K21105"/>
      <c r="L21105" s="172"/>
    </row>
    <row r="21106" spans="7:12" x14ac:dyDescent="0.15">
      <c r="G21106"/>
      <c r="H21106"/>
      <c r="I21106"/>
      <c r="J21106"/>
      <c r="K21106"/>
      <c r="L21106" s="172"/>
    </row>
    <row r="21107" spans="7:12" x14ac:dyDescent="0.15">
      <c r="G21107"/>
      <c r="H21107"/>
      <c r="I21107"/>
      <c r="J21107"/>
      <c r="K21107"/>
      <c r="L21107" s="172"/>
    </row>
    <row r="21108" spans="7:12" x14ac:dyDescent="0.15">
      <c r="G21108"/>
      <c r="H21108"/>
      <c r="I21108"/>
      <c r="J21108"/>
      <c r="K21108"/>
      <c r="L21108" s="172"/>
    </row>
    <row r="21109" spans="7:12" x14ac:dyDescent="0.15">
      <c r="G21109"/>
      <c r="H21109"/>
      <c r="I21109"/>
      <c r="J21109"/>
      <c r="K21109"/>
      <c r="L21109" s="172"/>
    </row>
    <row r="21110" spans="7:12" x14ac:dyDescent="0.15">
      <c r="G21110"/>
      <c r="H21110"/>
      <c r="I21110"/>
      <c r="J21110"/>
      <c r="K21110"/>
      <c r="L21110" s="172"/>
    </row>
    <row r="21111" spans="7:12" x14ac:dyDescent="0.15">
      <c r="G21111"/>
      <c r="H21111"/>
      <c r="I21111"/>
      <c r="J21111"/>
      <c r="K21111"/>
      <c r="L21111" s="172"/>
    </row>
    <row r="21112" spans="7:12" x14ac:dyDescent="0.15">
      <c r="G21112"/>
      <c r="H21112"/>
      <c r="I21112"/>
      <c r="J21112"/>
      <c r="K21112"/>
      <c r="L21112" s="172"/>
    </row>
    <row r="21113" spans="7:12" x14ac:dyDescent="0.15">
      <c r="G21113"/>
      <c r="H21113"/>
      <c r="I21113"/>
      <c r="J21113"/>
      <c r="K21113"/>
      <c r="L21113" s="172"/>
    </row>
    <row r="21114" spans="7:12" x14ac:dyDescent="0.15">
      <c r="G21114"/>
      <c r="H21114"/>
      <c r="I21114"/>
      <c r="J21114"/>
      <c r="K21114"/>
      <c r="L21114" s="172"/>
    </row>
    <row r="21115" spans="7:12" x14ac:dyDescent="0.15">
      <c r="G21115"/>
      <c r="H21115"/>
      <c r="I21115"/>
      <c r="J21115"/>
      <c r="K21115"/>
      <c r="L21115" s="172"/>
    </row>
    <row r="21116" spans="7:12" x14ac:dyDescent="0.15">
      <c r="G21116"/>
      <c r="H21116"/>
      <c r="I21116"/>
      <c r="J21116"/>
      <c r="K21116"/>
      <c r="L21116" s="172"/>
    </row>
    <row r="21117" spans="7:12" x14ac:dyDescent="0.15">
      <c r="G21117"/>
      <c r="H21117"/>
      <c r="I21117"/>
      <c r="J21117"/>
      <c r="K21117"/>
      <c r="L21117" s="172"/>
    </row>
    <row r="21118" spans="7:12" x14ac:dyDescent="0.15">
      <c r="G21118"/>
      <c r="H21118"/>
      <c r="I21118"/>
      <c r="J21118"/>
      <c r="K21118"/>
      <c r="L21118" s="172"/>
    </row>
    <row r="21119" spans="7:12" x14ac:dyDescent="0.15">
      <c r="G21119"/>
      <c r="H21119"/>
      <c r="I21119"/>
      <c r="J21119"/>
      <c r="K21119"/>
      <c r="L21119" s="172"/>
    </row>
    <row r="21120" spans="7:12" x14ac:dyDescent="0.15">
      <c r="G21120"/>
      <c r="H21120"/>
      <c r="I21120"/>
      <c r="J21120"/>
      <c r="K21120"/>
      <c r="L21120" s="172"/>
    </row>
    <row r="21121" spans="7:12" x14ac:dyDescent="0.15">
      <c r="G21121"/>
      <c r="H21121"/>
      <c r="I21121"/>
      <c r="J21121"/>
      <c r="K21121"/>
      <c r="L21121" s="172"/>
    </row>
    <row r="21122" spans="7:12" x14ac:dyDescent="0.15">
      <c r="G21122"/>
      <c r="H21122"/>
      <c r="I21122"/>
      <c r="J21122"/>
      <c r="K21122"/>
      <c r="L21122" s="172"/>
    </row>
    <row r="21123" spans="7:12" x14ac:dyDescent="0.15">
      <c r="G21123"/>
      <c r="H21123"/>
      <c r="I21123"/>
      <c r="J21123"/>
      <c r="K21123"/>
      <c r="L21123" s="172"/>
    </row>
    <row r="21124" spans="7:12" x14ac:dyDescent="0.15">
      <c r="G21124"/>
      <c r="H21124"/>
      <c r="I21124"/>
      <c r="J21124"/>
      <c r="K21124"/>
      <c r="L21124" s="172"/>
    </row>
    <row r="21125" spans="7:12" x14ac:dyDescent="0.15">
      <c r="G21125"/>
      <c r="H21125"/>
      <c r="I21125"/>
      <c r="J21125"/>
      <c r="K21125"/>
      <c r="L21125" s="172"/>
    </row>
    <row r="21126" spans="7:12" x14ac:dyDescent="0.15">
      <c r="G21126"/>
      <c r="H21126"/>
      <c r="I21126"/>
      <c r="J21126"/>
      <c r="K21126"/>
      <c r="L21126" s="172"/>
    </row>
    <row r="21127" spans="7:12" x14ac:dyDescent="0.15">
      <c r="G21127"/>
      <c r="H21127"/>
      <c r="I21127"/>
      <c r="J21127"/>
      <c r="K21127"/>
      <c r="L21127" s="172"/>
    </row>
    <row r="21128" spans="7:12" x14ac:dyDescent="0.15">
      <c r="G21128"/>
      <c r="H21128"/>
      <c r="I21128"/>
      <c r="J21128"/>
      <c r="K21128"/>
      <c r="L21128" s="172"/>
    </row>
    <row r="21129" spans="7:12" x14ac:dyDescent="0.15">
      <c r="G21129"/>
      <c r="H21129"/>
      <c r="I21129"/>
      <c r="J21129"/>
      <c r="K21129"/>
      <c r="L21129" s="172"/>
    </row>
    <row r="21130" spans="7:12" x14ac:dyDescent="0.15">
      <c r="G21130"/>
      <c r="H21130"/>
      <c r="I21130"/>
      <c r="J21130"/>
      <c r="K21130"/>
      <c r="L21130" s="172"/>
    </row>
    <row r="21131" spans="7:12" x14ac:dyDescent="0.15">
      <c r="G21131"/>
      <c r="H21131"/>
      <c r="I21131"/>
      <c r="J21131"/>
      <c r="K21131"/>
      <c r="L21131" s="172"/>
    </row>
    <row r="21132" spans="7:12" x14ac:dyDescent="0.15">
      <c r="G21132"/>
      <c r="H21132"/>
      <c r="I21132"/>
      <c r="J21132"/>
      <c r="K21132"/>
      <c r="L21132" s="172"/>
    </row>
    <row r="21133" spans="7:12" x14ac:dyDescent="0.15">
      <c r="G21133"/>
      <c r="H21133"/>
      <c r="I21133"/>
      <c r="J21133"/>
      <c r="K21133"/>
      <c r="L21133" s="172"/>
    </row>
    <row r="21134" spans="7:12" x14ac:dyDescent="0.15">
      <c r="G21134"/>
      <c r="H21134"/>
      <c r="I21134"/>
      <c r="J21134"/>
      <c r="K21134"/>
      <c r="L21134" s="172"/>
    </row>
    <row r="21135" spans="7:12" x14ac:dyDescent="0.15">
      <c r="G21135"/>
      <c r="H21135"/>
      <c r="I21135"/>
      <c r="J21135"/>
      <c r="K21135"/>
      <c r="L21135" s="172"/>
    </row>
    <row r="21136" spans="7:12" x14ac:dyDescent="0.15">
      <c r="G21136"/>
      <c r="H21136"/>
      <c r="I21136"/>
      <c r="J21136"/>
      <c r="K21136"/>
      <c r="L21136" s="172"/>
    </row>
    <row r="21137" spans="7:12" x14ac:dyDescent="0.15">
      <c r="G21137"/>
      <c r="H21137"/>
      <c r="I21137"/>
      <c r="J21137"/>
      <c r="K21137"/>
      <c r="L21137" s="172"/>
    </row>
    <row r="21138" spans="7:12" x14ac:dyDescent="0.15">
      <c r="G21138"/>
      <c r="H21138"/>
      <c r="I21138"/>
      <c r="J21138"/>
      <c r="K21138"/>
      <c r="L21138" s="172"/>
    </row>
    <row r="21139" spans="7:12" x14ac:dyDescent="0.15">
      <c r="G21139"/>
      <c r="H21139"/>
      <c r="I21139"/>
      <c r="J21139"/>
      <c r="K21139"/>
      <c r="L21139" s="172"/>
    </row>
    <row r="21140" spans="7:12" x14ac:dyDescent="0.15">
      <c r="G21140"/>
      <c r="H21140"/>
      <c r="I21140"/>
      <c r="J21140"/>
      <c r="K21140"/>
      <c r="L21140" s="172"/>
    </row>
    <row r="21141" spans="7:12" x14ac:dyDescent="0.15">
      <c r="G21141"/>
      <c r="H21141"/>
      <c r="I21141"/>
      <c r="J21141"/>
      <c r="K21141"/>
      <c r="L21141" s="172"/>
    </row>
    <row r="21142" spans="7:12" x14ac:dyDescent="0.15">
      <c r="G21142"/>
      <c r="H21142"/>
      <c r="I21142"/>
      <c r="J21142"/>
      <c r="K21142"/>
      <c r="L21142" s="172"/>
    </row>
    <row r="21143" spans="7:12" x14ac:dyDescent="0.15">
      <c r="G21143"/>
      <c r="H21143"/>
      <c r="I21143"/>
      <c r="J21143"/>
      <c r="K21143"/>
      <c r="L21143" s="172"/>
    </row>
    <row r="21144" spans="7:12" x14ac:dyDescent="0.15">
      <c r="G21144"/>
      <c r="H21144"/>
      <c r="I21144"/>
      <c r="J21144"/>
      <c r="K21144"/>
      <c r="L21144" s="172"/>
    </row>
    <row r="21145" spans="7:12" x14ac:dyDescent="0.15">
      <c r="G21145"/>
      <c r="H21145"/>
      <c r="I21145"/>
      <c r="J21145"/>
      <c r="K21145"/>
      <c r="L21145" s="172"/>
    </row>
    <row r="21146" spans="7:12" x14ac:dyDescent="0.15">
      <c r="G21146"/>
      <c r="H21146"/>
      <c r="I21146"/>
      <c r="J21146"/>
      <c r="K21146"/>
      <c r="L21146" s="172"/>
    </row>
    <row r="21147" spans="7:12" x14ac:dyDescent="0.15">
      <c r="G21147"/>
      <c r="H21147"/>
      <c r="I21147"/>
      <c r="J21147"/>
      <c r="K21147"/>
      <c r="L21147" s="172"/>
    </row>
    <row r="21148" spans="7:12" x14ac:dyDescent="0.15">
      <c r="G21148"/>
      <c r="H21148"/>
      <c r="I21148"/>
      <c r="J21148"/>
      <c r="K21148"/>
      <c r="L21148" s="172"/>
    </row>
    <row r="21149" spans="7:12" x14ac:dyDescent="0.15">
      <c r="G21149"/>
      <c r="H21149"/>
      <c r="I21149"/>
      <c r="J21149"/>
      <c r="K21149"/>
      <c r="L21149" s="172"/>
    </row>
    <row r="21150" spans="7:12" x14ac:dyDescent="0.15">
      <c r="G21150"/>
      <c r="H21150"/>
      <c r="I21150"/>
      <c r="J21150"/>
      <c r="K21150"/>
      <c r="L21150" s="172"/>
    </row>
    <row r="21151" spans="7:12" x14ac:dyDescent="0.15">
      <c r="G21151"/>
      <c r="H21151"/>
      <c r="I21151"/>
      <c r="J21151"/>
      <c r="K21151"/>
      <c r="L21151" s="172"/>
    </row>
    <row r="21152" spans="7:12" x14ac:dyDescent="0.15">
      <c r="G21152"/>
      <c r="H21152"/>
      <c r="I21152"/>
      <c r="J21152"/>
      <c r="K21152"/>
      <c r="L21152" s="172"/>
    </row>
    <row r="21153" spans="7:12" x14ac:dyDescent="0.15">
      <c r="G21153"/>
      <c r="H21153"/>
      <c r="I21153"/>
      <c r="J21153"/>
      <c r="K21153"/>
      <c r="L21153" s="172"/>
    </row>
    <row r="21154" spans="7:12" x14ac:dyDescent="0.15">
      <c r="G21154"/>
      <c r="H21154"/>
      <c r="I21154"/>
      <c r="J21154"/>
      <c r="K21154"/>
      <c r="L21154" s="172"/>
    </row>
    <row r="21155" spans="7:12" x14ac:dyDescent="0.15">
      <c r="G21155"/>
      <c r="H21155"/>
      <c r="I21155"/>
      <c r="J21155"/>
      <c r="K21155"/>
      <c r="L21155" s="172"/>
    </row>
    <row r="21156" spans="7:12" x14ac:dyDescent="0.15">
      <c r="G21156"/>
      <c r="H21156"/>
      <c r="I21156"/>
      <c r="J21156"/>
      <c r="K21156"/>
      <c r="L21156" s="172"/>
    </row>
    <row r="21157" spans="7:12" x14ac:dyDescent="0.15">
      <c r="G21157"/>
      <c r="H21157"/>
      <c r="I21157"/>
      <c r="J21157"/>
      <c r="K21157"/>
      <c r="L21157" s="172"/>
    </row>
    <row r="21158" spans="7:12" x14ac:dyDescent="0.15">
      <c r="G21158"/>
      <c r="H21158"/>
      <c r="I21158"/>
      <c r="J21158"/>
      <c r="K21158"/>
      <c r="L21158" s="172"/>
    </row>
    <row r="21159" spans="7:12" x14ac:dyDescent="0.15">
      <c r="G21159"/>
      <c r="H21159"/>
      <c r="I21159"/>
      <c r="J21159"/>
      <c r="K21159"/>
      <c r="L21159" s="172"/>
    </row>
    <row r="21160" spans="7:12" x14ac:dyDescent="0.15">
      <c r="G21160"/>
      <c r="H21160"/>
      <c r="I21160"/>
      <c r="J21160"/>
      <c r="K21160"/>
      <c r="L21160" s="172"/>
    </row>
    <row r="21161" spans="7:12" x14ac:dyDescent="0.15">
      <c r="G21161"/>
      <c r="H21161"/>
      <c r="I21161"/>
      <c r="J21161"/>
      <c r="K21161"/>
      <c r="L21161" s="172"/>
    </row>
    <row r="21162" spans="7:12" x14ac:dyDescent="0.15">
      <c r="G21162"/>
      <c r="H21162"/>
      <c r="I21162"/>
      <c r="J21162"/>
      <c r="K21162"/>
      <c r="L21162" s="172"/>
    </row>
    <row r="21163" spans="7:12" x14ac:dyDescent="0.15">
      <c r="G21163"/>
      <c r="H21163"/>
      <c r="I21163"/>
      <c r="J21163"/>
      <c r="K21163"/>
      <c r="L21163" s="172"/>
    </row>
    <row r="21164" spans="7:12" x14ac:dyDescent="0.15">
      <c r="G21164"/>
      <c r="H21164"/>
      <c r="I21164"/>
      <c r="J21164"/>
      <c r="K21164"/>
      <c r="L21164" s="172"/>
    </row>
    <row r="21165" spans="7:12" x14ac:dyDescent="0.15">
      <c r="G21165"/>
      <c r="H21165"/>
      <c r="I21165"/>
      <c r="J21165"/>
      <c r="K21165"/>
      <c r="L21165" s="172"/>
    </row>
    <row r="21166" spans="7:12" x14ac:dyDescent="0.15">
      <c r="G21166"/>
      <c r="H21166"/>
      <c r="I21166"/>
      <c r="J21166"/>
      <c r="K21166"/>
      <c r="L21166" s="172"/>
    </row>
    <row r="21167" spans="7:12" x14ac:dyDescent="0.15">
      <c r="G21167"/>
      <c r="H21167"/>
      <c r="I21167"/>
      <c r="J21167"/>
      <c r="K21167"/>
      <c r="L21167" s="172"/>
    </row>
    <row r="21168" spans="7:12" x14ac:dyDescent="0.15">
      <c r="G21168"/>
      <c r="H21168"/>
      <c r="I21168"/>
      <c r="J21168"/>
      <c r="K21168"/>
      <c r="L21168" s="172"/>
    </row>
    <row r="21169" spans="7:12" x14ac:dyDescent="0.15">
      <c r="G21169"/>
      <c r="H21169"/>
      <c r="I21169"/>
      <c r="J21169"/>
      <c r="K21169"/>
      <c r="L21169" s="172"/>
    </row>
    <row r="21170" spans="7:12" x14ac:dyDescent="0.15">
      <c r="G21170"/>
      <c r="H21170"/>
      <c r="I21170"/>
      <c r="J21170"/>
      <c r="K21170"/>
      <c r="L21170" s="172"/>
    </row>
    <row r="21171" spans="7:12" x14ac:dyDescent="0.15">
      <c r="G21171"/>
      <c r="H21171"/>
      <c r="I21171"/>
      <c r="J21171"/>
      <c r="K21171"/>
      <c r="L21171" s="172"/>
    </row>
    <row r="21172" spans="7:12" x14ac:dyDescent="0.15">
      <c r="G21172"/>
      <c r="H21172"/>
      <c r="I21172"/>
      <c r="J21172"/>
      <c r="K21172"/>
      <c r="L21172" s="172"/>
    </row>
    <row r="21173" spans="7:12" x14ac:dyDescent="0.15">
      <c r="G21173"/>
      <c r="H21173"/>
      <c r="I21173"/>
      <c r="J21173"/>
      <c r="K21173"/>
      <c r="L21173" s="172"/>
    </row>
    <row r="21174" spans="7:12" x14ac:dyDescent="0.15">
      <c r="G21174"/>
      <c r="H21174"/>
      <c r="I21174"/>
      <c r="J21174"/>
      <c r="K21174"/>
      <c r="L21174" s="172"/>
    </row>
    <row r="21175" spans="7:12" x14ac:dyDescent="0.15">
      <c r="G21175"/>
      <c r="H21175"/>
      <c r="I21175"/>
      <c r="J21175"/>
      <c r="K21175"/>
      <c r="L21175" s="172"/>
    </row>
    <row r="21176" spans="7:12" x14ac:dyDescent="0.15">
      <c r="G21176"/>
      <c r="H21176"/>
      <c r="I21176"/>
      <c r="J21176"/>
      <c r="K21176"/>
      <c r="L21176" s="172"/>
    </row>
    <row r="21177" spans="7:12" x14ac:dyDescent="0.15">
      <c r="G21177"/>
      <c r="H21177"/>
      <c r="I21177"/>
      <c r="J21177"/>
      <c r="K21177"/>
      <c r="L21177" s="172"/>
    </row>
    <row r="21178" spans="7:12" x14ac:dyDescent="0.15">
      <c r="G21178"/>
      <c r="H21178"/>
      <c r="I21178"/>
      <c r="J21178"/>
      <c r="K21178"/>
      <c r="L21178" s="172"/>
    </row>
    <row r="21179" spans="7:12" x14ac:dyDescent="0.15">
      <c r="G21179"/>
      <c r="H21179"/>
      <c r="I21179"/>
      <c r="J21179"/>
      <c r="K21179"/>
      <c r="L21179" s="172"/>
    </row>
    <row r="21180" spans="7:12" x14ac:dyDescent="0.15">
      <c r="G21180"/>
      <c r="H21180"/>
      <c r="I21180"/>
      <c r="J21180"/>
      <c r="K21180"/>
      <c r="L21180" s="172"/>
    </row>
    <row r="21181" spans="7:12" x14ac:dyDescent="0.15">
      <c r="G21181"/>
      <c r="H21181"/>
      <c r="I21181"/>
      <c r="J21181"/>
      <c r="K21181"/>
      <c r="L21181" s="172"/>
    </row>
    <row r="21182" spans="7:12" x14ac:dyDescent="0.15">
      <c r="G21182"/>
      <c r="H21182"/>
      <c r="I21182"/>
      <c r="J21182"/>
      <c r="K21182"/>
      <c r="L21182" s="172"/>
    </row>
    <row r="21183" spans="7:12" x14ac:dyDescent="0.15">
      <c r="G21183"/>
      <c r="H21183"/>
      <c r="I21183"/>
      <c r="J21183"/>
      <c r="K21183"/>
      <c r="L21183" s="172"/>
    </row>
    <row r="21184" spans="7:12" x14ac:dyDescent="0.15">
      <c r="G21184"/>
      <c r="H21184"/>
      <c r="I21184"/>
      <c r="J21184"/>
      <c r="K21184"/>
      <c r="L21184" s="172"/>
    </row>
    <row r="21185" spans="7:12" x14ac:dyDescent="0.15">
      <c r="G21185"/>
      <c r="H21185"/>
      <c r="I21185"/>
      <c r="J21185"/>
      <c r="K21185"/>
      <c r="L21185" s="172"/>
    </row>
    <row r="21186" spans="7:12" x14ac:dyDescent="0.15">
      <c r="G21186"/>
      <c r="H21186"/>
      <c r="I21186"/>
      <c r="J21186"/>
      <c r="K21186"/>
      <c r="L21186" s="172"/>
    </row>
    <row r="21187" spans="7:12" x14ac:dyDescent="0.15">
      <c r="G21187"/>
      <c r="H21187"/>
      <c r="I21187"/>
      <c r="J21187"/>
      <c r="K21187"/>
      <c r="L21187" s="172"/>
    </row>
    <row r="21188" spans="7:12" x14ac:dyDescent="0.15">
      <c r="G21188"/>
      <c r="H21188"/>
      <c r="I21188"/>
      <c r="J21188"/>
      <c r="K21188"/>
      <c r="L21188" s="172"/>
    </row>
    <row r="21189" spans="7:12" x14ac:dyDescent="0.15">
      <c r="G21189"/>
      <c r="H21189"/>
      <c r="I21189"/>
      <c r="J21189"/>
      <c r="K21189"/>
      <c r="L21189" s="172"/>
    </row>
    <row r="21190" spans="7:12" x14ac:dyDescent="0.15">
      <c r="G21190"/>
      <c r="H21190"/>
      <c r="I21190"/>
      <c r="J21190"/>
      <c r="K21190"/>
      <c r="L21190" s="172"/>
    </row>
    <row r="21191" spans="7:12" x14ac:dyDescent="0.15">
      <c r="G21191"/>
      <c r="H21191"/>
      <c r="I21191"/>
      <c r="J21191"/>
      <c r="K21191"/>
      <c r="L21191" s="172"/>
    </row>
    <row r="21192" spans="7:12" x14ac:dyDescent="0.15">
      <c r="G21192"/>
      <c r="H21192"/>
      <c r="I21192"/>
      <c r="J21192"/>
      <c r="K21192"/>
      <c r="L21192" s="172"/>
    </row>
    <row r="21193" spans="7:12" x14ac:dyDescent="0.15">
      <c r="G21193"/>
      <c r="H21193"/>
      <c r="I21193"/>
      <c r="J21193"/>
      <c r="K21193"/>
      <c r="L21193" s="172"/>
    </row>
    <row r="21194" spans="7:12" x14ac:dyDescent="0.15">
      <c r="G21194"/>
      <c r="H21194"/>
      <c r="I21194"/>
      <c r="J21194"/>
      <c r="K21194"/>
      <c r="L21194" s="172"/>
    </row>
    <row r="21195" spans="7:12" x14ac:dyDescent="0.15">
      <c r="G21195"/>
      <c r="H21195"/>
      <c r="I21195"/>
      <c r="J21195"/>
      <c r="K21195"/>
      <c r="L21195" s="172"/>
    </row>
    <row r="21196" spans="7:12" x14ac:dyDescent="0.15">
      <c r="G21196"/>
      <c r="H21196"/>
      <c r="I21196"/>
      <c r="J21196"/>
      <c r="K21196"/>
      <c r="L21196" s="172"/>
    </row>
    <row r="21197" spans="7:12" x14ac:dyDescent="0.15">
      <c r="G21197"/>
      <c r="H21197"/>
      <c r="I21197"/>
      <c r="J21197"/>
      <c r="K21197"/>
      <c r="L21197" s="172"/>
    </row>
    <row r="21198" spans="7:12" x14ac:dyDescent="0.15">
      <c r="G21198"/>
      <c r="H21198"/>
      <c r="I21198"/>
      <c r="J21198"/>
      <c r="K21198"/>
      <c r="L21198" s="172"/>
    </row>
    <row r="21199" spans="7:12" x14ac:dyDescent="0.15">
      <c r="G21199"/>
      <c r="H21199"/>
      <c r="I21199"/>
      <c r="J21199"/>
      <c r="K21199"/>
      <c r="L21199" s="172"/>
    </row>
    <row r="21200" spans="7:12" x14ac:dyDescent="0.15">
      <c r="G21200"/>
      <c r="H21200"/>
      <c r="I21200"/>
      <c r="J21200"/>
      <c r="K21200"/>
      <c r="L21200" s="172"/>
    </row>
    <row r="21201" spans="7:12" x14ac:dyDescent="0.15">
      <c r="G21201"/>
      <c r="H21201"/>
      <c r="I21201"/>
      <c r="J21201"/>
      <c r="K21201"/>
      <c r="L21201" s="172"/>
    </row>
    <row r="21202" spans="7:12" x14ac:dyDescent="0.15">
      <c r="G21202"/>
      <c r="H21202"/>
      <c r="I21202"/>
      <c r="J21202"/>
      <c r="K21202"/>
      <c r="L21202" s="172"/>
    </row>
    <row r="21203" spans="7:12" x14ac:dyDescent="0.15">
      <c r="G21203"/>
      <c r="H21203"/>
      <c r="I21203"/>
      <c r="J21203"/>
      <c r="K21203"/>
      <c r="L21203" s="172"/>
    </row>
    <row r="21204" spans="7:12" x14ac:dyDescent="0.15">
      <c r="G21204"/>
      <c r="H21204"/>
      <c r="I21204"/>
      <c r="J21204"/>
      <c r="K21204"/>
      <c r="L21204" s="172"/>
    </row>
    <row r="21205" spans="7:12" x14ac:dyDescent="0.15">
      <c r="G21205"/>
      <c r="H21205"/>
      <c r="I21205"/>
      <c r="J21205"/>
      <c r="K21205"/>
      <c r="L21205" s="172"/>
    </row>
    <row r="21206" spans="7:12" x14ac:dyDescent="0.15">
      <c r="G21206"/>
      <c r="H21206"/>
      <c r="I21206"/>
      <c r="J21206"/>
      <c r="K21206"/>
      <c r="L21206" s="172"/>
    </row>
    <row r="21207" spans="7:12" x14ac:dyDescent="0.15">
      <c r="G21207"/>
      <c r="H21207"/>
      <c r="I21207"/>
      <c r="J21207"/>
      <c r="K21207"/>
      <c r="L21207" s="172"/>
    </row>
    <row r="21208" spans="7:12" x14ac:dyDescent="0.15">
      <c r="G21208"/>
      <c r="H21208"/>
      <c r="I21208"/>
      <c r="J21208"/>
      <c r="K21208"/>
      <c r="L21208" s="172"/>
    </row>
    <row r="21209" spans="7:12" x14ac:dyDescent="0.15">
      <c r="G21209"/>
      <c r="H21209"/>
      <c r="I21209"/>
      <c r="J21209"/>
      <c r="K21209"/>
      <c r="L21209" s="172"/>
    </row>
    <row r="21210" spans="7:12" x14ac:dyDescent="0.15">
      <c r="G21210"/>
      <c r="H21210"/>
      <c r="I21210"/>
      <c r="J21210"/>
      <c r="K21210"/>
      <c r="L21210" s="172"/>
    </row>
    <row r="21211" spans="7:12" x14ac:dyDescent="0.15">
      <c r="G21211"/>
      <c r="H21211"/>
      <c r="I21211"/>
      <c r="J21211"/>
      <c r="K21211"/>
      <c r="L21211" s="172"/>
    </row>
    <row r="21212" spans="7:12" x14ac:dyDescent="0.15">
      <c r="G21212"/>
      <c r="H21212"/>
      <c r="I21212"/>
      <c r="J21212"/>
      <c r="K21212"/>
      <c r="L21212" s="172"/>
    </row>
    <row r="21213" spans="7:12" x14ac:dyDescent="0.15">
      <c r="G21213"/>
      <c r="H21213"/>
      <c r="I21213"/>
      <c r="J21213"/>
      <c r="K21213"/>
      <c r="L21213" s="172"/>
    </row>
    <row r="21214" spans="7:12" x14ac:dyDescent="0.15">
      <c r="G21214"/>
      <c r="H21214"/>
      <c r="I21214"/>
      <c r="J21214"/>
      <c r="K21214"/>
      <c r="L21214" s="172"/>
    </row>
    <row r="21215" spans="7:12" x14ac:dyDescent="0.15">
      <c r="G21215"/>
      <c r="H21215"/>
      <c r="I21215"/>
      <c r="J21215"/>
      <c r="K21215"/>
      <c r="L21215" s="172"/>
    </row>
    <row r="21216" spans="7:12" x14ac:dyDescent="0.15">
      <c r="G21216"/>
      <c r="H21216"/>
      <c r="I21216"/>
      <c r="J21216"/>
      <c r="K21216"/>
      <c r="L21216" s="172"/>
    </row>
    <row r="21217" spans="7:12" x14ac:dyDescent="0.15">
      <c r="G21217"/>
      <c r="H21217"/>
      <c r="I21217"/>
      <c r="J21217"/>
      <c r="K21217"/>
      <c r="L21217" s="172"/>
    </row>
    <row r="21218" spans="7:12" x14ac:dyDescent="0.15">
      <c r="G21218"/>
      <c r="H21218"/>
      <c r="I21218"/>
      <c r="J21218"/>
      <c r="K21218"/>
      <c r="L21218" s="172"/>
    </row>
    <row r="21219" spans="7:12" x14ac:dyDescent="0.15">
      <c r="G21219"/>
      <c r="H21219"/>
      <c r="I21219"/>
      <c r="J21219"/>
      <c r="K21219"/>
      <c r="L21219" s="172"/>
    </row>
    <row r="21220" spans="7:12" x14ac:dyDescent="0.15">
      <c r="G21220"/>
      <c r="H21220"/>
      <c r="I21220"/>
      <c r="J21220"/>
      <c r="K21220"/>
      <c r="L21220" s="172"/>
    </row>
    <row r="21221" spans="7:12" x14ac:dyDescent="0.15">
      <c r="G21221"/>
      <c r="H21221"/>
      <c r="I21221"/>
      <c r="J21221"/>
      <c r="K21221"/>
      <c r="L21221" s="172"/>
    </row>
    <row r="21222" spans="7:12" x14ac:dyDescent="0.15">
      <c r="G21222"/>
      <c r="H21222"/>
      <c r="I21222"/>
      <c r="J21222"/>
      <c r="K21222"/>
      <c r="L21222" s="172"/>
    </row>
    <row r="21223" spans="7:12" x14ac:dyDescent="0.15">
      <c r="G21223"/>
      <c r="H21223"/>
      <c r="I21223"/>
      <c r="J21223"/>
      <c r="K21223"/>
      <c r="L21223" s="172"/>
    </row>
    <row r="21224" spans="7:12" x14ac:dyDescent="0.15">
      <c r="G21224"/>
      <c r="H21224"/>
      <c r="I21224"/>
      <c r="J21224"/>
      <c r="K21224"/>
      <c r="L21224" s="172"/>
    </row>
    <row r="21225" spans="7:12" x14ac:dyDescent="0.15">
      <c r="G21225"/>
      <c r="H21225"/>
      <c r="I21225"/>
      <c r="J21225"/>
      <c r="K21225"/>
      <c r="L21225" s="172"/>
    </row>
    <row r="21226" spans="7:12" x14ac:dyDescent="0.15">
      <c r="G21226"/>
      <c r="H21226"/>
      <c r="I21226"/>
      <c r="J21226"/>
      <c r="K21226"/>
      <c r="L21226" s="172"/>
    </row>
    <row r="21227" spans="7:12" x14ac:dyDescent="0.15">
      <c r="G21227"/>
      <c r="H21227"/>
      <c r="I21227"/>
      <c r="J21227"/>
      <c r="K21227"/>
      <c r="L21227" s="172"/>
    </row>
    <row r="21228" spans="7:12" x14ac:dyDescent="0.15">
      <c r="G21228"/>
      <c r="H21228"/>
      <c r="I21228"/>
      <c r="J21228"/>
      <c r="K21228"/>
      <c r="L21228" s="172"/>
    </row>
    <row r="21229" spans="7:12" x14ac:dyDescent="0.15">
      <c r="G21229"/>
      <c r="H21229"/>
      <c r="I21229"/>
      <c r="J21229"/>
      <c r="K21229"/>
      <c r="L21229" s="172"/>
    </row>
    <row r="21230" spans="7:12" x14ac:dyDescent="0.15">
      <c r="G21230"/>
      <c r="H21230"/>
      <c r="I21230"/>
      <c r="J21230"/>
      <c r="K21230"/>
      <c r="L21230" s="172"/>
    </row>
    <row r="21231" spans="7:12" x14ac:dyDescent="0.15">
      <c r="G21231"/>
      <c r="H21231"/>
      <c r="I21231"/>
      <c r="J21231"/>
      <c r="K21231"/>
      <c r="L21231" s="172"/>
    </row>
    <row r="21232" spans="7:12" x14ac:dyDescent="0.15">
      <c r="G21232"/>
      <c r="H21232"/>
      <c r="I21232"/>
      <c r="J21232"/>
      <c r="K21232"/>
      <c r="L21232" s="172"/>
    </row>
    <row r="21233" spans="7:12" x14ac:dyDescent="0.15">
      <c r="G21233"/>
      <c r="H21233"/>
      <c r="I21233"/>
      <c r="J21233"/>
      <c r="K21233"/>
      <c r="L21233" s="172"/>
    </row>
    <row r="21234" spans="7:12" x14ac:dyDescent="0.15">
      <c r="G21234"/>
      <c r="H21234"/>
      <c r="I21234"/>
      <c r="J21234"/>
      <c r="K21234"/>
      <c r="L21234" s="172"/>
    </row>
    <row r="21235" spans="7:12" x14ac:dyDescent="0.15">
      <c r="G21235"/>
      <c r="H21235"/>
      <c r="I21235"/>
      <c r="J21235"/>
      <c r="K21235"/>
      <c r="L21235" s="172"/>
    </row>
    <row r="21236" spans="7:12" x14ac:dyDescent="0.15">
      <c r="G21236"/>
      <c r="H21236"/>
      <c r="I21236"/>
      <c r="J21236"/>
      <c r="K21236"/>
      <c r="L21236" s="172"/>
    </row>
    <row r="21237" spans="7:12" x14ac:dyDescent="0.15">
      <c r="G21237"/>
      <c r="H21237"/>
      <c r="I21237"/>
      <c r="J21237"/>
      <c r="K21237"/>
      <c r="L21237" s="172"/>
    </row>
    <row r="21238" spans="7:12" x14ac:dyDescent="0.15">
      <c r="G21238"/>
      <c r="H21238"/>
      <c r="I21238"/>
      <c r="J21238"/>
      <c r="K21238"/>
      <c r="L21238" s="172"/>
    </row>
    <row r="21239" spans="7:12" x14ac:dyDescent="0.15">
      <c r="G21239"/>
      <c r="H21239"/>
      <c r="I21239"/>
      <c r="J21239"/>
      <c r="K21239"/>
      <c r="L21239" s="172"/>
    </row>
    <row r="21240" spans="7:12" x14ac:dyDescent="0.15">
      <c r="G21240"/>
      <c r="H21240"/>
      <c r="I21240"/>
      <c r="J21240"/>
      <c r="K21240"/>
      <c r="L21240" s="172"/>
    </row>
    <row r="21241" spans="7:12" x14ac:dyDescent="0.15">
      <c r="G21241"/>
      <c r="H21241"/>
      <c r="I21241"/>
      <c r="J21241"/>
      <c r="K21241"/>
      <c r="L21241" s="172"/>
    </row>
    <row r="21242" spans="7:12" x14ac:dyDescent="0.15">
      <c r="G21242"/>
      <c r="H21242"/>
      <c r="I21242"/>
      <c r="J21242"/>
      <c r="K21242"/>
      <c r="L21242" s="172"/>
    </row>
    <row r="21243" spans="7:12" x14ac:dyDescent="0.15">
      <c r="G21243"/>
      <c r="H21243"/>
      <c r="I21243"/>
      <c r="J21243"/>
      <c r="K21243"/>
      <c r="L21243" s="172"/>
    </row>
    <row r="21244" spans="7:12" x14ac:dyDescent="0.15">
      <c r="G21244"/>
      <c r="H21244"/>
      <c r="I21244"/>
      <c r="J21244"/>
      <c r="K21244"/>
      <c r="L21244" s="172"/>
    </row>
    <row r="21245" spans="7:12" x14ac:dyDescent="0.15">
      <c r="G21245"/>
      <c r="H21245"/>
      <c r="I21245"/>
      <c r="J21245"/>
      <c r="K21245"/>
      <c r="L21245" s="172"/>
    </row>
    <row r="21246" spans="7:12" x14ac:dyDescent="0.15">
      <c r="G21246"/>
      <c r="H21246"/>
      <c r="I21246"/>
      <c r="J21246"/>
      <c r="K21246"/>
      <c r="L21246" s="172"/>
    </row>
    <row r="21247" spans="7:12" x14ac:dyDescent="0.15">
      <c r="G21247"/>
      <c r="H21247"/>
      <c r="I21247"/>
      <c r="J21247"/>
      <c r="K21247"/>
      <c r="L21247" s="172"/>
    </row>
    <row r="21248" spans="7:12" x14ac:dyDescent="0.15">
      <c r="G21248"/>
      <c r="H21248"/>
      <c r="I21248"/>
      <c r="J21248"/>
      <c r="K21248"/>
      <c r="L21248" s="172"/>
    </row>
    <row r="21249" spans="7:12" x14ac:dyDescent="0.15">
      <c r="G21249"/>
      <c r="H21249"/>
      <c r="I21249"/>
      <c r="J21249"/>
      <c r="K21249"/>
      <c r="L21249" s="172"/>
    </row>
    <row r="21250" spans="7:12" x14ac:dyDescent="0.15">
      <c r="G21250"/>
      <c r="H21250"/>
      <c r="I21250"/>
      <c r="J21250"/>
      <c r="K21250"/>
      <c r="L21250" s="172"/>
    </row>
    <row r="21251" spans="7:12" x14ac:dyDescent="0.15">
      <c r="G21251"/>
      <c r="H21251"/>
      <c r="I21251"/>
      <c r="J21251"/>
      <c r="K21251"/>
      <c r="L21251" s="172"/>
    </row>
    <row r="21252" spans="7:12" x14ac:dyDescent="0.15">
      <c r="G21252"/>
      <c r="H21252"/>
      <c r="I21252"/>
      <c r="J21252"/>
      <c r="K21252"/>
      <c r="L21252" s="172"/>
    </row>
    <row r="21253" spans="7:12" x14ac:dyDescent="0.15">
      <c r="G21253"/>
      <c r="H21253"/>
      <c r="I21253"/>
      <c r="J21253"/>
      <c r="K21253"/>
      <c r="L21253" s="172"/>
    </row>
    <row r="21254" spans="7:12" x14ac:dyDescent="0.15">
      <c r="G21254"/>
      <c r="H21254"/>
      <c r="I21254"/>
      <c r="J21254"/>
      <c r="K21254"/>
      <c r="L21254" s="172"/>
    </row>
    <row r="21255" spans="7:12" x14ac:dyDescent="0.15">
      <c r="G21255"/>
      <c r="H21255"/>
      <c r="I21255"/>
      <c r="J21255"/>
      <c r="K21255"/>
      <c r="L21255" s="172"/>
    </row>
    <row r="21256" spans="7:12" x14ac:dyDescent="0.15">
      <c r="G21256"/>
      <c r="H21256"/>
      <c r="I21256"/>
      <c r="J21256"/>
      <c r="K21256"/>
      <c r="L21256" s="172"/>
    </row>
    <row r="21257" spans="7:12" x14ac:dyDescent="0.15">
      <c r="G21257"/>
      <c r="H21257"/>
      <c r="I21257"/>
      <c r="J21257"/>
      <c r="K21257"/>
      <c r="L21257" s="172"/>
    </row>
    <row r="21258" spans="7:12" x14ac:dyDescent="0.15">
      <c r="G21258"/>
      <c r="H21258"/>
      <c r="I21258"/>
      <c r="J21258"/>
      <c r="K21258"/>
      <c r="L21258" s="172"/>
    </row>
    <row r="21259" spans="7:12" x14ac:dyDescent="0.15">
      <c r="G21259"/>
      <c r="H21259"/>
      <c r="I21259"/>
      <c r="J21259"/>
      <c r="K21259"/>
      <c r="L21259" s="172"/>
    </row>
    <row r="21260" spans="7:12" x14ac:dyDescent="0.15">
      <c r="G21260"/>
      <c r="H21260"/>
      <c r="I21260"/>
      <c r="J21260"/>
      <c r="K21260"/>
      <c r="L21260" s="172"/>
    </row>
    <row r="21261" spans="7:12" x14ac:dyDescent="0.15">
      <c r="G21261"/>
      <c r="H21261"/>
      <c r="I21261"/>
      <c r="J21261"/>
      <c r="K21261"/>
      <c r="L21261" s="172"/>
    </row>
    <row r="21262" spans="7:12" x14ac:dyDescent="0.15">
      <c r="G21262"/>
      <c r="H21262"/>
      <c r="I21262"/>
      <c r="J21262"/>
      <c r="K21262"/>
      <c r="L21262" s="172"/>
    </row>
    <row r="21263" spans="7:12" x14ac:dyDescent="0.15">
      <c r="G21263"/>
      <c r="H21263"/>
      <c r="I21263"/>
      <c r="J21263"/>
      <c r="K21263"/>
      <c r="L21263" s="172"/>
    </row>
    <row r="21264" spans="7:12" x14ac:dyDescent="0.15">
      <c r="G21264"/>
      <c r="H21264"/>
      <c r="I21264"/>
      <c r="J21264"/>
      <c r="K21264"/>
      <c r="L21264" s="172"/>
    </row>
    <row r="21265" spans="7:12" x14ac:dyDescent="0.15">
      <c r="G21265"/>
      <c r="H21265"/>
      <c r="I21265"/>
      <c r="J21265"/>
      <c r="K21265"/>
      <c r="L21265" s="172"/>
    </row>
    <row r="21266" spans="7:12" x14ac:dyDescent="0.15">
      <c r="G21266"/>
      <c r="H21266"/>
      <c r="I21266"/>
      <c r="J21266"/>
      <c r="K21266"/>
      <c r="L21266" s="172"/>
    </row>
    <row r="21267" spans="7:12" x14ac:dyDescent="0.15">
      <c r="G21267"/>
      <c r="H21267"/>
      <c r="I21267"/>
      <c r="J21267"/>
      <c r="K21267"/>
      <c r="L21267" s="172"/>
    </row>
    <row r="21268" spans="7:12" x14ac:dyDescent="0.15">
      <c r="G21268"/>
      <c r="H21268"/>
      <c r="I21268"/>
      <c r="J21268"/>
      <c r="K21268"/>
      <c r="L21268" s="172"/>
    </row>
    <row r="21269" spans="7:12" x14ac:dyDescent="0.15">
      <c r="G21269"/>
      <c r="H21269"/>
      <c r="I21269"/>
      <c r="J21269"/>
      <c r="K21269"/>
      <c r="L21269" s="172"/>
    </row>
    <row r="21270" spans="7:12" x14ac:dyDescent="0.15">
      <c r="G21270"/>
      <c r="H21270"/>
      <c r="I21270"/>
      <c r="J21270"/>
      <c r="K21270"/>
      <c r="L21270" s="172"/>
    </row>
    <row r="21271" spans="7:12" x14ac:dyDescent="0.15">
      <c r="G21271"/>
      <c r="H21271"/>
      <c r="I21271"/>
      <c r="J21271"/>
      <c r="K21271"/>
      <c r="L21271" s="172"/>
    </row>
    <row r="21272" spans="7:12" x14ac:dyDescent="0.15">
      <c r="G21272"/>
      <c r="H21272"/>
      <c r="I21272"/>
      <c r="J21272"/>
      <c r="K21272"/>
      <c r="L21272" s="172"/>
    </row>
    <row r="21273" spans="7:12" x14ac:dyDescent="0.15">
      <c r="G21273"/>
      <c r="H21273"/>
      <c r="I21273"/>
      <c r="J21273"/>
      <c r="K21273"/>
      <c r="L21273" s="172"/>
    </row>
    <row r="21274" spans="7:12" x14ac:dyDescent="0.15">
      <c r="G21274"/>
      <c r="H21274"/>
      <c r="I21274"/>
      <c r="J21274"/>
      <c r="K21274"/>
      <c r="L21274" s="172"/>
    </row>
    <row r="21275" spans="7:12" x14ac:dyDescent="0.15">
      <c r="G21275"/>
      <c r="H21275"/>
      <c r="I21275"/>
      <c r="J21275"/>
      <c r="K21275"/>
      <c r="L21275" s="172"/>
    </row>
    <row r="21276" spans="7:12" x14ac:dyDescent="0.15">
      <c r="G21276"/>
      <c r="H21276"/>
      <c r="I21276"/>
      <c r="J21276"/>
      <c r="K21276"/>
      <c r="L21276" s="172"/>
    </row>
    <row r="21277" spans="7:12" x14ac:dyDescent="0.15">
      <c r="G21277"/>
      <c r="H21277"/>
      <c r="I21277"/>
      <c r="J21277"/>
      <c r="K21277"/>
      <c r="L21277" s="172"/>
    </row>
    <row r="21278" spans="7:12" x14ac:dyDescent="0.15">
      <c r="G21278"/>
      <c r="H21278"/>
      <c r="I21278"/>
      <c r="J21278"/>
      <c r="K21278"/>
      <c r="L21278" s="172"/>
    </row>
    <row r="21279" spans="7:12" x14ac:dyDescent="0.15">
      <c r="G21279"/>
      <c r="H21279"/>
      <c r="I21279"/>
      <c r="J21279"/>
      <c r="K21279"/>
      <c r="L21279" s="172"/>
    </row>
    <row r="21280" spans="7:12" x14ac:dyDescent="0.15">
      <c r="G21280"/>
      <c r="H21280"/>
      <c r="I21280"/>
      <c r="J21280"/>
      <c r="K21280"/>
      <c r="L21280" s="172"/>
    </row>
    <row r="21281" spans="7:12" x14ac:dyDescent="0.15">
      <c r="G21281"/>
      <c r="H21281"/>
      <c r="I21281"/>
      <c r="J21281"/>
      <c r="K21281"/>
      <c r="L21281" s="172"/>
    </row>
    <row r="21282" spans="7:12" x14ac:dyDescent="0.15">
      <c r="G21282"/>
      <c r="H21282"/>
      <c r="I21282"/>
      <c r="J21282"/>
      <c r="K21282"/>
      <c r="L21282" s="172"/>
    </row>
    <row r="21283" spans="7:12" x14ac:dyDescent="0.15">
      <c r="G21283"/>
      <c r="H21283"/>
      <c r="I21283"/>
      <c r="J21283"/>
      <c r="K21283"/>
      <c r="L21283" s="172"/>
    </row>
    <row r="21284" spans="7:12" x14ac:dyDescent="0.15">
      <c r="G21284"/>
      <c r="H21284"/>
      <c r="I21284"/>
      <c r="J21284"/>
      <c r="K21284"/>
      <c r="L21284" s="172"/>
    </row>
    <row r="21285" spans="7:12" x14ac:dyDescent="0.15">
      <c r="G21285"/>
      <c r="H21285"/>
      <c r="I21285"/>
      <c r="J21285"/>
      <c r="K21285"/>
      <c r="L21285" s="172"/>
    </row>
    <row r="21286" spans="7:12" x14ac:dyDescent="0.15">
      <c r="G21286"/>
      <c r="H21286"/>
      <c r="I21286"/>
      <c r="J21286"/>
      <c r="K21286"/>
      <c r="L21286" s="172"/>
    </row>
    <row r="21287" spans="7:12" x14ac:dyDescent="0.15">
      <c r="G21287"/>
      <c r="H21287"/>
      <c r="I21287"/>
      <c r="J21287"/>
      <c r="K21287"/>
      <c r="L21287" s="172"/>
    </row>
    <row r="21288" spans="7:12" x14ac:dyDescent="0.15">
      <c r="G21288"/>
      <c r="H21288"/>
      <c r="I21288"/>
      <c r="J21288"/>
      <c r="K21288"/>
      <c r="L21288" s="172"/>
    </row>
    <row r="21289" spans="7:12" x14ac:dyDescent="0.15">
      <c r="G21289"/>
      <c r="H21289"/>
      <c r="I21289"/>
      <c r="J21289"/>
      <c r="K21289"/>
      <c r="L21289" s="172"/>
    </row>
    <row r="21290" spans="7:12" x14ac:dyDescent="0.15">
      <c r="G21290"/>
      <c r="H21290"/>
      <c r="I21290"/>
      <c r="J21290"/>
      <c r="K21290"/>
      <c r="L21290" s="172"/>
    </row>
    <row r="21291" spans="7:12" x14ac:dyDescent="0.15">
      <c r="G21291"/>
      <c r="H21291"/>
      <c r="I21291"/>
      <c r="J21291"/>
      <c r="K21291"/>
      <c r="L21291" s="172"/>
    </row>
    <row r="21292" spans="7:12" x14ac:dyDescent="0.15">
      <c r="G21292"/>
      <c r="H21292"/>
      <c r="I21292"/>
      <c r="J21292"/>
      <c r="K21292"/>
      <c r="L21292" s="172"/>
    </row>
    <row r="21293" spans="7:12" x14ac:dyDescent="0.15">
      <c r="G21293"/>
      <c r="H21293"/>
      <c r="I21293"/>
      <c r="J21293"/>
      <c r="K21293"/>
      <c r="L21293" s="172"/>
    </row>
    <row r="21294" spans="7:12" x14ac:dyDescent="0.15">
      <c r="G21294"/>
      <c r="H21294"/>
      <c r="I21294"/>
      <c r="J21294"/>
      <c r="K21294"/>
      <c r="L21294" s="172"/>
    </row>
    <row r="21295" spans="7:12" x14ac:dyDescent="0.15">
      <c r="G21295"/>
      <c r="H21295"/>
      <c r="I21295"/>
      <c r="J21295"/>
      <c r="K21295"/>
      <c r="L21295" s="172"/>
    </row>
    <row r="21296" spans="7:12" x14ac:dyDescent="0.15">
      <c r="G21296"/>
      <c r="H21296"/>
      <c r="I21296"/>
      <c r="J21296"/>
      <c r="K21296"/>
      <c r="L21296" s="172"/>
    </row>
    <row r="21297" spans="7:12" x14ac:dyDescent="0.15">
      <c r="G21297"/>
      <c r="H21297"/>
      <c r="I21297"/>
      <c r="J21297"/>
      <c r="K21297"/>
      <c r="L21297" s="172"/>
    </row>
    <row r="21298" spans="7:12" x14ac:dyDescent="0.15">
      <c r="G21298"/>
      <c r="H21298"/>
      <c r="I21298"/>
      <c r="J21298"/>
      <c r="K21298"/>
      <c r="L21298" s="172"/>
    </row>
    <row r="21299" spans="7:12" x14ac:dyDescent="0.15">
      <c r="G21299"/>
      <c r="H21299"/>
      <c r="I21299"/>
      <c r="J21299"/>
      <c r="K21299"/>
      <c r="L21299" s="172"/>
    </row>
    <row r="21300" spans="7:12" x14ac:dyDescent="0.15">
      <c r="G21300"/>
      <c r="H21300"/>
      <c r="I21300"/>
      <c r="J21300"/>
      <c r="K21300"/>
      <c r="L21300" s="172"/>
    </row>
    <row r="21301" spans="7:12" x14ac:dyDescent="0.15">
      <c r="G21301"/>
      <c r="H21301"/>
      <c r="I21301"/>
      <c r="J21301"/>
      <c r="K21301"/>
      <c r="L21301" s="172"/>
    </row>
    <row r="21302" spans="7:12" x14ac:dyDescent="0.15">
      <c r="G21302"/>
      <c r="H21302"/>
      <c r="I21302"/>
      <c r="J21302"/>
      <c r="K21302"/>
      <c r="L21302" s="172"/>
    </row>
    <row r="21303" spans="7:12" x14ac:dyDescent="0.15">
      <c r="G21303"/>
      <c r="H21303"/>
      <c r="I21303"/>
      <c r="J21303"/>
      <c r="K21303"/>
      <c r="L21303" s="172"/>
    </row>
    <row r="21304" spans="7:12" x14ac:dyDescent="0.15">
      <c r="G21304"/>
      <c r="H21304"/>
      <c r="I21304"/>
      <c r="J21304"/>
      <c r="K21304"/>
      <c r="L21304" s="172"/>
    </row>
    <row r="21305" spans="7:12" x14ac:dyDescent="0.15">
      <c r="G21305"/>
      <c r="H21305"/>
      <c r="I21305"/>
      <c r="J21305"/>
      <c r="K21305"/>
      <c r="L21305" s="172"/>
    </row>
    <row r="21306" spans="7:12" x14ac:dyDescent="0.15">
      <c r="G21306"/>
      <c r="H21306"/>
      <c r="I21306"/>
      <c r="J21306"/>
      <c r="K21306"/>
      <c r="L21306" s="172"/>
    </row>
    <row r="21307" spans="7:12" x14ac:dyDescent="0.15">
      <c r="G21307"/>
      <c r="H21307"/>
      <c r="I21307"/>
      <c r="J21307"/>
      <c r="K21307"/>
      <c r="L21307" s="172"/>
    </row>
    <row r="21308" spans="7:12" x14ac:dyDescent="0.15">
      <c r="G21308"/>
      <c r="H21308"/>
      <c r="I21308"/>
      <c r="J21308"/>
      <c r="K21308"/>
      <c r="L21308" s="172"/>
    </row>
    <row r="21309" spans="7:12" x14ac:dyDescent="0.15">
      <c r="G21309"/>
      <c r="H21309"/>
      <c r="I21309"/>
      <c r="J21309"/>
      <c r="K21309"/>
      <c r="L21309" s="172"/>
    </row>
    <row r="21310" spans="7:12" x14ac:dyDescent="0.15">
      <c r="G21310"/>
      <c r="H21310"/>
      <c r="I21310"/>
      <c r="J21310"/>
      <c r="K21310"/>
      <c r="L21310" s="172"/>
    </row>
    <row r="21311" spans="7:12" x14ac:dyDescent="0.15">
      <c r="G21311"/>
      <c r="H21311"/>
      <c r="I21311"/>
      <c r="J21311"/>
      <c r="K21311"/>
      <c r="L21311" s="172"/>
    </row>
    <row r="21312" spans="7:12" x14ac:dyDescent="0.15">
      <c r="G21312"/>
      <c r="H21312"/>
      <c r="I21312"/>
      <c r="J21312"/>
      <c r="K21312"/>
      <c r="L21312" s="172"/>
    </row>
    <row r="21313" spans="7:12" x14ac:dyDescent="0.15">
      <c r="G21313"/>
      <c r="H21313"/>
      <c r="I21313"/>
      <c r="J21313"/>
      <c r="K21313"/>
      <c r="L21313" s="172"/>
    </row>
    <row r="21314" spans="7:12" x14ac:dyDescent="0.15">
      <c r="G21314"/>
      <c r="H21314"/>
      <c r="I21314"/>
      <c r="J21314"/>
      <c r="K21314"/>
      <c r="L21314" s="172"/>
    </row>
    <row r="21315" spans="7:12" x14ac:dyDescent="0.15">
      <c r="G21315"/>
      <c r="H21315"/>
      <c r="I21315"/>
      <c r="J21315"/>
      <c r="K21315"/>
      <c r="L21315" s="172"/>
    </row>
    <row r="21316" spans="7:12" x14ac:dyDescent="0.15">
      <c r="G21316"/>
      <c r="H21316"/>
      <c r="I21316"/>
      <c r="J21316"/>
      <c r="K21316"/>
      <c r="L21316" s="172"/>
    </row>
    <row r="21317" spans="7:12" x14ac:dyDescent="0.15">
      <c r="G21317"/>
      <c r="H21317"/>
      <c r="I21317"/>
      <c r="J21317"/>
      <c r="K21317"/>
      <c r="L21317" s="172"/>
    </row>
    <row r="21318" spans="7:12" x14ac:dyDescent="0.15">
      <c r="G21318"/>
      <c r="H21318"/>
      <c r="I21318"/>
      <c r="J21318"/>
      <c r="K21318"/>
      <c r="L21318" s="172"/>
    </row>
    <row r="21319" spans="7:12" x14ac:dyDescent="0.15">
      <c r="G21319"/>
      <c r="H21319"/>
      <c r="I21319"/>
      <c r="J21319"/>
      <c r="K21319"/>
      <c r="L21319" s="172"/>
    </row>
    <row r="21320" spans="7:12" x14ac:dyDescent="0.15">
      <c r="G21320"/>
      <c r="H21320"/>
      <c r="I21320"/>
      <c r="J21320"/>
      <c r="K21320"/>
      <c r="L21320" s="172"/>
    </row>
    <row r="21321" spans="7:12" x14ac:dyDescent="0.15">
      <c r="G21321"/>
      <c r="H21321"/>
      <c r="I21321"/>
      <c r="J21321"/>
      <c r="K21321"/>
      <c r="L21321" s="172"/>
    </row>
    <row r="21322" spans="7:12" x14ac:dyDescent="0.15">
      <c r="G21322"/>
      <c r="H21322"/>
      <c r="I21322"/>
      <c r="J21322"/>
      <c r="K21322"/>
      <c r="L21322" s="172"/>
    </row>
    <row r="21323" spans="7:12" x14ac:dyDescent="0.15">
      <c r="G21323"/>
      <c r="H21323"/>
      <c r="I21323"/>
      <c r="J21323"/>
      <c r="K21323"/>
      <c r="L21323" s="172"/>
    </row>
    <row r="21324" spans="7:12" x14ac:dyDescent="0.15">
      <c r="G21324"/>
      <c r="H21324"/>
      <c r="I21324"/>
      <c r="J21324"/>
      <c r="K21324"/>
      <c r="L21324" s="172"/>
    </row>
    <row r="21325" spans="7:12" x14ac:dyDescent="0.15">
      <c r="G21325"/>
      <c r="H21325"/>
      <c r="I21325"/>
      <c r="J21325"/>
      <c r="K21325"/>
      <c r="L21325" s="172"/>
    </row>
    <row r="21326" spans="7:12" x14ac:dyDescent="0.15">
      <c r="G21326"/>
      <c r="H21326"/>
      <c r="I21326"/>
      <c r="J21326"/>
      <c r="K21326"/>
      <c r="L21326" s="172"/>
    </row>
    <row r="21327" spans="7:12" x14ac:dyDescent="0.15">
      <c r="G21327"/>
      <c r="H21327"/>
      <c r="I21327"/>
      <c r="J21327"/>
      <c r="K21327"/>
      <c r="L21327" s="172"/>
    </row>
    <row r="21328" spans="7:12" x14ac:dyDescent="0.15">
      <c r="G21328"/>
      <c r="H21328"/>
      <c r="I21328"/>
      <c r="J21328"/>
      <c r="K21328"/>
      <c r="L21328" s="172"/>
    </row>
    <row r="21329" spans="7:12" x14ac:dyDescent="0.15">
      <c r="G21329"/>
      <c r="H21329"/>
      <c r="I21329"/>
      <c r="J21329"/>
      <c r="K21329"/>
      <c r="L21329" s="172"/>
    </row>
    <row r="21330" spans="7:12" x14ac:dyDescent="0.15">
      <c r="G21330"/>
      <c r="H21330"/>
      <c r="I21330"/>
      <c r="J21330"/>
      <c r="K21330"/>
      <c r="L21330" s="172"/>
    </row>
    <row r="21331" spans="7:12" x14ac:dyDescent="0.15">
      <c r="G21331"/>
      <c r="H21331"/>
      <c r="I21331"/>
      <c r="J21331"/>
      <c r="K21331"/>
      <c r="L21331" s="172"/>
    </row>
    <row r="21332" spans="7:12" x14ac:dyDescent="0.15">
      <c r="G21332"/>
      <c r="H21332"/>
      <c r="I21332"/>
      <c r="J21332"/>
      <c r="K21332"/>
      <c r="L21332" s="172"/>
    </row>
    <row r="21333" spans="7:12" x14ac:dyDescent="0.15">
      <c r="G21333"/>
      <c r="H21333"/>
      <c r="I21333"/>
      <c r="J21333"/>
      <c r="K21333"/>
      <c r="L21333" s="172"/>
    </row>
    <row r="21334" spans="7:12" x14ac:dyDescent="0.15">
      <c r="G21334"/>
      <c r="H21334"/>
      <c r="I21334"/>
      <c r="J21334"/>
      <c r="K21334"/>
      <c r="L21334" s="172"/>
    </row>
    <row r="21335" spans="7:12" x14ac:dyDescent="0.15">
      <c r="G21335"/>
      <c r="H21335"/>
      <c r="I21335"/>
      <c r="J21335"/>
      <c r="K21335"/>
      <c r="L21335" s="172"/>
    </row>
    <row r="21336" spans="7:12" x14ac:dyDescent="0.15">
      <c r="G21336"/>
      <c r="H21336"/>
      <c r="I21336"/>
      <c r="J21336"/>
      <c r="K21336"/>
      <c r="L21336" s="172"/>
    </row>
    <row r="21337" spans="7:12" x14ac:dyDescent="0.15">
      <c r="G21337"/>
      <c r="H21337"/>
      <c r="I21337"/>
      <c r="J21337"/>
      <c r="K21337"/>
      <c r="L21337" s="172"/>
    </row>
    <row r="21338" spans="7:12" x14ac:dyDescent="0.15">
      <c r="G21338"/>
      <c r="H21338"/>
      <c r="I21338"/>
      <c r="J21338"/>
      <c r="K21338"/>
      <c r="L21338" s="172"/>
    </row>
    <row r="21339" spans="7:12" x14ac:dyDescent="0.15">
      <c r="G21339"/>
      <c r="H21339"/>
      <c r="I21339"/>
      <c r="J21339"/>
      <c r="K21339"/>
      <c r="L21339" s="172"/>
    </row>
    <row r="21340" spans="7:12" x14ac:dyDescent="0.15">
      <c r="G21340"/>
      <c r="H21340"/>
      <c r="I21340"/>
      <c r="J21340"/>
      <c r="K21340"/>
      <c r="L21340" s="172"/>
    </row>
    <row r="21341" spans="7:12" x14ac:dyDescent="0.15">
      <c r="G21341"/>
      <c r="H21341"/>
      <c r="I21341"/>
      <c r="J21341"/>
      <c r="K21341"/>
      <c r="L21341" s="172"/>
    </row>
    <row r="21342" spans="7:12" x14ac:dyDescent="0.15">
      <c r="G21342"/>
      <c r="H21342"/>
      <c r="I21342"/>
      <c r="J21342"/>
      <c r="K21342"/>
      <c r="L21342" s="172"/>
    </row>
    <row r="21343" spans="7:12" x14ac:dyDescent="0.15">
      <c r="G21343"/>
      <c r="H21343"/>
      <c r="I21343"/>
      <c r="J21343"/>
      <c r="K21343"/>
      <c r="L21343" s="172"/>
    </row>
    <row r="21344" spans="7:12" x14ac:dyDescent="0.15">
      <c r="G21344"/>
      <c r="H21344"/>
      <c r="I21344"/>
      <c r="J21344"/>
      <c r="K21344"/>
      <c r="L21344" s="172"/>
    </row>
    <row r="21345" spans="7:12" x14ac:dyDescent="0.15">
      <c r="G21345"/>
      <c r="H21345"/>
      <c r="I21345"/>
      <c r="J21345"/>
      <c r="K21345"/>
      <c r="L21345" s="172"/>
    </row>
    <row r="21346" spans="7:12" x14ac:dyDescent="0.15">
      <c r="G21346"/>
      <c r="H21346"/>
      <c r="I21346"/>
      <c r="J21346"/>
      <c r="K21346"/>
      <c r="L21346" s="172"/>
    </row>
    <row r="21347" spans="7:12" x14ac:dyDescent="0.15">
      <c r="G21347"/>
      <c r="H21347"/>
      <c r="I21347"/>
      <c r="J21347"/>
      <c r="K21347"/>
      <c r="L21347" s="172"/>
    </row>
    <row r="21348" spans="7:12" x14ac:dyDescent="0.15">
      <c r="G21348"/>
      <c r="H21348"/>
      <c r="I21348"/>
      <c r="J21348"/>
      <c r="K21348"/>
      <c r="L21348" s="172"/>
    </row>
    <row r="21349" spans="7:12" x14ac:dyDescent="0.15">
      <c r="G21349"/>
      <c r="H21349"/>
      <c r="I21349"/>
      <c r="J21349"/>
      <c r="K21349"/>
      <c r="L21349" s="172"/>
    </row>
    <row r="21350" spans="7:12" x14ac:dyDescent="0.15">
      <c r="G21350"/>
      <c r="H21350"/>
      <c r="I21350"/>
      <c r="J21350"/>
      <c r="K21350"/>
      <c r="L21350" s="172"/>
    </row>
    <row r="21351" spans="7:12" x14ac:dyDescent="0.15">
      <c r="G21351"/>
      <c r="H21351"/>
      <c r="I21351"/>
      <c r="J21351"/>
      <c r="K21351"/>
      <c r="L21351" s="172"/>
    </row>
    <row r="21352" spans="7:12" x14ac:dyDescent="0.15">
      <c r="G21352"/>
      <c r="H21352"/>
      <c r="I21352"/>
      <c r="J21352"/>
      <c r="K21352"/>
      <c r="L21352" s="172"/>
    </row>
    <row r="21353" spans="7:12" x14ac:dyDescent="0.15">
      <c r="G21353"/>
      <c r="H21353"/>
      <c r="I21353"/>
      <c r="J21353"/>
      <c r="K21353"/>
      <c r="L21353" s="172"/>
    </row>
    <row r="21354" spans="7:12" x14ac:dyDescent="0.15">
      <c r="G21354"/>
      <c r="H21354"/>
      <c r="I21354"/>
      <c r="J21354"/>
      <c r="K21354"/>
      <c r="L21354" s="172"/>
    </row>
    <row r="21355" spans="7:12" x14ac:dyDescent="0.15">
      <c r="G21355"/>
      <c r="H21355"/>
      <c r="I21355"/>
      <c r="J21355"/>
      <c r="K21355"/>
      <c r="L21355" s="172"/>
    </row>
    <row r="21356" spans="7:12" x14ac:dyDescent="0.15">
      <c r="G21356"/>
      <c r="H21356"/>
      <c r="I21356"/>
      <c r="J21356"/>
      <c r="K21356"/>
      <c r="L21356" s="172"/>
    </row>
    <row r="21357" spans="7:12" x14ac:dyDescent="0.15">
      <c r="G21357"/>
      <c r="H21357"/>
      <c r="I21357"/>
      <c r="J21357"/>
      <c r="K21357"/>
      <c r="L21357" s="172"/>
    </row>
    <row r="21358" spans="7:12" x14ac:dyDescent="0.15">
      <c r="G21358"/>
      <c r="H21358"/>
      <c r="I21358"/>
      <c r="J21358"/>
      <c r="K21358"/>
      <c r="L21358" s="172"/>
    </row>
    <row r="21359" spans="7:12" x14ac:dyDescent="0.15">
      <c r="G21359"/>
      <c r="H21359"/>
      <c r="I21359"/>
      <c r="J21359"/>
      <c r="K21359"/>
      <c r="L21359" s="172"/>
    </row>
    <row r="21360" spans="7:12" x14ac:dyDescent="0.15">
      <c r="G21360"/>
      <c r="H21360"/>
      <c r="I21360"/>
      <c r="J21360"/>
      <c r="K21360"/>
      <c r="L21360" s="172"/>
    </row>
    <row r="21361" spans="7:12" x14ac:dyDescent="0.15">
      <c r="G21361"/>
      <c r="H21361"/>
      <c r="I21361"/>
      <c r="J21361"/>
      <c r="K21361"/>
      <c r="L21361" s="172"/>
    </row>
    <row r="21362" spans="7:12" x14ac:dyDescent="0.15">
      <c r="G21362"/>
      <c r="H21362"/>
      <c r="I21362"/>
      <c r="J21362"/>
      <c r="K21362"/>
      <c r="L21362" s="172"/>
    </row>
    <row r="21363" spans="7:12" x14ac:dyDescent="0.15">
      <c r="G21363"/>
      <c r="H21363"/>
      <c r="I21363"/>
      <c r="J21363"/>
      <c r="K21363"/>
      <c r="L21363" s="172"/>
    </row>
    <row r="21364" spans="7:12" x14ac:dyDescent="0.15">
      <c r="G21364"/>
      <c r="H21364"/>
      <c r="I21364"/>
      <c r="J21364"/>
      <c r="K21364"/>
      <c r="L21364" s="172"/>
    </row>
    <row r="21365" spans="7:12" x14ac:dyDescent="0.15">
      <c r="G21365"/>
      <c r="H21365"/>
      <c r="I21365"/>
      <c r="J21365"/>
      <c r="K21365"/>
      <c r="L21365" s="172"/>
    </row>
    <row r="21366" spans="7:12" x14ac:dyDescent="0.15">
      <c r="G21366"/>
      <c r="H21366"/>
      <c r="I21366"/>
      <c r="J21366"/>
      <c r="K21366"/>
      <c r="L21366" s="172"/>
    </row>
    <row r="21367" spans="7:12" x14ac:dyDescent="0.15">
      <c r="G21367"/>
      <c r="H21367"/>
      <c r="I21367"/>
      <c r="J21367"/>
      <c r="K21367"/>
      <c r="L21367" s="172"/>
    </row>
    <row r="21368" spans="7:12" x14ac:dyDescent="0.15">
      <c r="G21368"/>
      <c r="H21368"/>
      <c r="I21368"/>
      <c r="J21368"/>
      <c r="K21368"/>
      <c r="L21368" s="172"/>
    </row>
    <row r="21369" spans="7:12" x14ac:dyDescent="0.15">
      <c r="G21369"/>
      <c r="H21369"/>
      <c r="I21369"/>
      <c r="J21369"/>
      <c r="K21369"/>
      <c r="L21369" s="172"/>
    </row>
    <row r="21370" spans="7:12" x14ac:dyDescent="0.15">
      <c r="G21370"/>
      <c r="H21370"/>
      <c r="I21370"/>
      <c r="J21370"/>
      <c r="K21370"/>
      <c r="L21370" s="172"/>
    </row>
    <row r="21371" spans="7:12" x14ac:dyDescent="0.15">
      <c r="G21371"/>
      <c r="H21371"/>
      <c r="I21371"/>
      <c r="J21371"/>
      <c r="K21371"/>
      <c r="L21371" s="172"/>
    </row>
    <row r="21372" spans="7:12" x14ac:dyDescent="0.15">
      <c r="G21372"/>
      <c r="H21372"/>
      <c r="I21372"/>
      <c r="J21372"/>
      <c r="K21372"/>
      <c r="L21372" s="172"/>
    </row>
    <row r="21373" spans="7:12" x14ac:dyDescent="0.15">
      <c r="G21373"/>
      <c r="H21373"/>
      <c r="I21373"/>
      <c r="J21373"/>
      <c r="K21373"/>
      <c r="L21373" s="172"/>
    </row>
    <row r="21374" spans="7:12" x14ac:dyDescent="0.15">
      <c r="G21374"/>
      <c r="H21374"/>
      <c r="I21374"/>
      <c r="J21374"/>
      <c r="K21374"/>
      <c r="L21374" s="172"/>
    </row>
    <row r="21375" spans="7:12" x14ac:dyDescent="0.15">
      <c r="G21375"/>
      <c r="H21375"/>
      <c r="I21375"/>
      <c r="J21375"/>
      <c r="K21375"/>
      <c r="L21375" s="172"/>
    </row>
    <row r="21376" spans="7:12" x14ac:dyDescent="0.15">
      <c r="G21376"/>
      <c r="H21376"/>
      <c r="I21376"/>
      <c r="J21376"/>
      <c r="K21376"/>
      <c r="L21376" s="172"/>
    </row>
    <row r="21377" spans="7:12" x14ac:dyDescent="0.15">
      <c r="G21377"/>
      <c r="H21377"/>
      <c r="I21377"/>
      <c r="J21377"/>
      <c r="K21377"/>
      <c r="L21377" s="172"/>
    </row>
    <row r="21378" spans="7:12" x14ac:dyDescent="0.15">
      <c r="G21378"/>
      <c r="H21378"/>
      <c r="I21378"/>
      <c r="J21378"/>
      <c r="K21378"/>
      <c r="L21378" s="172"/>
    </row>
    <row r="21379" spans="7:12" x14ac:dyDescent="0.15">
      <c r="G21379"/>
      <c r="H21379"/>
      <c r="I21379"/>
      <c r="J21379"/>
      <c r="K21379"/>
      <c r="L21379" s="172"/>
    </row>
    <row r="21380" spans="7:12" x14ac:dyDescent="0.15">
      <c r="G21380"/>
      <c r="H21380"/>
      <c r="I21380"/>
      <c r="J21380"/>
      <c r="K21380"/>
      <c r="L21380" s="172"/>
    </row>
    <row r="21381" spans="7:12" x14ac:dyDescent="0.15">
      <c r="G21381"/>
      <c r="H21381"/>
      <c r="I21381"/>
      <c r="J21381"/>
      <c r="K21381"/>
      <c r="L21381" s="172"/>
    </row>
    <row r="21382" spans="7:12" x14ac:dyDescent="0.15">
      <c r="G21382"/>
      <c r="H21382"/>
      <c r="I21382"/>
      <c r="J21382"/>
      <c r="K21382"/>
      <c r="L21382" s="172"/>
    </row>
    <row r="21383" spans="7:12" x14ac:dyDescent="0.15">
      <c r="G21383"/>
      <c r="H21383"/>
      <c r="I21383"/>
      <c r="J21383"/>
      <c r="K21383"/>
      <c r="L21383" s="172"/>
    </row>
    <row r="21384" spans="7:12" x14ac:dyDescent="0.15">
      <c r="G21384"/>
      <c r="H21384"/>
      <c r="I21384"/>
      <c r="J21384"/>
      <c r="K21384"/>
      <c r="L21384" s="172"/>
    </row>
    <row r="21385" spans="7:12" x14ac:dyDescent="0.15">
      <c r="G21385"/>
      <c r="H21385"/>
      <c r="I21385"/>
      <c r="J21385"/>
      <c r="K21385"/>
      <c r="L21385" s="172"/>
    </row>
    <row r="21386" spans="7:12" x14ac:dyDescent="0.15">
      <c r="G21386"/>
      <c r="H21386"/>
      <c r="I21386"/>
      <c r="J21386"/>
      <c r="K21386"/>
      <c r="L21386" s="172"/>
    </row>
    <row r="21387" spans="7:12" x14ac:dyDescent="0.15">
      <c r="G21387"/>
      <c r="H21387"/>
      <c r="I21387"/>
      <c r="J21387"/>
      <c r="K21387"/>
      <c r="L21387" s="172"/>
    </row>
    <row r="21388" spans="7:12" x14ac:dyDescent="0.15">
      <c r="G21388"/>
      <c r="H21388"/>
      <c r="I21388"/>
      <c r="J21388"/>
      <c r="K21388"/>
      <c r="L21388" s="172"/>
    </row>
    <row r="21389" spans="7:12" x14ac:dyDescent="0.15">
      <c r="G21389"/>
      <c r="H21389"/>
      <c r="I21389"/>
      <c r="J21389"/>
      <c r="K21389"/>
      <c r="L21389" s="172"/>
    </row>
    <row r="21390" spans="7:12" x14ac:dyDescent="0.15">
      <c r="G21390"/>
      <c r="H21390"/>
      <c r="I21390"/>
      <c r="J21390"/>
      <c r="K21390"/>
      <c r="L21390" s="172"/>
    </row>
    <row r="21391" spans="7:12" x14ac:dyDescent="0.15">
      <c r="G21391"/>
      <c r="H21391"/>
      <c r="I21391"/>
      <c r="J21391"/>
      <c r="K21391"/>
      <c r="L21391" s="172"/>
    </row>
    <row r="21392" spans="7:12" x14ac:dyDescent="0.15">
      <c r="G21392"/>
      <c r="H21392"/>
      <c r="I21392"/>
      <c r="J21392"/>
      <c r="K21392"/>
      <c r="L21392" s="172"/>
    </row>
    <row r="21393" spans="7:12" x14ac:dyDescent="0.15">
      <c r="G21393"/>
      <c r="H21393"/>
      <c r="I21393"/>
      <c r="J21393"/>
      <c r="K21393"/>
      <c r="L21393" s="172"/>
    </row>
    <row r="21394" spans="7:12" x14ac:dyDescent="0.15">
      <c r="G21394"/>
      <c r="H21394"/>
      <c r="I21394"/>
      <c r="J21394"/>
      <c r="K21394"/>
      <c r="L21394" s="172"/>
    </row>
    <row r="21395" spans="7:12" x14ac:dyDescent="0.15">
      <c r="G21395"/>
      <c r="H21395"/>
      <c r="I21395"/>
      <c r="J21395"/>
      <c r="K21395"/>
      <c r="L21395" s="172"/>
    </row>
    <row r="21396" spans="7:12" x14ac:dyDescent="0.15">
      <c r="G21396"/>
      <c r="H21396"/>
      <c r="I21396"/>
      <c r="J21396"/>
      <c r="K21396"/>
      <c r="L21396" s="172"/>
    </row>
    <row r="21397" spans="7:12" x14ac:dyDescent="0.15">
      <c r="G21397"/>
      <c r="H21397"/>
      <c r="I21397"/>
      <c r="J21397"/>
      <c r="K21397"/>
      <c r="L21397" s="172"/>
    </row>
    <row r="21398" spans="7:12" x14ac:dyDescent="0.15">
      <c r="G21398"/>
      <c r="H21398"/>
      <c r="I21398"/>
      <c r="J21398"/>
      <c r="K21398"/>
      <c r="L21398" s="172"/>
    </row>
    <row r="21399" spans="7:12" x14ac:dyDescent="0.15">
      <c r="G21399"/>
      <c r="H21399"/>
      <c r="I21399"/>
      <c r="J21399"/>
      <c r="K21399"/>
      <c r="L21399" s="172"/>
    </row>
    <row r="21400" spans="7:12" x14ac:dyDescent="0.15">
      <c r="G21400"/>
      <c r="H21400"/>
      <c r="I21400"/>
      <c r="J21400"/>
      <c r="K21400"/>
      <c r="L21400" s="172"/>
    </row>
    <row r="21401" spans="7:12" x14ac:dyDescent="0.15">
      <c r="G21401"/>
      <c r="H21401"/>
      <c r="I21401"/>
      <c r="J21401"/>
      <c r="K21401"/>
      <c r="L21401" s="172"/>
    </row>
    <row r="21402" spans="7:12" x14ac:dyDescent="0.15">
      <c r="G21402"/>
      <c r="H21402"/>
      <c r="I21402"/>
      <c r="J21402"/>
      <c r="K21402"/>
      <c r="L21402" s="172"/>
    </row>
    <row r="21403" spans="7:12" x14ac:dyDescent="0.15">
      <c r="G21403"/>
      <c r="H21403"/>
      <c r="I21403"/>
      <c r="J21403"/>
      <c r="K21403"/>
      <c r="L21403" s="172"/>
    </row>
    <row r="21404" spans="7:12" x14ac:dyDescent="0.15">
      <c r="G21404"/>
      <c r="H21404"/>
      <c r="I21404"/>
      <c r="J21404"/>
      <c r="K21404"/>
      <c r="L21404" s="172"/>
    </row>
    <row r="21405" spans="7:12" x14ac:dyDescent="0.15">
      <c r="G21405"/>
      <c r="H21405"/>
      <c r="I21405"/>
      <c r="J21405"/>
      <c r="K21405"/>
      <c r="L21405" s="172"/>
    </row>
    <row r="21406" spans="7:12" x14ac:dyDescent="0.15">
      <c r="G21406"/>
      <c r="H21406"/>
      <c r="I21406"/>
      <c r="J21406"/>
      <c r="K21406"/>
      <c r="L21406" s="172"/>
    </row>
    <row r="21407" spans="7:12" x14ac:dyDescent="0.15">
      <c r="G21407"/>
      <c r="H21407"/>
      <c r="I21407"/>
      <c r="J21407"/>
      <c r="K21407"/>
      <c r="L21407" s="172"/>
    </row>
    <row r="21408" spans="7:12" x14ac:dyDescent="0.15">
      <c r="G21408"/>
      <c r="H21408"/>
      <c r="I21408"/>
      <c r="J21408"/>
      <c r="K21408"/>
      <c r="L21408" s="172"/>
    </row>
    <row r="21409" spans="7:12" x14ac:dyDescent="0.15">
      <c r="G21409"/>
      <c r="H21409"/>
      <c r="I21409"/>
      <c r="J21409"/>
      <c r="K21409"/>
      <c r="L21409" s="172"/>
    </row>
    <row r="21410" spans="7:12" x14ac:dyDescent="0.15">
      <c r="G21410"/>
      <c r="H21410"/>
      <c r="I21410"/>
      <c r="J21410"/>
      <c r="K21410"/>
      <c r="L21410" s="172"/>
    </row>
    <row r="21411" spans="7:12" x14ac:dyDescent="0.15">
      <c r="G21411"/>
      <c r="H21411"/>
      <c r="I21411"/>
      <c r="J21411"/>
      <c r="K21411"/>
      <c r="L21411" s="172"/>
    </row>
    <row r="21412" spans="7:12" x14ac:dyDescent="0.15">
      <c r="G21412"/>
      <c r="H21412"/>
      <c r="I21412"/>
      <c r="J21412"/>
      <c r="K21412"/>
      <c r="L21412" s="172"/>
    </row>
    <row r="21413" spans="7:12" x14ac:dyDescent="0.15">
      <c r="G21413"/>
      <c r="H21413"/>
      <c r="I21413"/>
      <c r="J21413"/>
      <c r="K21413"/>
      <c r="L21413" s="172"/>
    </row>
    <row r="21414" spans="7:12" x14ac:dyDescent="0.15">
      <c r="G21414"/>
      <c r="H21414"/>
      <c r="I21414"/>
      <c r="J21414"/>
      <c r="K21414"/>
      <c r="L21414" s="172"/>
    </row>
    <row r="21415" spans="7:12" x14ac:dyDescent="0.15">
      <c r="G21415"/>
      <c r="H21415"/>
      <c r="I21415"/>
      <c r="J21415"/>
      <c r="K21415"/>
      <c r="L21415" s="172"/>
    </row>
    <row r="21416" spans="7:12" x14ac:dyDescent="0.15">
      <c r="G21416"/>
      <c r="H21416"/>
      <c r="I21416"/>
      <c r="J21416"/>
      <c r="K21416"/>
      <c r="L21416" s="172"/>
    </row>
    <row r="21417" spans="7:12" x14ac:dyDescent="0.15">
      <c r="G21417"/>
      <c r="H21417"/>
      <c r="I21417"/>
      <c r="J21417"/>
      <c r="K21417"/>
      <c r="L21417" s="172"/>
    </row>
    <row r="21418" spans="7:12" x14ac:dyDescent="0.15">
      <c r="G21418"/>
      <c r="H21418"/>
      <c r="I21418"/>
      <c r="J21418"/>
      <c r="K21418"/>
      <c r="L21418" s="172"/>
    </row>
    <row r="21419" spans="7:12" x14ac:dyDescent="0.15">
      <c r="G21419"/>
      <c r="H21419"/>
      <c r="I21419"/>
      <c r="J21419"/>
      <c r="K21419"/>
      <c r="L21419" s="172"/>
    </row>
    <row r="21420" spans="7:12" x14ac:dyDescent="0.15">
      <c r="G21420"/>
      <c r="H21420"/>
      <c r="I21420"/>
      <c r="J21420"/>
      <c r="K21420"/>
      <c r="L21420" s="172"/>
    </row>
    <row r="21421" spans="7:12" x14ac:dyDescent="0.15">
      <c r="G21421"/>
      <c r="H21421"/>
      <c r="I21421"/>
      <c r="J21421"/>
      <c r="K21421"/>
      <c r="L21421" s="172"/>
    </row>
    <row r="21422" spans="7:12" x14ac:dyDescent="0.15">
      <c r="G21422"/>
      <c r="H21422"/>
      <c r="I21422"/>
      <c r="J21422"/>
      <c r="K21422"/>
      <c r="L21422" s="172"/>
    </row>
    <row r="21423" spans="7:12" x14ac:dyDescent="0.15">
      <c r="G21423"/>
      <c r="H21423"/>
      <c r="I21423"/>
      <c r="J21423"/>
      <c r="K21423"/>
      <c r="L21423" s="172"/>
    </row>
    <row r="21424" spans="7:12" x14ac:dyDescent="0.15">
      <c r="G21424"/>
      <c r="H21424"/>
      <c r="I21424"/>
      <c r="J21424"/>
      <c r="K21424"/>
      <c r="L21424" s="172"/>
    </row>
    <row r="21425" spans="7:12" x14ac:dyDescent="0.15">
      <c r="G21425"/>
      <c r="H21425"/>
      <c r="I21425"/>
      <c r="J21425"/>
      <c r="K21425"/>
      <c r="L21425" s="172"/>
    </row>
    <row r="21426" spans="7:12" x14ac:dyDescent="0.15">
      <c r="G21426"/>
      <c r="H21426"/>
      <c r="I21426"/>
      <c r="J21426"/>
      <c r="K21426"/>
      <c r="L21426" s="172"/>
    </row>
    <row r="21427" spans="7:12" x14ac:dyDescent="0.15">
      <c r="G21427"/>
      <c r="H21427"/>
      <c r="I21427"/>
      <c r="J21427"/>
      <c r="K21427"/>
      <c r="L21427" s="172"/>
    </row>
    <row r="21428" spans="7:12" x14ac:dyDescent="0.15">
      <c r="G21428"/>
      <c r="H21428"/>
      <c r="I21428"/>
      <c r="J21428"/>
      <c r="K21428"/>
      <c r="L21428" s="172"/>
    </row>
    <row r="21429" spans="7:12" x14ac:dyDescent="0.15">
      <c r="G21429"/>
      <c r="H21429"/>
      <c r="I21429"/>
      <c r="J21429"/>
      <c r="K21429"/>
      <c r="L21429" s="172"/>
    </row>
    <row r="21430" spans="7:12" x14ac:dyDescent="0.15">
      <c r="G21430"/>
      <c r="H21430"/>
      <c r="I21430"/>
      <c r="J21430"/>
      <c r="K21430"/>
      <c r="L21430" s="172"/>
    </row>
    <row r="21431" spans="7:12" x14ac:dyDescent="0.15">
      <c r="G21431"/>
      <c r="H21431"/>
      <c r="I21431"/>
      <c r="J21431"/>
      <c r="K21431"/>
      <c r="L21431" s="172"/>
    </row>
    <row r="21432" spans="7:12" x14ac:dyDescent="0.15">
      <c r="G21432"/>
      <c r="H21432"/>
      <c r="I21432"/>
      <c r="J21432"/>
      <c r="K21432"/>
      <c r="L21432" s="172"/>
    </row>
    <row r="21433" spans="7:12" x14ac:dyDescent="0.15">
      <c r="G21433"/>
      <c r="H21433"/>
      <c r="I21433"/>
      <c r="J21433"/>
      <c r="K21433"/>
      <c r="L21433" s="172"/>
    </row>
    <row r="21434" spans="7:12" x14ac:dyDescent="0.15">
      <c r="G21434"/>
      <c r="H21434"/>
      <c r="I21434"/>
      <c r="J21434"/>
      <c r="K21434"/>
      <c r="L21434" s="172"/>
    </row>
    <row r="21435" spans="7:12" x14ac:dyDescent="0.15">
      <c r="G21435"/>
      <c r="H21435"/>
      <c r="I21435"/>
      <c r="J21435"/>
      <c r="K21435"/>
      <c r="L21435" s="172"/>
    </row>
    <row r="21436" spans="7:12" x14ac:dyDescent="0.15">
      <c r="G21436"/>
      <c r="H21436"/>
      <c r="I21436"/>
      <c r="J21436"/>
      <c r="K21436"/>
      <c r="L21436" s="172"/>
    </row>
    <row r="21437" spans="7:12" x14ac:dyDescent="0.15">
      <c r="G21437"/>
      <c r="H21437"/>
      <c r="I21437"/>
      <c r="J21437"/>
      <c r="K21437"/>
      <c r="L21437" s="172"/>
    </row>
    <row r="21438" spans="7:12" x14ac:dyDescent="0.15">
      <c r="G21438"/>
      <c r="H21438"/>
      <c r="I21438"/>
      <c r="J21438"/>
      <c r="K21438"/>
      <c r="L21438" s="172"/>
    </row>
    <row r="21439" spans="7:12" x14ac:dyDescent="0.15">
      <c r="G21439"/>
      <c r="H21439"/>
      <c r="I21439"/>
      <c r="J21439"/>
      <c r="K21439"/>
      <c r="L21439" s="172"/>
    </row>
    <row r="21440" spans="7:12" x14ac:dyDescent="0.15">
      <c r="G21440"/>
      <c r="H21440"/>
      <c r="I21440"/>
      <c r="J21440"/>
      <c r="K21440"/>
      <c r="L21440" s="172"/>
    </row>
    <row r="21441" spans="7:12" x14ac:dyDescent="0.15">
      <c r="G21441"/>
      <c r="H21441"/>
      <c r="I21441"/>
      <c r="J21441"/>
      <c r="K21441"/>
      <c r="L21441" s="172"/>
    </row>
    <row r="21442" spans="7:12" x14ac:dyDescent="0.15">
      <c r="G21442"/>
      <c r="H21442"/>
      <c r="I21442"/>
      <c r="J21442"/>
      <c r="K21442"/>
      <c r="L21442" s="172"/>
    </row>
    <row r="21443" spans="7:12" x14ac:dyDescent="0.15">
      <c r="G21443"/>
      <c r="H21443"/>
      <c r="I21443"/>
      <c r="J21443"/>
      <c r="K21443"/>
      <c r="L21443" s="172"/>
    </row>
    <row r="21444" spans="7:12" x14ac:dyDescent="0.15">
      <c r="G21444"/>
      <c r="H21444"/>
      <c r="I21444"/>
      <c r="J21444"/>
      <c r="K21444"/>
      <c r="L21444" s="172"/>
    </row>
    <row r="21445" spans="7:12" x14ac:dyDescent="0.15">
      <c r="G21445"/>
      <c r="H21445"/>
      <c r="I21445"/>
      <c r="J21445"/>
      <c r="K21445"/>
      <c r="L21445" s="172"/>
    </row>
    <row r="21446" spans="7:12" x14ac:dyDescent="0.15">
      <c r="G21446"/>
      <c r="H21446"/>
      <c r="I21446"/>
      <c r="J21446"/>
      <c r="K21446"/>
      <c r="L21446" s="172"/>
    </row>
    <row r="21447" spans="7:12" x14ac:dyDescent="0.15">
      <c r="G21447"/>
      <c r="H21447"/>
      <c r="I21447"/>
      <c r="J21447"/>
      <c r="K21447"/>
      <c r="L21447" s="172"/>
    </row>
    <row r="21448" spans="7:12" x14ac:dyDescent="0.15">
      <c r="G21448"/>
      <c r="H21448"/>
      <c r="I21448"/>
      <c r="J21448"/>
      <c r="K21448"/>
      <c r="L21448" s="172"/>
    </row>
    <row r="21449" spans="7:12" x14ac:dyDescent="0.15">
      <c r="G21449"/>
      <c r="H21449"/>
      <c r="I21449"/>
      <c r="J21449"/>
      <c r="K21449"/>
      <c r="L21449" s="172"/>
    </row>
    <row r="21450" spans="7:12" x14ac:dyDescent="0.15">
      <c r="G21450"/>
      <c r="H21450"/>
      <c r="I21450"/>
      <c r="J21450"/>
      <c r="K21450"/>
      <c r="L21450" s="172"/>
    </row>
    <row r="21451" spans="7:12" x14ac:dyDescent="0.15">
      <c r="G21451"/>
      <c r="H21451"/>
      <c r="I21451"/>
      <c r="J21451"/>
      <c r="K21451"/>
      <c r="L21451" s="172"/>
    </row>
    <row r="21452" spans="7:12" x14ac:dyDescent="0.15">
      <c r="G21452"/>
      <c r="H21452"/>
      <c r="I21452"/>
      <c r="J21452"/>
      <c r="K21452"/>
      <c r="L21452" s="172"/>
    </row>
    <row r="21453" spans="7:12" x14ac:dyDescent="0.15">
      <c r="G21453"/>
      <c r="H21453"/>
      <c r="I21453"/>
      <c r="J21453"/>
      <c r="K21453"/>
      <c r="L21453" s="172"/>
    </row>
    <row r="21454" spans="7:12" x14ac:dyDescent="0.15">
      <c r="G21454"/>
      <c r="H21454"/>
      <c r="I21454"/>
      <c r="J21454"/>
      <c r="K21454"/>
      <c r="L21454" s="172"/>
    </row>
    <row r="21455" spans="7:12" x14ac:dyDescent="0.15">
      <c r="G21455"/>
      <c r="H21455"/>
      <c r="I21455"/>
      <c r="J21455"/>
      <c r="K21455"/>
      <c r="L21455" s="172"/>
    </row>
    <row r="21456" spans="7:12" x14ac:dyDescent="0.15">
      <c r="G21456"/>
      <c r="H21456"/>
      <c r="I21456"/>
      <c r="J21456"/>
      <c r="K21456"/>
      <c r="L21456" s="172"/>
    </row>
    <row r="21457" spans="7:12" x14ac:dyDescent="0.15">
      <c r="G21457"/>
      <c r="H21457"/>
      <c r="I21457"/>
      <c r="J21457"/>
      <c r="K21457"/>
      <c r="L21457" s="172"/>
    </row>
    <row r="21458" spans="7:12" x14ac:dyDescent="0.15">
      <c r="G21458"/>
      <c r="H21458"/>
      <c r="I21458"/>
      <c r="J21458"/>
      <c r="K21458"/>
      <c r="L21458" s="172"/>
    </row>
    <row r="21459" spans="7:12" x14ac:dyDescent="0.15">
      <c r="G21459"/>
      <c r="H21459"/>
      <c r="I21459"/>
      <c r="J21459"/>
      <c r="K21459"/>
      <c r="L21459" s="172"/>
    </row>
    <row r="21460" spans="7:12" x14ac:dyDescent="0.15">
      <c r="G21460"/>
      <c r="H21460"/>
      <c r="I21460"/>
      <c r="J21460"/>
      <c r="K21460"/>
      <c r="L21460" s="172"/>
    </row>
    <row r="21461" spans="7:12" x14ac:dyDescent="0.15">
      <c r="G21461"/>
      <c r="H21461"/>
      <c r="I21461"/>
      <c r="J21461"/>
      <c r="K21461"/>
      <c r="L21461" s="172"/>
    </row>
    <row r="21462" spans="7:12" x14ac:dyDescent="0.15">
      <c r="G21462"/>
      <c r="H21462"/>
      <c r="I21462"/>
      <c r="J21462"/>
      <c r="K21462"/>
      <c r="L21462" s="172"/>
    </row>
    <row r="21463" spans="7:12" x14ac:dyDescent="0.15">
      <c r="G21463"/>
      <c r="H21463"/>
      <c r="I21463"/>
      <c r="J21463"/>
      <c r="K21463"/>
      <c r="L21463" s="172"/>
    </row>
    <row r="21464" spans="7:12" x14ac:dyDescent="0.15">
      <c r="G21464"/>
      <c r="H21464"/>
      <c r="I21464"/>
      <c r="J21464"/>
      <c r="K21464"/>
      <c r="L21464" s="172"/>
    </row>
    <row r="21465" spans="7:12" x14ac:dyDescent="0.15">
      <c r="G21465"/>
      <c r="H21465"/>
      <c r="I21465"/>
      <c r="J21465"/>
      <c r="K21465"/>
      <c r="L21465" s="172"/>
    </row>
    <row r="21466" spans="7:12" x14ac:dyDescent="0.15">
      <c r="G21466"/>
      <c r="H21466"/>
      <c r="I21466"/>
      <c r="J21466"/>
      <c r="K21466"/>
      <c r="L21466" s="172"/>
    </row>
    <row r="21467" spans="7:12" x14ac:dyDescent="0.15">
      <c r="G21467"/>
      <c r="H21467"/>
      <c r="I21467"/>
      <c r="J21467"/>
      <c r="K21467"/>
      <c r="L21467" s="172"/>
    </row>
    <row r="21468" spans="7:12" x14ac:dyDescent="0.15">
      <c r="G21468"/>
      <c r="H21468"/>
      <c r="I21468"/>
      <c r="J21468"/>
      <c r="K21468"/>
      <c r="L21468" s="172"/>
    </row>
    <row r="21469" spans="7:12" x14ac:dyDescent="0.15">
      <c r="G21469"/>
      <c r="H21469"/>
      <c r="I21469"/>
      <c r="J21469"/>
      <c r="K21469"/>
      <c r="L21469" s="172"/>
    </row>
    <row r="21470" spans="7:12" x14ac:dyDescent="0.15">
      <c r="G21470"/>
      <c r="H21470"/>
      <c r="I21470"/>
      <c r="J21470"/>
      <c r="K21470"/>
      <c r="L21470" s="172"/>
    </row>
    <row r="21471" spans="7:12" x14ac:dyDescent="0.15">
      <c r="G21471"/>
      <c r="H21471"/>
      <c r="I21471"/>
      <c r="J21471"/>
      <c r="K21471"/>
      <c r="L21471" s="172"/>
    </row>
    <row r="21472" spans="7:12" x14ac:dyDescent="0.15">
      <c r="G21472"/>
      <c r="H21472"/>
      <c r="I21472"/>
      <c r="J21472"/>
      <c r="K21472"/>
      <c r="L21472" s="172"/>
    </row>
    <row r="21473" spans="7:12" x14ac:dyDescent="0.15">
      <c r="G21473"/>
      <c r="H21473"/>
      <c r="I21473"/>
      <c r="J21473"/>
      <c r="K21473"/>
      <c r="L21473" s="172"/>
    </row>
    <row r="21474" spans="7:12" x14ac:dyDescent="0.15">
      <c r="G21474"/>
      <c r="H21474"/>
      <c r="I21474"/>
      <c r="J21474"/>
      <c r="K21474"/>
      <c r="L21474" s="172"/>
    </row>
    <row r="21475" spans="7:12" x14ac:dyDescent="0.15">
      <c r="G21475"/>
      <c r="H21475"/>
      <c r="I21475"/>
      <c r="J21475"/>
      <c r="K21475"/>
      <c r="L21475" s="172"/>
    </row>
    <row r="21476" spans="7:12" x14ac:dyDescent="0.15">
      <c r="G21476"/>
      <c r="H21476"/>
      <c r="I21476"/>
      <c r="J21476"/>
      <c r="K21476"/>
      <c r="L21476" s="172"/>
    </row>
    <row r="21477" spans="7:12" x14ac:dyDescent="0.15">
      <c r="G21477"/>
      <c r="H21477"/>
      <c r="I21477"/>
      <c r="J21477"/>
      <c r="K21477"/>
      <c r="L21477" s="172"/>
    </row>
    <row r="21478" spans="7:12" x14ac:dyDescent="0.15">
      <c r="G21478"/>
      <c r="H21478"/>
      <c r="I21478"/>
      <c r="J21478"/>
      <c r="K21478"/>
      <c r="L21478" s="172"/>
    </row>
    <row r="21479" spans="7:12" x14ac:dyDescent="0.15">
      <c r="G21479"/>
      <c r="H21479"/>
      <c r="I21479"/>
      <c r="J21479"/>
      <c r="K21479"/>
      <c r="L21479" s="172"/>
    </row>
    <row r="21480" spans="7:12" x14ac:dyDescent="0.15">
      <c r="G21480"/>
      <c r="H21480"/>
      <c r="I21480"/>
      <c r="J21480"/>
      <c r="K21480"/>
      <c r="L21480" s="172"/>
    </row>
    <row r="21481" spans="7:12" x14ac:dyDescent="0.15">
      <c r="G21481"/>
      <c r="H21481"/>
      <c r="I21481"/>
      <c r="J21481"/>
      <c r="K21481"/>
      <c r="L21481" s="172"/>
    </row>
    <row r="21482" spans="7:12" x14ac:dyDescent="0.15">
      <c r="G21482"/>
      <c r="H21482"/>
      <c r="I21482"/>
      <c r="J21482"/>
      <c r="K21482"/>
      <c r="L21482" s="172"/>
    </row>
    <row r="21483" spans="7:12" x14ac:dyDescent="0.15">
      <c r="G21483"/>
      <c r="H21483"/>
      <c r="I21483"/>
      <c r="J21483"/>
      <c r="K21483"/>
      <c r="L21483" s="172"/>
    </row>
    <row r="21484" spans="7:12" x14ac:dyDescent="0.15">
      <c r="G21484"/>
      <c r="H21484"/>
      <c r="I21484"/>
      <c r="J21484"/>
      <c r="K21484"/>
      <c r="L21484" s="172"/>
    </row>
    <row r="21485" spans="7:12" x14ac:dyDescent="0.15">
      <c r="G21485"/>
      <c r="H21485"/>
      <c r="I21485"/>
      <c r="J21485"/>
      <c r="K21485"/>
      <c r="L21485" s="172"/>
    </row>
    <row r="21486" spans="7:12" x14ac:dyDescent="0.15">
      <c r="G21486"/>
      <c r="H21486"/>
      <c r="I21486"/>
      <c r="J21486"/>
      <c r="K21486"/>
      <c r="L21486" s="172"/>
    </row>
    <row r="21487" spans="7:12" x14ac:dyDescent="0.15">
      <c r="G21487"/>
      <c r="H21487"/>
      <c r="I21487"/>
      <c r="J21487"/>
      <c r="K21487"/>
      <c r="L21487" s="172"/>
    </row>
    <row r="21488" spans="7:12" x14ac:dyDescent="0.15">
      <c r="G21488"/>
      <c r="H21488"/>
      <c r="I21488"/>
      <c r="J21488"/>
      <c r="K21488"/>
      <c r="L21488" s="172"/>
    </row>
    <row r="21489" spans="7:12" x14ac:dyDescent="0.15">
      <c r="G21489"/>
      <c r="H21489"/>
      <c r="I21489"/>
      <c r="J21489"/>
      <c r="K21489"/>
      <c r="L21489" s="172"/>
    </row>
    <row r="21490" spans="7:12" x14ac:dyDescent="0.15">
      <c r="G21490"/>
      <c r="H21490"/>
      <c r="I21490"/>
      <c r="J21490"/>
      <c r="K21490"/>
      <c r="L21490" s="172"/>
    </row>
    <row r="21491" spans="7:12" x14ac:dyDescent="0.15">
      <c r="G21491"/>
      <c r="H21491"/>
      <c r="I21491"/>
      <c r="J21491"/>
      <c r="K21491"/>
      <c r="L21491" s="172"/>
    </row>
    <row r="21492" spans="7:12" x14ac:dyDescent="0.15">
      <c r="G21492"/>
      <c r="H21492"/>
      <c r="I21492"/>
      <c r="J21492"/>
      <c r="K21492"/>
      <c r="L21492" s="172"/>
    </row>
    <row r="21493" spans="7:12" x14ac:dyDescent="0.15">
      <c r="G21493"/>
      <c r="H21493"/>
      <c r="I21493"/>
      <c r="J21493"/>
      <c r="K21493"/>
      <c r="L21493" s="172"/>
    </row>
    <row r="21494" spans="7:12" x14ac:dyDescent="0.15">
      <c r="G21494"/>
      <c r="H21494"/>
      <c r="I21494"/>
      <c r="J21494"/>
      <c r="K21494"/>
      <c r="L21494" s="172"/>
    </row>
    <row r="21495" spans="7:12" x14ac:dyDescent="0.15">
      <c r="G21495"/>
      <c r="H21495"/>
      <c r="I21495"/>
      <c r="J21495"/>
      <c r="K21495"/>
      <c r="L21495" s="172"/>
    </row>
    <row r="21496" spans="7:12" x14ac:dyDescent="0.15">
      <c r="G21496"/>
      <c r="H21496"/>
      <c r="I21496"/>
      <c r="J21496"/>
      <c r="K21496"/>
      <c r="L21496" s="172"/>
    </row>
    <row r="21497" spans="7:12" x14ac:dyDescent="0.15">
      <c r="G21497"/>
      <c r="H21497"/>
      <c r="I21497"/>
      <c r="J21497"/>
      <c r="K21497"/>
      <c r="L21497" s="172"/>
    </row>
    <row r="21498" spans="7:12" x14ac:dyDescent="0.15">
      <c r="G21498"/>
      <c r="H21498"/>
      <c r="I21498"/>
      <c r="J21498"/>
      <c r="K21498"/>
      <c r="L21498" s="172"/>
    </row>
    <row r="21499" spans="7:12" x14ac:dyDescent="0.15">
      <c r="G21499"/>
      <c r="H21499"/>
      <c r="I21499"/>
      <c r="J21499"/>
      <c r="K21499"/>
      <c r="L21499" s="172"/>
    </row>
    <row r="21500" spans="7:12" x14ac:dyDescent="0.15">
      <c r="G21500"/>
      <c r="H21500"/>
      <c r="I21500"/>
      <c r="J21500"/>
      <c r="K21500"/>
      <c r="L21500" s="172"/>
    </row>
    <row r="21501" spans="7:12" x14ac:dyDescent="0.15">
      <c r="G21501"/>
      <c r="H21501"/>
      <c r="I21501"/>
      <c r="J21501"/>
      <c r="K21501"/>
      <c r="L21501" s="172"/>
    </row>
    <row r="21502" spans="7:12" x14ac:dyDescent="0.15">
      <c r="G21502"/>
      <c r="H21502"/>
      <c r="I21502"/>
      <c r="J21502"/>
      <c r="K21502"/>
      <c r="L21502" s="172"/>
    </row>
    <row r="21503" spans="7:12" x14ac:dyDescent="0.15">
      <c r="G21503"/>
      <c r="H21503"/>
      <c r="I21503"/>
      <c r="J21503"/>
      <c r="K21503"/>
      <c r="L21503" s="172"/>
    </row>
    <row r="21504" spans="7:12" x14ac:dyDescent="0.15">
      <c r="G21504"/>
      <c r="H21504"/>
      <c r="I21504"/>
      <c r="J21504"/>
      <c r="K21504"/>
      <c r="L21504" s="172"/>
    </row>
    <row r="21505" spans="7:12" x14ac:dyDescent="0.15">
      <c r="G21505"/>
      <c r="H21505"/>
      <c r="I21505"/>
      <c r="J21505"/>
      <c r="K21505"/>
      <c r="L21505" s="172"/>
    </row>
    <row r="21506" spans="7:12" x14ac:dyDescent="0.15">
      <c r="G21506"/>
      <c r="H21506"/>
      <c r="I21506"/>
      <c r="J21506"/>
      <c r="K21506"/>
      <c r="L21506" s="172"/>
    </row>
    <row r="21507" spans="7:12" x14ac:dyDescent="0.15">
      <c r="G21507"/>
      <c r="H21507"/>
      <c r="I21507"/>
      <c r="J21507"/>
      <c r="K21507"/>
      <c r="L21507" s="172"/>
    </row>
    <row r="21508" spans="7:12" x14ac:dyDescent="0.15">
      <c r="G21508"/>
      <c r="H21508"/>
      <c r="I21508"/>
      <c r="J21508"/>
      <c r="K21508"/>
      <c r="L21508" s="172"/>
    </row>
    <row r="21509" spans="7:12" x14ac:dyDescent="0.15">
      <c r="G21509"/>
      <c r="H21509"/>
      <c r="I21509"/>
      <c r="J21509"/>
      <c r="K21509"/>
      <c r="L21509" s="172"/>
    </row>
    <row r="21510" spans="7:12" x14ac:dyDescent="0.15">
      <c r="G21510"/>
      <c r="H21510"/>
      <c r="I21510"/>
      <c r="J21510"/>
      <c r="K21510"/>
      <c r="L21510" s="172"/>
    </row>
    <row r="21511" spans="7:12" x14ac:dyDescent="0.15">
      <c r="G21511"/>
      <c r="H21511"/>
      <c r="I21511"/>
      <c r="J21511"/>
      <c r="K21511"/>
      <c r="L21511" s="172"/>
    </row>
    <row r="21512" spans="7:12" x14ac:dyDescent="0.15">
      <c r="G21512"/>
      <c r="H21512"/>
      <c r="I21512"/>
      <c r="J21512"/>
      <c r="K21512"/>
      <c r="L21512" s="172"/>
    </row>
    <row r="21513" spans="7:12" x14ac:dyDescent="0.15">
      <c r="G21513"/>
      <c r="H21513"/>
      <c r="I21513"/>
      <c r="J21513"/>
      <c r="K21513"/>
      <c r="L21513" s="172"/>
    </row>
    <row r="21514" spans="7:12" x14ac:dyDescent="0.15">
      <c r="G21514"/>
      <c r="H21514"/>
      <c r="I21514"/>
      <c r="J21514"/>
      <c r="K21514"/>
      <c r="L21514" s="172"/>
    </row>
    <row r="21515" spans="7:12" x14ac:dyDescent="0.15">
      <c r="G21515"/>
      <c r="H21515"/>
      <c r="I21515"/>
      <c r="J21515"/>
      <c r="K21515"/>
      <c r="L21515" s="172"/>
    </row>
    <row r="21516" spans="7:12" x14ac:dyDescent="0.15">
      <c r="G21516"/>
      <c r="H21516"/>
      <c r="I21516"/>
      <c r="J21516"/>
      <c r="K21516"/>
      <c r="L21516" s="172"/>
    </row>
    <row r="21517" spans="7:12" x14ac:dyDescent="0.15">
      <c r="G21517"/>
      <c r="H21517"/>
      <c r="I21517"/>
      <c r="J21517"/>
      <c r="K21517"/>
      <c r="L21517" s="172"/>
    </row>
    <row r="21518" spans="7:12" x14ac:dyDescent="0.15">
      <c r="G21518"/>
      <c r="H21518"/>
      <c r="I21518"/>
      <c r="J21518"/>
      <c r="K21518"/>
      <c r="L21518" s="172"/>
    </row>
    <row r="21519" spans="7:12" x14ac:dyDescent="0.15">
      <c r="G21519"/>
      <c r="H21519"/>
      <c r="I21519"/>
      <c r="J21519"/>
      <c r="K21519"/>
      <c r="L21519" s="172"/>
    </row>
    <row r="21520" spans="7:12" x14ac:dyDescent="0.15">
      <c r="G21520"/>
      <c r="H21520"/>
      <c r="I21520"/>
      <c r="J21520"/>
      <c r="K21520"/>
      <c r="L21520" s="172"/>
    </row>
    <row r="21521" spans="7:12" x14ac:dyDescent="0.15">
      <c r="G21521"/>
      <c r="H21521"/>
      <c r="I21521"/>
      <c r="J21521"/>
      <c r="K21521"/>
      <c r="L21521" s="172"/>
    </row>
    <row r="21522" spans="7:12" x14ac:dyDescent="0.15">
      <c r="G21522"/>
      <c r="H21522"/>
      <c r="I21522"/>
      <c r="J21522"/>
      <c r="K21522"/>
      <c r="L21522" s="172"/>
    </row>
    <row r="21523" spans="7:12" x14ac:dyDescent="0.15">
      <c r="G21523"/>
      <c r="H21523"/>
      <c r="I21523"/>
      <c r="J21523"/>
      <c r="K21523"/>
      <c r="L21523" s="172"/>
    </row>
    <row r="21524" spans="7:12" x14ac:dyDescent="0.15">
      <c r="G21524"/>
      <c r="H21524"/>
      <c r="I21524"/>
      <c r="J21524"/>
      <c r="K21524"/>
      <c r="L21524" s="172"/>
    </row>
    <row r="21525" spans="7:12" x14ac:dyDescent="0.15">
      <c r="G21525"/>
      <c r="H21525"/>
      <c r="I21525"/>
      <c r="J21525"/>
      <c r="K21525"/>
      <c r="L21525" s="172"/>
    </row>
    <row r="21526" spans="7:12" x14ac:dyDescent="0.15">
      <c r="G21526"/>
      <c r="H21526"/>
      <c r="I21526"/>
      <c r="J21526"/>
      <c r="K21526"/>
      <c r="L21526" s="172"/>
    </row>
    <row r="21527" spans="7:12" x14ac:dyDescent="0.15">
      <c r="G21527"/>
      <c r="H21527"/>
      <c r="I21527"/>
      <c r="J21527"/>
      <c r="K21527"/>
      <c r="L21527" s="172"/>
    </row>
    <row r="21528" spans="7:12" x14ac:dyDescent="0.15">
      <c r="G21528"/>
      <c r="H21528"/>
      <c r="I21528"/>
      <c r="J21528"/>
      <c r="K21528"/>
      <c r="L21528" s="172"/>
    </row>
    <row r="21529" spans="7:12" x14ac:dyDescent="0.15">
      <c r="G21529"/>
      <c r="H21529"/>
      <c r="I21529"/>
      <c r="J21529"/>
      <c r="K21529"/>
      <c r="L21529" s="172"/>
    </row>
    <row r="21530" spans="7:12" x14ac:dyDescent="0.15">
      <c r="G21530"/>
      <c r="H21530"/>
      <c r="I21530"/>
      <c r="J21530"/>
      <c r="K21530"/>
      <c r="L21530" s="172"/>
    </row>
    <row r="21531" spans="7:12" x14ac:dyDescent="0.15">
      <c r="G21531"/>
      <c r="H21531"/>
      <c r="I21531"/>
      <c r="J21531"/>
      <c r="K21531"/>
      <c r="L21531" s="172"/>
    </row>
    <row r="21532" spans="7:12" x14ac:dyDescent="0.15">
      <c r="G21532"/>
      <c r="H21532"/>
      <c r="I21532"/>
      <c r="J21532"/>
      <c r="K21532"/>
      <c r="L21532" s="172"/>
    </row>
    <row r="21533" spans="7:12" x14ac:dyDescent="0.15">
      <c r="G21533"/>
      <c r="H21533"/>
      <c r="I21533"/>
      <c r="J21533"/>
      <c r="K21533"/>
      <c r="L21533" s="172"/>
    </row>
    <row r="21534" spans="7:12" x14ac:dyDescent="0.15">
      <c r="G21534"/>
      <c r="H21534"/>
      <c r="I21534"/>
      <c r="J21534"/>
      <c r="K21534"/>
      <c r="L21534" s="172"/>
    </row>
    <row r="21535" spans="7:12" x14ac:dyDescent="0.15">
      <c r="G21535"/>
      <c r="H21535"/>
      <c r="I21535"/>
      <c r="J21535"/>
      <c r="K21535"/>
      <c r="L21535" s="172"/>
    </row>
    <row r="21536" spans="7:12" x14ac:dyDescent="0.15">
      <c r="G21536"/>
      <c r="H21536"/>
      <c r="I21536"/>
      <c r="J21536"/>
      <c r="K21536"/>
      <c r="L21536" s="172"/>
    </row>
    <row r="21537" spans="7:12" x14ac:dyDescent="0.15">
      <c r="G21537"/>
      <c r="H21537"/>
      <c r="I21537"/>
      <c r="J21537"/>
      <c r="K21537"/>
      <c r="L21537" s="172"/>
    </row>
    <row r="21538" spans="7:12" x14ac:dyDescent="0.15">
      <c r="G21538"/>
      <c r="H21538"/>
      <c r="I21538"/>
      <c r="J21538"/>
      <c r="K21538"/>
      <c r="L21538" s="172"/>
    </row>
    <row r="21539" spans="7:12" x14ac:dyDescent="0.15">
      <c r="G21539"/>
      <c r="H21539"/>
      <c r="I21539"/>
      <c r="J21539"/>
      <c r="K21539"/>
      <c r="L21539" s="172"/>
    </row>
    <row r="21540" spans="7:12" x14ac:dyDescent="0.15">
      <c r="G21540"/>
      <c r="H21540"/>
      <c r="I21540"/>
      <c r="J21540"/>
      <c r="K21540"/>
      <c r="L21540" s="172"/>
    </row>
    <row r="21541" spans="7:12" x14ac:dyDescent="0.15">
      <c r="G21541"/>
      <c r="H21541"/>
      <c r="I21541"/>
      <c r="J21541"/>
      <c r="K21541"/>
      <c r="L21541" s="172"/>
    </row>
    <row r="21542" spans="7:12" x14ac:dyDescent="0.15">
      <c r="G21542"/>
      <c r="H21542"/>
      <c r="I21542"/>
      <c r="J21542"/>
      <c r="K21542"/>
      <c r="L21542" s="172"/>
    </row>
    <row r="21543" spans="7:12" x14ac:dyDescent="0.15">
      <c r="G21543"/>
      <c r="H21543"/>
      <c r="I21543"/>
      <c r="J21543"/>
      <c r="K21543"/>
      <c r="L21543" s="172"/>
    </row>
    <row r="21544" spans="7:12" x14ac:dyDescent="0.15">
      <c r="G21544"/>
      <c r="H21544"/>
      <c r="I21544"/>
      <c r="J21544"/>
      <c r="K21544"/>
      <c r="L21544" s="172"/>
    </row>
    <row r="21545" spans="7:12" x14ac:dyDescent="0.15">
      <c r="G21545"/>
      <c r="H21545"/>
      <c r="I21545"/>
      <c r="J21545"/>
      <c r="K21545"/>
      <c r="L21545" s="172"/>
    </row>
    <row r="21546" spans="7:12" x14ac:dyDescent="0.15">
      <c r="G21546"/>
      <c r="H21546"/>
      <c r="I21546"/>
      <c r="J21546"/>
      <c r="K21546"/>
      <c r="L21546" s="172"/>
    </row>
    <row r="21547" spans="7:12" x14ac:dyDescent="0.15">
      <c r="G21547"/>
      <c r="H21547"/>
      <c r="I21547"/>
      <c r="J21547"/>
      <c r="K21547"/>
      <c r="L21547" s="172"/>
    </row>
    <row r="21548" spans="7:12" x14ac:dyDescent="0.15">
      <c r="G21548"/>
      <c r="H21548"/>
      <c r="I21548"/>
      <c r="J21548"/>
      <c r="K21548"/>
      <c r="L21548" s="172"/>
    </row>
    <row r="21549" spans="7:12" x14ac:dyDescent="0.15">
      <c r="G21549"/>
      <c r="H21549"/>
      <c r="I21549"/>
      <c r="J21549"/>
      <c r="K21549"/>
      <c r="L21549" s="172"/>
    </row>
    <row r="21550" spans="7:12" x14ac:dyDescent="0.15">
      <c r="G21550"/>
      <c r="H21550"/>
      <c r="I21550"/>
      <c r="J21550"/>
      <c r="K21550"/>
      <c r="L21550" s="172"/>
    </row>
    <row r="21551" spans="7:12" x14ac:dyDescent="0.15">
      <c r="G21551"/>
      <c r="H21551"/>
      <c r="I21551"/>
      <c r="J21551"/>
      <c r="K21551"/>
      <c r="L21551" s="172"/>
    </row>
    <row r="21552" spans="7:12" x14ac:dyDescent="0.15">
      <c r="G21552"/>
      <c r="H21552"/>
      <c r="I21552"/>
      <c r="J21552"/>
      <c r="K21552"/>
      <c r="L21552" s="172"/>
    </row>
    <row r="21553" spans="7:12" x14ac:dyDescent="0.15">
      <c r="G21553"/>
      <c r="H21553"/>
      <c r="I21553"/>
      <c r="J21553"/>
      <c r="K21553"/>
      <c r="L21553" s="172"/>
    </row>
    <row r="21554" spans="7:12" x14ac:dyDescent="0.15">
      <c r="G21554"/>
      <c r="H21554"/>
      <c r="I21554"/>
      <c r="J21554"/>
      <c r="K21554"/>
      <c r="L21554" s="172"/>
    </row>
    <row r="21555" spans="7:12" x14ac:dyDescent="0.15">
      <c r="G21555"/>
      <c r="H21555"/>
      <c r="I21555"/>
      <c r="J21555"/>
      <c r="K21555"/>
      <c r="L21555" s="172"/>
    </row>
    <row r="21556" spans="7:12" x14ac:dyDescent="0.15">
      <c r="G21556"/>
      <c r="H21556"/>
      <c r="I21556"/>
      <c r="J21556"/>
      <c r="K21556"/>
      <c r="L21556" s="172"/>
    </row>
    <row r="21557" spans="7:12" x14ac:dyDescent="0.15">
      <c r="G21557"/>
      <c r="H21557"/>
      <c r="I21557"/>
      <c r="J21557"/>
      <c r="K21557"/>
      <c r="L21557" s="172"/>
    </row>
    <row r="21558" spans="7:12" x14ac:dyDescent="0.15">
      <c r="G21558"/>
      <c r="H21558"/>
      <c r="I21558"/>
      <c r="J21558"/>
      <c r="K21558"/>
      <c r="L21558" s="172"/>
    </row>
    <row r="21559" spans="7:12" x14ac:dyDescent="0.15">
      <c r="G21559"/>
      <c r="H21559"/>
      <c r="I21559"/>
      <c r="J21559"/>
      <c r="K21559"/>
      <c r="L21559" s="172"/>
    </row>
    <row r="21560" spans="7:12" x14ac:dyDescent="0.15">
      <c r="G21560"/>
      <c r="H21560"/>
      <c r="I21560"/>
      <c r="J21560"/>
      <c r="K21560"/>
      <c r="L21560" s="172"/>
    </row>
    <row r="21561" spans="7:12" x14ac:dyDescent="0.15">
      <c r="G21561"/>
      <c r="H21561"/>
      <c r="I21561"/>
      <c r="J21561"/>
      <c r="K21561"/>
      <c r="L21561" s="172"/>
    </row>
    <row r="21562" spans="7:12" x14ac:dyDescent="0.15">
      <c r="G21562"/>
      <c r="H21562"/>
      <c r="I21562"/>
      <c r="J21562"/>
      <c r="K21562"/>
      <c r="L21562" s="172"/>
    </row>
    <row r="21563" spans="7:12" x14ac:dyDescent="0.15">
      <c r="G21563"/>
      <c r="H21563"/>
      <c r="I21563"/>
      <c r="J21563"/>
      <c r="K21563"/>
      <c r="L21563" s="172"/>
    </row>
    <row r="21564" spans="7:12" x14ac:dyDescent="0.15">
      <c r="G21564"/>
      <c r="H21564"/>
      <c r="I21564"/>
      <c r="J21564"/>
      <c r="K21564"/>
      <c r="L21564" s="172"/>
    </row>
    <row r="21565" spans="7:12" x14ac:dyDescent="0.15">
      <c r="G21565"/>
      <c r="H21565"/>
      <c r="I21565"/>
      <c r="J21565"/>
      <c r="K21565"/>
      <c r="L21565" s="172"/>
    </row>
    <row r="21566" spans="7:12" x14ac:dyDescent="0.15">
      <c r="G21566"/>
      <c r="H21566"/>
      <c r="I21566"/>
      <c r="J21566"/>
      <c r="K21566"/>
      <c r="L21566" s="172"/>
    </row>
    <row r="21567" spans="7:12" x14ac:dyDescent="0.15">
      <c r="G21567"/>
      <c r="H21567"/>
      <c r="I21567"/>
      <c r="J21567"/>
      <c r="K21567"/>
      <c r="L21567" s="172"/>
    </row>
    <row r="21568" spans="7:12" x14ac:dyDescent="0.15">
      <c r="G21568"/>
      <c r="H21568"/>
      <c r="I21568"/>
      <c r="J21568"/>
      <c r="K21568"/>
      <c r="L21568" s="172"/>
    </row>
    <row r="21569" spans="7:12" x14ac:dyDescent="0.15">
      <c r="G21569"/>
      <c r="H21569"/>
      <c r="I21569"/>
      <c r="J21569"/>
      <c r="K21569"/>
      <c r="L21569" s="172"/>
    </row>
    <row r="21570" spans="7:12" x14ac:dyDescent="0.15">
      <c r="G21570"/>
      <c r="H21570"/>
      <c r="I21570"/>
      <c r="J21570"/>
      <c r="K21570"/>
      <c r="L21570" s="172"/>
    </row>
    <row r="21571" spans="7:12" x14ac:dyDescent="0.15">
      <c r="G21571"/>
      <c r="H21571"/>
      <c r="I21571"/>
      <c r="J21571"/>
      <c r="K21571"/>
      <c r="L21571" s="172"/>
    </row>
    <row r="21572" spans="7:12" x14ac:dyDescent="0.15">
      <c r="G21572"/>
      <c r="H21572"/>
      <c r="I21572"/>
      <c r="J21572"/>
      <c r="K21572"/>
      <c r="L21572" s="172"/>
    </row>
    <row r="21573" spans="7:12" x14ac:dyDescent="0.15">
      <c r="G21573"/>
      <c r="H21573"/>
      <c r="I21573"/>
      <c r="J21573"/>
      <c r="K21573"/>
      <c r="L21573" s="172"/>
    </row>
    <row r="21574" spans="7:12" x14ac:dyDescent="0.15">
      <c r="G21574"/>
      <c r="H21574"/>
      <c r="I21574"/>
      <c r="J21574"/>
      <c r="K21574"/>
      <c r="L21574" s="172"/>
    </row>
    <row r="21575" spans="7:12" x14ac:dyDescent="0.15">
      <c r="G21575"/>
      <c r="H21575"/>
      <c r="I21575"/>
      <c r="J21575"/>
      <c r="K21575"/>
      <c r="L21575" s="172"/>
    </row>
    <row r="21576" spans="7:12" x14ac:dyDescent="0.15">
      <c r="G21576"/>
      <c r="H21576"/>
      <c r="I21576"/>
      <c r="J21576"/>
      <c r="K21576"/>
      <c r="L21576" s="172"/>
    </row>
    <row r="21577" spans="7:12" x14ac:dyDescent="0.15">
      <c r="G21577"/>
      <c r="H21577"/>
      <c r="I21577"/>
      <c r="J21577"/>
      <c r="K21577"/>
      <c r="L21577" s="172"/>
    </row>
    <row r="21578" spans="7:12" x14ac:dyDescent="0.15">
      <c r="G21578"/>
      <c r="H21578"/>
      <c r="I21578"/>
      <c r="J21578"/>
      <c r="K21578"/>
      <c r="L21578" s="172"/>
    </row>
    <row r="21579" spans="7:12" x14ac:dyDescent="0.15">
      <c r="G21579"/>
      <c r="H21579"/>
      <c r="I21579"/>
      <c r="J21579"/>
      <c r="K21579"/>
      <c r="L21579" s="172"/>
    </row>
    <row r="21580" spans="7:12" x14ac:dyDescent="0.15">
      <c r="G21580"/>
      <c r="H21580"/>
      <c r="I21580"/>
      <c r="J21580"/>
      <c r="K21580"/>
      <c r="L21580" s="172"/>
    </row>
    <row r="21581" spans="7:12" x14ac:dyDescent="0.15">
      <c r="G21581"/>
      <c r="H21581"/>
      <c r="I21581"/>
      <c r="J21581"/>
      <c r="K21581"/>
      <c r="L21581" s="172"/>
    </row>
    <row r="21582" spans="7:12" x14ac:dyDescent="0.15">
      <c r="G21582"/>
      <c r="H21582"/>
      <c r="I21582"/>
      <c r="J21582"/>
      <c r="K21582"/>
      <c r="L21582" s="172"/>
    </row>
    <row r="21583" spans="7:12" x14ac:dyDescent="0.15">
      <c r="G21583"/>
      <c r="H21583"/>
      <c r="I21583"/>
      <c r="J21583"/>
      <c r="K21583"/>
      <c r="L21583" s="172"/>
    </row>
    <row r="21584" spans="7:12" x14ac:dyDescent="0.15">
      <c r="G21584"/>
      <c r="H21584"/>
      <c r="I21584"/>
      <c r="J21584"/>
      <c r="K21584"/>
      <c r="L21584" s="172"/>
    </row>
    <row r="21585" spans="7:12" x14ac:dyDescent="0.15">
      <c r="G21585"/>
      <c r="H21585"/>
      <c r="I21585"/>
      <c r="J21585"/>
      <c r="K21585"/>
      <c r="L21585" s="172"/>
    </row>
    <row r="21586" spans="7:12" x14ac:dyDescent="0.15">
      <c r="G21586"/>
      <c r="H21586"/>
      <c r="I21586"/>
      <c r="J21586"/>
      <c r="K21586"/>
      <c r="L21586" s="172"/>
    </row>
    <row r="21587" spans="7:12" x14ac:dyDescent="0.15">
      <c r="G21587"/>
      <c r="H21587"/>
      <c r="I21587"/>
      <c r="J21587"/>
      <c r="K21587"/>
      <c r="L21587" s="172"/>
    </row>
    <row r="21588" spans="7:12" x14ac:dyDescent="0.15">
      <c r="G21588"/>
      <c r="H21588"/>
      <c r="I21588"/>
      <c r="J21588"/>
      <c r="K21588"/>
      <c r="L21588" s="172"/>
    </row>
    <row r="21589" spans="7:12" x14ac:dyDescent="0.15">
      <c r="G21589"/>
      <c r="H21589"/>
      <c r="I21589"/>
      <c r="J21589"/>
      <c r="K21589"/>
      <c r="L21589" s="172"/>
    </row>
    <row r="21590" spans="7:12" x14ac:dyDescent="0.15">
      <c r="G21590"/>
      <c r="H21590"/>
      <c r="I21590"/>
      <c r="J21590"/>
      <c r="K21590"/>
      <c r="L21590" s="172"/>
    </row>
    <row r="21591" spans="7:12" x14ac:dyDescent="0.15">
      <c r="G21591"/>
      <c r="H21591"/>
      <c r="I21591"/>
      <c r="J21591"/>
      <c r="K21591"/>
      <c r="L21591" s="172"/>
    </row>
    <row r="21592" spans="7:12" x14ac:dyDescent="0.15">
      <c r="G21592"/>
      <c r="H21592"/>
      <c r="I21592"/>
      <c r="J21592"/>
      <c r="K21592"/>
      <c r="L21592" s="172"/>
    </row>
    <row r="21593" spans="7:12" x14ac:dyDescent="0.15">
      <c r="G21593"/>
      <c r="H21593"/>
      <c r="I21593"/>
      <c r="J21593"/>
      <c r="K21593"/>
      <c r="L21593" s="172"/>
    </row>
    <row r="21594" spans="7:12" x14ac:dyDescent="0.15">
      <c r="G21594"/>
      <c r="H21594"/>
      <c r="I21594"/>
      <c r="J21594"/>
      <c r="K21594"/>
      <c r="L21594" s="172"/>
    </row>
    <row r="21595" spans="7:12" x14ac:dyDescent="0.15">
      <c r="G21595"/>
      <c r="H21595"/>
      <c r="I21595"/>
      <c r="J21595"/>
      <c r="K21595"/>
      <c r="L21595" s="172"/>
    </row>
    <row r="21596" spans="7:12" x14ac:dyDescent="0.15">
      <c r="G21596"/>
      <c r="H21596"/>
      <c r="I21596"/>
      <c r="J21596"/>
      <c r="K21596"/>
      <c r="L21596" s="172"/>
    </row>
    <row r="21597" spans="7:12" x14ac:dyDescent="0.15">
      <c r="G21597"/>
      <c r="H21597"/>
      <c r="I21597"/>
      <c r="J21597"/>
      <c r="K21597"/>
      <c r="L21597" s="172"/>
    </row>
    <row r="21598" spans="7:12" x14ac:dyDescent="0.15">
      <c r="G21598"/>
      <c r="H21598"/>
      <c r="I21598"/>
      <c r="J21598"/>
      <c r="K21598"/>
      <c r="L21598" s="172"/>
    </row>
    <row r="21599" spans="7:12" x14ac:dyDescent="0.15">
      <c r="G21599"/>
      <c r="H21599"/>
      <c r="I21599"/>
      <c r="J21599"/>
      <c r="K21599"/>
      <c r="L21599" s="172"/>
    </row>
    <row r="21600" spans="7:12" x14ac:dyDescent="0.15">
      <c r="G21600"/>
      <c r="H21600"/>
      <c r="I21600"/>
      <c r="J21600"/>
      <c r="K21600"/>
      <c r="L21600" s="172"/>
    </row>
    <row r="21601" spans="7:12" x14ac:dyDescent="0.15">
      <c r="G21601"/>
      <c r="H21601"/>
      <c r="I21601"/>
      <c r="J21601"/>
      <c r="K21601"/>
      <c r="L21601" s="172"/>
    </row>
    <row r="21602" spans="7:12" x14ac:dyDescent="0.15">
      <c r="G21602"/>
      <c r="H21602"/>
      <c r="I21602"/>
      <c r="J21602"/>
      <c r="K21602"/>
      <c r="L21602" s="172"/>
    </row>
    <row r="21603" spans="7:12" x14ac:dyDescent="0.15">
      <c r="G21603"/>
      <c r="H21603"/>
      <c r="I21603"/>
      <c r="J21603"/>
      <c r="K21603"/>
      <c r="L21603" s="172"/>
    </row>
    <row r="21604" spans="7:12" x14ac:dyDescent="0.15">
      <c r="G21604"/>
      <c r="H21604"/>
      <c r="I21604"/>
      <c r="J21604"/>
      <c r="K21604"/>
      <c r="L21604" s="172"/>
    </row>
    <row r="21605" spans="7:12" x14ac:dyDescent="0.15">
      <c r="G21605"/>
      <c r="H21605"/>
      <c r="I21605"/>
      <c r="J21605"/>
      <c r="K21605"/>
      <c r="L21605" s="172"/>
    </row>
    <row r="21606" spans="7:12" x14ac:dyDescent="0.15">
      <c r="G21606"/>
      <c r="H21606"/>
      <c r="I21606"/>
      <c r="J21606"/>
      <c r="K21606"/>
      <c r="L21606" s="172"/>
    </row>
    <row r="21607" spans="7:12" x14ac:dyDescent="0.15">
      <c r="G21607"/>
      <c r="H21607"/>
      <c r="I21607"/>
      <c r="J21607"/>
      <c r="K21607"/>
      <c r="L21607" s="172"/>
    </row>
    <row r="21608" spans="7:12" x14ac:dyDescent="0.15">
      <c r="G21608"/>
      <c r="H21608"/>
      <c r="I21608"/>
      <c r="J21608"/>
      <c r="K21608"/>
      <c r="L21608" s="172"/>
    </row>
    <row r="21609" spans="7:12" x14ac:dyDescent="0.15">
      <c r="G21609"/>
      <c r="H21609"/>
      <c r="I21609"/>
      <c r="J21609"/>
      <c r="K21609"/>
      <c r="L21609" s="172"/>
    </row>
    <row r="21610" spans="7:12" x14ac:dyDescent="0.15">
      <c r="G21610"/>
      <c r="H21610"/>
      <c r="I21610"/>
      <c r="J21610"/>
      <c r="K21610"/>
      <c r="L21610" s="172"/>
    </row>
    <row r="21611" spans="7:12" x14ac:dyDescent="0.15">
      <c r="G21611"/>
      <c r="H21611"/>
      <c r="I21611"/>
      <c r="J21611"/>
      <c r="K21611"/>
      <c r="L21611" s="172"/>
    </row>
    <row r="21612" spans="7:12" x14ac:dyDescent="0.15">
      <c r="G21612"/>
      <c r="H21612"/>
      <c r="I21612"/>
      <c r="J21612"/>
      <c r="K21612"/>
      <c r="L21612" s="172"/>
    </row>
    <row r="21613" spans="7:12" x14ac:dyDescent="0.15">
      <c r="G21613"/>
      <c r="H21613"/>
      <c r="I21613"/>
      <c r="J21613"/>
      <c r="K21613"/>
      <c r="L21613" s="172"/>
    </row>
    <row r="21614" spans="7:12" x14ac:dyDescent="0.15">
      <c r="G21614"/>
      <c r="H21614"/>
      <c r="I21614"/>
      <c r="J21614"/>
      <c r="K21614"/>
      <c r="L21614" s="172"/>
    </row>
    <row r="21615" spans="7:12" x14ac:dyDescent="0.15">
      <c r="G21615"/>
      <c r="H21615"/>
      <c r="I21615"/>
      <c r="J21615"/>
      <c r="K21615"/>
      <c r="L21615" s="172"/>
    </row>
    <row r="21616" spans="7:12" x14ac:dyDescent="0.15">
      <c r="G21616"/>
      <c r="H21616"/>
      <c r="I21616"/>
      <c r="J21616"/>
      <c r="K21616"/>
      <c r="L21616" s="172"/>
    </row>
    <row r="21617" spans="7:12" x14ac:dyDescent="0.15">
      <c r="G21617"/>
      <c r="H21617"/>
      <c r="I21617"/>
      <c r="J21617"/>
      <c r="K21617"/>
      <c r="L21617" s="172"/>
    </row>
    <row r="21618" spans="7:12" x14ac:dyDescent="0.15">
      <c r="G21618"/>
      <c r="H21618"/>
      <c r="I21618"/>
      <c r="J21618"/>
      <c r="K21618"/>
      <c r="L21618" s="172"/>
    </row>
    <row r="21619" spans="7:12" x14ac:dyDescent="0.15">
      <c r="G21619"/>
      <c r="H21619"/>
      <c r="I21619"/>
      <c r="J21619"/>
      <c r="K21619"/>
      <c r="L21619" s="172"/>
    </row>
    <row r="21620" spans="7:12" x14ac:dyDescent="0.15">
      <c r="G21620"/>
      <c r="H21620"/>
      <c r="I21620"/>
      <c r="J21620"/>
      <c r="K21620"/>
      <c r="L21620" s="172"/>
    </row>
    <row r="21621" spans="7:12" x14ac:dyDescent="0.15">
      <c r="G21621"/>
      <c r="H21621"/>
      <c r="I21621"/>
      <c r="J21621"/>
      <c r="K21621"/>
      <c r="L21621" s="172"/>
    </row>
    <row r="21622" spans="7:12" x14ac:dyDescent="0.15">
      <c r="G21622"/>
      <c r="H21622"/>
      <c r="I21622"/>
      <c r="J21622"/>
      <c r="K21622"/>
      <c r="L21622" s="172"/>
    </row>
    <row r="21623" spans="7:12" x14ac:dyDescent="0.15">
      <c r="G21623"/>
      <c r="H21623"/>
      <c r="I21623"/>
      <c r="J21623"/>
      <c r="K21623"/>
      <c r="L21623" s="172"/>
    </row>
    <row r="21624" spans="7:12" x14ac:dyDescent="0.15">
      <c r="G21624"/>
      <c r="H21624"/>
      <c r="I21624"/>
      <c r="J21624"/>
      <c r="K21624"/>
      <c r="L21624" s="172"/>
    </row>
    <row r="21625" spans="7:12" x14ac:dyDescent="0.15">
      <c r="G21625"/>
      <c r="H21625"/>
      <c r="I21625"/>
      <c r="J21625"/>
      <c r="K21625"/>
      <c r="L21625" s="172"/>
    </row>
    <row r="21626" spans="7:12" x14ac:dyDescent="0.15">
      <c r="G21626"/>
      <c r="H21626"/>
      <c r="I21626"/>
      <c r="J21626"/>
      <c r="K21626"/>
      <c r="L21626" s="172"/>
    </row>
    <row r="21627" spans="7:12" x14ac:dyDescent="0.15">
      <c r="G21627"/>
      <c r="H21627"/>
      <c r="I21627"/>
      <c r="J21627"/>
      <c r="K21627"/>
      <c r="L21627" s="172"/>
    </row>
    <row r="21628" spans="7:12" x14ac:dyDescent="0.15">
      <c r="G21628"/>
      <c r="H21628"/>
      <c r="I21628"/>
      <c r="J21628"/>
      <c r="K21628"/>
      <c r="L21628" s="172"/>
    </row>
    <row r="21629" spans="7:12" x14ac:dyDescent="0.15">
      <c r="G21629"/>
      <c r="H21629"/>
      <c r="I21629"/>
      <c r="J21629"/>
      <c r="K21629"/>
      <c r="L21629" s="172"/>
    </row>
    <row r="21630" spans="7:12" x14ac:dyDescent="0.15">
      <c r="G21630"/>
      <c r="H21630"/>
      <c r="I21630"/>
      <c r="J21630"/>
      <c r="K21630"/>
      <c r="L21630" s="172"/>
    </row>
    <row r="21631" spans="7:12" x14ac:dyDescent="0.15">
      <c r="G21631"/>
      <c r="H21631"/>
      <c r="I21631"/>
      <c r="J21631"/>
      <c r="K21631"/>
      <c r="L21631" s="172"/>
    </row>
    <row r="21632" spans="7:12" x14ac:dyDescent="0.15">
      <c r="G21632"/>
      <c r="H21632"/>
      <c r="I21632"/>
      <c r="J21632"/>
      <c r="K21632"/>
      <c r="L21632" s="172"/>
    </row>
    <row r="21633" spans="7:12" x14ac:dyDescent="0.15">
      <c r="G21633"/>
      <c r="H21633"/>
      <c r="I21633"/>
      <c r="J21633"/>
      <c r="K21633"/>
      <c r="L21633" s="172"/>
    </row>
    <row r="21634" spans="7:12" x14ac:dyDescent="0.15">
      <c r="G21634"/>
      <c r="H21634"/>
      <c r="I21634"/>
      <c r="J21634"/>
      <c r="K21634"/>
      <c r="L21634" s="172"/>
    </row>
    <row r="21635" spans="7:12" x14ac:dyDescent="0.15">
      <c r="G21635"/>
      <c r="H21635"/>
      <c r="I21635"/>
      <c r="J21635"/>
      <c r="K21635"/>
      <c r="L21635" s="172"/>
    </row>
    <row r="21636" spans="7:12" x14ac:dyDescent="0.15">
      <c r="G21636"/>
      <c r="H21636"/>
      <c r="I21636"/>
      <c r="J21636"/>
      <c r="K21636"/>
      <c r="L21636" s="172"/>
    </row>
    <row r="21637" spans="7:12" x14ac:dyDescent="0.15">
      <c r="G21637"/>
      <c r="H21637"/>
      <c r="I21637"/>
      <c r="J21637"/>
      <c r="K21637"/>
      <c r="L21637" s="172"/>
    </row>
    <row r="21638" spans="7:12" x14ac:dyDescent="0.15">
      <c r="G21638"/>
      <c r="H21638"/>
      <c r="I21638"/>
      <c r="J21638"/>
      <c r="K21638"/>
      <c r="L21638" s="172"/>
    </row>
    <row r="21639" spans="7:12" x14ac:dyDescent="0.15">
      <c r="G21639"/>
      <c r="H21639"/>
      <c r="I21639"/>
      <c r="J21639"/>
      <c r="K21639"/>
      <c r="L21639" s="172"/>
    </row>
    <row r="21640" spans="7:12" x14ac:dyDescent="0.15">
      <c r="G21640"/>
      <c r="H21640"/>
      <c r="I21640"/>
      <c r="J21640"/>
      <c r="K21640"/>
      <c r="L21640" s="172"/>
    </row>
    <row r="21641" spans="7:12" x14ac:dyDescent="0.15">
      <c r="G21641"/>
      <c r="H21641"/>
      <c r="I21641"/>
      <c r="J21641"/>
      <c r="K21641"/>
      <c r="L21641" s="172"/>
    </row>
    <row r="21642" spans="7:12" x14ac:dyDescent="0.15">
      <c r="G21642"/>
      <c r="H21642"/>
      <c r="I21642"/>
      <c r="J21642"/>
      <c r="K21642"/>
      <c r="L21642" s="172"/>
    </row>
    <row r="21643" spans="7:12" x14ac:dyDescent="0.15">
      <c r="G21643"/>
      <c r="H21643"/>
      <c r="I21643"/>
      <c r="J21643"/>
      <c r="K21643"/>
      <c r="L21643" s="172"/>
    </row>
    <row r="21644" spans="7:12" x14ac:dyDescent="0.15">
      <c r="G21644"/>
      <c r="H21644"/>
      <c r="I21644"/>
      <c r="J21644"/>
      <c r="K21644"/>
      <c r="L21644" s="172"/>
    </row>
    <row r="21645" spans="7:12" x14ac:dyDescent="0.15">
      <c r="G21645"/>
      <c r="H21645"/>
      <c r="I21645"/>
      <c r="J21645"/>
      <c r="K21645"/>
      <c r="L21645" s="172"/>
    </row>
    <row r="21646" spans="7:12" x14ac:dyDescent="0.15">
      <c r="G21646"/>
      <c r="H21646"/>
      <c r="I21646"/>
      <c r="J21646"/>
      <c r="K21646"/>
      <c r="L21646" s="172"/>
    </row>
    <row r="21647" spans="7:12" x14ac:dyDescent="0.15">
      <c r="G21647"/>
      <c r="H21647"/>
      <c r="I21647"/>
      <c r="J21647"/>
      <c r="K21647"/>
      <c r="L21647" s="172"/>
    </row>
    <row r="21648" spans="7:12" x14ac:dyDescent="0.15">
      <c r="G21648"/>
      <c r="H21648"/>
      <c r="I21648"/>
      <c r="J21648"/>
      <c r="K21648"/>
      <c r="L21648" s="172"/>
    </row>
    <row r="21649" spans="7:12" x14ac:dyDescent="0.15">
      <c r="G21649"/>
      <c r="H21649"/>
      <c r="I21649"/>
      <c r="J21649"/>
      <c r="K21649"/>
      <c r="L21649" s="172"/>
    </row>
    <row r="21650" spans="7:12" x14ac:dyDescent="0.15">
      <c r="G21650"/>
      <c r="H21650"/>
      <c r="I21650"/>
      <c r="J21650"/>
      <c r="K21650"/>
      <c r="L21650" s="172"/>
    </row>
    <row r="21651" spans="7:12" x14ac:dyDescent="0.15">
      <c r="G21651"/>
      <c r="H21651"/>
      <c r="I21651"/>
      <c r="J21651"/>
      <c r="K21651"/>
      <c r="L21651" s="172"/>
    </row>
    <row r="21652" spans="7:12" x14ac:dyDescent="0.15">
      <c r="G21652"/>
      <c r="H21652"/>
      <c r="I21652"/>
      <c r="J21652"/>
      <c r="K21652"/>
      <c r="L21652" s="172"/>
    </row>
    <row r="21653" spans="7:12" x14ac:dyDescent="0.15">
      <c r="G21653"/>
      <c r="H21653"/>
      <c r="I21653"/>
      <c r="J21653"/>
      <c r="K21653"/>
      <c r="L21653" s="172"/>
    </row>
    <row r="21654" spans="7:12" x14ac:dyDescent="0.15">
      <c r="G21654"/>
      <c r="H21654"/>
      <c r="I21654"/>
      <c r="J21654"/>
      <c r="K21654"/>
      <c r="L21654" s="172"/>
    </row>
    <row r="21655" spans="7:12" x14ac:dyDescent="0.15">
      <c r="G21655"/>
      <c r="H21655"/>
      <c r="I21655"/>
      <c r="J21655"/>
      <c r="K21655"/>
      <c r="L21655" s="172"/>
    </row>
    <row r="21656" spans="7:12" x14ac:dyDescent="0.15">
      <c r="G21656"/>
      <c r="H21656"/>
      <c r="I21656"/>
      <c r="J21656"/>
      <c r="K21656"/>
      <c r="L21656" s="172"/>
    </row>
    <row r="21657" spans="7:12" x14ac:dyDescent="0.15">
      <c r="G21657"/>
      <c r="H21657"/>
      <c r="I21657"/>
      <c r="J21657"/>
      <c r="K21657"/>
      <c r="L21657" s="172"/>
    </row>
    <row r="21658" spans="7:12" x14ac:dyDescent="0.15">
      <c r="G21658"/>
      <c r="H21658"/>
      <c r="I21658"/>
      <c r="J21658"/>
      <c r="K21658"/>
      <c r="L21658" s="172"/>
    </row>
    <row r="21659" spans="7:12" x14ac:dyDescent="0.15">
      <c r="G21659"/>
      <c r="H21659"/>
      <c r="I21659"/>
      <c r="J21659"/>
      <c r="K21659"/>
      <c r="L21659" s="172"/>
    </row>
    <row r="21660" spans="7:12" x14ac:dyDescent="0.15">
      <c r="G21660"/>
      <c r="H21660"/>
      <c r="I21660"/>
      <c r="J21660"/>
      <c r="K21660"/>
      <c r="L21660" s="172"/>
    </row>
    <row r="21661" spans="7:12" x14ac:dyDescent="0.15">
      <c r="G21661"/>
      <c r="H21661"/>
      <c r="I21661"/>
      <c r="J21661"/>
      <c r="K21661"/>
      <c r="L21661" s="172"/>
    </row>
    <row r="21662" spans="7:12" x14ac:dyDescent="0.15">
      <c r="G21662"/>
      <c r="H21662"/>
      <c r="I21662"/>
      <c r="J21662"/>
      <c r="K21662"/>
      <c r="L21662" s="172"/>
    </row>
    <row r="21663" spans="7:12" x14ac:dyDescent="0.15">
      <c r="G21663"/>
      <c r="H21663"/>
      <c r="I21663"/>
      <c r="J21663"/>
      <c r="K21663"/>
      <c r="L21663" s="172"/>
    </row>
    <row r="21664" spans="7:12" x14ac:dyDescent="0.15">
      <c r="G21664"/>
      <c r="H21664"/>
      <c r="I21664"/>
      <c r="J21664"/>
      <c r="K21664"/>
      <c r="L21664" s="172"/>
    </row>
    <row r="21665" spans="7:12" x14ac:dyDescent="0.15">
      <c r="G21665"/>
      <c r="H21665"/>
      <c r="I21665"/>
      <c r="J21665"/>
      <c r="K21665"/>
      <c r="L21665" s="172"/>
    </row>
    <row r="21666" spans="7:12" x14ac:dyDescent="0.15">
      <c r="G21666"/>
      <c r="H21666"/>
      <c r="I21666"/>
      <c r="J21666"/>
      <c r="K21666"/>
      <c r="L21666" s="172"/>
    </row>
    <row r="21667" spans="7:12" x14ac:dyDescent="0.15">
      <c r="G21667"/>
      <c r="H21667"/>
      <c r="I21667"/>
      <c r="J21667"/>
      <c r="K21667"/>
      <c r="L21667" s="172"/>
    </row>
    <row r="21668" spans="7:12" x14ac:dyDescent="0.15">
      <c r="G21668"/>
      <c r="H21668"/>
      <c r="I21668"/>
      <c r="J21668"/>
      <c r="K21668"/>
      <c r="L21668" s="172"/>
    </row>
    <row r="21669" spans="7:12" x14ac:dyDescent="0.15">
      <c r="G21669"/>
      <c r="H21669"/>
      <c r="I21669"/>
      <c r="J21669"/>
      <c r="K21669"/>
      <c r="L21669" s="172"/>
    </row>
    <row r="21670" spans="7:12" x14ac:dyDescent="0.15">
      <c r="G21670"/>
      <c r="H21670"/>
      <c r="I21670"/>
      <c r="J21670"/>
      <c r="K21670"/>
      <c r="L21670" s="172"/>
    </row>
    <row r="21671" spans="7:12" x14ac:dyDescent="0.15">
      <c r="G21671"/>
      <c r="H21671"/>
      <c r="I21671"/>
      <c r="J21671"/>
      <c r="K21671"/>
      <c r="L21671" s="172"/>
    </row>
    <row r="21672" spans="7:12" x14ac:dyDescent="0.15">
      <c r="G21672"/>
      <c r="H21672"/>
      <c r="I21672"/>
      <c r="J21672"/>
      <c r="K21672"/>
      <c r="L21672" s="172"/>
    </row>
    <row r="21673" spans="7:12" x14ac:dyDescent="0.15">
      <c r="G21673"/>
      <c r="H21673"/>
      <c r="I21673"/>
      <c r="J21673"/>
      <c r="K21673"/>
      <c r="L21673" s="172"/>
    </row>
    <row r="21674" spans="7:12" x14ac:dyDescent="0.15">
      <c r="G21674"/>
      <c r="H21674"/>
      <c r="I21674"/>
      <c r="J21674"/>
      <c r="K21674"/>
      <c r="L21674" s="172"/>
    </row>
    <row r="21675" spans="7:12" x14ac:dyDescent="0.15">
      <c r="G21675"/>
      <c r="H21675"/>
      <c r="I21675"/>
      <c r="J21675"/>
      <c r="K21675"/>
      <c r="L21675" s="172"/>
    </row>
    <row r="21676" spans="7:12" x14ac:dyDescent="0.15">
      <c r="G21676"/>
      <c r="H21676"/>
      <c r="I21676"/>
      <c r="J21676"/>
      <c r="K21676"/>
      <c r="L21676" s="172"/>
    </row>
    <row r="21677" spans="7:12" x14ac:dyDescent="0.15">
      <c r="G21677"/>
      <c r="H21677"/>
      <c r="I21677"/>
      <c r="J21677"/>
      <c r="K21677"/>
      <c r="L21677" s="172"/>
    </row>
    <row r="21678" spans="7:12" x14ac:dyDescent="0.15">
      <c r="G21678"/>
      <c r="H21678"/>
      <c r="I21678"/>
      <c r="J21678"/>
      <c r="K21678"/>
      <c r="L21678" s="172"/>
    </row>
    <row r="21679" spans="7:12" x14ac:dyDescent="0.15">
      <c r="G21679"/>
      <c r="H21679"/>
      <c r="I21679"/>
      <c r="J21679"/>
      <c r="K21679"/>
      <c r="L21679" s="172"/>
    </row>
    <row r="21680" spans="7:12" x14ac:dyDescent="0.15">
      <c r="G21680"/>
      <c r="H21680"/>
      <c r="I21680"/>
      <c r="J21680"/>
      <c r="K21680"/>
      <c r="L21680" s="172"/>
    </row>
    <row r="21681" spans="7:12" x14ac:dyDescent="0.15">
      <c r="G21681"/>
      <c r="H21681"/>
      <c r="I21681"/>
      <c r="J21681"/>
      <c r="K21681"/>
      <c r="L21681" s="172"/>
    </row>
    <row r="21682" spans="7:12" x14ac:dyDescent="0.15">
      <c r="G21682"/>
      <c r="H21682"/>
      <c r="I21682"/>
      <c r="J21682"/>
      <c r="K21682"/>
      <c r="L21682" s="172"/>
    </row>
    <row r="21683" spans="7:12" x14ac:dyDescent="0.15">
      <c r="G21683"/>
      <c r="H21683"/>
      <c r="I21683"/>
      <c r="J21683"/>
      <c r="K21683"/>
      <c r="L21683" s="172"/>
    </row>
    <row r="21684" spans="7:12" x14ac:dyDescent="0.15">
      <c r="G21684"/>
      <c r="H21684"/>
      <c r="I21684"/>
      <c r="J21684"/>
      <c r="K21684"/>
      <c r="L21684" s="172"/>
    </row>
    <row r="21685" spans="7:12" x14ac:dyDescent="0.15">
      <c r="G21685"/>
      <c r="H21685"/>
      <c r="I21685"/>
      <c r="J21685"/>
      <c r="K21685"/>
      <c r="L21685" s="172"/>
    </row>
    <row r="21686" spans="7:12" x14ac:dyDescent="0.15">
      <c r="G21686"/>
      <c r="H21686"/>
      <c r="I21686"/>
      <c r="J21686"/>
      <c r="K21686"/>
      <c r="L21686" s="172"/>
    </row>
    <row r="21687" spans="7:12" x14ac:dyDescent="0.15">
      <c r="G21687"/>
      <c r="H21687"/>
      <c r="I21687"/>
      <c r="J21687"/>
      <c r="K21687"/>
      <c r="L21687" s="172"/>
    </row>
    <row r="21688" spans="7:12" x14ac:dyDescent="0.15">
      <c r="G21688"/>
      <c r="H21688"/>
      <c r="I21688"/>
      <c r="J21688"/>
      <c r="K21688"/>
      <c r="L21688" s="172"/>
    </row>
    <row r="21689" spans="7:12" x14ac:dyDescent="0.15">
      <c r="G21689"/>
      <c r="H21689"/>
      <c r="I21689"/>
      <c r="J21689"/>
      <c r="K21689"/>
      <c r="L21689" s="172"/>
    </row>
    <row r="21690" spans="7:12" x14ac:dyDescent="0.15">
      <c r="G21690"/>
      <c r="H21690"/>
      <c r="I21690"/>
      <c r="J21690"/>
      <c r="K21690"/>
      <c r="L21690" s="172"/>
    </row>
    <row r="21691" spans="7:12" x14ac:dyDescent="0.15">
      <c r="G21691"/>
      <c r="H21691"/>
      <c r="I21691"/>
      <c r="J21691"/>
      <c r="K21691"/>
      <c r="L21691" s="172"/>
    </row>
    <row r="21692" spans="7:12" x14ac:dyDescent="0.15">
      <c r="G21692"/>
      <c r="H21692"/>
      <c r="I21692"/>
      <c r="J21692"/>
      <c r="K21692"/>
      <c r="L21692" s="172"/>
    </row>
    <row r="21693" spans="7:12" x14ac:dyDescent="0.15">
      <c r="G21693"/>
      <c r="H21693"/>
      <c r="I21693"/>
      <c r="J21693"/>
      <c r="K21693"/>
      <c r="L21693" s="172"/>
    </row>
    <row r="21694" spans="7:12" x14ac:dyDescent="0.15">
      <c r="G21694"/>
      <c r="H21694"/>
      <c r="I21694"/>
      <c r="J21694"/>
      <c r="K21694"/>
      <c r="L21694" s="172"/>
    </row>
    <row r="21695" spans="7:12" x14ac:dyDescent="0.15">
      <c r="G21695"/>
      <c r="H21695"/>
      <c r="I21695"/>
      <c r="J21695"/>
      <c r="K21695"/>
      <c r="L21695" s="172"/>
    </row>
    <row r="21696" spans="7:12" x14ac:dyDescent="0.15">
      <c r="G21696"/>
      <c r="H21696"/>
      <c r="I21696"/>
      <c r="J21696"/>
      <c r="K21696"/>
      <c r="L21696" s="172"/>
    </row>
    <row r="21697" spans="7:12" x14ac:dyDescent="0.15">
      <c r="G21697"/>
      <c r="H21697"/>
      <c r="I21697"/>
      <c r="J21697"/>
      <c r="K21697"/>
      <c r="L21697" s="172"/>
    </row>
    <row r="21698" spans="7:12" x14ac:dyDescent="0.15">
      <c r="G21698"/>
      <c r="H21698"/>
      <c r="I21698"/>
      <c r="J21698"/>
      <c r="K21698"/>
      <c r="L21698" s="172"/>
    </row>
    <row r="21699" spans="7:12" x14ac:dyDescent="0.15">
      <c r="G21699"/>
      <c r="H21699"/>
      <c r="I21699"/>
      <c r="J21699"/>
      <c r="K21699"/>
      <c r="L21699" s="172"/>
    </row>
    <row r="21700" spans="7:12" x14ac:dyDescent="0.15">
      <c r="G21700"/>
      <c r="H21700"/>
      <c r="I21700"/>
      <c r="J21700"/>
      <c r="K21700"/>
      <c r="L21700" s="172"/>
    </row>
    <row r="21701" spans="7:12" x14ac:dyDescent="0.15">
      <c r="G21701"/>
      <c r="H21701"/>
      <c r="I21701"/>
      <c r="J21701"/>
      <c r="K21701"/>
      <c r="L21701" s="172"/>
    </row>
    <row r="21702" spans="7:12" x14ac:dyDescent="0.15">
      <c r="G21702"/>
      <c r="H21702"/>
      <c r="I21702"/>
      <c r="J21702"/>
      <c r="K21702"/>
      <c r="L21702" s="172"/>
    </row>
    <row r="21703" spans="7:12" x14ac:dyDescent="0.15">
      <c r="G21703"/>
      <c r="H21703"/>
      <c r="I21703"/>
      <c r="J21703"/>
      <c r="K21703"/>
      <c r="L21703" s="172"/>
    </row>
    <row r="21704" spans="7:12" x14ac:dyDescent="0.15">
      <c r="G21704"/>
      <c r="H21704"/>
      <c r="I21704"/>
      <c r="J21704"/>
      <c r="K21704"/>
      <c r="L21704" s="172"/>
    </row>
    <row r="21705" spans="7:12" x14ac:dyDescent="0.15">
      <c r="G21705"/>
      <c r="H21705"/>
      <c r="I21705"/>
      <c r="J21705"/>
      <c r="K21705"/>
      <c r="L21705" s="172"/>
    </row>
    <row r="21706" spans="7:12" x14ac:dyDescent="0.15">
      <c r="G21706"/>
      <c r="H21706"/>
      <c r="I21706"/>
      <c r="J21706"/>
      <c r="K21706"/>
      <c r="L21706" s="172"/>
    </row>
    <row r="21707" spans="7:12" x14ac:dyDescent="0.15">
      <c r="G21707"/>
      <c r="H21707"/>
      <c r="I21707"/>
      <c r="J21707"/>
      <c r="K21707"/>
      <c r="L21707" s="172"/>
    </row>
    <row r="21708" spans="7:12" x14ac:dyDescent="0.15">
      <c r="G21708"/>
      <c r="H21708"/>
      <c r="I21708"/>
      <c r="J21708"/>
      <c r="K21708"/>
      <c r="L21708" s="172"/>
    </row>
    <row r="21709" spans="7:12" x14ac:dyDescent="0.15">
      <c r="G21709"/>
      <c r="H21709"/>
      <c r="I21709"/>
      <c r="J21709"/>
      <c r="K21709"/>
      <c r="L21709" s="172"/>
    </row>
    <row r="21710" spans="7:12" x14ac:dyDescent="0.15">
      <c r="G21710"/>
      <c r="H21710"/>
      <c r="I21710"/>
      <c r="J21710"/>
      <c r="K21710"/>
      <c r="L21710" s="172"/>
    </row>
    <row r="21711" spans="7:12" x14ac:dyDescent="0.15">
      <c r="G21711"/>
      <c r="H21711"/>
      <c r="I21711"/>
      <c r="J21711"/>
      <c r="K21711"/>
      <c r="L21711" s="172"/>
    </row>
    <row r="21712" spans="7:12" x14ac:dyDescent="0.15">
      <c r="G21712"/>
      <c r="H21712"/>
      <c r="I21712"/>
      <c r="J21712"/>
      <c r="K21712"/>
      <c r="L21712" s="172"/>
    </row>
    <row r="21713" spans="7:12" x14ac:dyDescent="0.15">
      <c r="G21713"/>
      <c r="H21713"/>
      <c r="I21713"/>
      <c r="J21713"/>
      <c r="K21713"/>
      <c r="L21713" s="172"/>
    </row>
    <row r="21714" spans="7:12" x14ac:dyDescent="0.15">
      <c r="G21714"/>
      <c r="H21714"/>
      <c r="I21714"/>
      <c r="J21714"/>
      <c r="K21714"/>
      <c r="L21714" s="172"/>
    </row>
    <row r="21715" spans="7:12" x14ac:dyDescent="0.15">
      <c r="G21715"/>
      <c r="H21715"/>
      <c r="I21715"/>
      <c r="J21715"/>
      <c r="K21715"/>
      <c r="L21715" s="172"/>
    </row>
    <row r="21716" spans="7:12" x14ac:dyDescent="0.15">
      <c r="G21716"/>
      <c r="H21716"/>
      <c r="I21716"/>
      <c r="J21716"/>
      <c r="K21716"/>
      <c r="L21716" s="172"/>
    </row>
    <row r="21717" spans="7:12" x14ac:dyDescent="0.15">
      <c r="G21717"/>
      <c r="H21717"/>
      <c r="I21717"/>
      <c r="J21717"/>
      <c r="K21717"/>
      <c r="L21717" s="172"/>
    </row>
    <row r="21718" spans="7:12" x14ac:dyDescent="0.15">
      <c r="G21718"/>
      <c r="H21718"/>
      <c r="I21718"/>
      <c r="J21718"/>
      <c r="K21718"/>
      <c r="L21718" s="172"/>
    </row>
    <row r="21719" spans="7:12" x14ac:dyDescent="0.15">
      <c r="G21719"/>
      <c r="H21719"/>
      <c r="I21719"/>
      <c r="J21719"/>
      <c r="K21719"/>
      <c r="L21719" s="172"/>
    </row>
    <row r="21720" spans="7:12" x14ac:dyDescent="0.15">
      <c r="G21720"/>
      <c r="H21720"/>
      <c r="I21720"/>
      <c r="J21720"/>
      <c r="K21720"/>
      <c r="L21720" s="172"/>
    </row>
    <row r="21721" spans="7:12" x14ac:dyDescent="0.15">
      <c r="G21721"/>
      <c r="H21721"/>
      <c r="I21721"/>
      <c r="J21721"/>
      <c r="K21721"/>
      <c r="L21721" s="172"/>
    </row>
    <row r="21722" spans="7:12" x14ac:dyDescent="0.15">
      <c r="G21722"/>
      <c r="H21722"/>
      <c r="I21722"/>
      <c r="J21722"/>
      <c r="K21722"/>
      <c r="L21722" s="172"/>
    </row>
    <row r="21723" spans="7:12" x14ac:dyDescent="0.15">
      <c r="G21723"/>
      <c r="H21723"/>
      <c r="I21723"/>
      <c r="J21723"/>
      <c r="K21723"/>
      <c r="L21723" s="172"/>
    </row>
    <row r="21724" spans="7:12" x14ac:dyDescent="0.15">
      <c r="G21724"/>
      <c r="H21724"/>
      <c r="I21724"/>
      <c r="J21724"/>
      <c r="K21724"/>
      <c r="L21724" s="172"/>
    </row>
    <row r="21725" spans="7:12" x14ac:dyDescent="0.15">
      <c r="G21725"/>
      <c r="H21725"/>
      <c r="I21725"/>
      <c r="J21725"/>
      <c r="K21725"/>
      <c r="L21725" s="172"/>
    </row>
    <row r="21726" spans="7:12" x14ac:dyDescent="0.15">
      <c r="G21726"/>
      <c r="H21726"/>
      <c r="I21726"/>
      <c r="J21726"/>
      <c r="K21726"/>
      <c r="L21726" s="172"/>
    </row>
    <row r="21727" spans="7:12" x14ac:dyDescent="0.15">
      <c r="G21727"/>
      <c r="H21727"/>
      <c r="I21727"/>
      <c r="J21727"/>
      <c r="K21727"/>
      <c r="L21727" s="172"/>
    </row>
    <row r="21728" spans="7:12" x14ac:dyDescent="0.15">
      <c r="G21728"/>
      <c r="H21728"/>
      <c r="I21728"/>
      <c r="J21728"/>
      <c r="K21728"/>
      <c r="L21728" s="172"/>
    </row>
    <row r="21729" spans="7:12" x14ac:dyDescent="0.15">
      <c r="G21729"/>
      <c r="H21729"/>
      <c r="I21729"/>
      <c r="J21729"/>
      <c r="K21729"/>
      <c r="L21729" s="172"/>
    </row>
    <row r="21730" spans="7:12" x14ac:dyDescent="0.15">
      <c r="G21730"/>
      <c r="H21730"/>
      <c r="I21730"/>
      <c r="J21730"/>
      <c r="K21730"/>
      <c r="L21730" s="172"/>
    </row>
    <row r="21731" spans="7:12" x14ac:dyDescent="0.15">
      <c r="G21731"/>
      <c r="H21731"/>
      <c r="I21731"/>
      <c r="J21731"/>
      <c r="K21731"/>
      <c r="L21731" s="172"/>
    </row>
    <row r="21732" spans="7:12" x14ac:dyDescent="0.15">
      <c r="G21732"/>
      <c r="H21732"/>
      <c r="I21732"/>
      <c r="J21732"/>
      <c r="K21732"/>
      <c r="L21732" s="172"/>
    </row>
    <row r="21733" spans="7:12" x14ac:dyDescent="0.15">
      <c r="G21733"/>
      <c r="H21733"/>
      <c r="I21733"/>
      <c r="J21733"/>
      <c r="K21733"/>
      <c r="L21733" s="172"/>
    </row>
    <row r="21734" spans="7:12" x14ac:dyDescent="0.15">
      <c r="G21734"/>
      <c r="H21734"/>
      <c r="I21734"/>
      <c r="J21734"/>
      <c r="K21734"/>
      <c r="L21734" s="172"/>
    </row>
    <row r="21735" spans="7:12" x14ac:dyDescent="0.15">
      <c r="G21735"/>
      <c r="H21735"/>
      <c r="I21735"/>
      <c r="J21735"/>
      <c r="K21735"/>
      <c r="L21735" s="172"/>
    </row>
    <row r="21736" spans="7:12" x14ac:dyDescent="0.15">
      <c r="G21736"/>
      <c r="H21736"/>
      <c r="I21736"/>
      <c r="J21736"/>
      <c r="K21736"/>
      <c r="L21736" s="172"/>
    </row>
    <row r="21737" spans="7:12" x14ac:dyDescent="0.15">
      <c r="G21737"/>
      <c r="H21737"/>
      <c r="I21737"/>
      <c r="J21737"/>
      <c r="K21737"/>
      <c r="L21737" s="172"/>
    </row>
    <row r="21738" spans="7:12" x14ac:dyDescent="0.15">
      <c r="G21738"/>
      <c r="H21738"/>
      <c r="I21738"/>
      <c r="J21738"/>
      <c r="K21738"/>
      <c r="L21738" s="172"/>
    </row>
    <row r="21739" spans="7:12" x14ac:dyDescent="0.15">
      <c r="G21739"/>
      <c r="H21739"/>
      <c r="I21739"/>
      <c r="J21739"/>
      <c r="K21739"/>
      <c r="L21739" s="172"/>
    </row>
    <row r="21740" spans="7:12" x14ac:dyDescent="0.15">
      <c r="G21740"/>
      <c r="H21740"/>
      <c r="I21740"/>
      <c r="J21740"/>
      <c r="K21740"/>
      <c r="L21740" s="172"/>
    </row>
    <row r="21741" spans="7:12" x14ac:dyDescent="0.15">
      <c r="G21741"/>
      <c r="H21741"/>
      <c r="I21741"/>
      <c r="J21741"/>
      <c r="K21741"/>
      <c r="L21741" s="172"/>
    </row>
    <row r="21742" spans="7:12" x14ac:dyDescent="0.15">
      <c r="G21742"/>
      <c r="H21742"/>
      <c r="I21742"/>
      <c r="J21742"/>
      <c r="K21742"/>
      <c r="L21742" s="172"/>
    </row>
    <row r="21743" spans="7:12" x14ac:dyDescent="0.15">
      <c r="G21743"/>
      <c r="H21743"/>
      <c r="I21743"/>
      <c r="J21743"/>
      <c r="K21743"/>
      <c r="L21743" s="172"/>
    </row>
    <row r="21744" spans="7:12" x14ac:dyDescent="0.15">
      <c r="G21744"/>
      <c r="H21744"/>
      <c r="I21744"/>
      <c r="J21744"/>
      <c r="K21744"/>
      <c r="L21744" s="172"/>
    </row>
    <row r="21745" spans="7:12" x14ac:dyDescent="0.15">
      <c r="G21745"/>
      <c r="H21745"/>
      <c r="I21745"/>
      <c r="J21745"/>
      <c r="K21745"/>
      <c r="L21745" s="172"/>
    </row>
    <row r="21746" spans="7:12" x14ac:dyDescent="0.15">
      <c r="G21746"/>
      <c r="H21746"/>
      <c r="I21746"/>
      <c r="J21746"/>
      <c r="K21746"/>
      <c r="L21746" s="172"/>
    </row>
    <row r="21747" spans="7:12" x14ac:dyDescent="0.15">
      <c r="G21747"/>
      <c r="H21747"/>
      <c r="I21747"/>
      <c r="J21747"/>
      <c r="K21747"/>
      <c r="L21747" s="172"/>
    </row>
    <row r="21748" spans="7:12" x14ac:dyDescent="0.15">
      <c r="G21748"/>
      <c r="H21748"/>
      <c r="I21748"/>
      <c r="J21748"/>
      <c r="K21748"/>
      <c r="L21748" s="172"/>
    </row>
    <row r="21749" spans="7:12" x14ac:dyDescent="0.15">
      <c r="G21749"/>
      <c r="H21749"/>
      <c r="I21749"/>
      <c r="J21749"/>
      <c r="K21749"/>
      <c r="L21749" s="172"/>
    </row>
    <row r="21750" spans="7:12" x14ac:dyDescent="0.15">
      <c r="G21750"/>
      <c r="H21750"/>
      <c r="I21750"/>
      <c r="J21750"/>
      <c r="K21750"/>
      <c r="L21750" s="172"/>
    </row>
    <row r="21751" spans="7:12" x14ac:dyDescent="0.15">
      <c r="G21751"/>
      <c r="H21751"/>
      <c r="I21751"/>
      <c r="J21751"/>
      <c r="K21751"/>
      <c r="L21751" s="172"/>
    </row>
    <row r="21752" spans="7:12" x14ac:dyDescent="0.15">
      <c r="G21752"/>
      <c r="H21752"/>
      <c r="I21752"/>
      <c r="J21752"/>
      <c r="K21752"/>
      <c r="L21752" s="172"/>
    </row>
    <row r="21753" spans="7:12" x14ac:dyDescent="0.15">
      <c r="G21753"/>
      <c r="H21753"/>
      <c r="I21753"/>
      <c r="J21753"/>
      <c r="K21753"/>
      <c r="L21753" s="172"/>
    </row>
    <row r="21754" spans="7:12" x14ac:dyDescent="0.15">
      <c r="G21754"/>
      <c r="H21754"/>
      <c r="I21754"/>
      <c r="J21754"/>
      <c r="K21754"/>
      <c r="L21754" s="172"/>
    </row>
    <row r="21755" spans="7:12" x14ac:dyDescent="0.15">
      <c r="G21755"/>
      <c r="H21755"/>
      <c r="I21755"/>
      <c r="J21755"/>
      <c r="K21755"/>
      <c r="L21755" s="172"/>
    </row>
    <row r="21756" spans="7:12" x14ac:dyDescent="0.15">
      <c r="G21756"/>
      <c r="H21756"/>
      <c r="I21756"/>
      <c r="J21756"/>
      <c r="K21756"/>
      <c r="L21756" s="172"/>
    </row>
    <row r="21757" spans="7:12" x14ac:dyDescent="0.15">
      <c r="G21757"/>
      <c r="H21757"/>
      <c r="I21757"/>
      <c r="J21757"/>
      <c r="K21757"/>
      <c r="L21757" s="172"/>
    </row>
    <row r="21758" spans="7:12" x14ac:dyDescent="0.15">
      <c r="G21758"/>
      <c r="H21758"/>
      <c r="I21758"/>
      <c r="J21758"/>
      <c r="K21758"/>
      <c r="L21758" s="172"/>
    </row>
    <row r="21759" spans="7:12" x14ac:dyDescent="0.15">
      <c r="G21759"/>
      <c r="H21759"/>
      <c r="I21759"/>
      <c r="J21759"/>
      <c r="K21759"/>
      <c r="L21759" s="172"/>
    </row>
    <row r="21760" spans="7:12" x14ac:dyDescent="0.15">
      <c r="G21760"/>
      <c r="H21760"/>
      <c r="I21760"/>
      <c r="J21760"/>
      <c r="K21760"/>
      <c r="L21760" s="172"/>
    </row>
    <row r="21761" spans="7:12" x14ac:dyDescent="0.15">
      <c r="G21761"/>
      <c r="H21761"/>
      <c r="I21761"/>
      <c r="J21761"/>
      <c r="K21761"/>
      <c r="L21761" s="172"/>
    </row>
    <row r="21762" spans="7:12" x14ac:dyDescent="0.15">
      <c r="G21762"/>
      <c r="H21762"/>
      <c r="I21762"/>
      <c r="J21762"/>
      <c r="K21762"/>
      <c r="L21762" s="172"/>
    </row>
    <row r="21763" spans="7:12" x14ac:dyDescent="0.15">
      <c r="G21763"/>
      <c r="H21763"/>
      <c r="I21763"/>
      <c r="J21763"/>
      <c r="K21763"/>
      <c r="L21763" s="172"/>
    </row>
    <row r="21764" spans="7:12" x14ac:dyDescent="0.15">
      <c r="G21764"/>
      <c r="H21764"/>
      <c r="I21764"/>
      <c r="J21764"/>
      <c r="K21764"/>
      <c r="L21764" s="172"/>
    </row>
    <row r="21765" spans="7:12" x14ac:dyDescent="0.15">
      <c r="G21765"/>
      <c r="H21765"/>
      <c r="I21765"/>
      <c r="J21765"/>
      <c r="K21765"/>
      <c r="L21765" s="172"/>
    </row>
    <row r="21766" spans="7:12" x14ac:dyDescent="0.15">
      <c r="G21766"/>
      <c r="H21766"/>
      <c r="I21766"/>
      <c r="J21766"/>
      <c r="K21766"/>
      <c r="L21766" s="172"/>
    </row>
    <row r="21767" spans="7:12" x14ac:dyDescent="0.15">
      <c r="G21767"/>
      <c r="H21767"/>
      <c r="I21767"/>
      <c r="J21767"/>
      <c r="K21767"/>
      <c r="L21767" s="172"/>
    </row>
    <row r="21768" spans="7:12" x14ac:dyDescent="0.15">
      <c r="G21768"/>
      <c r="H21768"/>
      <c r="I21768"/>
      <c r="J21768"/>
      <c r="K21768"/>
      <c r="L21768" s="172"/>
    </row>
    <row r="21769" spans="7:12" x14ac:dyDescent="0.15">
      <c r="G21769"/>
      <c r="H21769"/>
      <c r="I21769"/>
      <c r="J21769"/>
      <c r="K21769"/>
      <c r="L21769" s="172"/>
    </row>
    <row r="21770" spans="7:12" x14ac:dyDescent="0.15">
      <c r="G21770"/>
      <c r="H21770"/>
      <c r="I21770"/>
      <c r="J21770"/>
      <c r="K21770"/>
      <c r="L21770" s="172"/>
    </row>
    <row r="21771" spans="7:12" x14ac:dyDescent="0.15">
      <c r="G21771"/>
      <c r="H21771"/>
      <c r="I21771"/>
      <c r="J21771"/>
      <c r="K21771"/>
      <c r="L21771" s="172"/>
    </row>
    <row r="21772" spans="7:12" x14ac:dyDescent="0.15">
      <c r="G21772"/>
      <c r="H21772"/>
      <c r="I21772"/>
      <c r="J21772"/>
      <c r="K21772"/>
      <c r="L21772" s="172"/>
    </row>
    <row r="21773" spans="7:12" x14ac:dyDescent="0.15">
      <c r="G21773"/>
      <c r="H21773"/>
      <c r="I21773"/>
      <c r="J21773"/>
      <c r="K21773"/>
      <c r="L21773" s="172"/>
    </row>
    <row r="21774" spans="7:12" x14ac:dyDescent="0.15">
      <c r="G21774"/>
      <c r="H21774"/>
      <c r="I21774"/>
      <c r="J21774"/>
      <c r="K21774"/>
      <c r="L21774" s="172"/>
    </row>
    <row r="21775" spans="7:12" x14ac:dyDescent="0.15">
      <c r="G21775"/>
      <c r="H21775"/>
      <c r="I21775"/>
      <c r="J21775"/>
      <c r="K21775"/>
      <c r="L21775" s="172"/>
    </row>
    <row r="21776" spans="7:12" x14ac:dyDescent="0.15">
      <c r="G21776"/>
      <c r="H21776"/>
      <c r="I21776"/>
      <c r="J21776"/>
      <c r="K21776"/>
      <c r="L21776" s="172"/>
    </row>
    <row r="21777" spans="7:12" x14ac:dyDescent="0.15">
      <c r="G21777"/>
      <c r="H21777"/>
      <c r="I21777"/>
      <c r="J21777"/>
      <c r="K21777"/>
      <c r="L21777" s="172"/>
    </row>
    <row r="21778" spans="7:12" x14ac:dyDescent="0.15">
      <c r="G21778"/>
      <c r="H21778"/>
      <c r="I21778"/>
      <c r="J21778"/>
      <c r="K21778"/>
      <c r="L21778" s="172"/>
    </row>
    <row r="21779" spans="7:12" x14ac:dyDescent="0.15">
      <c r="G21779"/>
      <c r="H21779"/>
      <c r="I21779"/>
      <c r="J21779"/>
      <c r="K21779"/>
      <c r="L21779" s="172"/>
    </row>
    <row r="21780" spans="7:12" x14ac:dyDescent="0.15">
      <c r="G21780"/>
      <c r="H21780"/>
      <c r="I21780"/>
      <c r="J21780"/>
      <c r="K21780"/>
      <c r="L21780" s="172"/>
    </row>
    <row r="21781" spans="7:12" x14ac:dyDescent="0.15">
      <c r="G21781"/>
      <c r="H21781"/>
      <c r="I21781"/>
      <c r="J21781"/>
      <c r="K21781"/>
      <c r="L21781" s="172"/>
    </row>
    <row r="21782" spans="7:12" x14ac:dyDescent="0.15">
      <c r="G21782"/>
      <c r="H21782"/>
      <c r="I21782"/>
      <c r="J21782"/>
      <c r="K21782"/>
      <c r="L21782" s="172"/>
    </row>
    <row r="21783" spans="7:12" x14ac:dyDescent="0.15">
      <c r="G21783"/>
      <c r="H21783"/>
      <c r="I21783"/>
      <c r="J21783"/>
      <c r="K21783"/>
      <c r="L21783" s="172"/>
    </row>
    <row r="21784" spans="7:12" x14ac:dyDescent="0.15">
      <c r="G21784"/>
      <c r="H21784"/>
      <c r="I21784"/>
      <c r="J21784"/>
      <c r="K21784"/>
      <c r="L21784" s="172"/>
    </row>
    <row r="21785" spans="7:12" x14ac:dyDescent="0.15">
      <c r="G21785"/>
      <c r="H21785"/>
      <c r="I21785"/>
      <c r="J21785"/>
      <c r="K21785"/>
      <c r="L21785" s="172"/>
    </row>
    <row r="21786" spans="7:12" x14ac:dyDescent="0.15">
      <c r="G21786"/>
      <c r="H21786"/>
      <c r="I21786"/>
      <c r="J21786"/>
      <c r="K21786"/>
      <c r="L21786" s="172"/>
    </row>
    <row r="21787" spans="7:12" x14ac:dyDescent="0.15">
      <c r="G21787"/>
      <c r="H21787"/>
      <c r="I21787"/>
      <c r="J21787"/>
      <c r="K21787"/>
      <c r="L21787" s="172"/>
    </row>
    <row r="21788" spans="7:12" x14ac:dyDescent="0.15">
      <c r="G21788"/>
      <c r="H21788"/>
      <c r="I21788"/>
      <c r="J21788"/>
      <c r="K21788"/>
      <c r="L21788" s="172"/>
    </row>
    <row r="21789" spans="7:12" x14ac:dyDescent="0.15">
      <c r="G21789"/>
      <c r="H21789"/>
      <c r="I21789"/>
      <c r="J21789"/>
      <c r="K21789"/>
      <c r="L21789" s="172"/>
    </row>
    <row r="21790" spans="7:12" x14ac:dyDescent="0.15">
      <c r="G21790"/>
      <c r="H21790"/>
      <c r="I21790"/>
      <c r="J21790"/>
      <c r="K21790"/>
      <c r="L21790" s="172"/>
    </row>
    <row r="21791" spans="7:12" x14ac:dyDescent="0.15">
      <c r="G21791"/>
      <c r="H21791"/>
      <c r="I21791"/>
      <c r="J21791"/>
      <c r="K21791"/>
      <c r="L21791" s="172"/>
    </row>
    <row r="21792" spans="7:12" x14ac:dyDescent="0.15">
      <c r="G21792"/>
      <c r="H21792"/>
      <c r="I21792"/>
      <c r="J21792"/>
      <c r="K21792"/>
      <c r="L21792" s="172"/>
    </row>
    <row r="21793" spans="7:12" x14ac:dyDescent="0.15">
      <c r="G21793"/>
      <c r="H21793"/>
      <c r="I21793"/>
      <c r="J21793"/>
      <c r="K21793"/>
      <c r="L21793" s="172"/>
    </row>
    <row r="21794" spans="7:12" x14ac:dyDescent="0.15">
      <c r="G21794"/>
      <c r="H21794"/>
      <c r="I21794"/>
      <c r="J21794"/>
      <c r="K21794"/>
      <c r="L21794" s="172"/>
    </row>
    <row r="21795" spans="7:12" x14ac:dyDescent="0.15">
      <c r="G21795"/>
      <c r="H21795"/>
      <c r="I21795"/>
      <c r="J21795"/>
      <c r="K21795"/>
      <c r="L21795" s="172"/>
    </row>
    <row r="21796" spans="7:12" x14ac:dyDescent="0.15">
      <c r="G21796"/>
      <c r="H21796"/>
      <c r="I21796"/>
      <c r="J21796"/>
      <c r="K21796"/>
      <c r="L21796" s="172"/>
    </row>
    <row r="21797" spans="7:12" x14ac:dyDescent="0.15">
      <c r="G21797"/>
      <c r="H21797"/>
      <c r="I21797"/>
      <c r="J21797"/>
      <c r="K21797"/>
      <c r="L21797" s="172"/>
    </row>
    <row r="21798" spans="7:12" x14ac:dyDescent="0.15">
      <c r="G21798"/>
      <c r="H21798"/>
      <c r="I21798"/>
      <c r="J21798"/>
      <c r="K21798"/>
      <c r="L21798" s="172"/>
    </row>
    <row r="21799" spans="7:12" x14ac:dyDescent="0.15">
      <c r="G21799"/>
      <c r="H21799"/>
      <c r="I21799"/>
      <c r="J21799"/>
      <c r="K21799"/>
      <c r="L21799" s="172"/>
    </row>
    <row r="21800" spans="7:12" x14ac:dyDescent="0.15">
      <c r="G21800"/>
      <c r="H21800"/>
      <c r="I21800"/>
      <c r="J21800"/>
      <c r="K21800"/>
      <c r="L21800" s="172"/>
    </row>
    <row r="21801" spans="7:12" x14ac:dyDescent="0.15">
      <c r="G21801"/>
      <c r="H21801"/>
      <c r="I21801"/>
      <c r="J21801"/>
      <c r="K21801"/>
      <c r="L21801" s="172"/>
    </row>
    <row r="21802" spans="7:12" x14ac:dyDescent="0.15">
      <c r="G21802"/>
      <c r="H21802"/>
      <c r="I21802"/>
      <c r="J21802"/>
      <c r="K21802"/>
      <c r="L21802" s="172"/>
    </row>
    <row r="21803" spans="7:12" x14ac:dyDescent="0.15">
      <c r="G21803"/>
      <c r="H21803"/>
      <c r="I21803"/>
      <c r="J21803"/>
      <c r="K21803"/>
      <c r="L21803" s="172"/>
    </row>
    <row r="21804" spans="7:12" x14ac:dyDescent="0.15">
      <c r="G21804"/>
      <c r="H21804"/>
      <c r="I21804"/>
      <c r="J21804"/>
      <c r="K21804"/>
      <c r="L21804" s="172"/>
    </row>
    <row r="21805" spans="7:12" x14ac:dyDescent="0.15">
      <c r="G21805"/>
      <c r="H21805"/>
      <c r="I21805"/>
      <c r="J21805"/>
      <c r="K21805"/>
      <c r="L21805" s="172"/>
    </row>
    <row r="21806" spans="7:12" x14ac:dyDescent="0.15">
      <c r="G21806"/>
      <c r="H21806"/>
      <c r="I21806"/>
      <c r="J21806"/>
      <c r="K21806"/>
      <c r="L21806" s="172"/>
    </row>
    <row r="21807" spans="7:12" x14ac:dyDescent="0.15">
      <c r="G21807"/>
      <c r="H21807"/>
      <c r="I21807"/>
      <c r="J21807"/>
      <c r="K21807"/>
      <c r="L21807" s="172"/>
    </row>
    <row r="21808" spans="7:12" x14ac:dyDescent="0.15">
      <c r="G21808"/>
      <c r="H21808"/>
      <c r="I21808"/>
      <c r="J21808"/>
      <c r="K21808"/>
      <c r="L21808" s="172"/>
    </row>
    <row r="21809" spans="7:12" x14ac:dyDescent="0.15">
      <c r="G21809"/>
      <c r="H21809"/>
      <c r="I21809"/>
      <c r="J21809"/>
      <c r="K21809"/>
      <c r="L21809" s="172"/>
    </row>
    <row r="21810" spans="7:12" x14ac:dyDescent="0.15">
      <c r="G21810"/>
      <c r="H21810"/>
      <c r="I21810"/>
      <c r="J21810"/>
      <c r="K21810"/>
      <c r="L21810" s="172"/>
    </row>
    <row r="21811" spans="7:12" x14ac:dyDescent="0.15">
      <c r="G21811"/>
      <c r="H21811"/>
      <c r="I21811"/>
      <c r="J21811"/>
      <c r="K21811"/>
      <c r="L21811" s="172"/>
    </row>
    <row r="21812" spans="7:12" x14ac:dyDescent="0.15">
      <c r="G21812"/>
      <c r="H21812"/>
      <c r="I21812"/>
      <c r="J21812"/>
      <c r="K21812"/>
      <c r="L21812" s="172"/>
    </row>
    <row r="21813" spans="7:12" x14ac:dyDescent="0.15">
      <c r="G21813"/>
      <c r="H21813"/>
      <c r="I21813"/>
      <c r="J21813"/>
      <c r="K21813"/>
      <c r="L21813" s="172"/>
    </row>
    <row r="21814" spans="7:12" x14ac:dyDescent="0.15">
      <c r="G21814"/>
      <c r="H21814"/>
      <c r="I21814"/>
      <c r="J21814"/>
      <c r="K21814"/>
      <c r="L21814" s="172"/>
    </row>
    <row r="21815" spans="7:12" x14ac:dyDescent="0.15">
      <c r="G21815"/>
      <c r="H21815"/>
      <c r="I21815"/>
      <c r="J21815"/>
      <c r="K21815"/>
      <c r="L21815" s="172"/>
    </row>
    <row r="21816" spans="7:12" x14ac:dyDescent="0.15">
      <c r="G21816"/>
      <c r="H21816"/>
      <c r="I21816"/>
      <c r="J21816"/>
      <c r="K21816"/>
      <c r="L21816" s="172"/>
    </row>
    <row r="21817" spans="7:12" x14ac:dyDescent="0.15">
      <c r="G21817"/>
      <c r="H21817"/>
      <c r="I21817"/>
      <c r="J21817"/>
      <c r="K21817"/>
      <c r="L21817" s="172"/>
    </row>
    <row r="21818" spans="7:12" x14ac:dyDescent="0.15">
      <c r="G21818"/>
      <c r="H21818"/>
      <c r="I21818"/>
      <c r="J21818"/>
      <c r="K21818"/>
      <c r="L21818" s="172"/>
    </row>
    <row r="21819" spans="7:12" x14ac:dyDescent="0.15">
      <c r="G21819"/>
      <c r="H21819"/>
      <c r="I21819"/>
      <c r="J21819"/>
      <c r="K21819"/>
      <c r="L21819" s="172"/>
    </row>
    <row r="21820" spans="7:12" x14ac:dyDescent="0.15">
      <c r="G21820"/>
      <c r="H21820"/>
      <c r="I21820"/>
      <c r="J21820"/>
      <c r="K21820"/>
      <c r="L21820" s="172"/>
    </row>
    <row r="21821" spans="7:12" x14ac:dyDescent="0.15">
      <c r="G21821"/>
      <c r="H21821"/>
      <c r="I21821"/>
      <c r="J21821"/>
      <c r="K21821"/>
      <c r="L21821" s="172"/>
    </row>
    <row r="21822" spans="7:12" x14ac:dyDescent="0.15">
      <c r="G21822"/>
      <c r="H21822"/>
      <c r="I21822"/>
      <c r="J21822"/>
      <c r="K21822"/>
      <c r="L21822" s="172"/>
    </row>
    <row r="21823" spans="7:12" x14ac:dyDescent="0.15">
      <c r="G21823"/>
      <c r="H21823"/>
      <c r="I21823"/>
      <c r="J21823"/>
      <c r="K21823"/>
      <c r="L21823" s="172"/>
    </row>
    <row r="21824" spans="7:12" x14ac:dyDescent="0.15">
      <c r="G21824"/>
      <c r="H21824"/>
      <c r="I21824"/>
      <c r="J21824"/>
      <c r="K21824"/>
      <c r="L21824" s="172"/>
    </row>
    <row r="21825" spans="7:12" x14ac:dyDescent="0.15">
      <c r="G21825"/>
      <c r="H21825"/>
      <c r="I21825"/>
      <c r="J21825"/>
      <c r="K21825"/>
      <c r="L21825" s="172"/>
    </row>
    <row r="21826" spans="7:12" x14ac:dyDescent="0.15">
      <c r="G21826"/>
      <c r="H21826"/>
      <c r="I21826"/>
      <c r="J21826"/>
      <c r="K21826"/>
      <c r="L21826" s="172"/>
    </row>
    <row r="21827" spans="7:12" x14ac:dyDescent="0.15">
      <c r="G21827"/>
      <c r="H21827"/>
      <c r="I21827"/>
      <c r="J21827"/>
      <c r="K21827"/>
      <c r="L21827" s="172"/>
    </row>
    <row r="21828" spans="7:12" x14ac:dyDescent="0.15">
      <c r="G21828"/>
      <c r="H21828"/>
      <c r="I21828"/>
      <c r="J21828"/>
      <c r="K21828"/>
      <c r="L21828" s="172"/>
    </row>
    <row r="21829" spans="7:12" x14ac:dyDescent="0.15">
      <c r="G21829"/>
      <c r="H21829"/>
      <c r="I21829"/>
      <c r="J21829"/>
      <c r="K21829"/>
      <c r="L21829" s="172"/>
    </row>
    <row r="21830" spans="7:12" x14ac:dyDescent="0.15">
      <c r="G21830"/>
      <c r="H21830"/>
      <c r="I21830"/>
      <c r="J21830"/>
      <c r="K21830"/>
      <c r="L21830" s="172"/>
    </row>
    <row r="21831" spans="7:12" x14ac:dyDescent="0.15">
      <c r="G21831"/>
      <c r="H21831"/>
      <c r="I21831"/>
      <c r="J21831"/>
      <c r="K21831"/>
      <c r="L21831" s="172"/>
    </row>
    <row r="21832" spans="7:12" x14ac:dyDescent="0.15">
      <c r="G21832"/>
      <c r="H21832"/>
      <c r="I21832"/>
      <c r="J21832"/>
      <c r="K21832"/>
      <c r="L21832" s="172"/>
    </row>
    <row r="21833" spans="7:12" x14ac:dyDescent="0.15">
      <c r="G21833"/>
      <c r="H21833"/>
      <c r="I21833"/>
      <c r="J21833"/>
      <c r="K21833"/>
      <c r="L21833" s="172"/>
    </row>
    <row r="21834" spans="7:12" x14ac:dyDescent="0.15">
      <c r="G21834"/>
      <c r="H21834"/>
      <c r="I21834"/>
      <c r="J21834"/>
      <c r="K21834"/>
      <c r="L21834" s="172"/>
    </row>
    <row r="21835" spans="7:12" x14ac:dyDescent="0.15">
      <c r="G21835"/>
      <c r="H21835"/>
      <c r="I21835"/>
      <c r="J21835"/>
      <c r="K21835"/>
      <c r="L21835" s="172"/>
    </row>
    <row r="21836" spans="7:12" x14ac:dyDescent="0.15">
      <c r="G21836"/>
      <c r="H21836"/>
      <c r="I21836"/>
      <c r="J21836"/>
      <c r="K21836"/>
      <c r="L21836" s="172"/>
    </row>
    <row r="21837" spans="7:12" x14ac:dyDescent="0.15">
      <c r="G21837"/>
      <c r="H21837"/>
      <c r="I21837"/>
      <c r="J21837"/>
      <c r="K21837"/>
      <c r="L21837" s="172"/>
    </row>
    <row r="21838" spans="7:12" x14ac:dyDescent="0.15">
      <c r="G21838"/>
      <c r="H21838"/>
      <c r="I21838"/>
      <c r="J21838"/>
      <c r="K21838"/>
      <c r="L21838" s="172"/>
    </row>
    <row r="21839" spans="7:12" x14ac:dyDescent="0.15">
      <c r="G21839"/>
      <c r="H21839"/>
      <c r="I21839"/>
      <c r="J21839"/>
      <c r="K21839"/>
      <c r="L21839" s="172"/>
    </row>
    <row r="21840" spans="7:12" x14ac:dyDescent="0.15">
      <c r="G21840"/>
      <c r="H21840"/>
      <c r="I21840"/>
      <c r="J21840"/>
      <c r="K21840"/>
      <c r="L21840" s="172"/>
    </row>
    <row r="21841" spans="7:12" x14ac:dyDescent="0.15">
      <c r="G21841"/>
      <c r="H21841"/>
      <c r="I21841"/>
      <c r="J21841"/>
      <c r="K21841"/>
      <c r="L21841" s="172"/>
    </row>
    <row r="21842" spans="7:12" x14ac:dyDescent="0.15">
      <c r="G21842"/>
      <c r="H21842"/>
      <c r="I21842"/>
      <c r="J21842"/>
      <c r="K21842"/>
      <c r="L21842" s="172"/>
    </row>
    <row r="21843" spans="7:12" x14ac:dyDescent="0.15">
      <c r="G21843"/>
      <c r="H21843"/>
      <c r="I21843"/>
      <c r="J21843"/>
      <c r="K21843"/>
      <c r="L21843" s="172"/>
    </row>
    <row r="21844" spans="7:12" x14ac:dyDescent="0.15">
      <c r="G21844"/>
      <c r="H21844"/>
      <c r="I21844"/>
      <c r="J21844"/>
      <c r="K21844"/>
      <c r="L21844" s="172"/>
    </row>
    <row r="21845" spans="7:12" x14ac:dyDescent="0.15">
      <c r="G21845"/>
      <c r="H21845"/>
      <c r="I21845"/>
      <c r="J21845"/>
      <c r="K21845"/>
      <c r="L21845" s="172"/>
    </row>
    <row r="21846" spans="7:12" x14ac:dyDescent="0.15">
      <c r="G21846"/>
      <c r="H21846"/>
      <c r="I21846"/>
      <c r="J21846"/>
      <c r="K21846"/>
      <c r="L21846" s="172"/>
    </row>
    <row r="21847" spans="7:12" x14ac:dyDescent="0.15">
      <c r="G21847"/>
      <c r="H21847"/>
      <c r="I21847"/>
      <c r="J21847"/>
      <c r="K21847"/>
      <c r="L21847" s="172"/>
    </row>
    <row r="21848" spans="7:12" x14ac:dyDescent="0.15">
      <c r="G21848"/>
      <c r="H21848"/>
      <c r="I21848"/>
      <c r="J21848"/>
      <c r="K21848"/>
      <c r="L21848" s="172"/>
    </row>
    <row r="21849" spans="7:12" x14ac:dyDescent="0.15">
      <c r="G21849"/>
      <c r="H21849"/>
      <c r="I21849"/>
      <c r="J21849"/>
      <c r="K21849"/>
      <c r="L21849" s="172"/>
    </row>
    <row r="21850" spans="7:12" x14ac:dyDescent="0.15">
      <c r="G21850"/>
      <c r="H21850"/>
      <c r="I21850"/>
      <c r="J21850"/>
      <c r="K21850"/>
      <c r="L21850" s="172"/>
    </row>
    <row r="21851" spans="7:12" x14ac:dyDescent="0.15">
      <c r="G21851"/>
      <c r="H21851"/>
      <c r="I21851"/>
      <c r="J21851"/>
      <c r="K21851"/>
      <c r="L21851" s="172"/>
    </row>
    <row r="21852" spans="7:12" x14ac:dyDescent="0.15">
      <c r="G21852"/>
      <c r="H21852"/>
      <c r="I21852"/>
      <c r="J21852"/>
      <c r="K21852"/>
      <c r="L21852" s="172"/>
    </row>
    <row r="21853" spans="7:12" x14ac:dyDescent="0.15">
      <c r="G21853"/>
      <c r="H21853"/>
      <c r="I21853"/>
      <c r="J21853"/>
      <c r="K21853"/>
      <c r="L21853" s="172"/>
    </row>
    <row r="21854" spans="7:12" x14ac:dyDescent="0.15">
      <c r="G21854"/>
      <c r="H21854"/>
      <c r="I21854"/>
      <c r="J21854"/>
      <c r="K21854"/>
      <c r="L21854" s="172"/>
    </row>
    <row r="21855" spans="7:12" x14ac:dyDescent="0.15">
      <c r="G21855"/>
      <c r="H21855"/>
      <c r="I21855"/>
      <c r="J21855"/>
      <c r="K21855"/>
      <c r="L21855" s="172"/>
    </row>
    <row r="21856" spans="7:12" x14ac:dyDescent="0.15">
      <c r="G21856"/>
      <c r="H21856"/>
      <c r="I21856"/>
      <c r="J21856"/>
      <c r="K21856"/>
      <c r="L21856" s="172"/>
    </row>
    <row r="21857" spans="7:12" x14ac:dyDescent="0.15">
      <c r="G21857"/>
      <c r="H21857"/>
      <c r="I21857"/>
      <c r="J21857"/>
      <c r="K21857"/>
      <c r="L21857" s="172"/>
    </row>
    <row r="21858" spans="7:12" x14ac:dyDescent="0.15">
      <c r="G21858"/>
      <c r="H21858"/>
      <c r="I21858"/>
      <c r="J21858"/>
      <c r="K21858"/>
      <c r="L21858" s="172"/>
    </row>
    <row r="21859" spans="7:12" x14ac:dyDescent="0.15">
      <c r="G21859"/>
      <c r="H21859"/>
      <c r="I21859"/>
      <c r="J21859"/>
      <c r="K21859"/>
      <c r="L21859" s="172"/>
    </row>
    <row r="21860" spans="7:12" x14ac:dyDescent="0.15">
      <c r="G21860"/>
      <c r="H21860"/>
      <c r="I21860"/>
      <c r="J21860"/>
      <c r="K21860"/>
      <c r="L21860" s="172"/>
    </row>
    <row r="21861" spans="7:12" x14ac:dyDescent="0.15">
      <c r="G21861"/>
      <c r="H21861"/>
      <c r="I21861"/>
      <c r="J21861"/>
      <c r="K21861"/>
      <c r="L21861" s="172"/>
    </row>
    <row r="21862" spans="7:12" x14ac:dyDescent="0.15">
      <c r="G21862"/>
      <c r="H21862"/>
      <c r="I21862"/>
      <c r="J21862"/>
      <c r="K21862"/>
      <c r="L21862" s="172"/>
    </row>
    <row r="21863" spans="7:12" x14ac:dyDescent="0.15">
      <c r="G21863"/>
      <c r="H21863"/>
      <c r="I21863"/>
      <c r="J21863"/>
      <c r="K21863"/>
      <c r="L21863" s="172"/>
    </row>
    <row r="21864" spans="7:12" x14ac:dyDescent="0.15">
      <c r="G21864"/>
      <c r="H21864"/>
      <c r="I21864"/>
      <c r="J21864"/>
      <c r="K21864"/>
      <c r="L21864" s="172"/>
    </row>
    <row r="21865" spans="7:12" x14ac:dyDescent="0.15">
      <c r="G21865"/>
      <c r="H21865"/>
      <c r="I21865"/>
      <c r="J21865"/>
      <c r="K21865"/>
      <c r="L21865" s="172"/>
    </row>
    <row r="21866" spans="7:12" x14ac:dyDescent="0.15">
      <c r="G21866"/>
      <c r="H21866"/>
      <c r="I21866"/>
      <c r="J21866"/>
      <c r="K21866"/>
      <c r="L21866" s="172"/>
    </row>
    <row r="21867" spans="7:12" x14ac:dyDescent="0.15">
      <c r="G21867"/>
      <c r="H21867"/>
      <c r="I21867"/>
      <c r="J21867"/>
      <c r="K21867"/>
      <c r="L21867" s="172"/>
    </row>
    <row r="21868" spans="7:12" x14ac:dyDescent="0.15">
      <c r="G21868"/>
      <c r="H21868"/>
      <c r="I21868"/>
      <c r="J21868"/>
      <c r="K21868"/>
      <c r="L21868" s="172"/>
    </row>
    <row r="21869" spans="7:12" x14ac:dyDescent="0.15">
      <c r="G21869"/>
      <c r="H21869"/>
      <c r="I21869"/>
      <c r="J21869"/>
      <c r="K21869"/>
      <c r="L21869" s="172"/>
    </row>
    <row r="21870" spans="7:12" x14ac:dyDescent="0.15">
      <c r="G21870"/>
      <c r="H21870"/>
      <c r="I21870"/>
      <c r="J21870"/>
      <c r="K21870"/>
      <c r="L21870" s="172"/>
    </row>
    <row r="21871" spans="7:12" x14ac:dyDescent="0.15">
      <c r="G21871"/>
      <c r="H21871"/>
      <c r="I21871"/>
      <c r="J21871"/>
      <c r="K21871"/>
      <c r="L21871" s="172"/>
    </row>
    <row r="21872" spans="7:12" x14ac:dyDescent="0.15">
      <c r="G21872"/>
      <c r="H21872"/>
      <c r="I21872"/>
      <c r="J21872"/>
      <c r="K21872"/>
      <c r="L21872" s="172"/>
    </row>
    <row r="21873" spans="7:12" x14ac:dyDescent="0.15">
      <c r="G21873"/>
      <c r="H21873"/>
      <c r="I21873"/>
      <c r="J21873"/>
      <c r="K21873"/>
      <c r="L21873" s="172"/>
    </row>
    <row r="21874" spans="7:12" x14ac:dyDescent="0.15">
      <c r="G21874"/>
      <c r="H21874"/>
      <c r="I21874"/>
      <c r="J21874"/>
      <c r="K21874"/>
      <c r="L21874" s="172"/>
    </row>
    <row r="21875" spans="7:12" x14ac:dyDescent="0.15">
      <c r="G21875"/>
      <c r="H21875"/>
      <c r="I21875"/>
      <c r="J21875"/>
      <c r="K21875"/>
      <c r="L21875" s="172"/>
    </row>
    <row r="21876" spans="7:12" x14ac:dyDescent="0.15">
      <c r="G21876"/>
      <c r="H21876"/>
      <c r="I21876"/>
      <c r="J21876"/>
      <c r="K21876"/>
      <c r="L21876" s="172"/>
    </row>
    <row r="21877" spans="7:12" x14ac:dyDescent="0.15">
      <c r="G21877"/>
      <c r="H21877"/>
      <c r="I21877"/>
      <c r="J21877"/>
      <c r="K21877"/>
      <c r="L21877" s="172"/>
    </row>
    <row r="21878" spans="7:12" x14ac:dyDescent="0.15">
      <c r="G21878"/>
      <c r="H21878"/>
      <c r="I21878"/>
      <c r="J21878"/>
      <c r="K21878"/>
      <c r="L21878" s="172"/>
    </row>
    <row r="21879" spans="7:12" x14ac:dyDescent="0.15">
      <c r="G21879"/>
      <c r="H21879"/>
      <c r="I21879"/>
      <c r="J21879"/>
      <c r="K21879"/>
      <c r="L21879" s="172"/>
    </row>
    <row r="21880" spans="7:12" x14ac:dyDescent="0.15">
      <c r="G21880"/>
      <c r="H21880"/>
      <c r="I21880"/>
      <c r="J21880"/>
      <c r="K21880"/>
      <c r="L21880" s="172"/>
    </row>
    <row r="21881" spans="7:12" x14ac:dyDescent="0.15">
      <c r="G21881"/>
      <c r="H21881"/>
      <c r="I21881"/>
      <c r="J21881"/>
      <c r="K21881"/>
      <c r="L21881" s="172"/>
    </row>
    <row r="21882" spans="7:12" x14ac:dyDescent="0.15">
      <c r="G21882"/>
      <c r="H21882"/>
      <c r="I21882"/>
      <c r="J21882"/>
      <c r="K21882"/>
      <c r="L21882" s="172"/>
    </row>
    <row r="21883" spans="7:12" x14ac:dyDescent="0.15">
      <c r="G21883"/>
      <c r="H21883"/>
      <c r="I21883"/>
      <c r="J21883"/>
      <c r="K21883"/>
      <c r="L21883" s="172"/>
    </row>
    <row r="21884" spans="7:12" x14ac:dyDescent="0.15">
      <c r="G21884"/>
      <c r="H21884"/>
      <c r="I21884"/>
      <c r="J21884"/>
      <c r="K21884"/>
      <c r="L21884" s="172"/>
    </row>
    <row r="21885" spans="7:12" x14ac:dyDescent="0.15">
      <c r="G21885"/>
      <c r="H21885"/>
      <c r="I21885"/>
      <c r="J21885"/>
      <c r="K21885"/>
      <c r="L21885" s="172"/>
    </row>
    <row r="21886" spans="7:12" x14ac:dyDescent="0.15">
      <c r="G21886"/>
      <c r="H21886"/>
      <c r="I21886"/>
      <c r="J21886"/>
      <c r="K21886"/>
      <c r="L21886" s="172"/>
    </row>
    <row r="21887" spans="7:12" x14ac:dyDescent="0.15">
      <c r="G21887"/>
      <c r="H21887"/>
      <c r="I21887"/>
      <c r="J21887"/>
      <c r="K21887"/>
      <c r="L21887" s="172"/>
    </row>
    <row r="21888" spans="7:12" x14ac:dyDescent="0.15">
      <c r="G21888"/>
      <c r="H21888"/>
      <c r="I21888"/>
      <c r="J21888"/>
      <c r="K21888"/>
      <c r="L21888" s="172"/>
    </row>
    <row r="21889" spans="7:12" x14ac:dyDescent="0.15">
      <c r="G21889"/>
      <c r="H21889"/>
      <c r="I21889"/>
      <c r="J21889"/>
      <c r="K21889"/>
      <c r="L21889" s="172"/>
    </row>
    <row r="21890" spans="7:12" x14ac:dyDescent="0.15">
      <c r="G21890"/>
      <c r="H21890"/>
      <c r="I21890"/>
      <c r="J21890"/>
      <c r="K21890"/>
      <c r="L21890" s="172"/>
    </row>
    <row r="21891" spans="7:12" x14ac:dyDescent="0.15">
      <c r="G21891"/>
      <c r="H21891"/>
      <c r="I21891"/>
      <c r="J21891"/>
      <c r="K21891"/>
      <c r="L21891" s="172"/>
    </row>
    <row r="21892" spans="7:12" x14ac:dyDescent="0.15">
      <c r="G21892"/>
      <c r="H21892"/>
      <c r="I21892"/>
      <c r="J21892"/>
      <c r="K21892"/>
      <c r="L21892" s="172"/>
    </row>
    <row r="21893" spans="7:12" x14ac:dyDescent="0.15">
      <c r="G21893"/>
      <c r="H21893"/>
      <c r="I21893"/>
      <c r="J21893"/>
      <c r="K21893"/>
      <c r="L21893" s="172"/>
    </row>
    <row r="21894" spans="7:12" x14ac:dyDescent="0.15">
      <c r="G21894"/>
      <c r="H21894"/>
      <c r="I21894"/>
      <c r="J21894"/>
      <c r="K21894"/>
      <c r="L21894" s="172"/>
    </row>
    <row r="21895" spans="7:12" x14ac:dyDescent="0.15">
      <c r="G21895"/>
      <c r="H21895"/>
      <c r="I21895"/>
      <c r="J21895"/>
      <c r="K21895"/>
      <c r="L21895" s="172"/>
    </row>
    <row r="21896" spans="7:12" x14ac:dyDescent="0.15">
      <c r="G21896"/>
      <c r="H21896"/>
      <c r="I21896"/>
      <c r="J21896"/>
      <c r="K21896"/>
      <c r="L21896" s="172"/>
    </row>
    <row r="21897" spans="7:12" x14ac:dyDescent="0.15">
      <c r="G21897"/>
      <c r="H21897"/>
      <c r="I21897"/>
      <c r="J21897"/>
      <c r="K21897"/>
      <c r="L21897" s="172"/>
    </row>
    <row r="21898" spans="7:12" x14ac:dyDescent="0.15">
      <c r="G21898"/>
      <c r="H21898"/>
      <c r="I21898"/>
      <c r="J21898"/>
      <c r="K21898"/>
      <c r="L21898" s="172"/>
    </row>
    <row r="21899" spans="7:12" x14ac:dyDescent="0.15">
      <c r="G21899"/>
      <c r="H21899"/>
      <c r="I21899"/>
      <c r="J21899"/>
      <c r="K21899"/>
      <c r="L21899" s="172"/>
    </row>
    <row r="21900" spans="7:12" x14ac:dyDescent="0.15">
      <c r="G21900"/>
      <c r="H21900"/>
      <c r="I21900"/>
      <c r="J21900"/>
      <c r="K21900"/>
      <c r="L21900" s="172"/>
    </row>
    <row r="21901" spans="7:12" x14ac:dyDescent="0.15">
      <c r="G21901"/>
      <c r="H21901"/>
      <c r="I21901"/>
      <c r="J21901"/>
      <c r="K21901"/>
      <c r="L21901" s="172"/>
    </row>
    <row r="21902" spans="7:12" x14ac:dyDescent="0.15">
      <c r="G21902"/>
      <c r="H21902"/>
      <c r="I21902"/>
      <c r="J21902"/>
      <c r="K21902"/>
      <c r="L21902" s="172"/>
    </row>
    <row r="21903" spans="7:12" x14ac:dyDescent="0.15">
      <c r="G21903"/>
      <c r="H21903"/>
      <c r="I21903"/>
      <c r="J21903"/>
      <c r="K21903"/>
      <c r="L21903" s="172"/>
    </row>
    <row r="21904" spans="7:12" x14ac:dyDescent="0.15">
      <c r="G21904"/>
      <c r="H21904"/>
      <c r="I21904"/>
      <c r="J21904"/>
      <c r="K21904"/>
      <c r="L21904" s="172"/>
    </row>
    <row r="21905" spans="7:12" x14ac:dyDescent="0.15">
      <c r="G21905"/>
      <c r="H21905"/>
      <c r="I21905"/>
      <c r="J21905"/>
      <c r="K21905"/>
      <c r="L21905" s="172"/>
    </row>
    <row r="21906" spans="7:12" x14ac:dyDescent="0.15">
      <c r="G21906"/>
      <c r="H21906"/>
      <c r="I21906"/>
      <c r="J21906"/>
      <c r="K21906"/>
      <c r="L21906" s="172"/>
    </row>
    <row r="21907" spans="7:12" x14ac:dyDescent="0.15">
      <c r="G21907"/>
      <c r="H21907"/>
      <c r="I21907"/>
      <c r="J21907"/>
      <c r="K21907"/>
      <c r="L21907" s="172"/>
    </row>
    <row r="21908" spans="7:12" x14ac:dyDescent="0.15">
      <c r="G21908"/>
      <c r="H21908"/>
      <c r="I21908"/>
      <c r="J21908"/>
      <c r="K21908"/>
      <c r="L21908" s="172"/>
    </row>
    <row r="21909" spans="7:12" x14ac:dyDescent="0.15">
      <c r="G21909"/>
      <c r="H21909"/>
      <c r="I21909"/>
      <c r="J21909"/>
      <c r="K21909"/>
      <c r="L21909" s="172"/>
    </row>
    <row r="21910" spans="7:12" x14ac:dyDescent="0.15">
      <c r="G21910"/>
      <c r="H21910"/>
      <c r="I21910"/>
      <c r="J21910"/>
      <c r="K21910"/>
      <c r="L21910" s="172"/>
    </row>
    <row r="21911" spans="7:12" x14ac:dyDescent="0.15">
      <c r="G21911"/>
      <c r="H21911"/>
      <c r="I21911"/>
      <c r="J21911"/>
      <c r="K21911"/>
      <c r="L21911" s="172"/>
    </row>
    <row r="21912" spans="7:12" x14ac:dyDescent="0.15">
      <c r="G21912"/>
      <c r="H21912"/>
      <c r="I21912"/>
      <c r="J21912"/>
      <c r="K21912"/>
      <c r="L21912" s="172"/>
    </row>
    <row r="21913" spans="7:12" x14ac:dyDescent="0.15">
      <c r="G21913"/>
      <c r="H21913"/>
      <c r="I21913"/>
      <c r="J21913"/>
      <c r="K21913"/>
      <c r="L21913" s="172"/>
    </row>
    <row r="21914" spans="7:12" x14ac:dyDescent="0.15">
      <c r="G21914"/>
      <c r="H21914"/>
      <c r="I21914"/>
      <c r="J21914"/>
      <c r="K21914"/>
      <c r="L21914" s="172"/>
    </row>
    <row r="21915" spans="7:12" x14ac:dyDescent="0.15">
      <c r="G21915"/>
      <c r="H21915"/>
      <c r="I21915"/>
      <c r="J21915"/>
      <c r="K21915"/>
      <c r="L21915" s="172"/>
    </row>
    <row r="21916" spans="7:12" x14ac:dyDescent="0.15">
      <c r="G21916"/>
      <c r="H21916"/>
      <c r="I21916"/>
      <c r="J21916"/>
      <c r="K21916"/>
      <c r="L21916" s="172"/>
    </row>
    <row r="21917" spans="7:12" x14ac:dyDescent="0.15">
      <c r="G21917"/>
      <c r="H21917"/>
      <c r="I21917"/>
      <c r="J21917"/>
      <c r="K21917"/>
      <c r="L21917" s="172"/>
    </row>
    <row r="21918" spans="7:12" x14ac:dyDescent="0.15">
      <c r="G21918"/>
      <c r="H21918"/>
      <c r="I21918"/>
      <c r="J21918"/>
      <c r="K21918"/>
      <c r="L21918" s="172"/>
    </row>
    <row r="21919" spans="7:12" x14ac:dyDescent="0.15">
      <c r="G21919"/>
      <c r="H21919"/>
      <c r="I21919"/>
      <c r="J21919"/>
      <c r="K21919"/>
      <c r="L21919" s="172"/>
    </row>
    <row r="21920" spans="7:12" x14ac:dyDescent="0.15">
      <c r="G21920"/>
      <c r="H21920"/>
      <c r="I21920"/>
      <c r="J21920"/>
      <c r="K21920"/>
      <c r="L21920" s="172"/>
    </row>
    <row r="21921" spans="7:12" x14ac:dyDescent="0.15">
      <c r="G21921"/>
      <c r="H21921"/>
      <c r="I21921"/>
      <c r="J21921"/>
      <c r="K21921"/>
      <c r="L21921" s="172"/>
    </row>
    <row r="21922" spans="7:12" x14ac:dyDescent="0.15">
      <c r="G21922"/>
      <c r="H21922"/>
      <c r="I21922"/>
      <c r="J21922"/>
      <c r="K21922"/>
      <c r="L21922" s="172"/>
    </row>
    <row r="21923" spans="7:12" x14ac:dyDescent="0.15">
      <c r="G21923"/>
      <c r="H21923"/>
      <c r="I21923"/>
      <c r="J21923"/>
      <c r="K21923"/>
      <c r="L21923" s="172"/>
    </row>
    <row r="21924" spans="7:12" x14ac:dyDescent="0.15">
      <c r="G21924"/>
      <c r="H21924"/>
      <c r="I21924"/>
      <c r="J21924"/>
      <c r="K21924"/>
      <c r="L21924" s="172"/>
    </row>
    <row r="21925" spans="7:12" x14ac:dyDescent="0.15">
      <c r="G21925"/>
      <c r="H21925"/>
      <c r="I21925"/>
      <c r="J21925"/>
      <c r="K21925"/>
      <c r="L21925" s="172"/>
    </row>
    <row r="21926" spans="7:12" x14ac:dyDescent="0.15">
      <c r="G21926"/>
      <c r="H21926"/>
      <c r="I21926"/>
      <c r="J21926"/>
      <c r="K21926"/>
      <c r="L21926" s="172"/>
    </row>
    <row r="21927" spans="7:12" x14ac:dyDescent="0.15">
      <c r="G21927"/>
      <c r="H21927"/>
      <c r="I21927"/>
      <c r="J21927"/>
      <c r="K21927"/>
      <c r="L21927" s="172"/>
    </row>
    <row r="21928" spans="7:12" x14ac:dyDescent="0.15">
      <c r="G21928"/>
      <c r="H21928"/>
      <c r="I21928"/>
      <c r="J21928"/>
      <c r="K21928"/>
      <c r="L21928" s="172"/>
    </row>
    <row r="21929" spans="7:12" x14ac:dyDescent="0.15">
      <c r="G21929"/>
      <c r="H21929"/>
      <c r="I21929"/>
      <c r="J21929"/>
      <c r="K21929"/>
      <c r="L21929" s="172"/>
    </row>
    <row r="21930" spans="7:12" x14ac:dyDescent="0.15">
      <c r="G21930"/>
      <c r="H21930"/>
      <c r="I21930"/>
      <c r="J21930"/>
      <c r="K21930"/>
      <c r="L21930" s="172"/>
    </row>
    <row r="21931" spans="7:12" x14ac:dyDescent="0.15">
      <c r="G21931"/>
      <c r="H21931"/>
      <c r="I21931"/>
      <c r="J21931"/>
      <c r="K21931"/>
      <c r="L21931" s="172"/>
    </row>
    <row r="21932" spans="7:12" x14ac:dyDescent="0.15">
      <c r="G21932"/>
      <c r="H21932"/>
      <c r="I21932"/>
      <c r="J21932"/>
      <c r="K21932"/>
      <c r="L21932" s="172"/>
    </row>
    <row r="21933" spans="7:12" x14ac:dyDescent="0.15">
      <c r="G21933"/>
      <c r="H21933"/>
      <c r="I21933"/>
      <c r="J21933"/>
      <c r="K21933"/>
      <c r="L21933" s="172"/>
    </row>
    <row r="21934" spans="7:12" x14ac:dyDescent="0.15">
      <c r="G21934"/>
      <c r="H21934"/>
      <c r="I21934"/>
      <c r="J21934"/>
      <c r="K21934"/>
      <c r="L21934" s="172"/>
    </row>
    <row r="21935" spans="7:12" x14ac:dyDescent="0.15">
      <c r="G21935"/>
      <c r="H21935"/>
      <c r="I21935"/>
      <c r="J21935"/>
      <c r="K21935"/>
      <c r="L21935" s="172"/>
    </row>
    <row r="21936" spans="7:12" x14ac:dyDescent="0.15">
      <c r="G21936"/>
      <c r="H21936"/>
      <c r="I21936"/>
      <c r="J21936"/>
      <c r="K21936"/>
      <c r="L21936" s="172"/>
    </row>
    <row r="21937" spans="7:12" x14ac:dyDescent="0.15">
      <c r="G21937"/>
      <c r="H21937"/>
      <c r="I21937"/>
      <c r="J21937"/>
      <c r="K21937"/>
      <c r="L21937" s="172"/>
    </row>
    <row r="21938" spans="7:12" x14ac:dyDescent="0.15">
      <c r="G21938"/>
      <c r="H21938"/>
      <c r="I21938"/>
      <c r="J21938"/>
      <c r="K21938"/>
      <c r="L21938" s="172"/>
    </row>
    <row r="21939" spans="7:12" x14ac:dyDescent="0.15">
      <c r="G21939"/>
      <c r="H21939"/>
      <c r="I21939"/>
      <c r="J21939"/>
      <c r="K21939"/>
      <c r="L21939" s="172"/>
    </row>
    <row r="21940" spans="7:12" x14ac:dyDescent="0.15">
      <c r="G21940"/>
      <c r="H21940"/>
      <c r="I21940"/>
      <c r="J21940"/>
      <c r="K21940"/>
      <c r="L21940" s="172"/>
    </row>
    <row r="21941" spans="7:12" x14ac:dyDescent="0.15">
      <c r="G21941"/>
      <c r="H21941"/>
      <c r="I21941"/>
      <c r="J21941"/>
      <c r="K21941"/>
      <c r="L21941" s="172"/>
    </row>
    <row r="21942" spans="7:12" x14ac:dyDescent="0.15">
      <c r="G21942"/>
      <c r="H21942"/>
      <c r="I21942"/>
      <c r="J21942"/>
      <c r="K21942"/>
      <c r="L21942" s="172"/>
    </row>
    <row r="21943" spans="7:12" x14ac:dyDescent="0.15">
      <c r="G21943"/>
      <c r="H21943"/>
      <c r="I21943"/>
      <c r="J21943"/>
      <c r="K21943"/>
      <c r="L21943" s="172"/>
    </row>
    <row r="21944" spans="7:12" x14ac:dyDescent="0.15">
      <c r="G21944"/>
      <c r="H21944"/>
      <c r="I21944"/>
      <c r="J21944"/>
      <c r="K21944"/>
      <c r="L21944" s="172"/>
    </row>
    <row r="21945" spans="7:12" x14ac:dyDescent="0.15">
      <c r="G21945"/>
      <c r="H21945"/>
      <c r="I21945"/>
      <c r="J21945"/>
      <c r="K21945"/>
      <c r="L21945" s="172"/>
    </row>
    <row r="21946" spans="7:12" x14ac:dyDescent="0.15">
      <c r="G21946"/>
      <c r="H21946"/>
      <c r="I21946"/>
      <c r="J21946"/>
      <c r="K21946"/>
      <c r="L21946" s="172"/>
    </row>
    <row r="21947" spans="7:12" x14ac:dyDescent="0.15">
      <c r="G21947"/>
      <c r="H21947"/>
      <c r="I21947"/>
      <c r="J21947"/>
      <c r="K21947"/>
      <c r="L21947" s="172"/>
    </row>
    <row r="21948" spans="7:12" x14ac:dyDescent="0.15">
      <c r="G21948"/>
      <c r="H21948"/>
      <c r="I21948"/>
      <c r="J21948"/>
      <c r="K21948"/>
      <c r="L21948" s="172"/>
    </row>
    <row r="21949" spans="7:12" x14ac:dyDescent="0.15">
      <c r="G21949"/>
      <c r="H21949"/>
      <c r="I21949"/>
      <c r="J21949"/>
      <c r="K21949"/>
      <c r="L21949" s="172"/>
    </row>
    <row r="21950" spans="7:12" x14ac:dyDescent="0.15">
      <c r="G21950"/>
      <c r="H21950"/>
      <c r="I21950"/>
      <c r="J21950"/>
      <c r="K21950"/>
      <c r="L21950" s="172"/>
    </row>
    <row r="21951" spans="7:12" x14ac:dyDescent="0.15">
      <c r="G21951"/>
      <c r="H21951"/>
      <c r="I21951"/>
      <c r="J21951"/>
      <c r="K21951"/>
      <c r="L21951" s="172"/>
    </row>
    <row r="21952" spans="7:12" x14ac:dyDescent="0.15">
      <c r="G21952"/>
      <c r="H21952"/>
      <c r="I21952"/>
      <c r="J21952"/>
      <c r="K21952"/>
      <c r="L21952" s="172"/>
    </row>
    <row r="21953" spans="7:12" x14ac:dyDescent="0.15">
      <c r="G21953"/>
      <c r="H21953"/>
      <c r="I21953"/>
      <c r="J21953"/>
      <c r="K21953"/>
      <c r="L21953" s="172"/>
    </row>
    <row r="21954" spans="7:12" x14ac:dyDescent="0.15">
      <c r="G21954"/>
      <c r="H21954"/>
      <c r="I21954"/>
      <c r="J21954"/>
      <c r="K21954"/>
      <c r="L21954" s="172"/>
    </row>
    <row r="21955" spans="7:12" x14ac:dyDescent="0.15">
      <c r="G21955"/>
      <c r="H21955"/>
      <c r="I21955"/>
      <c r="J21955"/>
      <c r="K21955"/>
      <c r="L21955" s="172"/>
    </row>
    <row r="21956" spans="7:12" x14ac:dyDescent="0.15">
      <c r="G21956"/>
      <c r="H21956"/>
      <c r="I21956"/>
      <c r="J21956"/>
      <c r="K21956"/>
      <c r="L21956" s="172"/>
    </row>
    <row r="21957" spans="7:12" x14ac:dyDescent="0.15">
      <c r="G21957"/>
      <c r="H21957"/>
      <c r="I21957"/>
      <c r="J21957"/>
      <c r="K21957"/>
      <c r="L21957" s="172"/>
    </row>
    <row r="21958" spans="7:12" x14ac:dyDescent="0.15">
      <c r="G21958"/>
      <c r="H21958"/>
      <c r="I21958"/>
      <c r="J21958"/>
      <c r="K21958"/>
      <c r="L21958" s="172"/>
    </row>
    <row r="21959" spans="7:12" x14ac:dyDescent="0.15">
      <c r="G21959"/>
      <c r="H21959"/>
      <c r="I21959"/>
      <c r="J21959"/>
      <c r="K21959"/>
      <c r="L21959" s="172"/>
    </row>
    <row r="21960" spans="7:12" x14ac:dyDescent="0.15">
      <c r="G21960"/>
      <c r="H21960"/>
      <c r="I21960"/>
      <c r="J21960"/>
      <c r="K21960"/>
      <c r="L21960" s="172"/>
    </row>
    <row r="21961" spans="7:12" x14ac:dyDescent="0.15">
      <c r="G21961"/>
      <c r="H21961"/>
      <c r="I21961"/>
      <c r="J21961"/>
      <c r="K21961"/>
      <c r="L21961" s="172"/>
    </row>
    <row r="21962" spans="7:12" x14ac:dyDescent="0.15">
      <c r="G21962"/>
      <c r="H21962"/>
      <c r="I21962"/>
      <c r="J21962"/>
      <c r="K21962"/>
      <c r="L21962" s="172"/>
    </row>
    <row r="21963" spans="7:12" x14ac:dyDescent="0.15">
      <c r="G21963"/>
      <c r="H21963"/>
      <c r="I21963"/>
      <c r="J21963"/>
      <c r="K21963"/>
      <c r="L21963" s="172"/>
    </row>
    <row r="21964" spans="7:12" x14ac:dyDescent="0.15">
      <c r="G21964"/>
      <c r="H21964"/>
      <c r="I21964"/>
      <c r="J21964"/>
      <c r="K21964"/>
      <c r="L21964" s="172"/>
    </row>
    <row r="21965" spans="7:12" x14ac:dyDescent="0.15">
      <c r="G21965"/>
      <c r="H21965"/>
      <c r="I21965"/>
      <c r="J21965"/>
      <c r="K21965"/>
      <c r="L21965" s="172"/>
    </row>
    <row r="21966" spans="7:12" x14ac:dyDescent="0.15">
      <c r="G21966"/>
      <c r="H21966"/>
      <c r="I21966"/>
      <c r="J21966"/>
      <c r="K21966"/>
      <c r="L21966" s="172"/>
    </row>
    <row r="21967" spans="7:12" x14ac:dyDescent="0.15">
      <c r="G21967"/>
      <c r="H21967"/>
      <c r="I21967"/>
      <c r="J21967"/>
      <c r="K21967"/>
      <c r="L21967" s="172"/>
    </row>
    <row r="21968" spans="7:12" x14ac:dyDescent="0.15">
      <c r="G21968"/>
      <c r="H21968"/>
      <c r="I21968"/>
      <c r="J21968"/>
      <c r="K21968"/>
      <c r="L21968" s="172"/>
    </row>
    <row r="21969" spans="7:12" x14ac:dyDescent="0.15">
      <c r="G21969"/>
      <c r="H21969"/>
      <c r="I21969"/>
      <c r="J21969"/>
      <c r="K21969"/>
      <c r="L21969" s="172"/>
    </row>
    <row r="21970" spans="7:12" x14ac:dyDescent="0.15">
      <c r="G21970"/>
      <c r="H21970"/>
      <c r="I21970"/>
      <c r="J21970"/>
      <c r="K21970"/>
      <c r="L21970" s="172"/>
    </row>
    <row r="21971" spans="7:12" x14ac:dyDescent="0.15">
      <c r="G21971"/>
      <c r="H21971"/>
      <c r="I21971"/>
      <c r="J21971"/>
      <c r="K21971"/>
      <c r="L21971" s="172"/>
    </row>
    <row r="21972" spans="7:12" x14ac:dyDescent="0.15">
      <c r="G21972"/>
      <c r="H21972"/>
      <c r="I21972"/>
      <c r="J21972"/>
      <c r="K21972"/>
      <c r="L21972" s="172"/>
    </row>
    <row r="21973" spans="7:12" x14ac:dyDescent="0.15">
      <c r="G21973"/>
      <c r="H21973"/>
      <c r="I21973"/>
      <c r="J21973"/>
      <c r="K21973"/>
      <c r="L21973" s="172"/>
    </row>
    <row r="21974" spans="7:12" x14ac:dyDescent="0.15">
      <c r="G21974"/>
      <c r="H21974"/>
      <c r="I21974"/>
      <c r="J21974"/>
      <c r="K21974"/>
      <c r="L21974" s="172"/>
    </row>
    <row r="21975" spans="7:12" x14ac:dyDescent="0.15">
      <c r="G21975"/>
      <c r="H21975"/>
      <c r="I21975"/>
      <c r="J21975"/>
      <c r="K21975"/>
      <c r="L21975" s="172"/>
    </row>
    <row r="21976" spans="7:12" x14ac:dyDescent="0.15">
      <c r="G21976"/>
      <c r="H21976"/>
      <c r="I21976"/>
      <c r="J21976"/>
      <c r="K21976"/>
      <c r="L21976" s="172"/>
    </row>
    <row r="21977" spans="7:12" x14ac:dyDescent="0.15">
      <c r="G21977"/>
      <c r="H21977"/>
      <c r="I21977"/>
      <c r="J21977"/>
      <c r="K21977"/>
      <c r="L21977" s="172"/>
    </row>
    <row r="21978" spans="7:12" x14ac:dyDescent="0.15">
      <c r="G21978"/>
      <c r="H21978"/>
      <c r="I21978"/>
      <c r="J21978"/>
      <c r="K21978"/>
      <c r="L21978" s="172"/>
    </row>
    <row r="21979" spans="7:12" x14ac:dyDescent="0.15">
      <c r="G21979"/>
      <c r="H21979"/>
      <c r="I21979"/>
      <c r="J21979"/>
      <c r="K21979"/>
      <c r="L21979" s="172"/>
    </row>
    <row r="21980" spans="7:12" x14ac:dyDescent="0.15">
      <c r="G21980"/>
      <c r="H21980"/>
      <c r="I21980"/>
      <c r="J21980"/>
      <c r="K21980"/>
      <c r="L21980" s="172"/>
    </row>
    <row r="21981" spans="7:12" x14ac:dyDescent="0.15">
      <c r="G21981"/>
      <c r="H21981"/>
      <c r="I21981"/>
      <c r="J21981"/>
      <c r="K21981"/>
      <c r="L21981" s="172"/>
    </row>
    <row r="21982" spans="7:12" x14ac:dyDescent="0.15">
      <c r="G21982"/>
      <c r="H21982"/>
      <c r="I21982"/>
      <c r="J21982"/>
      <c r="K21982"/>
      <c r="L21982" s="172"/>
    </row>
    <row r="21983" spans="7:12" x14ac:dyDescent="0.15">
      <c r="G21983"/>
      <c r="H21983"/>
      <c r="I21983"/>
      <c r="J21983"/>
      <c r="K21983"/>
      <c r="L21983" s="172"/>
    </row>
    <row r="21984" spans="7:12" x14ac:dyDescent="0.15">
      <c r="G21984"/>
      <c r="H21984"/>
      <c r="I21984"/>
      <c r="J21984"/>
      <c r="K21984"/>
      <c r="L21984" s="172"/>
    </row>
    <row r="21985" spans="7:12" x14ac:dyDescent="0.15">
      <c r="G21985"/>
      <c r="H21985"/>
      <c r="I21985"/>
      <c r="J21985"/>
      <c r="K21985"/>
      <c r="L21985" s="172"/>
    </row>
    <row r="21986" spans="7:12" x14ac:dyDescent="0.15">
      <c r="G21986"/>
      <c r="H21986"/>
      <c r="I21986"/>
      <c r="J21986"/>
      <c r="K21986"/>
      <c r="L21986" s="172"/>
    </row>
    <row r="21987" spans="7:12" x14ac:dyDescent="0.15">
      <c r="G21987"/>
      <c r="H21987"/>
      <c r="I21987"/>
      <c r="J21987"/>
      <c r="K21987"/>
      <c r="L21987" s="172"/>
    </row>
    <row r="21988" spans="7:12" x14ac:dyDescent="0.15">
      <c r="G21988"/>
      <c r="H21988"/>
      <c r="I21988"/>
      <c r="J21988"/>
      <c r="K21988"/>
      <c r="L21988" s="172"/>
    </row>
    <row r="21989" spans="7:12" x14ac:dyDescent="0.15">
      <c r="G21989"/>
      <c r="H21989"/>
      <c r="I21989"/>
      <c r="J21989"/>
      <c r="K21989"/>
      <c r="L21989" s="172"/>
    </row>
    <row r="21990" spans="7:12" x14ac:dyDescent="0.15">
      <c r="G21990"/>
      <c r="H21990"/>
      <c r="I21990"/>
      <c r="J21990"/>
      <c r="K21990"/>
      <c r="L21990" s="172"/>
    </row>
    <row r="21991" spans="7:12" x14ac:dyDescent="0.15">
      <c r="G21991"/>
      <c r="H21991"/>
      <c r="I21991"/>
      <c r="J21991"/>
      <c r="K21991"/>
      <c r="L21991" s="172"/>
    </row>
    <row r="21992" spans="7:12" x14ac:dyDescent="0.15">
      <c r="G21992"/>
      <c r="H21992"/>
      <c r="I21992"/>
      <c r="J21992"/>
      <c r="K21992"/>
      <c r="L21992" s="172"/>
    </row>
    <row r="21993" spans="7:12" x14ac:dyDescent="0.15">
      <c r="G21993"/>
      <c r="H21993"/>
      <c r="I21993"/>
      <c r="J21993"/>
      <c r="K21993"/>
      <c r="L21993" s="172"/>
    </row>
    <row r="21994" spans="7:12" x14ac:dyDescent="0.15">
      <c r="G21994"/>
      <c r="H21994"/>
      <c r="I21994"/>
      <c r="J21994"/>
      <c r="K21994"/>
      <c r="L21994" s="172"/>
    </row>
    <row r="21995" spans="7:12" x14ac:dyDescent="0.15">
      <c r="G21995"/>
      <c r="H21995"/>
      <c r="I21995"/>
      <c r="J21995"/>
      <c r="K21995"/>
      <c r="L21995" s="172"/>
    </row>
    <row r="21996" spans="7:12" x14ac:dyDescent="0.15">
      <c r="G21996"/>
      <c r="H21996"/>
      <c r="I21996"/>
      <c r="J21996"/>
      <c r="K21996"/>
      <c r="L21996" s="172"/>
    </row>
    <row r="21997" spans="7:12" x14ac:dyDescent="0.15">
      <c r="G21997"/>
      <c r="H21997"/>
      <c r="I21997"/>
      <c r="J21997"/>
      <c r="K21997"/>
      <c r="L21997" s="172"/>
    </row>
    <row r="21998" spans="7:12" x14ac:dyDescent="0.15">
      <c r="G21998"/>
      <c r="H21998"/>
      <c r="I21998"/>
      <c r="J21998"/>
      <c r="K21998"/>
      <c r="L21998" s="172"/>
    </row>
    <row r="21999" spans="7:12" x14ac:dyDescent="0.15">
      <c r="G21999"/>
      <c r="H21999"/>
      <c r="I21999"/>
      <c r="J21999"/>
      <c r="K21999"/>
      <c r="L21999" s="172"/>
    </row>
    <row r="22000" spans="7:12" x14ac:dyDescent="0.15">
      <c r="G22000"/>
      <c r="H22000"/>
      <c r="I22000"/>
      <c r="J22000"/>
      <c r="K22000"/>
      <c r="L22000" s="172"/>
    </row>
    <row r="22001" spans="7:12" x14ac:dyDescent="0.15">
      <c r="G22001"/>
      <c r="H22001"/>
      <c r="I22001"/>
      <c r="J22001"/>
      <c r="K22001"/>
      <c r="L22001" s="172"/>
    </row>
    <row r="22002" spans="7:12" x14ac:dyDescent="0.15">
      <c r="G22002"/>
      <c r="H22002"/>
      <c r="I22002"/>
      <c r="J22002"/>
      <c r="K22002"/>
      <c r="L22002" s="172"/>
    </row>
    <row r="22003" spans="7:12" x14ac:dyDescent="0.15">
      <c r="G22003"/>
      <c r="H22003"/>
      <c r="I22003"/>
      <c r="J22003"/>
      <c r="K22003"/>
      <c r="L22003" s="172"/>
    </row>
    <row r="22004" spans="7:12" x14ac:dyDescent="0.15">
      <c r="G22004"/>
      <c r="H22004"/>
      <c r="I22004"/>
      <c r="J22004"/>
      <c r="K22004"/>
      <c r="L22004" s="172"/>
    </row>
    <row r="22005" spans="7:12" x14ac:dyDescent="0.15">
      <c r="G22005"/>
      <c r="H22005"/>
      <c r="I22005"/>
      <c r="J22005"/>
      <c r="K22005"/>
      <c r="L22005" s="172"/>
    </row>
    <row r="22006" spans="7:12" x14ac:dyDescent="0.15">
      <c r="G22006"/>
      <c r="H22006"/>
      <c r="I22006"/>
      <c r="J22006"/>
      <c r="K22006"/>
      <c r="L22006" s="172"/>
    </row>
    <row r="22007" spans="7:12" x14ac:dyDescent="0.15">
      <c r="G22007"/>
      <c r="H22007"/>
      <c r="I22007"/>
      <c r="J22007"/>
      <c r="K22007"/>
      <c r="L22007" s="172"/>
    </row>
    <row r="22008" spans="7:12" x14ac:dyDescent="0.15">
      <c r="G22008"/>
      <c r="H22008"/>
      <c r="I22008"/>
      <c r="J22008"/>
      <c r="K22008"/>
      <c r="L22008" s="172"/>
    </row>
    <row r="22009" spans="7:12" x14ac:dyDescent="0.15">
      <c r="G22009"/>
      <c r="H22009"/>
      <c r="I22009"/>
      <c r="J22009"/>
      <c r="K22009"/>
      <c r="L22009" s="172"/>
    </row>
    <row r="22010" spans="7:12" x14ac:dyDescent="0.15">
      <c r="G22010"/>
      <c r="H22010"/>
      <c r="I22010"/>
      <c r="J22010"/>
      <c r="K22010"/>
      <c r="L22010" s="172"/>
    </row>
    <row r="22011" spans="7:12" x14ac:dyDescent="0.15">
      <c r="G22011"/>
      <c r="H22011"/>
      <c r="I22011"/>
      <c r="J22011"/>
      <c r="K22011"/>
      <c r="L22011" s="172"/>
    </row>
    <row r="22012" spans="7:12" x14ac:dyDescent="0.15">
      <c r="G22012"/>
      <c r="H22012"/>
      <c r="I22012"/>
      <c r="J22012"/>
      <c r="K22012"/>
      <c r="L22012" s="172"/>
    </row>
    <row r="22013" spans="7:12" x14ac:dyDescent="0.15">
      <c r="G22013"/>
      <c r="H22013"/>
      <c r="I22013"/>
      <c r="J22013"/>
      <c r="K22013"/>
      <c r="L22013" s="172"/>
    </row>
    <row r="22014" spans="7:12" x14ac:dyDescent="0.15">
      <c r="G22014"/>
      <c r="H22014"/>
      <c r="I22014"/>
      <c r="J22014"/>
      <c r="K22014"/>
      <c r="L22014" s="172"/>
    </row>
    <row r="22015" spans="7:12" x14ac:dyDescent="0.15">
      <c r="G22015"/>
      <c r="H22015"/>
      <c r="I22015"/>
      <c r="J22015"/>
      <c r="K22015"/>
      <c r="L22015" s="172"/>
    </row>
    <row r="22016" spans="7:12" x14ac:dyDescent="0.15">
      <c r="G22016"/>
      <c r="H22016"/>
      <c r="I22016"/>
      <c r="J22016"/>
      <c r="K22016"/>
      <c r="L22016" s="172"/>
    </row>
    <row r="22017" spans="7:12" x14ac:dyDescent="0.15">
      <c r="G22017"/>
      <c r="H22017"/>
      <c r="I22017"/>
      <c r="J22017"/>
      <c r="K22017"/>
      <c r="L22017" s="172"/>
    </row>
    <row r="22018" spans="7:12" x14ac:dyDescent="0.15">
      <c r="G22018"/>
      <c r="H22018"/>
      <c r="I22018"/>
      <c r="J22018"/>
      <c r="K22018"/>
      <c r="L22018" s="172"/>
    </row>
    <row r="22019" spans="7:12" x14ac:dyDescent="0.15">
      <c r="G22019"/>
      <c r="H22019"/>
      <c r="I22019"/>
      <c r="J22019"/>
      <c r="K22019"/>
      <c r="L22019" s="172"/>
    </row>
    <row r="22020" spans="7:12" x14ac:dyDescent="0.15">
      <c r="G22020"/>
      <c r="H22020"/>
      <c r="I22020"/>
      <c r="J22020"/>
      <c r="K22020"/>
      <c r="L22020" s="172"/>
    </row>
    <row r="22021" spans="7:12" x14ac:dyDescent="0.15">
      <c r="G22021"/>
      <c r="H22021"/>
      <c r="I22021"/>
      <c r="J22021"/>
      <c r="K22021"/>
      <c r="L22021" s="172"/>
    </row>
    <row r="22022" spans="7:12" x14ac:dyDescent="0.15">
      <c r="G22022"/>
      <c r="H22022"/>
      <c r="I22022"/>
      <c r="J22022"/>
      <c r="K22022"/>
      <c r="L22022" s="172"/>
    </row>
    <row r="22023" spans="7:12" x14ac:dyDescent="0.15">
      <c r="G22023"/>
      <c r="H22023"/>
      <c r="I22023"/>
      <c r="J22023"/>
      <c r="K22023"/>
      <c r="L22023" s="172"/>
    </row>
    <row r="22024" spans="7:12" x14ac:dyDescent="0.15">
      <c r="G22024"/>
      <c r="H22024"/>
      <c r="I22024"/>
      <c r="J22024"/>
      <c r="K22024"/>
      <c r="L22024" s="172"/>
    </row>
    <row r="22025" spans="7:12" x14ac:dyDescent="0.15">
      <c r="G22025"/>
      <c r="H22025"/>
      <c r="I22025"/>
      <c r="J22025"/>
      <c r="K22025"/>
      <c r="L22025" s="172"/>
    </row>
    <row r="22026" spans="7:12" x14ac:dyDescent="0.15">
      <c r="G22026"/>
      <c r="H22026"/>
      <c r="I22026"/>
      <c r="J22026"/>
      <c r="K22026"/>
      <c r="L22026" s="172"/>
    </row>
    <row r="22027" spans="7:12" x14ac:dyDescent="0.15">
      <c r="G22027"/>
      <c r="H22027"/>
      <c r="I22027"/>
      <c r="J22027"/>
      <c r="K22027"/>
      <c r="L22027" s="172"/>
    </row>
    <row r="22028" spans="7:12" x14ac:dyDescent="0.15">
      <c r="G22028"/>
      <c r="H22028"/>
      <c r="I22028"/>
      <c r="J22028"/>
      <c r="K22028"/>
      <c r="L22028" s="172"/>
    </row>
    <row r="22029" spans="7:12" x14ac:dyDescent="0.15">
      <c r="G22029"/>
      <c r="H22029"/>
      <c r="I22029"/>
      <c r="J22029"/>
      <c r="K22029"/>
      <c r="L22029" s="172"/>
    </row>
    <row r="22030" spans="7:12" x14ac:dyDescent="0.15">
      <c r="G22030"/>
      <c r="H22030"/>
      <c r="I22030"/>
      <c r="J22030"/>
      <c r="K22030"/>
      <c r="L22030" s="172"/>
    </row>
    <row r="22031" spans="7:12" x14ac:dyDescent="0.15">
      <c r="G22031"/>
      <c r="H22031"/>
      <c r="I22031"/>
      <c r="J22031"/>
      <c r="K22031"/>
      <c r="L22031" s="172"/>
    </row>
    <row r="22032" spans="7:12" x14ac:dyDescent="0.15">
      <c r="G22032"/>
      <c r="H22032"/>
      <c r="I22032"/>
      <c r="J22032"/>
      <c r="K22032"/>
      <c r="L22032" s="172"/>
    </row>
    <row r="22033" spans="7:12" x14ac:dyDescent="0.15">
      <c r="G22033"/>
      <c r="H22033"/>
      <c r="I22033"/>
      <c r="J22033"/>
      <c r="K22033"/>
      <c r="L22033" s="172"/>
    </row>
    <row r="22034" spans="7:12" x14ac:dyDescent="0.15">
      <c r="G22034"/>
      <c r="H22034"/>
      <c r="I22034"/>
      <c r="J22034"/>
      <c r="K22034"/>
      <c r="L22034" s="172"/>
    </row>
    <row r="22035" spans="7:12" x14ac:dyDescent="0.15">
      <c r="G22035"/>
      <c r="H22035"/>
      <c r="I22035"/>
      <c r="J22035"/>
      <c r="K22035"/>
      <c r="L22035" s="172"/>
    </row>
    <row r="22036" spans="7:12" x14ac:dyDescent="0.15">
      <c r="G22036"/>
      <c r="H22036"/>
      <c r="I22036"/>
      <c r="J22036"/>
      <c r="K22036"/>
      <c r="L22036" s="172"/>
    </row>
    <row r="22037" spans="7:12" x14ac:dyDescent="0.15">
      <c r="G22037"/>
      <c r="H22037"/>
      <c r="I22037"/>
      <c r="J22037"/>
      <c r="K22037"/>
      <c r="L22037" s="172"/>
    </row>
    <row r="22038" spans="7:12" x14ac:dyDescent="0.15">
      <c r="G22038"/>
      <c r="H22038"/>
      <c r="I22038"/>
      <c r="J22038"/>
      <c r="K22038"/>
      <c r="L22038" s="172"/>
    </row>
    <row r="22039" spans="7:12" x14ac:dyDescent="0.15">
      <c r="G22039"/>
      <c r="H22039"/>
      <c r="I22039"/>
      <c r="J22039"/>
      <c r="K22039"/>
      <c r="L22039" s="172"/>
    </row>
    <row r="22040" spans="7:12" x14ac:dyDescent="0.15">
      <c r="G22040"/>
      <c r="H22040"/>
      <c r="I22040"/>
      <c r="J22040"/>
      <c r="K22040"/>
      <c r="L22040" s="172"/>
    </row>
    <row r="22041" spans="7:12" x14ac:dyDescent="0.15">
      <c r="G22041"/>
      <c r="H22041"/>
      <c r="I22041"/>
      <c r="J22041"/>
      <c r="K22041"/>
      <c r="L22041" s="172"/>
    </row>
    <row r="22042" spans="7:12" x14ac:dyDescent="0.15">
      <c r="G22042"/>
      <c r="H22042"/>
      <c r="I22042"/>
      <c r="J22042"/>
      <c r="K22042"/>
      <c r="L22042" s="172"/>
    </row>
    <row r="22043" spans="7:12" x14ac:dyDescent="0.15">
      <c r="G22043"/>
      <c r="H22043"/>
      <c r="I22043"/>
      <c r="J22043"/>
      <c r="K22043"/>
      <c r="L22043" s="172"/>
    </row>
    <row r="22044" spans="7:12" x14ac:dyDescent="0.15">
      <c r="G22044"/>
      <c r="H22044"/>
      <c r="I22044"/>
      <c r="J22044"/>
      <c r="K22044"/>
      <c r="L22044" s="172"/>
    </row>
    <row r="22045" spans="7:12" x14ac:dyDescent="0.15">
      <c r="G22045"/>
      <c r="H22045"/>
      <c r="I22045"/>
      <c r="J22045"/>
      <c r="K22045"/>
      <c r="L22045" s="172"/>
    </row>
    <row r="22046" spans="7:12" x14ac:dyDescent="0.15">
      <c r="G22046"/>
      <c r="H22046"/>
      <c r="I22046"/>
      <c r="J22046"/>
      <c r="K22046"/>
      <c r="L22046" s="172"/>
    </row>
    <row r="22047" spans="7:12" x14ac:dyDescent="0.15">
      <c r="G22047"/>
      <c r="H22047"/>
      <c r="I22047"/>
      <c r="J22047"/>
      <c r="K22047"/>
      <c r="L22047" s="172"/>
    </row>
    <row r="22048" spans="7:12" x14ac:dyDescent="0.15">
      <c r="G22048"/>
      <c r="H22048"/>
      <c r="I22048"/>
      <c r="J22048"/>
      <c r="K22048"/>
      <c r="L22048" s="172"/>
    </row>
    <row r="22049" spans="7:12" x14ac:dyDescent="0.15">
      <c r="G22049"/>
      <c r="H22049"/>
      <c r="I22049"/>
      <c r="J22049"/>
      <c r="K22049"/>
      <c r="L22049" s="172"/>
    </row>
    <row r="22050" spans="7:12" x14ac:dyDescent="0.15">
      <c r="G22050"/>
      <c r="H22050"/>
      <c r="I22050"/>
      <c r="J22050"/>
      <c r="K22050"/>
      <c r="L22050" s="172"/>
    </row>
    <row r="22051" spans="7:12" x14ac:dyDescent="0.15">
      <c r="G22051"/>
      <c r="H22051"/>
      <c r="I22051"/>
      <c r="J22051"/>
      <c r="K22051"/>
      <c r="L22051" s="172"/>
    </row>
    <row r="22052" spans="7:12" x14ac:dyDescent="0.15">
      <c r="G22052"/>
      <c r="H22052"/>
      <c r="I22052"/>
      <c r="J22052"/>
      <c r="K22052"/>
      <c r="L22052" s="172"/>
    </row>
    <row r="22053" spans="7:12" x14ac:dyDescent="0.15">
      <c r="G22053"/>
      <c r="H22053"/>
      <c r="I22053"/>
      <c r="J22053"/>
      <c r="K22053"/>
      <c r="L22053" s="172"/>
    </row>
    <row r="22054" spans="7:12" x14ac:dyDescent="0.15">
      <c r="G22054"/>
      <c r="H22054"/>
      <c r="I22054"/>
      <c r="J22054"/>
      <c r="K22054"/>
      <c r="L22054" s="172"/>
    </row>
    <row r="22055" spans="7:12" x14ac:dyDescent="0.15">
      <c r="G22055"/>
      <c r="H22055"/>
      <c r="I22055"/>
      <c r="J22055"/>
      <c r="K22055"/>
      <c r="L22055" s="172"/>
    </row>
    <row r="22056" spans="7:12" x14ac:dyDescent="0.15">
      <c r="G22056"/>
      <c r="H22056"/>
      <c r="I22056"/>
      <c r="J22056"/>
      <c r="K22056"/>
      <c r="L22056" s="172"/>
    </row>
    <row r="22057" spans="7:12" x14ac:dyDescent="0.15">
      <c r="G22057"/>
      <c r="H22057"/>
      <c r="I22057"/>
      <c r="J22057"/>
      <c r="K22057"/>
      <c r="L22057" s="172"/>
    </row>
    <row r="22058" spans="7:12" x14ac:dyDescent="0.15">
      <c r="G22058"/>
      <c r="H22058"/>
      <c r="I22058"/>
      <c r="J22058"/>
      <c r="K22058"/>
      <c r="L22058" s="172"/>
    </row>
    <row r="22059" spans="7:12" x14ac:dyDescent="0.15">
      <c r="G22059"/>
      <c r="H22059"/>
      <c r="I22059"/>
      <c r="J22059"/>
      <c r="K22059"/>
      <c r="L22059" s="172"/>
    </row>
    <row r="22060" spans="7:12" x14ac:dyDescent="0.15">
      <c r="G22060"/>
      <c r="H22060"/>
      <c r="I22060"/>
      <c r="J22060"/>
      <c r="K22060"/>
      <c r="L22060" s="172"/>
    </row>
    <row r="22061" spans="7:12" x14ac:dyDescent="0.15">
      <c r="G22061"/>
      <c r="H22061"/>
      <c r="I22061"/>
      <c r="J22061"/>
      <c r="K22061"/>
      <c r="L22061" s="172"/>
    </row>
    <row r="22062" spans="7:12" x14ac:dyDescent="0.15">
      <c r="G22062"/>
      <c r="H22062"/>
      <c r="I22062"/>
      <c r="J22062"/>
      <c r="K22062"/>
      <c r="L22062" s="172"/>
    </row>
    <row r="22063" spans="7:12" x14ac:dyDescent="0.15">
      <c r="G22063"/>
      <c r="H22063"/>
      <c r="I22063"/>
      <c r="J22063"/>
      <c r="K22063"/>
      <c r="L22063" s="172"/>
    </row>
    <row r="22064" spans="7:12" x14ac:dyDescent="0.15">
      <c r="G22064"/>
      <c r="H22064"/>
      <c r="I22064"/>
      <c r="J22064"/>
      <c r="K22064"/>
      <c r="L22064" s="172"/>
    </row>
    <row r="22065" spans="7:12" x14ac:dyDescent="0.15">
      <c r="G22065"/>
      <c r="H22065"/>
      <c r="I22065"/>
      <c r="J22065"/>
      <c r="K22065"/>
      <c r="L22065" s="172"/>
    </row>
    <row r="22066" spans="7:12" x14ac:dyDescent="0.15">
      <c r="G22066"/>
      <c r="H22066"/>
      <c r="I22066"/>
      <c r="J22066"/>
      <c r="K22066"/>
      <c r="L22066" s="172"/>
    </row>
    <row r="22067" spans="7:12" x14ac:dyDescent="0.15">
      <c r="G22067"/>
      <c r="H22067"/>
      <c r="I22067"/>
      <c r="J22067"/>
      <c r="K22067"/>
      <c r="L22067" s="172"/>
    </row>
    <row r="22068" spans="7:12" x14ac:dyDescent="0.15">
      <c r="G22068"/>
      <c r="H22068"/>
      <c r="I22068"/>
      <c r="J22068"/>
      <c r="K22068"/>
      <c r="L22068" s="172"/>
    </row>
    <row r="22069" spans="7:12" x14ac:dyDescent="0.15">
      <c r="G22069"/>
      <c r="H22069"/>
      <c r="I22069"/>
      <c r="J22069"/>
      <c r="K22069"/>
      <c r="L22069" s="172"/>
    </row>
    <row r="22070" spans="7:12" x14ac:dyDescent="0.15">
      <c r="G22070"/>
      <c r="H22070"/>
      <c r="I22070"/>
      <c r="J22070"/>
      <c r="K22070"/>
      <c r="L22070" s="172"/>
    </row>
    <row r="22071" spans="7:12" x14ac:dyDescent="0.15">
      <c r="G22071"/>
      <c r="H22071"/>
      <c r="I22071"/>
      <c r="J22071"/>
      <c r="K22071"/>
      <c r="L22071" s="172"/>
    </row>
    <row r="22072" spans="7:12" x14ac:dyDescent="0.15">
      <c r="G22072"/>
      <c r="H22072"/>
      <c r="I22072"/>
      <c r="J22072"/>
      <c r="K22072"/>
      <c r="L22072" s="172"/>
    </row>
    <row r="22073" spans="7:12" x14ac:dyDescent="0.15">
      <c r="G22073"/>
      <c r="H22073"/>
      <c r="I22073"/>
      <c r="J22073"/>
      <c r="K22073"/>
      <c r="L22073" s="172"/>
    </row>
    <row r="22074" spans="7:12" x14ac:dyDescent="0.15">
      <c r="G22074"/>
      <c r="H22074"/>
      <c r="I22074"/>
      <c r="J22074"/>
      <c r="K22074"/>
      <c r="L22074" s="172"/>
    </row>
    <row r="22075" spans="7:12" x14ac:dyDescent="0.15">
      <c r="G22075"/>
      <c r="H22075"/>
      <c r="I22075"/>
      <c r="J22075"/>
      <c r="K22075"/>
      <c r="L22075" s="172"/>
    </row>
    <row r="22076" spans="7:12" x14ac:dyDescent="0.15">
      <c r="G22076"/>
      <c r="H22076"/>
      <c r="I22076"/>
      <c r="J22076"/>
      <c r="K22076"/>
      <c r="L22076" s="172"/>
    </row>
    <row r="22077" spans="7:12" x14ac:dyDescent="0.15">
      <c r="G22077"/>
      <c r="H22077"/>
      <c r="I22077"/>
      <c r="J22077"/>
      <c r="K22077"/>
      <c r="L22077" s="172"/>
    </row>
    <row r="22078" spans="7:12" x14ac:dyDescent="0.15">
      <c r="G22078"/>
      <c r="H22078"/>
      <c r="I22078"/>
      <c r="J22078"/>
      <c r="K22078"/>
      <c r="L22078" s="172"/>
    </row>
    <row r="22079" spans="7:12" x14ac:dyDescent="0.15">
      <c r="G22079"/>
      <c r="H22079"/>
      <c r="I22079"/>
      <c r="J22079"/>
      <c r="K22079"/>
      <c r="L22079" s="172"/>
    </row>
    <row r="22080" spans="7:12" x14ac:dyDescent="0.15">
      <c r="G22080"/>
      <c r="H22080"/>
      <c r="I22080"/>
      <c r="J22080"/>
      <c r="K22080"/>
      <c r="L22080" s="172"/>
    </row>
    <row r="22081" spans="7:12" x14ac:dyDescent="0.15">
      <c r="G22081"/>
      <c r="H22081"/>
      <c r="I22081"/>
      <c r="J22081"/>
      <c r="K22081"/>
      <c r="L22081" s="172"/>
    </row>
    <row r="22082" spans="7:12" x14ac:dyDescent="0.15">
      <c r="G22082"/>
      <c r="H22082"/>
      <c r="I22082"/>
      <c r="J22082"/>
      <c r="K22082"/>
      <c r="L22082" s="172"/>
    </row>
    <row r="22083" spans="7:12" x14ac:dyDescent="0.15">
      <c r="G22083"/>
      <c r="H22083"/>
      <c r="I22083"/>
      <c r="J22083"/>
      <c r="K22083"/>
      <c r="L22083" s="172"/>
    </row>
    <row r="22084" spans="7:12" x14ac:dyDescent="0.15">
      <c r="G22084"/>
      <c r="H22084"/>
      <c r="I22084"/>
      <c r="J22084"/>
      <c r="K22084"/>
      <c r="L22084" s="172"/>
    </row>
    <row r="22085" spans="7:12" x14ac:dyDescent="0.15">
      <c r="G22085"/>
      <c r="H22085"/>
      <c r="I22085"/>
      <c r="J22085"/>
      <c r="K22085"/>
      <c r="L22085" s="172"/>
    </row>
    <row r="22086" spans="7:12" x14ac:dyDescent="0.15">
      <c r="G22086"/>
      <c r="H22086"/>
      <c r="I22086"/>
      <c r="J22086"/>
      <c r="K22086"/>
      <c r="L22086" s="172"/>
    </row>
    <row r="22087" spans="7:12" x14ac:dyDescent="0.15">
      <c r="G22087"/>
      <c r="H22087"/>
      <c r="I22087"/>
      <c r="J22087"/>
      <c r="K22087"/>
      <c r="L22087" s="172"/>
    </row>
    <row r="22088" spans="7:12" x14ac:dyDescent="0.15">
      <c r="G22088"/>
      <c r="H22088"/>
      <c r="I22088"/>
      <c r="J22088"/>
      <c r="K22088"/>
      <c r="L22088" s="172"/>
    </row>
    <row r="22089" spans="7:12" x14ac:dyDescent="0.15">
      <c r="G22089"/>
      <c r="H22089"/>
      <c r="I22089"/>
      <c r="J22089"/>
      <c r="K22089"/>
      <c r="L22089" s="172"/>
    </row>
    <row r="22090" spans="7:12" x14ac:dyDescent="0.15">
      <c r="G22090"/>
      <c r="H22090"/>
      <c r="I22090"/>
      <c r="J22090"/>
      <c r="K22090"/>
      <c r="L22090" s="172"/>
    </row>
    <row r="22091" spans="7:12" x14ac:dyDescent="0.15">
      <c r="G22091"/>
      <c r="H22091"/>
      <c r="I22091"/>
      <c r="J22091"/>
      <c r="K22091"/>
      <c r="L22091" s="172"/>
    </row>
    <row r="22092" spans="7:12" x14ac:dyDescent="0.15">
      <c r="G22092"/>
      <c r="H22092"/>
      <c r="I22092"/>
      <c r="J22092"/>
      <c r="K22092"/>
      <c r="L22092" s="172"/>
    </row>
    <row r="22093" spans="7:12" x14ac:dyDescent="0.15">
      <c r="G22093"/>
      <c r="H22093"/>
      <c r="I22093"/>
      <c r="J22093"/>
      <c r="K22093"/>
      <c r="L22093" s="172"/>
    </row>
    <row r="22094" spans="7:12" x14ac:dyDescent="0.15">
      <c r="G22094"/>
      <c r="H22094"/>
      <c r="I22094"/>
      <c r="J22094"/>
      <c r="K22094"/>
      <c r="L22094" s="172"/>
    </row>
    <row r="22095" spans="7:12" x14ac:dyDescent="0.15">
      <c r="G22095"/>
      <c r="H22095"/>
      <c r="I22095"/>
      <c r="J22095"/>
      <c r="K22095"/>
      <c r="L22095" s="172"/>
    </row>
    <row r="22096" spans="7:12" x14ac:dyDescent="0.15">
      <c r="G22096"/>
      <c r="H22096"/>
      <c r="I22096"/>
      <c r="J22096"/>
      <c r="K22096"/>
      <c r="L22096" s="172"/>
    </row>
    <row r="22097" spans="7:12" x14ac:dyDescent="0.15">
      <c r="G22097"/>
      <c r="H22097"/>
      <c r="I22097"/>
      <c r="J22097"/>
      <c r="K22097"/>
      <c r="L22097" s="172"/>
    </row>
    <row r="22098" spans="7:12" x14ac:dyDescent="0.15">
      <c r="G22098"/>
      <c r="H22098"/>
      <c r="I22098"/>
      <c r="J22098"/>
      <c r="K22098"/>
      <c r="L22098" s="172"/>
    </row>
    <row r="22099" spans="7:12" x14ac:dyDescent="0.15">
      <c r="G22099"/>
      <c r="H22099"/>
      <c r="I22099"/>
      <c r="J22099"/>
      <c r="K22099"/>
      <c r="L22099" s="172"/>
    </row>
    <row r="22100" spans="7:12" x14ac:dyDescent="0.15">
      <c r="G22100"/>
      <c r="H22100"/>
      <c r="I22100"/>
      <c r="J22100"/>
      <c r="K22100"/>
      <c r="L22100" s="172"/>
    </row>
    <row r="22101" spans="7:12" x14ac:dyDescent="0.15">
      <c r="G22101"/>
      <c r="H22101"/>
      <c r="I22101"/>
      <c r="J22101"/>
      <c r="K22101"/>
      <c r="L22101" s="172"/>
    </row>
    <row r="22102" spans="7:12" x14ac:dyDescent="0.15">
      <c r="G22102"/>
      <c r="H22102"/>
      <c r="I22102"/>
      <c r="J22102"/>
      <c r="K22102"/>
      <c r="L22102" s="172"/>
    </row>
    <row r="22103" spans="7:12" x14ac:dyDescent="0.15">
      <c r="G22103"/>
      <c r="H22103"/>
      <c r="I22103"/>
      <c r="J22103"/>
      <c r="K22103"/>
      <c r="L22103" s="172"/>
    </row>
    <row r="22104" spans="7:12" x14ac:dyDescent="0.15">
      <c r="G22104"/>
      <c r="H22104"/>
      <c r="I22104"/>
      <c r="J22104"/>
      <c r="K22104"/>
      <c r="L22104" s="172"/>
    </row>
    <row r="22105" spans="7:12" x14ac:dyDescent="0.15">
      <c r="G22105"/>
      <c r="H22105"/>
      <c r="I22105"/>
      <c r="J22105"/>
      <c r="K22105"/>
      <c r="L22105" s="172"/>
    </row>
    <row r="22106" spans="7:12" x14ac:dyDescent="0.15">
      <c r="G22106"/>
      <c r="H22106"/>
      <c r="I22106"/>
      <c r="J22106"/>
      <c r="K22106"/>
      <c r="L22106" s="172"/>
    </row>
    <row r="22107" spans="7:12" x14ac:dyDescent="0.15">
      <c r="G22107"/>
      <c r="H22107"/>
      <c r="I22107"/>
      <c r="J22107"/>
      <c r="K22107"/>
      <c r="L22107" s="172"/>
    </row>
    <row r="22108" spans="7:12" x14ac:dyDescent="0.15">
      <c r="G22108"/>
      <c r="H22108"/>
      <c r="I22108"/>
      <c r="J22108"/>
      <c r="K22108"/>
      <c r="L22108" s="172"/>
    </row>
    <row r="22109" spans="7:12" x14ac:dyDescent="0.15">
      <c r="G22109"/>
      <c r="H22109"/>
      <c r="I22109"/>
      <c r="J22109"/>
      <c r="K22109"/>
      <c r="L22109" s="172"/>
    </row>
    <row r="22110" spans="7:12" x14ac:dyDescent="0.15">
      <c r="G22110"/>
      <c r="H22110"/>
      <c r="I22110"/>
      <c r="J22110"/>
      <c r="K22110"/>
      <c r="L22110" s="172"/>
    </row>
    <row r="22111" spans="7:12" x14ac:dyDescent="0.15">
      <c r="G22111"/>
      <c r="H22111"/>
      <c r="I22111"/>
      <c r="J22111"/>
      <c r="K22111"/>
      <c r="L22111" s="172"/>
    </row>
    <row r="22112" spans="7:12" x14ac:dyDescent="0.15">
      <c r="G22112"/>
      <c r="H22112"/>
      <c r="I22112"/>
      <c r="J22112"/>
      <c r="K22112"/>
      <c r="L22112" s="172"/>
    </row>
    <row r="22113" spans="7:12" x14ac:dyDescent="0.15">
      <c r="G22113"/>
      <c r="H22113"/>
      <c r="I22113"/>
      <c r="J22113"/>
      <c r="K22113"/>
      <c r="L22113" s="172"/>
    </row>
    <row r="22114" spans="7:12" x14ac:dyDescent="0.15">
      <c r="G22114"/>
      <c r="H22114"/>
      <c r="I22114"/>
      <c r="J22114"/>
      <c r="K22114"/>
      <c r="L22114" s="172"/>
    </row>
    <row r="22115" spans="7:12" x14ac:dyDescent="0.15">
      <c r="G22115"/>
      <c r="H22115"/>
      <c r="I22115"/>
      <c r="J22115"/>
      <c r="K22115"/>
      <c r="L22115" s="172"/>
    </row>
    <row r="22116" spans="7:12" x14ac:dyDescent="0.15">
      <c r="G22116"/>
      <c r="H22116"/>
      <c r="I22116"/>
      <c r="J22116"/>
      <c r="K22116"/>
      <c r="L22116" s="172"/>
    </row>
    <row r="22117" spans="7:12" x14ac:dyDescent="0.15">
      <c r="G22117"/>
      <c r="H22117"/>
      <c r="I22117"/>
      <c r="J22117"/>
      <c r="K22117"/>
      <c r="L22117" s="172"/>
    </row>
    <row r="22118" spans="7:12" x14ac:dyDescent="0.15">
      <c r="G22118"/>
      <c r="H22118"/>
      <c r="I22118"/>
      <c r="J22118"/>
      <c r="K22118"/>
      <c r="L22118" s="172"/>
    </row>
    <row r="22119" spans="7:12" x14ac:dyDescent="0.15">
      <c r="G22119"/>
      <c r="H22119"/>
      <c r="I22119"/>
      <c r="J22119"/>
      <c r="K22119"/>
      <c r="L22119" s="172"/>
    </row>
    <row r="22120" spans="7:12" x14ac:dyDescent="0.15">
      <c r="G22120"/>
      <c r="H22120"/>
      <c r="I22120"/>
      <c r="J22120"/>
      <c r="K22120"/>
      <c r="L22120" s="172"/>
    </row>
    <row r="22121" spans="7:12" x14ac:dyDescent="0.15">
      <c r="G22121"/>
      <c r="H22121"/>
      <c r="I22121"/>
      <c r="J22121"/>
      <c r="K22121"/>
      <c r="L22121" s="172"/>
    </row>
    <row r="22122" spans="7:12" x14ac:dyDescent="0.15">
      <c r="G22122"/>
      <c r="H22122"/>
      <c r="I22122"/>
      <c r="J22122"/>
      <c r="K22122"/>
      <c r="L22122" s="172"/>
    </row>
    <row r="22123" spans="7:12" x14ac:dyDescent="0.15">
      <c r="G22123"/>
      <c r="H22123"/>
      <c r="I22123"/>
      <c r="J22123"/>
      <c r="K22123"/>
      <c r="L22123" s="172"/>
    </row>
    <row r="22124" spans="7:12" x14ac:dyDescent="0.15">
      <c r="G22124"/>
      <c r="H22124"/>
      <c r="I22124"/>
      <c r="J22124"/>
      <c r="K22124"/>
      <c r="L22124" s="172"/>
    </row>
    <row r="22125" spans="7:12" x14ac:dyDescent="0.15">
      <c r="G22125"/>
      <c r="H22125"/>
      <c r="I22125"/>
      <c r="J22125"/>
      <c r="K22125"/>
      <c r="L22125" s="172"/>
    </row>
    <row r="22126" spans="7:12" x14ac:dyDescent="0.15">
      <c r="G22126"/>
      <c r="H22126"/>
      <c r="I22126"/>
      <c r="J22126"/>
      <c r="K22126"/>
      <c r="L22126" s="172"/>
    </row>
    <row r="22127" spans="7:12" x14ac:dyDescent="0.15">
      <c r="G22127"/>
      <c r="H22127"/>
      <c r="I22127"/>
      <c r="J22127"/>
      <c r="K22127"/>
      <c r="L22127" s="172"/>
    </row>
    <row r="22128" spans="7:12" x14ac:dyDescent="0.15">
      <c r="G22128"/>
      <c r="H22128"/>
      <c r="I22128"/>
      <c r="J22128"/>
      <c r="K22128"/>
      <c r="L22128" s="172"/>
    </row>
    <row r="22129" spans="7:12" x14ac:dyDescent="0.15">
      <c r="G22129"/>
      <c r="H22129"/>
      <c r="I22129"/>
      <c r="J22129"/>
      <c r="K22129"/>
      <c r="L22129" s="172"/>
    </row>
    <row r="22130" spans="7:12" x14ac:dyDescent="0.15">
      <c r="G22130"/>
      <c r="H22130"/>
      <c r="I22130"/>
      <c r="J22130"/>
      <c r="K22130"/>
      <c r="L22130" s="172"/>
    </row>
    <row r="22131" spans="7:12" x14ac:dyDescent="0.15">
      <c r="G22131"/>
      <c r="H22131"/>
      <c r="I22131"/>
      <c r="J22131"/>
      <c r="K22131"/>
      <c r="L22131" s="172"/>
    </row>
    <row r="22132" spans="7:12" x14ac:dyDescent="0.15">
      <c r="G22132"/>
      <c r="H22132"/>
      <c r="I22132"/>
      <c r="J22132"/>
      <c r="K22132"/>
      <c r="L22132" s="172"/>
    </row>
    <row r="22133" spans="7:12" x14ac:dyDescent="0.15">
      <c r="G22133"/>
      <c r="H22133"/>
      <c r="I22133"/>
      <c r="J22133"/>
      <c r="K22133"/>
      <c r="L22133" s="172"/>
    </row>
    <row r="22134" spans="7:12" x14ac:dyDescent="0.15">
      <c r="G22134"/>
      <c r="H22134"/>
      <c r="I22134"/>
      <c r="J22134"/>
      <c r="K22134"/>
      <c r="L22134" s="172"/>
    </row>
    <row r="22135" spans="7:12" x14ac:dyDescent="0.15">
      <c r="G22135"/>
      <c r="H22135"/>
      <c r="I22135"/>
      <c r="J22135"/>
      <c r="K22135"/>
      <c r="L22135" s="172"/>
    </row>
    <row r="22136" spans="7:12" x14ac:dyDescent="0.15">
      <c r="G22136"/>
      <c r="H22136"/>
      <c r="I22136"/>
      <c r="J22136"/>
      <c r="K22136"/>
      <c r="L22136" s="172"/>
    </row>
    <row r="22137" spans="7:12" x14ac:dyDescent="0.15">
      <c r="G22137"/>
      <c r="H22137"/>
      <c r="I22137"/>
      <c r="J22137"/>
      <c r="K22137"/>
      <c r="L22137" s="172"/>
    </row>
    <row r="22138" spans="7:12" x14ac:dyDescent="0.15">
      <c r="G22138"/>
      <c r="H22138"/>
      <c r="I22138"/>
      <c r="J22138"/>
      <c r="K22138"/>
      <c r="L22138" s="172"/>
    </row>
    <row r="22139" spans="7:12" x14ac:dyDescent="0.15">
      <c r="G22139"/>
      <c r="H22139"/>
      <c r="I22139"/>
      <c r="J22139"/>
      <c r="K22139"/>
      <c r="L22139" s="172"/>
    </row>
    <row r="22140" spans="7:12" x14ac:dyDescent="0.15">
      <c r="G22140"/>
      <c r="H22140"/>
      <c r="I22140"/>
      <c r="J22140"/>
      <c r="K22140"/>
      <c r="L22140" s="172"/>
    </row>
    <row r="22141" spans="7:12" x14ac:dyDescent="0.15">
      <c r="G22141"/>
      <c r="H22141"/>
      <c r="I22141"/>
      <c r="J22141"/>
      <c r="K22141"/>
      <c r="L22141" s="172"/>
    </row>
    <row r="22142" spans="7:12" x14ac:dyDescent="0.15">
      <c r="G22142"/>
      <c r="H22142"/>
      <c r="I22142"/>
      <c r="J22142"/>
      <c r="K22142"/>
      <c r="L22142" s="172"/>
    </row>
    <row r="22143" spans="7:12" x14ac:dyDescent="0.15">
      <c r="G22143"/>
      <c r="H22143"/>
      <c r="I22143"/>
      <c r="J22143"/>
      <c r="K22143"/>
      <c r="L22143" s="172"/>
    </row>
    <row r="22144" spans="7:12" x14ac:dyDescent="0.15">
      <c r="G22144"/>
      <c r="H22144"/>
      <c r="I22144"/>
      <c r="J22144"/>
      <c r="K22144"/>
      <c r="L22144" s="172"/>
    </row>
    <row r="22145" spans="7:12" x14ac:dyDescent="0.15">
      <c r="G22145"/>
      <c r="H22145"/>
      <c r="I22145"/>
      <c r="J22145"/>
      <c r="K22145"/>
      <c r="L22145" s="172"/>
    </row>
    <row r="22146" spans="7:12" x14ac:dyDescent="0.15">
      <c r="G22146"/>
      <c r="H22146"/>
      <c r="I22146"/>
      <c r="J22146"/>
      <c r="K22146"/>
      <c r="L22146" s="172"/>
    </row>
    <row r="22147" spans="7:12" x14ac:dyDescent="0.15">
      <c r="G22147"/>
      <c r="H22147"/>
      <c r="I22147"/>
      <c r="J22147"/>
      <c r="K22147"/>
      <c r="L22147" s="172"/>
    </row>
    <row r="22148" spans="7:12" x14ac:dyDescent="0.15">
      <c r="G22148"/>
      <c r="H22148"/>
      <c r="I22148"/>
      <c r="J22148"/>
      <c r="K22148"/>
      <c r="L22148" s="172"/>
    </row>
    <row r="22149" spans="7:12" x14ac:dyDescent="0.15">
      <c r="G22149"/>
      <c r="H22149"/>
      <c r="I22149"/>
      <c r="J22149"/>
      <c r="K22149"/>
      <c r="L22149" s="172"/>
    </row>
    <row r="22150" spans="7:12" x14ac:dyDescent="0.15">
      <c r="G22150"/>
      <c r="H22150"/>
      <c r="I22150"/>
      <c r="J22150"/>
      <c r="K22150"/>
      <c r="L22150" s="172"/>
    </row>
    <row r="22151" spans="7:12" x14ac:dyDescent="0.15">
      <c r="G22151"/>
      <c r="H22151"/>
      <c r="I22151"/>
      <c r="J22151"/>
      <c r="K22151"/>
      <c r="L22151" s="172"/>
    </row>
    <row r="22152" spans="7:12" x14ac:dyDescent="0.15">
      <c r="G22152"/>
      <c r="H22152"/>
      <c r="I22152"/>
      <c r="J22152"/>
      <c r="K22152"/>
      <c r="L22152" s="172"/>
    </row>
    <row r="22153" spans="7:12" x14ac:dyDescent="0.15">
      <c r="G22153"/>
      <c r="H22153"/>
      <c r="I22153"/>
      <c r="J22153"/>
      <c r="K22153"/>
      <c r="L22153" s="172"/>
    </row>
    <row r="22154" spans="7:12" x14ac:dyDescent="0.15">
      <c r="G22154"/>
      <c r="H22154"/>
      <c r="I22154"/>
      <c r="J22154"/>
      <c r="K22154"/>
      <c r="L22154" s="172"/>
    </row>
    <row r="22155" spans="7:12" x14ac:dyDescent="0.15">
      <c r="G22155"/>
      <c r="H22155"/>
      <c r="I22155"/>
      <c r="J22155"/>
      <c r="K22155"/>
      <c r="L22155" s="172"/>
    </row>
    <row r="22156" spans="7:12" x14ac:dyDescent="0.15">
      <c r="G22156"/>
      <c r="H22156"/>
      <c r="I22156"/>
      <c r="J22156"/>
      <c r="K22156"/>
      <c r="L22156" s="172"/>
    </row>
    <row r="22157" spans="7:12" x14ac:dyDescent="0.15">
      <c r="G22157"/>
      <c r="H22157"/>
      <c r="I22157"/>
      <c r="J22157"/>
      <c r="K22157"/>
      <c r="L22157" s="172"/>
    </row>
    <row r="22158" spans="7:12" x14ac:dyDescent="0.15">
      <c r="G22158"/>
      <c r="H22158"/>
      <c r="I22158"/>
      <c r="J22158"/>
      <c r="K22158"/>
      <c r="L22158" s="172"/>
    </row>
    <row r="22159" spans="7:12" x14ac:dyDescent="0.15">
      <c r="G22159"/>
      <c r="H22159"/>
      <c r="I22159"/>
      <c r="J22159"/>
      <c r="K22159"/>
      <c r="L22159" s="172"/>
    </row>
    <row r="22160" spans="7:12" x14ac:dyDescent="0.15">
      <c r="G22160"/>
      <c r="H22160"/>
      <c r="I22160"/>
      <c r="J22160"/>
      <c r="K22160"/>
      <c r="L22160" s="172"/>
    </row>
    <row r="22161" spans="7:12" x14ac:dyDescent="0.15">
      <c r="G22161"/>
      <c r="H22161"/>
      <c r="I22161"/>
      <c r="J22161"/>
      <c r="K22161"/>
      <c r="L22161" s="172"/>
    </row>
    <row r="22162" spans="7:12" x14ac:dyDescent="0.15">
      <c r="G22162"/>
      <c r="H22162"/>
      <c r="I22162"/>
      <c r="J22162"/>
      <c r="K22162"/>
      <c r="L22162" s="172"/>
    </row>
    <row r="22163" spans="7:12" x14ac:dyDescent="0.15">
      <c r="G22163"/>
      <c r="H22163"/>
      <c r="I22163"/>
      <c r="J22163"/>
      <c r="K22163"/>
      <c r="L22163" s="172"/>
    </row>
    <row r="22164" spans="7:12" x14ac:dyDescent="0.15">
      <c r="G22164"/>
      <c r="H22164"/>
      <c r="I22164"/>
      <c r="J22164"/>
      <c r="K22164"/>
      <c r="L22164" s="172"/>
    </row>
    <row r="22165" spans="7:12" x14ac:dyDescent="0.15">
      <c r="G22165"/>
      <c r="H22165"/>
      <c r="I22165"/>
      <c r="J22165"/>
      <c r="K22165"/>
      <c r="L22165" s="172"/>
    </row>
    <row r="22166" spans="7:12" x14ac:dyDescent="0.15">
      <c r="G22166"/>
      <c r="H22166"/>
      <c r="I22166"/>
      <c r="J22166"/>
      <c r="K22166"/>
      <c r="L22166" s="172"/>
    </row>
    <row r="22167" spans="7:12" x14ac:dyDescent="0.15">
      <c r="G22167"/>
      <c r="H22167"/>
      <c r="I22167"/>
      <c r="J22167"/>
      <c r="K22167"/>
      <c r="L22167" s="172"/>
    </row>
    <row r="22168" spans="7:12" x14ac:dyDescent="0.15">
      <c r="G22168"/>
      <c r="H22168"/>
      <c r="I22168"/>
      <c r="J22168"/>
      <c r="K22168"/>
      <c r="L22168" s="172"/>
    </row>
    <row r="22169" spans="7:12" x14ac:dyDescent="0.15">
      <c r="G22169"/>
      <c r="H22169"/>
      <c r="I22169"/>
      <c r="J22169"/>
      <c r="K22169"/>
      <c r="L22169" s="172"/>
    </row>
    <row r="22170" spans="7:12" x14ac:dyDescent="0.15">
      <c r="G22170"/>
      <c r="H22170"/>
      <c r="I22170"/>
      <c r="J22170"/>
      <c r="K22170"/>
      <c r="L22170" s="172"/>
    </row>
    <row r="22171" spans="7:12" x14ac:dyDescent="0.15">
      <c r="G22171"/>
      <c r="H22171"/>
      <c r="I22171"/>
      <c r="J22171"/>
      <c r="K22171"/>
      <c r="L22171" s="172"/>
    </row>
    <row r="22172" spans="7:12" x14ac:dyDescent="0.15">
      <c r="G22172"/>
      <c r="H22172"/>
      <c r="I22172"/>
      <c r="J22172"/>
      <c r="K22172"/>
      <c r="L22172" s="172"/>
    </row>
    <row r="22173" spans="7:12" x14ac:dyDescent="0.15">
      <c r="G22173"/>
      <c r="H22173"/>
      <c r="I22173"/>
      <c r="J22173"/>
      <c r="K22173"/>
      <c r="L22173" s="172"/>
    </row>
    <row r="22174" spans="7:12" x14ac:dyDescent="0.15">
      <c r="G22174"/>
      <c r="H22174"/>
      <c r="I22174"/>
      <c r="J22174"/>
      <c r="K22174"/>
      <c r="L22174" s="172"/>
    </row>
    <row r="22175" spans="7:12" x14ac:dyDescent="0.15">
      <c r="G22175"/>
      <c r="H22175"/>
      <c r="I22175"/>
      <c r="J22175"/>
      <c r="K22175"/>
      <c r="L22175" s="172"/>
    </row>
    <row r="22176" spans="7:12" x14ac:dyDescent="0.15">
      <c r="G22176"/>
      <c r="H22176"/>
      <c r="I22176"/>
      <c r="J22176"/>
      <c r="K22176"/>
      <c r="L22176" s="172"/>
    </row>
    <row r="22177" spans="7:12" x14ac:dyDescent="0.15">
      <c r="G22177"/>
      <c r="H22177"/>
      <c r="I22177"/>
      <c r="J22177"/>
      <c r="K22177"/>
      <c r="L22177" s="172"/>
    </row>
    <row r="22178" spans="7:12" x14ac:dyDescent="0.15">
      <c r="G22178"/>
      <c r="H22178"/>
      <c r="I22178"/>
      <c r="J22178"/>
      <c r="K22178"/>
      <c r="L22178" s="172"/>
    </row>
    <row r="22179" spans="7:12" x14ac:dyDescent="0.15">
      <c r="G22179"/>
      <c r="H22179"/>
      <c r="I22179"/>
      <c r="J22179"/>
      <c r="K22179"/>
      <c r="L22179" s="172"/>
    </row>
    <row r="22180" spans="7:12" x14ac:dyDescent="0.15">
      <c r="G22180"/>
      <c r="H22180"/>
      <c r="I22180"/>
      <c r="J22180"/>
      <c r="K22180"/>
      <c r="L22180" s="172"/>
    </row>
    <row r="22181" spans="7:12" x14ac:dyDescent="0.15">
      <c r="G22181"/>
      <c r="H22181"/>
      <c r="I22181"/>
      <c r="J22181"/>
      <c r="K22181"/>
      <c r="L22181" s="172"/>
    </row>
    <row r="22182" spans="7:12" x14ac:dyDescent="0.15">
      <c r="G22182"/>
      <c r="H22182"/>
      <c r="I22182"/>
      <c r="J22182"/>
      <c r="K22182"/>
      <c r="L22182" s="172"/>
    </row>
    <row r="22183" spans="7:12" x14ac:dyDescent="0.15">
      <c r="G22183"/>
      <c r="H22183"/>
      <c r="I22183"/>
      <c r="J22183"/>
      <c r="K22183"/>
      <c r="L22183" s="172"/>
    </row>
    <row r="22184" spans="7:12" x14ac:dyDescent="0.15">
      <c r="G22184"/>
      <c r="H22184"/>
      <c r="I22184"/>
      <c r="J22184"/>
      <c r="K22184"/>
      <c r="L22184" s="172"/>
    </row>
    <row r="22185" spans="7:12" x14ac:dyDescent="0.15">
      <c r="G22185"/>
      <c r="H22185"/>
      <c r="I22185"/>
      <c r="J22185"/>
      <c r="K22185"/>
      <c r="L22185" s="172"/>
    </row>
    <row r="22186" spans="7:12" x14ac:dyDescent="0.15">
      <c r="G22186"/>
      <c r="H22186"/>
      <c r="I22186"/>
      <c r="J22186"/>
      <c r="K22186"/>
      <c r="L22186" s="172"/>
    </row>
    <row r="22187" spans="7:12" x14ac:dyDescent="0.15">
      <c r="G22187"/>
      <c r="H22187"/>
      <c r="I22187"/>
      <c r="J22187"/>
      <c r="K22187"/>
      <c r="L22187" s="172"/>
    </row>
    <row r="22188" spans="7:12" x14ac:dyDescent="0.15">
      <c r="G22188"/>
      <c r="H22188"/>
      <c r="I22188"/>
      <c r="J22188"/>
      <c r="K22188"/>
      <c r="L22188" s="172"/>
    </row>
    <row r="22189" spans="7:12" x14ac:dyDescent="0.15">
      <c r="G22189"/>
      <c r="H22189"/>
      <c r="I22189"/>
      <c r="J22189"/>
      <c r="K22189"/>
      <c r="L22189" s="172"/>
    </row>
    <row r="22190" spans="7:12" x14ac:dyDescent="0.15">
      <c r="G22190"/>
      <c r="H22190"/>
      <c r="I22190"/>
      <c r="J22190"/>
      <c r="K22190"/>
      <c r="L22190" s="172"/>
    </row>
    <row r="22191" spans="7:12" x14ac:dyDescent="0.15">
      <c r="G22191"/>
      <c r="H22191"/>
      <c r="I22191"/>
      <c r="J22191"/>
      <c r="K22191"/>
      <c r="L22191" s="172"/>
    </row>
    <row r="22192" spans="7:12" x14ac:dyDescent="0.15">
      <c r="G22192"/>
      <c r="H22192"/>
      <c r="I22192"/>
      <c r="J22192"/>
      <c r="K22192"/>
      <c r="L22192" s="172"/>
    </row>
    <row r="22193" spans="7:12" x14ac:dyDescent="0.15">
      <c r="G22193"/>
      <c r="H22193"/>
      <c r="I22193"/>
      <c r="J22193"/>
      <c r="K22193"/>
      <c r="L22193" s="172"/>
    </row>
    <row r="22194" spans="7:12" x14ac:dyDescent="0.15">
      <c r="G22194"/>
      <c r="H22194"/>
      <c r="I22194"/>
      <c r="J22194"/>
      <c r="K22194"/>
      <c r="L22194" s="172"/>
    </row>
    <row r="22195" spans="7:12" x14ac:dyDescent="0.15">
      <c r="G22195"/>
      <c r="H22195"/>
      <c r="I22195"/>
      <c r="J22195"/>
      <c r="K22195"/>
      <c r="L22195" s="172"/>
    </row>
    <row r="22196" spans="7:12" x14ac:dyDescent="0.15">
      <c r="G22196"/>
      <c r="H22196"/>
      <c r="I22196"/>
      <c r="J22196"/>
      <c r="K22196"/>
      <c r="L22196" s="172"/>
    </row>
    <row r="22197" spans="7:12" x14ac:dyDescent="0.15">
      <c r="G22197"/>
      <c r="H22197"/>
      <c r="I22197"/>
      <c r="J22197"/>
      <c r="K22197"/>
      <c r="L22197" s="172"/>
    </row>
    <row r="22198" spans="7:12" x14ac:dyDescent="0.15">
      <c r="G22198"/>
      <c r="H22198"/>
      <c r="I22198"/>
      <c r="J22198"/>
      <c r="K22198"/>
      <c r="L22198" s="172"/>
    </row>
    <row r="22199" spans="7:12" x14ac:dyDescent="0.15">
      <c r="G22199"/>
      <c r="H22199"/>
      <c r="I22199"/>
      <c r="J22199"/>
      <c r="K22199"/>
      <c r="L22199" s="172"/>
    </row>
    <row r="22200" spans="7:12" x14ac:dyDescent="0.15">
      <c r="G22200"/>
      <c r="H22200"/>
      <c r="I22200"/>
      <c r="J22200"/>
      <c r="K22200"/>
      <c r="L22200" s="172"/>
    </row>
    <row r="22201" spans="7:12" x14ac:dyDescent="0.15">
      <c r="G22201"/>
      <c r="H22201"/>
      <c r="I22201"/>
      <c r="J22201"/>
      <c r="K22201"/>
      <c r="L22201" s="172"/>
    </row>
    <row r="22202" spans="7:12" x14ac:dyDescent="0.15">
      <c r="G22202"/>
      <c r="H22202"/>
      <c r="I22202"/>
      <c r="J22202"/>
      <c r="K22202"/>
      <c r="L22202" s="172"/>
    </row>
    <row r="22203" spans="7:12" x14ac:dyDescent="0.15">
      <c r="G22203"/>
      <c r="H22203"/>
      <c r="I22203"/>
      <c r="J22203"/>
      <c r="K22203"/>
      <c r="L22203" s="172"/>
    </row>
    <row r="22204" spans="7:12" x14ac:dyDescent="0.15">
      <c r="G22204"/>
      <c r="H22204"/>
      <c r="I22204"/>
      <c r="J22204"/>
      <c r="K22204"/>
      <c r="L22204" s="172"/>
    </row>
    <row r="22205" spans="7:12" x14ac:dyDescent="0.15">
      <c r="G22205"/>
      <c r="H22205"/>
      <c r="I22205"/>
      <c r="J22205"/>
      <c r="K22205"/>
      <c r="L22205" s="172"/>
    </row>
    <row r="22206" spans="7:12" x14ac:dyDescent="0.15">
      <c r="G22206"/>
      <c r="H22206"/>
      <c r="I22206"/>
      <c r="J22206"/>
      <c r="K22206"/>
      <c r="L22206" s="172"/>
    </row>
    <row r="22207" spans="7:12" x14ac:dyDescent="0.15">
      <c r="G22207"/>
      <c r="H22207"/>
      <c r="I22207"/>
      <c r="J22207"/>
      <c r="K22207"/>
      <c r="L22207" s="172"/>
    </row>
    <row r="22208" spans="7:12" x14ac:dyDescent="0.15">
      <c r="G22208"/>
      <c r="H22208"/>
      <c r="I22208"/>
      <c r="J22208"/>
      <c r="K22208"/>
      <c r="L22208" s="172"/>
    </row>
    <row r="22209" spans="7:12" x14ac:dyDescent="0.15">
      <c r="G22209"/>
      <c r="H22209"/>
      <c r="I22209"/>
      <c r="J22209"/>
      <c r="K22209"/>
      <c r="L22209" s="172"/>
    </row>
    <row r="22210" spans="7:12" x14ac:dyDescent="0.15">
      <c r="G22210"/>
      <c r="H22210"/>
      <c r="I22210"/>
      <c r="J22210"/>
      <c r="K22210"/>
      <c r="L22210" s="172"/>
    </row>
    <row r="22211" spans="7:12" x14ac:dyDescent="0.15">
      <c r="G22211"/>
      <c r="H22211"/>
      <c r="I22211"/>
      <c r="J22211"/>
      <c r="K22211"/>
      <c r="L22211" s="172"/>
    </row>
    <row r="22212" spans="7:12" x14ac:dyDescent="0.15">
      <c r="G22212"/>
      <c r="H22212"/>
      <c r="I22212"/>
      <c r="J22212"/>
      <c r="K22212"/>
      <c r="L22212" s="172"/>
    </row>
    <row r="22213" spans="7:12" x14ac:dyDescent="0.15">
      <c r="G22213"/>
      <c r="H22213"/>
      <c r="I22213"/>
      <c r="J22213"/>
      <c r="K22213"/>
      <c r="L22213" s="172"/>
    </row>
    <row r="22214" spans="7:12" x14ac:dyDescent="0.15">
      <c r="G22214"/>
      <c r="H22214"/>
      <c r="I22214"/>
      <c r="J22214"/>
      <c r="K22214"/>
      <c r="L22214" s="172"/>
    </row>
    <row r="22215" spans="7:12" x14ac:dyDescent="0.15">
      <c r="G22215"/>
      <c r="H22215"/>
      <c r="I22215"/>
      <c r="J22215"/>
      <c r="K22215"/>
      <c r="L22215" s="172"/>
    </row>
    <row r="22216" spans="7:12" x14ac:dyDescent="0.15">
      <c r="G22216"/>
      <c r="H22216"/>
      <c r="I22216"/>
      <c r="J22216"/>
      <c r="K22216"/>
      <c r="L22216" s="172"/>
    </row>
    <row r="22217" spans="7:12" x14ac:dyDescent="0.15">
      <c r="G22217"/>
      <c r="H22217"/>
      <c r="I22217"/>
      <c r="J22217"/>
      <c r="K22217"/>
      <c r="L22217" s="172"/>
    </row>
    <row r="22218" spans="7:12" x14ac:dyDescent="0.15">
      <c r="G22218"/>
      <c r="H22218"/>
      <c r="I22218"/>
      <c r="J22218"/>
      <c r="K22218"/>
      <c r="L22218" s="172"/>
    </row>
    <row r="22219" spans="7:12" x14ac:dyDescent="0.15">
      <c r="G22219"/>
      <c r="H22219"/>
      <c r="I22219"/>
      <c r="J22219"/>
      <c r="K22219"/>
      <c r="L22219" s="172"/>
    </row>
    <row r="22220" spans="7:12" x14ac:dyDescent="0.15">
      <c r="G22220"/>
      <c r="H22220"/>
      <c r="I22220"/>
      <c r="J22220"/>
      <c r="K22220"/>
      <c r="L22220" s="172"/>
    </row>
    <row r="22221" spans="7:12" x14ac:dyDescent="0.15">
      <c r="G22221"/>
      <c r="H22221"/>
      <c r="I22221"/>
      <c r="J22221"/>
      <c r="K22221"/>
      <c r="L22221" s="172"/>
    </row>
    <row r="22222" spans="7:12" x14ac:dyDescent="0.15">
      <c r="G22222"/>
      <c r="H22222"/>
      <c r="I22222"/>
      <c r="J22222"/>
      <c r="K22222"/>
      <c r="L22222" s="172"/>
    </row>
    <row r="22223" spans="7:12" x14ac:dyDescent="0.15">
      <c r="G22223"/>
      <c r="H22223"/>
      <c r="I22223"/>
      <c r="J22223"/>
      <c r="K22223"/>
      <c r="L22223" s="172"/>
    </row>
    <row r="22224" spans="7:12" x14ac:dyDescent="0.15">
      <c r="G22224"/>
      <c r="H22224"/>
      <c r="I22224"/>
      <c r="J22224"/>
      <c r="K22224"/>
      <c r="L22224" s="172"/>
    </row>
    <row r="22225" spans="7:12" x14ac:dyDescent="0.15">
      <c r="G22225"/>
      <c r="H22225"/>
      <c r="I22225"/>
      <c r="J22225"/>
      <c r="K22225"/>
      <c r="L22225" s="172"/>
    </row>
    <row r="22226" spans="7:12" x14ac:dyDescent="0.15">
      <c r="G22226"/>
      <c r="H22226"/>
      <c r="I22226"/>
      <c r="J22226"/>
      <c r="K22226"/>
      <c r="L22226" s="172"/>
    </row>
    <row r="22227" spans="7:12" x14ac:dyDescent="0.15">
      <c r="G22227"/>
      <c r="H22227"/>
      <c r="I22227"/>
      <c r="J22227"/>
      <c r="K22227"/>
      <c r="L22227" s="172"/>
    </row>
    <row r="22228" spans="7:12" x14ac:dyDescent="0.15">
      <c r="G22228"/>
      <c r="H22228"/>
      <c r="I22228"/>
      <c r="J22228"/>
      <c r="K22228"/>
      <c r="L22228" s="172"/>
    </row>
    <row r="22229" spans="7:12" x14ac:dyDescent="0.15">
      <c r="G22229"/>
      <c r="H22229"/>
      <c r="I22229"/>
      <c r="J22229"/>
      <c r="K22229"/>
      <c r="L22229" s="172"/>
    </row>
    <row r="22230" spans="7:12" x14ac:dyDescent="0.15">
      <c r="G22230"/>
      <c r="H22230"/>
      <c r="I22230"/>
      <c r="J22230"/>
      <c r="K22230"/>
      <c r="L22230" s="172"/>
    </row>
    <row r="22231" spans="7:12" x14ac:dyDescent="0.15">
      <c r="G22231"/>
      <c r="H22231"/>
      <c r="I22231"/>
      <c r="J22231"/>
      <c r="K22231"/>
      <c r="L22231" s="172"/>
    </row>
    <row r="22232" spans="7:12" x14ac:dyDescent="0.15">
      <c r="G22232"/>
      <c r="H22232"/>
      <c r="I22232"/>
      <c r="J22232"/>
      <c r="K22232"/>
      <c r="L22232" s="172"/>
    </row>
    <row r="22233" spans="7:12" x14ac:dyDescent="0.15">
      <c r="G22233"/>
      <c r="H22233"/>
      <c r="I22233"/>
      <c r="J22233"/>
      <c r="K22233"/>
      <c r="L22233" s="172"/>
    </row>
    <row r="22234" spans="7:12" x14ac:dyDescent="0.15">
      <c r="G22234"/>
      <c r="H22234"/>
      <c r="I22234"/>
      <c r="J22234"/>
      <c r="K22234"/>
      <c r="L22234" s="172"/>
    </row>
    <row r="22235" spans="7:12" x14ac:dyDescent="0.15">
      <c r="G22235"/>
      <c r="H22235"/>
      <c r="I22235"/>
      <c r="J22235"/>
      <c r="K22235"/>
      <c r="L22235" s="172"/>
    </row>
    <row r="22236" spans="7:12" x14ac:dyDescent="0.15">
      <c r="G22236"/>
      <c r="H22236"/>
      <c r="I22236"/>
      <c r="J22236"/>
      <c r="K22236"/>
      <c r="L22236" s="172"/>
    </row>
    <row r="22237" spans="7:12" x14ac:dyDescent="0.15">
      <c r="G22237"/>
      <c r="H22237"/>
      <c r="I22237"/>
      <c r="J22237"/>
      <c r="K22237"/>
      <c r="L22237" s="172"/>
    </row>
    <row r="22238" spans="7:12" x14ac:dyDescent="0.15">
      <c r="G22238"/>
      <c r="H22238"/>
      <c r="I22238"/>
      <c r="J22238"/>
      <c r="K22238"/>
      <c r="L22238" s="172"/>
    </row>
    <row r="22239" spans="7:12" x14ac:dyDescent="0.15">
      <c r="G22239"/>
      <c r="H22239"/>
      <c r="I22239"/>
      <c r="J22239"/>
      <c r="K22239"/>
      <c r="L22239" s="172"/>
    </row>
    <row r="22240" spans="7:12" x14ac:dyDescent="0.15">
      <c r="G22240"/>
      <c r="H22240"/>
      <c r="I22240"/>
      <c r="J22240"/>
      <c r="K22240"/>
      <c r="L22240" s="172"/>
    </row>
    <row r="22241" spans="7:12" x14ac:dyDescent="0.15">
      <c r="G22241"/>
      <c r="H22241"/>
      <c r="I22241"/>
      <c r="J22241"/>
      <c r="K22241"/>
      <c r="L22241" s="172"/>
    </row>
    <row r="22242" spans="7:12" x14ac:dyDescent="0.15">
      <c r="G22242"/>
      <c r="H22242"/>
      <c r="I22242"/>
      <c r="J22242"/>
      <c r="K22242"/>
      <c r="L22242" s="172"/>
    </row>
    <row r="22243" spans="7:12" x14ac:dyDescent="0.15">
      <c r="G22243"/>
      <c r="H22243"/>
      <c r="I22243"/>
      <c r="J22243"/>
      <c r="K22243"/>
      <c r="L22243" s="172"/>
    </row>
    <row r="22244" spans="7:12" x14ac:dyDescent="0.15">
      <c r="G22244"/>
      <c r="H22244"/>
      <c r="I22244"/>
      <c r="J22244"/>
      <c r="K22244"/>
      <c r="L22244" s="172"/>
    </row>
    <row r="22245" spans="7:12" x14ac:dyDescent="0.15">
      <c r="G22245"/>
      <c r="H22245"/>
      <c r="I22245"/>
      <c r="J22245"/>
      <c r="K22245"/>
      <c r="L22245" s="172"/>
    </row>
    <row r="22246" spans="7:12" x14ac:dyDescent="0.15">
      <c r="G22246"/>
      <c r="H22246"/>
      <c r="I22246"/>
      <c r="J22246"/>
      <c r="K22246"/>
      <c r="L22246" s="172"/>
    </row>
    <row r="22247" spans="7:12" x14ac:dyDescent="0.15">
      <c r="G22247"/>
      <c r="H22247"/>
      <c r="I22247"/>
      <c r="J22247"/>
      <c r="K22247"/>
      <c r="L22247" s="172"/>
    </row>
    <row r="22248" spans="7:12" x14ac:dyDescent="0.15">
      <c r="G22248"/>
      <c r="H22248"/>
      <c r="I22248"/>
      <c r="J22248"/>
      <c r="K22248"/>
      <c r="L22248" s="172"/>
    </row>
    <row r="22249" spans="7:12" x14ac:dyDescent="0.15">
      <c r="G22249"/>
      <c r="H22249"/>
      <c r="I22249"/>
      <c r="J22249"/>
      <c r="K22249"/>
      <c r="L22249" s="172"/>
    </row>
    <row r="22250" spans="7:12" x14ac:dyDescent="0.15">
      <c r="G22250"/>
      <c r="H22250"/>
      <c r="I22250"/>
      <c r="J22250"/>
      <c r="K22250"/>
      <c r="L22250" s="172"/>
    </row>
    <row r="22251" spans="7:12" x14ac:dyDescent="0.15">
      <c r="G22251"/>
      <c r="H22251"/>
      <c r="I22251"/>
      <c r="J22251"/>
      <c r="K22251"/>
      <c r="L22251" s="172"/>
    </row>
    <row r="22252" spans="7:12" x14ac:dyDescent="0.15">
      <c r="G22252"/>
      <c r="H22252"/>
      <c r="I22252"/>
      <c r="J22252"/>
      <c r="K22252"/>
      <c r="L22252" s="172"/>
    </row>
    <row r="22253" spans="7:12" x14ac:dyDescent="0.15">
      <c r="G22253"/>
      <c r="H22253"/>
      <c r="I22253"/>
      <c r="J22253"/>
      <c r="K22253"/>
      <c r="L22253" s="172"/>
    </row>
    <row r="22254" spans="7:12" x14ac:dyDescent="0.15">
      <c r="G22254"/>
      <c r="H22254"/>
      <c r="I22254"/>
      <c r="J22254"/>
      <c r="K22254"/>
      <c r="L22254" s="172"/>
    </row>
    <row r="22255" spans="7:12" x14ac:dyDescent="0.15">
      <c r="G22255"/>
      <c r="H22255"/>
      <c r="I22255"/>
      <c r="J22255"/>
      <c r="K22255"/>
      <c r="L22255" s="172"/>
    </row>
    <row r="22256" spans="7:12" x14ac:dyDescent="0.15">
      <c r="G22256"/>
      <c r="H22256"/>
      <c r="I22256"/>
      <c r="J22256"/>
      <c r="K22256"/>
      <c r="L22256" s="172"/>
    </row>
    <row r="22257" spans="7:12" x14ac:dyDescent="0.15">
      <c r="G22257"/>
      <c r="H22257"/>
      <c r="I22257"/>
      <c r="J22257"/>
      <c r="K22257"/>
      <c r="L22257" s="172"/>
    </row>
    <row r="22258" spans="7:12" x14ac:dyDescent="0.15">
      <c r="G22258"/>
      <c r="H22258"/>
      <c r="I22258"/>
      <c r="J22258"/>
      <c r="K22258"/>
      <c r="L22258" s="172"/>
    </row>
    <row r="22259" spans="7:12" x14ac:dyDescent="0.15">
      <c r="G22259"/>
      <c r="H22259"/>
      <c r="I22259"/>
      <c r="J22259"/>
      <c r="K22259"/>
      <c r="L22259" s="172"/>
    </row>
    <row r="22260" spans="7:12" x14ac:dyDescent="0.15">
      <c r="G22260"/>
      <c r="H22260"/>
      <c r="I22260"/>
      <c r="J22260"/>
      <c r="K22260"/>
      <c r="L22260" s="172"/>
    </row>
    <row r="22261" spans="7:12" x14ac:dyDescent="0.15">
      <c r="G22261"/>
      <c r="H22261"/>
      <c r="I22261"/>
      <c r="J22261"/>
      <c r="K22261"/>
      <c r="L22261" s="172"/>
    </row>
    <row r="22262" spans="7:12" x14ac:dyDescent="0.15">
      <c r="G22262"/>
      <c r="H22262"/>
      <c r="I22262"/>
      <c r="J22262"/>
      <c r="K22262"/>
      <c r="L22262" s="172"/>
    </row>
    <row r="22263" spans="7:12" x14ac:dyDescent="0.15">
      <c r="G22263"/>
      <c r="H22263"/>
      <c r="I22263"/>
      <c r="J22263"/>
      <c r="K22263"/>
      <c r="L22263" s="172"/>
    </row>
    <row r="22264" spans="7:12" x14ac:dyDescent="0.15">
      <c r="G22264"/>
      <c r="H22264"/>
      <c r="I22264"/>
      <c r="J22264"/>
      <c r="K22264"/>
      <c r="L22264" s="172"/>
    </row>
    <row r="22265" spans="7:12" x14ac:dyDescent="0.15">
      <c r="G22265"/>
      <c r="H22265"/>
      <c r="I22265"/>
      <c r="J22265"/>
      <c r="K22265"/>
      <c r="L22265" s="172"/>
    </row>
    <row r="22266" spans="7:12" x14ac:dyDescent="0.15">
      <c r="G22266"/>
      <c r="H22266"/>
      <c r="I22266"/>
      <c r="J22266"/>
      <c r="K22266"/>
      <c r="L22266" s="172"/>
    </row>
    <row r="22267" spans="7:12" x14ac:dyDescent="0.15">
      <c r="G22267"/>
      <c r="H22267"/>
      <c r="I22267"/>
      <c r="J22267"/>
      <c r="K22267"/>
      <c r="L22267" s="172"/>
    </row>
    <row r="22268" spans="7:12" x14ac:dyDescent="0.15">
      <c r="G22268"/>
      <c r="H22268"/>
      <c r="I22268"/>
      <c r="J22268"/>
      <c r="K22268"/>
      <c r="L22268" s="172"/>
    </row>
    <row r="22269" spans="7:12" x14ac:dyDescent="0.15">
      <c r="G22269"/>
      <c r="H22269"/>
      <c r="I22269"/>
      <c r="J22269"/>
      <c r="K22269"/>
      <c r="L22269" s="172"/>
    </row>
    <row r="22270" spans="7:12" x14ac:dyDescent="0.15">
      <c r="G22270"/>
      <c r="H22270"/>
      <c r="I22270"/>
      <c r="J22270"/>
      <c r="K22270"/>
      <c r="L22270" s="172"/>
    </row>
    <row r="22271" spans="7:12" x14ac:dyDescent="0.15">
      <c r="G22271"/>
      <c r="H22271"/>
      <c r="I22271"/>
      <c r="J22271"/>
      <c r="K22271"/>
      <c r="L22271" s="172"/>
    </row>
    <row r="22272" spans="7:12" x14ac:dyDescent="0.15">
      <c r="G22272"/>
      <c r="H22272"/>
      <c r="I22272"/>
      <c r="J22272"/>
      <c r="K22272"/>
      <c r="L22272" s="172"/>
    </row>
    <row r="22273" spans="7:12" x14ac:dyDescent="0.15">
      <c r="G22273"/>
      <c r="H22273"/>
      <c r="I22273"/>
      <c r="J22273"/>
      <c r="K22273"/>
      <c r="L22273" s="172"/>
    </row>
    <row r="22274" spans="7:12" x14ac:dyDescent="0.15">
      <c r="G22274"/>
      <c r="H22274"/>
      <c r="I22274"/>
      <c r="J22274"/>
      <c r="K22274"/>
      <c r="L22274" s="172"/>
    </row>
    <row r="22275" spans="7:12" x14ac:dyDescent="0.15">
      <c r="G22275"/>
      <c r="H22275"/>
      <c r="I22275"/>
      <c r="J22275"/>
      <c r="K22275"/>
      <c r="L22275" s="172"/>
    </row>
    <row r="22276" spans="7:12" x14ac:dyDescent="0.15">
      <c r="G22276"/>
      <c r="H22276"/>
      <c r="I22276"/>
      <c r="J22276"/>
      <c r="K22276"/>
      <c r="L22276" s="172"/>
    </row>
    <row r="22277" spans="7:12" x14ac:dyDescent="0.15">
      <c r="G22277"/>
      <c r="H22277"/>
      <c r="I22277"/>
      <c r="J22277"/>
      <c r="K22277"/>
      <c r="L22277" s="172"/>
    </row>
    <row r="22278" spans="7:12" x14ac:dyDescent="0.15">
      <c r="G22278"/>
      <c r="H22278"/>
      <c r="I22278"/>
      <c r="J22278"/>
      <c r="K22278"/>
      <c r="L22278" s="172"/>
    </row>
    <row r="22279" spans="7:12" x14ac:dyDescent="0.15">
      <c r="G22279"/>
      <c r="H22279"/>
      <c r="I22279"/>
      <c r="J22279"/>
      <c r="K22279"/>
      <c r="L22279" s="172"/>
    </row>
    <row r="22280" spans="7:12" x14ac:dyDescent="0.15">
      <c r="G22280"/>
      <c r="H22280"/>
      <c r="I22280"/>
      <c r="J22280"/>
      <c r="K22280"/>
      <c r="L22280" s="172"/>
    </row>
    <row r="22281" spans="7:12" x14ac:dyDescent="0.15">
      <c r="G22281"/>
      <c r="H22281"/>
      <c r="I22281"/>
      <c r="J22281"/>
      <c r="K22281"/>
      <c r="L22281" s="172"/>
    </row>
    <row r="22282" spans="7:12" x14ac:dyDescent="0.15">
      <c r="G22282"/>
      <c r="H22282"/>
      <c r="I22282"/>
      <c r="J22282"/>
      <c r="K22282"/>
      <c r="L22282" s="172"/>
    </row>
    <row r="22283" spans="7:12" x14ac:dyDescent="0.15">
      <c r="G22283"/>
      <c r="H22283"/>
      <c r="I22283"/>
      <c r="J22283"/>
      <c r="K22283"/>
      <c r="L22283" s="172"/>
    </row>
    <row r="22284" spans="7:12" x14ac:dyDescent="0.15">
      <c r="G22284"/>
      <c r="H22284"/>
      <c r="I22284"/>
      <c r="J22284"/>
      <c r="K22284"/>
      <c r="L22284" s="172"/>
    </row>
    <row r="22285" spans="7:12" x14ac:dyDescent="0.15">
      <c r="G22285"/>
      <c r="H22285"/>
      <c r="I22285"/>
      <c r="J22285"/>
      <c r="K22285"/>
      <c r="L22285" s="172"/>
    </row>
    <row r="22286" spans="7:12" x14ac:dyDescent="0.15">
      <c r="G22286"/>
      <c r="H22286"/>
      <c r="I22286"/>
      <c r="J22286"/>
      <c r="K22286"/>
      <c r="L22286" s="172"/>
    </row>
    <row r="22287" spans="7:12" x14ac:dyDescent="0.15">
      <c r="G22287"/>
      <c r="H22287"/>
      <c r="I22287"/>
      <c r="J22287"/>
      <c r="K22287"/>
      <c r="L22287" s="172"/>
    </row>
    <row r="22288" spans="7:12" x14ac:dyDescent="0.15">
      <c r="G22288"/>
      <c r="H22288"/>
      <c r="I22288"/>
      <c r="J22288"/>
      <c r="K22288"/>
      <c r="L22288" s="172"/>
    </row>
    <row r="22289" spans="7:12" x14ac:dyDescent="0.15">
      <c r="G22289"/>
      <c r="H22289"/>
      <c r="I22289"/>
      <c r="J22289"/>
      <c r="K22289"/>
      <c r="L22289" s="172"/>
    </row>
    <row r="22290" spans="7:12" x14ac:dyDescent="0.15">
      <c r="G22290"/>
      <c r="H22290"/>
      <c r="I22290"/>
      <c r="J22290"/>
      <c r="K22290"/>
      <c r="L22290" s="172"/>
    </row>
    <row r="22291" spans="7:12" x14ac:dyDescent="0.15">
      <c r="G22291"/>
      <c r="H22291"/>
      <c r="I22291"/>
      <c r="J22291"/>
      <c r="K22291"/>
      <c r="L22291" s="172"/>
    </row>
    <row r="22292" spans="7:12" x14ac:dyDescent="0.15">
      <c r="G22292"/>
      <c r="H22292"/>
      <c r="I22292"/>
      <c r="J22292"/>
      <c r="K22292"/>
      <c r="L22292" s="172"/>
    </row>
    <row r="22293" spans="7:12" x14ac:dyDescent="0.15">
      <c r="G22293"/>
      <c r="H22293"/>
      <c r="I22293"/>
      <c r="J22293"/>
      <c r="K22293"/>
      <c r="L22293" s="172"/>
    </row>
    <row r="22294" spans="7:12" x14ac:dyDescent="0.15">
      <c r="G22294"/>
      <c r="H22294"/>
      <c r="I22294"/>
      <c r="J22294"/>
      <c r="K22294"/>
      <c r="L22294" s="172"/>
    </row>
    <row r="22295" spans="7:12" x14ac:dyDescent="0.15">
      <c r="G22295"/>
      <c r="H22295"/>
      <c r="I22295"/>
      <c r="J22295"/>
      <c r="K22295"/>
      <c r="L22295" s="172"/>
    </row>
    <row r="22296" spans="7:12" x14ac:dyDescent="0.15">
      <c r="G22296"/>
      <c r="H22296"/>
      <c r="I22296"/>
      <c r="J22296"/>
      <c r="K22296"/>
      <c r="L22296" s="172"/>
    </row>
    <row r="22297" spans="7:12" x14ac:dyDescent="0.15">
      <c r="G22297"/>
      <c r="H22297"/>
      <c r="I22297"/>
      <c r="J22297"/>
      <c r="K22297"/>
      <c r="L22297" s="172"/>
    </row>
    <row r="22298" spans="7:12" x14ac:dyDescent="0.15">
      <c r="G22298"/>
      <c r="H22298"/>
      <c r="I22298"/>
      <c r="J22298"/>
      <c r="K22298"/>
      <c r="L22298" s="172"/>
    </row>
    <row r="22299" spans="7:12" x14ac:dyDescent="0.15">
      <c r="G22299"/>
      <c r="H22299"/>
      <c r="I22299"/>
      <c r="J22299"/>
      <c r="K22299"/>
      <c r="L22299" s="172"/>
    </row>
    <row r="22300" spans="7:12" x14ac:dyDescent="0.15">
      <c r="G22300"/>
      <c r="H22300"/>
      <c r="I22300"/>
      <c r="J22300"/>
      <c r="K22300"/>
      <c r="L22300" s="172"/>
    </row>
    <row r="22301" spans="7:12" x14ac:dyDescent="0.15">
      <c r="G22301"/>
      <c r="H22301"/>
      <c r="I22301"/>
      <c r="J22301"/>
      <c r="K22301"/>
      <c r="L22301" s="172"/>
    </row>
    <row r="22302" spans="7:12" x14ac:dyDescent="0.15">
      <c r="G22302"/>
      <c r="H22302"/>
      <c r="I22302"/>
      <c r="J22302"/>
      <c r="K22302"/>
      <c r="L22302" s="172"/>
    </row>
    <row r="22303" spans="7:12" x14ac:dyDescent="0.15">
      <c r="G22303"/>
      <c r="H22303"/>
      <c r="I22303"/>
      <c r="J22303"/>
      <c r="K22303"/>
      <c r="L22303" s="172"/>
    </row>
    <row r="22304" spans="7:12" x14ac:dyDescent="0.15">
      <c r="G22304"/>
      <c r="H22304"/>
      <c r="I22304"/>
      <c r="J22304"/>
      <c r="K22304"/>
      <c r="L22304" s="172"/>
    </row>
    <row r="22305" spans="7:12" x14ac:dyDescent="0.15">
      <c r="G22305"/>
      <c r="H22305"/>
      <c r="I22305"/>
      <c r="J22305"/>
      <c r="K22305"/>
      <c r="L22305" s="172"/>
    </row>
    <row r="22306" spans="7:12" x14ac:dyDescent="0.15">
      <c r="G22306"/>
      <c r="H22306"/>
      <c r="I22306"/>
      <c r="J22306"/>
      <c r="K22306"/>
      <c r="L22306" s="172"/>
    </row>
    <row r="22307" spans="7:12" x14ac:dyDescent="0.15">
      <c r="G22307"/>
      <c r="H22307"/>
      <c r="I22307"/>
      <c r="J22307"/>
      <c r="K22307"/>
      <c r="L22307" s="172"/>
    </row>
    <row r="22308" spans="7:12" x14ac:dyDescent="0.15">
      <c r="G22308"/>
      <c r="H22308"/>
      <c r="I22308"/>
      <c r="J22308"/>
      <c r="K22308"/>
      <c r="L22308" s="172"/>
    </row>
    <row r="22309" spans="7:12" x14ac:dyDescent="0.15">
      <c r="G22309"/>
      <c r="H22309"/>
      <c r="I22309"/>
      <c r="J22309"/>
      <c r="K22309"/>
      <c r="L22309" s="172"/>
    </row>
    <row r="22310" spans="7:12" x14ac:dyDescent="0.15">
      <c r="G22310"/>
      <c r="H22310"/>
      <c r="I22310"/>
      <c r="J22310"/>
      <c r="K22310"/>
      <c r="L22310" s="172"/>
    </row>
    <row r="22311" spans="7:12" x14ac:dyDescent="0.15">
      <c r="G22311"/>
      <c r="H22311"/>
      <c r="I22311"/>
      <c r="J22311"/>
      <c r="K22311"/>
      <c r="L22311" s="172"/>
    </row>
    <row r="22312" spans="7:12" x14ac:dyDescent="0.15">
      <c r="G22312"/>
      <c r="H22312"/>
      <c r="I22312"/>
      <c r="J22312"/>
      <c r="K22312"/>
      <c r="L22312" s="172"/>
    </row>
    <row r="22313" spans="7:12" x14ac:dyDescent="0.15">
      <c r="G22313"/>
      <c r="H22313"/>
      <c r="I22313"/>
      <c r="J22313"/>
      <c r="K22313"/>
      <c r="L22313" s="172"/>
    </row>
    <row r="22314" spans="7:12" x14ac:dyDescent="0.15">
      <c r="G22314"/>
      <c r="H22314"/>
      <c r="I22314"/>
      <c r="J22314"/>
      <c r="K22314"/>
      <c r="L22314" s="172"/>
    </row>
    <row r="22315" spans="7:12" x14ac:dyDescent="0.15">
      <c r="G22315"/>
      <c r="H22315"/>
      <c r="I22315"/>
      <c r="J22315"/>
      <c r="K22315"/>
      <c r="L22315" s="172"/>
    </row>
    <row r="22316" spans="7:12" x14ac:dyDescent="0.15">
      <c r="G22316"/>
      <c r="H22316"/>
      <c r="I22316"/>
      <c r="J22316"/>
      <c r="K22316"/>
      <c r="L22316" s="172"/>
    </row>
    <row r="22317" spans="7:12" x14ac:dyDescent="0.15">
      <c r="G22317"/>
      <c r="H22317"/>
      <c r="I22317"/>
      <c r="J22317"/>
      <c r="K22317"/>
      <c r="L22317" s="172"/>
    </row>
    <row r="22318" spans="7:12" x14ac:dyDescent="0.15">
      <c r="G22318"/>
      <c r="H22318"/>
      <c r="I22318"/>
      <c r="J22318"/>
      <c r="K22318"/>
      <c r="L22318" s="172"/>
    </row>
    <row r="22319" spans="7:12" x14ac:dyDescent="0.15">
      <c r="G22319"/>
      <c r="H22319"/>
      <c r="I22319"/>
      <c r="J22319"/>
      <c r="K22319"/>
      <c r="L22319" s="172"/>
    </row>
    <row r="22320" spans="7:12" x14ac:dyDescent="0.15">
      <c r="G22320"/>
      <c r="H22320"/>
      <c r="I22320"/>
      <c r="J22320"/>
      <c r="K22320"/>
      <c r="L22320" s="172"/>
    </row>
    <row r="22321" spans="7:12" x14ac:dyDescent="0.15">
      <c r="G22321"/>
      <c r="H22321"/>
      <c r="I22321"/>
      <c r="J22321"/>
      <c r="K22321"/>
      <c r="L22321" s="172"/>
    </row>
    <row r="22322" spans="7:12" x14ac:dyDescent="0.15">
      <c r="G22322"/>
      <c r="H22322"/>
      <c r="I22322"/>
      <c r="J22322"/>
      <c r="K22322"/>
      <c r="L22322" s="172"/>
    </row>
    <row r="22323" spans="7:12" x14ac:dyDescent="0.15">
      <c r="G22323"/>
      <c r="H22323"/>
      <c r="I22323"/>
      <c r="J22323"/>
      <c r="K22323"/>
      <c r="L22323" s="172"/>
    </row>
    <row r="22324" spans="7:12" x14ac:dyDescent="0.15">
      <c r="G22324"/>
      <c r="H22324"/>
      <c r="I22324"/>
      <c r="J22324"/>
      <c r="K22324"/>
      <c r="L22324" s="172"/>
    </row>
    <row r="22325" spans="7:12" x14ac:dyDescent="0.15">
      <c r="G22325"/>
      <c r="H22325"/>
      <c r="I22325"/>
      <c r="J22325"/>
      <c r="K22325"/>
      <c r="L22325" s="172"/>
    </row>
    <row r="22326" spans="7:12" x14ac:dyDescent="0.15">
      <c r="G22326"/>
      <c r="H22326"/>
      <c r="I22326"/>
      <c r="J22326"/>
      <c r="K22326"/>
      <c r="L22326" s="172"/>
    </row>
    <row r="22327" spans="7:12" x14ac:dyDescent="0.15">
      <c r="G22327"/>
      <c r="H22327"/>
      <c r="I22327"/>
      <c r="J22327"/>
      <c r="K22327"/>
      <c r="L22327" s="172"/>
    </row>
    <row r="22328" spans="7:12" x14ac:dyDescent="0.15">
      <c r="G22328"/>
      <c r="H22328"/>
      <c r="I22328"/>
      <c r="J22328"/>
      <c r="K22328"/>
      <c r="L22328" s="172"/>
    </row>
    <row r="22329" spans="7:12" x14ac:dyDescent="0.15">
      <c r="G22329"/>
      <c r="H22329"/>
      <c r="I22329"/>
      <c r="J22329"/>
      <c r="K22329"/>
      <c r="L22329" s="172"/>
    </row>
    <row r="22330" spans="7:12" x14ac:dyDescent="0.15">
      <c r="G22330"/>
      <c r="H22330"/>
      <c r="I22330"/>
      <c r="J22330"/>
      <c r="K22330"/>
      <c r="L22330" s="172"/>
    </row>
    <row r="22331" spans="7:12" x14ac:dyDescent="0.15">
      <c r="G22331"/>
      <c r="H22331"/>
      <c r="I22331"/>
      <c r="J22331"/>
      <c r="K22331"/>
      <c r="L22331" s="172"/>
    </row>
    <row r="22332" spans="7:12" x14ac:dyDescent="0.15">
      <c r="G22332"/>
      <c r="H22332"/>
      <c r="I22332"/>
      <c r="J22332"/>
      <c r="K22332"/>
      <c r="L22332" s="172"/>
    </row>
    <row r="22333" spans="7:12" x14ac:dyDescent="0.15">
      <c r="G22333"/>
      <c r="H22333"/>
      <c r="I22333"/>
      <c r="J22333"/>
      <c r="K22333"/>
      <c r="L22333" s="172"/>
    </row>
    <row r="22334" spans="7:12" x14ac:dyDescent="0.15">
      <c r="G22334"/>
      <c r="H22334"/>
      <c r="I22334"/>
      <c r="J22334"/>
      <c r="K22334"/>
      <c r="L22334" s="172"/>
    </row>
    <row r="22335" spans="7:12" x14ac:dyDescent="0.15">
      <c r="G22335"/>
      <c r="H22335"/>
      <c r="I22335"/>
      <c r="J22335"/>
      <c r="K22335"/>
      <c r="L22335" s="172"/>
    </row>
    <row r="22336" spans="7:12" x14ac:dyDescent="0.15">
      <c r="G22336"/>
      <c r="H22336"/>
      <c r="I22336"/>
      <c r="J22336"/>
      <c r="K22336"/>
      <c r="L22336" s="172"/>
    </row>
    <row r="22337" spans="7:12" x14ac:dyDescent="0.15">
      <c r="G22337"/>
      <c r="H22337"/>
      <c r="I22337"/>
      <c r="J22337"/>
      <c r="K22337"/>
      <c r="L22337" s="172"/>
    </row>
    <row r="22338" spans="7:12" x14ac:dyDescent="0.15">
      <c r="G22338"/>
      <c r="H22338"/>
      <c r="I22338"/>
      <c r="J22338"/>
      <c r="K22338"/>
      <c r="L22338" s="172"/>
    </row>
    <row r="22339" spans="7:12" x14ac:dyDescent="0.15">
      <c r="G22339"/>
      <c r="H22339"/>
      <c r="I22339"/>
      <c r="J22339"/>
      <c r="K22339"/>
      <c r="L22339" s="172"/>
    </row>
    <row r="22340" spans="7:12" x14ac:dyDescent="0.15">
      <c r="G22340"/>
      <c r="H22340"/>
      <c r="I22340"/>
      <c r="J22340"/>
      <c r="K22340"/>
      <c r="L22340" s="172"/>
    </row>
    <row r="22341" spans="7:12" x14ac:dyDescent="0.15">
      <c r="G22341"/>
      <c r="H22341"/>
      <c r="I22341"/>
      <c r="J22341"/>
      <c r="K22341"/>
      <c r="L22341" s="172"/>
    </row>
    <row r="22342" spans="7:12" x14ac:dyDescent="0.15">
      <c r="G22342"/>
      <c r="H22342"/>
      <c r="I22342"/>
      <c r="J22342"/>
      <c r="K22342"/>
      <c r="L22342" s="172"/>
    </row>
    <row r="22343" spans="7:12" x14ac:dyDescent="0.15">
      <c r="G22343"/>
      <c r="H22343"/>
      <c r="I22343"/>
      <c r="J22343"/>
      <c r="K22343"/>
      <c r="L22343" s="172"/>
    </row>
    <row r="22344" spans="7:12" x14ac:dyDescent="0.15">
      <c r="G22344"/>
      <c r="H22344"/>
      <c r="I22344"/>
      <c r="J22344"/>
      <c r="K22344"/>
      <c r="L22344" s="172"/>
    </row>
    <row r="22345" spans="7:12" x14ac:dyDescent="0.15">
      <c r="G22345"/>
      <c r="H22345"/>
      <c r="I22345"/>
      <c r="J22345"/>
      <c r="K22345"/>
      <c r="L22345" s="172"/>
    </row>
    <row r="22346" spans="7:12" x14ac:dyDescent="0.15">
      <c r="G22346"/>
      <c r="H22346"/>
      <c r="I22346"/>
      <c r="J22346"/>
      <c r="K22346"/>
      <c r="L22346" s="172"/>
    </row>
    <row r="22347" spans="7:12" x14ac:dyDescent="0.15">
      <c r="G22347"/>
      <c r="H22347"/>
      <c r="I22347"/>
      <c r="J22347"/>
      <c r="K22347"/>
      <c r="L22347" s="172"/>
    </row>
    <row r="22348" spans="7:12" x14ac:dyDescent="0.15">
      <c r="G22348"/>
      <c r="H22348"/>
      <c r="I22348"/>
      <c r="J22348"/>
      <c r="K22348"/>
      <c r="L22348" s="172"/>
    </row>
    <row r="22349" spans="7:12" x14ac:dyDescent="0.15">
      <c r="G22349"/>
      <c r="H22349"/>
      <c r="I22349"/>
      <c r="J22349"/>
      <c r="K22349"/>
      <c r="L22349" s="172"/>
    </row>
    <row r="22350" spans="7:12" x14ac:dyDescent="0.15">
      <c r="G22350"/>
      <c r="H22350"/>
      <c r="I22350"/>
      <c r="J22350"/>
      <c r="K22350"/>
      <c r="L22350" s="172"/>
    </row>
    <row r="22351" spans="7:12" x14ac:dyDescent="0.15">
      <c r="G22351"/>
      <c r="H22351"/>
      <c r="I22351"/>
      <c r="J22351"/>
      <c r="K22351"/>
      <c r="L22351" s="172"/>
    </row>
    <row r="22352" spans="7:12" x14ac:dyDescent="0.15">
      <c r="G22352"/>
      <c r="H22352"/>
      <c r="I22352"/>
      <c r="J22352"/>
      <c r="K22352"/>
      <c r="L22352" s="172"/>
    </row>
    <row r="22353" spans="7:12" x14ac:dyDescent="0.15">
      <c r="G22353"/>
      <c r="H22353"/>
      <c r="I22353"/>
      <c r="J22353"/>
      <c r="K22353"/>
      <c r="L22353" s="172"/>
    </row>
    <row r="22354" spans="7:12" x14ac:dyDescent="0.15">
      <c r="G22354"/>
      <c r="H22354"/>
      <c r="I22354"/>
      <c r="J22354"/>
      <c r="K22354"/>
      <c r="L22354" s="172"/>
    </row>
    <row r="22355" spans="7:12" x14ac:dyDescent="0.15">
      <c r="G22355"/>
      <c r="H22355"/>
      <c r="I22355"/>
      <c r="J22355"/>
      <c r="K22355"/>
      <c r="L22355" s="172"/>
    </row>
    <row r="22356" spans="7:12" x14ac:dyDescent="0.15">
      <c r="G22356"/>
      <c r="H22356"/>
      <c r="I22356"/>
      <c r="J22356"/>
      <c r="K22356"/>
      <c r="L22356" s="172"/>
    </row>
    <row r="22357" spans="7:12" x14ac:dyDescent="0.15">
      <c r="G22357"/>
      <c r="H22357"/>
      <c r="I22357"/>
      <c r="J22357"/>
      <c r="K22357"/>
      <c r="L22357" s="172"/>
    </row>
    <row r="22358" spans="7:12" x14ac:dyDescent="0.15">
      <c r="G22358"/>
      <c r="H22358"/>
      <c r="I22358"/>
      <c r="J22358"/>
      <c r="K22358"/>
      <c r="L22358" s="172"/>
    </row>
    <row r="22359" spans="7:12" x14ac:dyDescent="0.15">
      <c r="G22359"/>
      <c r="H22359"/>
      <c r="I22359"/>
      <c r="J22359"/>
      <c r="K22359"/>
      <c r="L22359" s="172"/>
    </row>
    <row r="22360" spans="7:12" x14ac:dyDescent="0.15">
      <c r="G22360"/>
      <c r="H22360"/>
      <c r="I22360"/>
      <c r="J22360"/>
      <c r="K22360"/>
      <c r="L22360" s="172"/>
    </row>
    <row r="22361" spans="7:12" x14ac:dyDescent="0.15">
      <c r="G22361"/>
      <c r="H22361"/>
      <c r="I22361"/>
      <c r="J22361"/>
      <c r="K22361"/>
      <c r="L22361" s="172"/>
    </row>
    <row r="22362" spans="7:12" x14ac:dyDescent="0.15">
      <c r="G22362"/>
      <c r="H22362"/>
      <c r="I22362"/>
      <c r="J22362"/>
      <c r="K22362"/>
      <c r="L22362" s="172"/>
    </row>
    <row r="22363" spans="7:12" x14ac:dyDescent="0.15">
      <c r="G22363"/>
      <c r="H22363"/>
      <c r="I22363"/>
      <c r="J22363"/>
      <c r="K22363"/>
      <c r="L22363" s="172"/>
    </row>
    <row r="22364" spans="7:12" x14ac:dyDescent="0.15">
      <c r="G22364"/>
      <c r="H22364"/>
      <c r="I22364"/>
      <c r="J22364"/>
      <c r="K22364"/>
      <c r="L22364" s="172"/>
    </row>
    <row r="22365" spans="7:12" x14ac:dyDescent="0.15">
      <c r="G22365"/>
      <c r="H22365"/>
      <c r="I22365"/>
      <c r="J22365"/>
      <c r="K22365"/>
      <c r="L22365" s="172"/>
    </row>
    <row r="22366" spans="7:12" x14ac:dyDescent="0.15">
      <c r="G22366"/>
      <c r="H22366"/>
      <c r="I22366"/>
      <c r="J22366"/>
      <c r="K22366"/>
      <c r="L22366" s="172"/>
    </row>
    <row r="22367" spans="7:12" x14ac:dyDescent="0.15">
      <c r="G22367"/>
      <c r="H22367"/>
      <c r="I22367"/>
      <c r="J22367"/>
      <c r="K22367"/>
      <c r="L22367" s="172"/>
    </row>
    <row r="22368" spans="7:12" x14ac:dyDescent="0.15">
      <c r="G22368"/>
      <c r="H22368"/>
      <c r="I22368"/>
      <c r="J22368"/>
      <c r="K22368"/>
      <c r="L22368" s="172"/>
    </row>
    <row r="22369" spans="7:12" x14ac:dyDescent="0.15">
      <c r="G22369"/>
      <c r="H22369"/>
      <c r="I22369"/>
      <c r="J22369"/>
      <c r="K22369"/>
      <c r="L22369" s="172"/>
    </row>
    <row r="22370" spans="7:12" x14ac:dyDescent="0.15">
      <c r="G22370"/>
      <c r="H22370"/>
      <c r="I22370"/>
      <c r="J22370"/>
      <c r="K22370"/>
      <c r="L22370" s="172"/>
    </row>
    <row r="22371" spans="7:12" x14ac:dyDescent="0.15">
      <c r="G22371"/>
      <c r="H22371"/>
      <c r="I22371"/>
      <c r="J22371"/>
      <c r="K22371"/>
      <c r="L22371" s="172"/>
    </row>
    <row r="22372" spans="7:12" x14ac:dyDescent="0.15">
      <c r="G22372"/>
      <c r="H22372"/>
      <c r="I22372"/>
      <c r="J22372"/>
      <c r="K22372"/>
      <c r="L22372" s="172"/>
    </row>
    <row r="22373" spans="7:12" x14ac:dyDescent="0.15">
      <c r="G22373"/>
      <c r="H22373"/>
      <c r="I22373"/>
      <c r="J22373"/>
      <c r="K22373"/>
      <c r="L22373" s="172"/>
    </row>
    <row r="22374" spans="7:12" x14ac:dyDescent="0.15">
      <c r="G22374"/>
      <c r="H22374"/>
      <c r="I22374"/>
      <c r="J22374"/>
      <c r="K22374"/>
      <c r="L22374" s="172"/>
    </row>
    <row r="22375" spans="7:12" x14ac:dyDescent="0.15">
      <c r="G22375"/>
      <c r="H22375"/>
      <c r="I22375"/>
      <c r="J22375"/>
      <c r="K22375"/>
      <c r="L22375" s="172"/>
    </row>
    <row r="22376" spans="7:12" x14ac:dyDescent="0.15">
      <c r="G22376"/>
      <c r="H22376"/>
      <c r="I22376"/>
      <c r="J22376"/>
      <c r="K22376"/>
      <c r="L22376" s="172"/>
    </row>
    <row r="22377" spans="7:12" x14ac:dyDescent="0.15">
      <c r="G22377"/>
      <c r="H22377"/>
      <c r="I22377"/>
      <c r="J22377"/>
      <c r="K22377"/>
      <c r="L22377" s="172"/>
    </row>
    <row r="22378" spans="7:12" x14ac:dyDescent="0.15">
      <c r="G22378"/>
      <c r="H22378"/>
      <c r="I22378"/>
      <c r="J22378"/>
      <c r="K22378"/>
      <c r="L22378" s="172"/>
    </row>
    <row r="22379" spans="7:12" x14ac:dyDescent="0.15">
      <c r="G22379"/>
      <c r="H22379"/>
      <c r="I22379"/>
      <c r="J22379"/>
      <c r="K22379"/>
      <c r="L22379" s="172"/>
    </row>
    <row r="22380" spans="7:12" x14ac:dyDescent="0.15">
      <c r="G22380"/>
      <c r="H22380"/>
      <c r="I22380"/>
      <c r="J22380"/>
      <c r="K22380"/>
      <c r="L22380" s="172"/>
    </row>
    <row r="22381" spans="7:12" x14ac:dyDescent="0.15">
      <c r="G22381"/>
      <c r="H22381"/>
      <c r="I22381"/>
      <c r="J22381"/>
      <c r="K22381"/>
      <c r="L22381" s="172"/>
    </row>
    <row r="22382" spans="7:12" x14ac:dyDescent="0.15">
      <c r="G22382"/>
      <c r="H22382"/>
      <c r="I22382"/>
      <c r="J22382"/>
      <c r="K22382"/>
      <c r="L22382" s="172"/>
    </row>
    <row r="22383" spans="7:12" x14ac:dyDescent="0.15">
      <c r="G22383"/>
      <c r="H22383"/>
      <c r="I22383"/>
      <c r="J22383"/>
      <c r="K22383"/>
      <c r="L22383" s="172"/>
    </row>
    <row r="22384" spans="7:12" x14ac:dyDescent="0.15">
      <c r="G22384"/>
      <c r="H22384"/>
      <c r="I22384"/>
      <c r="J22384"/>
      <c r="K22384"/>
      <c r="L22384" s="172"/>
    </row>
    <row r="22385" spans="7:12" x14ac:dyDescent="0.15">
      <c r="G22385"/>
      <c r="H22385"/>
      <c r="I22385"/>
      <c r="J22385"/>
      <c r="K22385"/>
      <c r="L22385" s="172"/>
    </row>
    <row r="22386" spans="7:12" x14ac:dyDescent="0.15">
      <c r="G22386"/>
      <c r="H22386"/>
      <c r="I22386"/>
      <c r="J22386"/>
      <c r="K22386"/>
      <c r="L22386" s="172"/>
    </row>
    <row r="22387" spans="7:12" x14ac:dyDescent="0.15">
      <c r="G22387"/>
      <c r="H22387"/>
      <c r="I22387"/>
      <c r="J22387"/>
      <c r="K22387"/>
      <c r="L22387" s="172"/>
    </row>
    <row r="22388" spans="7:12" x14ac:dyDescent="0.15">
      <c r="G22388"/>
      <c r="H22388"/>
      <c r="I22388"/>
      <c r="J22388"/>
      <c r="K22388"/>
      <c r="L22388" s="172"/>
    </row>
    <row r="22389" spans="7:12" x14ac:dyDescent="0.15">
      <c r="G22389"/>
      <c r="H22389"/>
      <c r="I22389"/>
      <c r="J22389"/>
      <c r="K22389"/>
      <c r="L22389" s="172"/>
    </row>
    <row r="22390" spans="7:12" x14ac:dyDescent="0.15">
      <c r="G22390"/>
      <c r="H22390"/>
      <c r="I22390"/>
      <c r="J22390"/>
      <c r="K22390"/>
      <c r="L22390" s="172"/>
    </row>
    <row r="22391" spans="7:12" x14ac:dyDescent="0.15">
      <c r="G22391"/>
      <c r="H22391"/>
      <c r="I22391"/>
      <c r="J22391"/>
      <c r="K22391"/>
      <c r="L22391" s="172"/>
    </row>
    <row r="22392" spans="7:12" x14ac:dyDescent="0.15">
      <c r="G22392"/>
      <c r="H22392"/>
      <c r="I22392"/>
      <c r="J22392"/>
      <c r="K22392"/>
      <c r="L22392" s="172"/>
    </row>
    <row r="22393" spans="7:12" x14ac:dyDescent="0.15">
      <c r="G22393"/>
      <c r="H22393"/>
      <c r="I22393"/>
      <c r="J22393"/>
      <c r="K22393"/>
      <c r="L22393" s="172"/>
    </row>
    <row r="22394" spans="7:12" x14ac:dyDescent="0.15">
      <c r="G22394"/>
      <c r="H22394"/>
      <c r="I22394"/>
      <c r="J22394"/>
      <c r="K22394"/>
      <c r="L22394" s="172"/>
    </row>
    <row r="22395" spans="7:12" x14ac:dyDescent="0.15">
      <c r="G22395"/>
      <c r="H22395"/>
      <c r="I22395"/>
      <c r="J22395"/>
      <c r="K22395"/>
      <c r="L22395" s="172"/>
    </row>
    <row r="22396" spans="7:12" x14ac:dyDescent="0.15">
      <c r="G22396"/>
      <c r="H22396"/>
      <c r="I22396"/>
      <c r="J22396"/>
      <c r="K22396"/>
      <c r="L22396" s="172"/>
    </row>
    <row r="22397" spans="7:12" x14ac:dyDescent="0.15">
      <c r="G22397"/>
      <c r="H22397"/>
      <c r="I22397"/>
      <c r="J22397"/>
      <c r="K22397"/>
      <c r="L22397" s="172"/>
    </row>
    <row r="22398" spans="7:12" x14ac:dyDescent="0.15">
      <c r="G22398"/>
      <c r="H22398"/>
      <c r="I22398"/>
      <c r="J22398"/>
      <c r="K22398"/>
      <c r="L22398" s="172"/>
    </row>
    <row r="22399" spans="7:12" x14ac:dyDescent="0.15">
      <c r="G22399"/>
      <c r="H22399"/>
      <c r="I22399"/>
      <c r="J22399"/>
      <c r="K22399"/>
      <c r="L22399" s="172"/>
    </row>
    <row r="22400" spans="7:12" x14ac:dyDescent="0.15">
      <c r="G22400"/>
      <c r="H22400"/>
      <c r="I22400"/>
      <c r="J22400"/>
      <c r="K22400"/>
      <c r="L22400" s="172"/>
    </row>
    <row r="22401" spans="7:12" x14ac:dyDescent="0.15">
      <c r="G22401"/>
      <c r="H22401"/>
      <c r="I22401"/>
      <c r="J22401"/>
      <c r="K22401"/>
      <c r="L22401" s="172"/>
    </row>
    <row r="22402" spans="7:12" x14ac:dyDescent="0.15">
      <c r="G22402"/>
      <c r="H22402"/>
      <c r="I22402"/>
      <c r="J22402"/>
      <c r="K22402"/>
      <c r="L22402" s="172"/>
    </row>
    <row r="22403" spans="7:12" x14ac:dyDescent="0.15">
      <c r="G22403"/>
      <c r="H22403"/>
      <c r="I22403"/>
      <c r="J22403"/>
      <c r="K22403"/>
      <c r="L22403" s="172"/>
    </row>
    <row r="22404" spans="7:12" x14ac:dyDescent="0.15">
      <c r="G22404"/>
      <c r="H22404"/>
      <c r="I22404"/>
      <c r="J22404"/>
      <c r="K22404"/>
      <c r="L22404" s="172"/>
    </row>
    <row r="22405" spans="7:12" x14ac:dyDescent="0.15">
      <c r="G22405"/>
      <c r="H22405"/>
      <c r="I22405"/>
      <c r="J22405"/>
      <c r="K22405"/>
      <c r="L22405" s="172"/>
    </row>
    <row r="22406" spans="7:12" x14ac:dyDescent="0.15">
      <c r="G22406"/>
      <c r="H22406"/>
      <c r="I22406"/>
      <c r="J22406"/>
      <c r="K22406"/>
      <c r="L22406" s="172"/>
    </row>
    <row r="22407" spans="7:12" x14ac:dyDescent="0.15">
      <c r="G22407"/>
      <c r="H22407"/>
      <c r="I22407"/>
      <c r="J22407"/>
      <c r="K22407"/>
      <c r="L22407" s="172"/>
    </row>
    <row r="22408" spans="7:12" x14ac:dyDescent="0.15">
      <c r="G22408"/>
      <c r="H22408"/>
      <c r="I22408"/>
      <c r="J22408"/>
      <c r="K22408"/>
      <c r="L22408" s="172"/>
    </row>
    <row r="22409" spans="7:12" x14ac:dyDescent="0.15">
      <c r="G22409"/>
      <c r="H22409"/>
      <c r="I22409"/>
      <c r="J22409"/>
      <c r="K22409"/>
      <c r="L22409" s="172"/>
    </row>
    <row r="22410" spans="7:12" x14ac:dyDescent="0.15">
      <c r="G22410"/>
      <c r="H22410"/>
      <c r="I22410"/>
      <c r="J22410"/>
      <c r="K22410"/>
      <c r="L22410" s="172"/>
    </row>
    <row r="22411" spans="7:12" x14ac:dyDescent="0.15">
      <c r="G22411"/>
      <c r="H22411"/>
      <c r="I22411"/>
      <c r="J22411"/>
      <c r="K22411"/>
      <c r="L22411" s="172"/>
    </row>
    <row r="22412" spans="7:12" x14ac:dyDescent="0.15">
      <c r="G22412"/>
      <c r="H22412"/>
      <c r="I22412"/>
      <c r="J22412"/>
      <c r="K22412"/>
      <c r="L22412" s="172"/>
    </row>
    <row r="22413" spans="7:12" x14ac:dyDescent="0.15">
      <c r="G22413"/>
      <c r="H22413"/>
      <c r="I22413"/>
      <c r="J22413"/>
      <c r="K22413"/>
      <c r="L22413" s="172"/>
    </row>
    <row r="22414" spans="7:12" x14ac:dyDescent="0.15">
      <c r="G22414"/>
      <c r="H22414"/>
      <c r="I22414"/>
      <c r="J22414"/>
      <c r="K22414"/>
      <c r="L22414" s="172"/>
    </row>
    <row r="22415" spans="7:12" x14ac:dyDescent="0.15">
      <c r="G22415"/>
      <c r="H22415"/>
      <c r="I22415"/>
      <c r="J22415"/>
      <c r="K22415"/>
      <c r="L22415" s="172"/>
    </row>
    <row r="22416" spans="7:12" x14ac:dyDescent="0.15">
      <c r="G22416"/>
      <c r="H22416"/>
      <c r="I22416"/>
      <c r="J22416"/>
      <c r="K22416"/>
      <c r="L22416" s="172"/>
    </row>
    <row r="22417" spans="7:12" x14ac:dyDescent="0.15">
      <c r="G22417"/>
      <c r="H22417"/>
      <c r="I22417"/>
      <c r="J22417"/>
      <c r="K22417"/>
      <c r="L22417" s="172"/>
    </row>
    <row r="22418" spans="7:12" x14ac:dyDescent="0.15">
      <c r="G22418"/>
      <c r="H22418"/>
      <c r="I22418"/>
      <c r="J22418"/>
      <c r="K22418"/>
      <c r="L22418" s="172"/>
    </row>
    <row r="22419" spans="7:12" x14ac:dyDescent="0.15">
      <c r="G22419"/>
      <c r="H22419"/>
      <c r="I22419"/>
      <c r="J22419"/>
      <c r="K22419"/>
      <c r="L22419" s="172"/>
    </row>
    <row r="22420" spans="7:12" x14ac:dyDescent="0.15">
      <c r="G22420"/>
      <c r="H22420"/>
      <c r="I22420"/>
      <c r="J22420"/>
      <c r="K22420"/>
      <c r="L22420" s="172"/>
    </row>
    <row r="22421" spans="7:12" x14ac:dyDescent="0.15">
      <c r="G22421"/>
      <c r="H22421"/>
      <c r="I22421"/>
      <c r="J22421"/>
      <c r="K22421"/>
      <c r="L22421" s="172"/>
    </row>
    <row r="22422" spans="7:12" x14ac:dyDescent="0.15">
      <c r="G22422"/>
      <c r="H22422"/>
      <c r="I22422"/>
      <c r="J22422"/>
      <c r="K22422"/>
      <c r="L22422" s="172"/>
    </row>
    <row r="22423" spans="7:12" x14ac:dyDescent="0.15">
      <c r="G22423"/>
      <c r="H22423"/>
      <c r="I22423"/>
      <c r="J22423"/>
      <c r="K22423"/>
      <c r="L22423" s="172"/>
    </row>
    <row r="22424" spans="7:12" x14ac:dyDescent="0.15">
      <c r="G22424"/>
      <c r="H22424"/>
      <c r="I22424"/>
      <c r="J22424"/>
      <c r="K22424"/>
      <c r="L22424" s="172"/>
    </row>
    <row r="22425" spans="7:12" x14ac:dyDescent="0.15">
      <c r="G22425"/>
      <c r="H22425"/>
      <c r="I22425"/>
      <c r="J22425"/>
      <c r="K22425"/>
      <c r="L22425" s="172"/>
    </row>
    <row r="22426" spans="7:12" x14ac:dyDescent="0.15">
      <c r="G22426"/>
      <c r="H22426"/>
      <c r="I22426"/>
      <c r="J22426"/>
      <c r="K22426"/>
      <c r="L22426" s="172"/>
    </row>
    <row r="22427" spans="7:12" x14ac:dyDescent="0.15">
      <c r="G22427"/>
      <c r="H22427"/>
      <c r="I22427"/>
      <c r="J22427"/>
      <c r="K22427"/>
      <c r="L22427" s="172"/>
    </row>
    <row r="22428" spans="7:12" x14ac:dyDescent="0.15">
      <c r="G22428"/>
      <c r="H22428"/>
      <c r="I22428"/>
      <c r="J22428"/>
      <c r="K22428"/>
      <c r="L22428" s="172"/>
    </row>
    <row r="22429" spans="7:12" x14ac:dyDescent="0.15">
      <c r="G22429"/>
      <c r="H22429"/>
      <c r="I22429"/>
      <c r="J22429"/>
      <c r="K22429"/>
      <c r="L22429" s="172"/>
    </row>
    <row r="22430" spans="7:12" x14ac:dyDescent="0.15">
      <c r="G22430"/>
      <c r="H22430"/>
      <c r="I22430"/>
      <c r="J22430"/>
      <c r="K22430"/>
      <c r="L22430" s="172"/>
    </row>
    <row r="22431" spans="7:12" x14ac:dyDescent="0.15">
      <c r="G22431"/>
      <c r="H22431"/>
      <c r="I22431"/>
      <c r="J22431"/>
      <c r="K22431"/>
      <c r="L22431" s="172"/>
    </row>
    <row r="22432" spans="7:12" x14ac:dyDescent="0.15">
      <c r="G22432"/>
      <c r="H22432"/>
      <c r="I22432"/>
      <c r="J22432"/>
      <c r="K22432"/>
      <c r="L22432" s="172"/>
    </row>
    <row r="22433" spans="7:12" x14ac:dyDescent="0.15">
      <c r="G22433"/>
      <c r="H22433"/>
      <c r="I22433"/>
      <c r="J22433"/>
      <c r="K22433"/>
      <c r="L22433" s="172"/>
    </row>
    <row r="22434" spans="7:12" x14ac:dyDescent="0.15">
      <c r="G22434"/>
      <c r="H22434"/>
      <c r="I22434"/>
      <c r="J22434"/>
      <c r="K22434"/>
      <c r="L22434" s="172"/>
    </row>
    <row r="22435" spans="7:12" x14ac:dyDescent="0.15">
      <c r="G22435"/>
      <c r="H22435"/>
      <c r="I22435"/>
      <c r="J22435"/>
      <c r="K22435"/>
      <c r="L22435" s="172"/>
    </row>
    <row r="22436" spans="7:12" x14ac:dyDescent="0.15">
      <c r="G22436"/>
      <c r="H22436"/>
      <c r="I22436"/>
      <c r="J22436"/>
      <c r="K22436"/>
      <c r="L22436" s="172"/>
    </row>
    <row r="22437" spans="7:12" x14ac:dyDescent="0.15">
      <c r="G22437"/>
      <c r="H22437"/>
      <c r="I22437"/>
      <c r="J22437"/>
      <c r="K22437"/>
      <c r="L22437" s="172"/>
    </row>
    <row r="22438" spans="7:12" x14ac:dyDescent="0.15">
      <c r="G22438"/>
      <c r="H22438"/>
      <c r="I22438"/>
      <c r="J22438"/>
      <c r="K22438"/>
      <c r="L22438" s="172"/>
    </row>
    <row r="22439" spans="7:12" x14ac:dyDescent="0.15">
      <c r="G22439"/>
      <c r="H22439"/>
      <c r="I22439"/>
      <c r="J22439"/>
      <c r="K22439"/>
      <c r="L22439" s="172"/>
    </row>
    <row r="22440" spans="7:12" x14ac:dyDescent="0.15">
      <c r="G22440"/>
      <c r="H22440"/>
      <c r="I22440"/>
      <c r="J22440"/>
      <c r="K22440"/>
      <c r="L22440" s="172"/>
    </row>
    <row r="22441" spans="7:12" x14ac:dyDescent="0.15">
      <c r="G22441"/>
      <c r="H22441"/>
      <c r="I22441"/>
      <c r="J22441"/>
      <c r="K22441"/>
      <c r="L22441" s="172"/>
    </row>
    <row r="22442" spans="7:12" x14ac:dyDescent="0.15">
      <c r="G22442"/>
      <c r="H22442"/>
      <c r="I22442"/>
      <c r="J22442"/>
      <c r="K22442"/>
      <c r="L22442" s="172"/>
    </row>
    <row r="22443" spans="7:12" x14ac:dyDescent="0.15">
      <c r="G22443"/>
      <c r="H22443"/>
      <c r="I22443"/>
      <c r="J22443"/>
      <c r="K22443"/>
      <c r="L22443" s="172"/>
    </row>
    <row r="22444" spans="7:12" x14ac:dyDescent="0.15">
      <c r="G22444"/>
      <c r="H22444"/>
      <c r="I22444"/>
      <c r="J22444"/>
      <c r="K22444"/>
      <c r="L22444" s="172"/>
    </row>
    <row r="22445" spans="7:12" x14ac:dyDescent="0.15">
      <c r="G22445"/>
      <c r="H22445"/>
      <c r="I22445"/>
      <c r="J22445"/>
      <c r="K22445"/>
      <c r="L22445" s="172"/>
    </row>
    <row r="22446" spans="7:12" x14ac:dyDescent="0.15">
      <c r="G22446"/>
      <c r="H22446"/>
      <c r="I22446"/>
      <c r="J22446"/>
      <c r="K22446"/>
      <c r="L22446" s="172"/>
    </row>
    <row r="22447" spans="7:12" x14ac:dyDescent="0.15">
      <c r="G22447"/>
      <c r="H22447"/>
      <c r="I22447"/>
      <c r="J22447"/>
      <c r="K22447"/>
      <c r="L22447" s="172"/>
    </row>
    <row r="22448" spans="7:12" x14ac:dyDescent="0.15">
      <c r="G22448"/>
      <c r="H22448"/>
      <c r="I22448"/>
      <c r="J22448"/>
      <c r="K22448"/>
      <c r="L22448" s="172"/>
    </row>
    <row r="22449" spans="7:12" x14ac:dyDescent="0.15">
      <c r="G22449"/>
      <c r="H22449"/>
      <c r="I22449"/>
      <c r="J22449"/>
      <c r="K22449"/>
      <c r="L22449" s="172"/>
    </row>
    <row r="22450" spans="7:12" x14ac:dyDescent="0.15">
      <c r="G22450"/>
      <c r="H22450"/>
      <c r="I22450"/>
      <c r="J22450"/>
      <c r="K22450"/>
      <c r="L22450" s="172"/>
    </row>
    <row r="22451" spans="7:12" x14ac:dyDescent="0.15">
      <c r="G22451"/>
      <c r="H22451"/>
      <c r="I22451"/>
      <c r="J22451"/>
      <c r="K22451"/>
      <c r="L22451" s="172"/>
    </row>
    <row r="22452" spans="7:12" x14ac:dyDescent="0.15">
      <c r="G22452"/>
      <c r="H22452"/>
      <c r="I22452"/>
      <c r="J22452"/>
      <c r="K22452"/>
      <c r="L22452" s="172"/>
    </row>
    <row r="22453" spans="7:12" x14ac:dyDescent="0.15">
      <c r="G22453"/>
      <c r="H22453"/>
      <c r="I22453"/>
      <c r="J22453"/>
      <c r="K22453"/>
      <c r="L22453" s="172"/>
    </row>
    <row r="22454" spans="7:12" x14ac:dyDescent="0.15">
      <c r="G22454"/>
      <c r="H22454"/>
      <c r="I22454"/>
      <c r="J22454"/>
      <c r="K22454"/>
      <c r="L22454" s="172"/>
    </row>
    <row r="22455" spans="7:12" x14ac:dyDescent="0.15">
      <c r="G22455"/>
      <c r="H22455"/>
      <c r="I22455"/>
      <c r="J22455"/>
      <c r="K22455"/>
      <c r="L22455" s="172"/>
    </row>
    <row r="22456" spans="7:12" x14ac:dyDescent="0.15">
      <c r="G22456"/>
      <c r="H22456"/>
      <c r="I22456"/>
      <c r="J22456"/>
      <c r="K22456"/>
      <c r="L22456" s="172"/>
    </row>
    <row r="22457" spans="7:12" x14ac:dyDescent="0.15">
      <c r="G22457"/>
      <c r="H22457"/>
      <c r="I22457"/>
      <c r="J22457"/>
      <c r="K22457"/>
      <c r="L22457" s="172"/>
    </row>
    <row r="22458" spans="7:12" x14ac:dyDescent="0.15">
      <c r="G22458"/>
      <c r="H22458"/>
      <c r="I22458"/>
      <c r="J22458"/>
      <c r="K22458"/>
      <c r="L22458" s="172"/>
    </row>
    <row r="22459" spans="7:12" x14ac:dyDescent="0.15">
      <c r="G22459"/>
      <c r="H22459"/>
      <c r="I22459"/>
      <c r="J22459"/>
      <c r="K22459"/>
      <c r="L22459" s="172"/>
    </row>
    <row r="22460" spans="7:12" x14ac:dyDescent="0.15">
      <c r="G22460"/>
      <c r="H22460"/>
      <c r="I22460"/>
      <c r="J22460"/>
      <c r="K22460"/>
      <c r="L22460" s="172"/>
    </row>
    <row r="22461" spans="7:12" x14ac:dyDescent="0.15">
      <c r="G22461"/>
      <c r="H22461"/>
      <c r="I22461"/>
      <c r="J22461"/>
      <c r="K22461"/>
      <c r="L22461" s="172"/>
    </row>
    <row r="22462" spans="7:12" x14ac:dyDescent="0.15">
      <c r="G22462"/>
      <c r="H22462"/>
      <c r="I22462"/>
      <c r="J22462"/>
      <c r="K22462"/>
      <c r="L22462" s="172"/>
    </row>
    <row r="22463" spans="7:12" x14ac:dyDescent="0.15">
      <c r="G22463"/>
      <c r="H22463"/>
      <c r="I22463"/>
      <c r="J22463"/>
      <c r="K22463"/>
      <c r="L22463" s="172"/>
    </row>
    <row r="22464" spans="7:12" x14ac:dyDescent="0.15">
      <c r="G22464"/>
      <c r="H22464"/>
      <c r="I22464"/>
      <c r="J22464"/>
      <c r="K22464"/>
      <c r="L22464" s="172"/>
    </row>
    <row r="22465" spans="7:12" x14ac:dyDescent="0.15">
      <c r="G22465"/>
      <c r="H22465"/>
      <c r="I22465"/>
      <c r="J22465"/>
      <c r="K22465"/>
      <c r="L22465" s="172"/>
    </row>
    <row r="22466" spans="7:12" x14ac:dyDescent="0.15">
      <c r="G22466"/>
      <c r="H22466"/>
      <c r="I22466"/>
      <c r="J22466"/>
      <c r="K22466"/>
      <c r="L22466" s="172"/>
    </row>
    <row r="22467" spans="7:12" x14ac:dyDescent="0.15">
      <c r="G22467"/>
      <c r="H22467"/>
      <c r="I22467"/>
      <c r="J22467"/>
      <c r="K22467"/>
      <c r="L22467" s="172"/>
    </row>
    <row r="22468" spans="7:12" x14ac:dyDescent="0.15">
      <c r="G22468"/>
      <c r="H22468"/>
      <c r="I22468"/>
      <c r="J22468"/>
      <c r="K22468"/>
      <c r="L22468" s="172"/>
    </row>
    <row r="22469" spans="7:12" x14ac:dyDescent="0.15">
      <c r="G22469"/>
      <c r="H22469"/>
      <c r="I22469"/>
      <c r="J22469"/>
      <c r="K22469"/>
      <c r="L22469" s="172"/>
    </row>
    <row r="22470" spans="7:12" x14ac:dyDescent="0.15">
      <c r="G22470"/>
      <c r="H22470"/>
      <c r="I22470"/>
      <c r="J22470"/>
      <c r="K22470"/>
      <c r="L22470" s="172"/>
    </row>
    <row r="22471" spans="7:12" x14ac:dyDescent="0.15">
      <c r="G22471"/>
      <c r="H22471"/>
      <c r="I22471"/>
      <c r="J22471"/>
      <c r="K22471"/>
      <c r="L22471" s="172"/>
    </row>
    <row r="22472" spans="7:12" x14ac:dyDescent="0.15">
      <c r="G22472"/>
      <c r="H22472"/>
      <c r="I22472"/>
      <c r="J22472"/>
      <c r="K22472"/>
      <c r="L22472" s="172"/>
    </row>
    <row r="22473" spans="7:12" x14ac:dyDescent="0.15">
      <c r="G22473"/>
      <c r="H22473"/>
      <c r="I22473"/>
      <c r="J22473"/>
      <c r="K22473"/>
      <c r="L22473" s="172"/>
    </row>
    <row r="22474" spans="7:12" x14ac:dyDescent="0.15">
      <c r="G22474"/>
      <c r="H22474"/>
      <c r="I22474"/>
      <c r="J22474"/>
      <c r="K22474"/>
      <c r="L22474" s="172"/>
    </row>
    <row r="22475" spans="7:12" x14ac:dyDescent="0.15">
      <c r="G22475"/>
      <c r="H22475"/>
      <c r="I22475"/>
      <c r="J22475"/>
      <c r="K22475"/>
      <c r="L22475" s="172"/>
    </row>
    <row r="22476" spans="7:12" x14ac:dyDescent="0.15">
      <c r="G22476"/>
      <c r="H22476"/>
      <c r="I22476"/>
      <c r="J22476"/>
      <c r="K22476"/>
      <c r="L22476" s="172"/>
    </row>
    <row r="22477" spans="7:12" x14ac:dyDescent="0.15">
      <c r="G22477"/>
      <c r="H22477"/>
      <c r="I22477"/>
      <c r="J22477"/>
      <c r="K22477"/>
      <c r="L22477" s="172"/>
    </row>
    <row r="22478" spans="7:12" x14ac:dyDescent="0.15">
      <c r="G22478"/>
      <c r="H22478"/>
      <c r="I22478"/>
      <c r="J22478"/>
      <c r="K22478"/>
      <c r="L22478" s="172"/>
    </row>
    <row r="22479" spans="7:12" x14ac:dyDescent="0.15">
      <c r="G22479"/>
      <c r="H22479"/>
      <c r="I22479"/>
      <c r="J22479"/>
      <c r="K22479"/>
      <c r="L22479" s="172"/>
    </row>
    <row r="22480" spans="7:12" x14ac:dyDescent="0.15">
      <c r="G22480"/>
      <c r="H22480"/>
      <c r="I22480"/>
      <c r="J22480"/>
      <c r="K22480"/>
      <c r="L22480" s="172"/>
    </row>
    <row r="22481" spans="7:12" x14ac:dyDescent="0.15">
      <c r="G22481"/>
      <c r="H22481"/>
      <c r="I22481"/>
      <c r="J22481"/>
      <c r="K22481"/>
      <c r="L22481" s="172"/>
    </row>
    <row r="22482" spans="7:12" x14ac:dyDescent="0.15">
      <c r="G22482"/>
      <c r="H22482"/>
      <c r="I22482"/>
      <c r="J22482"/>
      <c r="K22482"/>
      <c r="L22482" s="172"/>
    </row>
    <row r="22483" spans="7:12" x14ac:dyDescent="0.15">
      <c r="G22483"/>
      <c r="H22483"/>
      <c r="I22483"/>
      <c r="J22483"/>
      <c r="K22483"/>
      <c r="L22483" s="172"/>
    </row>
    <row r="22484" spans="7:12" x14ac:dyDescent="0.15">
      <c r="G22484"/>
      <c r="H22484"/>
      <c r="I22484"/>
      <c r="J22484"/>
      <c r="K22484"/>
      <c r="L22484" s="172"/>
    </row>
    <row r="22485" spans="7:12" x14ac:dyDescent="0.15">
      <c r="G22485"/>
      <c r="H22485"/>
      <c r="I22485"/>
      <c r="J22485"/>
      <c r="K22485"/>
      <c r="L22485" s="172"/>
    </row>
    <row r="22486" spans="7:12" x14ac:dyDescent="0.15">
      <c r="G22486"/>
      <c r="H22486"/>
      <c r="I22486"/>
      <c r="J22486"/>
      <c r="K22486"/>
      <c r="L22486" s="172"/>
    </row>
    <row r="22487" spans="7:12" x14ac:dyDescent="0.15">
      <c r="G22487"/>
      <c r="H22487"/>
      <c r="I22487"/>
      <c r="J22487"/>
      <c r="K22487"/>
      <c r="L22487" s="172"/>
    </row>
    <row r="22488" spans="7:12" x14ac:dyDescent="0.15">
      <c r="G22488"/>
      <c r="H22488"/>
      <c r="I22488"/>
      <c r="J22488"/>
      <c r="K22488"/>
      <c r="L22488" s="172"/>
    </row>
    <row r="22489" spans="7:12" x14ac:dyDescent="0.15">
      <c r="G22489"/>
      <c r="H22489"/>
      <c r="I22489"/>
      <c r="J22489"/>
      <c r="K22489"/>
      <c r="L22489" s="172"/>
    </row>
    <row r="22490" spans="7:12" x14ac:dyDescent="0.15">
      <c r="G22490"/>
      <c r="H22490"/>
      <c r="I22490"/>
      <c r="J22490"/>
      <c r="K22490"/>
      <c r="L22490" s="172"/>
    </row>
    <row r="22491" spans="7:12" x14ac:dyDescent="0.15">
      <c r="G22491"/>
      <c r="H22491"/>
      <c r="I22491"/>
      <c r="J22491"/>
      <c r="K22491"/>
      <c r="L22491" s="172"/>
    </row>
    <row r="22492" spans="7:12" x14ac:dyDescent="0.15">
      <c r="G22492"/>
      <c r="H22492"/>
      <c r="I22492"/>
      <c r="J22492"/>
      <c r="K22492"/>
      <c r="L22492" s="172"/>
    </row>
    <row r="22493" spans="7:12" x14ac:dyDescent="0.15">
      <c r="G22493"/>
      <c r="H22493"/>
      <c r="I22493"/>
      <c r="J22493"/>
      <c r="K22493"/>
      <c r="L22493" s="172"/>
    </row>
    <row r="22494" spans="7:12" x14ac:dyDescent="0.15">
      <c r="G22494"/>
      <c r="H22494"/>
      <c r="I22494"/>
      <c r="J22494"/>
      <c r="K22494"/>
      <c r="L22494" s="172"/>
    </row>
    <row r="22495" spans="7:12" x14ac:dyDescent="0.15">
      <c r="G22495"/>
      <c r="H22495"/>
      <c r="I22495"/>
      <c r="J22495"/>
      <c r="K22495"/>
      <c r="L22495" s="172"/>
    </row>
    <row r="22496" spans="7:12" x14ac:dyDescent="0.15">
      <c r="G22496"/>
      <c r="H22496"/>
      <c r="I22496"/>
      <c r="J22496"/>
      <c r="K22496"/>
      <c r="L22496" s="172"/>
    </row>
    <row r="22497" spans="7:12" x14ac:dyDescent="0.15">
      <c r="G22497"/>
      <c r="H22497"/>
      <c r="I22497"/>
      <c r="J22497"/>
      <c r="K22497"/>
      <c r="L22497" s="172"/>
    </row>
    <row r="22498" spans="7:12" x14ac:dyDescent="0.15">
      <c r="G22498"/>
      <c r="H22498"/>
      <c r="I22498"/>
      <c r="J22498"/>
      <c r="K22498"/>
      <c r="L22498" s="172"/>
    </row>
    <row r="22499" spans="7:12" x14ac:dyDescent="0.15">
      <c r="G22499"/>
      <c r="H22499"/>
      <c r="I22499"/>
      <c r="J22499"/>
      <c r="K22499"/>
      <c r="L22499" s="172"/>
    </row>
    <row r="22500" spans="7:12" x14ac:dyDescent="0.15">
      <c r="G22500"/>
      <c r="H22500"/>
      <c r="I22500"/>
      <c r="J22500"/>
      <c r="K22500"/>
      <c r="L22500" s="172"/>
    </row>
    <row r="22501" spans="7:12" x14ac:dyDescent="0.15">
      <c r="G22501"/>
      <c r="H22501"/>
      <c r="I22501"/>
      <c r="J22501"/>
      <c r="K22501"/>
      <c r="L22501" s="172"/>
    </row>
    <row r="22502" spans="7:12" x14ac:dyDescent="0.15">
      <c r="G22502"/>
      <c r="H22502"/>
      <c r="I22502"/>
      <c r="J22502"/>
      <c r="K22502"/>
      <c r="L22502" s="172"/>
    </row>
    <row r="22503" spans="7:12" x14ac:dyDescent="0.15">
      <c r="G22503"/>
      <c r="H22503"/>
      <c r="I22503"/>
      <c r="J22503"/>
      <c r="K22503"/>
      <c r="L22503" s="172"/>
    </row>
    <row r="22504" spans="7:12" x14ac:dyDescent="0.15">
      <c r="G22504"/>
      <c r="H22504"/>
      <c r="I22504"/>
      <c r="J22504"/>
      <c r="K22504"/>
      <c r="L22504" s="172"/>
    </row>
    <row r="22505" spans="7:12" x14ac:dyDescent="0.15">
      <c r="G22505"/>
      <c r="H22505"/>
      <c r="I22505"/>
      <c r="J22505"/>
      <c r="K22505"/>
      <c r="L22505" s="172"/>
    </row>
    <row r="22506" spans="7:12" x14ac:dyDescent="0.15">
      <c r="G22506"/>
      <c r="H22506"/>
      <c r="I22506"/>
      <c r="J22506"/>
      <c r="K22506"/>
      <c r="L22506" s="172"/>
    </row>
    <row r="22507" spans="7:12" x14ac:dyDescent="0.15">
      <c r="G22507"/>
      <c r="H22507"/>
      <c r="I22507"/>
      <c r="J22507"/>
      <c r="K22507"/>
      <c r="L22507" s="172"/>
    </row>
    <row r="22508" spans="7:12" x14ac:dyDescent="0.15">
      <c r="G22508"/>
      <c r="H22508"/>
      <c r="I22508"/>
      <c r="J22508"/>
      <c r="K22508"/>
      <c r="L22508" s="172"/>
    </row>
    <row r="22509" spans="7:12" x14ac:dyDescent="0.15">
      <c r="G22509"/>
      <c r="H22509"/>
      <c r="I22509"/>
      <c r="J22509"/>
      <c r="K22509"/>
      <c r="L22509" s="172"/>
    </row>
    <row r="22510" spans="7:12" x14ac:dyDescent="0.15">
      <c r="G22510"/>
      <c r="H22510"/>
      <c r="I22510"/>
      <c r="J22510"/>
      <c r="K22510"/>
      <c r="L22510" s="172"/>
    </row>
    <row r="22511" spans="7:12" x14ac:dyDescent="0.15">
      <c r="G22511"/>
      <c r="H22511"/>
      <c r="I22511"/>
      <c r="J22511"/>
      <c r="K22511"/>
      <c r="L22511" s="172"/>
    </row>
    <row r="22512" spans="7:12" x14ac:dyDescent="0.15">
      <c r="G22512"/>
      <c r="H22512"/>
      <c r="I22512"/>
      <c r="J22512"/>
      <c r="K22512"/>
      <c r="L22512" s="172"/>
    </row>
    <row r="22513" spans="7:12" x14ac:dyDescent="0.15">
      <c r="G22513"/>
      <c r="H22513"/>
      <c r="I22513"/>
      <c r="J22513"/>
      <c r="K22513"/>
      <c r="L22513" s="172"/>
    </row>
    <row r="22514" spans="7:12" x14ac:dyDescent="0.15">
      <c r="G22514"/>
      <c r="H22514"/>
      <c r="I22514"/>
      <c r="J22514"/>
      <c r="K22514"/>
      <c r="L22514" s="172"/>
    </row>
    <row r="22515" spans="7:12" x14ac:dyDescent="0.15">
      <c r="G22515"/>
      <c r="H22515"/>
      <c r="I22515"/>
      <c r="J22515"/>
      <c r="K22515"/>
      <c r="L22515" s="172"/>
    </row>
    <row r="22516" spans="7:12" x14ac:dyDescent="0.15">
      <c r="G22516"/>
      <c r="H22516"/>
      <c r="I22516"/>
      <c r="J22516"/>
      <c r="K22516"/>
      <c r="L22516" s="172"/>
    </row>
    <row r="22517" spans="7:12" x14ac:dyDescent="0.15">
      <c r="G22517"/>
      <c r="H22517"/>
      <c r="I22517"/>
      <c r="J22517"/>
      <c r="K22517"/>
      <c r="L22517" s="172"/>
    </row>
    <row r="22518" spans="7:12" x14ac:dyDescent="0.15">
      <c r="G22518"/>
      <c r="H22518"/>
      <c r="I22518"/>
      <c r="J22518"/>
      <c r="K22518"/>
      <c r="L22518" s="172"/>
    </row>
    <row r="22519" spans="7:12" x14ac:dyDescent="0.15">
      <c r="G22519"/>
      <c r="H22519"/>
      <c r="I22519"/>
      <c r="J22519"/>
      <c r="K22519"/>
      <c r="L22519" s="172"/>
    </row>
    <row r="22520" spans="7:12" x14ac:dyDescent="0.15">
      <c r="G22520"/>
      <c r="H22520"/>
      <c r="I22520"/>
      <c r="J22520"/>
      <c r="K22520"/>
      <c r="L22520" s="172"/>
    </row>
    <row r="22521" spans="7:12" x14ac:dyDescent="0.15">
      <c r="G22521"/>
      <c r="H22521"/>
      <c r="I22521"/>
      <c r="J22521"/>
      <c r="K22521"/>
      <c r="L22521" s="172"/>
    </row>
    <row r="22522" spans="7:12" x14ac:dyDescent="0.15">
      <c r="G22522"/>
      <c r="H22522"/>
      <c r="I22522"/>
      <c r="J22522"/>
      <c r="K22522"/>
      <c r="L22522" s="172"/>
    </row>
    <row r="22523" spans="7:12" x14ac:dyDescent="0.15">
      <c r="G22523"/>
      <c r="H22523"/>
      <c r="I22523"/>
      <c r="J22523"/>
      <c r="K22523"/>
      <c r="L22523" s="172"/>
    </row>
    <row r="22524" spans="7:12" x14ac:dyDescent="0.15">
      <c r="G22524"/>
      <c r="H22524"/>
      <c r="I22524"/>
      <c r="J22524"/>
      <c r="K22524"/>
      <c r="L22524" s="172"/>
    </row>
    <row r="22525" spans="7:12" x14ac:dyDescent="0.15">
      <c r="G22525"/>
      <c r="H22525"/>
      <c r="I22525"/>
      <c r="J22525"/>
      <c r="K22525"/>
      <c r="L22525" s="172"/>
    </row>
    <row r="22526" spans="7:12" x14ac:dyDescent="0.15">
      <c r="G22526"/>
      <c r="H22526"/>
      <c r="I22526"/>
      <c r="J22526"/>
      <c r="K22526"/>
      <c r="L22526" s="172"/>
    </row>
    <row r="22527" spans="7:12" x14ac:dyDescent="0.15">
      <c r="G22527"/>
      <c r="H22527"/>
      <c r="I22527"/>
      <c r="J22527"/>
      <c r="K22527"/>
      <c r="L22527" s="172"/>
    </row>
    <row r="22528" spans="7:12" x14ac:dyDescent="0.15">
      <c r="G22528"/>
      <c r="H22528"/>
      <c r="I22528"/>
      <c r="J22528"/>
      <c r="K22528"/>
      <c r="L22528" s="172"/>
    </row>
    <row r="22529" spans="7:12" x14ac:dyDescent="0.15">
      <c r="G22529"/>
      <c r="H22529"/>
      <c r="I22529"/>
      <c r="J22529"/>
      <c r="K22529"/>
      <c r="L22529" s="172"/>
    </row>
    <row r="22530" spans="7:12" x14ac:dyDescent="0.15">
      <c r="G22530"/>
      <c r="H22530"/>
      <c r="I22530"/>
      <c r="J22530"/>
      <c r="K22530"/>
      <c r="L22530" s="172"/>
    </row>
    <row r="22531" spans="7:12" x14ac:dyDescent="0.15">
      <c r="G22531"/>
      <c r="H22531"/>
      <c r="I22531"/>
      <c r="J22531"/>
      <c r="K22531"/>
      <c r="L22531" s="172"/>
    </row>
    <row r="22532" spans="7:12" x14ac:dyDescent="0.15">
      <c r="G22532"/>
      <c r="H22532"/>
      <c r="I22532"/>
      <c r="J22532"/>
      <c r="K22532"/>
      <c r="L22532" s="172"/>
    </row>
    <row r="22533" spans="7:12" x14ac:dyDescent="0.15">
      <c r="G22533"/>
      <c r="H22533"/>
      <c r="I22533"/>
      <c r="J22533"/>
      <c r="K22533"/>
      <c r="L22533" s="172"/>
    </row>
    <row r="22534" spans="7:12" x14ac:dyDescent="0.15">
      <c r="G22534"/>
      <c r="H22534"/>
      <c r="I22534"/>
      <c r="J22534"/>
      <c r="K22534"/>
      <c r="L22534" s="172"/>
    </row>
    <row r="22535" spans="7:12" x14ac:dyDescent="0.15">
      <c r="G22535"/>
      <c r="H22535"/>
      <c r="I22535"/>
      <c r="J22535"/>
      <c r="K22535"/>
      <c r="L22535" s="172"/>
    </row>
    <row r="22536" spans="7:12" x14ac:dyDescent="0.15">
      <c r="G22536"/>
      <c r="H22536"/>
      <c r="I22536"/>
      <c r="J22536"/>
      <c r="K22536"/>
      <c r="L22536" s="172"/>
    </row>
    <row r="22537" spans="7:12" x14ac:dyDescent="0.15">
      <c r="G22537"/>
      <c r="H22537"/>
      <c r="I22537"/>
      <c r="J22537"/>
      <c r="K22537"/>
      <c r="L22537" s="172"/>
    </row>
    <row r="22538" spans="7:12" x14ac:dyDescent="0.15">
      <c r="G22538"/>
      <c r="H22538"/>
      <c r="I22538"/>
      <c r="J22538"/>
      <c r="K22538"/>
      <c r="L22538" s="172"/>
    </row>
    <row r="22539" spans="7:12" x14ac:dyDescent="0.15">
      <c r="G22539"/>
      <c r="H22539"/>
      <c r="I22539"/>
      <c r="J22539"/>
      <c r="K22539"/>
      <c r="L22539" s="172"/>
    </row>
    <row r="22540" spans="7:12" x14ac:dyDescent="0.15">
      <c r="G22540"/>
      <c r="H22540"/>
      <c r="I22540"/>
      <c r="J22540"/>
      <c r="K22540"/>
      <c r="L22540" s="172"/>
    </row>
    <row r="22541" spans="7:12" x14ac:dyDescent="0.15">
      <c r="G22541"/>
      <c r="H22541"/>
      <c r="I22541"/>
      <c r="J22541"/>
      <c r="K22541"/>
      <c r="L22541" s="172"/>
    </row>
    <row r="22542" spans="7:12" x14ac:dyDescent="0.15">
      <c r="G22542"/>
      <c r="H22542"/>
      <c r="I22542"/>
      <c r="J22542"/>
      <c r="K22542"/>
      <c r="L22542" s="172"/>
    </row>
    <row r="22543" spans="7:12" x14ac:dyDescent="0.15">
      <c r="G22543"/>
      <c r="H22543"/>
      <c r="I22543"/>
      <c r="J22543"/>
      <c r="K22543"/>
      <c r="L22543" s="172"/>
    </row>
    <row r="22544" spans="7:12" x14ac:dyDescent="0.15">
      <c r="G22544"/>
      <c r="H22544"/>
      <c r="I22544"/>
      <c r="J22544"/>
      <c r="K22544"/>
      <c r="L22544" s="172"/>
    </row>
    <row r="22545" spans="7:12" x14ac:dyDescent="0.15">
      <c r="G22545"/>
      <c r="H22545"/>
      <c r="I22545"/>
      <c r="J22545"/>
      <c r="K22545"/>
      <c r="L22545" s="172"/>
    </row>
    <row r="22546" spans="7:12" x14ac:dyDescent="0.15">
      <c r="G22546"/>
      <c r="H22546"/>
      <c r="I22546"/>
      <c r="J22546"/>
      <c r="K22546"/>
      <c r="L22546" s="172"/>
    </row>
    <row r="22547" spans="7:12" x14ac:dyDescent="0.15">
      <c r="G22547"/>
      <c r="H22547"/>
      <c r="I22547"/>
      <c r="J22547"/>
      <c r="K22547"/>
      <c r="L22547" s="172"/>
    </row>
    <row r="22548" spans="7:12" x14ac:dyDescent="0.15">
      <c r="G22548"/>
      <c r="H22548"/>
      <c r="I22548"/>
      <c r="J22548"/>
      <c r="K22548"/>
      <c r="L22548" s="172"/>
    </row>
    <row r="22549" spans="7:12" x14ac:dyDescent="0.15">
      <c r="G22549"/>
      <c r="H22549"/>
      <c r="I22549"/>
      <c r="J22549"/>
      <c r="K22549"/>
      <c r="L22549" s="172"/>
    </row>
    <row r="22550" spans="7:12" x14ac:dyDescent="0.15">
      <c r="G22550"/>
      <c r="H22550"/>
      <c r="I22550"/>
      <c r="J22550"/>
      <c r="K22550"/>
      <c r="L22550" s="172"/>
    </row>
    <row r="22551" spans="7:12" x14ac:dyDescent="0.15">
      <c r="G22551"/>
      <c r="H22551"/>
      <c r="I22551"/>
      <c r="J22551"/>
      <c r="K22551"/>
      <c r="L22551" s="172"/>
    </row>
    <row r="22552" spans="7:12" x14ac:dyDescent="0.15">
      <c r="G22552"/>
      <c r="H22552"/>
      <c r="I22552"/>
      <c r="J22552"/>
      <c r="K22552"/>
      <c r="L22552" s="172"/>
    </row>
    <row r="22553" spans="7:12" x14ac:dyDescent="0.15">
      <c r="G22553"/>
      <c r="H22553"/>
      <c r="I22553"/>
      <c r="J22553"/>
      <c r="K22553"/>
      <c r="L22553" s="172"/>
    </row>
    <row r="22554" spans="7:12" x14ac:dyDescent="0.15">
      <c r="G22554"/>
      <c r="H22554"/>
      <c r="I22554"/>
      <c r="J22554"/>
      <c r="K22554"/>
      <c r="L22554" s="172"/>
    </row>
    <row r="22555" spans="7:12" x14ac:dyDescent="0.15">
      <c r="G22555"/>
      <c r="H22555"/>
      <c r="I22555"/>
      <c r="J22555"/>
      <c r="K22555"/>
      <c r="L22555" s="172"/>
    </row>
    <row r="22556" spans="7:12" x14ac:dyDescent="0.15">
      <c r="G22556"/>
      <c r="H22556"/>
      <c r="I22556"/>
      <c r="J22556"/>
      <c r="K22556"/>
      <c r="L22556" s="172"/>
    </row>
    <row r="22557" spans="7:12" x14ac:dyDescent="0.15">
      <c r="G22557"/>
      <c r="H22557"/>
      <c r="I22557"/>
      <c r="J22557"/>
      <c r="K22557"/>
      <c r="L22557" s="172"/>
    </row>
    <row r="22558" spans="7:12" x14ac:dyDescent="0.15">
      <c r="G22558"/>
      <c r="H22558"/>
      <c r="I22558"/>
      <c r="J22558"/>
      <c r="K22558"/>
      <c r="L22558" s="172"/>
    </row>
    <row r="22559" spans="7:12" x14ac:dyDescent="0.15">
      <c r="G22559"/>
      <c r="H22559"/>
      <c r="I22559"/>
      <c r="J22559"/>
      <c r="K22559"/>
      <c r="L22559" s="172"/>
    </row>
    <row r="22560" spans="7:12" x14ac:dyDescent="0.15">
      <c r="G22560"/>
      <c r="H22560"/>
      <c r="I22560"/>
      <c r="J22560"/>
      <c r="K22560"/>
      <c r="L22560" s="172"/>
    </row>
    <row r="22561" spans="7:12" x14ac:dyDescent="0.15">
      <c r="G22561"/>
      <c r="H22561"/>
      <c r="I22561"/>
      <c r="J22561"/>
      <c r="K22561"/>
      <c r="L22561" s="172"/>
    </row>
    <row r="22562" spans="7:12" x14ac:dyDescent="0.15">
      <c r="G22562"/>
      <c r="H22562"/>
      <c r="I22562"/>
      <c r="J22562"/>
      <c r="K22562"/>
      <c r="L22562" s="172"/>
    </row>
    <row r="22563" spans="7:12" x14ac:dyDescent="0.15">
      <c r="G22563"/>
      <c r="H22563"/>
      <c r="I22563"/>
      <c r="J22563"/>
      <c r="K22563"/>
      <c r="L22563" s="172"/>
    </row>
    <row r="22564" spans="7:12" x14ac:dyDescent="0.15">
      <c r="G22564"/>
      <c r="H22564"/>
      <c r="I22564"/>
      <c r="J22564"/>
      <c r="K22564"/>
      <c r="L22564" s="172"/>
    </row>
    <row r="22565" spans="7:12" x14ac:dyDescent="0.15">
      <c r="G22565"/>
      <c r="H22565"/>
      <c r="I22565"/>
      <c r="J22565"/>
      <c r="K22565"/>
      <c r="L22565" s="172"/>
    </row>
    <row r="22566" spans="7:12" x14ac:dyDescent="0.15">
      <c r="G22566"/>
      <c r="H22566"/>
      <c r="I22566"/>
      <c r="J22566"/>
      <c r="K22566"/>
      <c r="L22566" s="172"/>
    </row>
    <row r="22567" spans="7:12" x14ac:dyDescent="0.15">
      <c r="G22567"/>
      <c r="H22567"/>
      <c r="I22567"/>
      <c r="J22567"/>
      <c r="K22567"/>
      <c r="L22567" s="172"/>
    </row>
    <row r="22568" spans="7:12" x14ac:dyDescent="0.15">
      <c r="G22568"/>
      <c r="H22568"/>
      <c r="I22568"/>
      <c r="J22568"/>
      <c r="K22568"/>
      <c r="L22568" s="172"/>
    </row>
    <row r="22569" spans="7:12" x14ac:dyDescent="0.15">
      <c r="G22569"/>
      <c r="H22569"/>
      <c r="I22569"/>
      <c r="J22569"/>
      <c r="K22569"/>
      <c r="L22569" s="172"/>
    </row>
    <row r="22570" spans="7:12" x14ac:dyDescent="0.15">
      <c r="G22570"/>
      <c r="H22570"/>
      <c r="I22570"/>
      <c r="J22570"/>
      <c r="K22570"/>
      <c r="L22570" s="172"/>
    </row>
    <row r="22571" spans="7:12" x14ac:dyDescent="0.15">
      <c r="G22571"/>
      <c r="H22571"/>
      <c r="I22571"/>
      <c r="J22571"/>
      <c r="K22571"/>
      <c r="L22571" s="172"/>
    </row>
    <row r="22572" spans="7:12" x14ac:dyDescent="0.15">
      <c r="G22572"/>
      <c r="H22572"/>
      <c r="I22572"/>
      <c r="J22572"/>
      <c r="K22572"/>
      <c r="L22572" s="172"/>
    </row>
    <row r="22573" spans="7:12" x14ac:dyDescent="0.15">
      <c r="G22573"/>
      <c r="H22573"/>
      <c r="I22573"/>
      <c r="J22573"/>
      <c r="K22573"/>
      <c r="L22573" s="172"/>
    </row>
    <row r="22574" spans="7:12" x14ac:dyDescent="0.15">
      <c r="G22574"/>
      <c r="H22574"/>
      <c r="I22574"/>
      <c r="J22574"/>
      <c r="K22574"/>
      <c r="L22574" s="172"/>
    </row>
    <row r="22575" spans="7:12" x14ac:dyDescent="0.15">
      <c r="G22575"/>
      <c r="H22575"/>
      <c r="I22575"/>
      <c r="J22575"/>
      <c r="K22575"/>
      <c r="L22575" s="172"/>
    </row>
    <row r="22576" spans="7:12" x14ac:dyDescent="0.15">
      <c r="G22576"/>
      <c r="H22576"/>
      <c r="I22576"/>
      <c r="J22576"/>
      <c r="K22576"/>
      <c r="L22576" s="172"/>
    </row>
    <row r="22577" spans="7:12" x14ac:dyDescent="0.15">
      <c r="G22577"/>
      <c r="H22577"/>
      <c r="I22577"/>
      <c r="J22577"/>
      <c r="K22577"/>
      <c r="L22577" s="172"/>
    </row>
    <row r="22578" spans="7:12" x14ac:dyDescent="0.15">
      <c r="G22578"/>
      <c r="H22578"/>
      <c r="I22578"/>
      <c r="J22578"/>
      <c r="K22578"/>
      <c r="L22578" s="172"/>
    </row>
    <row r="22579" spans="7:12" x14ac:dyDescent="0.15">
      <c r="G22579"/>
      <c r="H22579"/>
      <c r="I22579"/>
      <c r="J22579"/>
      <c r="K22579"/>
      <c r="L22579" s="172"/>
    </row>
    <row r="22580" spans="7:12" x14ac:dyDescent="0.15">
      <c r="G22580"/>
      <c r="H22580"/>
      <c r="I22580"/>
      <c r="J22580"/>
      <c r="K22580"/>
      <c r="L22580" s="172"/>
    </row>
    <row r="22581" spans="7:12" x14ac:dyDescent="0.15">
      <c r="G22581"/>
      <c r="H22581"/>
      <c r="I22581"/>
      <c r="J22581"/>
      <c r="K22581"/>
      <c r="L22581" s="172"/>
    </row>
    <row r="22582" spans="7:12" x14ac:dyDescent="0.15">
      <c r="G22582"/>
      <c r="H22582"/>
      <c r="I22582"/>
      <c r="J22582"/>
      <c r="K22582"/>
      <c r="L22582" s="172"/>
    </row>
    <row r="22583" spans="7:12" x14ac:dyDescent="0.15">
      <c r="G22583"/>
      <c r="H22583"/>
      <c r="I22583"/>
      <c r="J22583"/>
      <c r="K22583"/>
      <c r="L22583" s="172"/>
    </row>
    <row r="22584" spans="7:12" x14ac:dyDescent="0.15">
      <c r="G22584"/>
      <c r="H22584"/>
      <c r="I22584"/>
      <c r="J22584"/>
      <c r="K22584"/>
      <c r="L22584" s="172"/>
    </row>
    <row r="22585" spans="7:12" x14ac:dyDescent="0.15">
      <c r="G22585"/>
      <c r="H22585"/>
      <c r="I22585"/>
      <c r="J22585"/>
      <c r="K22585"/>
      <c r="L22585" s="172"/>
    </row>
    <row r="22586" spans="7:12" x14ac:dyDescent="0.15">
      <c r="G22586"/>
      <c r="H22586"/>
      <c r="I22586"/>
      <c r="J22586"/>
      <c r="K22586"/>
      <c r="L22586" s="172"/>
    </row>
    <row r="22587" spans="7:12" x14ac:dyDescent="0.15">
      <c r="G22587"/>
      <c r="H22587"/>
      <c r="I22587"/>
      <c r="J22587"/>
      <c r="K22587"/>
      <c r="L22587" s="172"/>
    </row>
    <row r="22588" spans="7:12" x14ac:dyDescent="0.15">
      <c r="G22588"/>
      <c r="H22588"/>
      <c r="I22588"/>
      <c r="J22588"/>
      <c r="K22588"/>
      <c r="L22588" s="172"/>
    </row>
    <row r="22589" spans="7:12" x14ac:dyDescent="0.15">
      <c r="G22589"/>
      <c r="H22589"/>
      <c r="I22589"/>
      <c r="J22589"/>
      <c r="K22589"/>
      <c r="L22589" s="172"/>
    </row>
    <row r="22590" spans="7:12" x14ac:dyDescent="0.15">
      <c r="G22590"/>
      <c r="H22590"/>
      <c r="I22590"/>
      <c r="J22590"/>
      <c r="K22590"/>
      <c r="L22590" s="172"/>
    </row>
    <row r="22591" spans="7:12" x14ac:dyDescent="0.15">
      <c r="G22591"/>
      <c r="H22591"/>
      <c r="I22591"/>
      <c r="J22591"/>
      <c r="K22591"/>
      <c r="L22591" s="172"/>
    </row>
    <row r="22592" spans="7:12" x14ac:dyDescent="0.15">
      <c r="G22592"/>
      <c r="H22592"/>
      <c r="I22592"/>
      <c r="J22592"/>
      <c r="K22592"/>
      <c r="L22592" s="172"/>
    </row>
    <row r="22593" spans="7:12" x14ac:dyDescent="0.15">
      <c r="G22593"/>
      <c r="H22593"/>
      <c r="I22593"/>
      <c r="J22593"/>
      <c r="K22593"/>
      <c r="L22593" s="172"/>
    </row>
    <row r="22594" spans="7:12" x14ac:dyDescent="0.15">
      <c r="G22594"/>
      <c r="H22594"/>
      <c r="I22594"/>
      <c r="J22594"/>
      <c r="K22594"/>
      <c r="L22594" s="172"/>
    </row>
    <row r="22595" spans="7:12" x14ac:dyDescent="0.15">
      <c r="G22595"/>
      <c r="H22595"/>
      <c r="I22595"/>
      <c r="J22595"/>
      <c r="K22595"/>
      <c r="L22595" s="172"/>
    </row>
    <row r="22596" spans="7:12" x14ac:dyDescent="0.15">
      <c r="G22596"/>
      <c r="H22596"/>
      <c r="I22596"/>
      <c r="J22596"/>
      <c r="K22596"/>
      <c r="L22596" s="172"/>
    </row>
    <row r="22597" spans="7:12" x14ac:dyDescent="0.15">
      <c r="G22597"/>
      <c r="H22597"/>
      <c r="I22597"/>
      <c r="J22597"/>
      <c r="K22597"/>
      <c r="L22597" s="172"/>
    </row>
    <row r="22598" spans="7:12" x14ac:dyDescent="0.15">
      <c r="G22598"/>
      <c r="H22598"/>
      <c r="I22598"/>
      <c r="J22598"/>
      <c r="K22598"/>
      <c r="L22598" s="172"/>
    </row>
    <row r="22599" spans="7:12" x14ac:dyDescent="0.15">
      <c r="G22599"/>
      <c r="H22599"/>
      <c r="I22599"/>
      <c r="J22599"/>
      <c r="K22599"/>
      <c r="L22599" s="172"/>
    </row>
    <row r="22600" spans="7:12" x14ac:dyDescent="0.15">
      <c r="G22600"/>
      <c r="H22600"/>
      <c r="I22600"/>
      <c r="J22600"/>
      <c r="K22600"/>
      <c r="L22600" s="172"/>
    </row>
    <row r="22601" spans="7:12" x14ac:dyDescent="0.15">
      <c r="G22601"/>
      <c r="H22601"/>
      <c r="I22601"/>
      <c r="J22601"/>
      <c r="K22601"/>
      <c r="L22601" s="172"/>
    </row>
    <row r="22602" spans="7:12" x14ac:dyDescent="0.15">
      <c r="G22602"/>
      <c r="H22602"/>
      <c r="I22602"/>
      <c r="J22602"/>
      <c r="K22602"/>
      <c r="L22602" s="172"/>
    </row>
    <row r="22603" spans="7:12" x14ac:dyDescent="0.15">
      <c r="G22603"/>
      <c r="H22603"/>
      <c r="I22603"/>
      <c r="J22603"/>
      <c r="K22603"/>
      <c r="L22603" s="172"/>
    </row>
    <row r="22604" spans="7:12" x14ac:dyDescent="0.15">
      <c r="G22604"/>
      <c r="H22604"/>
      <c r="I22604"/>
      <c r="J22604"/>
      <c r="K22604"/>
      <c r="L22604" s="172"/>
    </row>
    <row r="22605" spans="7:12" x14ac:dyDescent="0.15">
      <c r="G22605"/>
      <c r="H22605"/>
      <c r="I22605"/>
      <c r="J22605"/>
      <c r="K22605"/>
      <c r="L22605" s="172"/>
    </row>
    <row r="22606" spans="7:12" x14ac:dyDescent="0.15">
      <c r="G22606"/>
      <c r="H22606"/>
      <c r="I22606"/>
      <c r="J22606"/>
      <c r="K22606"/>
      <c r="L22606" s="172"/>
    </row>
    <row r="22607" spans="7:12" x14ac:dyDescent="0.15">
      <c r="G22607"/>
      <c r="H22607"/>
      <c r="I22607"/>
      <c r="J22607"/>
      <c r="K22607"/>
      <c r="L22607" s="172"/>
    </row>
    <row r="22608" spans="7:12" x14ac:dyDescent="0.15">
      <c r="G22608"/>
      <c r="H22608"/>
      <c r="I22608"/>
      <c r="J22608"/>
      <c r="K22608"/>
      <c r="L22608" s="172"/>
    </row>
    <row r="22609" spans="7:12" x14ac:dyDescent="0.15">
      <c r="G22609"/>
      <c r="H22609"/>
      <c r="I22609"/>
      <c r="J22609"/>
      <c r="K22609"/>
      <c r="L22609" s="172"/>
    </row>
    <row r="22610" spans="7:12" x14ac:dyDescent="0.15">
      <c r="G22610"/>
      <c r="H22610"/>
      <c r="I22610"/>
      <c r="J22610"/>
      <c r="K22610"/>
      <c r="L22610" s="172"/>
    </row>
    <row r="22611" spans="7:12" x14ac:dyDescent="0.15">
      <c r="G22611"/>
      <c r="H22611"/>
      <c r="I22611"/>
      <c r="J22611"/>
      <c r="K22611"/>
      <c r="L22611" s="172"/>
    </row>
    <row r="22612" spans="7:12" x14ac:dyDescent="0.15">
      <c r="G22612"/>
      <c r="H22612"/>
      <c r="I22612"/>
      <c r="J22612"/>
      <c r="K22612"/>
      <c r="L22612" s="172"/>
    </row>
    <row r="22613" spans="7:12" x14ac:dyDescent="0.15">
      <c r="G22613"/>
      <c r="H22613"/>
      <c r="I22613"/>
      <c r="J22613"/>
      <c r="K22613"/>
      <c r="L22613" s="172"/>
    </row>
    <row r="22614" spans="7:12" x14ac:dyDescent="0.15">
      <c r="G22614"/>
      <c r="H22614"/>
      <c r="I22614"/>
      <c r="J22614"/>
      <c r="K22614"/>
      <c r="L22614" s="172"/>
    </row>
    <row r="22615" spans="7:12" x14ac:dyDescent="0.15">
      <c r="G22615"/>
      <c r="H22615"/>
      <c r="I22615"/>
      <c r="J22615"/>
      <c r="K22615"/>
      <c r="L22615" s="172"/>
    </row>
    <row r="22616" spans="7:12" x14ac:dyDescent="0.15">
      <c r="G22616"/>
      <c r="H22616"/>
      <c r="I22616"/>
      <c r="J22616"/>
      <c r="K22616"/>
      <c r="L22616" s="172"/>
    </row>
    <row r="22617" spans="7:12" x14ac:dyDescent="0.15">
      <c r="G22617"/>
      <c r="H22617"/>
      <c r="I22617"/>
      <c r="J22617"/>
      <c r="K22617"/>
      <c r="L22617" s="172"/>
    </row>
    <row r="22618" spans="7:12" x14ac:dyDescent="0.15">
      <c r="G22618"/>
      <c r="H22618"/>
      <c r="I22618"/>
      <c r="J22618"/>
      <c r="K22618"/>
      <c r="L22618" s="172"/>
    </row>
    <row r="22619" spans="7:12" x14ac:dyDescent="0.15">
      <c r="G22619"/>
      <c r="H22619"/>
      <c r="I22619"/>
      <c r="J22619"/>
      <c r="K22619"/>
      <c r="L22619" s="172"/>
    </row>
    <row r="22620" spans="7:12" x14ac:dyDescent="0.15">
      <c r="G22620"/>
      <c r="H22620"/>
      <c r="I22620"/>
      <c r="J22620"/>
      <c r="K22620"/>
      <c r="L22620" s="172"/>
    </row>
    <row r="22621" spans="7:12" x14ac:dyDescent="0.15">
      <c r="G22621"/>
      <c r="H22621"/>
      <c r="I22621"/>
      <c r="J22621"/>
      <c r="K22621"/>
      <c r="L22621" s="172"/>
    </row>
    <row r="22622" spans="7:12" x14ac:dyDescent="0.15">
      <c r="G22622"/>
      <c r="H22622"/>
      <c r="I22622"/>
      <c r="J22622"/>
      <c r="K22622"/>
      <c r="L22622" s="172"/>
    </row>
    <row r="22623" spans="7:12" x14ac:dyDescent="0.15">
      <c r="G22623"/>
      <c r="H22623"/>
      <c r="I22623"/>
      <c r="J22623"/>
      <c r="K22623"/>
      <c r="L22623" s="172"/>
    </row>
    <row r="22624" spans="7:12" x14ac:dyDescent="0.15">
      <c r="G22624"/>
      <c r="H22624"/>
      <c r="I22624"/>
      <c r="J22624"/>
      <c r="K22624"/>
      <c r="L22624" s="172"/>
    </row>
    <row r="22625" spans="7:12" x14ac:dyDescent="0.15">
      <c r="G22625"/>
      <c r="H22625"/>
      <c r="I22625"/>
      <c r="J22625"/>
      <c r="K22625"/>
      <c r="L22625" s="172"/>
    </row>
    <row r="22626" spans="7:12" x14ac:dyDescent="0.15">
      <c r="G22626"/>
      <c r="H22626"/>
      <c r="I22626"/>
      <c r="J22626"/>
      <c r="K22626"/>
      <c r="L22626" s="172"/>
    </row>
    <row r="22627" spans="7:12" x14ac:dyDescent="0.15">
      <c r="G22627"/>
      <c r="H22627"/>
      <c r="I22627"/>
      <c r="J22627"/>
      <c r="K22627"/>
      <c r="L22627" s="172"/>
    </row>
    <row r="22628" spans="7:12" x14ac:dyDescent="0.15">
      <c r="G22628"/>
      <c r="H22628"/>
      <c r="I22628"/>
      <c r="J22628"/>
      <c r="K22628"/>
      <c r="L22628" s="172"/>
    </row>
    <row r="22629" spans="7:12" x14ac:dyDescent="0.15">
      <c r="G22629"/>
      <c r="H22629"/>
      <c r="I22629"/>
      <c r="J22629"/>
      <c r="K22629"/>
      <c r="L22629" s="172"/>
    </row>
    <row r="22630" spans="7:12" x14ac:dyDescent="0.15">
      <c r="G22630"/>
      <c r="H22630"/>
      <c r="I22630"/>
      <c r="J22630"/>
      <c r="K22630"/>
      <c r="L22630" s="172"/>
    </row>
    <row r="22631" spans="7:12" x14ac:dyDescent="0.15">
      <c r="G22631"/>
      <c r="H22631"/>
      <c r="I22631"/>
      <c r="J22631"/>
      <c r="K22631"/>
      <c r="L22631" s="172"/>
    </row>
    <row r="22632" spans="7:12" x14ac:dyDescent="0.15">
      <c r="G22632"/>
      <c r="H22632"/>
      <c r="I22632"/>
      <c r="J22632"/>
      <c r="K22632"/>
      <c r="L22632" s="172"/>
    </row>
    <row r="22633" spans="7:12" x14ac:dyDescent="0.15">
      <c r="G22633"/>
      <c r="H22633"/>
      <c r="I22633"/>
      <c r="J22633"/>
      <c r="K22633"/>
      <c r="L22633" s="172"/>
    </row>
    <row r="22634" spans="7:12" x14ac:dyDescent="0.15">
      <c r="G22634"/>
      <c r="H22634"/>
      <c r="I22634"/>
      <c r="J22634"/>
      <c r="K22634"/>
      <c r="L22634" s="172"/>
    </row>
    <row r="22635" spans="7:12" x14ac:dyDescent="0.15">
      <c r="G22635"/>
      <c r="H22635"/>
      <c r="I22635"/>
      <c r="J22635"/>
      <c r="K22635"/>
      <c r="L22635" s="172"/>
    </row>
    <row r="22636" spans="7:12" x14ac:dyDescent="0.15">
      <c r="G22636"/>
      <c r="H22636"/>
      <c r="I22636"/>
      <c r="J22636"/>
      <c r="K22636"/>
      <c r="L22636" s="172"/>
    </row>
    <row r="22637" spans="7:12" x14ac:dyDescent="0.15">
      <c r="G22637"/>
      <c r="H22637"/>
      <c r="I22637"/>
      <c r="J22637"/>
      <c r="K22637"/>
      <c r="L22637" s="172"/>
    </row>
    <row r="22638" spans="7:12" x14ac:dyDescent="0.15">
      <c r="G22638"/>
      <c r="H22638"/>
      <c r="I22638"/>
      <c r="J22638"/>
      <c r="K22638"/>
      <c r="L22638" s="172"/>
    </row>
    <row r="22639" spans="7:12" x14ac:dyDescent="0.15">
      <c r="G22639"/>
      <c r="H22639"/>
      <c r="I22639"/>
      <c r="J22639"/>
      <c r="K22639"/>
      <c r="L22639" s="172"/>
    </row>
    <row r="22640" spans="7:12" x14ac:dyDescent="0.15">
      <c r="G22640"/>
      <c r="H22640"/>
      <c r="I22640"/>
      <c r="J22640"/>
      <c r="K22640"/>
      <c r="L22640" s="172"/>
    </row>
    <row r="22641" spans="7:12" x14ac:dyDescent="0.15">
      <c r="G22641"/>
      <c r="H22641"/>
      <c r="I22641"/>
      <c r="J22641"/>
      <c r="K22641"/>
      <c r="L22641" s="172"/>
    </row>
    <row r="22642" spans="7:12" x14ac:dyDescent="0.15">
      <c r="G22642"/>
      <c r="H22642"/>
      <c r="I22642"/>
      <c r="J22642"/>
      <c r="K22642"/>
      <c r="L22642" s="172"/>
    </row>
    <row r="22643" spans="7:12" x14ac:dyDescent="0.15">
      <c r="G22643"/>
      <c r="H22643"/>
      <c r="I22643"/>
      <c r="J22643"/>
      <c r="K22643"/>
      <c r="L22643" s="172"/>
    </row>
    <row r="22644" spans="7:12" x14ac:dyDescent="0.15">
      <c r="G22644"/>
      <c r="H22644"/>
      <c r="I22644"/>
      <c r="J22644"/>
      <c r="K22644"/>
      <c r="L22644" s="172"/>
    </row>
    <row r="22645" spans="7:12" x14ac:dyDescent="0.15">
      <c r="G22645"/>
      <c r="H22645"/>
      <c r="I22645"/>
      <c r="J22645"/>
      <c r="K22645"/>
      <c r="L22645" s="172"/>
    </row>
    <row r="22646" spans="7:12" x14ac:dyDescent="0.15">
      <c r="G22646"/>
      <c r="H22646"/>
      <c r="I22646"/>
      <c r="J22646"/>
      <c r="K22646"/>
      <c r="L22646" s="172"/>
    </row>
    <row r="22647" spans="7:12" x14ac:dyDescent="0.15">
      <c r="G22647"/>
      <c r="H22647"/>
      <c r="I22647"/>
      <c r="J22647"/>
      <c r="K22647"/>
      <c r="L22647" s="172"/>
    </row>
    <row r="22648" spans="7:12" x14ac:dyDescent="0.15">
      <c r="G22648"/>
      <c r="H22648"/>
      <c r="I22648"/>
      <c r="J22648"/>
      <c r="K22648"/>
      <c r="L22648" s="172"/>
    </row>
    <row r="22649" spans="7:12" x14ac:dyDescent="0.15">
      <c r="G22649"/>
      <c r="H22649"/>
      <c r="I22649"/>
      <c r="J22649"/>
      <c r="K22649"/>
      <c r="L22649" s="172"/>
    </row>
    <row r="22650" spans="7:12" x14ac:dyDescent="0.15">
      <c r="G22650"/>
      <c r="H22650"/>
      <c r="I22650"/>
      <c r="J22650"/>
      <c r="K22650"/>
      <c r="L22650" s="172"/>
    </row>
    <row r="22651" spans="7:12" x14ac:dyDescent="0.15">
      <c r="G22651"/>
      <c r="H22651"/>
      <c r="I22651"/>
      <c r="J22651"/>
      <c r="K22651"/>
      <c r="L22651" s="172"/>
    </row>
    <row r="22652" spans="7:12" x14ac:dyDescent="0.15">
      <c r="G22652"/>
      <c r="H22652"/>
      <c r="I22652"/>
      <c r="J22652"/>
      <c r="K22652"/>
      <c r="L22652" s="172"/>
    </row>
    <row r="22653" spans="7:12" x14ac:dyDescent="0.15">
      <c r="G22653"/>
      <c r="H22653"/>
      <c r="I22653"/>
      <c r="J22653"/>
      <c r="K22653"/>
      <c r="L22653" s="172"/>
    </row>
    <row r="22654" spans="7:12" x14ac:dyDescent="0.15">
      <c r="G22654"/>
      <c r="H22654"/>
      <c r="I22654"/>
      <c r="J22654"/>
      <c r="K22654"/>
      <c r="L22654" s="172"/>
    </row>
    <row r="22655" spans="7:12" x14ac:dyDescent="0.15">
      <c r="G22655"/>
      <c r="H22655"/>
      <c r="I22655"/>
      <c r="J22655"/>
      <c r="K22655"/>
      <c r="L22655" s="172"/>
    </row>
    <row r="22656" spans="7:12" x14ac:dyDescent="0.15">
      <c r="G22656"/>
      <c r="H22656"/>
      <c r="I22656"/>
      <c r="J22656"/>
      <c r="K22656"/>
      <c r="L22656" s="172"/>
    </row>
    <row r="22657" spans="7:12" x14ac:dyDescent="0.15">
      <c r="G22657"/>
      <c r="H22657"/>
      <c r="I22657"/>
      <c r="J22657"/>
      <c r="K22657"/>
      <c r="L22657" s="172"/>
    </row>
    <row r="22658" spans="7:12" x14ac:dyDescent="0.15">
      <c r="G22658"/>
      <c r="H22658"/>
      <c r="I22658"/>
      <c r="J22658"/>
      <c r="K22658"/>
      <c r="L22658" s="172"/>
    </row>
    <row r="22659" spans="7:12" x14ac:dyDescent="0.15">
      <c r="G22659"/>
      <c r="H22659"/>
      <c r="I22659"/>
      <c r="J22659"/>
      <c r="K22659"/>
      <c r="L22659" s="172"/>
    </row>
    <row r="22660" spans="7:12" x14ac:dyDescent="0.15">
      <c r="G22660"/>
      <c r="H22660"/>
      <c r="I22660"/>
      <c r="J22660"/>
      <c r="K22660"/>
      <c r="L22660" s="172"/>
    </row>
    <row r="22661" spans="7:12" x14ac:dyDescent="0.15">
      <c r="G22661"/>
      <c r="H22661"/>
      <c r="I22661"/>
      <c r="J22661"/>
      <c r="K22661"/>
      <c r="L22661" s="172"/>
    </row>
    <row r="22662" spans="7:12" x14ac:dyDescent="0.15">
      <c r="G22662"/>
      <c r="H22662"/>
      <c r="I22662"/>
      <c r="J22662"/>
      <c r="K22662"/>
      <c r="L22662" s="172"/>
    </row>
    <row r="22663" spans="7:12" x14ac:dyDescent="0.15">
      <c r="G22663"/>
      <c r="H22663"/>
      <c r="I22663"/>
      <c r="J22663"/>
      <c r="K22663"/>
      <c r="L22663" s="172"/>
    </row>
    <row r="22664" spans="7:12" x14ac:dyDescent="0.15">
      <c r="G22664"/>
      <c r="H22664"/>
      <c r="I22664"/>
      <c r="J22664"/>
      <c r="K22664"/>
      <c r="L22664" s="172"/>
    </row>
    <row r="22665" spans="7:12" x14ac:dyDescent="0.15">
      <c r="G22665"/>
      <c r="H22665"/>
      <c r="I22665"/>
      <c r="J22665"/>
      <c r="K22665"/>
      <c r="L22665" s="172"/>
    </row>
    <row r="22666" spans="7:12" x14ac:dyDescent="0.15">
      <c r="G22666"/>
      <c r="H22666"/>
      <c r="I22666"/>
      <c r="J22666"/>
      <c r="K22666"/>
      <c r="L22666" s="172"/>
    </row>
    <row r="22667" spans="7:12" x14ac:dyDescent="0.15">
      <c r="G22667"/>
      <c r="H22667"/>
      <c r="I22667"/>
      <c r="J22667"/>
      <c r="K22667"/>
      <c r="L22667" s="172"/>
    </row>
    <row r="22668" spans="7:12" x14ac:dyDescent="0.15">
      <c r="G22668"/>
      <c r="H22668"/>
      <c r="I22668"/>
      <c r="J22668"/>
      <c r="K22668"/>
      <c r="L22668" s="172"/>
    </row>
    <row r="22669" spans="7:12" x14ac:dyDescent="0.15">
      <c r="G22669"/>
      <c r="H22669"/>
      <c r="I22669"/>
      <c r="J22669"/>
      <c r="K22669"/>
      <c r="L22669" s="172"/>
    </row>
    <row r="22670" spans="7:12" x14ac:dyDescent="0.15">
      <c r="G22670"/>
      <c r="H22670"/>
      <c r="I22670"/>
      <c r="J22670"/>
      <c r="K22670"/>
      <c r="L22670" s="172"/>
    </row>
    <row r="22671" spans="7:12" x14ac:dyDescent="0.15">
      <c r="G22671"/>
      <c r="H22671"/>
      <c r="I22671"/>
      <c r="J22671"/>
      <c r="K22671"/>
      <c r="L22671" s="172"/>
    </row>
    <row r="22672" spans="7:12" x14ac:dyDescent="0.15">
      <c r="G22672"/>
      <c r="H22672"/>
      <c r="I22672"/>
      <c r="J22672"/>
      <c r="K22672"/>
      <c r="L22672" s="172"/>
    </row>
    <row r="22673" spans="7:12" x14ac:dyDescent="0.15">
      <c r="G22673"/>
      <c r="H22673"/>
      <c r="I22673"/>
      <c r="J22673"/>
      <c r="K22673"/>
      <c r="L22673" s="172"/>
    </row>
    <row r="22674" spans="7:12" x14ac:dyDescent="0.15">
      <c r="G22674"/>
      <c r="H22674"/>
      <c r="I22674"/>
      <c r="J22674"/>
      <c r="K22674"/>
      <c r="L22674" s="172"/>
    </row>
    <row r="22675" spans="7:12" x14ac:dyDescent="0.15">
      <c r="G22675"/>
      <c r="H22675"/>
      <c r="I22675"/>
      <c r="J22675"/>
      <c r="K22675"/>
      <c r="L22675" s="172"/>
    </row>
    <row r="22676" spans="7:12" x14ac:dyDescent="0.15">
      <c r="G22676"/>
      <c r="H22676"/>
      <c r="I22676"/>
      <c r="J22676"/>
      <c r="K22676"/>
      <c r="L22676" s="172"/>
    </row>
    <row r="22677" spans="7:12" x14ac:dyDescent="0.15">
      <c r="G22677"/>
      <c r="H22677"/>
      <c r="I22677"/>
      <c r="J22677"/>
      <c r="K22677"/>
      <c r="L22677" s="172"/>
    </row>
    <row r="22678" spans="7:12" x14ac:dyDescent="0.15">
      <c r="G22678"/>
      <c r="H22678"/>
      <c r="I22678"/>
      <c r="J22678"/>
      <c r="K22678"/>
      <c r="L22678" s="172"/>
    </row>
    <row r="22679" spans="7:12" x14ac:dyDescent="0.15">
      <c r="G22679"/>
      <c r="H22679"/>
      <c r="I22679"/>
      <c r="J22679"/>
      <c r="K22679"/>
      <c r="L22679" s="172"/>
    </row>
    <row r="22680" spans="7:12" x14ac:dyDescent="0.15">
      <c r="G22680"/>
      <c r="H22680"/>
      <c r="I22680"/>
      <c r="J22680"/>
      <c r="K22680"/>
      <c r="L22680" s="172"/>
    </row>
    <row r="22681" spans="7:12" x14ac:dyDescent="0.15">
      <c r="G22681"/>
      <c r="H22681"/>
      <c r="I22681"/>
      <c r="J22681"/>
      <c r="K22681"/>
      <c r="L22681" s="172"/>
    </row>
    <row r="22682" spans="7:12" x14ac:dyDescent="0.15">
      <c r="G22682"/>
      <c r="H22682"/>
      <c r="I22682"/>
      <c r="J22682"/>
      <c r="K22682"/>
      <c r="L22682" s="172"/>
    </row>
    <row r="22683" spans="7:12" x14ac:dyDescent="0.15">
      <c r="G22683"/>
      <c r="H22683"/>
      <c r="I22683"/>
      <c r="J22683"/>
      <c r="K22683"/>
      <c r="L22683" s="172"/>
    </row>
    <row r="22684" spans="7:12" x14ac:dyDescent="0.15">
      <c r="G22684"/>
      <c r="H22684"/>
      <c r="I22684"/>
      <c r="J22684"/>
      <c r="K22684"/>
      <c r="L22684" s="172"/>
    </row>
    <row r="22685" spans="7:12" x14ac:dyDescent="0.15">
      <c r="G22685"/>
      <c r="H22685"/>
      <c r="I22685"/>
      <c r="J22685"/>
      <c r="K22685"/>
      <c r="L22685" s="172"/>
    </row>
    <row r="22686" spans="7:12" x14ac:dyDescent="0.15">
      <c r="G22686"/>
      <c r="H22686"/>
      <c r="I22686"/>
      <c r="J22686"/>
      <c r="K22686"/>
      <c r="L22686" s="172"/>
    </row>
    <row r="22687" spans="7:12" x14ac:dyDescent="0.15">
      <c r="G22687"/>
      <c r="H22687"/>
      <c r="I22687"/>
      <c r="J22687"/>
      <c r="K22687"/>
      <c r="L22687" s="172"/>
    </row>
    <row r="22688" spans="7:12" x14ac:dyDescent="0.15">
      <c r="G22688"/>
      <c r="H22688"/>
      <c r="I22688"/>
      <c r="J22688"/>
      <c r="K22688"/>
      <c r="L22688" s="172"/>
    </row>
    <row r="22689" spans="7:12" x14ac:dyDescent="0.15">
      <c r="G22689"/>
      <c r="H22689"/>
      <c r="I22689"/>
      <c r="J22689"/>
      <c r="K22689"/>
      <c r="L22689" s="172"/>
    </row>
    <row r="22690" spans="7:12" x14ac:dyDescent="0.15">
      <c r="G22690"/>
      <c r="H22690"/>
      <c r="I22690"/>
      <c r="J22690"/>
      <c r="K22690"/>
      <c r="L22690" s="172"/>
    </row>
    <row r="22691" spans="7:12" x14ac:dyDescent="0.15">
      <c r="G22691"/>
      <c r="H22691"/>
      <c r="I22691"/>
      <c r="J22691"/>
      <c r="K22691"/>
      <c r="L22691" s="172"/>
    </row>
    <row r="22692" spans="7:12" x14ac:dyDescent="0.15">
      <c r="G22692"/>
      <c r="H22692"/>
      <c r="I22692"/>
      <c r="J22692"/>
      <c r="K22692"/>
      <c r="L22692" s="172"/>
    </row>
    <row r="22693" spans="7:12" x14ac:dyDescent="0.15">
      <c r="G22693"/>
      <c r="H22693"/>
      <c r="I22693"/>
      <c r="J22693"/>
      <c r="K22693"/>
      <c r="L22693" s="172"/>
    </row>
    <row r="22694" spans="7:12" x14ac:dyDescent="0.15">
      <c r="G22694"/>
      <c r="H22694"/>
      <c r="I22694"/>
      <c r="J22694"/>
      <c r="K22694"/>
      <c r="L22694" s="172"/>
    </row>
    <row r="22695" spans="7:12" x14ac:dyDescent="0.15">
      <c r="G22695"/>
      <c r="H22695"/>
      <c r="I22695"/>
      <c r="J22695"/>
      <c r="K22695"/>
      <c r="L22695" s="172"/>
    </row>
    <row r="22696" spans="7:12" x14ac:dyDescent="0.15">
      <c r="G22696"/>
      <c r="H22696"/>
      <c r="I22696"/>
      <c r="J22696"/>
      <c r="K22696"/>
      <c r="L22696" s="172"/>
    </row>
    <row r="22697" spans="7:12" x14ac:dyDescent="0.15">
      <c r="G22697"/>
      <c r="H22697"/>
      <c r="I22697"/>
      <c r="J22697"/>
      <c r="K22697"/>
      <c r="L22697" s="172"/>
    </row>
    <row r="22698" spans="7:12" x14ac:dyDescent="0.15">
      <c r="G22698"/>
      <c r="H22698"/>
      <c r="I22698"/>
      <c r="J22698"/>
      <c r="K22698"/>
      <c r="L22698" s="172"/>
    </row>
    <row r="22699" spans="7:12" x14ac:dyDescent="0.15">
      <c r="G22699"/>
      <c r="H22699"/>
      <c r="I22699"/>
      <c r="J22699"/>
      <c r="K22699"/>
      <c r="L22699" s="172"/>
    </row>
    <row r="22700" spans="7:12" x14ac:dyDescent="0.15">
      <c r="G22700"/>
      <c r="H22700"/>
      <c r="I22700"/>
      <c r="J22700"/>
      <c r="K22700"/>
      <c r="L22700" s="172"/>
    </row>
    <row r="22701" spans="7:12" x14ac:dyDescent="0.15">
      <c r="G22701"/>
      <c r="H22701"/>
      <c r="I22701"/>
      <c r="J22701"/>
      <c r="K22701"/>
      <c r="L22701" s="172"/>
    </row>
    <row r="22702" spans="7:12" x14ac:dyDescent="0.15">
      <c r="G22702"/>
      <c r="H22702"/>
      <c r="I22702"/>
      <c r="J22702"/>
      <c r="K22702"/>
      <c r="L22702" s="172"/>
    </row>
    <row r="22703" spans="7:12" x14ac:dyDescent="0.15">
      <c r="G22703"/>
      <c r="H22703"/>
      <c r="I22703"/>
      <c r="J22703"/>
      <c r="K22703"/>
      <c r="L22703" s="172"/>
    </row>
    <row r="22704" spans="7:12" x14ac:dyDescent="0.15">
      <c r="G22704"/>
      <c r="H22704"/>
      <c r="I22704"/>
      <c r="J22704"/>
      <c r="K22704"/>
      <c r="L22704" s="172"/>
    </row>
    <row r="22705" spans="7:12" x14ac:dyDescent="0.15">
      <c r="G22705"/>
      <c r="H22705"/>
      <c r="I22705"/>
      <c r="J22705"/>
      <c r="K22705"/>
      <c r="L22705" s="172"/>
    </row>
    <row r="22706" spans="7:12" x14ac:dyDescent="0.15">
      <c r="G22706"/>
      <c r="H22706"/>
      <c r="I22706"/>
      <c r="J22706"/>
      <c r="K22706"/>
      <c r="L22706" s="172"/>
    </row>
    <row r="22707" spans="7:12" x14ac:dyDescent="0.15">
      <c r="G22707"/>
      <c r="H22707"/>
      <c r="I22707"/>
      <c r="J22707"/>
      <c r="K22707"/>
      <c r="L22707" s="172"/>
    </row>
    <row r="22708" spans="7:12" x14ac:dyDescent="0.15">
      <c r="G22708"/>
      <c r="H22708"/>
      <c r="I22708"/>
      <c r="J22708"/>
      <c r="K22708"/>
      <c r="L22708" s="172"/>
    </row>
    <row r="22709" spans="7:12" x14ac:dyDescent="0.15">
      <c r="G22709"/>
      <c r="H22709"/>
      <c r="I22709"/>
      <c r="J22709"/>
      <c r="K22709"/>
      <c r="L22709" s="172"/>
    </row>
    <row r="22710" spans="7:12" x14ac:dyDescent="0.15">
      <c r="G22710"/>
      <c r="H22710"/>
      <c r="I22710"/>
      <c r="J22710"/>
      <c r="K22710"/>
      <c r="L22710" s="172"/>
    </row>
    <row r="22711" spans="7:12" x14ac:dyDescent="0.15">
      <c r="G22711"/>
      <c r="H22711"/>
      <c r="I22711"/>
      <c r="J22711"/>
      <c r="K22711"/>
      <c r="L22711" s="172"/>
    </row>
    <row r="22712" spans="7:12" x14ac:dyDescent="0.15">
      <c r="G22712"/>
      <c r="H22712"/>
      <c r="I22712"/>
      <c r="J22712"/>
      <c r="K22712"/>
      <c r="L22712" s="172"/>
    </row>
    <row r="22713" spans="7:12" x14ac:dyDescent="0.15">
      <c r="G22713"/>
      <c r="H22713"/>
      <c r="I22713"/>
      <c r="J22713"/>
      <c r="K22713"/>
      <c r="L22713" s="172"/>
    </row>
    <row r="22714" spans="7:12" x14ac:dyDescent="0.15">
      <c r="G22714"/>
      <c r="H22714"/>
      <c r="I22714"/>
      <c r="J22714"/>
      <c r="K22714"/>
      <c r="L22714" s="172"/>
    </row>
    <row r="22715" spans="7:12" x14ac:dyDescent="0.15">
      <c r="G22715"/>
      <c r="H22715"/>
      <c r="I22715"/>
      <c r="J22715"/>
      <c r="K22715"/>
      <c r="L22715" s="172"/>
    </row>
    <row r="22716" spans="7:12" x14ac:dyDescent="0.15">
      <c r="G22716"/>
      <c r="H22716"/>
      <c r="I22716"/>
      <c r="J22716"/>
      <c r="K22716"/>
      <c r="L22716" s="172"/>
    </row>
    <row r="22717" spans="7:12" x14ac:dyDescent="0.15">
      <c r="G22717"/>
      <c r="H22717"/>
      <c r="I22717"/>
      <c r="J22717"/>
      <c r="K22717"/>
      <c r="L22717" s="172"/>
    </row>
    <row r="22718" spans="7:12" x14ac:dyDescent="0.15">
      <c r="G22718"/>
      <c r="H22718"/>
      <c r="I22718"/>
      <c r="J22718"/>
      <c r="K22718"/>
      <c r="L22718" s="172"/>
    </row>
    <row r="22719" spans="7:12" x14ac:dyDescent="0.15">
      <c r="G22719"/>
      <c r="H22719"/>
      <c r="I22719"/>
      <c r="J22719"/>
      <c r="K22719"/>
      <c r="L22719" s="172"/>
    </row>
    <row r="22720" spans="7:12" x14ac:dyDescent="0.15">
      <c r="G22720"/>
      <c r="H22720"/>
      <c r="I22720"/>
      <c r="J22720"/>
      <c r="K22720"/>
      <c r="L22720" s="172"/>
    </row>
    <row r="22721" spans="7:12" x14ac:dyDescent="0.15">
      <c r="G22721"/>
      <c r="H22721"/>
      <c r="I22721"/>
      <c r="J22721"/>
      <c r="K22721"/>
      <c r="L22721" s="172"/>
    </row>
    <row r="22722" spans="7:12" x14ac:dyDescent="0.15">
      <c r="G22722"/>
      <c r="H22722"/>
      <c r="I22722"/>
      <c r="J22722"/>
      <c r="K22722"/>
      <c r="L22722" s="172"/>
    </row>
    <row r="22723" spans="7:12" x14ac:dyDescent="0.15">
      <c r="G22723"/>
      <c r="H22723"/>
      <c r="I22723"/>
      <c r="J22723"/>
      <c r="K22723"/>
      <c r="L22723" s="172"/>
    </row>
    <row r="22724" spans="7:12" x14ac:dyDescent="0.15">
      <c r="G22724"/>
      <c r="H22724"/>
      <c r="I22724"/>
      <c r="J22724"/>
      <c r="K22724"/>
      <c r="L22724" s="172"/>
    </row>
    <row r="22725" spans="7:12" x14ac:dyDescent="0.15">
      <c r="G22725"/>
      <c r="H22725"/>
      <c r="I22725"/>
      <c r="J22725"/>
      <c r="K22725"/>
      <c r="L22725" s="172"/>
    </row>
    <row r="22726" spans="7:12" x14ac:dyDescent="0.15">
      <c r="G22726"/>
      <c r="H22726"/>
      <c r="I22726"/>
      <c r="J22726"/>
      <c r="K22726"/>
      <c r="L22726" s="172"/>
    </row>
    <row r="22727" spans="7:12" x14ac:dyDescent="0.15">
      <c r="G22727"/>
      <c r="H22727"/>
      <c r="I22727"/>
      <c r="J22727"/>
      <c r="K22727"/>
      <c r="L22727" s="172"/>
    </row>
    <row r="22728" spans="7:12" x14ac:dyDescent="0.15">
      <c r="G22728"/>
      <c r="H22728"/>
      <c r="I22728"/>
      <c r="J22728"/>
      <c r="K22728"/>
      <c r="L22728" s="172"/>
    </row>
    <row r="22729" spans="7:12" x14ac:dyDescent="0.15">
      <c r="G22729"/>
      <c r="H22729"/>
      <c r="I22729"/>
      <c r="J22729"/>
      <c r="K22729"/>
      <c r="L22729" s="172"/>
    </row>
    <row r="22730" spans="7:12" x14ac:dyDescent="0.15">
      <c r="G22730"/>
      <c r="H22730"/>
      <c r="I22730"/>
      <c r="J22730"/>
      <c r="K22730"/>
      <c r="L22730" s="172"/>
    </row>
    <row r="22731" spans="7:12" x14ac:dyDescent="0.15">
      <c r="G22731"/>
      <c r="H22731"/>
      <c r="I22731"/>
      <c r="J22731"/>
      <c r="K22731"/>
      <c r="L22731" s="172"/>
    </row>
    <row r="22732" spans="7:12" x14ac:dyDescent="0.15">
      <c r="G22732"/>
      <c r="H22732"/>
      <c r="I22732"/>
      <c r="J22732"/>
      <c r="K22732"/>
      <c r="L22732" s="172"/>
    </row>
    <row r="22733" spans="7:12" x14ac:dyDescent="0.15">
      <c r="G22733"/>
      <c r="H22733"/>
      <c r="I22733"/>
      <c r="J22733"/>
      <c r="K22733"/>
      <c r="L22733" s="172"/>
    </row>
    <row r="22734" spans="7:12" x14ac:dyDescent="0.15">
      <c r="G22734"/>
      <c r="H22734"/>
      <c r="I22734"/>
      <c r="J22734"/>
      <c r="K22734"/>
      <c r="L22734" s="172"/>
    </row>
    <row r="22735" spans="7:12" x14ac:dyDescent="0.15">
      <c r="G22735"/>
      <c r="H22735"/>
      <c r="I22735"/>
      <c r="J22735"/>
      <c r="K22735"/>
      <c r="L22735" s="172"/>
    </row>
    <row r="22736" spans="7:12" x14ac:dyDescent="0.15">
      <c r="G22736"/>
      <c r="H22736"/>
      <c r="I22736"/>
      <c r="J22736"/>
      <c r="K22736"/>
      <c r="L22736" s="172"/>
    </row>
    <row r="22737" spans="7:12" x14ac:dyDescent="0.15">
      <c r="G22737"/>
      <c r="H22737"/>
      <c r="I22737"/>
      <c r="J22737"/>
      <c r="K22737"/>
      <c r="L22737" s="172"/>
    </row>
    <row r="22738" spans="7:12" x14ac:dyDescent="0.15">
      <c r="G22738"/>
      <c r="H22738"/>
      <c r="I22738"/>
      <c r="J22738"/>
      <c r="K22738"/>
      <c r="L22738" s="172"/>
    </row>
    <row r="22739" spans="7:12" x14ac:dyDescent="0.15">
      <c r="G22739"/>
      <c r="H22739"/>
      <c r="I22739"/>
      <c r="J22739"/>
      <c r="K22739"/>
      <c r="L22739" s="172"/>
    </row>
    <row r="22740" spans="7:12" x14ac:dyDescent="0.15">
      <c r="G22740"/>
      <c r="H22740"/>
      <c r="I22740"/>
      <c r="J22740"/>
      <c r="K22740"/>
      <c r="L22740" s="172"/>
    </row>
    <row r="22741" spans="7:12" x14ac:dyDescent="0.15">
      <c r="G22741"/>
      <c r="H22741"/>
      <c r="I22741"/>
      <c r="J22741"/>
      <c r="K22741"/>
      <c r="L22741" s="172"/>
    </row>
    <row r="22742" spans="7:12" x14ac:dyDescent="0.15">
      <c r="G22742"/>
      <c r="H22742"/>
      <c r="I22742"/>
      <c r="J22742"/>
      <c r="K22742"/>
      <c r="L22742" s="172"/>
    </row>
    <row r="22743" spans="7:12" x14ac:dyDescent="0.15">
      <c r="G22743"/>
      <c r="H22743"/>
      <c r="I22743"/>
      <c r="J22743"/>
      <c r="K22743"/>
      <c r="L22743" s="172"/>
    </row>
    <row r="22744" spans="7:12" x14ac:dyDescent="0.15">
      <c r="G22744"/>
      <c r="H22744"/>
      <c r="I22744"/>
      <c r="J22744"/>
      <c r="K22744"/>
      <c r="L22744" s="172"/>
    </row>
    <row r="22745" spans="7:12" x14ac:dyDescent="0.15">
      <c r="G22745"/>
      <c r="H22745"/>
      <c r="I22745"/>
      <c r="J22745"/>
      <c r="K22745"/>
      <c r="L22745" s="172"/>
    </row>
    <row r="22746" spans="7:12" x14ac:dyDescent="0.15">
      <c r="G22746"/>
      <c r="H22746"/>
      <c r="I22746"/>
      <c r="J22746"/>
      <c r="K22746"/>
      <c r="L22746" s="172"/>
    </row>
    <row r="22747" spans="7:12" x14ac:dyDescent="0.15">
      <c r="G22747"/>
      <c r="H22747"/>
      <c r="I22747"/>
      <c r="J22747"/>
      <c r="K22747"/>
      <c r="L22747" s="172"/>
    </row>
    <row r="22748" spans="7:12" x14ac:dyDescent="0.15">
      <c r="G22748"/>
      <c r="H22748"/>
      <c r="I22748"/>
      <c r="J22748"/>
      <c r="K22748"/>
      <c r="L22748" s="172"/>
    </row>
    <row r="22749" spans="7:12" x14ac:dyDescent="0.15">
      <c r="G22749"/>
      <c r="H22749"/>
      <c r="I22749"/>
      <c r="J22749"/>
      <c r="K22749"/>
      <c r="L22749" s="172"/>
    </row>
    <row r="22750" spans="7:12" x14ac:dyDescent="0.15">
      <c r="G22750"/>
      <c r="H22750"/>
      <c r="I22750"/>
      <c r="J22750"/>
      <c r="K22750"/>
      <c r="L22750" s="172"/>
    </row>
    <row r="22751" spans="7:12" x14ac:dyDescent="0.15">
      <c r="G22751"/>
      <c r="H22751"/>
      <c r="I22751"/>
      <c r="J22751"/>
      <c r="K22751"/>
      <c r="L22751" s="172"/>
    </row>
    <row r="22752" spans="7:12" x14ac:dyDescent="0.15">
      <c r="G22752"/>
      <c r="H22752"/>
      <c r="I22752"/>
      <c r="J22752"/>
      <c r="K22752"/>
      <c r="L22752" s="172"/>
    </row>
    <row r="22753" spans="7:12" x14ac:dyDescent="0.15">
      <c r="G22753"/>
      <c r="H22753"/>
      <c r="I22753"/>
      <c r="J22753"/>
      <c r="K22753"/>
      <c r="L22753" s="172"/>
    </row>
    <row r="22754" spans="7:12" x14ac:dyDescent="0.15">
      <c r="G22754"/>
      <c r="H22754"/>
      <c r="I22754"/>
      <c r="J22754"/>
      <c r="K22754"/>
      <c r="L22754" s="172"/>
    </row>
    <row r="22755" spans="7:12" x14ac:dyDescent="0.15">
      <c r="G22755"/>
      <c r="H22755"/>
      <c r="I22755"/>
      <c r="J22755"/>
      <c r="K22755"/>
      <c r="L22755" s="172"/>
    </row>
    <row r="22756" spans="7:12" x14ac:dyDescent="0.15">
      <c r="G22756"/>
      <c r="H22756"/>
      <c r="I22756"/>
      <c r="J22756"/>
      <c r="K22756"/>
      <c r="L22756" s="172"/>
    </row>
    <row r="22757" spans="7:12" x14ac:dyDescent="0.15">
      <c r="G22757"/>
      <c r="H22757"/>
      <c r="I22757"/>
      <c r="J22757"/>
      <c r="K22757"/>
      <c r="L22757" s="172"/>
    </row>
    <row r="22758" spans="7:12" x14ac:dyDescent="0.15">
      <c r="G22758"/>
      <c r="H22758"/>
      <c r="I22758"/>
      <c r="J22758"/>
      <c r="K22758"/>
      <c r="L22758" s="172"/>
    </row>
    <row r="22759" spans="7:12" x14ac:dyDescent="0.15">
      <c r="G22759"/>
      <c r="H22759"/>
      <c r="I22759"/>
      <c r="J22759"/>
      <c r="K22759"/>
      <c r="L22759" s="172"/>
    </row>
    <row r="22760" spans="7:12" x14ac:dyDescent="0.15">
      <c r="G22760"/>
      <c r="H22760"/>
      <c r="I22760"/>
      <c r="J22760"/>
      <c r="K22760"/>
      <c r="L22760" s="172"/>
    </row>
    <row r="22761" spans="7:12" x14ac:dyDescent="0.15">
      <c r="G22761"/>
      <c r="H22761"/>
      <c r="I22761"/>
      <c r="J22761"/>
      <c r="K22761"/>
      <c r="L22761" s="172"/>
    </row>
    <row r="22762" spans="7:12" x14ac:dyDescent="0.15">
      <c r="G22762"/>
      <c r="H22762"/>
      <c r="I22762"/>
      <c r="J22762"/>
      <c r="K22762"/>
      <c r="L22762" s="172"/>
    </row>
    <row r="22763" spans="7:12" x14ac:dyDescent="0.15">
      <c r="G22763"/>
      <c r="H22763"/>
      <c r="I22763"/>
      <c r="J22763"/>
      <c r="K22763"/>
      <c r="L22763" s="172"/>
    </row>
    <row r="22764" spans="7:12" x14ac:dyDescent="0.15">
      <c r="G22764"/>
      <c r="H22764"/>
      <c r="I22764"/>
      <c r="J22764"/>
      <c r="K22764"/>
      <c r="L22764" s="172"/>
    </row>
    <row r="22765" spans="7:12" x14ac:dyDescent="0.15">
      <c r="G22765"/>
      <c r="H22765"/>
      <c r="I22765"/>
      <c r="J22765"/>
      <c r="K22765"/>
      <c r="L22765" s="172"/>
    </row>
    <row r="22766" spans="7:12" x14ac:dyDescent="0.15">
      <c r="G22766"/>
      <c r="H22766"/>
      <c r="I22766"/>
      <c r="J22766"/>
      <c r="K22766"/>
      <c r="L22766" s="172"/>
    </row>
    <row r="22767" spans="7:12" x14ac:dyDescent="0.15">
      <c r="G22767"/>
      <c r="H22767"/>
      <c r="I22767"/>
      <c r="J22767"/>
      <c r="K22767"/>
      <c r="L22767" s="172"/>
    </row>
    <row r="22768" spans="7:12" x14ac:dyDescent="0.15">
      <c r="G22768"/>
      <c r="H22768"/>
      <c r="I22768"/>
      <c r="J22768"/>
      <c r="K22768"/>
      <c r="L22768" s="172"/>
    </row>
    <row r="22769" spans="7:12" x14ac:dyDescent="0.15">
      <c r="G22769"/>
      <c r="H22769"/>
      <c r="I22769"/>
      <c r="J22769"/>
      <c r="K22769"/>
      <c r="L22769" s="172"/>
    </row>
    <row r="22770" spans="7:12" x14ac:dyDescent="0.15">
      <c r="G22770"/>
      <c r="H22770"/>
      <c r="I22770"/>
      <c r="J22770"/>
      <c r="K22770"/>
      <c r="L22770" s="172"/>
    </row>
    <row r="22771" spans="7:12" x14ac:dyDescent="0.15">
      <c r="G22771"/>
      <c r="H22771"/>
      <c r="I22771"/>
      <c r="J22771"/>
      <c r="K22771"/>
      <c r="L22771" s="172"/>
    </row>
    <row r="22772" spans="7:12" x14ac:dyDescent="0.15">
      <c r="G22772"/>
      <c r="H22772"/>
      <c r="I22772"/>
      <c r="J22772"/>
      <c r="K22772"/>
      <c r="L22772" s="172"/>
    </row>
    <row r="22773" spans="7:12" x14ac:dyDescent="0.15">
      <c r="G22773"/>
      <c r="H22773"/>
      <c r="I22773"/>
      <c r="J22773"/>
      <c r="K22773"/>
      <c r="L22773" s="172"/>
    </row>
    <row r="22774" spans="7:12" x14ac:dyDescent="0.15">
      <c r="G22774"/>
      <c r="H22774"/>
      <c r="I22774"/>
      <c r="J22774"/>
      <c r="K22774"/>
      <c r="L22774" s="172"/>
    </row>
    <row r="22775" spans="7:12" x14ac:dyDescent="0.15">
      <c r="G22775"/>
      <c r="H22775"/>
      <c r="I22775"/>
      <c r="J22775"/>
      <c r="K22775"/>
      <c r="L22775" s="172"/>
    </row>
    <row r="22776" spans="7:12" x14ac:dyDescent="0.15">
      <c r="G22776"/>
      <c r="H22776"/>
      <c r="I22776"/>
      <c r="J22776"/>
      <c r="K22776"/>
      <c r="L22776" s="172"/>
    </row>
    <row r="22777" spans="7:12" x14ac:dyDescent="0.15">
      <c r="G22777"/>
      <c r="H22777"/>
      <c r="I22777"/>
      <c r="J22777"/>
      <c r="K22777"/>
      <c r="L22777" s="172"/>
    </row>
    <row r="22778" spans="7:12" x14ac:dyDescent="0.15">
      <c r="G22778"/>
      <c r="H22778"/>
      <c r="I22778"/>
      <c r="J22778"/>
      <c r="K22778"/>
      <c r="L22778" s="172"/>
    </row>
    <row r="22779" spans="7:12" x14ac:dyDescent="0.15">
      <c r="G22779"/>
      <c r="H22779"/>
      <c r="I22779"/>
      <c r="J22779"/>
      <c r="K22779"/>
      <c r="L22779" s="172"/>
    </row>
    <row r="22780" spans="7:12" x14ac:dyDescent="0.15">
      <c r="G22780"/>
      <c r="H22780"/>
      <c r="I22780"/>
      <c r="J22780"/>
      <c r="K22780"/>
      <c r="L22780" s="172"/>
    </row>
    <row r="22781" spans="7:12" x14ac:dyDescent="0.15">
      <c r="G22781"/>
      <c r="H22781"/>
      <c r="I22781"/>
      <c r="J22781"/>
      <c r="K22781"/>
      <c r="L22781" s="172"/>
    </row>
    <row r="22782" spans="7:12" x14ac:dyDescent="0.15">
      <c r="G22782"/>
      <c r="H22782"/>
      <c r="I22782"/>
      <c r="J22782"/>
      <c r="K22782"/>
      <c r="L22782" s="172"/>
    </row>
    <row r="22783" spans="7:12" x14ac:dyDescent="0.15">
      <c r="G22783"/>
      <c r="H22783"/>
      <c r="I22783"/>
      <c r="J22783"/>
      <c r="K22783"/>
      <c r="L22783" s="172"/>
    </row>
    <row r="22784" spans="7:12" x14ac:dyDescent="0.15">
      <c r="G22784"/>
      <c r="H22784"/>
      <c r="I22784"/>
      <c r="J22784"/>
      <c r="K22784"/>
      <c r="L22784" s="172"/>
    </row>
    <row r="22785" spans="7:12" x14ac:dyDescent="0.15">
      <c r="G22785"/>
      <c r="H22785"/>
      <c r="I22785"/>
      <c r="J22785"/>
      <c r="K22785"/>
      <c r="L22785" s="172"/>
    </row>
    <row r="22786" spans="7:12" x14ac:dyDescent="0.15">
      <c r="G22786"/>
      <c r="H22786"/>
      <c r="I22786"/>
      <c r="J22786"/>
      <c r="K22786"/>
      <c r="L22786" s="172"/>
    </row>
    <row r="22787" spans="7:12" x14ac:dyDescent="0.15">
      <c r="G22787"/>
      <c r="H22787"/>
      <c r="I22787"/>
      <c r="J22787"/>
      <c r="K22787"/>
      <c r="L22787" s="172"/>
    </row>
    <row r="22788" spans="7:12" x14ac:dyDescent="0.15">
      <c r="G22788"/>
      <c r="H22788"/>
      <c r="I22788"/>
      <c r="J22788"/>
      <c r="K22788"/>
      <c r="L22788" s="172"/>
    </row>
    <row r="22789" spans="7:12" x14ac:dyDescent="0.15">
      <c r="G22789"/>
      <c r="H22789"/>
      <c r="I22789"/>
      <c r="J22789"/>
      <c r="K22789"/>
      <c r="L22789" s="172"/>
    </row>
    <row r="22790" spans="7:12" x14ac:dyDescent="0.15">
      <c r="G22790"/>
      <c r="H22790"/>
      <c r="I22790"/>
      <c r="J22790"/>
      <c r="K22790"/>
      <c r="L22790" s="172"/>
    </row>
    <row r="22791" spans="7:12" x14ac:dyDescent="0.15">
      <c r="G22791"/>
      <c r="H22791"/>
      <c r="I22791"/>
      <c r="J22791"/>
      <c r="K22791"/>
      <c r="L22791" s="172"/>
    </row>
    <row r="22792" spans="7:12" x14ac:dyDescent="0.15">
      <c r="G22792"/>
      <c r="H22792"/>
      <c r="I22792"/>
      <c r="J22792"/>
      <c r="K22792"/>
      <c r="L22792" s="172"/>
    </row>
    <row r="22793" spans="7:12" x14ac:dyDescent="0.15">
      <c r="G22793"/>
      <c r="H22793"/>
      <c r="I22793"/>
      <c r="J22793"/>
      <c r="K22793"/>
      <c r="L22793" s="172"/>
    </row>
    <row r="22794" spans="7:12" x14ac:dyDescent="0.15">
      <c r="G22794"/>
      <c r="H22794"/>
      <c r="I22794"/>
      <c r="J22794"/>
      <c r="K22794"/>
      <c r="L22794" s="172"/>
    </row>
    <row r="22795" spans="7:12" x14ac:dyDescent="0.15">
      <c r="G22795"/>
      <c r="H22795"/>
      <c r="I22795"/>
      <c r="J22795"/>
      <c r="K22795"/>
      <c r="L22795" s="172"/>
    </row>
    <row r="22796" spans="7:12" x14ac:dyDescent="0.15">
      <c r="G22796"/>
      <c r="H22796"/>
      <c r="I22796"/>
      <c r="J22796"/>
      <c r="K22796"/>
      <c r="L22796" s="172"/>
    </row>
    <row r="22797" spans="7:12" x14ac:dyDescent="0.15">
      <c r="G22797"/>
      <c r="H22797"/>
      <c r="I22797"/>
      <c r="J22797"/>
      <c r="K22797"/>
      <c r="L22797" s="172"/>
    </row>
    <row r="22798" spans="7:12" x14ac:dyDescent="0.15">
      <c r="G22798"/>
      <c r="H22798"/>
      <c r="I22798"/>
      <c r="J22798"/>
      <c r="K22798"/>
      <c r="L22798" s="172"/>
    </row>
    <row r="22799" spans="7:12" x14ac:dyDescent="0.15">
      <c r="G22799"/>
      <c r="H22799"/>
      <c r="I22799"/>
      <c r="J22799"/>
      <c r="K22799"/>
      <c r="L22799" s="172"/>
    </row>
    <row r="22800" spans="7:12" x14ac:dyDescent="0.15">
      <c r="G22800"/>
      <c r="H22800"/>
      <c r="I22800"/>
      <c r="J22800"/>
      <c r="K22800"/>
      <c r="L22800" s="172"/>
    </row>
    <row r="22801" spans="7:12" x14ac:dyDescent="0.15">
      <c r="G22801"/>
      <c r="H22801"/>
      <c r="I22801"/>
      <c r="J22801"/>
      <c r="K22801"/>
      <c r="L22801" s="172"/>
    </row>
    <row r="22802" spans="7:12" x14ac:dyDescent="0.15">
      <c r="G22802"/>
      <c r="H22802"/>
      <c r="I22802"/>
      <c r="J22802"/>
      <c r="K22802"/>
      <c r="L22802" s="172"/>
    </row>
    <row r="22803" spans="7:12" x14ac:dyDescent="0.15">
      <c r="G22803"/>
      <c r="H22803"/>
      <c r="I22803"/>
      <c r="J22803"/>
      <c r="K22803"/>
      <c r="L22803" s="172"/>
    </row>
    <row r="22804" spans="7:12" x14ac:dyDescent="0.15">
      <c r="G22804"/>
      <c r="H22804"/>
      <c r="I22804"/>
      <c r="J22804"/>
      <c r="K22804"/>
      <c r="L22804" s="172"/>
    </row>
    <row r="22805" spans="7:12" x14ac:dyDescent="0.15">
      <c r="G22805"/>
      <c r="H22805"/>
      <c r="I22805"/>
      <c r="J22805"/>
      <c r="K22805"/>
      <c r="L22805" s="172"/>
    </row>
    <row r="22806" spans="7:12" x14ac:dyDescent="0.15">
      <c r="G22806"/>
      <c r="H22806"/>
      <c r="I22806"/>
      <c r="J22806"/>
      <c r="K22806"/>
      <c r="L22806" s="172"/>
    </row>
    <row r="22807" spans="7:12" x14ac:dyDescent="0.15">
      <c r="G22807"/>
      <c r="H22807"/>
      <c r="I22807"/>
      <c r="J22807"/>
      <c r="K22807"/>
      <c r="L22807" s="172"/>
    </row>
    <row r="22808" spans="7:12" x14ac:dyDescent="0.15">
      <c r="G22808"/>
      <c r="H22808"/>
      <c r="I22808"/>
      <c r="J22808"/>
      <c r="K22808"/>
      <c r="L22808" s="172"/>
    </row>
    <row r="22809" spans="7:12" x14ac:dyDescent="0.15">
      <c r="G22809"/>
      <c r="H22809"/>
      <c r="I22809"/>
      <c r="J22809"/>
      <c r="K22809"/>
      <c r="L22809" s="172"/>
    </row>
    <row r="22810" spans="7:12" x14ac:dyDescent="0.15">
      <c r="G22810"/>
      <c r="H22810"/>
      <c r="I22810"/>
      <c r="J22810"/>
      <c r="K22810"/>
      <c r="L22810" s="172"/>
    </row>
    <row r="22811" spans="7:12" x14ac:dyDescent="0.15">
      <c r="G22811"/>
      <c r="H22811"/>
      <c r="I22811"/>
      <c r="J22811"/>
      <c r="K22811"/>
      <c r="L22811" s="172"/>
    </row>
    <row r="22812" spans="7:12" x14ac:dyDescent="0.15">
      <c r="G22812"/>
      <c r="H22812"/>
      <c r="I22812"/>
      <c r="J22812"/>
      <c r="K22812"/>
      <c r="L22812" s="172"/>
    </row>
    <row r="22813" spans="7:12" x14ac:dyDescent="0.15">
      <c r="G22813"/>
      <c r="H22813"/>
      <c r="I22813"/>
      <c r="J22813"/>
      <c r="K22813"/>
      <c r="L22813" s="172"/>
    </row>
    <row r="22814" spans="7:12" x14ac:dyDescent="0.15">
      <c r="G22814"/>
      <c r="H22814"/>
      <c r="I22814"/>
      <c r="J22814"/>
      <c r="K22814"/>
      <c r="L22814" s="172"/>
    </row>
    <row r="22815" spans="7:12" x14ac:dyDescent="0.15">
      <c r="G22815"/>
      <c r="H22815"/>
      <c r="I22815"/>
      <c r="J22815"/>
      <c r="K22815"/>
      <c r="L22815" s="172"/>
    </row>
    <row r="22816" spans="7:12" x14ac:dyDescent="0.15">
      <c r="G22816"/>
      <c r="H22816"/>
      <c r="I22816"/>
      <c r="J22816"/>
      <c r="K22816"/>
      <c r="L22816" s="172"/>
    </row>
    <row r="22817" spans="7:12" x14ac:dyDescent="0.15">
      <c r="G22817"/>
      <c r="H22817"/>
      <c r="I22817"/>
      <c r="J22817"/>
      <c r="K22817"/>
      <c r="L22817" s="172"/>
    </row>
    <row r="22818" spans="7:12" x14ac:dyDescent="0.15">
      <c r="G22818"/>
      <c r="H22818"/>
      <c r="I22818"/>
      <c r="J22818"/>
      <c r="K22818"/>
      <c r="L22818" s="172"/>
    </row>
    <row r="22819" spans="7:12" x14ac:dyDescent="0.15">
      <c r="G22819"/>
      <c r="H22819"/>
      <c r="I22819"/>
      <c r="J22819"/>
      <c r="K22819"/>
      <c r="L22819" s="172"/>
    </row>
    <row r="22820" spans="7:12" x14ac:dyDescent="0.15">
      <c r="G22820"/>
      <c r="H22820"/>
      <c r="I22820"/>
      <c r="J22820"/>
      <c r="K22820"/>
      <c r="L22820" s="172"/>
    </row>
    <row r="22821" spans="7:12" x14ac:dyDescent="0.15">
      <c r="G22821"/>
      <c r="H22821"/>
      <c r="I22821"/>
      <c r="J22821"/>
      <c r="K22821"/>
      <c r="L22821" s="172"/>
    </row>
    <row r="22822" spans="7:12" x14ac:dyDescent="0.15">
      <c r="G22822"/>
      <c r="H22822"/>
      <c r="I22822"/>
      <c r="J22822"/>
      <c r="K22822"/>
      <c r="L22822" s="172"/>
    </row>
    <row r="22823" spans="7:12" x14ac:dyDescent="0.15">
      <c r="G22823"/>
      <c r="H22823"/>
      <c r="I22823"/>
      <c r="J22823"/>
      <c r="K22823"/>
      <c r="L22823" s="172"/>
    </row>
    <row r="22824" spans="7:12" x14ac:dyDescent="0.15">
      <c r="G22824"/>
      <c r="H22824"/>
      <c r="I22824"/>
      <c r="J22824"/>
      <c r="K22824"/>
      <c r="L22824" s="172"/>
    </row>
    <row r="22825" spans="7:12" x14ac:dyDescent="0.15">
      <c r="G22825"/>
      <c r="H22825"/>
      <c r="I22825"/>
      <c r="J22825"/>
      <c r="K22825"/>
      <c r="L22825" s="172"/>
    </row>
    <row r="22826" spans="7:12" x14ac:dyDescent="0.15">
      <c r="G22826"/>
      <c r="H22826"/>
      <c r="I22826"/>
      <c r="J22826"/>
      <c r="K22826"/>
      <c r="L22826" s="172"/>
    </row>
    <row r="22827" spans="7:12" x14ac:dyDescent="0.15">
      <c r="G22827"/>
      <c r="H22827"/>
      <c r="I22827"/>
      <c r="J22827"/>
      <c r="K22827"/>
      <c r="L22827" s="172"/>
    </row>
    <row r="22828" spans="7:12" x14ac:dyDescent="0.15">
      <c r="G22828"/>
      <c r="H22828"/>
      <c r="I22828"/>
      <c r="J22828"/>
      <c r="K22828"/>
      <c r="L22828" s="172"/>
    </row>
    <row r="22829" spans="7:12" x14ac:dyDescent="0.15">
      <c r="G22829"/>
      <c r="H22829"/>
      <c r="I22829"/>
      <c r="J22829"/>
      <c r="K22829"/>
      <c r="L22829" s="172"/>
    </row>
    <row r="22830" spans="7:12" x14ac:dyDescent="0.15">
      <c r="G22830"/>
      <c r="H22830"/>
      <c r="I22830"/>
      <c r="J22830"/>
      <c r="K22830"/>
      <c r="L22830" s="172"/>
    </row>
    <row r="22831" spans="7:12" x14ac:dyDescent="0.15">
      <c r="G22831"/>
      <c r="H22831"/>
      <c r="I22831"/>
      <c r="J22831"/>
      <c r="K22831"/>
      <c r="L22831" s="172"/>
    </row>
    <row r="22832" spans="7:12" x14ac:dyDescent="0.15">
      <c r="G22832"/>
      <c r="H22832"/>
      <c r="I22832"/>
      <c r="J22832"/>
      <c r="K22832"/>
      <c r="L22832" s="172"/>
    </row>
    <row r="22833" spans="7:12" x14ac:dyDescent="0.15">
      <c r="G22833"/>
      <c r="H22833"/>
      <c r="I22833"/>
      <c r="J22833"/>
      <c r="K22833"/>
      <c r="L22833" s="172"/>
    </row>
    <row r="22834" spans="7:12" x14ac:dyDescent="0.15">
      <c r="G22834"/>
      <c r="H22834"/>
      <c r="I22834"/>
      <c r="J22834"/>
      <c r="K22834"/>
      <c r="L22834" s="172"/>
    </row>
    <row r="22835" spans="7:12" x14ac:dyDescent="0.15">
      <c r="G22835"/>
      <c r="H22835"/>
      <c r="I22835"/>
      <c r="J22835"/>
      <c r="K22835"/>
      <c r="L22835" s="172"/>
    </row>
    <row r="22836" spans="7:12" x14ac:dyDescent="0.15">
      <c r="G22836"/>
      <c r="H22836"/>
      <c r="I22836"/>
      <c r="J22836"/>
      <c r="K22836"/>
      <c r="L22836" s="172"/>
    </row>
    <row r="22837" spans="7:12" x14ac:dyDescent="0.15">
      <c r="G22837"/>
      <c r="H22837"/>
      <c r="I22837"/>
      <c r="J22837"/>
      <c r="K22837"/>
      <c r="L22837" s="172"/>
    </row>
    <row r="22838" spans="7:12" x14ac:dyDescent="0.15">
      <c r="G22838"/>
      <c r="H22838"/>
      <c r="I22838"/>
      <c r="J22838"/>
      <c r="K22838"/>
      <c r="L22838" s="172"/>
    </row>
    <row r="22839" spans="7:12" x14ac:dyDescent="0.15">
      <c r="G22839"/>
      <c r="H22839"/>
      <c r="I22839"/>
      <c r="J22839"/>
      <c r="K22839"/>
      <c r="L22839" s="172"/>
    </row>
    <row r="22840" spans="7:12" x14ac:dyDescent="0.15">
      <c r="G22840"/>
      <c r="H22840"/>
      <c r="I22840"/>
      <c r="J22840"/>
      <c r="K22840"/>
      <c r="L22840" s="172"/>
    </row>
    <row r="22841" spans="7:12" x14ac:dyDescent="0.15">
      <c r="G22841"/>
      <c r="H22841"/>
      <c r="I22841"/>
      <c r="J22841"/>
      <c r="K22841"/>
      <c r="L22841" s="172"/>
    </row>
    <row r="22842" spans="7:12" x14ac:dyDescent="0.15">
      <c r="G22842"/>
      <c r="H22842"/>
      <c r="I22842"/>
      <c r="J22842"/>
      <c r="K22842"/>
      <c r="L22842" s="172"/>
    </row>
    <row r="22843" spans="7:12" x14ac:dyDescent="0.15">
      <c r="G22843"/>
      <c r="H22843"/>
      <c r="I22843"/>
      <c r="J22843"/>
      <c r="K22843"/>
      <c r="L22843" s="172"/>
    </row>
    <row r="22844" spans="7:12" x14ac:dyDescent="0.15">
      <c r="G22844"/>
      <c r="H22844"/>
      <c r="I22844"/>
      <c r="J22844"/>
      <c r="K22844"/>
      <c r="L22844" s="172"/>
    </row>
    <row r="22845" spans="7:12" x14ac:dyDescent="0.15">
      <c r="G22845"/>
      <c r="H22845"/>
      <c r="I22845"/>
      <c r="J22845"/>
      <c r="K22845"/>
      <c r="L22845" s="172"/>
    </row>
    <row r="22846" spans="7:12" x14ac:dyDescent="0.15">
      <c r="G22846"/>
      <c r="H22846"/>
      <c r="I22846"/>
      <c r="J22846"/>
      <c r="K22846"/>
      <c r="L22846" s="172"/>
    </row>
    <row r="22847" spans="7:12" x14ac:dyDescent="0.15">
      <c r="G22847"/>
      <c r="H22847"/>
      <c r="I22847"/>
      <c r="J22847"/>
      <c r="K22847"/>
      <c r="L22847" s="172"/>
    </row>
    <row r="22848" spans="7:12" x14ac:dyDescent="0.15">
      <c r="G22848"/>
      <c r="H22848"/>
      <c r="I22848"/>
      <c r="J22848"/>
      <c r="K22848"/>
      <c r="L22848" s="172"/>
    </row>
    <row r="22849" spans="7:12" x14ac:dyDescent="0.15">
      <c r="G22849"/>
      <c r="H22849"/>
      <c r="I22849"/>
      <c r="J22849"/>
      <c r="K22849"/>
      <c r="L22849" s="172"/>
    </row>
    <row r="22850" spans="7:12" x14ac:dyDescent="0.15">
      <c r="G22850"/>
      <c r="H22850"/>
      <c r="I22850"/>
      <c r="J22850"/>
      <c r="K22850"/>
      <c r="L22850" s="172"/>
    </row>
    <row r="22851" spans="7:12" x14ac:dyDescent="0.15">
      <c r="G22851"/>
      <c r="H22851"/>
      <c r="I22851"/>
      <c r="J22851"/>
      <c r="K22851"/>
      <c r="L22851" s="172"/>
    </row>
    <row r="22852" spans="7:12" x14ac:dyDescent="0.15">
      <c r="G22852"/>
      <c r="H22852"/>
      <c r="I22852"/>
      <c r="J22852"/>
      <c r="K22852"/>
      <c r="L22852" s="172"/>
    </row>
    <row r="22853" spans="7:12" x14ac:dyDescent="0.15">
      <c r="G22853"/>
      <c r="H22853"/>
      <c r="I22853"/>
      <c r="J22853"/>
      <c r="K22853"/>
      <c r="L22853" s="172"/>
    </row>
    <row r="22854" spans="7:12" x14ac:dyDescent="0.15">
      <c r="G22854"/>
      <c r="H22854"/>
      <c r="I22854"/>
      <c r="J22854"/>
      <c r="K22854"/>
      <c r="L22854" s="172"/>
    </row>
    <row r="22855" spans="7:12" x14ac:dyDescent="0.15">
      <c r="G22855"/>
      <c r="H22855"/>
      <c r="I22855"/>
      <c r="J22855"/>
      <c r="K22855"/>
      <c r="L22855" s="172"/>
    </row>
    <row r="22856" spans="7:12" x14ac:dyDescent="0.15">
      <c r="G22856"/>
      <c r="H22856"/>
      <c r="I22856"/>
      <c r="J22856"/>
      <c r="K22856"/>
      <c r="L22856" s="172"/>
    </row>
    <row r="22857" spans="7:12" x14ac:dyDescent="0.15">
      <c r="G22857"/>
      <c r="H22857"/>
      <c r="I22857"/>
      <c r="J22857"/>
      <c r="K22857"/>
      <c r="L22857" s="172"/>
    </row>
    <row r="22858" spans="7:12" x14ac:dyDescent="0.15">
      <c r="G22858"/>
      <c r="H22858"/>
      <c r="I22858"/>
      <c r="J22858"/>
      <c r="K22858"/>
      <c r="L22858" s="172"/>
    </row>
    <row r="22859" spans="7:12" x14ac:dyDescent="0.15">
      <c r="G22859"/>
      <c r="H22859"/>
      <c r="I22859"/>
      <c r="J22859"/>
      <c r="K22859"/>
      <c r="L22859" s="172"/>
    </row>
    <row r="22860" spans="7:12" x14ac:dyDescent="0.15">
      <c r="G22860"/>
      <c r="H22860"/>
      <c r="I22860"/>
      <c r="J22860"/>
      <c r="K22860"/>
      <c r="L22860" s="172"/>
    </row>
    <row r="22861" spans="7:12" x14ac:dyDescent="0.15">
      <c r="G22861"/>
      <c r="H22861"/>
      <c r="I22861"/>
      <c r="J22861"/>
      <c r="K22861"/>
      <c r="L22861" s="172"/>
    </row>
    <row r="22862" spans="7:12" x14ac:dyDescent="0.15">
      <c r="G22862"/>
      <c r="H22862"/>
      <c r="I22862"/>
      <c r="J22862"/>
      <c r="K22862"/>
      <c r="L22862" s="172"/>
    </row>
    <row r="22863" spans="7:12" x14ac:dyDescent="0.15">
      <c r="G22863"/>
      <c r="H22863"/>
      <c r="I22863"/>
      <c r="J22863"/>
      <c r="K22863"/>
      <c r="L22863" s="172"/>
    </row>
    <row r="22864" spans="7:12" x14ac:dyDescent="0.15">
      <c r="G22864"/>
      <c r="H22864"/>
      <c r="I22864"/>
      <c r="J22864"/>
      <c r="K22864"/>
      <c r="L22864" s="172"/>
    </row>
    <row r="22865" spans="7:12" x14ac:dyDescent="0.15">
      <c r="G22865"/>
      <c r="H22865"/>
      <c r="I22865"/>
      <c r="J22865"/>
      <c r="K22865"/>
      <c r="L22865" s="172"/>
    </row>
    <row r="22866" spans="7:12" x14ac:dyDescent="0.15">
      <c r="G22866"/>
      <c r="H22866"/>
      <c r="I22866"/>
      <c r="J22866"/>
      <c r="K22866"/>
      <c r="L22866" s="172"/>
    </row>
    <row r="22867" spans="7:12" x14ac:dyDescent="0.15">
      <c r="G22867"/>
      <c r="H22867"/>
      <c r="I22867"/>
      <c r="J22867"/>
      <c r="K22867"/>
      <c r="L22867" s="172"/>
    </row>
    <row r="22868" spans="7:12" x14ac:dyDescent="0.15">
      <c r="G22868"/>
      <c r="H22868"/>
      <c r="I22868"/>
      <c r="J22868"/>
      <c r="K22868"/>
      <c r="L22868" s="172"/>
    </row>
    <row r="22869" spans="7:12" x14ac:dyDescent="0.15">
      <c r="G22869"/>
      <c r="H22869"/>
      <c r="I22869"/>
      <c r="J22869"/>
      <c r="K22869"/>
      <c r="L22869" s="172"/>
    </row>
    <row r="22870" spans="7:12" x14ac:dyDescent="0.15">
      <c r="G22870"/>
      <c r="H22870"/>
      <c r="I22870"/>
      <c r="J22870"/>
      <c r="K22870"/>
      <c r="L22870" s="172"/>
    </row>
    <row r="22871" spans="7:12" x14ac:dyDescent="0.15">
      <c r="G22871"/>
      <c r="H22871"/>
      <c r="I22871"/>
      <c r="J22871"/>
      <c r="K22871"/>
      <c r="L22871" s="172"/>
    </row>
    <row r="22872" spans="7:12" x14ac:dyDescent="0.15">
      <c r="G22872"/>
      <c r="H22872"/>
      <c r="I22872"/>
      <c r="J22872"/>
      <c r="K22872"/>
      <c r="L22872" s="172"/>
    </row>
    <row r="22873" spans="7:12" x14ac:dyDescent="0.15">
      <c r="G22873"/>
      <c r="H22873"/>
      <c r="I22873"/>
      <c r="J22873"/>
      <c r="K22873"/>
      <c r="L22873" s="172"/>
    </row>
    <row r="22874" spans="7:12" x14ac:dyDescent="0.15">
      <c r="G22874"/>
      <c r="H22874"/>
      <c r="I22874"/>
      <c r="J22874"/>
      <c r="K22874"/>
      <c r="L22874" s="172"/>
    </row>
    <row r="22875" spans="7:12" x14ac:dyDescent="0.15">
      <c r="G22875"/>
      <c r="H22875"/>
      <c r="I22875"/>
      <c r="J22875"/>
      <c r="K22875"/>
      <c r="L22875" s="172"/>
    </row>
    <row r="22876" spans="7:12" x14ac:dyDescent="0.15">
      <c r="G22876"/>
      <c r="H22876"/>
      <c r="I22876"/>
      <c r="J22876"/>
      <c r="K22876"/>
      <c r="L22876" s="172"/>
    </row>
    <row r="22877" spans="7:12" x14ac:dyDescent="0.15">
      <c r="G22877"/>
      <c r="H22877"/>
      <c r="I22877"/>
      <c r="J22877"/>
      <c r="K22877"/>
      <c r="L22877" s="172"/>
    </row>
    <row r="22878" spans="7:12" x14ac:dyDescent="0.15">
      <c r="G22878"/>
      <c r="H22878"/>
      <c r="I22878"/>
      <c r="J22878"/>
      <c r="K22878"/>
      <c r="L22878" s="172"/>
    </row>
    <row r="22879" spans="7:12" x14ac:dyDescent="0.15">
      <c r="G22879"/>
      <c r="H22879"/>
      <c r="I22879"/>
      <c r="J22879"/>
      <c r="K22879"/>
      <c r="L22879" s="172"/>
    </row>
    <row r="22880" spans="7:12" x14ac:dyDescent="0.15">
      <c r="G22880"/>
      <c r="H22880"/>
      <c r="I22880"/>
      <c r="J22880"/>
      <c r="K22880"/>
      <c r="L22880" s="172"/>
    </row>
    <row r="22881" spans="7:12" x14ac:dyDescent="0.15">
      <c r="G22881"/>
      <c r="H22881"/>
      <c r="I22881"/>
      <c r="J22881"/>
      <c r="K22881"/>
      <c r="L22881" s="172"/>
    </row>
    <row r="22882" spans="7:12" x14ac:dyDescent="0.15">
      <c r="G22882"/>
      <c r="H22882"/>
      <c r="I22882"/>
      <c r="J22882"/>
      <c r="K22882"/>
      <c r="L22882" s="172"/>
    </row>
    <row r="22883" spans="7:12" x14ac:dyDescent="0.15">
      <c r="G22883"/>
      <c r="H22883"/>
      <c r="I22883"/>
      <c r="J22883"/>
      <c r="K22883"/>
      <c r="L22883" s="172"/>
    </row>
    <row r="22884" spans="7:12" x14ac:dyDescent="0.15">
      <c r="G22884"/>
      <c r="H22884"/>
      <c r="I22884"/>
      <c r="J22884"/>
      <c r="K22884"/>
      <c r="L22884" s="172"/>
    </row>
    <row r="22885" spans="7:12" x14ac:dyDescent="0.15">
      <c r="G22885"/>
      <c r="H22885"/>
      <c r="I22885"/>
      <c r="J22885"/>
      <c r="K22885"/>
      <c r="L22885" s="172"/>
    </row>
    <row r="22886" spans="7:12" x14ac:dyDescent="0.15">
      <c r="G22886"/>
      <c r="H22886"/>
      <c r="I22886"/>
      <c r="J22886"/>
      <c r="K22886"/>
      <c r="L22886" s="172"/>
    </row>
    <row r="22887" spans="7:12" x14ac:dyDescent="0.15">
      <c r="G22887"/>
      <c r="H22887"/>
      <c r="I22887"/>
      <c r="J22887"/>
      <c r="K22887"/>
      <c r="L22887" s="172"/>
    </row>
    <row r="22888" spans="7:12" x14ac:dyDescent="0.15">
      <c r="G22888"/>
      <c r="H22888"/>
      <c r="I22888"/>
      <c r="J22888"/>
      <c r="K22888"/>
      <c r="L22888" s="172"/>
    </row>
    <row r="22889" spans="7:12" x14ac:dyDescent="0.15">
      <c r="G22889"/>
      <c r="H22889"/>
      <c r="I22889"/>
      <c r="J22889"/>
      <c r="K22889"/>
      <c r="L22889" s="172"/>
    </row>
    <row r="22890" spans="7:12" x14ac:dyDescent="0.15">
      <c r="G22890"/>
      <c r="H22890"/>
      <c r="I22890"/>
      <c r="J22890"/>
      <c r="K22890"/>
      <c r="L22890" s="172"/>
    </row>
    <row r="22891" spans="7:12" x14ac:dyDescent="0.15">
      <c r="G22891"/>
      <c r="H22891"/>
      <c r="I22891"/>
      <c r="J22891"/>
      <c r="K22891"/>
      <c r="L22891" s="172"/>
    </row>
    <row r="22892" spans="7:12" x14ac:dyDescent="0.15">
      <c r="G22892"/>
      <c r="H22892"/>
      <c r="I22892"/>
      <c r="J22892"/>
      <c r="K22892"/>
      <c r="L22892" s="172"/>
    </row>
    <row r="22893" spans="7:12" x14ac:dyDescent="0.15">
      <c r="G22893"/>
      <c r="H22893"/>
      <c r="I22893"/>
      <c r="J22893"/>
      <c r="K22893"/>
      <c r="L22893" s="172"/>
    </row>
    <row r="22894" spans="7:12" x14ac:dyDescent="0.15">
      <c r="G22894"/>
      <c r="H22894"/>
      <c r="I22894"/>
      <c r="J22894"/>
      <c r="K22894"/>
      <c r="L22894" s="172"/>
    </row>
    <row r="22895" spans="7:12" x14ac:dyDescent="0.15">
      <c r="G22895"/>
      <c r="H22895"/>
      <c r="I22895"/>
      <c r="J22895"/>
      <c r="K22895"/>
      <c r="L22895" s="172"/>
    </row>
    <row r="22896" spans="7:12" x14ac:dyDescent="0.15">
      <c r="G22896"/>
      <c r="H22896"/>
      <c r="I22896"/>
      <c r="J22896"/>
      <c r="K22896"/>
      <c r="L22896" s="172"/>
    </row>
    <row r="22897" spans="7:12" x14ac:dyDescent="0.15">
      <c r="G22897"/>
      <c r="H22897"/>
      <c r="I22897"/>
      <c r="J22897"/>
      <c r="K22897"/>
      <c r="L22897" s="172"/>
    </row>
    <row r="22898" spans="7:12" x14ac:dyDescent="0.15">
      <c r="G22898"/>
      <c r="H22898"/>
      <c r="I22898"/>
      <c r="J22898"/>
      <c r="K22898"/>
      <c r="L22898" s="172"/>
    </row>
    <row r="22899" spans="7:12" x14ac:dyDescent="0.15">
      <c r="G22899"/>
      <c r="H22899"/>
      <c r="I22899"/>
      <c r="J22899"/>
      <c r="K22899"/>
      <c r="L22899" s="172"/>
    </row>
    <row r="22900" spans="7:12" x14ac:dyDescent="0.15">
      <c r="G22900"/>
      <c r="H22900"/>
      <c r="I22900"/>
      <c r="J22900"/>
      <c r="K22900"/>
      <c r="L22900" s="172"/>
    </row>
    <row r="22901" spans="7:12" x14ac:dyDescent="0.15">
      <c r="G22901"/>
      <c r="H22901"/>
      <c r="I22901"/>
      <c r="J22901"/>
      <c r="K22901"/>
      <c r="L22901" s="172"/>
    </row>
    <row r="22902" spans="7:12" x14ac:dyDescent="0.15">
      <c r="G22902"/>
      <c r="H22902"/>
      <c r="I22902"/>
      <c r="J22902"/>
      <c r="K22902"/>
      <c r="L22902" s="172"/>
    </row>
    <row r="22903" spans="7:12" x14ac:dyDescent="0.15">
      <c r="G22903"/>
      <c r="H22903"/>
      <c r="I22903"/>
      <c r="J22903"/>
      <c r="K22903"/>
      <c r="L22903" s="172"/>
    </row>
    <row r="22904" spans="7:12" x14ac:dyDescent="0.15">
      <c r="G22904"/>
      <c r="H22904"/>
      <c r="I22904"/>
      <c r="J22904"/>
      <c r="K22904"/>
      <c r="L22904" s="172"/>
    </row>
    <row r="22905" spans="7:12" x14ac:dyDescent="0.15">
      <c r="G22905"/>
      <c r="H22905"/>
      <c r="I22905"/>
      <c r="J22905"/>
      <c r="K22905"/>
      <c r="L22905" s="172"/>
    </row>
    <row r="22906" spans="7:12" x14ac:dyDescent="0.15">
      <c r="G22906"/>
      <c r="H22906"/>
      <c r="I22906"/>
      <c r="J22906"/>
      <c r="K22906"/>
      <c r="L22906" s="172"/>
    </row>
    <row r="22907" spans="7:12" x14ac:dyDescent="0.15">
      <c r="G22907"/>
      <c r="H22907"/>
      <c r="I22907"/>
      <c r="J22907"/>
      <c r="K22907"/>
      <c r="L22907" s="172"/>
    </row>
    <row r="22908" spans="7:12" x14ac:dyDescent="0.15">
      <c r="G22908"/>
      <c r="H22908"/>
      <c r="I22908"/>
      <c r="J22908"/>
      <c r="K22908"/>
      <c r="L22908" s="172"/>
    </row>
    <row r="22909" spans="7:12" x14ac:dyDescent="0.15">
      <c r="G22909"/>
      <c r="H22909"/>
      <c r="I22909"/>
      <c r="J22909"/>
      <c r="K22909"/>
      <c r="L22909" s="172"/>
    </row>
    <row r="22910" spans="7:12" x14ac:dyDescent="0.15">
      <c r="G22910"/>
      <c r="H22910"/>
      <c r="I22910"/>
      <c r="J22910"/>
      <c r="K22910"/>
      <c r="L22910" s="172"/>
    </row>
    <row r="22911" spans="7:12" x14ac:dyDescent="0.15">
      <c r="G22911"/>
      <c r="H22911"/>
      <c r="I22911"/>
      <c r="J22911"/>
      <c r="K22911"/>
      <c r="L22911" s="172"/>
    </row>
    <row r="22912" spans="7:12" x14ac:dyDescent="0.15">
      <c r="G22912"/>
      <c r="H22912"/>
      <c r="I22912"/>
      <c r="J22912"/>
      <c r="K22912"/>
      <c r="L22912" s="172"/>
    </row>
    <row r="22913" spans="7:12" x14ac:dyDescent="0.15">
      <c r="G22913"/>
      <c r="H22913"/>
      <c r="I22913"/>
      <c r="J22913"/>
      <c r="K22913"/>
      <c r="L22913" s="172"/>
    </row>
    <row r="22914" spans="7:12" x14ac:dyDescent="0.15">
      <c r="G22914"/>
      <c r="H22914"/>
      <c r="I22914"/>
      <c r="J22914"/>
      <c r="K22914"/>
      <c r="L22914" s="172"/>
    </row>
    <row r="22915" spans="7:12" x14ac:dyDescent="0.15">
      <c r="G22915"/>
      <c r="H22915"/>
      <c r="I22915"/>
      <c r="J22915"/>
      <c r="K22915"/>
      <c r="L22915" s="172"/>
    </row>
    <row r="22916" spans="7:12" x14ac:dyDescent="0.15">
      <c r="G22916"/>
      <c r="H22916"/>
      <c r="I22916"/>
      <c r="J22916"/>
      <c r="K22916"/>
      <c r="L22916" s="172"/>
    </row>
    <row r="22917" spans="7:12" x14ac:dyDescent="0.15">
      <c r="G22917"/>
      <c r="H22917"/>
      <c r="I22917"/>
      <c r="J22917"/>
      <c r="K22917"/>
      <c r="L22917" s="172"/>
    </row>
    <row r="22918" spans="7:12" x14ac:dyDescent="0.15">
      <c r="G22918"/>
      <c r="H22918"/>
      <c r="I22918"/>
      <c r="J22918"/>
      <c r="K22918"/>
      <c r="L22918" s="172"/>
    </row>
    <row r="22919" spans="7:12" x14ac:dyDescent="0.15">
      <c r="G22919"/>
      <c r="H22919"/>
      <c r="I22919"/>
      <c r="J22919"/>
      <c r="K22919"/>
      <c r="L22919" s="172"/>
    </row>
    <row r="22920" spans="7:12" x14ac:dyDescent="0.15">
      <c r="G22920"/>
      <c r="H22920"/>
      <c r="I22920"/>
      <c r="J22920"/>
      <c r="K22920"/>
      <c r="L22920" s="172"/>
    </row>
    <row r="22921" spans="7:12" x14ac:dyDescent="0.15">
      <c r="G22921"/>
      <c r="H22921"/>
      <c r="I22921"/>
      <c r="J22921"/>
      <c r="K22921"/>
      <c r="L22921" s="172"/>
    </row>
    <row r="22922" spans="7:12" x14ac:dyDescent="0.15">
      <c r="G22922"/>
      <c r="H22922"/>
      <c r="I22922"/>
      <c r="J22922"/>
      <c r="K22922"/>
      <c r="L22922" s="172"/>
    </row>
    <row r="22923" spans="7:12" x14ac:dyDescent="0.15">
      <c r="G22923"/>
      <c r="H22923"/>
      <c r="I22923"/>
      <c r="J22923"/>
      <c r="K22923"/>
      <c r="L22923" s="172"/>
    </row>
    <row r="22924" spans="7:12" x14ac:dyDescent="0.15">
      <c r="G22924"/>
      <c r="H22924"/>
      <c r="I22924"/>
      <c r="J22924"/>
      <c r="K22924"/>
      <c r="L22924" s="172"/>
    </row>
    <row r="22925" spans="7:12" x14ac:dyDescent="0.15">
      <c r="G22925"/>
      <c r="H22925"/>
      <c r="I22925"/>
      <c r="J22925"/>
      <c r="K22925"/>
      <c r="L22925" s="172"/>
    </row>
    <row r="22926" spans="7:12" x14ac:dyDescent="0.15">
      <c r="G22926"/>
      <c r="H22926"/>
      <c r="I22926"/>
      <c r="J22926"/>
      <c r="K22926"/>
      <c r="L22926" s="172"/>
    </row>
    <row r="22927" spans="7:12" x14ac:dyDescent="0.15">
      <c r="G22927"/>
      <c r="H22927"/>
      <c r="I22927"/>
      <c r="J22927"/>
      <c r="K22927"/>
      <c r="L22927" s="172"/>
    </row>
    <row r="22928" spans="7:12" x14ac:dyDescent="0.15">
      <c r="G22928"/>
      <c r="H22928"/>
      <c r="I22928"/>
      <c r="J22928"/>
      <c r="K22928"/>
      <c r="L22928" s="172"/>
    </row>
    <row r="22929" spans="7:12" x14ac:dyDescent="0.15">
      <c r="G22929"/>
      <c r="H22929"/>
      <c r="I22929"/>
      <c r="J22929"/>
      <c r="K22929"/>
      <c r="L22929" s="172"/>
    </row>
    <row r="22930" spans="7:12" x14ac:dyDescent="0.15">
      <c r="G22930"/>
      <c r="H22930"/>
      <c r="I22930"/>
      <c r="J22930"/>
      <c r="K22930"/>
      <c r="L22930" s="172"/>
    </row>
    <row r="22931" spans="7:12" x14ac:dyDescent="0.15">
      <c r="G22931"/>
      <c r="H22931"/>
      <c r="I22931"/>
      <c r="J22931"/>
      <c r="K22931"/>
      <c r="L22931" s="172"/>
    </row>
    <row r="22932" spans="7:12" x14ac:dyDescent="0.15">
      <c r="G22932"/>
      <c r="H22932"/>
      <c r="I22932"/>
      <c r="J22932"/>
      <c r="K22932"/>
      <c r="L22932" s="172"/>
    </row>
    <row r="22933" spans="7:12" x14ac:dyDescent="0.15">
      <c r="G22933"/>
      <c r="H22933"/>
      <c r="I22933"/>
      <c r="J22933"/>
      <c r="K22933"/>
      <c r="L22933" s="172"/>
    </row>
    <row r="22934" spans="7:12" x14ac:dyDescent="0.15">
      <c r="G22934"/>
      <c r="H22934"/>
      <c r="I22934"/>
      <c r="J22934"/>
      <c r="K22934"/>
      <c r="L22934" s="172"/>
    </row>
    <row r="22935" spans="7:12" x14ac:dyDescent="0.15">
      <c r="G22935"/>
      <c r="H22935"/>
      <c r="I22935"/>
      <c r="J22935"/>
      <c r="K22935"/>
      <c r="L22935" s="172"/>
    </row>
    <row r="22936" spans="7:12" x14ac:dyDescent="0.15">
      <c r="G22936"/>
      <c r="H22936"/>
      <c r="I22936"/>
      <c r="J22936"/>
      <c r="K22936"/>
      <c r="L22936" s="172"/>
    </row>
    <row r="22937" spans="7:12" x14ac:dyDescent="0.15">
      <c r="G22937"/>
      <c r="H22937"/>
      <c r="I22937"/>
      <c r="J22937"/>
      <c r="K22937"/>
      <c r="L22937" s="172"/>
    </row>
    <row r="22938" spans="7:12" x14ac:dyDescent="0.15">
      <c r="G22938"/>
      <c r="H22938"/>
      <c r="I22938"/>
      <c r="J22938"/>
      <c r="K22938"/>
      <c r="L22938" s="172"/>
    </row>
    <row r="22939" spans="7:12" x14ac:dyDescent="0.15">
      <c r="G22939"/>
      <c r="H22939"/>
      <c r="I22939"/>
      <c r="J22939"/>
      <c r="K22939"/>
      <c r="L22939" s="172"/>
    </row>
    <row r="22940" spans="7:12" x14ac:dyDescent="0.15">
      <c r="G22940"/>
      <c r="H22940"/>
      <c r="I22940"/>
      <c r="J22940"/>
      <c r="K22940"/>
      <c r="L22940" s="172"/>
    </row>
    <row r="22941" spans="7:12" x14ac:dyDescent="0.15">
      <c r="G22941"/>
      <c r="H22941"/>
      <c r="I22941"/>
      <c r="J22941"/>
      <c r="K22941"/>
      <c r="L22941" s="172"/>
    </row>
    <row r="22942" spans="7:12" x14ac:dyDescent="0.15">
      <c r="G22942"/>
      <c r="H22942"/>
      <c r="I22942"/>
      <c r="J22942"/>
      <c r="K22942"/>
      <c r="L22942" s="172"/>
    </row>
    <row r="22943" spans="7:12" x14ac:dyDescent="0.15">
      <c r="G22943"/>
      <c r="H22943"/>
      <c r="I22943"/>
      <c r="J22943"/>
      <c r="K22943"/>
      <c r="L22943" s="172"/>
    </row>
    <row r="22944" spans="7:12" x14ac:dyDescent="0.15">
      <c r="G22944"/>
      <c r="H22944"/>
      <c r="I22944"/>
      <c r="J22944"/>
      <c r="K22944"/>
      <c r="L22944" s="172"/>
    </row>
    <row r="22945" spans="7:12" x14ac:dyDescent="0.15">
      <c r="G22945"/>
      <c r="H22945"/>
      <c r="I22945"/>
      <c r="J22945"/>
      <c r="K22945"/>
      <c r="L22945" s="172"/>
    </row>
    <row r="22946" spans="7:12" x14ac:dyDescent="0.15">
      <c r="G22946"/>
      <c r="H22946"/>
      <c r="I22946"/>
      <c r="J22946"/>
      <c r="K22946"/>
      <c r="L22946" s="172"/>
    </row>
    <row r="22947" spans="7:12" x14ac:dyDescent="0.15">
      <c r="G22947"/>
      <c r="H22947"/>
      <c r="I22947"/>
      <c r="J22947"/>
      <c r="K22947"/>
      <c r="L22947" s="172"/>
    </row>
    <row r="22948" spans="7:12" x14ac:dyDescent="0.15">
      <c r="G22948"/>
      <c r="H22948"/>
      <c r="I22948"/>
      <c r="J22948"/>
      <c r="K22948"/>
      <c r="L22948" s="172"/>
    </row>
    <row r="22949" spans="7:12" x14ac:dyDescent="0.15">
      <c r="G22949"/>
      <c r="H22949"/>
      <c r="I22949"/>
      <c r="J22949"/>
      <c r="K22949"/>
      <c r="L22949" s="172"/>
    </row>
    <row r="22950" spans="7:12" x14ac:dyDescent="0.15">
      <c r="G22950"/>
      <c r="H22950"/>
      <c r="I22950"/>
      <c r="J22950"/>
      <c r="K22950"/>
      <c r="L22950" s="172"/>
    </row>
    <row r="22951" spans="7:12" x14ac:dyDescent="0.15">
      <c r="G22951"/>
      <c r="H22951"/>
      <c r="I22951"/>
      <c r="J22951"/>
      <c r="K22951"/>
      <c r="L22951" s="172"/>
    </row>
    <row r="22952" spans="7:12" x14ac:dyDescent="0.15">
      <c r="G22952"/>
      <c r="H22952"/>
      <c r="I22952"/>
      <c r="J22952"/>
      <c r="K22952"/>
      <c r="L22952" s="172"/>
    </row>
    <row r="22953" spans="7:12" x14ac:dyDescent="0.15">
      <c r="G22953"/>
      <c r="H22953"/>
      <c r="I22953"/>
      <c r="J22953"/>
      <c r="K22953"/>
      <c r="L22953" s="172"/>
    </row>
    <row r="22954" spans="7:12" x14ac:dyDescent="0.15">
      <c r="G22954"/>
      <c r="H22954"/>
      <c r="I22954"/>
      <c r="J22954"/>
      <c r="K22954"/>
      <c r="L22954" s="172"/>
    </row>
    <row r="22955" spans="7:12" x14ac:dyDescent="0.15">
      <c r="G22955"/>
      <c r="H22955"/>
      <c r="I22955"/>
      <c r="J22955"/>
      <c r="K22955"/>
      <c r="L22955" s="172"/>
    </row>
    <row r="22956" spans="7:12" x14ac:dyDescent="0.15">
      <c r="G22956"/>
      <c r="H22956"/>
      <c r="I22956"/>
      <c r="J22956"/>
      <c r="K22956"/>
      <c r="L22956" s="172"/>
    </row>
    <row r="22957" spans="7:12" x14ac:dyDescent="0.15">
      <c r="G22957"/>
      <c r="H22957"/>
      <c r="I22957"/>
      <c r="J22957"/>
      <c r="K22957"/>
      <c r="L22957" s="172"/>
    </row>
    <row r="22958" spans="7:12" x14ac:dyDescent="0.15">
      <c r="G22958"/>
      <c r="H22958"/>
      <c r="I22958"/>
      <c r="J22958"/>
      <c r="K22958"/>
      <c r="L22958" s="172"/>
    </row>
    <row r="22959" spans="7:12" x14ac:dyDescent="0.15">
      <c r="G22959"/>
      <c r="H22959"/>
      <c r="I22959"/>
      <c r="J22959"/>
      <c r="K22959"/>
      <c r="L22959" s="172"/>
    </row>
    <row r="22960" spans="7:12" x14ac:dyDescent="0.15">
      <c r="G22960"/>
      <c r="H22960"/>
      <c r="I22960"/>
      <c r="J22960"/>
      <c r="K22960"/>
      <c r="L22960" s="172"/>
    </row>
    <row r="22961" spans="7:12" x14ac:dyDescent="0.15">
      <c r="G22961"/>
      <c r="H22961"/>
      <c r="I22961"/>
      <c r="J22961"/>
      <c r="K22961"/>
      <c r="L22961" s="172"/>
    </row>
    <row r="22962" spans="7:12" x14ac:dyDescent="0.15">
      <c r="G22962"/>
      <c r="H22962"/>
      <c r="I22962"/>
      <c r="J22962"/>
      <c r="K22962"/>
      <c r="L22962" s="172"/>
    </row>
    <row r="22963" spans="7:12" x14ac:dyDescent="0.15">
      <c r="G22963"/>
      <c r="H22963"/>
      <c r="I22963"/>
      <c r="J22963"/>
      <c r="K22963"/>
      <c r="L22963" s="172"/>
    </row>
    <row r="22964" spans="7:12" x14ac:dyDescent="0.15">
      <c r="G22964"/>
      <c r="H22964"/>
      <c r="I22964"/>
      <c r="J22964"/>
      <c r="K22964"/>
      <c r="L22964" s="172"/>
    </row>
    <row r="22965" spans="7:12" x14ac:dyDescent="0.15">
      <c r="G22965"/>
      <c r="H22965"/>
      <c r="I22965"/>
      <c r="J22965"/>
      <c r="K22965"/>
      <c r="L22965" s="172"/>
    </row>
    <row r="22966" spans="7:12" x14ac:dyDescent="0.15">
      <c r="G22966"/>
      <c r="H22966"/>
      <c r="I22966"/>
      <c r="J22966"/>
      <c r="K22966"/>
      <c r="L22966" s="172"/>
    </row>
    <row r="22967" spans="7:12" x14ac:dyDescent="0.15">
      <c r="G22967"/>
      <c r="H22967"/>
      <c r="I22967"/>
      <c r="J22967"/>
      <c r="K22967"/>
      <c r="L22967" s="172"/>
    </row>
    <row r="22968" spans="7:12" x14ac:dyDescent="0.15">
      <c r="G22968"/>
      <c r="H22968"/>
      <c r="I22968"/>
      <c r="J22968"/>
      <c r="K22968"/>
      <c r="L22968" s="172"/>
    </row>
    <row r="22969" spans="7:12" x14ac:dyDescent="0.15">
      <c r="G22969"/>
      <c r="H22969"/>
      <c r="I22969"/>
      <c r="J22969"/>
      <c r="K22969"/>
      <c r="L22969" s="172"/>
    </row>
    <row r="22970" spans="7:12" x14ac:dyDescent="0.15">
      <c r="G22970"/>
      <c r="H22970"/>
      <c r="I22970"/>
      <c r="J22970"/>
      <c r="K22970"/>
      <c r="L22970" s="172"/>
    </row>
    <row r="22971" spans="7:12" x14ac:dyDescent="0.15">
      <c r="G22971"/>
      <c r="H22971"/>
      <c r="I22971"/>
      <c r="J22971"/>
      <c r="K22971"/>
      <c r="L22971" s="172"/>
    </row>
    <row r="22972" spans="7:12" x14ac:dyDescent="0.15">
      <c r="G22972"/>
      <c r="H22972"/>
      <c r="I22972"/>
      <c r="J22972"/>
      <c r="K22972"/>
      <c r="L22972" s="172"/>
    </row>
    <row r="22973" spans="7:12" x14ac:dyDescent="0.15">
      <c r="G22973"/>
      <c r="H22973"/>
      <c r="I22973"/>
      <c r="J22973"/>
      <c r="K22973"/>
      <c r="L22973" s="172"/>
    </row>
    <row r="22974" spans="7:12" x14ac:dyDescent="0.15">
      <c r="G22974"/>
      <c r="H22974"/>
      <c r="I22974"/>
      <c r="J22974"/>
      <c r="K22974"/>
      <c r="L22974" s="172"/>
    </row>
    <row r="22975" spans="7:12" x14ac:dyDescent="0.15">
      <c r="G22975"/>
      <c r="H22975"/>
      <c r="I22975"/>
      <c r="J22975"/>
      <c r="K22975"/>
      <c r="L22975" s="172"/>
    </row>
    <row r="22976" spans="7:12" x14ac:dyDescent="0.15">
      <c r="G22976"/>
      <c r="H22976"/>
      <c r="I22976"/>
      <c r="J22976"/>
      <c r="K22976"/>
      <c r="L22976" s="172"/>
    </row>
    <row r="22977" spans="7:12" x14ac:dyDescent="0.15">
      <c r="G22977"/>
      <c r="H22977"/>
      <c r="I22977"/>
      <c r="J22977"/>
      <c r="K22977"/>
      <c r="L22977" s="172"/>
    </row>
    <row r="22978" spans="7:12" x14ac:dyDescent="0.15">
      <c r="G22978"/>
      <c r="H22978"/>
      <c r="I22978"/>
      <c r="J22978"/>
      <c r="K22978"/>
      <c r="L22978" s="172"/>
    </row>
    <row r="22979" spans="7:12" x14ac:dyDescent="0.15">
      <c r="G22979"/>
      <c r="H22979"/>
      <c r="I22979"/>
      <c r="J22979"/>
      <c r="K22979"/>
      <c r="L22979" s="172"/>
    </row>
    <row r="22980" spans="7:12" x14ac:dyDescent="0.15">
      <c r="G22980"/>
      <c r="H22980"/>
      <c r="I22980"/>
      <c r="J22980"/>
      <c r="K22980"/>
      <c r="L22980" s="172"/>
    </row>
    <row r="22981" spans="7:12" x14ac:dyDescent="0.15">
      <c r="G22981"/>
      <c r="H22981"/>
      <c r="I22981"/>
      <c r="J22981"/>
      <c r="K22981"/>
      <c r="L22981" s="172"/>
    </row>
    <row r="22982" spans="7:12" x14ac:dyDescent="0.15">
      <c r="G22982"/>
      <c r="H22982"/>
      <c r="I22982"/>
      <c r="J22982"/>
      <c r="K22982"/>
      <c r="L22982" s="172"/>
    </row>
    <row r="22983" spans="7:12" x14ac:dyDescent="0.15">
      <c r="G22983"/>
      <c r="H22983"/>
      <c r="I22983"/>
      <c r="J22983"/>
      <c r="K22983"/>
      <c r="L22983" s="172"/>
    </row>
    <row r="22984" spans="7:12" x14ac:dyDescent="0.15">
      <c r="G22984"/>
      <c r="H22984"/>
      <c r="I22984"/>
      <c r="J22984"/>
      <c r="K22984"/>
      <c r="L22984" s="172"/>
    </row>
    <row r="22985" spans="7:12" x14ac:dyDescent="0.15">
      <c r="G22985"/>
      <c r="H22985"/>
      <c r="I22985"/>
      <c r="J22985"/>
      <c r="K22985"/>
      <c r="L22985" s="172"/>
    </row>
    <row r="22986" spans="7:12" x14ac:dyDescent="0.15">
      <c r="G22986"/>
      <c r="H22986"/>
      <c r="I22986"/>
      <c r="J22986"/>
      <c r="K22986"/>
      <c r="L22986" s="172"/>
    </row>
    <row r="22987" spans="7:12" x14ac:dyDescent="0.15">
      <c r="G22987"/>
      <c r="H22987"/>
      <c r="I22987"/>
      <c r="J22987"/>
      <c r="K22987"/>
      <c r="L22987" s="172"/>
    </row>
    <row r="22988" spans="7:12" x14ac:dyDescent="0.15">
      <c r="G22988"/>
      <c r="H22988"/>
      <c r="I22988"/>
      <c r="J22988"/>
      <c r="K22988"/>
      <c r="L22988" s="172"/>
    </row>
    <row r="22989" spans="7:12" x14ac:dyDescent="0.15">
      <c r="G22989"/>
      <c r="H22989"/>
      <c r="I22989"/>
      <c r="J22989"/>
      <c r="K22989"/>
      <c r="L22989" s="172"/>
    </row>
    <row r="22990" spans="7:12" x14ac:dyDescent="0.15">
      <c r="G22990"/>
      <c r="H22990"/>
      <c r="I22990"/>
      <c r="J22990"/>
      <c r="K22990"/>
      <c r="L22990" s="172"/>
    </row>
    <row r="22991" spans="7:12" x14ac:dyDescent="0.15">
      <c r="G22991"/>
      <c r="H22991"/>
      <c r="I22991"/>
      <c r="J22991"/>
      <c r="K22991"/>
      <c r="L22991" s="172"/>
    </row>
    <row r="22992" spans="7:12" x14ac:dyDescent="0.15">
      <c r="G22992"/>
      <c r="H22992"/>
      <c r="I22992"/>
      <c r="J22992"/>
      <c r="K22992"/>
      <c r="L22992" s="172"/>
    </row>
    <row r="22993" spans="7:12" x14ac:dyDescent="0.15">
      <c r="G22993"/>
      <c r="H22993"/>
      <c r="I22993"/>
      <c r="J22993"/>
      <c r="K22993"/>
      <c r="L22993" s="172"/>
    </row>
    <row r="22994" spans="7:12" x14ac:dyDescent="0.15">
      <c r="G22994"/>
      <c r="H22994"/>
      <c r="I22994"/>
      <c r="J22994"/>
      <c r="K22994"/>
      <c r="L22994" s="172"/>
    </row>
    <row r="22995" spans="7:12" x14ac:dyDescent="0.15">
      <c r="G22995"/>
      <c r="H22995"/>
      <c r="I22995"/>
      <c r="J22995"/>
      <c r="K22995"/>
      <c r="L22995" s="172"/>
    </row>
    <row r="22996" spans="7:12" x14ac:dyDescent="0.15">
      <c r="G22996"/>
      <c r="H22996"/>
      <c r="I22996"/>
      <c r="J22996"/>
      <c r="K22996"/>
      <c r="L22996" s="172"/>
    </row>
    <row r="22997" spans="7:12" x14ac:dyDescent="0.15">
      <c r="G22997"/>
      <c r="H22997"/>
      <c r="I22997"/>
      <c r="J22997"/>
      <c r="K22997"/>
      <c r="L22997" s="172"/>
    </row>
    <row r="22998" spans="7:12" x14ac:dyDescent="0.15">
      <c r="G22998"/>
      <c r="H22998"/>
      <c r="I22998"/>
      <c r="J22998"/>
      <c r="K22998"/>
      <c r="L22998" s="172"/>
    </row>
    <row r="22999" spans="7:12" x14ac:dyDescent="0.15">
      <c r="G22999"/>
      <c r="H22999"/>
      <c r="I22999"/>
      <c r="J22999"/>
      <c r="K22999"/>
      <c r="L22999" s="172"/>
    </row>
    <row r="23000" spans="7:12" x14ac:dyDescent="0.15">
      <c r="G23000"/>
      <c r="H23000"/>
      <c r="I23000"/>
      <c r="J23000"/>
      <c r="K23000"/>
      <c r="L23000" s="172"/>
    </row>
    <row r="23001" spans="7:12" x14ac:dyDescent="0.15">
      <c r="G23001"/>
      <c r="H23001"/>
      <c r="I23001"/>
      <c r="J23001"/>
      <c r="K23001"/>
      <c r="L23001" s="172"/>
    </row>
    <row r="23002" spans="7:12" x14ac:dyDescent="0.15">
      <c r="G23002"/>
      <c r="H23002"/>
      <c r="I23002"/>
      <c r="J23002"/>
      <c r="K23002"/>
      <c r="L23002" s="172"/>
    </row>
    <row r="23003" spans="7:12" x14ac:dyDescent="0.15">
      <c r="G23003"/>
      <c r="H23003"/>
      <c r="I23003"/>
      <c r="J23003"/>
      <c r="K23003"/>
      <c r="L23003" s="172"/>
    </row>
    <row r="23004" spans="7:12" x14ac:dyDescent="0.15">
      <c r="G23004"/>
      <c r="H23004"/>
      <c r="I23004"/>
      <c r="J23004"/>
      <c r="K23004"/>
      <c r="L23004" s="172"/>
    </row>
    <row r="23005" spans="7:12" x14ac:dyDescent="0.15">
      <c r="G23005"/>
      <c r="H23005"/>
      <c r="I23005"/>
      <c r="J23005"/>
      <c r="K23005"/>
      <c r="L23005" s="172"/>
    </row>
    <row r="23006" spans="7:12" x14ac:dyDescent="0.15">
      <c r="G23006"/>
      <c r="H23006"/>
      <c r="I23006"/>
      <c r="J23006"/>
      <c r="K23006"/>
      <c r="L23006" s="172"/>
    </row>
    <row r="23007" spans="7:12" x14ac:dyDescent="0.15">
      <c r="G23007"/>
      <c r="H23007"/>
      <c r="I23007"/>
      <c r="J23007"/>
      <c r="K23007"/>
      <c r="L23007" s="172"/>
    </row>
    <row r="23008" spans="7:12" x14ac:dyDescent="0.15">
      <c r="G23008"/>
      <c r="H23008"/>
      <c r="I23008"/>
      <c r="J23008"/>
      <c r="K23008"/>
      <c r="L23008" s="172"/>
    </row>
    <row r="23009" spans="7:12" x14ac:dyDescent="0.15">
      <c r="G23009"/>
      <c r="H23009"/>
      <c r="I23009"/>
      <c r="J23009"/>
      <c r="K23009"/>
      <c r="L23009" s="172"/>
    </row>
    <row r="23010" spans="7:12" x14ac:dyDescent="0.15">
      <c r="G23010"/>
      <c r="H23010"/>
      <c r="I23010"/>
      <c r="J23010"/>
      <c r="K23010"/>
      <c r="L23010" s="172"/>
    </row>
    <row r="23011" spans="7:12" x14ac:dyDescent="0.15">
      <c r="G23011"/>
      <c r="H23011"/>
      <c r="I23011"/>
      <c r="J23011"/>
      <c r="K23011"/>
      <c r="L23011" s="172"/>
    </row>
    <row r="23012" spans="7:12" x14ac:dyDescent="0.15">
      <c r="G23012"/>
      <c r="H23012"/>
      <c r="I23012"/>
      <c r="J23012"/>
      <c r="K23012"/>
      <c r="L23012" s="172"/>
    </row>
    <row r="23013" spans="7:12" x14ac:dyDescent="0.15">
      <c r="G23013"/>
      <c r="H23013"/>
      <c r="I23013"/>
      <c r="J23013"/>
      <c r="K23013"/>
      <c r="L23013" s="172"/>
    </row>
    <row r="23014" spans="7:12" x14ac:dyDescent="0.15">
      <c r="G23014"/>
      <c r="H23014"/>
      <c r="I23014"/>
      <c r="J23014"/>
      <c r="K23014"/>
      <c r="L23014" s="172"/>
    </row>
    <row r="23015" spans="7:12" x14ac:dyDescent="0.15">
      <c r="G23015"/>
      <c r="H23015"/>
      <c r="I23015"/>
      <c r="J23015"/>
      <c r="K23015"/>
      <c r="L23015" s="172"/>
    </row>
    <row r="23016" spans="7:12" x14ac:dyDescent="0.15">
      <c r="G23016"/>
      <c r="H23016"/>
      <c r="I23016"/>
      <c r="J23016"/>
      <c r="K23016"/>
      <c r="L23016" s="172"/>
    </row>
    <row r="23017" spans="7:12" x14ac:dyDescent="0.15">
      <c r="G23017"/>
      <c r="H23017"/>
      <c r="I23017"/>
      <c r="J23017"/>
      <c r="K23017"/>
      <c r="L23017" s="172"/>
    </row>
    <row r="23018" spans="7:12" x14ac:dyDescent="0.15">
      <c r="G23018"/>
      <c r="H23018"/>
      <c r="I23018"/>
      <c r="J23018"/>
      <c r="K23018"/>
      <c r="L23018" s="172"/>
    </row>
    <row r="23019" spans="7:12" x14ac:dyDescent="0.15">
      <c r="G23019"/>
      <c r="H23019"/>
      <c r="I23019"/>
      <c r="J23019"/>
      <c r="K23019"/>
      <c r="L23019" s="172"/>
    </row>
    <row r="23020" spans="7:12" x14ac:dyDescent="0.15">
      <c r="G23020"/>
      <c r="H23020"/>
      <c r="I23020"/>
      <c r="J23020"/>
      <c r="K23020"/>
      <c r="L23020" s="172"/>
    </row>
    <row r="23021" spans="7:12" x14ac:dyDescent="0.15">
      <c r="G23021"/>
      <c r="H23021"/>
      <c r="I23021"/>
      <c r="J23021"/>
      <c r="K23021"/>
      <c r="L23021" s="172"/>
    </row>
    <row r="23022" spans="7:12" x14ac:dyDescent="0.15">
      <c r="G23022"/>
      <c r="H23022"/>
      <c r="I23022"/>
      <c r="J23022"/>
      <c r="K23022"/>
      <c r="L23022" s="172"/>
    </row>
    <row r="23023" spans="7:12" x14ac:dyDescent="0.15">
      <c r="G23023"/>
      <c r="H23023"/>
      <c r="I23023"/>
      <c r="J23023"/>
      <c r="K23023"/>
      <c r="L23023" s="172"/>
    </row>
    <row r="23024" spans="7:12" x14ac:dyDescent="0.15">
      <c r="G23024"/>
      <c r="H23024"/>
      <c r="I23024"/>
      <c r="J23024"/>
      <c r="K23024"/>
      <c r="L23024" s="172"/>
    </row>
    <row r="23025" spans="7:12" x14ac:dyDescent="0.15">
      <c r="G23025"/>
      <c r="H23025"/>
      <c r="I23025"/>
      <c r="J23025"/>
      <c r="K23025"/>
      <c r="L23025" s="172"/>
    </row>
    <row r="23026" spans="7:12" x14ac:dyDescent="0.15">
      <c r="G23026"/>
      <c r="H23026"/>
      <c r="I23026"/>
      <c r="J23026"/>
      <c r="K23026"/>
      <c r="L23026" s="172"/>
    </row>
    <row r="23027" spans="7:12" x14ac:dyDescent="0.15">
      <c r="G23027"/>
      <c r="H23027"/>
      <c r="I23027"/>
      <c r="J23027"/>
      <c r="K23027"/>
      <c r="L23027" s="172"/>
    </row>
    <row r="23028" spans="7:12" x14ac:dyDescent="0.15">
      <c r="G23028"/>
      <c r="H23028"/>
      <c r="I23028"/>
      <c r="J23028"/>
      <c r="K23028"/>
      <c r="L23028" s="172"/>
    </row>
    <row r="23029" spans="7:12" x14ac:dyDescent="0.15">
      <c r="G23029"/>
      <c r="H23029"/>
      <c r="I23029"/>
      <c r="J23029"/>
      <c r="K23029"/>
      <c r="L23029" s="172"/>
    </row>
    <row r="23030" spans="7:12" x14ac:dyDescent="0.15">
      <c r="G23030"/>
      <c r="H23030"/>
      <c r="I23030"/>
      <c r="J23030"/>
      <c r="K23030"/>
      <c r="L23030" s="172"/>
    </row>
    <row r="23031" spans="7:12" x14ac:dyDescent="0.15">
      <c r="G23031"/>
      <c r="H23031"/>
      <c r="I23031"/>
      <c r="J23031"/>
      <c r="K23031"/>
      <c r="L23031" s="172"/>
    </row>
    <row r="23032" spans="7:12" x14ac:dyDescent="0.15">
      <c r="G23032"/>
      <c r="H23032"/>
      <c r="I23032"/>
      <c r="J23032"/>
      <c r="K23032"/>
      <c r="L23032" s="172"/>
    </row>
    <row r="23033" spans="7:12" x14ac:dyDescent="0.15">
      <c r="G23033"/>
      <c r="H23033"/>
      <c r="I23033"/>
      <c r="J23033"/>
      <c r="K23033"/>
      <c r="L23033" s="172"/>
    </row>
    <row r="23034" spans="7:12" x14ac:dyDescent="0.15">
      <c r="G23034"/>
      <c r="H23034"/>
      <c r="I23034"/>
      <c r="J23034"/>
      <c r="K23034"/>
      <c r="L23034" s="172"/>
    </row>
    <row r="23035" spans="7:12" x14ac:dyDescent="0.15">
      <c r="G23035"/>
      <c r="H23035"/>
      <c r="I23035"/>
      <c r="J23035"/>
      <c r="K23035"/>
      <c r="L23035" s="172"/>
    </row>
    <row r="23036" spans="7:12" x14ac:dyDescent="0.15">
      <c r="G23036"/>
      <c r="H23036"/>
      <c r="I23036"/>
      <c r="J23036"/>
      <c r="K23036"/>
      <c r="L23036" s="172"/>
    </row>
    <row r="23037" spans="7:12" x14ac:dyDescent="0.15">
      <c r="G23037"/>
      <c r="H23037"/>
      <c r="I23037"/>
      <c r="J23037"/>
      <c r="K23037"/>
      <c r="L23037" s="172"/>
    </row>
    <row r="23038" spans="7:12" x14ac:dyDescent="0.15">
      <c r="G23038"/>
      <c r="H23038"/>
      <c r="I23038"/>
      <c r="J23038"/>
      <c r="K23038"/>
      <c r="L23038" s="172"/>
    </row>
    <row r="23039" spans="7:12" x14ac:dyDescent="0.15">
      <c r="G23039"/>
      <c r="H23039"/>
      <c r="I23039"/>
      <c r="J23039"/>
      <c r="K23039"/>
      <c r="L23039" s="172"/>
    </row>
    <row r="23040" spans="7:12" x14ac:dyDescent="0.15">
      <c r="G23040"/>
      <c r="H23040"/>
      <c r="I23040"/>
      <c r="J23040"/>
      <c r="K23040"/>
      <c r="L23040" s="172"/>
    </row>
    <row r="23041" spans="7:12" x14ac:dyDescent="0.15">
      <c r="G23041"/>
      <c r="H23041"/>
      <c r="I23041"/>
      <c r="J23041"/>
      <c r="K23041"/>
      <c r="L23041" s="172"/>
    </row>
    <row r="23042" spans="7:12" x14ac:dyDescent="0.15">
      <c r="G23042"/>
      <c r="H23042"/>
      <c r="I23042"/>
      <c r="J23042"/>
      <c r="K23042"/>
      <c r="L23042" s="172"/>
    </row>
    <row r="23043" spans="7:12" x14ac:dyDescent="0.15">
      <c r="G23043"/>
      <c r="H23043"/>
      <c r="I23043"/>
      <c r="J23043"/>
      <c r="K23043"/>
      <c r="L23043" s="172"/>
    </row>
    <row r="23044" spans="7:12" x14ac:dyDescent="0.15">
      <c r="G23044"/>
      <c r="H23044"/>
      <c r="I23044"/>
      <c r="J23044"/>
      <c r="K23044"/>
      <c r="L23044" s="172"/>
    </row>
    <row r="23045" spans="7:12" x14ac:dyDescent="0.15">
      <c r="G23045"/>
      <c r="H23045"/>
      <c r="I23045"/>
      <c r="J23045"/>
      <c r="K23045"/>
      <c r="L23045" s="172"/>
    </row>
    <row r="23046" spans="7:12" x14ac:dyDescent="0.15">
      <c r="G23046"/>
      <c r="H23046"/>
      <c r="I23046"/>
      <c r="J23046"/>
      <c r="K23046"/>
      <c r="L23046" s="172"/>
    </row>
    <row r="23047" spans="7:12" x14ac:dyDescent="0.15">
      <c r="G23047"/>
      <c r="H23047"/>
      <c r="I23047"/>
      <c r="J23047"/>
      <c r="K23047"/>
      <c r="L23047" s="172"/>
    </row>
    <row r="23048" spans="7:12" x14ac:dyDescent="0.15">
      <c r="G23048"/>
      <c r="H23048"/>
      <c r="I23048"/>
      <c r="J23048"/>
      <c r="K23048"/>
      <c r="L23048" s="172"/>
    </row>
    <row r="23049" spans="7:12" x14ac:dyDescent="0.15">
      <c r="G23049"/>
      <c r="H23049"/>
      <c r="I23049"/>
      <c r="J23049"/>
      <c r="K23049"/>
      <c r="L23049" s="172"/>
    </row>
    <row r="23050" spans="7:12" x14ac:dyDescent="0.15">
      <c r="G23050"/>
      <c r="H23050"/>
      <c r="I23050"/>
      <c r="J23050"/>
      <c r="K23050"/>
      <c r="L23050" s="172"/>
    </row>
    <row r="23051" spans="7:12" x14ac:dyDescent="0.15">
      <c r="G23051"/>
      <c r="H23051"/>
      <c r="I23051"/>
      <c r="J23051"/>
      <c r="K23051"/>
      <c r="L23051" s="172"/>
    </row>
    <row r="23052" spans="7:12" x14ac:dyDescent="0.15">
      <c r="G23052"/>
      <c r="H23052"/>
      <c r="I23052"/>
      <c r="J23052"/>
      <c r="K23052"/>
      <c r="L23052" s="172"/>
    </row>
    <row r="23053" spans="7:12" x14ac:dyDescent="0.15">
      <c r="G23053"/>
      <c r="H23053"/>
      <c r="I23053"/>
      <c r="J23053"/>
      <c r="K23053"/>
      <c r="L23053" s="172"/>
    </row>
    <row r="23054" spans="7:12" x14ac:dyDescent="0.15">
      <c r="G23054"/>
      <c r="H23054"/>
      <c r="I23054"/>
      <c r="J23054"/>
      <c r="K23054"/>
      <c r="L23054" s="172"/>
    </row>
    <row r="23055" spans="7:12" x14ac:dyDescent="0.15">
      <c r="G23055"/>
      <c r="H23055"/>
      <c r="I23055"/>
      <c r="J23055"/>
      <c r="K23055"/>
      <c r="L23055" s="172"/>
    </row>
    <row r="23056" spans="7:12" x14ac:dyDescent="0.15">
      <c r="G23056"/>
      <c r="H23056"/>
      <c r="I23056"/>
      <c r="J23056"/>
      <c r="K23056"/>
      <c r="L23056" s="172"/>
    </row>
    <row r="23057" spans="7:12" x14ac:dyDescent="0.15">
      <c r="G23057"/>
      <c r="H23057"/>
      <c r="I23057"/>
      <c r="J23057"/>
      <c r="K23057"/>
      <c r="L23057" s="172"/>
    </row>
    <row r="23058" spans="7:12" x14ac:dyDescent="0.15">
      <c r="G23058"/>
      <c r="H23058"/>
      <c r="I23058"/>
      <c r="J23058"/>
      <c r="K23058"/>
      <c r="L23058" s="172"/>
    </row>
    <row r="23059" spans="7:12" x14ac:dyDescent="0.15">
      <c r="G23059"/>
      <c r="H23059"/>
      <c r="I23059"/>
      <c r="J23059"/>
      <c r="K23059"/>
      <c r="L23059" s="172"/>
    </row>
    <row r="23060" spans="7:12" x14ac:dyDescent="0.15">
      <c r="G23060"/>
      <c r="H23060"/>
      <c r="I23060"/>
      <c r="J23060"/>
      <c r="K23060"/>
      <c r="L23060" s="172"/>
    </row>
    <row r="23061" spans="7:12" x14ac:dyDescent="0.15">
      <c r="G23061"/>
      <c r="H23061"/>
      <c r="I23061"/>
      <c r="J23061"/>
      <c r="K23061"/>
      <c r="L23061" s="172"/>
    </row>
    <row r="23062" spans="7:12" x14ac:dyDescent="0.15">
      <c r="G23062"/>
      <c r="H23062"/>
      <c r="I23062"/>
      <c r="J23062"/>
      <c r="K23062"/>
      <c r="L23062" s="172"/>
    </row>
    <row r="23063" spans="7:12" x14ac:dyDescent="0.15">
      <c r="G23063"/>
      <c r="H23063"/>
      <c r="I23063"/>
      <c r="J23063"/>
      <c r="K23063"/>
      <c r="L23063" s="172"/>
    </row>
    <row r="23064" spans="7:12" x14ac:dyDescent="0.15">
      <c r="G23064"/>
      <c r="H23064"/>
      <c r="I23064"/>
      <c r="J23064"/>
      <c r="K23064"/>
      <c r="L23064" s="172"/>
    </row>
    <row r="23065" spans="7:12" x14ac:dyDescent="0.15">
      <c r="G23065"/>
      <c r="H23065"/>
      <c r="I23065"/>
      <c r="J23065"/>
      <c r="K23065"/>
      <c r="L23065" s="172"/>
    </row>
    <row r="23066" spans="7:12" x14ac:dyDescent="0.15">
      <c r="G23066"/>
      <c r="H23066"/>
      <c r="I23066"/>
      <c r="J23066"/>
      <c r="K23066"/>
      <c r="L23066" s="172"/>
    </row>
    <row r="23067" spans="7:12" x14ac:dyDescent="0.15">
      <c r="G23067"/>
      <c r="H23067"/>
      <c r="I23067"/>
      <c r="J23067"/>
      <c r="K23067"/>
      <c r="L23067" s="172"/>
    </row>
    <row r="23068" spans="7:12" x14ac:dyDescent="0.15">
      <c r="G23068"/>
      <c r="H23068"/>
      <c r="I23068"/>
      <c r="J23068"/>
      <c r="K23068"/>
      <c r="L23068" s="172"/>
    </row>
    <row r="23069" spans="7:12" x14ac:dyDescent="0.15">
      <c r="G23069"/>
      <c r="H23069"/>
      <c r="I23069"/>
      <c r="J23069"/>
      <c r="K23069"/>
      <c r="L23069" s="172"/>
    </row>
    <row r="23070" spans="7:12" x14ac:dyDescent="0.15">
      <c r="G23070"/>
      <c r="H23070"/>
      <c r="I23070"/>
      <c r="J23070"/>
      <c r="K23070"/>
      <c r="L23070" s="172"/>
    </row>
    <row r="23071" spans="7:12" x14ac:dyDescent="0.15">
      <c r="G23071"/>
      <c r="H23071"/>
      <c r="I23071"/>
      <c r="J23071"/>
      <c r="K23071"/>
      <c r="L23071" s="172"/>
    </row>
    <row r="23072" spans="7:12" x14ac:dyDescent="0.15">
      <c r="G23072"/>
      <c r="H23072"/>
      <c r="I23072"/>
      <c r="J23072"/>
      <c r="K23072"/>
      <c r="L23072" s="172"/>
    </row>
    <row r="23073" spans="7:12" x14ac:dyDescent="0.15">
      <c r="G23073"/>
      <c r="H23073"/>
      <c r="I23073"/>
      <c r="J23073"/>
      <c r="K23073"/>
      <c r="L23073" s="172"/>
    </row>
    <row r="23074" spans="7:12" x14ac:dyDescent="0.15">
      <c r="G23074"/>
      <c r="H23074"/>
      <c r="I23074"/>
      <c r="J23074"/>
      <c r="K23074"/>
      <c r="L23074" s="172"/>
    </row>
    <row r="23075" spans="7:12" x14ac:dyDescent="0.15">
      <c r="G23075"/>
      <c r="H23075"/>
      <c r="I23075"/>
      <c r="J23075"/>
      <c r="K23075"/>
      <c r="L23075" s="172"/>
    </row>
    <row r="23076" spans="7:12" x14ac:dyDescent="0.15">
      <c r="G23076"/>
      <c r="H23076"/>
      <c r="I23076"/>
      <c r="J23076"/>
      <c r="K23076"/>
      <c r="L23076" s="172"/>
    </row>
    <row r="23077" spans="7:12" x14ac:dyDescent="0.15">
      <c r="G23077"/>
      <c r="H23077"/>
      <c r="I23077"/>
      <c r="J23077"/>
      <c r="K23077"/>
      <c r="L23077" s="172"/>
    </row>
    <row r="23078" spans="7:12" x14ac:dyDescent="0.15">
      <c r="G23078"/>
      <c r="H23078"/>
      <c r="I23078"/>
      <c r="J23078"/>
      <c r="K23078"/>
      <c r="L23078" s="172"/>
    </row>
    <row r="23079" spans="7:12" x14ac:dyDescent="0.15">
      <c r="G23079"/>
      <c r="H23079"/>
      <c r="I23079"/>
      <c r="J23079"/>
      <c r="K23079"/>
      <c r="L23079" s="172"/>
    </row>
    <row r="23080" spans="7:12" x14ac:dyDescent="0.15">
      <c r="G23080"/>
      <c r="H23080"/>
      <c r="I23080"/>
      <c r="J23080"/>
      <c r="K23080"/>
      <c r="L23080" s="172"/>
    </row>
    <row r="23081" spans="7:12" x14ac:dyDescent="0.15">
      <c r="G23081"/>
      <c r="H23081"/>
      <c r="I23081"/>
      <c r="J23081"/>
      <c r="K23081"/>
      <c r="L23081" s="172"/>
    </row>
    <row r="23082" spans="7:12" x14ac:dyDescent="0.15">
      <c r="G23082"/>
      <c r="H23082"/>
      <c r="I23082"/>
      <c r="J23082"/>
      <c r="K23082"/>
      <c r="L23082" s="172"/>
    </row>
    <row r="23083" spans="7:12" x14ac:dyDescent="0.15">
      <c r="G23083"/>
      <c r="H23083"/>
      <c r="I23083"/>
      <c r="J23083"/>
      <c r="K23083"/>
      <c r="L23083" s="172"/>
    </row>
    <row r="23084" spans="7:12" x14ac:dyDescent="0.15">
      <c r="G23084"/>
      <c r="H23084"/>
      <c r="I23084"/>
      <c r="J23084"/>
      <c r="K23084"/>
      <c r="L23084" s="172"/>
    </row>
    <row r="23085" spans="7:12" x14ac:dyDescent="0.15">
      <c r="G23085"/>
      <c r="H23085"/>
      <c r="I23085"/>
      <c r="J23085"/>
      <c r="K23085"/>
      <c r="L23085" s="172"/>
    </row>
    <row r="23086" spans="7:12" x14ac:dyDescent="0.15">
      <c r="G23086"/>
      <c r="H23086"/>
      <c r="I23086"/>
      <c r="J23086"/>
      <c r="K23086"/>
      <c r="L23086" s="172"/>
    </row>
    <row r="23087" spans="7:12" x14ac:dyDescent="0.15">
      <c r="G23087"/>
      <c r="H23087"/>
      <c r="I23087"/>
      <c r="J23087"/>
      <c r="K23087"/>
      <c r="L23087" s="172"/>
    </row>
    <row r="23088" spans="7:12" x14ac:dyDescent="0.15">
      <c r="G23088"/>
      <c r="H23088"/>
      <c r="I23088"/>
      <c r="J23088"/>
      <c r="K23088"/>
      <c r="L23088" s="172"/>
    </row>
    <row r="23089" spans="7:12" x14ac:dyDescent="0.15">
      <c r="G23089"/>
      <c r="H23089"/>
      <c r="I23089"/>
      <c r="J23089"/>
      <c r="K23089"/>
      <c r="L23089" s="172"/>
    </row>
    <row r="23090" spans="7:12" x14ac:dyDescent="0.15">
      <c r="G23090"/>
      <c r="H23090"/>
      <c r="I23090"/>
      <c r="J23090"/>
      <c r="K23090"/>
      <c r="L23090" s="172"/>
    </row>
    <row r="23091" spans="7:12" x14ac:dyDescent="0.15">
      <c r="G23091"/>
      <c r="H23091"/>
      <c r="I23091"/>
      <c r="J23091"/>
      <c r="K23091"/>
      <c r="L23091" s="172"/>
    </row>
    <row r="23092" spans="7:12" x14ac:dyDescent="0.15">
      <c r="G23092"/>
      <c r="H23092"/>
      <c r="I23092"/>
      <c r="J23092"/>
      <c r="K23092"/>
      <c r="L23092" s="172"/>
    </row>
    <row r="23093" spans="7:12" x14ac:dyDescent="0.15">
      <c r="G23093"/>
      <c r="H23093"/>
      <c r="I23093"/>
      <c r="J23093"/>
      <c r="K23093"/>
      <c r="L23093" s="172"/>
    </row>
    <row r="23094" spans="7:12" x14ac:dyDescent="0.15">
      <c r="G23094"/>
      <c r="H23094"/>
      <c r="I23094"/>
      <c r="J23094"/>
      <c r="K23094"/>
      <c r="L23094" s="172"/>
    </row>
    <row r="23095" spans="7:12" x14ac:dyDescent="0.15">
      <c r="G23095"/>
      <c r="H23095"/>
      <c r="I23095"/>
      <c r="J23095"/>
      <c r="K23095"/>
      <c r="L23095" s="172"/>
    </row>
    <row r="23096" spans="7:12" x14ac:dyDescent="0.15">
      <c r="G23096"/>
      <c r="H23096"/>
      <c r="I23096"/>
      <c r="J23096"/>
      <c r="K23096"/>
      <c r="L23096" s="172"/>
    </row>
    <row r="23097" spans="7:12" x14ac:dyDescent="0.15">
      <c r="G23097"/>
      <c r="H23097"/>
      <c r="I23097"/>
      <c r="J23097"/>
      <c r="K23097"/>
      <c r="L23097" s="172"/>
    </row>
    <row r="23098" spans="7:12" x14ac:dyDescent="0.15">
      <c r="G23098"/>
      <c r="H23098"/>
      <c r="I23098"/>
      <c r="J23098"/>
      <c r="K23098"/>
      <c r="L23098" s="172"/>
    </row>
    <row r="23099" spans="7:12" x14ac:dyDescent="0.15">
      <c r="G23099"/>
      <c r="H23099"/>
      <c r="I23099"/>
      <c r="J23099"/>
      <c r="K23099"/>
      <c r="L23099" s="172"/>
    </row>
    <row r="23100" spans="7:12" x14ac:dyDescent="0.15">
      <c r="G23100"/>
      <c r="H23100"/>
      <c r="I23100"/>
      <c r="J23100"/>
      <c r="K23100"/>
      <c r="L23100" s="172"/>
    </row>
    <row r="23101" spans="7:12" x14ac:dyDescent="0.15">
      <c r="G23101"/>
      <c r="H23101"/>
      <c r="I23101"/>
      <c r="J23101"/>
      <c r="K23101"/>
      <c r="L23101" s="172"/>
    </row>
    <row r="23102" spans="7:12" x14ac:dyDescent="0.15">
      <c r="G23102"/>
      <c r="H23102"/>
      <c r="I23102"/>
      <c r="J23102"/>
      <c r="K23102"/>
      <c r="L23102" s="172"/>
    </row>
    <row r="23103" spans="7:12" x14ac:dyDescent="0.15">
      <c r="G23103"/>
      <c r="H23103"/>
      <c r="I23103"/>
      <c r="J23103"/>
      <c r="K23103"/>
      <c r="L23103" s="172"/>
    </row>
    <row r="23104" spans="7:12" x14ac:dyDescent="0.15">
      <c r="G23104"/>
      <c r="H23104"/>
      <c r="I23104"/>
      <c r="J23104"/>
      <c r="K23104"/>
      <c r="L23104" s="172"/>
    </row>
    <row r="23105" spans="7:12" x14ac:dyDescent="0.15">
      <c r="G23105"/>
      <c r="H23105"/>
      <c r="I23105"/>
      <c r="J23105"/>
      <c r="K23105"/>
      <c r="L23105" s="172"/>
    </row>
    <row r="23106" spans="7:12" x14ac:dyDescent="0.15">
      <c r="G23106"/>
      <c r="H23106"/>
      <c r="I23106"/>
      <c r="J23106"/>
      <c r="K23106"/>
      <c r="L23106" s="172"/>
    </row>
    <row r="23107" spans="7:12" x14ac:dyDescent="0.15">
      <c r="G23107"/>
      <c r="H23107"/>
      <c r="I23107"/>
      <c r="J23107"/>
      <c r="K23107"/>
      <c r="L23107" s="172"/>
    </row>
    <row r="23108" spans="7:12" x14ac:dyDescent="0.15">
      <c r="G23108"/>
      <c r="H23108"/>
      <c r="I23108"/>
      <c r="J23108"/>
      <c r="K23108"/>
      <c r="L23108" s="172"/>
    </row>
    <row r="23109" spans="7:12" x14ac:dyDescent="0.15">
      <c r="G23109"/>
      <c r="H23109"/>
      <c r="I23109"/>
      <c r="J23109"/>
      <c r="K23109"/>
      <c r="L23109" s="172"/>
    </row>
    <row r="23110" spans="7:12" x14ac:dyDescent="0.15">
      <c r="G23110"/>
      <c r="H23110"/>
      <c r="I23110"/>
      <c r="J23110"/>
      <c r="K23110"/>
      <c r="L23110" s="172"/>
    </row>
    <row r="23111" spans="7:12" x14ac:dyDescent="0.15">
      <c r="G23111"/>
      <c r="H23111"/>
      <c r="I23111"/>
      <c r="J23111"/>
      <c r="K23111"/>
      <c r="L23111" s="172"/>
    </row>
    <row r="23112" spans="7:12" x14ac:dyDescent="0.15">
      <c r="G23112"/>
      <c r="H23112"/>
      <c r="I23112"/>
      <c r="J23112"/>
      <c r="K23112"/>
      <c r="L23112" s="172"/>
    </row>
    <row r="23113" spans="7:12" x14ac:dyDescent="0.15">
      <c r="G23113"/>
      <c r="H23113"/>
      <c r="I23113"/>
      <c r="J23113"/>
      <c r="K23113"/>
      <c r="L23113" s="172"/>
    </row>
    <row r="23114" spans="7:12" x14ac:dyDescent="0.15">
      <c r="G23114"/>
      <c r="H23114"/>
      <c r="I23114"/>
      <c r="J23114"/>
      <c r="K23114"/>
      <c r="L23114" s="172"/>
    </row>
    <row r="23115" spans="7:12" x14ac:dyDescent="0.15">
      <c r="G23115"/>
      <c r="H23115"/>
      <c r="I23115"/>
      <c r="J23115"/>
      <c r="K23115"/>
      <c r="L23115" s="172"/>
    </row>
    <row r="23116" spans="7:12" x14ac:dyDescent="0.15">
      <c r="G23116"/>
      <c r="H23116"/>
      <c r="I23116"/>
      <c r="J23116"/>
      <c r="K23116"/>
      <c r="L23116" s="172"/>
    </row>
    <row r="23117" spans="7:12" x14ac:dyDescent="0.15">
      <c r="G23117"/>
      <c r="H23117"/>
      <c r="I23117"/>
      <c r="J23117"/>
      <c r="K23117"/>
      <c r="L23117" s="172"/>
    </row>
    <row r="23118" spans="7:12" x14ac:dyDescent="0.15">
      <c r="G23118"/>
      <c r="H23118"/>
      <c r="I23118"/>
      <c r="J23118"/>
      <c r="K23118"/>
      <c r="L23118" s="172"/>
    </row>
    <row r="23119" spans="7:12" x14ac:dyDescent="0.15">
      <c r="G23119"/>
      <c r="H23119"/>
      <c r="I23119"/>
      <c r="J23119"/>
      <c r="K23119"/>
      <c r="L23119" s="172"/>
    </row>
    <row r="23120" spans="7:12" x14ac:dyDescent="0.15">
      <c r="G23120"/>
      <c r="H23120"/>
      <c r="I23120"/>
      <c r="J23120"/>
      <c r="K23120"/>
      <c r="L23120" s="172"/>
    </row>
    <row r="23121" spans="7:12" x14ac:dyDescent="0.15">
      <c r="G23121"/>
      <c r="H23121"/>
      <c r="I23121"/>
      <c r="J23121"/>
      <c r="K23121"/>
      <c r="L23121" s="172"/>
    </row>
    <row r="23122" spans="7:12" x14ac:dyDescent="0.15">
      <c r="G23122"/>
      <c r="H23122"/>
      <c r="I23122"/>
      <c r="J23122"/>
      <c r="K23122"/>
      <c r="L23122" s="172"/>
    </row>
    <row r="23123" spans="7:12" x14ac:dyDescent="0.15">
      <c r="G23123"/>
      <c r="H23123"/>
      <c r="I23123"/>
      <c r="J23123"/>
      <c r="K23123"/>
      <c r="L23123" s="172"/>
    </row>
    <row r="23124" spans="7:12" x14ac:dyDescent="0.15">
      <c r="G23124"/>
      <c r="H23124"/>
      <c r="I23124"/>
      <c r="J23124"/>
      <c r="K23124"/>
      <c r="L23124" s="172"/>
    </row>
    <row r="23125" spans="7:12" x14ac:dyDescent="0.15">
      <c r="G23125"/>
      <c r="H23125"/>
      <c r="I23125"/>
      <c r="J23125"/>
      <c r="K23125"/>
      <c r="L23125" s="172"/>
    </row>
    <row r="23126" spans="7:12" x14ac:dyDescent="0.15">
      <c r="G23126"/>
      <c r="H23126"/>
      <c r="I23126"/>
      <c r="J23126"/>
      <c r="K23126"/>
      <c r="L23126" s="172"/>
    </row>
    <row r="23127" spans="7:12" x14ac:dyDescent="0.15">
      <c r="G23127"/>
      <c r="H23127"/>
      <c r="I23127"/>
      <c r="J23127"/>
      <c r="K23127"/>
      <c r="L23127" s="172"/>
    </row>
    <row r="23128" spans="7:12" x14ac:dyDescent="0.15">
      <c r="G23128"/>
      <c r="H23128"/>
      <c r="I23128"/>
      <c r="J23128"/>
      <c r="K23128"/>
      <c r="L23128" s="172"/>
    </row>
    <row r="23129" spans="7:12" x14ac:dyDescent="0.15">
      <c r="G23129"/>
      <c r="H23129"/>
      <c r="I23129"/>
      <c r="J23129"/>
      <c r="K23129"/>
      <c r="L23129" s="172"/>
    </row>
    <row r="23130" spans="7:12" x14ac:dyDescent="0.15">
      <c r="G23130"/>
      <c r="H23130"/>
      <c r="I23130"/>
      <c r="J23130"/>
      <c r="K23130"/>
      <c r="L23130" s="172"/>
    </row>
    <row r="23131" spans="7:12" x14ac:dyDescent="0.15">
      <c r="G23131"/>
      <c r="H23131"/>
      <c r="I23131"/>
      <c r="J23131"/>
      <c r="K23131"/>
      <c r="L23131" s="172"/>
    </row>
    <row r="23132" spans="7:12" x14ac:dyDescent="0.15">
      <c r="G23132"/>
      <c r="H23132"/>
      <c r="I23132"/>
      <c r="J23132"/>
      <c r="K23132"/>
      <c r="L23132" s="172"/>
    </row>
    <row r="23133" spans="7:12" x14ac:dyDescent="0.15">
      <c r="G23133"/>
      <c r="H23133"/>
      <c r="I23133"/>
      <c r="J23133"/>
      <c r="K23133"/>
      <c r="L23133" s="172"/>
    </row>
    <row r="23134" spans="7:12" x14ac:dyDescent="0.15">
      <c r="G23134"/>
      <c r="H23134"/>
      <c r="I23134"/>
      <c r="J23134"/>
      <c r="K23134"/>
      <c r="L23134" s="172"/>
    </row>
    <row r="23135" spans="7:12" x14ac:dyDescent="0.15">
      <c r="G23135"/>
      <c r="H23135"/>
      <c r="I23135"/>
      <c r="J23135"/>
      <c r="K23135"/>
      <c r="L23135" s="172"/>
    </row>
    <row r="23136" spans="7:12" x14ac:dyDescent="0.15">
      <c r="G23136"/>
      <c r="H23136"/>
      <c r="I23136"/>
      <c r="J23136"/>
      <c r="K23136"/>
      <c r="L23136" s="172"/>
    </row>
    <row r="23137" spans="7:12" x14ac:dyDescent="0.15">
      <c r="G23137"/>
      <c r="H23137"/>
      <c r="I23137"/>
      <c r="J23137"/>
      <c r="K23137"/>
      <c r="L23137" s="172"/>
    </row>
    <row r="23138" spans="7:12" x14ac:dyDescent="0.15">
      <c r="G23138"/>
      <c r="H23138"/>
      <c r="I23138"/>
      <c r="J23138"/>
      <c r="K23138"/>
      <c r="L23138" s="172"/>
    </row>
    <row r="23139" spans="7:12" x14ac:dyDescent="0.15">
      <c r="G23139"/>
      <c r="H23139"/>
      <c r="I23139"/>
      <c r="J23139"/>
      <c r="K23139"/>
      <c r="L23139" s="172"/>
    </row>
    <row r="23140" spans="7:12" x14ac:dyDescent="0.15">
      <c r="G23140"/>
      <c r="H23140"/>
      <c r="I23140"/>
      <c r="J23140"/>
      <c r="K23140"/>
      <c r="L23140" s="172"/>
    </row>
    <row r="23141" spans="7:12" x14ac:dyDescent="0.15">
      <c r="G23141"/>
      <c r="H23141"/>
      <c r="I23141"/>
      <c r="J23141"/>
      <c r="K23141"/>
      <c r="L23141" s="172"/>
    </row>
    <row r="23142" spans="7:12" x14ac:dyDescent="0.15">
      <c r="G23142"/>
      <c r="H23142"/>
      <c r="I23142"/>
      <c r="J23142"/>
      <c r="K23142"/>
      <c r="L23142" s="172"/>
    </row>
    <row r="23143" spans="7:12" x14ac:dyDescent="0.15">
      <c r="G23143"/>
      <c r="H23143"/>
      <c r="I23143"/>
      <c r="J23143"/>
      <c r="K23143"/>
      <c r="L23143" s="172"/>
    </row>
    <row r="23144" spans="7:12" x14ac:dyDescent="0.15">
      <c r="G23144"/>
      <c r="H23144"/>
      <c r="I23144"/>
      <c r="J23144"/>
      <c r="K23144"/>
      <c r="L23144" s="172"/>
    </row>
    <row r="23145" spans="7:12" x14ac:dyDescent="0.15">
      <c r="G23145"/>
      <c r="H23145"/>
      <c r="I23145"/>
      <c r="J23145"/>
      <c r="K23145"/>
      <c r="L23145" s="172"/>
    </row>
    <row r="23146" spans="7:12" x14ac:dyDescent="0.15">
      <c r="G23146"/>
      <c r="H23146"/>
      <c r="I23146"/>
      <c r="J23146"/>
      <c r="K23146"/>
      <c r="L23146" s="172"/>
    </row>
    <row r="23147" spans="7:12" x14ac:dyDescent="0.15">
      <c r="G23147"/>
      <c r="H23147"/>
      <c r="I23147"/>
      <c r="J23147"/>
      <c r="K23147"/>
      <c r="L23147" s="172"/>
    </row>
    <row r="23148" spans="7:12" x14ac:dyDescent="0.15">
      <c r="G23148"/>
      <c r="H23148"/>
      <c r="I23148"/>
      <c r="J23148"/>
      <c r="K23148"/>
      <c r="L23148" s="172"/>
    </row>
    <row r="23149" spans="7:12" x14ac:dyDescent="0.15">
      <c r="G23149"/>
      <c r="H23149"/>
      <c r="I23149"/>
      <c r="J23149"/>
      <c r="K23149"/>
      <c r="L23149" s="172"/>
    </row>
    <row r="23150" spans="7:12" x14ac:dyDescent="0.15">
      <c r="G23150"/>
      <c r="H23150"/>
      <c r="I23150"/>
      <c r="J23150"/>
      <c r="K23150"/>
      <c r="L23150" s="172"/>
    </row>
    <row r="23151" spans="7:12" x14ac:dyDescent="0.15">
      <c r="G23151"/>
      <c r="H23151"/>
      <c r="I23151"/>
      <c r="J23151"/>
      <c r="K23151"/>
      <c r="L23151" s="172"/>
    </row>
    <row r="23152" spans="7:12" x14ac:dyDescent="0.15">
      <c r="G23152"/>
      <c r="H23152"/>
      <c r="I23152"/>
      <c r="J23152"/>
      <c r="K23152"/>
      <c r="L23152" s="172"/>
    </row>
    <row r="23153" spans="7:12" x14ac:dyDescent="0.15">
      <c r="G23153"/>
      <c r="H23153"/>
      <c r="I23153"/>
      <c r="J23153"/>
      <c r="K23153"/>
      <c r="L23153" s="172"/>
    </row>
    <row r="23154" spans="7:12" x14ac:dyDescent="0.15">
      <c r="G23154"/>
      <c r="H23154"/>
      <c r="I23154"/>
      <c r="J23154"/>
      <c r="K23154"/>
      <c r="L23154" s="172"/>
    </row>
    <row r="23155" spans="7:12" x14ac:dyDescent="0.15">
      <c r="G23155"/>
      <c r="H23155"/>
      <c r="I23155"/>
      <c r="J23155"/>
      <c r="K23155"/>
      <c r="L23155" s="172"/>
    </row>
    <row r="23156" spans="7:12" x14ac:dyDescent="0.15">
      <c r="G23156"/>
      <c r="H23156"/>
      <c r="I23156"/>
      <c r="J23156"/>
      <c r="K23156"/>
      <c r="L23156" s="172"/>
    </row>
    <row r="23157" spans="7:12" x14ac:dyDescent="0.15">
      <c r="G23157"/>
      <c r="H23157"/>
      <c r="I23157"/>
      <c r="J23157"/>
      <c r="K23157"/>
      <c r="L23157" s="172"/>
    </row>
    <row r="23158" spans="7:12" x14ac:dyDescent="0.15">
      <c r="G23158"/>
      <c r="H23158"/>
      <c r="I23158"/>
      <c r="J23158"/>
      <c r="K23158"/>
      <c r="L23158" s="172"/>
    </row>
    <row r="23159" spans="7:12" x14ac:dyDescent="0.15">
      <c r="G23159"/>
      <c r="H23159"/>
      <c r="I23159"/>
      <c r="J23159"/>
      <c r="K23159"/>
      <c r="L23159" s="172"/>
    </row>
    <row r="23160" spans="7:12" x14ac:dyDescent="0.15">
      <c r="G23160"/>
      <c r="H23160"/>
      <c r="I23160"/>
      <c r="J23160"/>
      <c r="K23160"/>
      <c r="L23160" s="172"/>
    </row>
    <row r="23161" spans="7:12" x14ac:dyDescent="0.15">
      <c r="G23161"/>
      <c r="H23161"/>
      <c r="I23161"/>
      <c r="J23161"/>
      <c r="K23161"/>
      <c r="L23161" s="172"/>
    </row>
    <row r="23162" spans="7:12" x14ac:dyDescent="0.15">
      <c r="G23162"/>
      <c r="H23162"/>
      <c r="I23162"/>
      <c r="J23162"/>
      <c r="K23162"/>
      <c r="L23162" s="172"/>
    </row>
    <row r="23163" spans="7:12" x14ac:dyDescent="0.15">
      <c r="G23163"/>
      <c r="H23163"/>
      <c r="I23163"/>
      <c r="J23163"/>
      <c r="K23163"/>
      <c r="L23163" s="172"/>
    </row>
    <row r="23164" spans="7:12" x14ac:dyDescent="0.15">
      <c r="G23164"/>
      <c r="H23164"/>
      <c r="I23164"/>
      <c r="J23164"/>
      <c r="K23164"/>
      <c r="L23164" s="172"/>
    </row>
    <row r="23165" spans="7:12" x14ac:dyDescent="0.15">
      <c r="G23165"/>
      <c r="H23165"/>
      <c r="I23165"/>
      <c r="J23165"/>
      <c r="K23165"/>
      <c r="L23165" s="172"/>
    </row>
    <row r="23166" spans="7:12" x14ac:dyDescent="0.15">
      <c r="G23166"/>
      <c r="H23166"/>
      <c r="I23166"/>
      <c r="J23166"/>
      <c r="K23166"/>
      <c r="L23166" s="172"/>
    </row>
    <row r="23167" spans="7:12" x14ac:dyDescent="0.15">
      <c r="G23167"/>
      <c r="H23167"/>
      <c r="I23167"/>
      <c r="J23167"/>
      <c r="K23167"/>
      <c r="L23167" s="172"/>
    </row>
    <row r="23168" spans="7:12" x14ac:dyDescent="0.15">
      <c r="G23168"/>
      <c r="H23168"/>
      <c r="I23168"/>
      <c r="J23168"/>
      <c r="K23168"/>
      <c r="L23168" s="172"/>
    </row>
    <row r="23169" spans="7:12" x14ac:dyDescent="0.15">
      <c r="G23169"/>
      <c r="H23169"/>
      <c r="I23169"/>
      <c r="J23169"/>
      <c r="K23169"/>
      <c r="L23169" s="172"/>
    </row>
    <row r="23170" spans="7:12" x14ac:dyDescent="0.15">
      <c r="G23170"/>
      <c r="H23170"/>
      <c r="I23170"/>
      <c r="J23170"/>
      <c r="K23170"/>
      <c r="L23170" s="172"/>
    </row>
    <row r="23171" spans="7:12" x14ac:dyDescent="0.15">
      <c r="G23171"/>
      <c r="H23171"/>
      <c r="I23171"/>
      <c r="J23171"/>
      <c r="K23171"/>
      <c r="L23171" s="172"/>
    </row>
    <row r="23172" spans="7:12" x14ac:dyDescent="0.15">
      <c r="G23172"/>
      <c r="H23172"/>
      <c r="I23172"/>
      <c r="J23172"/>
      <c r="K23172"/>
      <c r="L23172" s="172"/>
    </row>
    <row r="23173" spans="7:12" x14ac:dyDescent="0.15">
      <c r="G23173"/>
      <c r="H23173"/>
      <c r="I23173"/>
      <c r="J23173"/>
      <c r="K23173"/>
      <c r="L23173" s="172"/>
    </row>
    <row r="23174" spans="7:12" x14ac:dyDescent="0.15">
      <c r="G23174"/>
      <c r="H23174"/>
      <c r="I23174"/>
      <c r="J23174"/>
      <c r="K23174"/>
      <c r="L23174" s="172"/>
    </row>
    <row r="23175" spans="7:12" x14ac:dyDescent="0.15">
      <c r="G23175"/>
      <c r="H23175"/>
      <c r="I23175"/>
      <c r="J23175"/>
      <c r="K23175"/>
      <c r="L23175" s="172"/>
    </row>
    <row r="23176" spans="7:12" x14ac:dyDescent="0.15">
      <c r="G23176"/>
      <c r="H23176"/>
      <c r="I23176"/>
      <c r="J23176"/>
      <c r="K23176"/>
      <c r="L23176" s="172"/>
    </row>
    <row r="23177" spans="7:12" x14ac:dyDescent="0.15">
      <c r="G23177"/>
      <c r="H23177"/>
      <c r="I23177"/>
      <c r="J23177"/>
      <c r="K23177"/>
      <c r="L23177" s="172"/>
    </row>
    <row r="23178" spans="7:12" x14ac:dyDescent="0.15">
      <c r="G23178"/>
      <c r="H23178"/>
      <c r="I23178"/>
      <c r="J23178"/>
      <c r="K23178"/>
      <c r="L23178" s="172"/>
    </row>
    <row r="23179" spans="7:12" x14ac:dyDescent="0.15">
      <c r="G23179"/>
      <c r="H23179"/>
      <c r="I23179"/>
      <c r="J23179"/>
      <c r="K23179"/>
      <c r="L23179" s="172"/>
    </row>
    <row r="23180" spans="7:12" x14ac:dyDescent="0.15">
      <c r="G23180"/>
      <c r="H23180"/>
      <c r="I23180"/>
      <c r="J23180"/>
      <c r="K23180"/>
      <c r="L23180" s="172"/>
    </row>
    <row r="23181" spans="7:12" x14ac:dyDescent="0.15">
      <c r="G23181"/>
      <c r="H23181"/>
      <c r="I23181"/>
      <c r="J23181"/>
      <c r="K23181"/>
      <c r="L23181" s="172"/>
    </row>
    <row r="23182" spans="7:12" x14ac:dyDescent="0.15">
      <c r="G23182"/>
      <c r="H23182"/>
      <c r="I23182"/>
      <c r="J23182"/>
      <c r="K23182"/>
      <c r="L23182" s="172"/>
    </row>
    <row r="23183" spans="7:12" x14ac:dyDescent="0.15">
      <c r="G23183"/>
      <c r="H23183"/>
      <c r="I23183"/>
      <c r="J23183"/>
      <c r="K23183"/>
      <c r="L23183" s="172"/>
    </row>
    <row r="23184" spans="7:12" x14ac:dyDescent="0.15">
      <c r="G23184"/>
      <c r="H23184"/>
      <c r="I23184"/>
      <c r="J23184"/>
      <c r="K23184"/>
      <c r="L23184" s="172"/>
    </row>
    <row r="23185" spans="7:12" x14ac:dyDescent="0.15">
      <c r="G23185"/>
      <c r="H23185"/>
      <c r="I23185"/>
      <c r="J23185"/>
      <c r="K23185"/>
      <c r="L23185" s="172"/>
    </row>
    <row r="23186" spans="7:12" x14ac:dyDescent="0.15">
      <c r="G23186"/>
      <c r="H23186"/>
      <c r="I23186"/>
      <c r="J23186"/>
      <c r="K23186"/>
      <c r="L23186" s="172"/>
    </row>
    <row r="23187" spans="7:12" x14ac:dyDescent="0.15">
      <c r="G23187"/>
      <c r="H23187"/>
      <c r="I23187"/>
      <c r="J23187"/>
      <c r="K23187"/>
      <c r="L23187" s="172"/>
    </row>
    <row r="23188" spans="7:12" x14ac:dyDescent="0.15">
      <c r="G23188"/>
      <c r="H23188"/>
      <c r="I23188"/>
      <c r="J23188"/>
      <c r="K23188"/>
      <c r="L23188" s="172"/>
    </row>
    <row r="23189" spans="7:12" x14ac:dyDescent="0.15">
      <c r="G23189"/>
      <c r="H23189"/>
      <c r="I23189"/>
      <c r="J23189"/>
      <c r="K23189"/>
      <c r="L23189" s="172"/>
    </row>
    <row r="23190" spans="7:12" x14ac:dyDescent="0.15">
      <c r="G23190"/>
      <c r="H23190"/>
      <c r="I23190"/>
      <c r="J23190"/>
      <c r="K23190"/>
      <c r="L23190" s="172"/>
    </row>
    <row r="23191" spans="7:12" x14ac:dyDescent="0.15">
      <c r="G23191"/>
      <c r="H23191"/>
      <c r="I23191"/>
      <c r="J23191"/>
      <c r="K23191"/>
      <c r="L23191" s="172"/>
    </row>
    <row r="23192" spans="7:12" x14ac:dyDescent="0.15">
      <c r="G23192"/>
      <c r="H23192"/>
      <c r="I23192"/>
      <c r="J23192"/>
      <c r="K23192"/>
      <c r="L23192" s="172"/>
    </row>
    <row r="23193" spans="7:12" x14ac:dyDescent="0.15">
      <c r="G23193"/>
      <c r="H23193"/>
      <c r="I23193"/>
      <c r="J23193"/>
      <c r="K23193"/>
      <c r="L23193" s="172"/>
    </row>
    <row r="23194" spans="7:12" x14ac:dyDescent="0.15">
      <c r="G23194"/>
      <c r="H23194"/>
      <c r="I23194"/>
      <c r="J23194"/>
      <c r="K23194"/>
      <c r="L23194" s="172"/>
    </row>
    <row r="23195" spans="7:12" x14ac:dyDescent="0.15">
      <c r="G23195"/>
      <c r="H23195"/>
      <c r="I23195"/>
      <c r="J23195"/>
      <c r="K23195"/>
      <c r="L23195" s="172"/>
    </row>
    <row r="23196" spans="7:12" x14ac:dyDescent="0.15">
      <c r="G23196"/>
      <c r="H23196"/>
      <c r="I23196"/>
      <c r="J23196"/>
      <c r="K23196"/>
      <c r="L23196" s="172"/>
    </row>
    <row r="23197" spans="7:12" x14ac:dyDescent="0.15">
      <c r="G23197"/>
      <c r="H23197"/>
      <c r="I23197"/>
      <c r="J23197"/>
      <c r="K23197"/>
      <c r="L23197" s="172"/>
    </row>
    <row r="23198" spans="7:12" x14ac:dyDescent="0.15">
      <c r="G23198"/>
      <c r="H23198"/>
      <c r="I23198"/>
      <c r="J23198"/>
      <c r="K23198"/>
      <c r="L23198" s="172"/>
    </row>
    <row r="23199" spans="7:12" x14ac:dyDescent="0.15">
      <c r="G23199"/>
      <c r="H23199"/>
      <c r="I23199"/>
      <c r="J23199"/>
      <c r="K23199"/>
      <c r="L23199" s="172"/>
    </row>
    <row r="23200" spans="7:12" x14ac:dyDescent="0.15">
      <c r="G23200"/>
      <c r="H23200"/>
      <c r="I23200"/>
      <c r="J23200"/>
      <c r="K23200"/>
      <c r="L23200" s="172"/>
    </row>
    <row r="23201" spans="7:12" x14ac:dyDescent="0.15">
      <c r="G23201"/>
      <c r="H23201"/>
      <c r="I23201"/>
      <c r="J23201"/>
      <c r="K23201"/>
      <c r="L23201" s="172"/>
    </row>
    <row r="23202" spans="7:12" x14ac:dyDescent="0.15">
      <c r="G23202"/>
      <c r="H23202"/>
      <c r="I23202"/>
      <c r="J23202"/>
      <c r="K23202"/>
      <c r="L23202" s="172"/>
    </row>
    <row r="23203" spans="7:12" x14ac:dyDescent="0.15">
      <c r="G23203"/>
      <c r="H23203"/>
      <c r="I23203"/>
      <c r="J23203"/>
      <c r="K23203"/>
      <c r="L23203" s="172"/>
    </row>
    <row r="23204" spans="7:12" x14ac:dyDescent="0.15">
      <c r="G23204"/>
      <c r="H23204"/>
      <c r="I23204"/>
      <c r="J23204"/>
      <c r="K23204"/>
      <c r="L23204" s="172"/>
    </row>
    <row r="23205" spans="7:12" x14ac:dyDescent="0.15">
      <c r="G23205"/>
      <c r="H23205"/>
      <c r="I23205"/>
      <c r="J23205"/>
      <c r="K23205"/>
      <c r="L23205" s="172"/>
    </row>
    <row r="23206" spans="7:12" x14ac:dyDescent="0.15">
      <c r="G23206"/>
      <c r="H23206"/>
      <c r="I23206"/>
      <c r="J23206"/>
      <c r="K23206"/>
      <c r="L23206" s="172"/>
    </row>
    <row r="23207" spans="7:12" x14ac:dyDescent="0.15">
      <c r="G23207"/>
      <c r="H23207"/>
      <c r="I23207"/>
      <c r="J23207"/>
      <c r="K23207"/>
      <c r="L23207" s="172"/>
    </row>
    <row r="23208" spans="7:12" x14ac:dyDescent="0.15">
      <c r="G23208"/>
      <c r="H23208"/>
      <c r="I23208"/>
      <c r="J23208"/>
      <c r="K23208"/>
      <c r="L23208" s="172"/>
    </row>
    <row r="23209" spans="7:12" x14ac:dyDescent="0.15">
      <c r="G23209"/>
      <c r="H23209"/>
      <c r="I23209"/>
      <c r="J23209"/>
      <c r="K23209"/>
      <c r="L23209" s="172"/>
    </row>
    <row r="23210" spans="7:12" x14ac:dyDescent="0.15">
      <c r="G23210"/>
      <c r="H23210"/>
      <c r="I23210"/>
      <c r="J23210"/>
      <c r="K23210"/>
      <c r="L23210" s="172"/>
    </row>
    <row r="23211" spans="7:12" x14ac:dyDescent="0.15">
      <c r="G23211"/>
      <c r="H23211"/>
      <c r="I23211"/>
      <c r="J23211"/>
      <c r="K23211"/>
      <c r="L23211" s="172"/>
    </row>
    <row r="23212" spans="7:12" x14ac:dyDescent="0.15">
      <c r="G23212"/>
      <c r="H23212"/>
      <c r="I23212"/>
      <c r="J23212"/>
      <c r="K23212"/>
      <c r="L23212" s="172"/>
    </row>
    <row r="23213" spans="7:12" x14ac:dyDescent="0.15">
      <c r="G23213"/>
      <c r="H23213"/>
      <c r="I23213"/>
      <c r="J23213"/>
      <c r="K23213"/>
      <c r="L23213" s="172"/>
    </row>
    <row r="23214" spans="7:12" x14ac:dyDescent="0.15">
      <c r="G23214"/>
      <c r="H23214"/>
      <c r="I23214"/>
      <c r="J23214"/>
      <c r="K23214"/>
      <c r="L23214" s="172"/>
    </row>
    <row r="23215" spans="7:12" x14ac:dyDescent="0.15">
      <c r="G23215"/>
      <c r="H23215"/>
      <c r="I23215"/>
      <c r="J23215"/>
      <c r="K23215"/>
      <c r="L23215" s="172"/>
    </row>
    <row r="23216" spans="7:12" x14ac:dyDescent="0.15">
      <c r="G23216"/>
      <c r="H23216"/>
      <c r="I23216"/>
      <c r="J23216"/>
      <c r="K23216"/>
      <c r="L23216" s="172"/>
    </row>
    <row r="23217" spans="7:12" x14ac:dyDescent="0.15">
      <c r="G23217"/>
      <c r="H23217"/>
      <c r="I23217"/>
      <c r="J23217"/>
      <c r="K23217"/>
      <c r="L23217" s="172"/>
    </row>
    <row r="23218" spans="7:12" x14ac:dyDescent="0.15">
      <c r="G23218"/>
      <c r="H23218"/>
      <c r="I23218"/>
      <c r="J23218"/>
      <c r="K23218"/>
      <c r="L23218" s="172"/>
    </row>
    <row r="23219" spans="7:12" x14ac:dyDescent="0.15">
      <c r="G23219"/>
      <c r="H23219"/>
      <c r="I23219"/>
      <c r="J23219"/>
      <c r="K23219"/>
      <c r="L23219" s="172"/>
    </row>
    <row r="23220" spans="7:12" x14ac:dyDescent="0.15">
      <c r="G23220"/>
      <c r="H23220"/>
      <c r="I23220"/>
      <c r="J23220"/>
      <c r="K23220"/>
      <c r="L23220" s="172"/>
    </row>
    <row r="23221" spans="7:12" x14ac:dyDescent="0.15">
      <c r="G23221"/>
      <c r="H23221"/>
      <c r="I23221"/>
      <c r="J23221"/>
      <c r="K23221"/>
      <c r="L23221" s="172"/>
    </row>
    <row r="23222" spans="7:12" x14ac:dyDescent="0.15">
      <c r="G23222"/>
      <c r="H23222"/>
      <c r="I23222"/>
      <c r="J23222"/>
      <c r="K23222"/>
      <c r="L23222" s="172"/>
    </row>
    <row r="23223" spans="7:12" x14ac:dyDescent="0.15">
      <c r="G23223"/>
      <c r="H23223"/>
      <c r="I23223"/>
      <c r="J23223"/>
      <c r="K23223"/>
      <c r="L23223" s="172"/>
    </row>
    <row r="23224" spans="7:12" x14ac:dyDescent="0.15">
      <c r="G23224"/>
      <c r="H23224"/>
      <c r="I23224"/>
      <c r="J23224"/>
      <c r="K23224"/>
      <c r="L23224" s="172"/>
    </row>
    <row r="23225" spans="7:12" x14ac:dyDescent="0.15">
      <c r="G23225"/>
      <c r="H23225"/>
      <c r="I23225"/>
      <c r="J23225"/>
      <c r="K23225"/>
      <c r="L23225" s="172"/>
    </row>
    <row r="23226" spans="7:12" x14ac:dyDescent="0.15">
      <c r="G23226"/>
      <c r="H23226"/>
      <c r="I23226"/>
      <c r="J23226"/>
      <c r="K23226"/>
      <c r="L23226" s="172"/>
    </row>
    <row r="23227" spans="7:12" x14ac:dyDescent="0.15">
      <c r="G23227"/>
      <c r="H23227"/>
      <c r="I23227"/>
      <c r="J23227"/>
      <c r="K23227"/>
      <c r="L23227" s="172"/>
    </row>
    <row r="23228" spans="7:12" x14ac:dyDescent="0.15">
      <c r="G23228"/>
      <c r="H23228"/>
      <c r="I23228"/>
      <c r="J23228"/>
      <c r="K23228"/>
      <c r="L23228" s="172"/>
    </row>
    <row r="23229" spans="7:12" x14ac:dyDescent="0.15">
      <c r="G23229"/>
      <c r="H23229"/>
      <c r="I23229"/>
      <c r="J23229"/>
      <c r="K23229"/>
      <c r="L23229" s="172"/>
    </row>
    <row r="23230" spans="7:12" x14ac:dyDescent="0.15">
      <c r="G23230"/>
      <c r="H23230"/>
      <c r="I23230"/>
      <c r="J23230"/>
      <c r="K23230"/>
      <c r="L23230" s="172"/>
    </row>
    <row r="23231" spans="7:12" x14ac:dyDescent="0.15">
      <c r="G23231"/>
      <c r="H23231"/>
      <c r="I23231"/>
      <c r="J23231"/>
      <c r="K23231"/>
      <c r="L23231" s="172"/>
    </row>
    <row r="23232" spans="7:12" x14ac:dyDescent="0.15">
      <c r="G23232"/>
      <c r="H23232"/>
      <c r="I23232"/>
      <c r="J23232"/>
      <c r="K23232"/>
      <c r="L23232" s="172"/>
    </row>
    <row r="23233" spans="7:12" x14ac:dyDescent="0.15">
      <c r="G23233"/>
      <c r="H23233"/>
      <c r="I23233"/>
      <c r="J23233"/>
      <c r="K23233"/>
      <c r="L23233" s="172"/>
    </row>
    <row r="23234" spans="7:12" x14ac:dyDescent="0.15">
      <c r="G23234"/>
      <c r="H23234"/>
      <c r="I23234"/>
      <c r="J23234"/>
      <c r="K23234"/>
      <c r="L23234" s="172"/>
    </row>
    <row r="23235" spans="7:12" x14ac:dyDescent="0.15">
      <c r="G23235"/>
      <c r="H23235"/>
      <c r="I23235"/>
      <c r="J23235"/>
      <c r="K23235"/>
      <c r="L23235" s="172"/>
    </row>
    <row r="23236" spans="7:12" x14ac:dyDescent="0.15">
      <c r="G23236"/>
      <c r="H23236"/>
      <c r="I23236"/>
      <c r="J23236"/>
      <c r="K23236"/>
      <c r="L23236" s="172"/>
    </row>
    <row r="23237" spans="7:12" x14ac:dyDescent="0.15">
      <c r="G23237"/>
      <c r="H23237"/>
      <c r="I23237"/>
      <c r="J23237"/>
      <c r="K23237"/>
      <c r="L23237" s="172"/>
    </row>
    <row r="23238" spans="7:12" x14ac:dyDescent="0.15">
      <c r="G23238"/>
      <c r="H23238"/>
      <c r="I23238"/>
      <c r="J23238"/>
      <c r="K23238"/>
      <c r="L23238" s="172"/>
    </row>
    <row r="23239" spans="7:12" x14ac:dyDescent="0.15">
      <c r="G23239"/>
      <c r="H23239"/>
      <c r="I23239"/>
      <c r="J23239"/>
      <c r="K23239"/>
      <c r="L23239" s="172"/>
    </row>
    <row r="23240" spans="7:12" x14ac:dyDescent="0.15">
      <c r="G23240"/>
      <c r="H23240"/>
      <c r="I23240"/>
      <c r="J23240"/>
      <c r="K23240"/>
      <c r="L23240" s="172"/>
    </row>
    <row r="23241" spans="7:12" x14ac:dyDescent="0.15">
      <c r="G23241"/>
      <c r="H23241"/>
      <c r="I23241"/>
      <c r="J23241"/>
      <c r="K23241"/>
      <c r="L23241" s="172"/>
    </row>
    <row r="23242" spans="7:12" x14ac:dyDescent="0.15">
      <c r="G23242"/>
      <c r="H23242"/>
      <c r="I23242"/>
      <c r="J23242"/>
      <c r="K23242"/>
      <c r="L23242" s="172"/>
    </row>
    <row r="23243" spans="7:12" x14ac:dyDescent="0.15">
      <c r="G23243"/>
      <c r="H23243"/>
      <c r="I23243"/>
      <c r="J23243"/>
      <c r="K23243"/>
      <c r="L23243" s="172"/>
    </row>
    <row r="23244" spans="7:12" x14ac:dyDescent="0.15">
      <c r="G23244"/>
      <c r="H23244"/>
      <c r="I23244"/>
      <c r="J23244"/>
      <c r="K23244"/>
      <c r="L23244" s="172"/>
    </row>
    <row r="23245" spans="7:12" x14ac:dyDescent="0.15">
      <c r="G23245"/>
      <c r="H23245"/>
      <c r="I23245"/>
      <c r="J23245"/>
      <c r="K23245"/>
      <c r="L23245" s="172"/>
    </row>
    <row r="23246" spans="7:12" x14ac:dyDescent="0.15">
      <c r="G23246"/>
      <c r="H23246"/>
      <c r="I23246"/>
      <c r="J23246"/>
      <c r="K23246"/>
      <c r="L23246" s="172"/>
    </row>
    <row r="23247" spans="7:12" x14ac:dyDescent="0.15">
      <c r="G23247"/>
      <c r="H23247"/>
      <c r="I23247"/>
      <c r="J23247"/>
      <c r="K23247"/>
      <c r="L23247" s="172"/>
    </row>
    <row r="23248" spans="7:12" x14ac:dyDescent="0.15">
      <c r="G23248"/>
      <c r="H23248"/>
      <c r="I23248"/>
      <c r="J23248"/>
      <c r="K23248"/>
      <c r="L23248" s="172"/>
    </row>
    <row r="23249" spans="7:12" x14ac:dyDescent="0.15">
      <c r="G23249"/>
      <c r="H23249"/>
      <c r="I23249"/>
      <c r="J23249"/>
      <c r="K23249"/>
      <c r="L23249" s="172"/>
    </row>
    <row r="23250" spans="7:12" x14ac:dyDescent="0.15">
      <c r="G23250"/>
      <c r="H23250"/>
      <c r="I23250"/>
      <c r="J23250"/>
      <c r="K23250"/>
      <c r="L23250" s="172"/>
    </row>
    <row r="23251" spans="7:12" x14ac:dyDescent="0.15">
      <c r="G23251"/>
      <c r="H23251"/>
      <c r="I23251"/>
      <c r="J23251"/>
      <c r="K23251"/>
      <c r="L23251" s="172"/>
    </row>
    <row r="23252" spans="7:12" x14ac:dyDescent="0.15">
      <c r="G23252"/>
      <c r="H23252"/>
      <c r="I23252"/>
      <c r="J23252"/>
      <c r="K23252"/>
      <c r="L23252" s="172"/>
    </row>
    <row r="23253" spans="7:12" x14ac:dyDescent="0.15">
      <c r="G23253"/>
      <c r="H23253"/>
      <c r="I23253"/>
      <c r="J23253"/>
      <c r="K23253"/>
      <c r="L23253" s="172"/>
    </row>
    <row r="23254" spans="7:12" x14ac:dyDescent="0.15">
      <c r="G23254"/>
      <c r="H23254"/>
      <c r="I23254"/>
      <c r="J23254"/>
      <c r="K23254"/>
      <c r="L23254" s="172"/>
    </row>
    <row r="23255" spans="7:12" x14ac:dyDescent="0.15">
      <c r="G23255"/>
      <c r="H23255"/>
      <c r="I23255"/>
      <c r="J23255"/>
      <c r="K23255"/>
      <c r="L23255" s="172"/>
    </row>
    <row r="23256" spans="7:12" x14ac:dyDescent="0.15">
      <c r="G23256"/>
      <c r="H23256"/>
      <c r="I23256"/>
      <c r="J23256"/>
      <c r="K23256"/>
      <c r="L23256" s="172"/>
    </row>
    <row r="23257" spans="7:12" x14ac:dyDescent="0.15">
      <c r="G23257"/>
      <c r="H23257"/>
      <c r="I23257"/>
      <c r="J23257"/>
      <c r="K23257"/>
      <c r="L23257" s="172"/>
    </row>
    <row r="23258" spans="7:12" x14ac:dyDescent="0.15">
      <c r="G23258"/>
      <c r="H23258"/>
      <c r="I23258"/>
      <c r="J23258"/>
      <c r="K23258"/>
      <c r="L23258" s="172"/>
    </row>
    <row r="23259" spans="7:12" x14ac:dyDescent="0.15">
      <c r="G23259"/>
      <c r="H23259"/>
      <c r="I23259"/>
      <c r="J23259"/>
      <c r="K23259"/>
      <c r="L23259" s="172"/>
    </row>
    <row r="23260" spans="7:12" x14ac:dyDescent="0.15">
      <c r="G23260"/>
      <c r="H23260"/>
      <c r="I23260"/>
      <c r="J23260"/>
      <c r="K23260"/>
      <c r="L23260" s="172"/>
    </row>
    <row r="23261" spans="7:12" x14ac:dyDescent="0.15">
      <c r="G23261"/>
      <c r="H23261"/>
      <c r="I23261"/>
      <c r="J23261"/>
      <c r="K23261"/>
      <c r="L23261" s="172"/>
    </row>
    <row r="23262" spans="7:12" x14ac:dyDescent="0.15">
      <c r="G23262"/>
      <c r="H23262"/>
      <c r="I23262"/>
      <c r="J23262"/>
      <c r="K23262"/>
      <c r="L23262" s="172"/>
    </row>
    <row r="23263" spans="7:12" x14ac:dyDescent="0.15">
      <c r="G23263"/>
      <c r="H23263"/>
      <c r="I23263"/>
      <c r="J23263"/>
      <c r="K23263"/>
      <c r="L23263" s="172"/>
    </row>
    <row r="23264" spans="7:12" x14ac:dyDescent="0.15">
      <c r="G23264"/>
      <c r="H23264"/>
      <c r="I23264"/>
      <c r="J23264"/>
      <c r="K23264"/>
      <c r="L23264" s="172"/>
    </row>
    <row r="23265" spans="7:12" x14ac:dyDescent="0.15">
      <c r="G23265"/>
      <c r="H23265"/>
      <c r="I23265"/>
      <c r="J23265"/>
      <c r="K23265"/>
      <c r="L23265" s="172"/>
    </row>
    <row r="23266" spans="7:12" x14ac:dyDescent="0.15">
      <c r="G23266"/>
      <c r="H23266"/>
      <c r="I23266"/>
      <c r="J23266"/>
      <c r="K23266"/>
      <c r="L23266" s="172"/>
    </row>
    <row r="23267" spans="7:12" x14ac:dyDescent="0.15">
      <c r="G23267"/>
      <c r="H23267"/>
      <c r="I23267"/>
      <c r="J23267"/>
      <c r="K23267"/>
      <c r="L23267" s="172"/>
    </row>
    <row r="23268" spans="7:12" x14ac:dyDescent="0.15">
      <c r="G23268"/>
      <c r="H23268"/>
      <c r="I23268"/>
      <c r="J23268"/>
      <c r="K23268"/>
      <c r="L23268" s="172"/>
    </row>
    <row r="23269" spans="7:12" x14ac:dyDescent="0.15">
      <c r="G23269"/>
      <c r="H23269"/>
      <c r="I23269"/>
      <c r="J23269"/>
      <c r="K23269"/>
      <c r="L23269" s="172"/>
    </row>
    <row r="23270" spans="7:12" x14ac:dyDescent="0.15">
      <c r="G23270"/>
      <c r="H23270"/>
      <c r="I23270"/>
      <c r="J23270"/>
      <c r="K23270"/>
      <c r="L23270" s="172"/>
    </row>
    <row r="23271" spans="7:12" x14ac:dyDescent="0.15">
      <c r="G23271"/>
      <c r="H23271"/>
      <c r="I23271"/>
      <c r="J23271"/>
      <c r="K23271"/>
      <c r="L23271" s="172"/>
    </row>
    <row r="23272" spans="7:12" x14ac:dyDescent="0.15">
      <c r="G23272"/>
      <c r="H23272"/>
      <c r="I23272"/>
      <c r="J23272"/>
      <c r="K23272"/>
      <c r="L23272" s="172"/>
    </row>
    <row r="23273" spans="7:12" x14ac:dyDescent="0.15">
      <c r="G23273"/>
      <c r="H23273"/>
      <c r="I23273"/>
      <c r="J23273"/>
      <c r="K23273"/>
      <c r="L23273" s="172"/>
    </row>
    <row r="23274" spans="7:12" x14ac:dyDescent="0.15">
      <c r="G23274"/>
      <c r="H23274"/>
      <c r="I23274"/>
      <c r="J23274"/>
      <c r="K23274"/>
      <c r="L23274" s="172"/>
    </row>
    <row r="23275" spans="7:12" x14ac:dyDescent="0.15">
      <c r="G23275"/>
      <c r="H23275"/>
      <c r="I23275"/>
      <c r="J23275"/>
      <c r="K23275"/>
      <c r="L23275" s="172"/>
    </row>
    <row r="23276" spans="7:12" x14ac:dyDescent="0.15">
      <c r="G23276"/>
      <c r="H23276"/>
      <c r="I23276"/>
      <c r="J23276"/>
      <c r="K23276"/>
      <c r="L23276" s="172"/>
    </row>
    <row r="23277" spans="7:12" x14ac:dyDescent="0.15">
      <c r="G23277"/>
      <c r="H23277"/>
      <c r="I23277"/>
      <c r="J23277"/>
      <c r="K23277"/>
      <c r="L23277" s="172"/>
    </row>
    <row r="23278" spans="7:12" x14ac:dyDescent="0.15">
      <c r="G23278"/>
      <c r="H23278"/>
      <c r="I23278"/>
      <c r="J23278"/>
      <c r="K23278"/>
      <c r="L23278" s="172"/>
    </row>
    <row r="23279" spans="7:12" x14ac:dyDescent="0.15">
      <c r="G23279"/>
      <c r="H23279"/>
      <c r="I23279"/>
      <c r="J23279"/>
      <c r="K23279"/>
      <c r="L23279" s="172"/>
    </row>
    <row r="23280" spans="7:12" x14ac:dyDescent="0.15">
      <c r="G23280"/>
      <c r="H23280"/>
      <c r="I23280"/>
      <c r="J23280"/>
      <c r="K23280"/>
      <c r="L23280" s="172"/>
    </row>
    <row r="23281" spans="7:12" x14ac:dyDescent="0.15">
      <c r="G23281"/>
      <c r="H23281"/>
      <c r="I23281"/>
      <c r="J23281"/>
      <c r="K23281"/>
      <c r="L23281" s="172"/>
    </row>
    <row r="23282" spans="7:12" x14ac:dyDescent="0.15">
      <c r="G23282"/>
      <c r="H23282"/>
      <c r="I23282"/>
      <c r="J23282"/>
      <c r="K23282"/>
      <c r="L23282" s="172"/>
    </row>
    <row r="23283" spans="7:12" x14ac:dyDescent="0.15">
      <c r="G23283"/>
      <c r="H23283"/>
      <c r="I23283"/>
      <c r="J23283"/>
      <c r="K23283"/>
      <c r="L23283" s="172"/>
    </row>
    <row r="23284" spans="7:12" x14ac:dyDescent="0.15">
      <c r="G23284"/>
      <c r="H23284"/>
      <c r="I23284"/>
      <c r="J23284"/>
      <c r="K23284"/>
      <c r="L23284" s="172"/>
    </row>
    <row r="23285" spans="7:12" x14ac:dyDescent="0.15">
      <c r="G23285"/>
      <c r="H23285"/>
      <c r="I23285"/>
      <c r="J23285"/>
      <c r="K23285"/>
      <c r="L23285" s="172"/>
    </row>
    <row r="23286" spans="7:12" x14ac:dyDescent="0.15">
      <c r="G23286"/>
      <c r="H23286"/>
      <c r="I23286"/>
      <c r="J23286"/>
      <c r="K23286"/>
      <c r="L23286" s="172"/>
    </row>
    <row r="23287" spans="7:12" x14ac:dyDescent="0.15">
      <c r="G23287"/>
      <c r="H23287"/>
      <c r="I23287"/>
      <c r="J23287"/>
      <c r="K23287"/>
      <c r="L23287" s="172"/>
    </row>
    <row r="23288" spans="7:12" x14ac:dyDescent="0.15">
      <c r="G23288"/>
      <c r="H23288"/>
      <c r="I23288"/>
      <c r="J23288"/>
      <c r="K23288"/>
      <c r="L23288" s="172"/>
    </row>
    <row r="23289" spans="7:12" x14ac:dyDescent="0.15">
      <c r="G23289"/>
      <c r="H23289"/>
      <c r="I23289"/>
      <c r="J23289"/>
      <c r="K23289"/>
      <c r="L23289" s="172"/>
    </row>
    <row r="23290" spans="7:12" x14ac:dyDescent="0.15">
      <c r="G23290"/>
      <c r="H23290"/>
      <c r="I23290"/>
      <c r="J23290"/>
      <c r="K23290"/>
      <c r="L23290" s="172"/>
    </row>
    <row r="23291" spans="7:12" x14ac:dyDescent="0.15">
      <c r="G23291"/>
      <c r="H23291"/>
      <c r="I23291"/>
      <c r="J23291"/>
      <c r="K23291"/>
      <c r="L23291" s="172"/>
    </row>
    <row r="23292" spans="7:12" x14ac:dyDescent="0.15">
      <c r="G23292"/>
      <c r="H23292"/>
      <c r="I23292"/>
      <c r="J23292"/>
      <c r="K23292"/>
      <c r="L23292" s="172"/>
    </row>
    <row r="23293" spans="7:12" x14ac:dyDescent="0.15">
      <c r="G23293"/>
      <c r="H23293"/>
      <c r="I23293"/>
      <c r="J23293"/>
      <c r="K23293"/>
      <c r="L23293" s="172"/>
    </row>
    <row r="23294" spans="7:12" x14ac:dyDescent="0.15">
      <c r="G23294"/>
      <c r="H23294"/>
      <c r="I23294"/>
      <c r="J23294"/>
      <c r="K23294"/>
      <c r="L23294" s="172"/>
    </row>
    <row r="23295" spans="7:12" x14ac:dyDescent="0.15">
      <c r="G23295"/>
      <c r="H23295"/>
      <c r="I23295"/>
      <c r="J23295"/>
      <c r="K23295"/>
      <c r="L23295" s="172"/>
    </row>
    <row r="23296" spans="7:12" x14ac:dyDescent="0.15">
      <c r="G23296"/>
      <c r="H23296"/>
      <c r="I23296"/>
      <c r="J23296"/>
      <c r="K23296"/>
      <c r="L23296" s="172"/>
    </row>
    <row r="23297" spans="7:12" x14ac:dyDescent="0.15">
      <c r="G23297"/>
      <c r="H23297"/>
      <c r="I23297"/>
      <c r="J23297"/>
      <c r="K23297"/>
      <c r="L23297" s="172"/>
    </row>
    <row r="23298" spans="7:12" x14ac:dyDescent="0.15">
      <c r="G23298"/>
      <c r="H23298"/>
      <c r="I23298"/>
      <c r="J23298"/>
      <c r="K23298"/>
      <c r="L23298" s="172"/>
    </row>
    <row r="23299" spans="7:12" x14ac:dyDescent="0.15">
      <c r="G23299"/>
      <c r="H23299"/>
      <c r="I23299"/>
      <c r="J23299"/>
      <c r="K23299"/>
      <c r="L23299" s="172"/>
    </row>
    <row r="23300" spans="7:12" x14ac:dyDescent="0.15">
      <c r="G23300"/>
      <c r="H23300"/>
      <c r="I23300"/>
      <c r="J23300"/>
      <c r="K23300"/>
      <c r="L23300" s="172"/>
    </row>
    <row r="23301" spans="7:12" x14ac:dyDescent="0.15">
      <c r="G23301"/>
      <c r="H23301"/>
      <c r="I23301"/>
      <c r="J23301"/>
      <c r="K23301"/>
      <c r="L23301" s="172"/>
    </row>
    <row r="23302" spans="7:12" x14ac:dyDescent="0.15">
      <c r="G23302"/>
      <c r="H23302"/>
      <c r="I23302"/>
      <c r="J23302"/>
      <c r="K23302"/>
      <c r="L23302" s="172"/>
    </row>
    <row r="23303" spans="7:12" x14ac:dyDescent="0.15">
      <c r="G23303"/>
      <c r="H23303"/>
      <c r="I23303"/>
      <c r="J23303"/>
      <c r="K23303"/>
      <c r="L23303" s="172"/>
    </row>
    <row r="23304" spans="7:12" x14ac:dyDescent="0.15">
      <c r="G23304"/>
      <c r="H23304"/>
      <c r="I23304"/>
      <c r="J23304"/>
      <c r="K23304"/>
      <c r="L23304" s="172"/>
    </row>
    <row r="23305" spans="7:12" x14ac:dyDescent="0.15">
      <c r="G23305"/>
      <c r="H23305"/>
      <c r="I23305"/>
      <c r="J23305"/>
      <c r="K23305"/>
      <c r="L23305" s="172"/>
    </row>
    <row r="23306" spans="7:12" x14ac:dyDescent="0.15">
      <c r="G23306"/>
      <c r="H23306"/>
      <c r="I23306"/>
      <c r="J23306"/>
      <c r="K23306"/>
      <c r="L23306" s="172"/>
    </row>
    <row r="23307" spans="7:12" x14ac:dyDescent="0.15">
      <c r="G23307"/>
      <c r="H23307"/>
      <c r="I23307"/>
      <c r="J23307"/>
      <c r="K23307"/>
      <c r="L23307" s="172"/>
    </row>
    <row r="23308" spans="7:12" x14ac:dyDescent="0.15">
      <c r="G23308"/>
      <c r="H23308"/>
      <c r="I23308"/>
      <c r="J23308"/>
      <c r="K23308"/>
      <c r="L23308" s="172"/>
    </row>
    <row r="23309" spans="7:12" x14ac:dyDescent="0.15">
      <c r="G23309"/>
      <c r="H23309"/>
      <c r="I23309"/>
      <c r="J23309"/>
      <c r="K23309"/>
      <c r="L23309" s="172"/>
    </row>
    <row r="23310" spans="7:12" x14ac:dyDescent="0.15">
      <c r="G23310"/>
      <c r="H23310"/>
      <c r="I23310"/>
      <c r="J23310"/>
      <c r="K23310"/>
      <c r="L23310" s="172"/>
    </row>
    <row r="23311" spans="7:12" x14ac:dyDescent="0.15">
      <c r="G23311"/>
      <c r="H23311"/>
      <c r="I23311"/>
      <c r="J23311"/>
      <c r="K23311"/>
      <c r="L23311" s="172"/>
    </row>
    <row r="23312" spans="7:12" x14ac:dyDescent="0.15">
      <c r="G23312"/>
      <c r="H23312"/>
      <c r="I23312"/>
      <c r="J23312"/>
      <c r="K23312"/>
      <c r="L23312" s="172"/>
    </row>
    <row r="23313" spans="7:12" x14ac:dyDescent="0.15">
      <c r="G23313"/>
      <c r="H23313"/>
      <c r="I23313"/>
      <c r="J23313"/>
      <c r="K23313"/>
      <c r="L23313" s="172"/>
    </row>
    <row r="23314" spans="7:12" x14ac:dyDescent="0.15">
      <c r="G23314"/>
      <c r="H23314"/>
      <c r="I23314"/>
      <c r="J23314"/>
      <c r="K23314"/>
      <c r="L23314" s="172"/>
    </row>
    <row r="23315" spans="7:12" x14ac:dyDescent="0.15">
      <c r="G23315"/>
      <c r="H23315"/>
      <c r="I23315"/>
      <c r="J23315"/>
      <c r="K23315"/>
      <c r="L23315" s="172"/>
    </row>
    <row r="23316" spans="7:12" x14ac:dyDescent="0.15">
      <c r="G23316"/>
      <c r="H23316"/>
      <c r="I23316"/>
      <c r="J23316"/>
      <c r="K23316"/>
      <c r="L23316" s="172"/>
    </row>
    <row r="23317" spans="7:12" x14ac:dyDescent="0.15">
      <c r="G23317"/>
      <c r="H23317"/>
      <c r="I23317"/>
      <c r="J23317"/>
      <c r="K23317"/>
      <c r="L23317" s="172"/>
    </row>
    <row r="23318" spans="7:12" x14ac:dyDescent="0.15">
      <c r="G23318"/>
      <c r="H23318"/>
      <c r="I23318"/>
      <c r="J23318"/>
      <c r="K23318"/>
      <c r="L23318" s="172"/>
    </row>
    <row r="23319" spans="7:12" x14ac:dyDescent="0.15">
      <c r="G23319"/>
      <c r="H23319"/>
      <c r="I23319"/>
      <c r="J23319"/>
      <c r="K23319"/>
      <c r="L23319" s="172"/>
    </row>
    <row r="23320" spans="7:12" x14ac:dyDescent="0.15">
      <c r="G23320"/>
      <c r="H23320"/>
      <c r="I23320"/>
      <c r="J23320"/>
      <c r="K23320"/>
      <c r="L23320" s="172"/>
    </row>
    <row r="23321" spans="7:12" x14ac:dyDescent="0.15">
      <c r="G23321"/>
      <c r="H23321"/>
      <c r="I23321"/>
      <c r="J23321"/>
      <c r="K23321"/>
      <c r="L23321" s="172"/>
    </row>
    <row r="23322" spans="7:12" x14ac:dyDescent="0.15">
      <c r="G23322"/>
      <c r="H23322"/>
      <c r="I23322"/>
      <c r="J23322"/>
      <c r="K23322"/>
      <c r="L23322" s="172"/>
    </row>
    <row r="23323" spans="7:12" x14ac:dyDescent="0.15">
      <c r="G23323"/>
      <c r="H23323"/>
      <c r="I23323"/>
      <c r="J23323"/>
      <c r="K23323"/>
      <c r="L23323" s="172"/>
    </row>
    <row r="23324" spans="7:12" x14ac:dyDescent="0.15">
      <c r="G23324"/>
      <c r="H23324"/>
      <c r="I23324"/>
      <c r="J23324"/>
      <c r="K23324"/>
      <c r="L23324" s="172"/>
    </row>
    <row r="23325" spans="7:12" x14ac:dyDescent="0.15">
      <c r="G23325"/>
      <c r="H23325"/>
      <c r="I23325"/>
      <c r="J23325"/>
      <c r="K23325"/>
      <c r="L23325" s="172"/>
    </row>
    <row r="23326" spans="7:12" x14ac:dyDescent="0.15">
      <c r="G23326"/>
      <c r="H23326"/>
      <c r="I23326"/>
      <c r="J23326"/>
      <c r="K23326"/>
      <c r="L23326" s="172"/>
    </row>
    <row r="23327" spans="7:12" x14ac:dyDescent="0.15">
      <c r="G23327"/>
      <c r="H23327"/>
      <c r="I23327"/>
      <c r="J23327"/>
      <c r="K23327"/>
      <c r="L23327" s="172"/>
    </row>
    <row r="23328" spans="7:12" x14ac:dyDescent="0.15">
      <c r="G23328"/>
      <c r="H23328"/>
      <c r="I23328"/>
      <c r="J23328"/>
      <c r="K23328"/>
      <c r="L23328" s="172"/>
    </row>
    <row r="23329" spans="7:12" x14ac:dyDescent="0.15">
      <c r="G23329"/>
      <c r="H23329"/>
      <c r="I23329"/>
      <c r="J23329"/>
      <c r="K23329"/>
      <c r="L23329" s="172"/>
    </row>
    <row r="23330" spans="7:12" x14ac:dyDescent="0.15">
      <c r="G23330"/>
      <c r="H23330"/>
      <c r="I23330"/>
      <c r="J23330"/>
      <c r="K23330"/>
      <c r="L23330" s="172"/>
    </row>
    <row r="23331" spans="7:12" x14ac:dyDescent="0.15">
      <c r="G23331"/>
      <c r="H23331"/>
      <c r="I23331"/>
      <c r="J23331"/>
      <c r="K23331"/>
      <c r="L23331" s="172"/>
    </row>
    <row r="23332" spans="7:12" x14ac:dyDescent="0.15">
      <c r="G23332"/>
      <c r="H23332"/>
      <c r="I23332"/>
      <c r="J23332"/>
      <c r="K23332"/>
      <c r="L23332" s="172"/>
    </row>
    <row r="23333" spans="7:12" x14ac:dyDescent="0.15">
      <c r="G23333"/>
      <c r="H23333"/>
      <c r="I23333"/>
      <c r="J23333"/>
      <c r="K23333"/>
      <c r="L23333" s="172"/>
    </row>
    <row r="23334" spans="7:12" x14ac:dyDescent="0.15">
      <c r="G23334"/>
      <c r="H23334"/>
      <c r="I23334"/>
      <c r="J23334"/>
      <c r="K23334"/>
      <c r="L23334" s="172"/>
    </row>
    <row r="23335" spans="7:12" x14ac:dyDescent="0.15">
      <c r="G23335"/>
      <c r="H23335"/>
      <c r="I23335"/>
      <c r="J23335"/>
      <c r="K23335"/>
      <c r="L23335" s="172"/>
    </row>
    <row r="23336" spans="7:12" x14ac:dyDescent="0.15">
      <c r="G23336"/>
      <c r="H23336"/>
      <c r="I23336"/>
      <c r="J23336"/>
      <c r="K23336"/>
      <c r="L23336" s="172"/>
    </row>
    <row r="23337" spans="7:12" x14ac:dyDescent="0.15">
      <c r="G23337"/>
      <c r="H23337"/>
      <c r="I23337"/>
      <c r="J23337"/>
      <c r="K23337"/>
      <c r="L23337" s="172"/>
    </row>
    <row r="23338" spans="7:12" x14ac:dyDescent="0.15">
      <c r="G23338"/>
      <c r="H23338"/>
      <c r="I23338"/>
      <c r="J23338"/>
      <c r="K23338"/>
      <c r="L23338" s="172"/>
    </row>
    <row r="23339" spans="7:12" x14ac:dyDescent="0.15">
      <c r="G23339"/>
      <c r="H23339"/>
      <c r="I23339"/>
      <c r="J23339"/>
      <c r="K23339"/>
      <c r="L23339" s="172"/>
    </row>
    <row r="23340" spans="7:12" x14ac:dyDescent="0.15">
      <c r="G23340"/>
      <c r="H23340"/>
      <c r="I23340"/>
      <c r="J23340"/>
      <c r="K23340"/>
      <c r="L23340" s="172"/>
    </row>
    <row r="23341" spans="7:12" x14ac:dyDescent="0.15">
      <c r="G23341"/>
      <c r="H23341"/>
      <c r="I23341"/>
      <c r="J23341"/>
      <c r="K23341"/>
      <c r="L23341" s="172"/>
    </row>
    <row r="23342" spans="7:12" x14ac:dyDescent="0.15">
      <c r="G23342"/>
      <c r="H23342"/>
      <c r="I23342"/>
      <c r="J23342"/>
      <c r="K23342"/>
      <c r="L23342" s="172"/>
    </row>
    <row r="23343" spans="7:12" x14ac:dyDescent="0.15">
      <c r="G23343"/>
      <c r="H23343"/>
      <c r="I23343"/>
      <c r="J23343"/>
      <c r="K23343"/>
      <c r="L23343" s="172"/>
    </row>
    <row r="23344" spans="7:12" x14ac:dyDescent="0.15">
      <c r="G23344"/>
      <c r="H23344"/>
      <c r="I23344"/>
      <c r="J23344"/>
      <c r="K23344"/>
      <c r="L23344" s="172"/>
    </row>
    <row r="23345" spans="7:12" x14ac:dyDescent="0.15">
      <c r="G23345"/>
      <c r="H23345"/>
      <c r="I23345"/>
      <c r="J23345"/>
      <c r="K23345"/>
      <c r="L23345" s="172"/>
    </row>
    <row r="23346" spans="7:12" x14ac:dyDescent="0.15">
      <c r="G23346"/>
      <c r="H23346"/>
      <c r="I23346"/>
      <c r="J23346"/>
      <c r="K23346"/>
      <c r="L23346" s="172"/>
    </row>
    <row r="23347" spans="7:12" x14ac:dyDescent="0.15">
      <c r="G23347"/>
      <c r="H23347"/>
      <c r="I23347"/>
      <c r="J23347"/>
      <c r="K23347"/>
      <c r="L23347" s="172"/>
    </row>
    <row r="23348" spans="7:12" x14ac:dyDescent="0.15">
      <c r="G23348"/>
      <c r="H23348"/>
      <c r="I23348"/>
      <c r="J23348"/>
      <c r="K23348"/>
      <c r="L23348" s="172"/>
    </row>
    <row r="23349" spans="7:12" x14ac:dyDescent="0.15">
      <c r="G23349"/>
      <c r="H23349"/>
      <c r="I23349"/>
      <c r="J23349"/>
      <c r="K23349"/>
      <c r="L23349" s="172"/>
    </row>
    <row r="23350" spans="7:12" x14ac:dyDescent="0.15">
      <c r="G23350"/>
      <c r="H23350"/>
      <c r="I23350"/>
      <c r="J23350"/>
      <c r="K23350"/>
      <c r="L23350" s="172"/>
    </row>
    <row r="23351" spans="7:12" x14ac:dyDescent="0.15">
      <c r="G23351"/>
      <c r="H23351"/>
      <c r="I23351"/>
      <c r="J23351"/>
      <c r="K23351"/>
      <c r="L23351" s="172"/>
    </row>
    <row r="23352" spans="7:12" x14ac:dyDescent="0.15">
      <c r="G23352"/>
      <c r="H23352"/>
      <c r="I23352"/>
      <c r="J23352"/>
      <c r="K23352"/>
      <c r="L23352" s="172"/>
    </row>
    <row r="23353" spans="7:12" x14ac:dyDescent="0.15">
      <c r="G23353"/>
      <c r="H23353"/>
      <c r="I23353"/>
      <c r="J23353"/>
      <c r="K23353"/>
      <c r="L23353" s="172"/>
    </row>
    <row r="23354" spans="7:12" x14ac:dyDescent="0.15">
      <c r="G23354"/>
      <c r="H23354"/>
      <c r="I23354"/>
      <c r="J23354"/>
      <c r="K23354"/>
      <c r="L23354" s="172"/>
    </row>
    <row r="23355" spans="7:12" x14ac:dyDescent="0.15">
      <c r="G23355"/>
      <c r="H23355"/>
      <c r="I23355"/>
      <c r="J23355"/>
      <c r="K23355"/>
      <c r="L23355" s="172"/>
    </row>
    <row r="23356" spans="7:12" x14ac:dyDescent="0.15">
      <c r="G23356"/>
      <c r="H23356"/>
      <c r="I23356"/>
      <c r="J23356"/>
      <c r="K23356"/>
      <c r="L23356" s="172"/>
    </row>
    <row r="23357" spans="7:12" x14ac:dyDescent="0.15">
      <c r="G23357"/>
      <c r="H23357"/>
      <c r="I23357"/>
      <c r="J23357"/>
      <c r="K23357"/>
      <c r="L23357" s="172"/>
    </row>
    <row r="23358" spans="7:12" x14ac:dyDescent="0.15">
      <c r="G23358"/>
      <c r="H23358"/>
      <c r="I23358"/>
      <c r="J23358"/>
      <c r="K23358"/>
      <c r="L23358" s="172"/>
    </row>
    <row r="23359" spans="7:12" x14ac:dyDescent="0.15">
      <c r="G23359"/>
      <c r="H23359"/>
      <c r="I23359"/>
      <c r="J23359"/>
      <c r="K23359"/>
      <c r="L23359" s="172"/>
    </row>
    <row r="23360" spans="7:12" x14ac:dyDescent="0.15">
      <c r="G23360"/>
      <c r="H23360"/>
      <c r="I23360"/>
      <c r="J23360"/>
      <c r="K23360"/>
      <c r="L23360" s="172"/>
    </row>
    <row r="23361" spans="7:12" x14ac:dyDescent="0.15">
      <c r="G23361"/>
      <c r="H23361"/>
      <c r="I23361"/>
      <c r="J23361"/>
      <c r="K23361"/>
      <c r="L23361" s="172"/>
    </row>
    <row r="23362" spans="7:12" x14ac:dyDescent="0.15">
      <c r="G23362"/>
      <c r="H23362"/>
      <c r="I23362"/>
      <c r="J23362"/>
      <c r="K23362"/>
      <c r="L23362" s="172"/>
    </row>
    <row r="23363" spans="7:12" x14ac:dyDescent="0.15">
      <c r="G23363"/>
      <c r="H23363"/>
      <c r="I23363"/>
      <c r="J23363"/>
      <c r="K23363"/>
      <c r="L23363" s="172"/>
    </row>
    <row r="23364" spans="7:12" x14ac:dyDescent="0.15">
      <c r="G23364"/>
      <c r="H23364"/>
      <c r="I23364"/>
      <c r="J23364"/>
      <c r="K23364"/>
      <c r="L23364" s="172"/>
    </row>
    <row r="23365" spans="7:12" x14ac:dyDescent="0.15">
      <c r="G23365"/>
      <c r="H23365"/>
      <c r="I23365"/>
      <c r="J23365"/>
      <c r="K23365"/>
      <c r="L23365" s="172"/>
    </row>
    <row r="23366" spans="7:12" x14ac:dyDescent="0.15">
      <c r="G23366"/>
      <c r="H23366"/>
      <c r="I23366"/>
      <c r="J23366"/>
      <c r="K23366"/>
      <c r="L23366" s="172"/>
    </row>
    <row r="23367" spans="7:12" x14ac:dyDescent="0.15">
      <c r="G23367"/>
      <c r="H23367"/>
      <c r="I23367"/>
      <c r="J23367"/>
      <c r="K23367"/>
      <c r="L23367" s="172"/>
    </row>
    <row r="23368" spans="7:12" x14ac:dyDescent="0.15">
      <c r="G23368"/>
      <c r="H23368"/>
      <c r="I23368"/>
      <c r="J23368"/>
      <c r="K23368"/>
      <c r="L23368" s="172"/>
    </row>
    <row r="23369" spans="7:12" x14ac:dyDescent="0.15">
      <c r="G23369"/>
      <c r="H23369"/>
      <c r="I23369"/>
      <c r="J23369"/>
      <c r="K23369"/>
      <c r="L23369" s="172"/>
    </row>
    <row r="23370" spans="7:12" x14ac:dyDescent="0.15">
      <c r="G23370"/>
      <c r="H23370"/>
      <c r="I23370"/>
      <c r="J23370"/>
      <c r="K23370"/>
      <c r="L23370" s="172"/>
    </row>
    <row r="23371" spans="7:12" x14ac:dyDescent="0.15">
      <c r="G23371"/>
      <c r="H23371"/>
      <c r="I23371"/>
      <c r="J23371"/>
      <c r="K23371"/>
      <c r="L23371" s="172"/>
    </row>
    <row r="23372" spans="7:12" x14ac:dyDescent="0.15">
      <c r="G23372"/>
      <c r="H23372"/>
      <c r="I23372"/>
      <c r="J23372"/>
      <c r="K23372"/>
      <c r="L23372" s="172"/>
    </row>
    <row r="23373" spans="7:12" x14ac:dyDescent="0.15">
      <c r="G23373"/>
      <c r="H23373"/>
      <c r="I23373"/>
      <c r="J23373"/>
      <c r="K23373"/>
      <c r="L23373" s="172"/>
    </row>
    <row r="23374" spans="7:12" x14ac:dyDescent="0.15">
      <c r="G23374"/>
      <c r="H23374"/>
      <c r="I23374"/>
      <c r="J23374"/>
      <c r="K23374"/>
      <c r="L23374" s="172"/>
    </row>
    <row r="23375" spans="7:12" x14ac:dyDescent="0.15">
      <c r="G23375"/>
      <c r="H23375"/>
      <c r="I23375"/>
      <c r="J23375"/>
      <c r="K23375"/>
      <c r="L23375" s="172"/>
    </row>
    <row r="23376" spans="7:12" x14ac:dyDescent="0.15">
      <c r="G23376"/>
      <c r="H23376"/>
      <c r="I23376"/>
      <c r="J23376"/>
      <c r="K23376"/>
      <c r="L23376" s="172"/>
    </row>
    <row r="23377" spans="7:12" x14ac:dyDescent="0.15">
      <c r="G23377"/>
      <c r="H23377"/>
      <c r="I23377"/>
      <c r="J23377"/>
      <c r="K23377"/>
      <c r="L23377" s="172"/>
    </row>
    <row r="23378" spans="7:12" x14ac:dyDescent="0.15">
      <c r="G23378"/>
      <c r="H23378"/>
      <c r="I23378"/>
      <c r="J23378"/>
      <c r="K23378"/>
      <c r="L23378" s="172"/>
    </row>
    <row r="23379" spans="7:12" x14ac:dyDescent="0.15">
      <c r="G23379"/>
      <c r="H23379"/>
      <c r="I23379"/>
      <c r="J23379"/>
      <c r="K23379"/>
      <c r="L23379" s="172"/>
    </row>
    <row r="23380" spans="7:12" x14ac:dyDescent="0.15">
      <c r="G23380"/>
      <c r="H23380"/>
      <c r="I23380"/>
      <c r="J23380"/>
      <c r="K23380"/>
      <c r="L23380" s="172"/>
    </row>
    <row r="23381" spans="7:12" x14ac:dyDescent="0.15">
      <c r="G23381"/>
      <c r="H23381"/>
      <c r="I23381"/>
      <c r="J23381"/>
      <c r="K23381"/>
      <c r="L23381" s="172"/>
    </row>
    <row r="23382" spans="7:12" x14ac:dyDescent="0.15">
      <c r="G23382"/>
      <c r="H23382"/>
      <c r="I23382"/>
      <c r="J23382"/>
      <c r="K23382"/>
      <c r="L23382" s="172"/>
    </row>
    <row r="23383" spans="7:12" x14ac:dyDescent="0.15">
      <c r="G23383"/>
      <c r="H23383"/>
      <c r="I23383"/>
      <c r="J23383"/>
      <c r="K23383"/>
      <c r="L23383" s="172"/>
    </row>
    <row r="23384" spans="7:12" x14ac:dyDescent="0.15">
      <c r="G23384"/>
      <c r="H23384"/>
      <c r="I23384"/>
      <c r="J23384"/>
      <c r="K23384"/>
      <c r="L23384" s="172"/>
    </row>
    <row r="23385" spans="7:12" x14ac:dyDescent="0.15">
      <c r="G23385"/>
      <c r="H23385"/>
      <c r="I23385"/>
      <c r="J23385"/>
      <c r="K23385"/>
      <c r="L23385" s="172"/>
    </row>
    <row r="23386" spans="7:12" x14ac:dyDescent="0.15">
      <c r="G23386"/>
      <c r="H23386"/>
      <c r="I23386"/>
      <c r="J23386"/>
      <c r="K23386"/>
      <c r="L23386" s="172"/>
    </row>
    <row r="23387" spans="7:12" x14ac:dyDescent="0.15">
      <c r="G23387"/>
      <c r="H23387"/>
      <c r="I23387"/>
      <c r="J23387"/>
      <c r="K23387"/>
      <c r="L23387" s="172"/>
    </row>
    <row r="23388" spans="7:12" x14ac:dyDescent="0.15">
      <c r="G23388"/>
      <c r="H23388"/>
      <c r="I23388"/>
      <c r="J23388"/>
      <c r="K23388"/>
      <c r="L23388" s="172"/>
    </row>
    <row r="23389" spans="7:12" x14ac:dyDescent="0.15">
      <c r="G23389"/>
      <c r="H23389"/>
      <c r="I23389"/>
      <c r="J23389"/>
      <c r="K23389"/>
      <c r="L23389" s="172"/>
    </row>
    <row r="23390" spans="7:12" x14ac:dyDescent="0.15">
      <c r="G23390"/>
      <c r="H23390"/>
      <c r="I23390"/>
      <c r="J23390"/>
      <c r="K23390"/>
      <c r="L23390" s="172"/>
    </row>
    <row r="23391" spans="7:12" x14ac:dyDescent="0.15">
      <c r="G23391"/>
      <c r="H23391"/>
      <c r="I23391"/>
      <c r="J23391"/>
      <c r="K23391"/>
      <c r="L23391" s="172"/>
    </row>
    <row r="23392" spans="7:12" x14ac:dyDescent="0.15">
      <c r="G23392"/>
      <c r="H23392"/>
      <c r="I23392"/>
      <c r="J23392"/>
      <c r="K23392"/>
      <c r="L23392" s="172"/>
    </row>
    <row r="23393" spans="7:12" x14ac:dyDescent="0.15">
      <c r="G23393"/>
      <c r="H23393"/>
      <c r="I23393"/>
      <c r="J23393"/>
      <c r="K23393"/>
      <c r="L23393" s="172"/>
    </row>
    <row r="23394" spans="7:12" x14ac:dyDescent="0.15">
      <c r="G23394"/>
      <c r="H23394"/>
      <c r="I23394"/>
      <c r="J23394"/>
      <c r="K23394"/>
      <c r="L23394" s="172"/>
    </row>
    <row r="23395" spans="7:12" x14ac:dyDescent="0.15">
      <c r="G23395"/>
      <c r="H23395"/>
      <c r="I23395"/>
      <c r="J23395"/>
      <c r="K23395"/>
      <c r="L23395" s="172"/>
    </row>
    <row r="23396" spans="7:12" x14ac:dyDescent="0.15">
      <c r="G23396"/>
      <c r="H23396"/>
      <c r="I23396"/>
      <c r="J23396"/>
      <c r="K23396"/>
      <c r="L23396" s="172"/>
    </row>
    <row r="23397" spans="7:12" x14ac:dyDescent="0.15">
      <c r="G23397"/>
      <c r="H23397"/>
      <c r="I23397"/>
      <c r="J23397"/>
      <c r="K23397"/>
      <c r="L23397" s="172"/>
    </row>
    <row r="23398" spans="7:12" x14ac:dyDescent="0.15">
      <c r="G23398"/>
      <c r="H23398"/>
      <c r="I23398"/>
      <c r="J23398"/>
      <c r="K23398"/>
      <c r="L23398" s="172"/>
    </row>
    <row r="23399" spans="7:12" x14ac:dyDescent="0.15">
      <c r="G23399"/>
      <c r="H23399"/>
      <c r="I23399"/>
      <c r="J23399"/>
      <c r="K23399"/>
      <c r="L23399" s="172"/>
    </row>
    <row r="23400" spans="7:12" x14ac:dyDescent="0.15">
      <c r="G23400"/>
      <c r="H23400"/>
      <c r="I23400"/>
      <c r="J23400"/>
      <c r="K23400"/>
      <c r="L23400" s="172"/>
    </row>
    <row r="23401" spans="7:12" x14ac:dyDescent="0.15">
      <c r="G23401"/>
      <c r="H23401"/>
      <c r="I23401"/>
      <c r="J23401"/>
      <c r="K23401"/>
      <c r="L23401" s="172"/>
    </row>
    <row r="23402" spans="7:12" x14ac:dyDescent="0.15">
      <c r="G23402"/>
      <c r="H23402"/>
      <c r="I23402"/>
      <c r="J23402"/>
      <c r="K23402"/>
      <c r="L23402" s="172"/>
    </row>
    <row r="23403" spans="7:12" x14ac:dyDescent="0.15">
      <c r="G23403"/>
      <c r="H23403"/>
      <c r="I23403"/>
      <c r="J23403"/>
      <c r="K23403"/>
      <c r="L23403" s="172"/>
    </row>
    <row r="23404" spans="7:12" x14ac:dyDescent="0.15">
      <c r="G23404"/>
      <c r="H23404"/>
      <c r="I23404"/>
      <c r="J23404"/>
      <c r="K23404"/>
      <c r="L23404" s="172"/>
    </row>
    <row r="23405" spans="7:12" x14ac:dyDescent="0.15">
      <c r="G23405"/>
      <c r="H23405"/>
      <c r="I23405"/>
      <c r="J23405"/>
      <c r="K23405"/>
      <c r="L23405" s="172"/>
    </row>
    <row r="23406" spans="7:12" x14ac:dyDescent="0.15">
      <c r="G23406"/>
      <c r="H23406"/>
      <c r="I23406"/>
      <c r="J23406"/>
      <c r="K23406"/>
      <c r="L23406" s="172"/>
    </row>
    <row r="23407" spans="7:12" x14ac:dyDescent="0.15">
      <c r="G23407"/>
      <c r="H23407"/>
      <c r="I23407"/>
      <c r="J23407"/>
      <c r="K23407"/>
      <c r="L23407" s="172"/>
    </row>
    <row r="23408" spans="7:12" x14ac:dyDescent="0.15">
      <c r="G23408"/>
      <c r="H23408"/>
      <c r="I23408"/>
      <c r="J23408"/>
      <c r="K23408"/>
      <c r="L23408" s="172"/>
    </row>
    <row r="23409" spans="7:12" x14ac:dyDescent="0.15">
      <c r="G23409"/>
      <c r="H23409"/>
      <c r="I23409"/>
      <c r="J23409"/>
      <c r="K23409"/>
      <c r="L23409" s="172"/>
    </row>
    <row r="23410" spans="7:12" x14ac:dyDescent="0.15">
      <c r="G23410"/>
      <c r="H23410"/>
      <c r="I23410"/>
      <c r="J23410"/>
      <c r="K23410"/>
      <c r="L23410" s="172"/>
    </row>
    <row r="23411" spans="7:12" x14ac:dyDescent="0.15">
      <c r="G23411"/>
      <c r="H23411"/>
      <c r="I23411"/>
      <c r="J23411"/>
      <c r="K23411"/>
      <c r="L23411" s="172"/>
    </row>
    <row r="23412" spans="7:12" x14ac:dyDescent="0.15">
      <c r="G23412"/>
      <c r="H23412"/>
      <c r="I23412"/>
      <c r="J23412"/>
      <c r="K23412"/>
      <c r="L23412" s="172"/>
    </row>
    <row r="23413" spans="7:12" x14ac:dyDescent="0.15">
      <c r="G23413"/>
      <c r="H23413"/>
      <c r="I23413"/>
      <c r="J23413"/>
      <c r="K23413"/>
      <c r="L23413" s="172"/>
    </row>
    <row r="23414" spans="7:12" x14ac:dyDescent="0.15">
      <c r="G23414"/>
      <c r="H23414"/>
      <c r="I23414"/>
      <c r="J23414"/>
      <c r="K23414"/>
      <c r="L23414" s="172"/>
    </row>
    <row r="23415" spans="7:12" x14ac:dyDescent="0.15">
      <c r="G23415"/>
      <c r="H23415"/>
      <c r="I23415"/>
      <c r="J23415"/>
      <c r="K23415"/>
      <c r="L23415" s="172"/>
    </row>
    <row r="23416" spans="7:12" x14ac:dyDescent="0.15">
      <c r="G23416"/>
      <c r="H23416"/>
      <c r="I23416"/>
      <c r="J23416"/>
      <c r="K23416"/>
      <c r="L23416" s="172"/>
    </row>
    <row r="23417" spans="7:12" x14ac:dyDescent="0.15">
      <c r="G23417"/>
      <c r="H23417"/>
      <c r="I23417"/>
      <c r="J23417"/>
      <c r="K23417"/>
      <c r="L23417" s="172"/>
    </row>
    <row r="23418" spans="7:12" x14ac:dyDescent="0.15">
      <c r="G23418"/>
      <c r="H23418"/>
      <c r="I23418"/>
      <c r="J23418"/>
      <c r="K23418"/>
      <c r="L23418" s="172"/>
    </row>
    <row r="23419" spans="7:12" x14ac:dyDescent="0.15">
      <c r="G23419"/>
      <c r="H23419"/>
      <c r="I23419"/>
      <c r="J23419"/>
      <c r="K23419"/>
      <c r="L23419" s="172"/>
    </row>
    <row r="23420" spans="7:12" x14ac:dyDescent="0.15">
      <c r="G23420"/>
      <c r="H23420"/>
      <c r="I23420"/>
      <c r="J23420"/>
      <c r="K23420"/>
      <c r="L23420" s="172"/>
    </row>
    <row r="23421" spans="7:12" x14ac:dyDescent="0.15">
      <c r="G23421"/>
      <c r="H23421"/>
      <c r="I23421"/>
      <c r="J23421"/>
      <c r="K23421"/>
      <c r="L23421" s="172"/>
    </row>
    <row r="23422" spans="7:12" x14ac:dyDescent="0.15">
      <c r="G23422"/>
      <c r="H23422"/>
      <c r="I23422"/>
      <c r="J23422"/>
      <c r="K23422"/>
      <c r="L23422" s="172"/>
    </row>
    <row r="23423" spans="7:12" x14ac:dyDescent="0.15">
      <c r="G23423"/>
      <c r="H23423"/>
      <c r="I23423"/>
      <c r="J23423"/>
      <c r="K23423"/>
      <c r="L23423" s="172"/>
    </row>
    <row r="23424" spans="7:12" x14ac:dyDescent="0.15">
      <c r="G23424"/>
      <c r="H23424"/>
      <c r="I23424"/>
      <c r="J23424"/>
      <c r="K23424"/>
      <c r="L23424" s="172"/>
    </row>
    <row r="23425" spans="7:12" x14ac:dyDescent="0.15">
      <c r="G23425"/>
      <c r="H23425"/>
      <c r="I23425"/>
      <c r="J23425"/>
      <c r="K23425"/>
      <c r="L23425" s="172"/>
    </row>
    <row r="23426" spans="7:12" x14ac:dyDescent="0.15">
      <c r="G23426"/>
      <c r="H23426"/>
      <c r="I23426"/>
      <c r="J23426"/>
      <c r="K23426"/>
      <c r="L23426" s="172"/>
    </row>
    <row r="23427" spans="7:12" x14ac:dyDescent="0.15">
      <c r="G23427"/>
      <c r="H23427"/>
      <c r="I23427"/>
      <c r="J23427"/>
      <c r="K23427"/>
      <c r="L23427" s="172"/>
    </row>
    <row r="23428" spans="7:12" x14ac:dyDescent="0.15">
      <c r="G23428"/>
      <c r="H23428"/>
      <c r="I23428"/>
      <c r="J23428"/>
      <c r="K23428"/>
      <c r="L23428" s="172"/>
    </row>
    <row r="23429" spans="7:12" x14ac:dyDescent="0.15">
      <c r="G23429"/>
      <c r="H23429"/>
      <c r="I23429"/>
      <c r="J23429"/>
      <c r="K23429"/>
      <c r="L23429" s="172"/>
    </row>
    <row r="23430" spans="7:12" x14ac:dyDescent="0.15">
      <c r="G23430"/>
      <c r="H23430"/>
      <c r="I23430"/>
      <c r="J23430"/>
      <c r="K23430"/>
      <c r="L23430" s="172"/>
    </row>
    <row r="23431" spans="7:12" x14ac:dyDescent="0.15">
      <c r="G23431"/>
      <c r="H23431"/>
      <c r="I23431"/>
      <c r="J23431"/>
      <c r="K23431"/>
      <c r="L23431" s="172"/>
    </row>
    <row r="23432" spans="7:12" x14ac:dyDescent="0.15">
      <c r="G23432"/>
      <c r="H23432"/>
      <c r="I23432"/>
      <c r="J23432"/>
      <c r="K23432"/>
      <c r="L23432" s="172"/>
    </row>
    <row r="23433" spans="7:12" x14ac:dyDescent="0.15">
      <c r="G23433"/>
      <c r="H23433"/>
      <c r="I23433"/>
      <c r="J23433"/>
      <c r="K23433"/>
      <c r="L23433" s="172"/>
    </row>
    <row r="23434" spans="7:12" x14ac:dyDescent="0.15">
      <c r="G23434"/>
      <c r="H23434"/>
      <c r="I23434"/>
      <c r="J23434"/>
      <c r="K23434"/>
      <c r="L23434" s="172"/>
    </row>
    <row r="23435" spans="7:12" x14ac:dyDescent="0.15">
      <c r="G23435"/>
      <c r="H23435"/>
      <c r="I23435"/>
      <c r="J23435"/>
      <c r="K23435"/>
      <c r="L23435" s="172"/>
    </row>
    <row r="23436" spans="7:12" x14ac:dyDescent="0.15">
      <c r="G23436"/>
      <c r="H23436"/>
      <c r="I23436"/>
      <c r="J23436"/>
      <c r="K23436"/>
      <c r="L23436" s="172"/>
    </row>
    <row r="23437" spans="7:12" x14ac:dyDescent="0.15">
      <c r="G23437"/>
      <c r="H23437"/>
      <c r="I23437"/>
      <c r="J23437"/>
      <c r="K23437"/>
      <c r="L23437" s="172"/>
    </row>
    <row r="23438" spans="7:12" x14ac:dyDescent="0.15">
      <c r="G23438"/>
      <c r="H23438"/>
      <c r="I23438"/>
      <c r="J23438"/>
      <c r="K23438"/>
      <c r="L23438" s="172"/>
    </row>
    <row r="23439" spans="7:12" x14ac:dyDescent="0.15">
      <c r="G23439"/>
      <c r="H23439"/>
      <c r="I23439"/>
      <c r="J23439"/>
      <c r="K23439"/>
      <c r="L23439" s="172"/>
    </row>
    <row r="23440" spans="7:12" x14ac:dyDescent="0.15">
      <c r="G23440"/>
      <c r="H23440"/>
      <c r="I23440"/>
      <c r="J23440"/>
      <c r="K23440"/>
      <c r="L23440" s="172"/>
    </row>
    <row r="23441" spans="7:12" x14ac:dyDescent="0.15">
      <c r="G23441"/>
      <c r="H23441"/>
      <c r="I23441"/>
      <c r="J23441"/>
      <c r="K23441"/>
      <c r="L23441" s="172"/>
    </row>
    <row r="23442" spans="7:12" x14ac:dyDescent="0.15">
      <c r="G23442"/>
      <c r="H23442"/>
      <c r="I23442"/>
      <c r="J23442"/>
      <c r="K23442"/>
      <c r="L23442" s="172"/>
    </row>
    <row r="23443" spans="7:12" x14ac:dyDescent="0.15">
      <c r="G23443"/>
      <c r="H23443"/>
      <c r="I23443"/>
      <c r="J23443"/>
      <c r="K23443"/>
      <c r="L23443" s="172"/>
    </row>
    <row r="23444" spans="7:12" x14ac:dyDescent="0.15">
      <c r="G23444"/>
      <c r="H23444"/>
      <c r="I23444"/>
      <c r="J23444"/>
      <c r="K23444"/>
      <c r="L23444" s="172"/>
    </row>
    <row r="23445" spans="7:12" x14ac:dyDescent="0.15">
      <c r="G23445"/>
      <c r="H23445"/>
      <c r="I23445"/>
      <c r="J23445"/>
      <c r="K23445"/>
      <c r="L23445" s="172"/>
    </row>
    <row r="23446" spans="7:12" x14ac:dyDescent="0.15">
      <c r="G23446"/>
      <c r="H23446"/>
      <c r="I23446"/>
      <c r="J23446"/>
      <c r="K23446"/>
      <c r="L23446" s="172"/>
    </row>
    <row r="23447" spans="7:12" x14ac:dyDescent="0.15">
      <c r="G23447"/>
      <c r="H23447"/>
      <c r="I23447"/>
      <c r="J23447"/>
      <c r="K23447"/>
      <c r="L23447" s="172"/>
    </row>
    <row r="23448" spans="7:12" x14ac:dyDescent="0.15">
      <c r="G23448"/>
      <c r="H23448"/>
      <c r="I23448"/>
      <c r="J23448"/>
      <c r="K23448"/>
      <c r="L23448" s="172"/>
    </row>
    <row r="23449" spans="7:12" x14ac:dyDescent="0.15">
      <c r="G23449"/>
      <c r="H23449"/>
      <c r="I23449"/>
      <c r="J23449"/>
      <c r="K23449"/>
      <c r="L23449" s="172"/>
    </row>
    <row r="23450" spans="7:12" x14ac:dyDescent="0.15">
      <c r="G23450"/>
      <c r="H23450"/>
      <c r="I23450"/>
      <c r="J23450"/>
      <c r="K23450"/>
      <c r="L23450" s="172"/>
    </row>
    <row r="23451" spans="7:12" x14ac:dyDescent="0.15">
      <c r="G23451"/>
      <c r="H23451"/>
      <c r="I23451"/>
      <c r="J23451"/>
      <c r="K23451"/>
      <c r="L23451" s="172"/>
    </row>
    <row r="23452" spans="7:12" x14ac:dyDescent="0.15">
      <c r="G23452"/>
      <c r="H23452"/>
      <c r="I23452"/>
      <c r="J23452"/>
      <c r="K23452"/>
      <c r="L23452" s="172"/>
    </row>
    <row r="23453" spans="7:12" x14ac:dyDescent="0.15">
      <c r="G23453"/>
      <c r="H23453"/>
      <c r="I23453"/>
      <c r="J23453"/>
      <c r="K23453"/>
      <c r="L23453" s="172"/>
    </row>
    <row r="23454" spans="7:12" x14ac:dyDescent="0.15">
      <c r="G23454"/>
      <c r="H23454"/>
      <c r="I23454"/>
      <c r="J23454"/>
      <c r="K23454"/>
      <c r="L23454" s="172"/>
    </row>
    <row r="23455" spans="7:12" x14ac:dyDescent="0.15">
      <c r="G23455"/>
      <c r="H23455"/>
      <c r="I23455"/>
      <c r="J23455"/>
      <c r="K23455"/>
      <c r="L23455" s="172"/>
    </row>
    <row r="23456" spans="7:12" x14ac:dyDescent="0.15">
      <c r="G23456"/>
      <c r="H23456"/>
      <c r="I23456"/>
      <c r="J23456"/>
      <c r="K23456"/>
      <c r="L23456" s="172"/>
    </row>
    <row r="23457" spans="7:12" x14ac:dyDescent="0.15">
      <c r="G23457"/>
      <c r="H23457"/>
      <c r="I23457"/>
      <c r="J23457"/>
      <c r="K23457"/>
      <c r="L23457" s="172"/>
    </row>
    <row r="23458" spans="7:12" x14ac:dyDescent="0.15">
      <c r="G23458"/>
      <c r="H23458"/>
      <c r="I23458"/>
      <c r="J23458"/>
      <c r="K23458"/>
      <c r="L23458" s="172"/>
    </row>
    <row r="23459" spans="7:12" x14ac:dyDescent="0.15">
      <c r="G23459"/>
      <c r="H23459"/>
      <c r="I23459"/>
      <c r="J23459"/>
      <c r="K23459"/>
      <c r="L23459" s="172"/>
    </row>
    <row r="23460" spans="7:12" x14ac:dyDescent="0.15">
      <c r="G23460"/>
      <c r="H23460"/>
      <c r="I23460"/>
      <c r="J23460"/>
      <c r="K23460"/>
      <c r="L23460" s="172"/>
    </row>
    <row r="23461" spans="7:12" x14ac:dyDescent="0.15">
      <c r="G23461"/>
      <c r="H23461"/>
      <c r="I23461"/>
      <c r="J23461"/>
      <c r="K23461"/>
      <c r="L23461" s="172"/>
    </row>
    <row r="23462" spans="7:12" x14ac:dyDescent="0.15">
      <c r="G23462"/>
      <c r="H23462"/>
      <c r="I23462"/>
      <c r="J23462"/>
      <c r="K23462"/>
      <c r="L23462" s="172"/>
    </row>
    <row r="23463" spans="7:12" x14ac:dyDescent="0.15">
      <c r="G23463"/>
      <c r="H23463"/>
      <c r="I23463"/>
      <c r="J23463"/>
      <c r="K23463"/>
      <c r="L23463" s="172"/>
    </row>
    <row r="23464" spans="7:12" x14ac:dyDescent="0.15">
      <c r="G23464"/>
      <c r="H23464"/>
      <c r="I23464"/>
      <c r="J23464"/>
      <c r="K23464"/>
      <c r="L23464" s="172"/>
    </row>
    <row r="23465" spans="7:12" x14ac:dyDescent="0.15">
      <c r="G23465"/>
      <c r="H23465"/>
      <c r="I23465"/>
      <c r="J23465"/>
      <c r="K23465"/>
      <c r="L23465" s="172"/>
    </row>
    <row r="23466" spans="7:12" x14ac:dyDescent="0.15">
      <c r="G23466"/>
      <c r="H23466"/>
      <c r="I23466"/>
      <c r="J23466"/>
      <c r="K23466"/>
      <c r="L23466" s="172"/>
    </row>
    <row r="23467" spans="7:12" x14ac:dyDescent="0.15">
      <c r="G23467"/>
      <c r="H23467"/>
      <c r="I23467"/>
      <c r="J23467"/>
      <c r="K23467"/>
      <c r="L23467" s="172"/>
    </row>
    <row r="23468" spans="7:12" x14ac:dyDescent="0.15">
      <c r="G23468"/>
      <c r="H23468"/>
      <c r="I23468"/>
      <c r="J23468"/>
      <c r="K23468"/>
      <c r="L23468" s="172"/>
    </row>
    <row r="23469" spans="7:12" x14ac:dyDescent="0.15">
      <c r="G23469"/>
      <c r="H23469"/>
      <c r="I23469"/>
      <c r="J23469"/>
      <c r="K23469"/>
      <c r="L23469" s="172"/>
    </row>
    <row r="23470" spans="7:12" x14ac:dyDescent="0.15">
      <c r="G23470"/>
      <c r="H23470"/>
      <c r="I23470"/>
      <c r="J23470"/>
      <c r="K23470"/>
      <c r="L23470" s="172"/>
    </row>
    <row r="23471" spans="7:12" x14ac:dyDescent="0.15">
      <c r="G23471"/>
      <c r="H23471"/>
      <c r="I23471"/>
      <c r="J23471"/>
      <c r="K23471"/>
      <c r="L23471" s="172"/>
    </row>
    <row r="23472" spans="7:12" x14ac:dyDescent="0.15">
      <c r="G23472"/>
      <c r="H23472"/>
      <c r="I23472"/>
      <c r="J23472"/>
      <c r="K23472"/>
      <c r="L23472" s="172"/>
    </row>
    <row r="23473" spans="7:12" x14ac:dyDescent="0.15">
      <c r="G23473"/>
      <c r="H23473"/>
      <c r="I23473"/>
      <c r="J23473"/>
      <c r="K23473"/>
      <c r="L23473" s="172"/>
    </row>
    <row r="23474" spans="7:12" x14ac:dyDescent="0.15">
      <c r="G23474"/>
      <c r="H23474"/>
      <c r="I23474"/>
      <c r="J23474"/>
      <c r="K23474"/>
      <c r="L23474" s="172"/>
    </row>
    <row r="23475" spans="7:12" x14ac:dyDescent="0.15">
      <c r="G23475"/>
      <c r="H23475"/>
      <c r="I23475"/>
      <c r="J23475"/>
      <c r="K23475"/>
      <c r="L23475" s="172"/>
    </row>
    <row r="23476" spans="7:12" x14ac:dyDescent="0.15">
      <c r="G23476"/>
      <c r="H23476"/>
      <c r="I23476"/>
      <c r="J23476"/>
      <c r="K23476"/>
      <c r="L23476" s="172"/>
    </row>
    <row r="23477" spans="7:12" x14ac:dyDescent="0.15">
      <c r="G23477"/>
      <c r="H23477"/>
      <c r="I23477"/>
      <c r="J23477"/>
      <c r="K23477"/>
      <c r="L23477" s="172"/>
    </row>
    <row r="23478" spans="7:12" x14ac:dyDescent="0.15">
      <c r="G23478"/>
      <c r="H23478"/>
      <c r="I23478"/>
      <c r="J23478"/>
      <c r="K23478"/>
      <c r="L23478" s="172"/>
    </row>
    <row r="23479" spans="7:12" x14ac:dyDescent="0.15">
      <c r="G23479"/>
      <c r="H23479"/>
      <c r="I23479"/>
      <c r="J23479"/>
      <c r="K23479"/>
      <c r="L23479" s="172"/>
    </row>
    <row r="23480" spans="7:12" x14ac:dyDescent="0.15">
      <c r="G23480"/>
      <c r="H23480"/>
      <c r="I23480"/>
      <c r="J23480"/>
      <c r="K23480"/>
      <c r="L23480" s="172"/>
    </row>
    <row r="23481" spans="7:12" x14ac:dyDescent="0.15">
      <c r="G23481"/>
      <c r="H23481"/>
      <c r="I23481"/>
      <c r="J23481"/>
      <c r="K23481"/>
      <c r="L23481" s="172"/>
    </row>
    <row r="23482" spans="7:12" x14ac:dyDescent="0.15">
      <c r="G23482"/>
      <c r="H23482"/>
      <c r="I23482"/>
      <c r="J23482"/>
      <c r="K23482"/>
      <c r="L23482" s="172"/>
    </row>
    <row r="23483" spans="7:12" x14ac:dyDescent="0.15">
      <c r="G23483"/>
      <c r="H23483"/>
      <c r="I23483"/>
      <c r="J23483"/>
      <c r="K23483"/>
      <c r="L23483" s="172"/>
    </row>
    <row r="23484" spans="7:12" x14ac:dyDescent="0.15">
      <c r="G23484"/>
      <c r="H23484"/>
      <c r="I23484"/>
      <c r="J23484"/>
      <c r="K23484"/>
      <c r="L23484" s="172"/>
    </row>
    <row r="23485" spans="7:12" x14ac:dyDescent="0.15">
      <c r="G23485"/>
      <c r="H23485"/>
      <c r="I23485"/>
      <c r="J23485"/>
      <c r="K23485"/>
      <c r="L23485" s="172"/>
    </row>
    <row r="23486" spans="7:12" x14ac:dyDescent="0.15">
      <c r="G23486"/>
      <c r="H23486"/>
      <c r="I23486"/>
      <c r="J23486"/>
      <c r="K23486"/>
      <c r="L23486" s="172"/>
    </row>
    <row r="23487" spans="7:12" x14ac:dyDescent="0.15">
      <c r="G23487"/>
      <c r="H23487"/>
      <c r="I23487"/>
      <c r="J23487"/>
      <c r="K23487"/>
      <c r="L23487" s="172"/>
    </row>
    <row r="23488" spans="7:12" x14ac:dyDescent="0.15">
      <c r="G23488"/>
      <c r="H23488"/>
      <c r="I23488"/>
      <c r="J23488"/>
      <c r="K23488"/>
      <c r="L23488" s="172"/>
    </row>
    <row r="23489" spans="7:12" x14ac:dyDescent="0.15">
      <c r="G23489"/>
      <c r="H23489"/>
      <c r="I23489"/>
      <c r="J23489"/>
      <c r="K23489"/>
      <c r="L23489" s="172"/>
    </row>
    <row r="23490" spans="7:12" x14ac:dyDescent="0.15">
      <c r="G23490"/>
      <c r="H23490"/>
      <c r="I23490"/>
      <c r="J23490"/>
      <c r="K23490"/>
      <c r="L23490" s="172"/>
    </row>
    <row r="23491" spans="7:12" x14ac:dyDescent="0.15">
      <c r="G23491"/>
      <c r="H23491"/>
      <c r="I23491"/>
      <c r="J23491"/>
      <c r="K23491"/>
      <c r="L23491" s="172"/>
    </row>
    <row r="23492" spans="7:12" x14ac:dyDescent="0.15">
      <c r="G23492"/>
      <c r="H23492"/>
      <c r="I23492"/>
      <c r="J23492"/>
      <c r="K23492"/>
      <c r="L23492" s="172"/>
    </row>
    <row r="23493" spans="7:12" x14ac:dyDescent="0.15">
      <c r="G23493"/>
      <c r="H23493"/>
      <c r="I23493"/>
      <c r="J23493"/>
      <c r="K23493"/>
      <c r="L23493" s="172"/>
    </row>
    <row r="23494" spans="7:12" x14ac:dyDescent="0.15">
      <c r="G23494"/>
      <c r="H23494"/>
      <c r="I23494"/>
      <c r="J23494"/>
      <c r="K23494"/>
      <c r="L23494" s="172"/>
    </row>
    <row r="23495" spans="7:12" x14ac:dyDescent="0.15">
      <c r="G23495"/>
      <c r="H23495"/>
      <c r="I23495"/>
      <c r="J23495"/>
      <c r="K23495"/>
      <c r="L23495" s="172"/>
    </row>
    <row r="23496" spans="7:12" x14ac:dyDescent="0.15">
      <c r="G23496"/>
      <c r="H23496"/>
      <c r="I23496"/>
      <c r="J23496"/>
      <c r="K23496"/>
      <c r="L23496" s="172"/>
    </row>
    <row r="23497" spans="7:12" x14ac:dyDescent="0.15">
      <c r="G23497"/>
      <c r="H23497"/>
      <c r="I23497"/>
      <c r="J23497"/>
      <c r="K23497"/>
      <c r="L23497" s="172"/>
    </row>
    <row r="23498" spans="7:12" x14ac:dyDescent="0.15">
      <c r="G23498"/>
      <c r="H23498"/>
      <c r="I23498"/>
      <c r="J23498"/>
      <c r="K23498"/>
      <c r="L23498" s="172"/>
    </row>
    <row r="23499" spans="7:12" x14ac:dyDescent="0.15">
      <c r="G23499"/>
      <c r="H23499"/>
      <c r="I23499"/>
      <c r="J23499"/>
      <c r="K23499"/>
      <c r="L23499" s="172"/>
    </row>
    <row r="23500" spans="7:12" x14ac:dyDescent="0.15">
      <c r="G23500"/>
      <c r="H23500"/>
      <c r="I23500"/>
      <c r="J23500"/>
      <c r="K23500"/>
      <c r="L23500" s="172"/>
    </row>
    <row r="23501" spans="7:12" x14ac:dyDescent="0.15">
      <c r="G23501"/>
      <c r="H23501"/>
      <c r="I23501"/>
      <c r="J23501"/>
      <c r="K23501"/>
      <c r="L23501" s="172"/>
    </row>
    <row r="23502" spans="7:12" x14ac:dyDescent="0.15">
      <c r="G23502"/>
      <c r="H23502"/>
      <c r="I23502"/>
      <c r="J23502"/>
      <c r="K23502"/>
      <c r="L23502" s="172"/>
    </row>
    <row r="23503" spans="7:12" x14ac:dyDescent="0.15">
      <c r="G23503"/>
      <c r="H23503"/>
      <c r="I23503"/>
      <c r="J23503"/>
      <c r="K23503"/>
      <c r="L23503" s="172"/>
    </row>
    <row r="23504" spans="7:12" x14ac:dyDescent="0.15">
      <c r="G23504"/>
      <c r="H23504"/>
      <c r="I23504"/>
      <c r="J23504"/>
      <c r="K23504"/>
      <c r="L23504" s="172"/>
    </row>
    <row r="23505" spans="7:12" x14ac:dyDescent="0.15">
      <c r="G23505"/>
      <c r="H23505"/>
      <c r="I23505"/>
      <c r="J23505"/>
      <c r="K23505"/>
      <c r="L23505" s="172"/>
    </row>
    <row r="23506" spans="7:12" x14ac:dyDescent="0.15">
      <c r="G23506"/>
      <c r="H23506"/>
      <c r="I23506"/>
      <c r="J23506"/>
      <c r="K23506"/>
      <c r="L23506" s="172"/>
    </row>
    <row r="23507" spans="7:12" x14ac:dyDescent="0.15">
      <c r="G23507"/>
      <c r="H23507"/>
      <c r="I23507"/>
      <c r="J23507"/>
      <c r="K23507"/>
      <c r="L23507" s="172"/>
    </row>
    <row r="23508" spans="7:12" x14ac:dyDescent="0.15">
      <c r="G23508"/>
      <c r="H23508"/>
      <c r="I23508"/>
      <c r="J23508"/>
      <c r="K23508"/>
      <c r="L23508" s="172"/>
    </row>
    <row r="23509" spans="7:12" x14ac:dyDescent="0.15">
      <c r="G23509"/>
      <c r="H23509"/>
      <c r="I23509"/>
      <c r="J23509"/>
      <c r="K23509"/>
      <c r="L23509" s="172"/>
    </row>
    <row r="23510" spans="7:12" x14ac:dyDescent="0.15">
      <c r="G23510"/>
      <c r="H23510"/>
      <c r="I23510"/>
      <c r="J23510"/>
      <c r="K23510"/>
      <c r="L23510" s="172"/>
    </row>
    <row r="23511" spans="7:12" x14ac:dyDescent="0.15">
      <c r="G23511"/>
      <c r="H23511"/>
      <c r="I23511"/>
      <c r="J23511"/>
      <c r="K23511"/>
      <c r="L23511" s="172"/>
    </row>
    <row r="23512" spans="7:12" x14ac:dyDescent="0.15">
      <c r="G23512"/>
      <c r="H23512"/>
      <c r="I23512"/>
      <c r="J23512"/>
      <c r="K23512"/>
      <c r="L23512" s="172"/>
    </row>
    <row r="23513" spans="7:12" x14ac:dyDescent="0.15">
      <c r="G23513"/>
      <c r="H23513"/>
      <c r="I23513"/>
      <c r="J23513"/>
      <c r="K23513"/>
      <c r="L23513" s="172"/>
    </row>
    <row r="23514" spans="7:12" x14ac:dyDescent="0.15">
      <c r="G23514"/>
      <c r="H23514"/>
      <c r="I23514"/>
      <c r="J23514"/>
      <c r="K23514"/>
      <c r="L23514" s="172"/>
    </row>
    <row r="23515" spans="7:12" x14ac:dyDescent="0.15">
      <c r="G23515"/>
      <c r="H23515"/>
      <c r="I23515"/>
      <c r="J23515"/>
      <c r="K23515"/>
      <c r="L23515" s="172"/>
    </row>
    <row r="23516" spans="7:12" x14ac:dyDescent="0.15">
      <c r="G23516"/>
      <c r="H23516"/>
      <c r="I23516"/>
      <c r="J23516"/>
      <c r="K23516"/>
      <c r="L23516" s="172"/>
    </row>
    <row r="23517" spans="7:12" x14ac:dyDescent="0.15">
      <c r="G23517"/>
      <c r="H23517"/>
      <c r="I23517"/>
      <c r="J23517"/>
      <c r="K23517"/>
      <c r="L23517" s="172"/>
    </row>
    <row r="23518" spans="7:12" x14ac:dyDescent="0.15">
      <c r="G23518"/>
      <c r="H23518"/>
      <c r="I23518"/>
      <c r="J23518"/>
      <c r="K23518"/>
      <c r="L23518" s="172"/>
    </row>
    <row r="23519" spans="7:12" x14ac:dyDescent="0.15">
      <c r="G23519"/>
      <c r="H23519"/>
      <c r="I23519"/>
      <c r="J23519"/>
      <c r="K23519"/>
      <c r="L23519" s="172"/>
    </row>
    <row r="23520" spans="7:12" x14ac:dyDescent="0.15">
      <c r="G23520"/>
      <c r="H23520"/>
      <c r="I23520"/>
      <c r="J23520"/>
      <c r="K23520"/>
      <c r="L23520" s="172"/>
    </row>
    <row r="23521" spans="7:12" x14ac:dyDescent="0.15">
      <c r="G23521"/>
      <c r="H23521"/>
      <c r="I23521"/>
      <c r="J23521"/>
      <c r="K23521"/>
      <c r="L23521" s="172"/>
    </row>
    <row r="23522" spans="7:12" x14ac:dyDescent="0.15">
      <c r="G23522"/>
      <c r="H23522"/>
      <c r="I23522"/>
      <c r="J23522"/>
      <c r="K23522"/>
      <c r="L23522" s="172"/>
    </row>
    <row r="23523" spans="7:12" x14ac:dyDescent="0.15">
      <c r="G23523"/>
      <c r="H23523"/>
      <c r="I23523"/>
      <c r="J23523"/>
      <c r="K23523"/>
      <c r="L23523" s="172"/>
    </row>
    <row r="23524" spans="7:12" x14ac:dyDescent="0.15">
      <c r="G23524"/>
      <c r="H23524"/>
      <c r="I23524"/>
      <c r="J23524"/>
      <c r="K23524"/>
      <c r="L23524" s="172"/>
    </row>
    <row r="23525" spans="7:12" x14ac:dyDescent="0.15">
      <c r="G23525"/>
      <c r="H23525"/>
      <c r="I23525"/>
      <c r="J23525"/>
      <c r="K23525"/>
      <c r="L23525" s="172"/>
    </row>
    <row r="23526" spans="7:12" x14ac:dyDescent="0.15">
      <c r="G23526"/>
      <c r="H23526"/>
      <c r="I23526"/>
      <c r="J23526"/>
      <c r="K23526"/>
      <c r="L23526" s="172"/>
    </row>
    <row r="23527" spans="7:12" x14ac:dyDescent="0.15">
      <c r="G23527"/>
      <c r="H23527"/>
      <c r="I23527"/>
      <c r="J23527"/>
      <c r="K23527"/>
      <c r="L23527" s="172"/>
    </row>
    <row r="23528" spans="7:12" x14ac:dyDescent="0.15">
      <c r="G23528"/>
      <c r="H23528"/>
      <c r="I23528"/>
      <c r="J23528"/>
      <c r="K23528"/>
      <c r="L23528" s="172"/>
    </row>
    <row r="23529" spans="7:12" x14ac:dyDescent="0.15">
      <c r="G23529"/>
      <c r="H23529"/>
      <c r="I23529"/>
      <c r="J23529"/>
      <c r="K23529"/>
      <c r="L23529" s="172"/>
    </row>
    <row r="23530" spans="7:12" x14ac:dyDescent="0.15">
      <c r="G23530"/>
      <c r="H23530"/>
      <c r="I23530"/>
      <c r="J23530"/>
      <c r="K23530"/>
      <c r="L23530" s="172"/>
    </row>
    <row r="23531" spans="7:12" x14ac:dyDescent="0.15">
      <c r="G23531"/>
      <c r="H23531"/>
      <c r="I23531"/>
      <c r="J23531"/>
      <c r="K23531"/>
      <c r="L23531" s="172"/>
    </row>
    <row r="23532" spans="7:12" x14ac:dyDescent="0.15">
      <c r="G23532"/>
      <c r="H23532"/>
      <c r="I23532"/>
      <c r="J23532"/>
      <c r="K23532"/>
      <c r="L23532" s="172"/>
    </row>
    <row r="23533" spans="7:12" x14ac:dyDescent="0.15">
      <c r="G23533"/>
      <c r="H23533"/>
      <c r="I23533"/>
      <c r="J23533"/>
      <c r="K23533"/>
      <c r="L23533" s="172"/>
    </row>
    <row r="23534" spans="7:12" x14ac:dyDescent="0.15">
      <c r="G23534"/>
      <c r="H23534"/>
      <c r="I23534"/>
      <c r="J23534"/>
      <c r="K23534"/>
      <c r="L23534" s="172"/>
    </row>
    <row r="23535" spans="7:12" x14ac:dyDescent="0.15">
      <c r="G23535"/>
      <c r="H23535"/>
      <c r="I23535"/>
      <c r="J23535"/>
      <c r="K23535"/>
      <c r="L23535" s="172"/>
    </row>
    <row r="23536" spans="7:12" x14ac:dyDescent="0.15">
      <c r="G23536"/>
      <c r="H23536"/>
      <c r="I23536"/>
      <c r="J23536"/>
      <c r="K23536"/>
      <c r="L23536" s="172"/>
    </row>
    <row r="23537" spans="7:12" x14ac:dyDescent="0.15">
      <c r="G23537"/>
      <c r="H23537"/>
      <c r="I23537"/>
      <c r="J23537"/>
      <c r="K23537"/>
      <c r="L23537" s="172"/>
    </row>
    <row r="23538" spans="7:12" x14ac:dyDescent="0.15">
      <c r="G23538"/>
      <c r="H23538"/>
      <c r="I23538"/>
      <c r="J23538"/>
      <c r="K23538"/>
      <c r="L23538" s="172"/>
    </row>
    <row r="23539" spans="7:12" x14ac:dyDescent="0.15">
      <c r="G23539"/>
      <c r="H23539"/>
      <c r="I23539"/>
      <c r="J23539"/>
      <c r="K23539"/>
      <c r="L23539" s="172"/>
    </row>
    <row r="23540" spans="7:12" x14ac:dyDescent="0.15">
      <c r="G23540"/>
      <c r="H23540"/>
      <c r="I23540"/>
      <c r="J23540"/>
      <c r="K23540"/>
      <c r="L23540" s="172"/>
    </row>
    <row r="23541" spans="7:12" x14ac:dyDescent="0.15">
      <c r="G23541"/>
      <c r="H23541"/>
      <c r="I23541"/>
      <c r="J23541"/>
      <c r="K23541"/>
      <c r="L23541" s="172"/>
    </row>
    <row r="23542" spans="7:12" x14ac:dyDescent="0.15">
      <c r="G23542"/>
      <c r="H23542"/>
      <c r="I23542"/>
      <c r="J23542"/>
      <c r="K23542"/>
      <c r="L23542" s="172"/>
    </row>
    <row r="23543" spans="7:12" x14ac:dyDescent="0.15">
      <c r="G23543"/>
      <c r="H23543"/>
      <c r="I23543"/>
      <c r="J23543"/>
      <c r="K23543"/>
      <c r="L23543" s="172"/>
    </row>
    <row r="23544" spans="7:12" x14ac:dyDescent="0.15">
      <c r="G23544"/>
      <c r="H23544"/>
      <c r="I23544"/>
      <c r="J23544"/>
      <c r="K23544"/>
      <c r="L23544" s="172"/>
    </row>
    <row r="23545" spans="7:12" x14ac:dyDescent="0.15">
      <c r="G23545"/>
      <c r="H23545"/>
      <c r="I23545"/>
      <c r="J23545"/>
      <c r="K23545"/>
      <c r="L23545" s="172"/>
    </row>
    <row r="23546" spans="7:12" x14ac:dyDescent="0.15">
      <c r="G23546"/>
      <c r="H23546"/>
      <c r="I23546"/>
      <c r="J23546"/>
      <c r="K23546"/>
      <c r="L23546" s="172"/>
    </row>
    <row r="23547" spans="7:12" x14ac:dyDescent="0.15">
      <c r="G23547"/>
      <c r="H23547"/>
      <c r="I23547"/>
      <c r="J23547"/>
      <c r="K23547"/>
      <c r="L23547" s="172"/>
    </row>
    <row r="23548" spans="7:12" x14ac:dyDescent="0.15">
      <c r="G23548"/>
      <c r="H23548"/>
      <c r="I23548"/>
      <c r="J23548"/>
      <c r="K23548"/>
      <c r="L23548" s="172"/>
    </row>
    <row r="23549" spans="7:12" x14ac:dyDescent="0.15">
      <c r="G23549"/>
      <c r="H23549"/>
      <c r="I23549"/>
      <c r="J23549"/>
      <c r="K23549"/>
      <c r="L23549" s="172"/>
    </row>
    <row r="23550" spans="7:12" x14ac:dyDescent="0.15">
      <c r="G23550"/>
      <c r="H23550"/>
      <c r="I23550"/>
      <c r="J23550"/>
      <c r="K23550"/>
      <c r="L23550" s="172"/>
    </row>
    <row r="23551" spans="7:12" x14ac:dyDescent="0.15">
      <c r="G23551"/>
      <c r="H23551"/>
      <c r="I23551"/>
      <c r="J23551"/>
      <c r="K23551"/>
      <c r="L23551" s="172"/>
    </row>
    <row r="23552" spans="7:12" x14ac:dyDescent="0.15">
      <c r="G23552"/>
      <c r="H23552"/>
      <c r="I23552"/>
      <c r="J23552"/>
      <c r="K23552"/>
      <c r="L23552" s="172"/>
    </row>
    <row r="23553" spans="7:12" x14ac:dyDescent="0.15">
      <c r="G23553"/>
      <c r="H23553"/>
      <c r="I23553"/>
      <c r="J23553"/>
      <c r="K23553"/>
      <c r="L23553" s="172"/>
    </row>
    <row r="23554" spans="7:12" x14ac:dyDescent="0.15">
      <c r="G23554"/>
      <c r="H23554"/>
      <c r="I23554"/>
      <c r="J23554"/>
      <c r="K23554"/>
      <c r="L23554" s="172"/>
    </row>
    <row r="23555" spans="7:12" x14ac:dyDescent="0.15">
      <c r="G23555"/>
      <c r="H23555"/>
      <c r="I23555"/>
      <c r="J23555"/>
      <c r="K23555"/>
      <c r="L23555" s="172"/>
    </row>
    <row r="23556" spans="7:12" x14ac:dyDescent="0.15">
      <c r="G23556"/>
      <c r="H23556"/>
      <c r="I23556"/>
      <c r="J23556"/>
      <c r="K23556"/>
      <c r="L23556" s="172"/>
    </row>
    <row r="23557" spans="7:12" x14ac:dyDescent="0.15">
      <c r="G23557"/>
      <c r="H23557"/>
      <c r="I23557"/>
      <c r="J23557"/>
      <c r="K23557"/>
      <c r="L23557" s="172"/>
    </row>
    <row r="23558" spans="7:12" x14ac:dyDescent="0.15">
      <c r="G23558"/>
      <c r="H23558"/>
      <c r="I23558"/>
      <c r="J23558"/>
      <c r="K23558"/>
      <c r="L23558" s="172"/>
    </row>
    <row r="23559" spans="7:12" x14ac:dyDescent="0.15">
      <c r="G23559"/>
      <c r="H23559"/>
      <c r="I23559"/>
      <c r="J23559"/>
      <c r="K23559"/>
      <c r="L23559" s="172"/>
    </row>
    <row r="23560" spans="7:12" x14ac:dyDescent="0.15">
      <c r="G23560"/>
      <c r="H23560"/>
      <c r="I23560"/>
      <c r="J23560"/>
      <c r="K23560"/>
      <c r="L23560" s="172"/>
    </row>
    <row r="23561" spans="7:12" x14ac:dyDescent="0.15">
      <c r="G23561"/>
      <c r="H23561"/>
      <c r="I23561"/>
      <c r="J23561"/>
      <c r="K23561"/>
      <c r="L23561" s="172"/>
    </row>
    <row r="23562" spans="7:12" x14ac:dyDescent="0.15">
      <c r="G23562"/>
      <c r="H23562"/>
      <c r="I23562"/>
      <c r="J23562"/>
      <c r="K23562"/>
      <c r="L23562" s="172"/>
    </row>
    <row r="23563" spans="7:12" x14ac:dyDescent="0.15">
      <c r="G23563"/>
      <c r="H23563"/>
      <c r="I23563"/>
      <c r="J23563"/>
      <c r="K23563"/>
      <c r="L23563" s="172"/>
    </row>
    <row r="23564" spans="7:12" x14ac:dyDescent="0.15">
      <c r="G23564"/>
      <c r="H23564"/>
      <c r="I23564"/>
      <c r="J23564"/>
      <c r="K23564"/>
      <c r="L23564" s="172"/>
    </row>
    <row r="23565" spans="7:12" x14ac:dyDescent="0.15">
      <c r="G23565"/>
      <c r="H23565"/>
      <c r="I23565"/>
      <c r="J23565"/>
      <c r="K23565"/>
      <c r="L23565" s="172"/>
    </row>
    <row r="23566" spans="7:12" x14ac:dyDescent="0.15">
      <c r="G23566"/>
      <c r="H23566"/>
      <c r="I23566"/>
      <c r="J23566"/>
      <c r="K23566"/>
      <c r="L23566" s="172"/>
    </row>
    <row r="23567" spans="7:12" x14ac:dyDescent="0.15">
      <c r="G23567"/>
      <c r="H23567"/>
      <c r="I23567"/>
      <c r="J23567"/>
      <c r="K23567"/>
      <c r="L23567" s="172"/>
    </row>
    <row r="23568" spans="7:12" x14ac:dyDescent="0.15">
      <c r="G23568"/>
      <c r="H23568"/>
      <c r="I23568"/>
      <c r="J23568"/>
      <c r="K23568"/>
      <c r="L23568" s="172"/>
    </row>
    <row r="23569" spans="7:12" x14ac:dyDescent="0.15">
      <c r="G23569"/>
      <c r="H23569"/>
      <c r="I23569"/>
      <c r="J23569"/>
      <c r="K23569"/>
      <c r="L23569" s="172"/>
    </row>
    <row r="23570" spans="7:12" x14ac:dyDescent="0.15">
      <c r="G23570"/>
      <c r="H23570"/>
      <c r="I23570"/>
      <c r="J23570"/>
      <c r="K23570"/>
      <c r="L23570" s="172"/>
    </row>
    <row r="23571" spans="7:12" x14ac:dyDescent="0.15">
      <c r="G23571"/>
      <c r="H23571"/>
      <c r="I23571"/>
      <c r="J23571"/>
      <c r="K23571"/>
      <c r="L23571" s="172"/>
    </row>
    <row r="23572" spans="7:12" x14ac:dyDescent="0.15">
      <c r="G23572"/>
      <c r="H23572"/>
      <c r="I23572"/>
      <c r="J23572"/>
      <c r="K23572"/>
      <c r="L23572" s="172"/>
    </row>
    <row r="23573" spans="7:12" x14ac:dyDescent="0.15">
      <c r="G23573"/>
      <c r="H23573"/>
      <c r="I23573"/>
      <c r="J23573"/>
      <c r="K23573"/>
      <c r="L23573" s="172"/>
    </row>
    <row r="23574" spans="7:12" x14ac:dyDescent="0.15">
      <c r="G23574"/>
      <c r="H23574"/>
      <c r="I23574"/>
      <c r="J23574"/>
      <c r="K23574"/>
      <c r="L23574" s="172"/>
    </row>
    <row r="23575" spans="7:12" x14ac:dyDescent="0.15">
      <c r="G23575"/>
      <c r="H23575"/>
      <c r="I23575"/>
      <c r="J23575"/>
      <c r="K23575"/>
      <c r="L23575" s="172"/>
    </row>
    <row r="23576" spans="7:12" x14ac:dyDescent="0.15">
      <c r="G23576"/>
      <c r="H23576"/>
      <c r="I23576"/>
      <c r="J23576"/>
      <c r="K23576"/>
      <c r="L23576" s="172"/>
    </row>
    <row r="23577" spans="7:12" x14ac:dyDescent="0.15">
      <c r="G23577"/>
      <c r="H23577"/>
      <c r="I23577"/>
      <c r="J23577"/>
      <c r="K23577"/>
      <c r="L23577" s="172"/>
    </row>
    <row r="23578" spans="7:12" x14ac:dyDescent="0.15">
      <c r="G23578"/>
      <c r="H23578"/>
      <c r="I23578"/>
      <c r="J23578"/>
      <c r="K23578"/>
      <c r="L23578" s="172"/>
    </row>
    <row r="23579" spans="7:12" x14ac:dyDescent="0.15">
      <c r="G23579"/>
      <c r="H23579"/>
      <c r="I23579"/>
      <c r="J23579"/>
      <c r="K23579"/>
      <c r="L23579" s="172"/>
    </row>
    <row r="23580" spans="7:12" x14ac:dyDescent="0.15">
      <c r="G23580"/>
      <c r="H23580"/>
      <c r="I23580"/>
      <c r="J23580"/>
      <c r="K23580"/>
      <c r="L23580" s="172"/>
    </row>
    <row r="23581" spans="7:12" x14ac:dyDescent="0.15">
      <c r="G23581"/>
      <c r="H23581"/>
      <c r="I23581"/>
      <c r="J23581"/>
      <c r="K23581"/>
      <c r="L23581" s="172"/>
    </row>
    <row r="23582" spans="7:12" x14ac:dyDescent="0.15">
      <c r="G23582"/>
      <c r="H23582"/>
      <c r="I23582"/>
      <c r="J23582"/>
      <c r="K23582"/>
      <c r="L23582" s="172"/>
    </row>
    <row r="23583" spans="7:12" x14ac:dyDescent="0.15">
      <c r="G23583"/>
      <c r="H23583"/>
      <c r="I23583"/>
      <c r="J23583"/>
      <c r="K23583"/>
      <c r="L23583" s="172"/>
    </row>
    <row r="23584" spans="7:12" x14ac:dyDescent="0.15">
      <c r="G23584"/>
      <c r="H23584"/>
      <c r="I23584"/>
      <c r="J23584"/>
      <c r="K23584"/>
      <c r="L23584" s="172"/>
    </row>
    <row r="23585" spans="7:12" x14ac:dyDescent="0.15">
      <c r="G23585"/>
      <c r="H23585"/>
      <c r="I23585"/>
      <c r="J23585"/>
      <c r="K23585"/>
      <c r="L23585" s="172"/>
    </row>
    <row r="23586" spans="7:12" x14ac:dyDescent="0.15">
      <c r="G23586"/>
      <c r="H23586"/>
      <c r="I23586"/>
      <c r="J23586"/>
      <c r="K23586"/>
      <c r="L23586" s="172"/>
    </row>
    <row r="23587" spans="7:12" x14ac:dyDescent="0.15">
      <c r="G23587"/>
      <c r="H23587"/>
      <c r="I23587"/>
      <c r="J23587"/>
      <c r="K23587"/>
      <c r="L23587" s="172"/>
    </row>
    <row r="23588" spans="7:12" x14ac:dyDescent="0.15">
      <c r="G23588"/>
      <c r="H23588"/>
      <c r="I23588"/>
      <c r="J23588"/>
      <c r="K23588"/>
      <c r="L23588" s="172"/>
    </row>
    <row r="23589" spans="7:12" x14ac:dyDescent="0.15">
      <c r="G23589"/>
      <c r="H23589"/>
      <c r="I23589"/>
      <c r="J23589"/>
      <c r="K23589"/>
      <c r="L23589" s="172"/>
    </row>
    <row r="23590" spans="7:12" x14ac:dyDescent="0.15">
      <c r="G23590"/>
      <c r="H23590"/>
      <c r="I23590"/>
      <c r="J23590"/>
      <c r="K23590"/>
      <c r="L23590" s="172"/>
    </row>
    <row r="23591" spans="7:12" x14ac:dyDescent="0.15">
      <c r="G23591"/>
      <c r="H23591"/>
      <c r="I23591"/>
      <c r="J23591"/>
      <c r="K23591"/>
      <c r="L23591" s="172"/>
    </row>
    <row r="23592" spans="7:12" x14ac:dyDescent="0.15">
      <c r="G23592"/>
      <c r="H23592"/>
      <c r="I23592"/>
      <c r="J23592"/>
      <c r="K23592"/>
      <c r="L23592" s="172"/>
    </row>
    <row r="23593" spans="7:12" x14ac:dyDescent="0.15">
      <c r="G23593"/>
      <c r="H23593"/>
      <c r="I23593"/>
      <c r="J23593"/>
      <c r="K23593"/>
      <c r="L23593" s="172"/>
    </row>
    <row r="23594" spans="7:12" x14ac:dyDescent="0.15">
      <c r="G23594"/>
      <c r="H23594"/>
      <c r="I23594"/>
      <c r="J23594"/>
      <c r="K23594"/>
      <c r="L23594" s="172"/>
    </row>
    <row r="23595" spans="7:12" x14ac:dyDescent="0.15">
      <c r="G23595"/>
      <c r="H23595"/>
      <c r="I23595"/>
      <c r="J23595"/>
      <c r="K23595"/>
      <c r="L23595" s="172"/>
    </row>
    <row r="23596" spans="7:12" x14ac:dyDescent="0.15">
      <c r="G23596"/>
      <c r="H23596"/>
      <c r="I23596"/>
      <c r="J23596"/>
      <c r="K23596"/>
      <c r="L23596" s="172"/>
    </row>
    <row r="23597" spans="7:12" x14ac:dyDescent="0.15">
      <c r="G23597"/>
      <c r="H23597"/>
      <c r="I23597"/>
      <c r="J23597"/>
      <c r="K23597"/>
      <c r="L23597" s="172"/>
    </row>
    <row r="23598" spans="7:12" x14ac:dyDescent="0.15">
      <c r="G23598"/>
      <c r="H23598"/>
      <c r="I23598"/>
      <c r="J23598"/>
      <c r="K23598"/>
      <c r="L23598" s="172"/>
    </row>
    <row r="23599" spans="7:12" x14ac:dyDescent="0.15">
      <c r="G23599"/>
      <c r="H23599"/>
      <c r="I23599"/>
      <c r="J23599"/>
      <c r="K23599"/>
      <c r="L23599" s="172"/>
    </row>
    <row r="23600" spans="7:12" x14ac:dyDescent="0.15">
      <c r="G23600"/>
      <c r="H23600"/>
      <c r="I23600"/>
      <c r="J23600"/>
      <c r="K23600"/>
      <c r="L23600" s="172"/>
    </row>
    <row r="23601" spans="7:12" x14ac:dyDescent="0.15">
      <c r="G23601"/>
      <c r="H23601"/>
      <c r="I23601"/>
      <c r="J23601"/>
      <c r="K23601"/>
      <c r="L23601" s="172"/>
    </row>
    <row r="23602" spans="7:12" x14ac:dyDescent="0.15">
      <c r="G23602"/>
      <c r="H23602"/>
      <c r="I23602"/>
      <c r="J23602"/>
      <c r="K23602"/>
      <c r="L23602" s="172"/>
    </row>
    <row r="23603" spans="7:12" x14ac:dyDescent="0.15">
      <c r="G23603"/>
      <c r="H23603"/>
      <c r="I23603"/>
      <c r="J23603"/>
      <c r="K23603"/>
      <c r="L23603" s="172"/>
    </row>
    <row r="23604" spans="7:12" x14ac:dyDescent="0.15">
      <c r="G23604"/>
      <c r="H23604"/>
      <c r="I23604"/>
      <c r="J23604"/>
      <c r="K23604"/>
      <c r="L23604" s="172"/>
    </row>
    <row r="23605" spans="7:12" x14ac:dyDescent="0.15">
      <c r="G23605"/>
      <c r="H23605"/>
      <c r="I23605"/>
      <c r="J23605"/>
      <c r="K23605"/>
      <c r="L23605" s="172"/>
    </row>
    <row r="23606" spans="7:12" x14ac:dyDescent="0.15">
      <c r="G23606"/>
      <c r="H23606"/>
      <c r="I23606"/>
      <c r="J23606"/>
      <c r="K23606"/>
      <c r="L23606" s="172"/>
    </row>
    <row r="23607" spans="7:12" x14ac:dyDescent="0.15">
      <c r="G23607"/>
      <c r="H23607"/>
      <c r="I23607"/>
      <c r="J23607"/>
      <c r="K23607"/>
      <c r="L23607" s="172"/>
    </row>
    <row r="23608" spans="7:12" x14ac:dyDescent="0.15">
      <c r="G23608"/>
      <c r="H23608"/>
      <c r="I23608"/>
      <c r="J23608"/>
      <c r="K23608"/>
      <c r="L23608" s="172"/>
    </row>
    <row r="23609" spans="7:12" x14ac:dyDescent="0.15">
      <c r="G23609"/>
      <c r="H23609"/>
      <c r="I23609"/>
      <c r="J23609"/>
      <c r="K23609"/>
      <c r="L23609" s="172"/>
    </row>
    <row r="23610" spans="7:12" x14ac:dyDescent="0.15">
      <c r="G23610"/>
      <c r="H23610"/>
      <c r="I23610"/>
      <c r="J23610"/>
      <c r="K23610"/>
      <c r="L23610" s="172"/>
    </row>
    <row r="23611" spans="7:12" x14ac:dyDescent="0.15">
      <c r="G23611"/>
      <c r="H23611"/>
      <c r="I23611"/>
      <c r="J23611"/>
      <c r="K23611"/>
      <c r="L23611" s="172"/>
    </row>
    <row r="23612" spans="7:12" x14ac:dyDescent="0.15">
      <c r="G23612"/>
      <c r="H23612"/>
      <c r="I23612"/>
      <c r="J23612"/>
      <c r="K23612"/>
      <c r="L23612" s="172"/>
    </row>
    <row r="23613" spans="7:12" x14ac:dyDescent="0.15">
      <c r="G23613"/>
      <c r="H23613"/>
      <c r="I23613"/>
      <c r="J23613"/>
      <c r="K23613"/>
      <c r="L23613" s="172"/>
    </row>
    <row r="23614" spans="7:12" x14ac:dyDescent="0.15">
      <c r="G23614"/>
      <c r="H23614"/>
      <c r="I23614"/>
      <c r="J23614"/>
      <c r="K23614"/>
      <c r="L23614" s="172"/>
    </row>
    <row r="23615" spans="7:12" x14ac:dyDescent="0.15">
      <c r="G23615"/>
      <c r="H23615"/>
      <c r="I23615"/>
      <c r="J23615"/>
      <c r="K23615"/>
      <c r="L23615" s="172"/>
    </row>
    <row r="23616" spans="7:12" x14ac:dyDescent="0.15">
      <c r="G23616"/>
      <c r="H23616"/>
      <c r="I23616"/>
      <c r="J23616"/>
      <c r="K23616"/>
      <c r="L23616" s="172"/>
    </row>
    <row r="23617" spans="7:12" x14ac:dyDescent="0.15">
      <c r="G23617"/>
      <c r="H23617"/>
      <c r="I23617"/>
      <c r="J23617"/>
      <c r="K23617"/>
      <c r="L23617" s="172"/>
    </row>
    <row r="23618" spans="7:12" x14ac:dyDescent="0.15">
      <c r="G23618"/>
      <c r="H23618"/>
      <c r="I23618"/>
      <c r="J23618"/>
      <c r="K23618"/>
      <c r="L23618" s="172"/>
    </row>
    <row r="23619" spans="7:12" x14ac:dyDescent="0.15">
      <c r="G23619"/>
      <c r="H23619"/>
      <c r="I23619"/>
      <c r="J23619"/>
      <c r="K23619"/>
      <c r="L23619" s="172"/>
    </row>
    <row r="23620" spans="7:12" x14ac:dyDescent="0.15">
      <c r="G23620"/>
      <c r="H23620"/>
      <c r="I23620"/>
      <c r="J23620"/>
      <c r="K23620"/>
      <c r="L23620" s="172"/>
    </row>
    <row r="23621" spans="7:12" x14ac:dyDescent="0.15">
      <c r="G23621"/>
      <c r="H23621"/>
      <c r="I23621"/>
      <c r="J23621"/>
      <c r="K23621"/>
      <c r="L23621" s="172"/>
    </row>
    <row r="23622" spans="7:12" x14ac:dyDescent="0.15">
      <c r="G23622"/>
      <c r="H23622"/>
      <c r="I23622"/>
      <c r="J23622"/>
      <c r="K23622"/>
      <c r="L23622" s="172"/>
    </row>
    <row r="23623" spans="7:12" x14ac:dyDescent="0.15">
      <c r="G23623"/>
      <c r="H23623"/>
      <c r="I23623"/>
      <c r="J23623"/>
      <c r="K23623"/>
      <c r="L23623" s="172"/>
    </row>
    <row r="23624" spans="7:12" x14ac:dyDescent="0.15">
      <c r="G23624"/>
      <c r="H23624"/>
      <c r="I23624"/>
      <c r="J23624"/>
      <c r="K23624"/>
      <c r="L23624" s="172"/>
    </row>
    <row r="23625" spans="7:12" x14ac:dyDescent="0.15">
      <c r="G23625"/>
      <c r="H23625"/>
      <c r="I23625"/>
      <c r="J23625"/>
      <c r="K23625"/>
      <c r="L23625" s="172"/>
    </row>
    <row r="23626" spans="7:12" x14ac:dyDescent="0.15">
      <c r="G23626"/>
      <c r="H23626"/>
      <c r="I23626"/>
      <c r="J23626"/>
      <c r="K23626"/>
      <c r="L23626" s="172"/>
    </row>
    <row r="23627" spans="7:12" x14ac:dyDescent="0.15">
      <c r="G23627"/>
      <c r="H23627"/>
      <c r="I23627"/>
      <c r="J23627"/>
      <c r="K23627"/>
      <c r="L23627" s="172"/>
    </row>
    <row r="23628" spans="7:12" x14ac:dyDescent="0.15">
      <c r="G23628"/>
      <c r="H23628"/>
      <c r="I23628"/>
      <c r="J23628"/>
      <c r="K23628"/>
      <c r="L23628" s="172"/>
    </row>
    <row r="23629" spans="7:12" x14ac:dyDescent="0.15">
      <c r="G23629"/>
      <c r="H23629"/>
      <c r="I23629"/>
      <c r="J23629"/>
      <c r="K23629"/>
      <c r="L23629" s="172"/>
    </row>
    <row r="23630" spans="7:12" x14ac:dyDescent="0.15">
      <c r="G23630"/>
      <c r="H23630"/>
      <c r="I23630"/>
      <c r="J23630"/>
      <c r="K23630"/>
      <c r="L23630" s="172"/>
    </row>
    <row r="23631" spans="7:12" x14ac:dyDescent="0.15">
      <c r="G23631"/>
      <c r="H23631"/>
      <c r="I23631"/>
      <c r="J23631"/>
      <c r="K23631"/>
      <c r="L23631" s="172"/>
    </row>
    <row r="23632" spans="7:12" x14ac:dyDescent="0.15">
      <c r="G23632"/>
      <c r="H23632"/>
      <c r="I23632"/>
      <c r="J23632"/>
      <c r="K23632"/>
      <c r="L23632" s="172"/>
    </row>
    <row r="23633" spans="7:12" x14ac:dyDescent="0.15">
      <c r="G23633"/>
      <c r="H23633"/>
      <c r="I23633"/>
      <c r="J23633"/>
      <c r="K23633"/>
      <c r="L23633" s="172"/>
    </row>
    <row r="23634" spans="7:12" x14ac:dyDescent="0.15">
      <c r="G23634"/>
      <c r="H23634"/>
      <c r="I23634"/>
      <c r="J23634"/>
      <c r="K23634"/>
      <c r="L23634" s="172"/>
    </row>
    <row r="23635" spans="7:12" x14ac:dyDescent="0.15">
      <c r="G23635"/>
      <c r="H23635"/>
      <c r="I23635"/>
      <c r="J23635"/>
      <c r="K23635"/>
      <c r="L23635" s="172"/>
    </row>
    <row r="23636" spans="7:12" x14ac:dyDescent="0.15">
      <c r="G23636"/>
      <c r="H23636"/>
      <c r="I23636"/>
      <c r="J23636"/>
      <c r="K23636"/>
      <c r="L23636" s="172"/>
    </row>
    <row r="23637" spans="7:12" x14ac:dyDescent="0.15">
      <c r="G23637"/>
      <c r="H23637"/>
      <c r="I23637"/>
      <c r="J23637"/>
      <c r="K23637"/>
      <c r="L23637" s="172"/>
    </row>
    <row r="23638" spans="7:12" x14ac:dyDescent="0.15">
      <c r="G23638"/>
      <c r="H23638"/>
      <c r="I23638"/>
      <c r="J23638"/>
      <c r="K23638"/>
      <c r="L23638" s="172"/>
    </row>
    <row r="23639" spans="7:12" x14ac:dyDescent="0.15">
      <c r="G23639"/>
      <c r="H23639"/>
      <c r="I23639"/>
      <c r="J23639"/>
      <c r="K23639"/>
      <c r="L23639" s="172"/>
    </row>
    <row r="23640" spans="7:12" x14ac:dyDescent="0.15">
      <c r="G23640"/>
      <c r="H23640"/>
      <c r="I23640"/>
      <c r="J23640"/>
      <c r="K23640"/>
      <c r="L23640" s="172"/>
    </row>
    <row r="23641" spans="7:12" x14ac:dyDescent="0.15">
      <c r="G23641"/>
      <c r="H23641"/>
      <c r="I23641"/>
      <c r="J23641"/>
      <c r="K23641"/>
      <c r="L23641" s="172"/>
    </row>
    <row r="23642" spans="7:12" x14ac:dyDescent="0.15">
      <c r="G23642"/>
      <c r="H23642"/>
      <c r="I23642"/>
      <c r="J23642"/>
      <c r="K23642"/>
      <c r="L23642" s="172"/>
    </row>
    <row r="23643" spans="7:12" x14ac:dyDescent="0.15">
      <c r="G23643"/>
      <c r="H23643"/>
      <c r="I23643"/>
      <c r="J23643"/>
      <c r="K23643"/>
      <c r="L23643" s="172"/>
    </row>
    <row r="23644" spans="7:12" x14ac:dyDescent="0.15">
      <c r="G23644"/>
      <c r="H23644"/>
      <c r="I23644"/>
      <c r="J23644"/>
      <c r="K23644"/>
      <c r="L23644" s="172"/>
    </row>
    <row r="23645" spans="7:12" x14ac:dyDescent="0.15">
      <c r="G23645"/>
      <c r="H23645"/>
      <c r="I23645"/>
      <c r="J23645"/>
      <c r="K23645"/>
      <c r="L23645" s="172"/>
    </row>
    <row r="23646" spans="7:12" x14ac:dyDescent="0.15">
      <c r="G23646"/>
      <c r="H23646"/>
      <c r="I23646"/>
      <c r="J23646"/>
      <c r="K23646"/>
      <c r="L23646" s="172"/>
    </row>
    <row r="23647" spans="7:12" x14ac:dyDescent="0.15">
      <c r="G23647"/>
      <c r="H23647"/>
      <c r="I23647"/>
      <c r="J23647"/>
      <c r="K23647"/>
      <c r="L23647" s="172"/>
    </row>
    <row r="23648" spans="7:12" x14ac:dyDescent="0.15">
      <c r="G23648"/>
      <c r="H23648"/>
      <c r="I23648"/>
      <c r="J23648"/>
      <c r="K23648"/>
      <c r="L23648" s="172"/>
    </row>
    <row r="23649" spans="7:12" x14ac:dyDescent="0.15">
      <c r="G23649"/>
      <c r="H23649"/>
      <c r="I23649"/>
      <c r="J23649"/>
      <c r="K23649"/>
      <c r="L23649" s="172"/>
    </row>
    <row r="23650" spans="7:12" x14ac:dyDescent="0.15">
      <c r="G23650"/>
      <c r="H23650"/>
      <c r="I23650"/>
      <c r="J23650"/>
      <c r="K23650"/>
      <c r="L23650" s="172"/>
    </row>
    <row r="23651" spans="7:12" x14ac:dyDescent="0.15">
      <c r="G23651"/>
      <c r="H23651"/>
      <c r="I23651"/>
      <c r="J23651"/>
      <c r="K23651"/>
      <c r="L23651" s="172"/>
    </row>
    <row r="23652" spans="7:12" x14ac:dyDescent="0.15">
      <c r="G23652"/>
      <c r="H23652"/>
      <c r="I23652"/>
      <c r="J23652"/>
      <c r="K23652"/>
      <c r="L23652" s="172"/>
    </row>
    <row r="23653" spans="7:12" x14ac:dyDescent="0.15">
      <c r="G23653"/>
      <c r="H23653"/>
      <c r="I23653"/>
      <c r="J23653"/>
      <c r="K23653"/>
      <c r="L23653" s="172"/>
    </row>
    <row r="23654" spans="7:12" x14ac:dyDescent="0.15">
      <c r="G23654"/>
      <c r="H23654"/>
      <c r="I23654"/>
      <c r="J23654"/>
      <c r="K23654"/>
      <c r="L23654" s="172"/>
    </row>
    <row r="23655" spans="7:12" x14ac:dyDescent="0.15">
      <c r="G23655"/>
      <c r="H23655"/>
      <c r="I23655"/>
      <c r="J23655"/>
      <c r="K23655"/>
      <c r="L23655" s="172"/>
    </row>
    <row r="23656" spans="7:12" x14ac:dyDescent="0.15">
      <c r="G23656"/>
      <c r="H23656"/>
      <c r="I23656"/>
      <c r="J23656"/>
      <c r="K23656"/>
      <c r="L23656" s="172"/>
    </row>
    <row r="23657" spans="7:12" x14ac:dyDescent="0.15">
      <c r="G23657"/>
      <c r="H23657"/>
      <c r="I23657"/>
      <c r="J23657"/>
      <c r="K23657"/>
      <c r="L23657" s="172"/>
    </row>
    <row r="23658" spans="7:12" x14ac:dyDescent="0.15">
      <c r="G23658"/>
      <c r="H23658"/>
      <c r="I23658"/>
      <c r="J23658"/>
      <c r="K23658"/>
      <c r="L23658" s="172"/>
    </row>
    <row r="23659" spans="7:12" x14ac:dyDescent="0.15">
      <c r="G23659"/>
      <c r="H23659"/>
      <c r="I23659"/>
      <c r="J23659"/>
      <c r="K23659"/>
      <c r="L23659" s="172"/>
    </row>
    <row r="23660" spans="7:12" x14ac:dyDescent="0.15">
      <c r="G23660"/>
      <c r="H23660"/>
      <c r="I23660"/>
      <c r="J23660"/>
      <c r="K23660"/>
      <c r="L23660" s="172"/>
    </row>
    <row r="23661" spans="7:12" x14ac:dyDescent="0.15">
      <c r="G23661"/>
      <c r="H23661"/>
      <c r="I23661"/>
      <c r="J23661"/>
      <c r="K23661"/>
      <c r="L23661" s="172"/>
    </row>
    <row r="23662" spans="7:12" x14ac:dyDescent="0.15">
      <c r="G23662"/>
      <c r="H23662"/>
      <c r="I23662"/>
      <c r="J23662"/>
      <c r="K23662"/>
      <c r="L23662" s="172"/>
    </row>
    <row r="23663" spans="7:12" x14ac:dyDescent="0.15">
      <c r="G23663"/>
      <c r="H23663"/>
      <c r="I23663"/>
      <c r="J23663"/>
      <c r="K23663"/>
      <c r="L23663" s="172"/>
    </row>
    <row r="23664" spans="7:12" x14ac:dyDescent="0.15">
      <c r="G23664"/>
      <c r="H23664"/>
      <c r="I23664"/>
      <c r="J23664"/>
      <c r="K23664"/>
      <c r="L23664" s="172"/>
    </row>
    <row r="23665" spans="7:12" x14ac:dyDescent="0.15">
      <c r="G23665"/>
      <c r="H23665"/>
      <c r="I23665"/>
      <c r="J23665"/>
      <c r="K23665"/>
      <c r="L23665" s="172"/>
    </row>
    <row r="23666" spans="7:12" x14ac:dyDescent="0.15">
      <c r="G23666"/>
      <c r="H23666"/>
      <c r="I23666"/>
      <c r="J23666"/>
      <c r="K23666"/>
      <c r="L23666" s="172"/>
    </row>
    <row r="23667" spans="7:12" x14ac:dyDescent="0.15">
      <c r="G23667"/>
      <c r="H23667"/>
      <c r="I23667"/>
      <c r="J23667"/>
      <c r="K23667"/>
      <c r="L23667" s="172"/>
    </row>
    <row r="23668" spans="7:12" x14ac:dyDescent="0.15">
      <c r="G23668"/>
      <c r="H23668"/>
      <c r="I23668"/>
      <c r="J23668"/>
      <c r="K23668"/>
      <c r="L23668" s="172"/>
    </row>
    <row r="23669" spans="7:12" x14ac:dyDescent="0.15">
      <c r="G23669"/>
      <c r="H23669"/>
      <c r="I23669"/>
      <c r="J23669"/>
      <c r="K23669"/>
      <c r="L23669" s="172"/>
    </row>
    <row r="23670" spans="7:12" x14ac:dyDescent="0.15">
      <c r="G23670"/>
      <c r="H23670"/>
      <c r="I23670"/>
      <c r="J23670"/>
      <c r="K23670"/>
      <c r="L23670" s="172"/>
    </row>
    <row r="23671" spans="7:12" x14ac:dyDescent="0.15">
      <c r="G23671"/>
      <c r="H23671"/>
      <c r="I23671"/>
      <c r="J23671"/>
      <c r="K23671"/>
      <c r="L23671" s="172"/>
    </row>
    <row r="23672" spans="7:12" x14ac:dyDescent="0.15">
      <c r="G23672"/>
      <c r="H23672"/>
      <c r="I23672"/>
      <c r="J23672"/>
      <c r="K23672"/>
      <c r="L23672" s="172"/>
    </row>
    <row r="23673" spans="7:12" x14ac:dyDescent="0.15">
      <c r="G23673"/>
      <c r="H23673"/>
      <c r="I23673"/>
      <c r="J23673"/>
      <c r="K23673"/>
      <c r="L23673" s="172"/>
    </row>
    <row r="23674" spans="7:12" x14ac:dyDescent="0.15">
      <c r="G23674"/>
      <c r="H23674"/>
      <c r="I23674"/>
      <c r="J23674"/>
      <c r="K23674"/>
      <c r="L23674" s="172"/>
    </row>
    <row r="23675" spans="7:12" x14ac:dyDescent="0.15">
      <c r="G23675"/>
      <c r="H23675"/>
      <c r="I23675"/>
      <c r="J23675"/>
      <c r="K23675"/>
      <c r="L23675" s="172"/>
    </row>
    <row r="23676" spans="7:12" x14ac:dyDescent="0.15">
      <c r="G23676"/>
      <c r="H23676"/>
      <c r="I23676"/>
      <c r="J23676"/>
      <c r="K23676"/>
      <c r="L23676" s="172"/>
    </row>
    <row r="23677" spans="7:12" x14ac:dyDescent="0.15">
      <c r="G23677"/>
      <c r="H23677"/>
      <c r="I23677"/>
      <c r="J23677"/>
      <c r="K23677"/>
      <c r="L23677" s="172"/>
    </row>
    <row r="23678" spans="7:12" x14ac:dyDescent="0.15">
      <c r="G23678"/>
      <c r="H23678"/>
      <c r="I23678"/>
      <c r="J23678"/>
      <c r="K23678"/>
      <c r="L23678" s="172"/>
    </row>
    <row r="23679" spans="7:12" x14ac:dyDescent="0.15">
      <c r="G23679"/>
      <c r="H23679"/>
      <c r="I23679"/>
      <c r="J23679"/>
      <c r="K23679"/>
      <c r="L23679" s="172"/>
    </row>
    <row r="23680" spans="7:12" x14ac:dyDescent="0.15">
      <c r="G23680"/>
      <c r="H23680"/>
      <c r="I23680"/>
      <c r="J23680"/>
      <c r="K23680"/>
      <c r="L23680" s="172"/>
    </row>
    <row r="23681" spans="7:12" x14ac:dyDescent="0.15">
      <c r="G23681"/>
      <c r="H23681"/>
      <c r="I23681"/>
      <c r="J23681"/>
      <c r="K23681"/>
      <c r="L23681" s="172"/>
    </row>
    <row r="23682" spans="7:12" x14ac:dyDescent="0.15">
      <c r="G23682"/>
      <c r="H23682"/>
      <c r="I23682"/>
      <c r="J23682"/>
      <c r="K23682"/>
      <c r="L23682" s="172"/>
    </row>
    <row r="23683" spans="7:12" x14ac:dyDescent="0.15">
      <c r="G23683"/>
      <c r="H23683"/>
      <c r="I23683"/>
      <c r="J23683"/>
      <c r="K23683"/>
      <c r="L23683" s="172"/>
    </row>
    <row r="23684" spans="7:12" x14ac:dyDescent="0.15">
      <c r="G23684"/>
      <c r="H23684"/>
      <c r="I23684"/>
      <c r="J23684"/>
      <c r="K23684"/>
      <c r="L23684" s="172"/>
    </row>
    <row r="23685" spans="7:12" x14ac:dyDescent="0.15">
      <c r="G23685"/>
      <c r="H23685"/>
      <c r="I23685"/>
      <c r="J23685"/>
      <c r="K23685"/>
      <c r="L23685" s="172"/>
    </row>
    <row r="23686" spans="7:12" x14ac:dyDescent="0.15">
      <c r="G23686"/>
      <c r="H23686"/>
      <c r="I23686"/>
      <c r="J23686"/>
      <c r="K23686"/>
      <c r="L23686" s="172"/>
    </row>
    <row r="23687" spans="7:12" x14ac:dyDescent="0.15">
      <c r="G23687"/>
      <c r="H23687"/>
      <c r="I23687"/>
      <c r="J23687"/>
      <c r="K23687"/>
      <c r="L23687" s="172"/>
    </row>
    <row r="23688" spans="7:12" x14ac:dyDescent="0.15">
      <c r="G23688"/>
      <c r="H23688"/>
      <c r="I23688"/>
      <c r="J23688"/>
      <c r="K23688"/>
      <c r="L23688" s="172"/>
    </row>
    <row r="23689" spans="7:12" x14ac:dyDescent="0.15">
      <c r="G23689"/>
      <c r="H23689"/>
      <c r="I23689"/>
      <c r="J23689"/>
      <c r="K23689"/>
      <c r="L23689" s="172"/>
    </row>
    <row r="23690" spans="7:12" x14ac:dyDescent="0.15">
      <c r="G23690"/>
      <c r="H23690"/>
      <c r="I23690"/>
      <c r="J23690"/>
      <c r="K23690"/>
      <c r="L23690" s="172"/>
    </row>
    <row r="23691" spans="7:12" x14ac:dyDescent="0.15">
      <c r="G23691"/>
      <c r="H23691"/>
      <c r="I23691"/>
      <c r="J23691"/>
      <c r="K23691"/>
      <c r="L23691" s="172"/>
    </row>
    <row r="23692" spans="7:12" x14ac:dyDescent="0.15">
      <c r="G23692"/>
      <c r="H23692"/>
      <c r="I23692"/>
      <c r="J23692"/>
      <c r="K23692"/>
      <c r="L23692" s="172"/>
    </row>
    <row r="23693" spans="7:12" x14ac:dyDescent="0.15">
      <c r="G23693"/>
      <c r="H23693"/>
      <c r="I23693"/>
      <c r="J23693"/>
      <c r="K23693"/>
      <c r="L23693" s="172"/>
    </row>
    <row r="23694" spans="7:12" x14ac:dyDescent="0.15">
      <c r="G23694"/>
      <c r="H23694"/>
      <c r="I23694"/>
      <c r="J23694"/>
      <c r="K23694"/>
      <c r="L23694" s="172"/>
    </row>
    <row r="23695" spans="7:12" x14ac:dyDescent="0.15">
      <c r="G23695"/>
      <c r="H23695"/>
      <c r="I23695"/>
      <c r="J23695"/>
      <c r="K23695"/>
      <c r="L23695" s="172"/>
    </row>
    <row r="23696" spans="7:12" x14ac:dyDescent="0.15">
      <c r="G23696"/>
      <c r="H23696"/>
      <c r="I23696"/>
      <c r="J23696"/>
      <c r="K23696"/>
      <c r="L23696" s="172"/>
    </row>
    <row r="23697" spans="7:12" x14ac:dyDescent="0.15">
      <c r="G23697"/>
      <c r="H23697"/>
      <c r="I23697"/>
      <c r="J23697"/>
      <c r="K23697"/>
      <c r="L23697" s="172"/>
    </row>
    <row r="23698" spans="7:12" x14ac:dyDescent="0.15">
      <c r="G23698"/>
      <c r="H23698"/>
      <c r="I23698"/>
      <c r="J23698"/>
      <c r="K23698"/>
      <c r="L23698" s="172"/>
    </row>
    <row r="23699" spans="7:12" x14ac:dyDescent="0.15">
      <c r="G23699"/>
      <c r="H23699"/>
      <c r="I23699"/>
      <c r="J23699"/>
      <c r="K23699"/>
      <c r="L23699" s="172"/>
    </row>
    <row r="23700" spans="7:12" x14ac:dyDescent="0.15">
      <c r="G23700"/>
      <c r="H23700"/>
      <c r="I23700"/>
      <c r="J23700"/>
      <c r="K23700"/>
      <c r="L23700" s="172"/>
    </row>
    <row r="23701" spans="7:12" x14ac:dyDescent="0.15">
      <c r="G23701"/>
      <c r="H23701"/>
      <c r="I23701"/>
      <c r="J23701"/>
      <c r="K23701"/>
      <c r="L23701" s="172"/>
    </row>
    <row r="23702" spans="7:12" x14ac:dyDescent="0.15">
      <c r="G23702"/>
      <c r="H23702"/>
      <c r="I23702"/>
      <c r="J23702"/>
      <c r="K23702"/>
      <c r="L23702" s="172"/>
    </row>
    <row r="23703" spans="7:12" x14ac:dyDescent="0.15">
      <c r="G23703"/>
      <c r="H23703"/>
      <c r="I23703"/>
      <c r="J23703"/>
      <c r="K23703"/>
      <c r="L23703" s="172"/>
    </row>
    <row r="23704" spans="7:12" x14ac:dyDescent="0.15">
      <c r="G23704"/>
      <c r="H23704"/>
      <c r="I23704"/>
      <c r="J23704"/>
      <c r="K23704"/>
      <c r="L23704" s="172"/>
    </row>
    <row r="23705" spans="7:12" x14ac:dyDescent="0.15">
      <c r="G23705"/>
      <c r="H23705"/>
      <c r="I23705"/>
      <c r="J23705"/>
      <c r="K23705"/>
      <c r="L23705" s="172"/>
    </row>
    <row r="23706" spans="7:12" x14ac:dyDescent="0.15">
      <c r="G23706"/>
      <c r="H23706"/>
      <c r="I23706"/>
      <c r="J23706"/>
      <c r="K23706"/>
      <c r="L23706" s="172"/>
    </row>
    <row r="23707" spans="7:12" x14ac:dyDescent="0.15">
      <c r="G23707"/>
      <c r="H23707"/>
      <c r="I23707"/>
      <c r="J23707"/>
      <c r="K23707"/>
      <c r="L23707" s="172"/>
    </row>
    <row r="23708" spans="7:12" x14ac:dyDescent="0.15">
      <c r="G23708"/>
      <c r="H23708"/>
      <c r="I23708"/>
      <c r="J23708"/>
      <c r="K23708"/>
      <c r="L23708" s="172"/>
    </row>
    <row r="23709" spans="7:12" x14ac:dyDescent="0.15">
      <c r="G23709"/>
      <c r="H23709"/>
      <c r="I23709"/>
      <c r="J23709"/>
      <c r="K23709"/>
      <c r="L23709" s="172"/>
    </row>
    <row r="23710" spans="7:12" x14ac:dyDescent="0.15">
      <c r="G23710"/>
      <c r="H23710"/>
      <c r="I23710"/>
      <c r="J23710"/>
      <c r="K23710"/>
      <c r="L23710" s="172"/>
    </row>
    <row r="23711" spans="7:12" x14ac:dyDescent="0.15">
      <c r="G23711"/>
      <c r="H23711"/>
      <c r="I23711"/>
      <c r="J23711"/>
      <c r="K23711"/>
      <c r="L23711" s="172"/>
    </row>
    <row r="23712" spans="7:12" x14ac:dyDescent="0.15">
      <c r="G23712"/>
      <c r="H23712"/>
      <c r="I23712"/>
      <c r="J23712"/>
      <c r="K23712"/>
      <c r="L23712" s="172"/>
    </row>
    <row r="23713" spans="7:12" x14ac:dyDescent="0.15">
      <c r="G23713"/>
      <c r="H23713"/>
      <c r="I23713"/>
      <c r="J23713"/>
      <c r="K23713"/>
      <c r="L23713" s="172"/>
    </row>
    <row r="23714" spans="7:12" x14ac:dyDescent="0.15">
      <c r="G23714"/>
      <c r="H23714"/>
      <c r="I23714"/>
      <c r="J23714"/>
      <c r="K23714"/>
      <c r="L23714" s="172"/>
    </row>
    <row r="23715" spans="7:12" x14ac:dyDescent="0.15">
      <c r="G23715"/>
      <c r="H23715"/>
      <c r="I23715"/>
      <c r="J23715"/>
      <c r="K23715"/>
      <c r="L23715" s="172"/>
    </row>
    <row r="23716" spans="7:12" x14ac:dyDescent="0.15">
      <c r="G23716"/>
      <c r="H23716"/>
      <c r="I23716"/>
      <c r="J23716"/>
      <c r="K23716"/>
      <c r="L23716" s="172"/>
    </row>
    <row r="23717" spans="7:12" x14ac:dyDescent="0.15">
      <c r="G23717"/>
      <c r="H23717"/>
      <c r="I23717"/>
      <c r="J23717"/>
      <c r="K23717"/>
      <c r="L23717" s="172"/>
    </row>
    <row r="23718" spans="7:12" x14ac:dyDescent="0.15">
      <c r="G23718"/>
      <c r="H23718"/>
      <c r="I23718"/>
      <c r="J23718"/>
      <c r="K23718"/>
      <c r="L23718" s="172"/>
    </row>
    <row r="23719" spans="7:12" x14ac:dyDescent="0.15">
      <c r="G23719"/>
      <c r="H23719"/>
      <c r="I23719"/>
      <c r="J23719"/>
      <c r="K23719"/>
      <c r="L23719" s="172"/>
    </row>
    <row r="23720" spans="7:12" x14ac:dyDescent="0.15">
      <c r="G23720"/>
      <c r="H23720"/>
      <c r="I23720"/>
      <c r="J23720"/>
      <c r="K23720"/>
      <c r="L23720" s="172"/>
    </row>
    <row r="23721" spans="7:12" x14ac:dyDescent="0.15">
      <c r="G23721"/>
      <c r="H23721"/>
      <c r="I23721"/>
      <c r="J23721"/>
      <c r="K23721"/>
      <c r="L23721" s="172"/>
    </row>
    <row r="23722" spans="7:12" x14ac:dyDescent="0.15">
      <c r="G23722"/>
      <c r="H23722"/>
      <c r="I23722"/>
      <c r="J23722"/>
      <c r="K23722"/>
      <c r="L23722" s="172"/>
    </row>
    <row r="23723" spans="7:12" x14ac:dyDescent="0.15">
      <c r="G23723"/>
      <c r="H23723"/>
      <c r="I23723"/>
      <c r="J23723"/>
      <c r="K23723"/>
      <c r="L23723" s="172"/>
    </row>
    <row r="23724" spans="7:12" x14ac:dyDescent="0.15">
      <c r="G23724"/>
      <c r="H23724"/>
      <c r="I23724"/>
      <c r="J23724"/>
      <c r="K23724"/>
      <c r="L23724" s="172"/>
    </row>
    <row r="23725" spans="7:12" x14ac:dyDescent="0.15">
      <c r="G23725"/>
      <c r="H23725"/>
      <c r="I23725"/>
      <c r="J23725"/>
      <c r="K23725"/>
      <c r="L23725" s="172"/>
    </row>
    <row r="23726" spans="7:12" x14ac:dyDescent="0.15">
      <c r="G23726"/>
      <c r="H23726"/>
      <c r="I23726"/>
      <c r="J23726"/>
      <c r="K23726"/>
      <c r="L23726" s="172"/>
    </row>
    <row r="23727" spans="7:12" x14ac:dyDescent="0.15">
      <c r="G23727"/>
      <c r="H23727"/>
      <c r="I23727"/>
      <c r="J23727"/>
      <c r="K23727"/>
      <c r="L23727" s="172"/>
    </row>
    <row r="23728" spans="7:12" x14ac:dyDescent="0.15">
      <c r="G23728"/>
      <c r="H23728"/>
      <c r="I23728"/>
      <c r="J23728"/>
      <c r="K23728"/>
      <c r="L23728" s="172"/>
    </row>
    <row r="23729" spans="7:12" x14ac:dyDescent="0.15">
      <c r="G23729"/>
      <c r="H23729"/>
      <c r="I23729"/>
      <c r="J23729"/>
      <c r="K23729"/>
      <c r="L23729" s="172"/>
    </row>
    <row r="23730" spans="7:12" x14ac:dyDescent="0.15">
      <c r="G23730"/>
      <c r="H23730"/>
      <c r="I23730"/>
      <c r="J23730"/>
      <c r="K23730"/>
      <c r="L23730" s="172"/>
    </row>
    <row r="23731" spans="7:12" x14ac:dyDescent="0.15">
      <c r="G23731"/>
      <c r="H23731"/>
      <c r="I23731"/>
      <c r="J23731"/>
      <c r="K23731"/>
      <c r="L23731" s="172"/>
    </row>
    <row r="23732" spans="7:12" x14ac:dyDescent="0.15">
      <c r="G23732"/>
      <c r="H23732"/>
      <c r="I23732"/>
      <c r="J23732"/>
      <c r="K23732"/>
      <c r="L23732" s="172"/>
    </row>
    <row r="23733" spans="7:12" x14ac:dyDescent="0.15">
      <c r="G23733"/>
      <c r="H23733"/>
      <c r="I23733"/>
      <c r="J23733"/>
      <c r="K23733"/>
      <c r="L23733" s="172"/>
    </row>
    <row r="23734" spans="7:12" x14ac:dyDescent="0.15">
      <c r="G23734"/>
      <c r="H23734"/>
      <c r="I23734"/>
      <c r="J23734"/>
      <c r="K23734"/>
      <c r="L23734" s="172"/>
    </row>
    <row r="23735" spans="7:12" x14ac:dyDescent="0.15">
      <c r="G23735"/>
      <c r="H23735"/>
      <c r="I23735"/>
      <c r="J23735"/>
      <c r="K23735"/>
      <c r="L23735" s="172"/>
    </row>
    <row r="23736" spans="7:12" x14ac:dyDescent="0.15">
      <c r="G23736"/>
      <c r="H23736"/>
      <c r="I23736"/>
      <c r="J23736"/>
      <c r="K23736"/>
      <c r="L23736" s="172"/>
    </row>
    <row r="23737" spans="7:12" x14ac:dyDescent="0.15">
      <c r="G23737"/>
      <c r="H23737"/>
      <c r="I23737"/>
      <c r="J23737"/>
      <c r="K23737"/>
      <c r="L23737" s="172"/>
    </row>
    <row r="23738" spans="7:12" x14ac:dyDescent="0.15">
      <c r="G23738"/>
      <c r="H23738"/>
      <c r="I23738"/>
      <c r="J23738"/>
      <c r="K23738"/>
      <c r="L23738" s="172"/>
    </row>
    <row r="23739" spans="7:12" x14ac:dyDescent="0.15">
      <c r="G23739"/>
      <c r="H23739"/>
      <c r="I23739"/>
      <c r="J23739"/>
      <c r="K23739"/>
      <c r="L23739" s="172"/>
    </row>
    <row r="23740" spans="7:12" x14ac:dyDescent="0.15">
      <c r="G23740"/>
      <c r="H23740"/>
      <c r="I23740"/>
      <c r="J23740"/>
      <c r="K23740"/>
      <c r="L23740" s="172"/>
    </row>
    <row r="23741" spans="7:12" x14ac:dyDescent="0.15">
      <c r="G23741"/>
      <c r="H23741"/>
      <c r="I23741"/>
      <c r="J23741"/>
      <c r="K23741"/>
      <c r="L23741" s="172"/>
    </row>
    <row r="23742" spans="7:12" x14ac:dyDescent="0.15">
      <c r="G23742"/>
      <c r="H23742"/>
      <c r="I23742"/>
      <c r="J23742"/>
      <c r="K23742"/>
      <c r="L23742" s="172"/>
    </row>
    <row r="23743" spans="7:12" x14ac:dyDescent="0.15">
      <c r="G23743"/>
      <c r="H23743"/>
      <c r="I23743"/>
      <c r="J23743"/>
      <c r="K23743"/>
      <c r="L23743" s="172"/>
    </row>
    <row r="23744" spans="7:12" x14ac:dyDescent="0.15">
      <c r="G23744"/>
      <c r="H23744"/>
      <c r="I23744"/>
      <c r="J23744"/>
      <c r="K23744"/>
      <c r="L23744" s="172"/>
    </row>
    <row r="23745" spans="7:12" x14ac:dyDescent="0.15">
      <c r="G23745"/>
      <c r="H23745"/>
      <c r="I23745"/>
      <c r="J23745"/>
      <c r="K23745"/>
      <c r="L23745" s="172"/>
    </row>
    <row r="23746" spans="7:12" x14ac:dyDescent="0.15">
      <c r="G23746"/>
      <c r="H23746"/>
      <c r="I23746"/>
      <c r="J23746"/>
      <c r="K23746"/>
      <c r="L23746" s="172"/>
    </row>
    <row r="23747" spans="7:12" x14ac:dyDescent="0.15">
      <c r="G23747"/>
      <c r="H23747"/>
      <c r="I23747"/>
      <c r="J23747"/>
      <c r="K23747"/>
      <c r="L23747" s="172"/>
    </row>
    <row r="23748" spans="7:12" x14ac:dyDescent="0.15">
      <c r="G23748"/>
      <c r="H23748"/>
      <c r="I23748"/>
      <c r="J23748"/>
      <c r="K23748"/>
      <c r="L23748" s="172"/>
    </row>
    <row r="23749" spans="7:12" x14ac:dyDescent="0.15">
      <c r="G23749"/>
      <c r="H23749"/>
      <c r="I23749"/>
      <c r="J23749"/>
      <c r="K23749"/>
      <c r="L23749" s="172"/>
    </row>
    <row r="23750" spans="7:12" x14ac:dyDescent="0.15">
      <c r="G23750"/>
      <c r="H23750"/>
      <c r="I23750"/>
      <c r="J23750"/>
      <c r="K23750"/>
      <c r="L23750" s="172"/>
    </row>
    <row r="23751" spans="7:12" x14ac:dyDescent="0.15">
      <c r="G23751"/>
      <c r="H23751"/>
      <c r="I23751"/>
      <c r="J23751"/>
      <c r="K23751"/>
      <c r="L23751" s="172"/>
    </row>
    <row r="23752" spans="7:12" x14ac:dyDescent="0.15">
      <c r="G23752"/>
      <c r="H23752"/>
      <c r="I23752"/>
      <c r="J23752"/>
      <c r="K23752"/>
      <c r="L23752" s="172"/>
    </row>
    <row r="23753" spans="7:12" x14ac:dyDescent="0.15">
      <c r="G23753"/>
      <c r="H23753"/>
      <c r="I23753"/>
      <c r="J23753"/>
      <c r="K23753"/>
      <c r="L23753" s="172"/>
    </row>
    <row r="23754" spans="7:12" x14ac:dyDescent="0.15">
      <c r="G23754"/>
      <c r="H23754"/>
      <c r="I23754"/>
      <c r="J23754"/>
      <c r="K23754"/>
      <c r="L23754" s="172"/>
    </row>
    <row r="23755" spans="7:12" x14ac:dyDescent="0.15">
      <c r="G23755"/>
      <c r="H23755"/>
      <c r="I23755"/>
      <c r="J23755"/>
      <c r="K23755"/>
      <c r="L23755" s="172"/>
    </row>
    <row r="23756" spans="7:12" x14ac:dyDescent="0.15">
      <c r="G23756"/>
      <c r="H23756"/>
      <c r="I23756"/>
      <c r="J23756"/>
      <c r="K23756"/>
      <c r="L23756" s="172"/>
    </row>
    <row r="23757" spans="7:12" x14ac:dyDescent="0.15">
      <c r="G23757"/>
      <c r="H23757"/>
      <c r="I23757"/>
      <c r="J23757"/>
      <c r="K23757"/>
      <c r="L23757" s="172"/>
    </row>
    <row r="23758" spans="7:12" x14ac:dyDescent="0.15">
      <c r="G23758"/>
      <c r="H23758"/>
      <c r="I23758"/>
      <c r="J23758"/>
      <c r="K23758"/>
      <c r="L23758" s="172"/>
    </row>
    <row r="23759" spans="7:12" x14ac:dyDescent="0.15">
      <c r="G23759"/>
      <c r="H23759"/>
      <c r="I23759"/>
      <c r="J23759"/>
      <c r="K23759"/>
      <c r="L23759" s="172"/>
    </row>
    <row r="23760" spans="7:12" x14ac:dyDescent="0.15">
      <c r="G23760"/>
      <c r="H23760"/>
      <c r="I23760"/>
      <c r="J23760"/>
      <c r="K23760"/>
      <c r="L23760" s="172"/>
    </row>
    <row r="23761" spans="7:12" x14ac:dyDescent="0.15">
      <c r="G23761"/>
      <c r="H23761"/>
      <c r="I23761"/>
      <c r="J23761"/>
      <c r="K23761"/>
      <c r="L23761" s="172"/>
    </row>
    <row r="23762" spans="7:12" x14ac:dyDescent="0.15">
      <c r="G23762"/>
      <c r="H23762"/>
      <c r="I23762"/>
      <c r="J23762"/>
      <c r="K23762"/>
      <c r="L23762" s="172"/>
    </row>
    <row r="23763" spans="7:12" x14ac:dyDescent="0.15">
      <c r="G23763"/>
      <c r="H23763"/>
      <c r="I23763"/>
      <c r="J23763"/>
      <c r="K23763"/>
      <c r="L23763" s="172"/>
    </row>
    <row r="23764" spans="7:12" x14ac:dyDescent="0.15">
      <c r="G23764"/>
      <c r="H23764"/>
      <c r="I23764"/>
      <c r="J23764"/>
      <c r="K23764"/>
      <c r="L23764" s="172"/>
    </row>
    <row r="23765" spans="7:12" x14ac:dyDescent="0.15">
      <c r="G23765"/>
      <c r="H23765"/>
      <c r="I23765"/>
      <c r="J23765"/>
      <c r="K23765"/>
      <c r="L23765" s="172"/>
    </row>
    <row r="23766" spans="7:12" x14ac:dyDescent="0.15">
      <c r="G23766"/>
      <c r="H23766"/>
      <c r="I23766"/>
      <c r="J23766"/>
      <c r="K23766"/>
      <c r="L23766" s="172"/>
    </row>
    <row r="23767" spans="7:12" x14ac:dyDescent="0.15">
      <c r="G23767"/>
      <c r="H23767"/>
      <c r="I23767"/>
      <c r="J23767"/>
      <c r="K23767"/>
      <c r="L23767" s="172"/>
    </row>
    <row r="23768" spans="7:12" x14ac:dyDescent="0.15">
      <c r="G23768"/>
      <c r="H23768"/>
      <c r="I23768"/>
      <c r="J23768"/>
      <c r="K23768"/>
      <c r="L23768" s="172"/>
    </row>
    <row r="23769" spans="7:12" x14ac:dyDescent="0.15">
      <c r="G23769"/>
      <c r="H23769"/>
      <c r="I23769"/>
      <c r="J23769"/>
      <c r="K23769"/>
      <c r="L23769" s="172"/>
    </row>
    <row r="23770" spans="7:12" x14ac:dyDescent="0.15">
      <c r="G23770"/>
      <c r="H23770"/>
      <c r="I23770"/>
      <c r="J23770"/>
      <c r="K23770"/>
      <c r="L23770" s="172"/>
    </row>
    <row r="23771" spans="7:12" x14ac:dyDescent="0.15">
      <c r="G23771"/>
      <c r="H23771"/>
      <c r="I23771"/>
      <c r="J23771"/>
      <c r="K23771"/>
      <c r="L23771" s="172"/>
    </row>
    <row r="23772" spans="7:12" x14ac:dyDescent="0.15">
      <c r="G23772"/>
      <c r="H23772"/>
      <c r="I23772"/>
      <c r="J23772"/>
      <c r="K23772"/>
      <c r="L23772" s="172"/>
    </row>
    <row r="23773" spans="7:12" x14ac:dyDescent="0.15">
      <c r="G23773"/>
      <c r="H23773"/>
      <c r="I23773"/>
      <c r="J23773"/>
      <c r="K23773"/>
      <c r="L23773" s="172"/>
    </row>
    <row r="23774" spans="7:12" x14ac:dyDescent="0.15">
      <c r="G23774"/>
      <c r="H23774"/>
      <c r="I23774"/>
      <c r="J23774"/>
      <c r="K23774"/>
      <c r="L23774" s="172"/>
    </row>
    <row r="23775" spans="7:12" x14ac:dyDescent="0.15">
      <c r="G23775"/>
      <c r="H23775"/>
      <c r="I23775"/>
      <c r="J23775"/>
      <c r="K23775"/>
      <c r="L23775" s="172"/>
    </row>
    <row r="23776" spans="7:12" x14ac:dyDescent="0.15">
      <c r="G23776"/>
      <c r="H23776"/>
      <c r="I23776"/>
      <c r="J23776"/>
      <c r="K23776"/>
      <c r="L23776" s="172"/>
    </row>
    <row r="23777" spans="7:12" x14ac:dyDescent="0.15">
      <c r="G23777"/>
      <c r="H23777"/>
      <c r="I23777"/>
      <c r="J23777"/>
      <c r="K23777"/>
      <c r="L23777" s="172"/>
    </row>
    <row r="23778" spans="7:12" x14ac:dyDescent="0.15">
      <c r="G23778"/>
      <c r="H23778"/>
      <c r="I23778"/>
      <c r="J23778"/>
      <c r="K23778"/>
      <c r="L23778" s="172"/>
    </row>
    <row r="23779" spans="7:12" x14ac:dyDescent="0.15">
      <c r="G23779"/>
      <c r="H23779"/>
      <c r="I23779"/>
      <c r="J23779"/>
      <c r="K23779"/>
      <c r="L23779" s="172"/>
    </row>
    <row r="23780" spans="7:12" x14ac:dyDescent="0.15">
      <c r="G23780"/>
      <c r="H23780"/>
      <c r="I23780"/>
      <c r="J23780"/>
      <c r="K23780"/>
      <c r="L23780" s="172"/>
    </row>
    <row r="23781" spans="7:12" x14ac:dyDescent="0.15">
      <c r="G23781"/>
      <c r="H23781"/>
      <c r="I23781"/>
      <c r="J23781"/>
      <c r="K23781"/>
      <c r="L23781" s="172"/>
    </row>
    <row r="23782" spans="7:12" x14ac:dyDescent="0.15">
      <c r="G23782"/>
      <c r="H23782"/>
      <c r="I23782"/>
      <c r="J23782"/>
      <c r="K23782"/>
      <c r="L23782" s="172"/>
    </row>
    <row r="23783" spans="7:12" x14ac:dyDescent="0.15">
      <c r="G23783"/>
      <c r="H23783"/>
      <c r="I23783"/>
      <c r="J23783"/>
      <c r="K23783"/>
      <c r="L23783" s="172"/>
    </row>
    <row r="23784" spans="7:12" x14ac:dyDescent="0.15">
      <c r="G23784"/>
      <c r="H23784"/>
      <c r="I23784"/>
      <c r="J23784"/>
      <c r="K23784"/>
      <c r="L23784" s="172"/>
    </row>
    <row r="23785" spans="7:12" x14ac:dyDescent="0.15">
      <c r="G23785"/>
      <c r="H23785"/>
      <c r="I23785"/>
      <c r="J23785"/>
      <c r="K23785"/>
      <c r="L23785" s="172"/>
    </row>
    <row r="23786" spans="7:12" x14ac:dyDescent="0.15">
      <c r="G23786"/>
      <c r="H23786"/>
      <c r="I23786"/>
      <c r="J23786"/>
      <c r="K23786"/>
      <c r="L23786" s="172"/>
    </row>
    <row r="23787" spans="7:12" x14ac:dyDescent="0.15">
      <c r="G23787"/>
      <c r="H23787"/>
      <c r="I23787"/>
      <c r="J23787"/>
      <c r="K23787"/>
      <c r="L23787" s="172"/>
    </row>
    <row r="23788" spans="7:12" x14ac:dyDescent="0.15">
      <c r="G23788"/>
      <c r="H23788"/>
      <c r="I23788"/>
      <c r="J23788"/>
      <c r="K23788"/>
      <c r="L23788" s="172"/>
    </row>
    <row r="23789" spans="7:12" x14ac:dyDescent="0.15">
      <c r="G23789"/>
      <c r="H23789"/>
      <c r="I23789"/>
      <c r="J23789"/>
      <c r="K23789"/>
      <c r="L23789" s="172"/>
    </row>
    <row r="23790" spans="7:12" x14ac:dyDescent="0.15">
      <c r="G23790"/>
      <c r="H23790"/>
      <c r="I23790"/>
      <c r="J23790"/>
      <c r="K23790"/>
      <c r="L23790" s="172"/>
    </row>
    <row r="23791" spans="7:12" x14ac:dyDescent="0.15">
      <c r="G23791"/>
      <c r="H23791"/>
      <c r="I23791"/>
      <c r="J23791"/>
      <c r="K23791"/>
      <c r="L23791" s="172"/>
    </row>
    <row r="23792" spans="7:12" x14ac:dyDescent="0.15">
      <c r="G23792"/>
      <c r="H23792"/>
      <c r="I23792"/>
      <c r="J23792"/>
      <c r="K23792"/>
      <c r="L23792" s="172"/>
    </row>
    <row r="23793" spans="7:12" x14ac:dyDescent="0.15">
      <c r="G23793"/>
      <c r="H23793"/>
      <c r="I23793"/>
      <c r="J23793"/>
      <c r="K23793"/>
      <c r="L23793" s="172"/>
    </row>
    <row r="23794" spans="7:12" x14ac:dyDescent="0.15">
      <c r="G23794"/>
      <c r="H23794"/>
      <c r="I23794"/>
      <c r="J23794"/>
      <c r="K23794"/>
      <c r="L23794" s="172"/>
    </row>
    <row r="23795" spans="7:12" x14ac:dyDescent="0.15">
      <c r="G23795"/>
      <c r="H23795"/>
      <c r="I23795"/>
      <c r="J23795"/>
      <c r="K23795"/>
      <c r="L23795" s="172"/>
    </row>
    <row r="23796" spans="7:12" x14ac:dyDescent="0.15">
      <c r="G23796"/>
      <c r="H23796"/>
      <c r="I23796"/>
      <c r="J23796"/>
      <c r="K23796"/>
      <c r="L23796" s="172"/>
    </row>
    <row r="23797" spans="7:12" x14ac:dyDescent="0.15">
      <c r="G23797"/>
      <c r="H23797"/>
      <c r="I23797"/>
      <c r="J23797"/>
      <c r="K23797"/>
      <c r="L23797" s="172"/>
    </row>
    <row r="23798" spans="7:12" x14ac:dyDescent="0.15">
      <c r="G23798"/>
      <c r="H23798"/>
      <c r="I23798"/>
      <c r="J23798"/>
      <c r="K23798"/>
      <c r="L23798" s="172"/>
    </row>
    <row r="23799" spans="7:12" x14ac:dyDescent="0.15">
      <c r="G23799"/>
      <c r="H23799"/>
      <c r="I23799"/>
      <c r="J23799"/>
      <c r="K23799"/>
      <c r="L23799" s="172"/>
    </row>
    <row r="23800" spans="7:12" x14ac:dyDescent="0.15">
      <c r="G23800"/>
      <c r="H23800"/>
      <c r="I23800"/>
      <c r="J23800"/>
      <c r="K23800"/>
      <c r="L23800" s="172"/>
    </row>
    <row r="23801" spans="7:12" x14ac:dyDescent="0.15">
      <c r="G23801"/>
      <c r="H23801"/>
      <c r="I23801"/>
      <c r="J23801"/>
      <c r="K23801"/>
      <c r="L23801" s="172"/>
    </row>
    <row r="23802" spans="7:12" x14ac:dyDescent="0.15">
      <c r="G23802"/>
      <c r="H23802"/>
      <c r="I23802"/>
      <c r="J23802"/>
      <c r="K23802"/>
      <c r="L23802" s="172"/>
    </row>
    <row r="23803" spans="7:12" x14ac:dyDescent="0.15">
      <c r="G23803"/>
      <c r="H23803"/>
      <c r="I23803"/>
      <c r="J23803"/>
      <c r="K23803"/>
      <c r="L23803" s="172"/>
    </row>
    <row r="23804" spans="7:12" x14ac:dyDescent="0.15">
      <c r="G23804"/>
      <c r="H23804"/>
      <c r="I23804"/>
      <c r="J23804"/>
      <c r="K23804"/>
      <c r="L23804" s="172"/>
    </row>
    <row r="23805" spans="7:12" x14ac:dyDescent="0.15">
      <c r="G23805"/>
      <c r="H23805"/>
      <c r="I23805"/>
      <c r="J23805"/>
      <c r="K23805"/>
      <c r="L23805" s="172"/>
    </row>
    <row r="23806" spans="7:12" x14ac:dyDescent="0.15">
      <c r="G23806"/>
      <c r="H23806"/>
      <c r="I23806"/>
      <c r="J23806"/>
      <c r="K23806"/>
      <c r="L23806" s="172"/>
    </row>
    <row r="23807" spans="7:12" x14ac:dyDescent="0.15">
      <c r="G23807"/>
      <c r="H23807"/>
      <c r="I23807"/>
      <c r="J23807"/>
      <c r="K23807"/>
      <c r="L23807" s="172"/>
    </row>
    <row r="23808" spans="7:12" x14ac:dyDescent="0.15">
      <c r="G23808"/>
      <c r="H23808"/>
      <c r="I23808"/>
      <c r="J23808"/>
      <c r="K23808"/>
      <c r="L23808" s="172"/>
    </row>
    <row r="23809" spans="7:12" x14ac:dyDescent="0.15">
      <c r="G23809"/>
      <c r="H23809"/>
      <c r="I23809"/>
      <c r="J23809"/>
      <c r="K23809"/>
      <c r="L23809" s="172"/>
    </row>
    <row r="23810" spans="7:12" x14ac:dyDescent="0.15">
      <c r="G23810"/>
      <c r="H23810"/>
      <c r="I23810"/>
      <c r="J23810"/>
      <c r="K23810"/>
      <c r="L23810" s="172"/>
    </row>
    <row r="23811" spans="7:12" x14ac:dyDescent="0.15">
      <c r="G23811"/>
      <c r="H23811"/>
      <c r="I23811"/>
      <c r="J23811"/>
      <c r="K23811"/>
      <c r="L23811" s="172"/>
    </row>
    <row r="23812" spans="7:12" x14ac:dyDescent="0.15">
      <c r="G23812"/>
      <c r="H23812"/>
      <c r="I23812"/>
      <c r="J23812"/>
      <c r="K23812"/>
      <c r="L23812" s="172"/>
    </row>
    <row r="23813" spans="7:12" x14ac:dyDescent="0.15">
      <c r="G23813"/>
      <c r="H23813"/>
      <c r="I23813"/>
      <c r="J23813"/>
      <c r="K23813"/>
      <c r="L23813" s="172"/>
    </row>
    <row r="23814" spans="7:12" x14ac:dyDescent="0.15">
      <c r="G23814"/>
      <c r="H23814"/>
      <c r="I23814"/>
      <c r="J23814"/>
      <c r="K23814"/>
      <c r="L23814" s="172"/>
    </row>
    <row r="23815" spans="7:12" x14ac:dyDescent="0.15">
      <c r="G23815"/>
      <c r="H23815"/>
      <c r="I23815"/>
      <c r="J23815"/>
      <c r="K23815"/>
      <c r="L23815" s="172"/>
    </row>
    <row r="23816" spans="7:12" x14ac:dyDescent="0.15">
      <c r="G23816"/>
      <c r="H23816"/>
      <c r="I23816"/>
      <c r="J23816"/>
      <c r="K23816"/>
      <c r="L23816" s="172"/>
    </row>
    <row r="23817" spans="7:12" x14ac:dyDescent="0.15">
      <c r="G23817"/>
      <c r="H23817"/>
      <c r="I23817"/>
      <c r="J23817"/>
      <c r="K23817"/>
      <c r="L23817" s="172"/>
    </row>
    <row r="23818" spans="7:12" x14ac:dyDescent="0.15">
      <c r="G23818"/>
      <c r="H23818"/>
      <c r="I23818"/>
      <c r="J23818"/>
      <c r="K23818"/>
      <c r="L23818" s="172"/>
    </row>
    <row r="23819" spans="7:12" x14ac:dyDescent="0.15">
      <c r="G23819"/>
      <c r="H23819"/>
      <c r="I23819"/>
      <c r="J23819"/>
      <c r="K23819"/>
      <c r="L23819" s="172"/>
    </row>
    <row r="23820" spans="7:12" x14ac:dyDescent="0.15">
      <c r="G23820"/>
      <c r="H23820"/>
      <c r="I23820"/>
      <c r="J23820"/>
      <c r="K23820"/>
      <c r="L23820" s="172"/>
    </row>
    <row r="23821" spans="7:12" x14ac:dyDescent="0.15">
      <c r="G23821"/>
      <c r="H23821"/>
      <c r="I23821"/>
      <c r="J23821"/>
      <c r="K23821"/>
      <c r="L23821" s="172"/>
    </row>
    <row r="23822" spans="7:12" x14ac:dyDescent="0.15">
      <c r="G23822"/>
      <c r="H23822"/>
      <c r="I23822"/>
      <c r="J23822"/>
      <c r="K23822"/>
      <c r="L23822" s="172"/>
    </row>
    <row r="23823" spans="7:12" x14ac:dyDescent="0.15">
      <c r="G23823"/>
      <c r="H23823"/>
      <c r="I23823"/>
      <c r="J23823"/>
      <c r="K23823"/>
      <c r="L23823" s="172"/>
    </row>
    <row r="23824" spans="7:12" x14ac:dyDescent="0.15">
      <c r="G23824"/>
      <c r="H23824"/>
      <c r="I23824"/>
      <c r="J23824"/>
      <c r="K23824"/>
      <c r="L23824" s="172"/>
    </row>
    <row r="23825" spans="7:12" x14ac:dyDescent="0.15">
      <c r="G23825"/>
      <c r="H23825"/>
      <c r="I23825"/>
      <c r="J23825"/>
      <c r="K23825"/>
      <c r="L23825" s="172"/>
    </row>
    <row r="23826" spans="7:12" x14ac:dyDescent="0.15">
      <c r="G23826"/>
      <c r="H23826"/>
      <c r="I23826"/>
      <c r="J23826"/>
      <c r="K23826"/>
      <c r="L23826" s="172"/>
    </row>
    <row r="23827" spans="7:12" x14ac:dyDescent="0.15">
      <c r="G23827"/>
      <c r="H23827"/>
      <c r="I23827"/>
      <c r="J23827"/>
      <c r="K23827"/>
      <c r="L23827" s="172"/>
    </row>
    <row r="23828" spans="7:12" x14ac:dyDescent="0.15">
      <c r="G23828"/>
      <c r="H23828"/>
      <c r="I23828"/>
      <c r="J23828"/>
      <c r="K23828"/>
      <c r="L23828" s="172"/>
    </row>
    <row r="23829" spans="7:12" x14ac:dyDescent="0.15">
      <c r="G23829"/>
      <c r="H23829"/>
      <c r="I23829"/>
      <c r="J23829"/>
      <c r="K23829"/>
      <c r="L23829" s="172"/>
    </row>
    <row r="23830" spans="7:12" x14ac:dyDescent="0.15">
      <c r="G23830"/>
      <c r="H23830"/>
      <c r="I23830"/>
      <c r="J23830"/>
      <c r="K23830"/>
      <c r="L23830" s="172"/>
    </row>
    <row r="23831" spans="7:12" x14ac:dyDescent="0.15">
      <c r="G23831"/>
      <c r="H23831"/>
      <c r="I23831"/>
      <c r="J23831"/>
      <c r="K23831"/>
      <c r="L23831" s="172"/>
    </row>
    <row r="23832" spans="7:12" x14ac:dyDescent="0.15">
      <c r="G23832"/>
      <c r="H23832"/>
      <c r="I23832"/>
      <c r="J23832"/>
      <c r="K23832"/>
      <c r="L23832" s="172"/>
    </row>
    <row r="23833" spans="7:12" x14ac:dyDescent="0.15">
      <c r="G23833"/>
      <c r="H23833"/>
      <c r="I23833"/>
      <c r="J23833"/>
      <c r="K23833"/>
      <c r="L23833" s="172"/>
    </row>
    <row r="23834" spans="7:12" x14ac:dyDescent="0.15">
      <c r="G23834"/>
      <c r="H23834"/>
      <c r="I23834"/>
      <c r="J23834"/>
      <c r="K23834"/>
      <c r="L23834" s="172"/>
    </row>
    <row r="23835" spans="7:12" x14ac:dyDescent="0.15">
      <c r="G23835"/>
      <c r="H23835"/>
      <c r="I23835"/>
      <c r="J23835"/>
      <c r="K23835"/>
      <c r="L23835" s="172"/>
    </row>
    <row r="23836" spans="7:12" x14ac:dyDescent="0.15">
      <c r="G23836"/>
      <c r="H23836"/>
      <c r="I23836"/>
      <c r="J23836"/>
      <c r="K23836"/>
      <c r="L23836" s="172"/>
    </row>
    <row r="23837" spans="7:12" x14ac:dyDescent="0.15">
      <c r="G23837"/>
      <c r="H23837"/>
      <c r="I23837"/>
      <c r="J23837"/>
      <c r="K23837"/>
      <c r="L23837" s="172"/>
    </row>
    <row r="23838" spans="7:12" x14ac:dyDescent="0.15">
      <c r="G23838"/>
      <c r="H23838"/>
      <c r="I23838"/>
      <c r="J23838"/>
      <c r="K23838"/>
      <c r="L23838" s="172"/>
    </row>
    <row r="23839" spans="7:12" x14ac:dyDescent="0.15">
      <c r="G23839"/>
      <c r="H23839"/>
      <c r="I23839"/>
      <c r="J23839"/>
      <c r="K23839"/>
      <c r="L23839" s="172"/>
    </row>
    <row r="23840" spans="7:12" x14ac:dyDescent="0.15">
      <c r="G23840"/>
      <c r="H23840"/>
      <c r="I23840"/>
      <c r="J23840"/>
      <c r="K23840"/>
      <c r="L23840" s="172"/>
    </row>
    <row r="23841" spans="7:12" x14ac:dyDescent="0.15">
      <c r="G23841"/>
      <c r="H23841"/>
      <c r="I23841"/>
      <c r="J23841"/>
      <c r="K23841"/>
      <c r="L23841" s="172"/>
    </row>
    <row r="23842" spans="7:12" x14ac:dyDescent="0.15">
      <c r="G23842"/>
      <c r="H23842"/>
      <c r="I23842"/>
      <c r="J23842"/>
      <c r="K23842"/>
      <c r="L23842" s="172"/>
    </row>
    <row r="23843" spans="7:12" x14ac:dyDescent="0.15">
      <c r="G23843"/>
      <c r="H23843"/>
      <c r="I23843"/>
      <c r="J23843"/>
      <c r="K23843"/>
      <c r="L23843" s="172"/>
    </row>
    <row r="23844" spans="7:12" x14ac:dyDescent="0.15">
      <c r="G23844"/>
      <c r="H23844"/>
      <c r="I23844"/>
      <c r="J23844"/>
      <c r="K23844"/>
      <c r="L23844" s="172"/>
    </row>
    <row r="23845" spans="7:12" x14ac:dyDescent="0.15">
      <c r="G23845"/>
      <c r="H23845"/>
      <c r="I23845"/>
      <c r="J23845"/>
      <c r="K23845"/>
      <c r="L23845" s="172"/>
    </row>
    <row r="23846" spans="7:12" x14ac:dyDescent="0.15">
      <c r="G23846"/>
      <c r="H23846"/>
      <c r="I23846"/>
      <c r="J23846"/>
      <c r="K23846"/>
      <c r="L23846" s="172"/>
    </row>
    <row r="23847" spans="7:12" x14ac:dyDescent="0.15">
      <c r="G23847"/>
      <c r="H23847"/>
      <c r="I23847"/>
      <c r="J23847"/>
      <c r="K23847"/>
      <c r="L23847" s="172"/>
    </row>
    <row r="23848" spans="7:12" x14ac:dyDescent="0.15">
      <c r="G23848"/>
      <c r="H23848"/>
      <c r="I23848"/>
      <c r="J23848"/>
      <c r="K23848"/>
      <c r="L23848" s="172"/>
    </row>
    <row r="23849" spans="7:12" x14ac:dyDescent="0.15">
      <c r="G23849"/>
      <c r="H23849"/>
      <c r="I23849"/>
      <c r="J23849"/>
      <c r="K23849"/>
      <c r="L23849" s="172"/>
    </row>
    <row r="23850" spans="7:12" x14ac:dyDescent="0.15">
      <c r="G23850"/>
      <c r="H23850"/>
      <c r="I23850"/>
      <c r="J23850"/>
      <c r="K23850"/>
      <c r="L23850" s="172"/>
    </row>
    <row r="23851" spans="7:12" x14ac:dyDescent="0.15">
      <c r="G23851"/>
      <c r="H23851"/>
      <c r="I23851"/>
      <c r="J23851"/>
      <c r="K23851"/>
      <c r="L23851" s="172"/>
    </row>
    <row r="23852" spans="7:12" x14ac:dyDescent="0.15">
      <c r="G23852"/>
      <c r="H23852"/>
      <c r="I23852"/>
      <c r="J23852"/>
      <c r="K23852"/>
      <c r="L23852" s="172"/>
    </row>
    <row r="23853" spans="7:12" x14ac:dyDescent="0.15">
      <c r="G23853"/>
      <c r="H23853"/>
      <c r="I23853"/>
      <c r="J23853"/>
      <c r="K23853"/>
      <c r="L23853" s="172"/>
    </row>
    <row r="23854" spans="7:12" x14ac:dyDescent="0.15">
      <c r="G23854"/>
      <c r="H23854"/>
      <c r="I23854"/>
      <c r="J23854"/>
      <c r="K23854"/>
      <c r="L23854" s="172"/>
    </row>
    <row r="23855" spans="7:12" x14ac:dyDescent="0.15">
      <c r="G23855"/>
      <c r="H23855"/>
      <c r="I23855"/>
      <c r="J23855"/>
      <c r="K23855"/>
      <c r="L23855" s="172"/>
    </row>
    <row r="23856" spans="7:12" x14ac:dyDescent="0.15">
      <c r="G23856"/>
      <c r="H23856"/>
      <c r="I23856"/>
      <c r="J23856"/>
      <c r="K23856"/>
      <c r="L23856" s="172"/>
    </row>
    <row r="23857" spans="7:12" x14ac:dyDescent="0.15">
      <c r="G23857"/>
      <c r="H23857"/>
      <c r="I23857"/>
      <c r="J23857"/>
      <c r="K23857"/>
      <c r="L23857" s="172"/>
    </row>
    <row r="23858" spans="7:12" x14ac:dyDescent="0.15">
      <c r="G23858"/>
      <c r="H23858"/>
      <c r="I23858"/>
      <c r="J23858"/>
      <c r="K23858"/>
      <c r="L23858" s="172"/>
    </row>
    <row r="23859" spans="7:12" x14ac:dyDescent="0.15">
      <c r="G23859"/>
      <c r="H23859"/>
      <c r="I23859"/>
      <c r="J23859"/>
      <c r="K23859"/>
      <c r="L23859" s="172"/>
    </row>
    <row r="23860" spans="7:12" x14ac:dyDescent="0.15">
      <c r="G23860"/>
      <c r="H23860"/>
      <c r="I23860"/>
      <c r="J23860"/>
      <c r="K23860"/>
      <c r="L23860" s="172"/>
    </row>
    <row r="23861" spans="7:12" x14ac:dyDescent="0.15">
      <c r="G23861"/>
      <c r="H23861"/>
      <c r="I23861"/>
      <c r="J23861"/>
      <c r="K23861"/>
      <c r="L23861" s="172"/>
    </row>
    <row r="23862" spans="7:12" x14ac:dyDescent="0.15">
      <c r="G23862"/>
      <c r="H23862"/>
      <c r="I23862"/>
      <c r="J23862"/>
      <c r="K23862"/>
      <c r="L23862" s="172"/>
    </row>
    <row r="23863" spans="7:12" x14ac:dyDescent="0.15">
      <c r="G23863"/>
      <c r="H23863"/>
      <c r="I23863"/>
      <c r="J23863"/>
      <c r="K23863"/>
      <c r="L23863" s="172"/>
    </row>
    <row r="23864" spans="7:12" x14ac:dyDescent="0.15">
      <c r="G23864"/>
      <c r="H23864"/>
      <c r="I23864"/>
      <c r="J23864"/>
      <c r="K23864"/>
      <c r="L23864" s="172"/>
    </row>
    <row r="23865" spans="7:12" x14ac:dyDescent="0.15">
      <c r="G23865"/>
      <c r="H23865"/>
      <c r="I23865"/>
      <c r="J23865"/>
      <c r="K23865"/>
      <c r="L23865" s="172"/>
    </row>
    <row r="23866" spans="7:12" x14ac:dyDescent="0.15">
      <c r="G23866"/>
      <c r="H23866"/>
      <c r="I23866"/>
      <c r="J23866"/>
      <c r="K23866"/>
      <c r="L23866" s="172"/>
    </row>
    <row r="23867" spans="7:12" x14ac:dyDescent="0.15">
      <c r="G23867"/>
      <c r="H23867"/>
      <c r="I23867"/>
      <c r="J23867"/>
      <c r="K23867"/>
      <c r="L23867" s="172"/>
    </row>
    <row r="23868" spans="7:12" x14ac:dyDescent="0.15">
      <c r="G23868"/>
      <c r="H23868"/>
      <c r="I23868"/>
      <c r="J23868"/>
      <c r="K23868"/>
      <c r="L23868" s="172"/>
    </row>
    <row r="23869" spans="7:12" x14ac:dyDescent="0.15">
      <c r="G23869"/>
      <c r="H23869"/>
      <c r="I23869"/>
      <c r="J23869"/>
      <c r="K23869"/>
      <c r="L23869" s="172"/>
    </row>
    <row r="23870" spans="7:12" x14ac:dyDescent="0.15">
      <c r="G23870"/>
      <c r="H23870"/>
      <c r="I23870"/>
      <c r="J23870"/>
      <c r="K23870"/>
      <c r="L23870" s="172"/>
    </row>
    <row r="23871" spans="7:12" x14ac:dyDescent="0.15">
      <c r="G23871"/>
      <c r="H23871"/>
      <c r="I23871"/>
      <c r="J23871"/>
      <c r="K23871"/>
      <c r="L23871" s="172"/>
    </row>
    <row r="23872" spans="7:12" x14ac:dyDescent="0.15">
      <c r="G23872"/>
      <c r="H23872"/>
      <c r="I23872"/>
      <c r="J23872"/>
      <c r="K23872"/>
      <c r="L23872" s="172"/>
    </row>
    <row r="23873" spans="7:12" x14ac:dyDescent="0.15">
      <c r="G23873"/>
      <c r="H23873"/>
      <c r="I23873"/>
      <c r="J23873"/>
      <c r="K23873"/>
      <c r="L23873" s="172"/>
    </row>
    <row r="23874" spans="7:12" x14ac:dyDescent="0.15">
      <c r="G23874"/>
      <c r="H23874"/>
      <c r="I23874"/>
      <c r="J23874"/>
      <c r="K23874"/>
      <c r="L23874" s="172"/>
    </row>
    <row r="23875" spans="7:12" x14ac:dyDescent="0.15">
      <c r="G23875"/>
      <c r="H23875"/>
      <c r="I23875"/>
      <c r="J23875"/>
      <c r="K23875"/>
      <c r="L23875" s="172"/>
    </row>
    <row r="23876" spans="7:12" x14ac:dyDescent="0.15">
      <c r="G23876"/>
      <c r="H23876"/>
      <c r="I23876"/>
      <c r="J23876"/>
      <c r="K23876"/>
      <c r="L23876" s="172"/>
    </row>
    <row r="23877" spans="7:12" x14ac:dyDescent="0.15">
      <c r="G23877"/>
      <c r="H23877"/>
      <c r="I23877"/>
      <c r="J23877"/>
      <c r="K23877"/>
      <c r="L23877" s="172"/>
    </row>
    <row r="23878" spans="7:12" x14ac:dyDescent="0.15">
      <c r="G23878"/>
      <c r="H23878"/>
      <c r="I23878"/>
      <c r="J23878"/>
      <c r="K23878"/>
      <c r="L23878" s="172"/>
    </row>
    <row r="23879" spans="7:12" x14ac:dyDescent="0.15">
      <c r="G23879"/>
      <c r="H23879"/>
      <c r="I23879"/>
      <c r="J23879"/>
      <c r="K23879"/>
      <c r="L23879" s="172"/>
    </row>
    <row r="23880" spans="7:12" x14ac:dyDescent="0.15">
      <c r="G23880"/>
      <c r="H23880"/>
      <c r="I23880"/>
      <c r="J23880"/>
      <c r="K23880"/>
      <c r="L23880" s="172"/>
    </row>
    <row r="23881" spans="7:12" x14ac:dyDescent="0.15">
      <c r="G23881"/>
      <c r="H23881"/>
      <c r="I23881"/>
      <c r="J23881"/>
      <c r="K23881"/>
      <c r="L23881" s="172"/>
    </row>
    <row r="23882" spans="7:12" x14ac:dyDescent="0.15">
      <c r="G23882"/>
      <c r="H23882"/>
      <c r="I23882"/>
      <c r="J23882"/>
      <c r="K23882"/>
      <c r="L23882" s="172"/>
    </row>
    <row r="23883" spans="7:12" x14ac:dyDescent="0.15">
      <c r="G23883"/>
      <c r="H23883"/>
      <c r="I23883"/>
      <c r="J23883"/>
      <c r="K23883"/>
      <c r="L23883" s="172"/>
    </row>
    <row r="23884" spans="7:12" x14ac:dyDescent="0.15">
      <c r="G23884"/>
      <c r="H23884"/>
      <c r="I23884"/>
      <c r="J23884"/>
      <c r="K23884"/>
      <c r="L23884" s="172"/>
    </row>
    <row r="23885" spans="7:12" x14ac:dyDescent="0.15">
      <c r="G23885"/>
      <c r="H23885"/>
      <c r="I23885"/>
      <c r="J23885"/>
      <c r="K23885"/>
      <c r="L23885" s="172"/>
    </row>
    <row r="23886" spans="7:12" x14ac:dyDescent="0.15">
      <c r="G23886"/>
      <c r="H23886"/>
      <c r="I23886"/>
      <c r="J23886"/>
      <c r="K23886"/>
      <c r="L23886" s="172"/>
    </row>
    <row r="23887" spans="7:12" x14ac:dyDescent="0.15">
      <c r="G23887"/>
      <c r="H23887"/>
      <c r="I23887"/>
      <c r="J23887"/>
      <c r="K23887"/>
      <c r="L23887" s="172"/>
    </row>
    <row r="23888" spans="7:12" x14ac:dyDescent="0.15">
      <c r="G23888"/>
      <c r="H23888"/>
      <c r="I23888"/>
      <c r="J23888"/>
      <c r="K23888"/>
      <c r="L23888" s="172"/>
    </row>
    <row r="23889" spans="7:12" x14ac:dyDescent="0.15">
      <c r="G23889"/>
      <c r="H23889"/>
      <c r="I23889"/>
      <c r="J23889"/>
      <c r="K23889"/>
      <c r="L23889" s="172"/>
    </row>
    <row r="23890" spans="7:12" x14ac:dyDescent="0.15">
      <c r="G23890"/>
      <c r="H23890"/>
      <c r="I23890"/>
      <c r="J23890"/>
      <c r="K23890"/>
      <c r="L23890" s="172"/>
    </row>
    <row r="23891" spans="7:12" x14ac:dyDescent="0.15">
      <c r="G23891"/>
      <c r="H23891"/>
      <c r="I23891"/>
      <c r="J23891"/>
      <c r="K23891"/>
      <c r="L23891" s="172"/>
    </row>
    <row r="23892" spans="7:12" x14ac:dyDescent="0.15">
      <c r="G23892"/>
      <c r="H23892"/>
      <c r="I23892"/>
      <c r="J23892"/>
      <c r="K23892"/>
      <c r="L23892" s="172"/>
    </row>
    <row r="23893" spans="7:12" x14ac:dyDescent="0.15">
      <c r="G23893"/>
      <c r="H23893"/>
      <c r="I23893"/>
      <c r="J23893"/>
      <c r="K23893"/>
      <c r="L23893" s="172"/>
    </row>
    <row r="23894" spans="7:12" x14ac:dyDescent="0.15">
      <c r="G23894"/>
      <c r="H23894"/>
      <c r="I23894"/>
      <c r="J23894"/>
      <c r="K23894"/>
      <c r="L23894" s="172"/>
    </row>
    <row r="23895" spans="7:12" x14ac:dyDescent="0.15">
      <c r="G23895"/>
      <c r="H23895"/>
      <c r="I23895"/>
      <c r="J23895"/>
      <c r="K23895"/>
      <c r="L23895" s="172"/>
    </row>
    <row r="23896" spans="7:12" x14ac:dyDescent="0.15">
      <c r="G23896"/>
      <c r="H23896"/>
      <c r="I23896"/>
      <c r="J23896"/>
      <c r="K23896"/>
      <c r="L23896" s="172"/>
    </row>
    <row r="23897" spans="7:12" x14ac:dyDescent="0.15">
      <c r="G23897"/>
      <c r="H23897"/>
      <c r="I23897"/>
      <c r="J23897"/>
      <c r="K23897"/>
      <c r="L23897" s="172"/>
    </row>
    <row r="23898" spans="7:12" x14ac:dyDescent="0.15">
      <c r="G23898"/>
      <c r="H23898"/>
      <c r="I23898"/>
      <c r="J23898"/>
      <c r="K23898"/>
      <c r="L23898" s="172"/>
    </row>
    <row r="23899" spans="7:12" x14ac:dyDescent="0.15">
      <c r="G23899"/>
      <c r="H23899"/>
      <c r="I23899"/>
      <c r="J23899"/>
      <c r="K23899"/>
      <c r="L23899" s="172"/>
    </row>
    <row r="23900" spans="7:12" x14ac:dyDescent="0.15">
      <c r="G23900"/>
      <c r="H23900"/>
      <c r="I23900"/>
      <c r="J23900"/>
      <c r="K23900"/>
      <c r="L23900" s="172"/>
    </row>
    <row r="23901" spans="7:12" x14ac:dyDescent="0.15">
      <c r="G23901"/>
      <c r="H23901"/>
      <c r="I23901"/>
      <c r="J23901"/>
      <c r="K23901"/>
      <c r="L23901" s="172"/>
    </row>
    <row r="23902" spans="7:12" x14ac:dyDescent="0.15">
      <c r="G23902"/>
      <c r="H23902"/>
      <c r="I23902"/>
      <c r="J23902"/>
      <c r="K23902"/>
      <c r="L23902" s="172"/>
    </row>
    <row r="23903" spans="7:12" x14ac:dyDescent="0.15">
      <c r="G23903"/>
      <c r="H23903"/>
      <c r="I23903"/>
      <c r="J23903"/>
      <c r="K23903"/>
      <c r="L23903" s="172"/>
    </row>
    <row r="23904" spans="7:12" x14ac:dyDescent="0.15">
      <c r="G23904"/>
      <c r="H23904"/>
      <c r="I23904"/>
      <c r="J23904"/>
      <c r="K23904"/>
      <c r="L23904" s="172"/>
    </row>
    <row r="23905" spans="7:12" x14ac:dyDescent="0.15">
      <c r="G23905"/>
      <c r="H23905"/>
      <c r="I23905"/>
      <c r="J23905"/>
      <c r="K23905"/>
      <c r="L23905" s="172"/>
    </row>
    <row r="23906" spans="7:12" x14ac:dyDescent="0.15">
      <c r="G23906"/>
      <c r="H23906"/>
      <c r="I23906"/>
      <c r="J23906"/>
      <c r="K23906"/>
      <c r="L23906" s="172"/>
    </row>
    <row r="23907" spans="7:12" x14ac:dyDescent="0.15">
      <c r="G23907"/>
      <c r="H23907"/>
      <c r="I23907"/>
      <c r="J23907"/>
      <c r="K23907"/>
      <c r="L23907" s="172"/>
    </row>
    <row r="23908" spans="7:12" x14ac:dyDescent="0.15">
      <c r="G23908"/>
      <c r="H23908"/>
      <c r="I23908"/>
      <c r="J23908"/>
      <c r="K23908"/>
      <c r="L23908" s="172"/>
    </row>
    <row r="23909" spans="7:12" x14ac:dyDescent="0.15">
      <c r="G23909"/>
      <c r="H23909"/>
      <c r="I23909"/>
      <c r="J23909"/>
      <c r="K23909"/>
      <c r="L23909" s="172"/>
    </row>
    <row r="23910" spans="7:12" x14ac:dyDescent="0.15">
      <c r="G23910"/>
      <c r="H23910"/>
      <c r="I23910"/>
      <c r="J23910"/>
      <c r="K23910"/>
      <c r="L23910" s="172"/>
    </row>
    <row r="23911" spans="7:12" x14ac:dyDescent="0.15">
      <c r="G23911"/>
      <c r="H23911"/>
      <c r="I23911"/>
      <c r="J23911"/>
      <c r="K23911"/>
      <c r="L23911" s="172"/>
    </row>
    <row r="23912" spans="7:12" x14ac:dyDescent="0.15">
      <c r="G23912"/>
      <c r="H23912"/>
      <c r="I23912"/>
      <c r="J23912"/>
      <c r="K23912"/>
      <c r="L23912" s="172"/>
    </row>
    <row r="23913" spans="7:12" x14ac:dyDescent="0.15">
      <c r="G23913"/>
      <c r="H23913"/>
      <c r="I23913"/>
      <c r="J23913"/>
      <c r="K23913"/>
      <c r="L23913" s="172"/>
    </row>
    <row r="23914" spans="7:12" x14ac:dyDescent="0.15">
      <c r="G23914"/>
      <c r="H23914"/>
      <c r="I23914"/>
      <c r="J23914"/>
      <c r="K23914"/>
      <c r="L23914" s="172"/>
    </row>
    <row r="23915" spans="7:12" x14ac:dyDescent="0.15">
      <c r="G23915"/>
      <c r="H23915"/>
      <c r="I23915"/>
      <c r="J23915"/>
      <c r="K23915"/>
      <c r="L23915" s="172"/>
    </row>
    <row r="23916" spans="7:12" x14ac:dyDescent="0.15">
      <c r="G23916"/>
      <c r="H23916"/>
      <c r="I23916"/>
      <c r="J23916"/>
      <c r="K23916"/>
      <c r="L23916" s="172"/>
    </row>
    <row r="23917" spans="7:12" x14ac:dyDescent="0.15">
      <c r="G23917"/>
      <c r="H23917"/>
      <c r="I23917"/>
      <c r="J23917"/>
      <c r="K23917"/>
      <c r="L23917" s="172"/>
    </row>
    <row r="23918" spans="7:12" x14ac:dyDescent="0.15">
      <c r="G23918"/>
      <c r="H23918"/>
      <c r="I23918"/>
      <c r="J23918"/>
      <c r="K23918"/>
      <c r="L23918" s="172"/>
    </row>
    <row r="23919" spans="7:12" x14ac:dyDescent="0.15">
      <c r="G23919"/>
      <c r="H23919"/>
      <c r="I23919"/>
      <c r="J23919"/>
      <c r="K23919"/>
      <c r="L23919" s="172"/>
    </row>
    <row r="23920" spans="7:12" x14ac:dyDescent="0.15">
      <c r="G23920"/>
      <c r="H23920"/>
      <c r="I23920"/>
      <c r="J23920"/>
      <c r="K23920"/>
      <c r="L23920" s="172"/>
    </row>
    <row r="23921" spans="7:12" x14ac:dyDescent="0.15">
      <c r="G23921"/>
      <c r="H23921"/>
      <c r="I23921"/>
      <c r="J23921"/>
      <c r="K23921"/>
      <c r="L23921" s="172"/>
    </row>
    <row r="23922" spans="7:12" x14ac:dyDescent="0.15">
      <c r="G23922"/>
      <c r="H23922"/>
      <c r="I23922"/>
      <c r="J23922"/>
      <c r="K23922"/>
      <c r="L23922" s="172"/>
    </row>
    <row r="23923" spans="7:12" x14ac:dyDescent="0.15">
      <c r="G23923"/>
      <c r="H23923"/>
      <c r="I23923"/>
      <c r="J23923"/>
      <c r="K23923"/>
      <c r="L23923" s="172"/>
    </row>
    <row r="23924" spans="7:12" x14ac:dyDescent="0.15">
      <c r="G23924"/>
      <c r="H23924"/>
      <c r="I23924"/>
      <c r="J23924"/>
      <c r="K23924"/>
      <c r="L23924" s="172"/>
    </row>
    <row r="23925" spans="7:12" x14ac:dyDescent="0.15">
      <c r="G23925"/>
      <c r="H23925"/>
      <c r="I23925"/>
      <c r="J23925"/>
      <c r="K23925"/>
      <c r="L23925" s="172"/>
    </row>
    <row r="23926" spans="7:12" x14ac:dyDescent="0.15">
      <c r="G23926"/>
      <c r="H23926"/>
      <c r="I23926"/>
      <c r="J23926"/>
      <c r="K23926"/>
      <c r="L23926" s="172"/>
    </row>
    <row r="23927" spans="7:12" x14ac:dyDescent="0.15">
      <c r="G23927"/>
      <c r="H23927"/>
      <c r="I23927"/>
      <c r="J23927"/>
      <c r="K23927"/>
      <c r="L23927" s="172"/>
    </row>
    <row r="23928" spans="7:12" x14ac:dyDescent="0.15">
      <c r="G23928"/>
      <c r="H23928"/>
      <c r="I23928"/>
      <c r="J23928"/>
      <c r="K23928"/>
      <c r="L23928" s="172"/>
    </row>
    <row r="23929" spans="7:12" x14ac:dyDescent="0.15">
      <c r="G23929"/>
      <c r="H23929"/>
      <c r="I23929"/>
      <c r="J23929"/>
      <c r="K23929"/>
      <c r="L23929" s="172"/>
    </row>
    <row r="23930" spans="7:12" x14ac:dyDescent="0.15">
      <c r="G23930"/>
      <c r="H23930"/>
      <c r="I23930"/>
      <c r="J23930"/>
      <c r="K23930"/>
      <c r="L23930" s="172"/>
    </row>
    <row r="23931" spans="7:12" x14ac:dyDescent="0.15">
      <c r="G23931"/>
      <c r="H23931"/>
      <c r="I23931"/>
      <c r="J23931"/>
      <c r="K23931"/>
      <c r="L23931" s="172"/>
    </row>
    <row r="23932" spans="7:12" x14ac:dyDescent="0.15">
      <c r="G23932"/>
      <c r="H23932"/>
      <c r="I23932"/>
      <c r="J23932"/>
      <c r="K23932"/>
      <c r="L23932" s="172"/>
    </row>
    <row r="23933" spans="7:12" x14ac:dyDescent="0.15">
      <c r="G23933"/>
      <c r="H23933"/>
      <c r="I23933"/>
      <c r="J23933"/>
      <c r="K23933"/>
      <c r="L23933" s="172"/>
    </row>
    <row r="23934" spans="7:12" x14ac:dyDescent="0.15">
      <c r="G23934"/>
      <c r="H23934"/>
      <c r="I23934"/>
      <c r="J23934"/>
      <c r="K23934"/>
      <c r="L23934" s="172"/>
    </row>
    <row r="23935" spans="7:12" x14ac:dyDescent="0.15">
      <c r="G23935"/>
      <c r="H23935"/>
      <c r="I23935"/>
      <c r="J23935"/>
      <c r="K23935"/>
      <c r="L23935" s="172"/>
    </row>
    <row r="23936" spans="7:12" x14ac:dyDescent="0.15">
      <c r="G23936"/>
      <c r="H23936"/>
      <c r="I23936"/>
      <c r="J23936"/>
      <c r="K23936"/>
      <c r="L23936" s="172"/>
    </row>
    <row r="23937" spans="7:12" x14ac:dyDescent="0.15">
      <c r="G23937"/>
      <c r="H23937"/>
      <c r="I23937"/>
      <c r="J23937"/>
      <c r="K23937"/>
      <c r="L23937" s="172"/>
    </row>
    <row r="23938" spans="7:12" x14ac:dyDescent="0.15">
      <c r="G23938"/>
      <c r="H23938"/>
      <c r="I23938"/>
      <c r="J23938"/>
      <c r="K23938"/>
      <c r="L23938" s="172"/>
    </row>
    <row r="23939" spans="7:12" x14ac:dyDescent="0.15">
      <c r="G23939"/>
      <c r="H23939"/>
      <c r="I23939"/>
      <c r="J23939"/>
      <c r="K23939"/>
      <c r="L23939" s="172"/>
    </row>
    <row r="23940" spans="7:12" x14ac:dyDescent="0.15">
      <c r="G23940"/>
      <c r="H23940"/>
      <c r="I23940"/>
      <c r="J23940"/>
      <c r="K23940"/>
      <c r="L23940" s="172"/>
    </row>
    <row r="23941" spans="7:12" x14ac:dyDescent="0.15">
      <c r="G23941"/>
      <c r="H23941"/>
      <c r="I23941"/>
      <c r="J23941"/>
      <c r="K23941"/>
      <c r="L23941" s="172"/>
    </row>
    <row r="23942" spans="7:12" x14ac:dyDescent="0.15">
      <c r="G23942"/>
      <c r="H23942"/>
      <c r="I23942"/>
      <c r="J23942"/>
      <c r="K23942"/>
      <c r="L23942" s="172"/>
    </row>
    <row r="23943" spans="7:12" x14ac:dyDescent="0.15">
      <c r="G23943"/>
      <c r="H23943"/>
      <c r="I23943"/>
      <c r="J23943"/>
      <c r="K23943"/>
      <c r="L23943" s="172"/>
    </row>
    <row r="23944" spans="7:12" x14ac:dyDescent="0.15">
      <c r="G23944"/>
      <c r="H23944"/>
      <c r="I23944"/>
      <c r="J23944"/>
      <c r="K23944"/>
      <c r="L23944" s="172"/>
    </row>
    <row r="23945" spans="7:12" x14ac:dyDescent="0.15">
      <c r="G23945"/>
      <c r="H23945"/>
      <c r="I23945"/>
      <c r="J23945"/>
      <c r="K23945"/>
      <c r="L23945" s="172"/>
    </row>
    <row r="23946" spans="7:12" x14ac:dyDescent="0.15">
      <c r="G23946"/>
      <c r="H23946"/>
      <c r="I23946"/>
      <c r="J23946"/>
      <c r="K23946"/>
      <c r="L23946" s="172"/>
    </row>
    <row r="23947" spans="7:12" x14ac:dyDescent="0.15">
      <c r="G23947"/>
      <c r="H23947"/>
      <c r="I23947"/>
      <c r="J23947"/>
      <c r="K23947"/>
      <c r="L23947" s="172"/>
    </row>
    <row r="23948" spans="7:12" x14ac:dyDescent="0.15">
      <c r="G23948"/>
      <c r="H23948"/>
      <c r="I23948"/>
      <c r="J23948"/>
      <c r="K23948"/>
      <c r="L23948" s="172"/>
    </row>
    <row r="23949" spans="7:12" x14ac:dyDescent="0.15">
      <c r="G23949"/>
      <c r="H23949"/>
      <c r="I23949"/>
      <c r="J23949"/>
      <c r="K23949"/>
      <c r="L23949" s="172"/>
    </row>
    <row r="23950" spans="7:12" x14ac:dyDescent="0.15">
      <c r="G23950"/>
      <c r="H23950"/>
      <c r="I23950"/>
      <c r="J23950"/>
      <c r="K23950"/>
      <c r="L23950" s="172"/>
    </row>
    <row r="23951" spans="7:12" x14ac:dyDescent="0.15">
      <c r="G23951"/>
      <c r="H23951"/>
      <c r="I23951"/>
      <c r="J23951"/>
      <c r="K23951"/>
      <c r="L23951" s="172"/>
    </row>
    <row r="23952" spans="7:12" x14ac:dyDescent="0.15">
      <c r="G23952"/>
      <c r="H23952"/>
      <c r="I23952"/>
      <c r="J23952"/>
      <c r="K23952"/>
      <c r="L23952" s="172"/>
    </row>
    <row r="23953" spans="7:12" x14ac:dyDescent="0.15">
      <c r="G23953"/>
      <c r="H23953"/>
      <c r="I23953"/>
      <c r="J23953"/>
      <c r="K23953"/>
      <c r="L23953" s="172"/>
    </row>
    <row r="23954" spans="7:12" x14ac:dyDescent="0.15">
      <c r="G23954"/>
      <c r="H23954"/>
      <c r="I23954"/>
      <c r="J23954"/>
      <c r="K23954"/>
      <c r="L23954" s="172"/>
    </row>
    <row r="23955" spans="7:12" x14ac:dyDescent="0.15">
      <c r="G23955"/>
      <c r="H23955"/>
      <c r="I23955"/>
      <c r="J23955"/>
      <c r="K23955"/>
      <c r="L23955" s="172"/>
    </row>
    <row r="23956" spans="7:12" x14ac:dyDescent="0.15">
      <c r="G23956"/>
      <c r="H23956"/>
      <c r="I23956"/>
      <c r="J23956"/>
      <c r="K23956"/>
      <c r="L23956" s="172"/>
    </row>
    <row r="23957" spans="7:12" x14ac:dyDescent="0.15">
      <c r="G23957"/>
      <c r="H23957"/>
      <c r="I23957"/>
      <c r="J23957"/>
      <c r="K23957"/>
      <c r="L23957" s="172"/>
    </row>
    <row r="23958" spans="7:12" x14ac:dyDescent="0.15">
      <c r="G23958"/>
      <c r="H23958"/>
      <c r="I23958"/>
      <c r="J23958"/>
      <c r="K23958"/>
      <c r="L23958" s="172"/>
    </row>
    <row r="23959" spans="7:12" x14ac:dyDescent="0.15">
      <c r="G23959"/>
      <c r="H23959"/>
      <c r="I23959"/>
      <c r="J23959"/>
      <c r="K23959"/>
      <c r="L23959" s="172"/>
    </row>
    <row r="23960" spans="7:12" x14ac:dyDescent="0.15">
      <c r="G23960"/>
      <c r="H23960"/>
      <c r="I23960"/>
      <c r="J23960"/>
      <c r="K23960"/>
      <c r="L23960" s="172"/>
    </row>
    <row r="23961" spans="7:12" x14ac:dyDescent="0.15">
      <c r="G23961"/>
      <c r="H23961"/>
      <c r="I23961"/>
      <c r="J23961"/>
      <c r="K23961"/>
      <c r="L23961" s="172"/>
    </row>
    <row r="23962" spans="7:12" x14ac:dyDescent="0.15">
      <c r="G23962"/>
      <c r="H23962"/>
      <c r="I23962"/>
      <c r="J23962"/>
      <c r="K23962"/>
      <c r="L23962" s="172"/>
    </row>
    <row r="23963" spans="7:12" x14ac:dyDescent="0.15">
      <c r="G23963"/>
      <c r="H23963"/>
      <c r="I23963"/>
      <c r="J23963"/>
      <c r="K23963"/>
      <c r="L23963" s="172"/>
    </row>
    <row r="23964" spans="7:12" x14ac:dyDescent="0.15">
      <c r="G23964"/>
      <c r="H23964"/>
      <c r="I23964"/>
      <c r="J23964"/>
      <c r="K23964"/>
      <c r="L23964" s="172"/>
    </row>
    <row r="23965" spans="7:12" x14ac:dyDescent="0.15">
      <c r="G23965"/>
      <c r="H23965"/>
      <c r="I23965"/>
      <c r="J23965"/>
      <c r="K23965"/>
      <c r="L23965" s="172"/>
    </row>
    <row r="23966" spans="7:12" x14ac:dyDescent="0.15">
      <c r="G23966"/>
      <c r="H23966"/>
      <c r="I23966"/>
      <c r="J23966"/>
      <c r="K23966"/>
      <c r="L23966" s="172"/>
    </row>
    <row r="23967" spans="7:12" x14ac:dyDescent="0.15">
      <c r="G23967"/>
      <c r="H23967"/>
      <c r="I23967"/>
      <c r="J23967"/>
      <c r="K23967"/>
      <c r="L23967" s="172"/>
    </row>
    <row r="23968" spans="7:12" x14ac:dyDescent="0.15">
      <c r="G23968"/>
      <c r="H23968"/>
      <c r="I23968"/>
      <c r="J23968"/>
      <c r="K23968"/>
      <c r="L23968" s="172"/>
    </row>
    <row r="23969" spans="7:12" x14ac:dyDescent="0.15">
      <c r="G23969"/>
      <c r="H23969"/>
      <c r="I23969"/>
      <c r="J23969"/>
      <c r="K23969"/>
      <c r="L23969" s="172"/>
    </row>
    <row r="23970" spans="7:12" x14ac:dyDescent="0.15">
      <c r="G23970"/>
      <c r="H23970"/>
      <c r="I23970"/>
      <c r="J23970"/>
      <c r="K23970"/>
      <c r="L23970" s="172"/>
    </row>
    <row r="23971" spans="7:12" x14ac:dyDescent="0.15">
      <c r="G23971"/>
      <c r="H23971"/>
      <c r="I23971"/>
      <c r="J23971"/>
      <c r="K23971"/>
      <c r="L23971" s="172"/>
    </row>
    <row r="23972" spans="7:12" x14ac:dyDescent="0.15">
      <c r="G23972"/>
      <c r="H23972"/>
      <c r="I23972"/>
      <c r="J23972"/>
      <c r="K23972"/>
      <c r="L23972" s="172"/>
    </row>
    <row r="23973" spans="7:12" x14ac:dyDescent="0.15">
      <c r="G23973"/>
      <c r="H23973"/>
      <c r="I23973"/>
      <c r="J23973"/>
      <c r="K23973"/>
      <c r="L23973" s="172"/>
    </row>
    <row r="23974" spans="7:12" x14ac:dyDescent="0.15">
      <c r="G23974"/>
      <c r="H23974"/>
      <c r="I23974"/>
      <c r="J23974"/>
      <c r="K23974"/>
      <c r="L23974" s="172"/>
    </row>
    <row r="23975" spans="7:12" x14ac:dyDescent="0.15">
      <c r="G23975"/>
      <c r="H23975"/>
      <c r="I23975"/>
      <c r="J23975"/>
      <c r="K23975"/>
      <c r="L23975" s="172"/>
    </row>
    <row r="23976" spans="7:12" x14ac:dyDescent="0.15">
      <c r="G23976"/>
      <c r="H23976"/>
      <c r="I23976"/>
      <c r="J23976"/>
      <c r="K23976"/>
      <c r="L23976" s="172"/>
    </row>
    <row r="23977" spans="7:12" x14ac:dyDescent="0.15">
      <c r="G23977"/>
      <c r="H23977"/>
      <c r="I23977"/>
      <c r="J23977"/>
      <c r="K23977"/>
      <c r="L23977" s="172"/>
    </row>
    <row r="23978" spans="7:12" x14ac:dyDescent="0.15">
      <c r="G23978"/>
      <c r="H23978"/>
      <c r="I23978"/>
      <c r="J23978"/>
      <c r="K23978"/>
      <c r="L23978" s="172"/>
    </row>
    <row r="23979" spans="7:12" x14ac:dyDescent="0.15">
      <c r="G23979"/>
      <c r="H23979"/>
      <c r="I23979"/>
      <c r="J23979"/>
      <c r="K23979"/>
      <c r="L23979" s="172"/>
    </row>
    <row r="23980" spans="7:12" x14ac:dyDescent="0.15">
      <c r="G23980"/>
      <c r="H23980"/>
      <c r="I23980"/>
      <c r="J23980"/>
      <c r="K23980"/>
      <c r="L23980" s="172"/>
    </row>
    <row r="23981" spans="7:12" x14ac:dyDescent="0.15">
      <c r="G23981"/>
      <c r="H23981"/>
      <c r="I23981"/>
      <c r="J23981"/>
      <c r="K23981"/>
      <c r="L23981" s="172"/>
    </row>
    <row r="23982" spans="7:12" x14ac:dyDescent="0.15">
      <c r="G23982"/>
      <c r="H23982"/>
      <c r="I23982"/>
      <c r="J23982"/>
      <c r="K23982"/>
      <c r="L23982" s="172"/>
    </row>
    <row r="23983" spans="7:12" x14ac:dyDescent="0.15">
      <c r="G23983"/>
      <c r="H23983"/>
      <c r="I23983"/>
      <c r="J23983"/>
      <c r="K23983"/>
      <c r="L23983" s="172"/>
    </row>
    <row r="23984" spans="7:12" x14ac:dyDescent="0.15">
      <c r="G23984"/>
      <c r="H23984"/>
      <c r="I23984"/>
      <c r="J23984"/>
      <c r="K23984"/>
      <c r="L23984" s="172"/>
    </row>
    <row r="23985" spans="7:12" x14ac:dyDescent="0.15">
      <c r="G23985"/>
      <c r="H23985"/>
      <c r="I23985"/>
      <c r="J23985"/>
      <c r="K23985"/>
      <c r="L23985" s="172"/>
    </row>
    <row r="23986" spans="7:12" x14ac:dyDescent="0.15">
      <c r="G23986"/>
      <c r="H23986"/>
      <c r="I23986"/>
      <c r="J23986"/>
      <c r="K23986"/>
      <c r="L23986" s="172"/>
    </row>
    <row r="23987" spans="7:12" x14ac:dyDescent="0.15">
      <c r="G23987"/>
      <c r="H23987"/>
      <c r="I23987"/>
      <c r="J23987"/>
      <c r="K23987"/>
      <c r="L23987" s="172"/>
    </row>
    <row r="23988" spans="7:12" x14ac:dyDescent="0.15">
      <c r="G23988"/>
      <c r="H23988"/>
      <c r="I23988"/>
      <c r="J23988"/>
      <c r="K23988"/>
      <c r="L23988" s="172"/>
    </row>
    <row r="23989" spans="7:12" x14ac:dyDescent="0.15">
      <c r="G23989"/>
      <c r="H23989"/>
      <c r="I23989"/>
      <c r="J23989"/>
      <c r="K23989"/>
      <c r="L23989" s="172"/>
    </row>
    <row r="23990" spans="7:12" x14ac:dyDescent="0.15">
      <c r="G23990"/>
      <c r="H23990"/>
      <c r="I23990"/>
      <c r="J23990"/>
      <c r="K23990"/>
      <c r="L23990" s="172"/>
    </row>
    <row r="23991" spans="7:12" x14ac:dyDescent="0.15">
      <c r="G23991"/>
      <c r="H23991"/>
      <c r="I23991"/>
      <c r="J23991"/>
      <c r="K23991"/>
      <c r="L23991" s="172"/>
    </row>
    <row r="23992" spans="7:12" x14ac:dyDescent="0.15">
      <c r="G23992"/>
      <c r="H23992"/>
      <c r="I23992"/>
      <c r="J23992"/>
      <c r="K23992"/>
      <c r="L23992" s="172"/>
    </row>
    <row r="23993" spans="7:12" x14ac:dyDescent="0.15">
      <c r="G23993"/>
      <c r="H23993"/>
      <c r="I23993"/>
      <c r="J23993"/>
      <c r="K23993"/>
      <c r="L23993" s="172"/>
    </row>
    <row r="23994" spans="7:12" x14ac:dyDescent="0.15">
      <c r="G23994"/>
      <c r="H23994"/>
      <c r="I23994"/>
      <c r="J23994"/>
      <c r="K23994"/>
      <c r="L23994" s="172"/>
    </row>
    <row r="23995" spans="7:12" x14ac:dyDescent="0.15">
      <c r="G23995"/>
      <c r="H23995"/>
      <c r="I23995"/>
      <c r="J23995"/>
      <c r="K23995"/>
      <c r="L23995" s="172"/>
    </row>
    <row r="23996" spans="7:12" x14ac:dyDescent="0.15">
      <c r="G23996"/>
      <c r="H23996"/>
      <c r="I23996"/>
      <c r="J23996"/>
      <c r="K23996"/>
      <c r="L23996" s="172"/>
    </row>
    <row r="23997" spans="7:12" x14ac:dyDescent="0.15">
      <c r="G23997"/>
      <c r="H23997"/>
      <c r="I23997"/>
      <c r="J23997"/>
      <c r="K23997"/>
      <c r="L23997" s="172"/>
    </row>
    <row r="23998" spans="7:12" x14ac:dyDescent="0.15">
      <c r="G23998"/>
      <c r="H23998"/>
      <c r="I23998"/>
      <c r="J23998"/>
      <c r="K23998"/>
      <c r="L23998" s="172"/>
    </row>
    <row r="23999" spans="7:12" x14ac:dyDescent="0.15">
      <c r="G23999"/>
      <c r="H23999"/>
      <c r="I23999"/>
      <c r="J23999"/>
      <c r="K23999"/>
      <c r="L23999" s="172"/>
    </row>
    <row r="24000" spans="7:12" x14ac:dyDescent="0.15">
      <c r="G24000"/>
      <c r="H24000"/>
      <c r="I24000"/>
      <c r="J24000"/>
      <c r="K24000"/>
      <c r="L24000" s="172"/>
    </row>
    <row r="24001" spans="7:12" x14ac:dyDescent="0.15">
      <c r="G24001"/>
      <c r="H24001"/>
      <c r="I24001"/>
      <c r="J24001"/>
      <c r="K24001"/>
      <c r="L24001" s="172"/>
    </row>
    <row r="24002" spans="7:12" x14ac:dyDescent="0.15">
      <c r="G24002"/>
      <c r="H24002"/>
      <c r="I24002"/>
      <c r="J24002"/>
      <c r="K24002"/>
      <c r="L24002" s="172"/>
    </row>
    <row r="24003" spans="7:12" x14ac:dyDescent="0.15">
      <c r="G24003"/>
      <c r="H24003"/>
      <c r="I24003"/>
      <c r="J24003"/>
      <c r="K24003"/>
      <c r="L24003" s="172"/>
    </row>
    <row r="24004" spans="7:12" x14ac:dyDescent="0.15">
      <c r="G24004"/>
      <c r="H24004"/>
      <c r="I24004"/>
      <c r="J24004"/>
      <c r="K24004"/>
      <c r="L24004" s="172"/>
    </row>
    <row r="24005" spans="7:12" x14ac:dyDescent="0.15">
      <c r="G24005"/>
      <c r="H24005"/>
      <c r="I24005"/>
      <c r="J24005"/>
      <c r="K24005"/>
      <c r="L24005" s="172"/>
    </row>
    <row r="24006" spans="7:12" x14ac:dyDescent="0.15">
      <c r="G24006"/>
      <c r="H24006"/>
      <c r="I24006"/>
      <c r="J24006"/>
      <c r="K24006"/>
      <c r="L24006" s="172"/>
    </row>
    <row r="24007" spans="7:12" x14ac:dyDescent="0.15">
      <c r="G24007"/>
      <c r="H24007"/>
      <c r="I24007"/>
      <c r="J24007"/>
      <c r="K24007"/>
      <c r="L24007" s="172"/>
    </row>
    <row r="24008" spans="7:12" x14ac:dyDescent="0.15">
      <c r="G24008"/>
      <c r="H24008"/>
      <c r="I24008"/>
      <c r="J24008"/>
      <c r="K24008"/>
      <c r="L24008" s="172"/>
    </row>
    <row r="24009" spans="7:12" x14ac:dyDescent="0.15">
      <c r="G24009"/>
      <c r="H24009"/>
      <c r="I24009"/>
      <c r="J24009"/>
      <c r="K24009"/>
      <c r="L24009" s="172"/>
    </row>
    <row r="24010" spans="7:12" x14ac:dyDescent="0.15">
      <c r="G24010"/>
      <c r="H24010"/>
      <c r="I24010"/>
      <c r="J24010"/>
      <c r="K24010"/>
      <c r="L24010" s="172"/>
    </row>
    <row r="24011" spans="7:12" x14ac:dyDescent="0.15">
      <c r="G24011"/>
      <c r="H24011"/>
      <c r="I24011"/>
      <c r="J24011"/>
      <c r="K24011"/>
      <c r="L24011" s="172"/>
    </row>
    <row r="24012" spans="7:12" x14ac:dyDescent="0.15">
      <c r="G24012"/>
      <c r="H24012"/>
      <c r="I24012"/>
      <c r="J24012"/>
      <c r="K24012"/>
      <c r="L24012" s="172"/>
    </row>
    <row r="24013" spans="7:12" x14ac:dyDescent="0.15">
      <c r="G24013"/>
      <c r="H24013"/>
      <c r="I24013"/>
      <c r="J24013"/>
      <c r="K24013"/>
      <c r="L24013" s="172"/>
    </row>
    <row r="24014" spans="7:12" x14ac:dyDescent="0.15">
      <c r="G24014"/>
      <c r="H24014"/>
      <c r="I24014"/>
      <c r="J24014"/>
      <c r="K24014"/>
      <c r="L24014" s="172"/>
    </row>
    <row r="24015" spans="7:12" x14ac:dyDescent="0.15">
      <c r="G24015"/>
      <c r="H24015"/>
      <c r="I24015"/>
      <c r="J24015"/>
      <c r="K24015"/>
      <c r="L24015" s="172"/>
    </row>
    <row r="24016" spans="7:12" x14ac:dyDescent="0.15">
      <c r="G24016"/>
      <c r="H24016"/>
      <c r="I24016"/>
      <c r="J24016"/>
      <c r="K24016"/>
      <c r="L24016" s="172"/>
    </row>
    <row r="24017" spans="7:12" x14ac:dyDescent="0.15">
      <c r="G24017"/>
      <c r="H24017"/>
      <c r="I24017"/>
      <c r="J24017"/>
      <c r="K24017"/>
      <c r="L24017" s="172"/>
    </row>
    <row r="24018" spans="7:12" x14ac:dyDescent="0.15">
      <c r="G24018"/>
      <c r="H24018"/>
      <c r="I24018"/>
      <c r="J24018"/>
      <c r="K24018"/>
      <c r="L24018" s="172"/>
    </row>
    <row r="24019" spans="7:12" x14ac:dyDescent="0.15">
      <c r="G24019"/>
      <c r="H24019"/>
      <c r="I24019"/>
      <c r="J24019"/>
      <c r="K24019"/>
      <c r="L24019" s="172"/>
    </row>
    <row r="24020" spans="7:12" x14ac:dyDescent="0.15">
      <c r="G24020"/>
      <c r="H24020"/>
      <c r="I24020"/>
      <c r="J24020"/>
      <c r="K24020"/>
      <c r="L24020" s="172"/>
    </row>
    <row r="24021" spans="7:12" x14ac:dyDescent="0.15">
      <c r="G24021"/>
      <c r="H24021"/>
      <c r="I24021"/>
      <c r="J24021"/>
      <c r="K24021"/>
      <c r="L24021" s="172"/>
    </row>
    <row r="24022" spans="7:12" x14ac:dyDescent="0.15">
      <c r="G24022"/>
      <c r="H24022"/>
      <c r="I24022"/>
      <c r="J24022"/>
      <c r="K24022"/>
      <c r="L24022" s="172"/>
    </row>
    <row r="24023" spans="7:12" x14ac:dyDescent="0.15">
      <c r="G24023"/>
      <c r="H24023"/>
      <c r="I24023"/>
      <c r="J24023"/>
      <c r="K24023"/>
      <c r="L24023" s="172"/>
    </row>
    <row r="24024" spans="7:12" x14ac:dyDescent="0.15">
      <c r="G24024"/>
      <c r="H24024"/>
      <c r="I24024"/>
      <c r="J24024"/>
      <c r="K24024"/>
      <c r="L24024" s="172"/>
    </row>
    <row r="24025" spans="7:12" x14ac:dyDescent="0.15">
      <c r="G24025"/>
      <c r="H24025"/>
      <c r="I24025"/>
      <c r="J24025"/>
      <c r="K24025"/>
      <c r="L24025" s="172"/>
    </row>
    <row r="24026" spans="7:12" x14ac:dyDescent="0.15">
      <c r="G24026"/>
      <c r="H24026"/>
      <c r="I24026"/>
      <c r="J24026"/>
      <c r="K24026"/>
      <c r="L24026" s="172"/>
    </row>
    <row r="24027" spans="7:12" x14ac:dyDescent="0.15">
      <c r="G24027"/>
      <c r="H24027"/>
      <c r="I24027"/>
      <c r="J24027"/>
      <c r="K24027"/>
      <c r="L24027" s="172"/>
    </row>
    <row r="24028" spans="7:12" x14ac:dyDescent="0.15">
      <c r="G24028"/>
      <c r="H24028"/>
      <c r="I24028"/>
      <c r="J24028"/>
      <c r="K24028"/>
      <c r="L24028" s="172"/>
    </row>
    <row r="24029" spans="7:12" x14ac:dyDescent="0.15">
      <c r="G24029"/>
      <c r="H24029"/>
      <c r="I24029"/>
      <c r="J24029"/>
      <c r="K24029"/>
      <c r="L24029" s="172"/>
    </row>
    <row r="24030" spans="7:12" x14ac:dyDescent="0.15">
      <c r="G24030"/>
      <c r="H24030"/>
      <c r="I24030"/>
      <c r="J24030"/>
      <c r="K24030"/>
      <c r="L24030" s="172"/>
    </row>
    <row r="24031" spans="7:12" x14ac:dyDescent="0.15">
      <c r="G24031"/>
      <c r="H24031"/>
      <c r="I24031"/>
      <c r="J24031"/>
      <c r="K24031"/>
      <c r="L24031" s="172"/>
    </row>
    <row r="24032" spans="7:12" x14ac:dyDescent="0.15">
      <c r="G24032"/>
      <c r="H24032"/>
      <c r="I24032"/>
      <c r="J24032"/>
      <c r="K24032"/>
      <c r="L24032" s="172"/>
    </row>
    <row r="24033" spans="7:12" x14ac:dyDescent="0.15">
      <c r="G24033"/>
      <c r="H24033"/>
      <c r="I24033"/>
      <c r="J24033"/>
      <c r="K24033"/>
      <c r="L24033" s="172"/>
    </row>
    <row r="24034" spans="7:12" x14ac:dyDescent="0.15">
      <c r="G24034"/>
      <c r="H24034"/>
      <c r="I24034"/>
      <c r="J24034"/>
      <c r="K24034"/>
      <c r="L24034" s="172"/>
    </row>
    <row r="24035" spans="7:12" x14ac:dyDescent="0.15">
      <c r="G24035"/>
      <c r="H24035"/>
      <c r="I24035"/>
      <c r="J24035"/>
      <c r="K24035"/>
      <c r="L24035" s="172"/>
    </row>
    <row r="24036" spans="7:12" x14ac:dyDescent="0.15">
      <c r="G24036"/>
      <c r="H24036"/>
      <c r="I24036"/>
      <c r="J24036"/>
      <c r="K24036"/>
      <c r="L24036" s="172"/>
    </row>
    <row r="24037" spans="7:12" x14ac:dyDescent="0.15">
      <c r="G24037"/>
      <c r="H24037"/>
      <c r="I24037"/>
      <c r="J24037"/>
      <c r="K24037"/>
      <c r="L24037" s="172"/>
    </row>
    <row r="24038" spans="7:12" x14ac:dyDescent="0.15">
      <c r="G24038"/>
      <c r="H24038"/>
      <c r="I24038"/>
      <c r="J24038"/>
      <c r="K24038"/>
      <c r="L24038" s="172"/>
    </row>
    <row r="24039" spans="7:12" x14ac:dyDescent="0.15">
      <c r="G24039"/>
      <c r="H24039"/>
      <c r="I24039"/>
      <c r="J24039"/>
      <c r="K24039"/>
      <c r="L24039" s="172"/>
    </row>
    <row r="24040" spans="7:12" x14ac:dyDescent="0.15">
      <c r="G24040"/>
      <c r="H24040"/>
      <c r="I24040"/>
      <c r="J24040"/>
      <c r="K24040"/>
      <c r="L24040" s="172"/>
    </row>
    <row r="24041" spans="7:12" x14ac:dyDescent="0.15">
      <c r="G24041"/>
      <c r="H24041"/>
      <c r="I24041"/>
      <c r="J24041"/>
      <c r="K24041"/>
      <c r="L24041" s="172"/>
    </row>
    <row r="24042" spans="7:12" x14ac:dyDescent="0.15">
      <c r="G24042"/>
      <c r="H24042"/>
      <c r="I24042"/>
      <c r="J24042"/>
      <c r="K24042"/>
      <c r="L24042" s="172"/>
    </row>
    <row r="24043" spans="7:12" x14ac:dyDescent="0.15">
      <c r="G24043"/>
      <c r="H24043"/>
      <c r="I24043"/>
      <c r="J24043"/>
      <c r="K24043"/>
      <c r="L24043" s="172"/>
    </row>
    <row r="24044" spans="7:12" x14ac:dyDescent="0.15">
      <c r="G24044"/>
      <c r="H24044"/>
      <c r="I24044"/>
      <c r="J24044"/>
      <c r="K24044"/>
      <c r="L24044" s="172"/>
    </row>
    <row r="24045" spans="7:12" x14ac:dyDescent="0.15">
      <c r="G24045"/>
      <c r="H24045"/>
      <c r="I24045"/>
      <c r="J24045"/>
      <c r="K24045"/>
      <c r="L24045" s="172"/>
    </row>
    <row r="24046" spans="7:12" x14ac:dyDescent="0.15">
      <c r="G24046"/>
      <c r="H24046"/>
      <c r="I24046"/>
      <c r="J24046"/>
      <c r="K24046"/>
      <c r="L24046" s="172"/>
    </row>
    <row r="24047" spans="7:12" x14ac:dyDescent="0.15">
      <c r="G24047"/>
      <c r="H24047"/>
      <c r="I24047"/>
      <c r="J24047"/>
      <c r="K24047"/>
      <c r="L24047" s="172"/>
    </row>
    <row r="24048" spans="7:12" x14ac:dyDescent="0.15">
      <c r="G24048"/>
      <c r="H24048"/>
      <c r="I24048"/>
      <c r="J24048"/>
      <c r="K24048"/>
      <c r="L24048" s="172"/>
    </row>
    <row r="24049" spans="7:12" x14ac:dyDescent="0.15">
      <c r="G24049"/>
      <c r="H24049"/>
      <c r="I24049"/>
      <c r="J24049"/>
      <c r="K24049"/>
      <c r="L24049" s="172"/>
    </row>
    <row r="24050" spans="7:12" x14ac:dyDescent="0.15">
      <c r="G24050"/>
      <c r="H24050"/>
      <c r="I24050"/>
      <c r="J24050"/>
      <c r="K24050"/>
      <c r="L24050" s="172"/>
    </row>
    <row r="24051" spans="7:12" x14ac:dyDescent="0.15">
      <c r="G24051"/>
      <c r="H24051"/>
      <c r="I24051"/>
      <c r="J24051"/>
      <c r="K24051"/>
      <c r="L24051" s="172"/>
    </row>
    <row r="24052" spans="7:12" x14ac:dyDescent="0.15">
      <c r="G24052"/>
      <c r="H24052"/>
      <c r="I24052"/>
      <c r="J24052"/>
      <c r="K24052"/>
      <c r="L24052" s="172"/>
    </row>
    <row r="24053" spans="7:12" x14ac:dyDescent="0.15">
      <c r="G24053"/>
      <c r="H24053"/>
      <c r="I24053"/>
      <c r="J24053"/>
      <c r="K24053"/>
      <c r="L24053" s="172"/>
    </row>
    <row r="24054" spans="7:12" x14ac:dyDescent="0.15">
      <c r="G24054"/>
      <c r="H24054"/>
      <c r="I24054"/>
      <c r="J24054"/>
      <c r="K24054"/>
      <c r="L24054" s="172"/>
    </row>
    <row r="24055" spans="7:12" x14ac:dyDescent="0.15">
      <c r="G24055"/>
      <c r="H24055"/>
      <c r="I24055"/>
      <c r="J24055"/>
      <c r="K24055"/>
      <c r="L24055" s="172"/>
    </row>
    <row r="24056" spans="7:12" x14ac:dyDescent="0.15">
      <c r="G24056"/>
      <c r="H24056"/>
      <c r="I24056"/>
      <c r="J24056"/>
      <c r="K24056"/>
      <c r="L24056" s="172"/>
    </row>
    <row r="24057" spans="7:12" x14ac:dyDescent="0.15">
      <c r="G24057"/>
      <c r="H24057"/>
      <c r="I24057"/>
      <c r="J24057"/>
      <c r="K24057"/>
      <c r="L24057" s="172"/>
    </row>
    <row r="24058" spans="7:12" x14ac:dyDescent="0.15">
      <c r="G24058"/>
      <c r="H24058"/>
      <c r="I24058"/>
      <c r="J24058"/>
      <c r="K24058"/>
      <c r="L24058" s="172"/>
    </row>
    <row r="24059" spans="7:12" x14ac:dyDescent="0.15">
      <c r="G24059"/>
      <c r="H24059"/>
      <c r="I24059"/>
      <c r="J24059"/>
      <c r="K24059"/>
      <c r="L24059" s="172"/>
    </row>
    <row r="24060" spans="7:12" x14ac:dyDescent="0.15">
      <c r="G24060"/>
      <c r="H24060"/>
      <c r="I24060"/>
      <c r="J24060"/>
      <c r="K24060"/>
      <c r="L24060" s="172"/>
    </row>
    <row r="24061" spans="7:12" x14ac:dyDescent="0.15">
      <c r="G24061"/>
      <c r="H24061"/>
      <c r="I24061"/>
      <c r="J24061"/>
      <c r="K24061"/>
      <c r="L24061" s="172"/>
    </row>
    <row r="24062" spans="7:12" x14ac:dyDescent="0.15">
      <c r="G24062"/>
      <c r="H24062"/>
      <c r="I24062"/>
      <c r="J24062"/>
      <c r="K24062"/>
      <c r="L24062" s="172"/>
    </row>
    <row r="24063" spans="7:12" x14ac:dyDescent="0.15">
      <c r="G24063"/>
      <c r="H24063"/>
      <c r="I24063"/>
      <c r="J24063"/>
      <c r="K24063"/>
      <c r="L24063" s="172"/>
    </row>
    <row r="24064" spans="7:12" x14ac:dyDescent="0.15">
      <c r="G24064"/>
      <c r="H24064"/>
      <c r="I24064"/>
      <c r="J24064"/>
      <c r="K24064"/>
      <c r="L24064" s="172"/>
    </row>
    <row r="24065" spans="7:12" x14ac:dyDescent="0.15">
      <c r="G24065"/>
      <c r="H24065"/>
      <c r="I24065"/>
      <c r="J24065"/>
      <c r="K24065"/>
      <c r="L24065" s="172"/>
    </row>
    <row r="24066" spans="7:12" x14ac:dyDescent="0.15">
      <c r="G24066"/>
      <c r="H24066"/>
      <c r="I24066"/>
      <c r="J24066"/>
      <c r="K24066"/>
      <c r="L24066" s="172"/>
    </row>
    <row r="24067" spans="7:12" x14ac:dyDescent="0.15">
      <c r="G24067"/>
      <c r="H24067"/>
      <c r="I24067"/>
      <c r="J24067"/>
      <c r="K24067"/>
      <c r="L24067" s="172"/>
    </row>
    <row r="24068" spans="7:12" x14ac:dyDescent="0.15">
      <c r="G24068"/>
      <c r="H24068"/>
      <c r="I24068"/>
      <c r="J24068"/>
      <c r="K24068"/>
      <c r="L24068" s="172"/>
    </row>
    <row r="24069" spans="7:12" x14ac:dyDescent="0.15">
      <c r="G24069"/>
      <c r="H24069"/>
      <c r="I24069"/>
      <c r="J24069"/>
      <c r="K24069"/>
      <c r="L24069" s="172"/>
    </row>
    <row r="24070" spans="7:12" x14ac:dyDescent="0.15">
      <c r="G24070"/>
      <c r="H24070"/>
      <c r="I24070"/>
      <c r="J24070"/>
      <c r="K24070"/>
      <c r="L24070" s="172"/>
    </row>
    <row r="24071" spans="7:12" x14ac:dyDescent="0.15">
      <c r="G24071"/>
      <c r="H24071"/>
      <c r="I24071"/>
      <c r="J24071"/>
      <c r="K24071"/>
      <c r="L24071" s="172"/>
    </row>
    <row r="24072" spans="7:12" x14ac:dyDescent="0.15">
      <c r="G24072"/>
      <c r="H24072"/>
      <c r="I24072"/>
      <c r="J24072"/>
      <c r="K24072"/>
      <c r="L24072" s="172"/>
    </row>
    <row r="24073" spans="7:12" x14ac:dyDescent="0.15">
      <c r="G24073"/>
      <c r="H24073"/>
      <c r="I24073"/>
      <c r="J24073"/>
      <c r="K24073"/>
      <c r="L24073" s="172"/>
    </row>
    <row r="24074" spans="7:12" x14ac:dyDescent="0.15">
      <c r="G24074"/>
      <c r="H24074"/>
      <c r="I24074"/>
      <c r="J24074"/>
      <c r="K24074"/>
      <c r="L24074" s="172"/>
    </row>
    <row r="24075" spans="7:12" x14ac:dyDescent="0.15">
      <c r="G24075"/>
      <c r="H24075"/>
      <c r="I24075"/>
      <c r="J24075"/>
      <c r="K24075"/>
      <c r="L24075" s="172"/>
    </row>
    <row r="24076" spans="7:12" x14ac:dyDescent="0.15">
      <c r="G24076"/>
      <c r="H24076"/>
      <c r="I24076"/>
      <c r="J24076"/>
      <c r="K24076"/>
      <c r="L24076" s="172"/>
    </row>
    <row r="24077" spans="7:12" x14ac:dyDescent="0.15">
      <c r="G24077"/>
      <c r="H24077"/>
      <c r="I24077"/>
      <c r="J24077"/>
      <c r="K24077"/>
      <c r="L24077" s="172"/>
    </row>
    <row r="24078" spans="7:12" x14ac:dyDescent="0.15">
      <c r="G24078"/>
      <c r="H24078"/>
      <c r="I24078"/>
      <c r="J24078"/>
      <c r="K24078"/>
      <c r="L24078" s="172"/>
    </row>
    <row r="24079" spans="7:12" x14ac:dyDescent="0.15">
      <c r="G24079"/>
      <c r="H24079"/>
      <c r="I24079"/>
      <c r="J24079"/>
      <c r="K24079"/>
      <c r="L24079" s="172"/>
    </row>
    <row r="24080" spans="7:12" x14ac:dyDescent="0.15">
      <c r="G24080"/>
      <c r="H24080"/>
      <c r="I24080"/>
      <c r="J24080"/>
      <c r="K24080"/>
      <c r="L24080" s="172"/>
    </row>
    <row r="24081" spans="7:12" x14ac:dyDescent="0.15">
      <c r="G24081"/>
      <c r="H24081"/>
      <c r="I24081"/>
      <c r="J24081"/>
      <c r="K24081"/>
      <c r="L24081" s="172"/>
    </row>
    <row r="24082" spans="7:12" x14ac:dyDescent="0.15">
      <c r="G24082"/>
      <c r="H24082"/>
      <c r="I24082"/>
      <c r="J24082"/>
      <c r="K24082"/>
      <c r="L24082" s="172"/>
    </row>
    <row r="24083" spans="7:12" x14ac:dyDescent="0.15">
      <c r="G24083"/>
      <c r="H24083"/>
      <c r="I24083"/>
      <c r="J24083"/>
      <c r="K24083"/>
      <c r="L24083" s="172"/>
    </row>
    <row r="24084" spans="7:12" x14ac:dyDescent="0.15">
      <c r="G24084"/>
      <c r="H24084"/>
      <c r="I24084"/>
      <c r="J24084"/>
      <c r="K24084"/>
      <c r="L24084" s="172"/>
    </row>
    <row r="24085" spans="7:12" x14ac:dyDescent="0.15">
      <c r="G24085"/>
      <c r="H24085"/>
      <c r="I24085"/>
      <c r="J24085"/>
      <c r="K24085"/>
      <c r="L24085" s="172"/>
    </row>
    <row r="24086" spans="7:12" x14ac:dyDescent="0.15">
      <c r="G24086"/>
      <c r="H24086"/>
      <c r="I24086"/>
      <c r="J24086"/>
      <c r="K24086"/>
      <c r="L24086" s="172"/>
    </row>
    <row r="24087" spans="7:12" x14ac:dyDescent="0.15">
      <c r="G24087"/>
      <c r="H24087"/>
      <c r="I24087"/>
      <c r="J24087"/>
      <c r="K24087"/>
      <c r="L24087" s="172"/>
    </row>
    <row r="24088" spans="7:12" x14ac:dyDescent="0.15">
      <c r="G24088"/>
      <c r="H24088"/>
      <c r="I24088"/>
      <c r="J24088"/>
      <c r="K24088"/>
      <c r="L24088" s="172"/>
    </row>
    <row r="24089" spans="7:12" x14ac:dyDescent="0.15">
      <c r="G24089"/>
      <c r="H24089"/>
      <c r="I24089"/>
      <c r="J24089"/>
      <c r="K24089"/>
      <c r="L24089" s="172"/>
    </row>
    <row r="24090" spans="7:12" x14ac:dyDescent="0.15">
      <c r="G24090"/>
      <c r="H24090"/>
      <c r="I24090"/>
      <c r="J24090"/>
      <c r="K24090"/>
      <c r="L24090" s="172"/>
    </row>
    <row r="24091" spans="7:12" x14ac:dyDescent="0.15">
      <c r="G24091"/>
      <c r="H24091"/>
      <c r="I24091"/>
      <c r="J24091"/>
      <c r="K24091"/>
      <c r="L24091" s="172"/>
    </row>
    <row r="24092" spans="7:12" x14ac:dyDescent="0.15">
      <c r="G24092"/>
      <c r="H24092"/>
      <c r="I24092"/>
      <c r="J24092"/>
      <c r="K24092"/>
      <c r="L24092" s="172"/>
    </row>
    <row r="24093" spans="7:12" x14ac:dyDescent="0.15">
      <c r="G24093"/>
      <c r="H24093"/>
      <c r="I24093"/>
      <c r="J24093"/>
      <c r="K24093"/>
      <c r="L24093" s="172"/>
    </row>
    <row r="24094" spans="7:12" x14ac:dyDescent="0.15">
      <c r="G24094"/>
      <c r="H24094"/>
      <c r="I24094"/>
      <c r="J24094"/>
      <c r="K24094"/>
      <c r="L24094" s="172"/>
    </row>
    <row r="24095" spans="7:12" x14ac:dyDescent="0.15">
      <c r="G24095"/>
      <c r="H24095"/>
      <c r="I24095"/>
      <c r="J24095"/>
      <c r="K24095"/>
      <c r="L24095" s="172"/>
    </row>
    <row r="24096" spans="7:12" x14ac:dyDescent="0.15">
      <c r="G24096"/>
      <c r="H24096"/>
      <c r="I24096"/>
      <c r="J24096"/>
      <c r="K24096"/>
      <c r="L24096" s="172"/>
    </row>
    <row r="24097" spans="7:12" x14ac:dyDescent="0.15">
      <c r="G24097"/>
      <c r="H24097"/>
      <c r="I24097"/>
      <c r="J24097"/>
      <c r="K24097"/>
      <c r="L24097" s="172"/>
    </row>
    <row r="24098" spans="7:12" x14ac:dyDescent="0.15">
      <c r="G24098"/>
      <c r="H24098"/>
      <c r="I24098"/>
      <c r="J24098"/>
      <c r="K24098"/>
      <c r="L24098" s="172"/>
    </row>
    <row r="24099" spans="7:12" x14ac:dyDescent="0.15">
      <c r="G24099"/>
      <c r="H24099"/>
      <c r="I24099"/>
      <c r="J24099"/>
      <c r="K24099"/>
      <c r="L24099" s="172"/>
    </row>
    <row r="24100" spans="7:12" x14ac:dyDescent="0.15">
      <c r="G24100"/>
      <c r="H24100"/>
      <c r="I24100"/>
      <c r="J24100"/>
      <c r="K24100"/>
      <c r="L24100" s="172"/>
    </row>
    <row r="24101" spans="7:12" x14ac:dyDescent="0.15">
      <c r="G24101"/>
      <c r="H24101"/>
      <c r="I24101"/>
      <c r="J24101"/>
      <c r="K24101"/>
      <c r="L24101" s="172"/>
    </row>
    <row r="24102" spans="7:12" x14ac:dyDescent="0.15">
      <c r="G24102"/>
      <c r="H24102"/>
      <c r="I24102"/>
      <c r="J24102"/>
      <c r="K24102"/>
      <c r="L24102" s="172"/>
    </row>
    <row r="24103" spans="7:12" x14ac:dyDescent="0.15">
      <c r="G24103"/>
      <c r="H24103"/>
      <c r="I24103"/>
      <c r="J24103"/>
      <c r="K24103"/>
      <c r="L24103" s="172"/>
    </row>
    <row r="24104" spans="7:12" x14ac:dyDescent="0.15">
      <c r="G24104"/>
      <c r="H24104"/>
      <c r="I24104"/>
      <c r="J24104"/>
      <c r="K24104"/>
      <c r="L24104" s="172"/>
    </row>
    <row r="24105" spans="7:12" x14ac:dyDescent="0.15">
      <c r="G24105"/>
      <c r="H24105"/>
      <c r="I24105"/>
      <c r="J24105"/>
      <c r="K24105"/>
      <c r="L24105" s="172"/>
    </row>
    <row r="24106" spans="7:12" x14ac:dyDescent="0.15">
      <c r="G24106"/>
      <c r="H24106"/>
      <c r="I24106"/>
      <c r="J24106"/>
      <c r="K24106"/>
      <c r="L24106" s="172"/>
    </row>
    <row r="24107" spans="7:12" x14ac:dyDescent="0.15">
      <c r="G24107"/>
      <c r="H24107"/>
      <c r="I24107"/>
      <c r="J24107"/>
      <c r="K24107"/>
      <c r="L24107" s="172"/>
    </row>
    <row r="24108" spans="7:12" x14ac:dyDescent="0.15">
      <c r="G24108"/>
      <c r="H24108"/>
      <c r="I24108"/>
      <c r="J24108"/>
      <c r="K24108"/>
      <c r="L24108" s="172"/>
    </row>
    <row r="24109" spans="7:12" x14ac:dyDescent="0.15">
      <c r="G24109"/>
      <c r="H24109"/>
      <c r="I24109"/>
      <c r="J24109"/>
      <c r="K24109"/>
      <c r="L24109" s="172"/>
    </row>
    <row r="24110" spans="7:12" x14ac:dyDescent="0.15">
      <c r="G24110"/>
      <c r="H24110"/>
      <c r="I24110"/>
      <c r="J24110"/>
      <c r="K24110"/>
      <c r="L24110" s="172"/>
    </row>
    <row r="24111" spans="7:12" x14ac:dyDescent="0.15">
      <c r="G24111"/>
      <c r="H24111"/>
      <c r="I24111"/>
      <c r="J24111"/>
      <c r="K24111"/>
      <c r="L24111" s="172"/>
    </row>
    <row r="24112" spans="7:12" x14ac:dyDescent="0.15">
      <c r="G24112"/>
      <c r="H24112"/>
      <c r="I24112"/>
      <c r="J24112"/>
      <c r="K24112"/>
      <c r="L24112" s="172"/>
    </row>
    <row r="24113" spans="7:12" x14ac:dyDescent="0.15">
      <c r="G24113"/>
      <c r="H24113"/>
      <c r="I24113"/>
      <c r="J24113"/>
      <c r="K24113"/>
      <c r="L24113" s="172"/>
    </row>
    <row r="24114" spans="7:12" x14ac:dyDescent="0.15">
      <c r="G24114"/>
      <c r="H24114"/>
      <c r="I24114"/>
      <c r="J24114"/>
      <c r="K24114"/>
      <c r="L24114" s="172"/>
    </row>
    <row r="24115" spans="7:12" x14ac:dyDescent="0.15">
      <c r="G24115"/>
      <c r="H24115"/>
      <c r="I24115"/>
      <c r="J24115"/>
      <c r="K24115"/>
      <c r="L24115" s="172"/>
    </row>
    <row r="24116" spans="7:12" x14ac:dyDescent="0.15">
      <c r="G24116"/>
      <c r="H24116"/>
      <c r="I24116"/>
      <c r="J24116"/>
      <c r="K24116"/>
      <c r="L24116" s="172"/>
    </row>
    <row r="24117" spans="7:12" x14ac:dyDescent="0.15">
      <c r="G24117"/>
      <c r="H24117"/>
      <c r="I24117"/>
      <c r="J24117"/>
      <c r="K24117"/>
      <c r="L24117" s="172"/>
    </row>
    <row r="24118" spans="7:12" x14ac:dyDescent="0.15">
      <c r="G24118"/>
      <c r="H24118"/>
      <c r="I24118"/>
      <c r="J24118"/>
      <c r="K24118"/>
      <c r="L24118" s="172"/>
    </row>
    <row r="24119" spans="7:12" x14ac:dyDescent="0.15">
      <c r="G24119"/>
      <c r="H24119"/>
      <c r="I24119"/>
      <c r="J24119"/>
      <c r="K24119"/>
      <c r="L24119" s="172"/>
    </row>
    <row r="24120" spans="7:12" x14ac:dyDescent="0.15">
      <c r="G24120"/>
      <c r="H24120"/>
      <c r="I24120"/>
      <c r="J24120"/>
      <c r="K24120"/>
      <c r="L24120" s="172"/>
    </row>
    <row r="24121" spans="7:12" x14ac:dyDescent="0.15">
      <c r="G24121"/>
      <c r="H24121"/>
      <c r="I24121"/>
      <c r="J24121"/>
      <c r="K24121"/>
      <c r="L24121" s="172"/>
    </row>
    <row r="24122" spans="7:12" x14ac:dyDescent="0.15">
      <c r="G24122"/>
      <c r="H24122"/>
      <c r="I24122"/>
      <c r="J24122"/>
      <c r="K24122"/>
      <c r="L24122" s="172"/>
    </row>
    <row r="24123" spans="7:12" x14ac:dyDescent="0.15">
      <c r="G24123"/>
      <c r="H24123"/>
      <c r="I24123"/>
      <c r="J24123"/>
      <c r="K24123"/>
      <c r="L24123" s="172"/>
    </row>
    <row r="24124" spans="7:12" x14ac:dyDescent="0.15">
      <c r="G24124"/>
      <c r="H24124"/>
      <c r="I24124"/>
      <c r="J24124"/>
      <c r="K24124"/>
      <c r="L24124" s="172"/>
    </row>
    <row r="24125" spans="7:12" x14ac:dyDescent="0.15">
      <c r="G24125"/>
      <c r="H24125"/>
      <c r="I24125"/>
      <c r="J24125"/>
      <c r="K24125"/>
      <c r="L24125" s="172"/>
    </row>
    <row r="24126" spans="7:12" x14ac:dyDescent="0.15">
      <c r="G24126"/>
      <c r="H24126"/>
      <c r="I24126"/>
      <c r="J24126"/>
      <c r="K24126"/>
      <c r="L24126" s="172"/>
    </row>
    <row r="24127" spans="7:12" x14ac:dyDescent="0.15">
      <c r="G24127"/>
      <c r="H24127"/>
      <c r="I24127"/>
      <c r="J24127"/>
      <c r="K24127"/>
      <c r="L24127" s="172"/>
    </row>
    <row r="24128" spans="7:12" x14ac:dyDescent="0.15">
      <c r="G24128"/>
      <c r="H24128"/>
      <c r="I24128"/>
      <c r="J24128"/>
      <c r="K24128"/>
      <c r="L24128" s="172"/>
    </row>
    <row r="24129" spans="7:12" x14ac:dyDescent="0.15">
      <c r="G24129"/>
      <c r="H24129"/>
      <c r="I24129"/>
      <c r="J24129"/>
      <c r="K24129"/>
      <c r="L24129" s="172"/>
    </row>
    <row r="24130" spans="7:12" x14ac:dyDescent="0.15">
      <c r="G24130"/>
      <c r="H24130"/>
      <c r="I24130"/>
      <c r="J24130"/>
      <c r="K24130"/>
      <c r="L24130" s="172"/>
    </row>
    <row r="24131" spans="7:12" x14ac:dyDescent="0.15">
      <c r="G24131"/>
      <c r="H24131"/>
      <c r="I24131"/>
      <c r="J24131"/>
      <c r="K24131"/>
      <c r="L24131" s="172"/>
    </row>
    <row r="24132" spans="7:12" x14ac:dyDescent="0.15">
      <c r="G24132"/>
      <c r="H24132"/>
      <c r="I24132"/>
      <c r="J24132"/>
      <c r="K24132"/>
      <c r="L24132" s="172"/>
    </row>
    <row r="24133" spans="7:12" x14ac:dyDescent="0.15">
      <c r="G24133"/>
      <c r="H24133"/>
      <c r="I24133"/>
      <c r="J24133"/>
      <c r="K24133"/>
      <c r="L24133" s="172"/>
    </row>
    <row r="24134" spans="7:12" x14ac:dyDescent="0.15">
      <c r="G24134"/>
      <c r="H24134"/>
      <c r="I24134"/>
      <c r="J24134"/>
      <c r="K24134"/>
      <c r="L24134" s="172"/>
    </row>
    <row r="24135" spans="7:12" x14ac:dyDescent="0.15">
      <c r="G24135"/>
      <c r="H24135"/>
      <c r="I24135"/>
      <c r="J24135"/>
      <c r="K24135"/>
      <c r="L24135" s="172"/>
    </row>
    <row r="24136" spans="7:12" x14ac:dyDescent="0.15">
      <c r="G24136"/>
      <c r="H24136"/>
      <c r="I24136"/>
      <c r="J24136"/>
      <c r="K24136"/>
      <c r="L24136" s="172"/>
    </row>
    <row r="24137" spans="7:12" x14ac:dyDescent="0.15">
      <c r="G24137"/>
      <c r="H24137"/>
      <c r="I24137"/>
      <c r="J24137"/>
      <c r="K24137"/>
      <c r="L24137" s="172"/>
    </row>
    <row r="24138" spans="7:12" x14ac:dyDescent="0.15">
      <c r="G24138"/>
      <c r="H24138"/>
      <c r="I24138"/>
      <c r="J24138"/>
      <c r="K24138"/>
      <c r="L24138" s="172"/>
    </row>
    <row r="24139" spans="7:12" x14ac:dyDescent="0.15">
      <c r="G24139"/>
      <c r="H24139"/>
      <c r="I24139"/>
      <c r="J24139"/>
      <c r="K24139"/>
      <c r="L24139" s="172"/>
    </row>
    <row r="24140" spans="7:12" x14ac:dyDescent="0.15">
      <c r="G24140"/>
      <c r="H24140"/>
      <c r="I24140"/>
      <c r="J24140"/>
      <c r="K24140"/>
      <c r="L24140" s="172"/>
    </row>
    <row r="24141" spans="7:12" x14ac:dyDescent="0.15">
      <c r="G24141"/>
      <c r="H24141"/>
      <c r="I24141"/>
      <c r="J24141"/>
      <c r="K24141"/>
      <c r="L24141" s="172"/>
    </row>
    <row r="24142" spans="7:12" x14ac:dyDescent="0.15">
      <c r="G24142"/>
      <c r="H24142"/>
      <c r="I24142"/>
      <c r="J24142"/>
      <c r="K24142"/>
      <c r="L24142" s="172"/>
    </row>
    <row r="24143" spans="7:12" x14ac:dyDescent="0.15">
      <c r="G24143"/>
      <c r="H24143"/>
      <c r="I24143"/>
      <c r="J24143"/>
      <c r="K24143"/>
      <c r="L24143" s="172"/>
    </row>
    <row r="24144" spans="7:12" x14ac:dyDescent="0.15">
      <c r="G24144"/>
      <c r="H24144"/>
      <c r="I24144"/>
      <c r="J24144"/>
      <c r="K24144"/>
      <c r="L24144" s="172"/>
    </row>
    <row r="24145" spans="7:12" x14ac:dyDescent="0.15">
      <c r="G24145"/>
      <c r="H24145"/>
      <c r="I24145"/>
      <c r="J24145"/>
      <c r="K24145"/>
      <c r="L24145" s="172"/>
    </row>
    <row r="24146" spans="7:12" x14ac:dyDescent="0.15">
      <c r="G24146"/>
      <c r="H24146"/>
      <c r="I24146"/>
      <c r="J24146"/>
      <c r="K24146"/>
      <c r="L24146" s="172"/>
    </row>
    <row r="24147" spans="7:12" x14ac:dyDescent="0.15">
      <c r="G24147"/>
      <c r="H24147"/>
      <c r="I24147"/>
      <c r="J24147"/>
      <c r="K24147"/>
      <c r="L24147" s="172"/>
    </row>
    <row r="24148" spans="7:12" x14ac:dyDescent="0.15">
      <c r="G24148"/>
      <c r="H24148"/>
      <c r="I24148"/>
      <c r="J24148"/>
      <c r="K24148"/>
      <c r="L24148" s="172"/>
    </row>
    <row r="24149" spans="7:12" x14ac:dyDescent="0.15">
      <c r="G24149"/>
      <c r="H24149"/>
      <c r="I24149"/>
      <c r="J24149"/>
      <c r="K24149"/>
      <c r="L24149" s="172"/>
    </row>
    <row r="24150" spans="7:12" x14ac:dyDescent="0.15">
      <c r="G24150"/>
      <c r="H24150"/>
      <c r="I24150"/>
      <c r="J24150"/>
      <c r="K24150"/>
      <c r="L24150" s="172"/>
    </row>
    <row r="24151" spans="7:12" x14ac:dyDescent="0.15">
      <c r="G24151"/>
      <c r="H24151"/>
      <c r="I24151"/>
      <c r="J24151"/>
      <c r="K24151"/>
      <c r="L24151" s="172"/>
    </row>
    <row r="24152" spans="7:12" x14ac:dyDescent="0.15">
      <c r="G24152"/>
      <c r="H24152"/>
      <c r="I24152"/>
      <c r="J24152"/>
      <c r="K24152"/>
      <c r="L24152" s="172"/>
    </row>
    <row r="24153" spans="7:12" x14ac:dyDescent="0.15">
      <c r="G24153"/>
      <c r="H24153"/>
      <c r="I24153"/>
      <c r="J24153"/>
      <c r="K24153"/>
      <c r="L24153" s="172"/>
    </row>
    <row r="24154" spans="7:12" x14ac:dyDescent="0.15">
      <c r="G24154"/>
      <c r="H24154"/>
      <c r="I24154"/>
      <c r="J24154"/>
      <c r="K24154"/>
      <c r="L24154" s="172"/>
    </row>
    <row r="24155" spans="7:12" x14ac:dyDescent="0.15">
      <c r="G24155"/>
      <c r="H24155"/>
      <c r="I24155"/>
      <c r="J24155"/>
      <c r="K24155"/>
      <c r="L24155" s="172"/>
    </row>
    <row r="24156" spans="7:12" x14ac:dyDescent="0.15">
      <c r="G24156"/>
      <c r="H24156"/>
      <c r="I24156"/>
      <c r="J24156"/>
      <c r="K24156"/>
      <c r="L24156" s="172"/>
    </row>
    <row r="24157" spans="7:12" x14ac:dyDescent="0.15">
      <c r="G24157"/>
      <c r="H24157"/>
      <c r="I24157"/>
      <c r="J24157"/>
      <c r="K24157"/>
      <c r="L24157" s="172"/>
    </row>
    <row r="24158" spans="7:12" x14ac:dyDescent="0.15">
      <c r="G24158"/>
      <c r="H24158"/>
      <c r="I24158"/>
      <c r="J24158"/>
      <c r="K24158"/>
      <c r="L24158" s="172"/>
    </row>
    <row r="24159" spans="7:12" x14ac:dyDescent="0.15">
      <c r="G24159"/>
      <c r="H24159"/>
      <c r="I24159"/>
      <c r="J24159"/>
      <c r="K24159"/>
      <c r="L24159" s="172"/>
    </row>
    <row r="24160" spans="7:12" x14ac:dyDescent="0.15">
      <c r="G24160"/>
      <c r="H24160"/>
      <c r="I24160"/>
      <c r="J24160"/>
      <c r="K24160"/>
      <c r="L24160" s="172"/>
    </row>
    <row r="24161" spans="7:12" x14ac:dyDescent="0.15">
      <c r="G24161"/>
      <c r="H24161"/>
      <c r="I24161"/>
      <c r="J24161"/>
      <c r="K24161"/>
      <c r="L24161" s="172"/>
    </row>
    <row r="24162" spans="7:12" x14ac:dyDescent="0.15">
      <c r="G24162"/>
      <c r="H24162"/>
      <c r="I24162"/>
      <c r="J24162"/>
      <c r="K24162"/>
      <c r="L24162" s="172"/>
    </row>
    <row r="24163" spans="7:12" x14ac:dyDescent="0.15">
      <c r="G24163"/>
      <c r="H24163"/>
      <c r="I24163"/>
      <c r="J24163"/>
      <c r="K24163"/>
      <c r="L24163" s="172"/>
    </row>
    <row r="24164" spans="7:12" x14ac:dyDescent="0.15">
      <c r="G24164"/>
      <c r="H24164"/>
      <c r="I24164"/>
      <c r="J24164"/>
      <c r="K24164"/>
      <c r="L24164" s="172"/>
    </row>
    <row r="24165" spans="7:12" x14ac:dyDescent="0.15">
      <c r="G24165"/>
      <c r="H24165"/>
      <c r="I24165"/>
      <c r="J24165"/>
      <c r="K24165"/>
      <c r="L24165" s="172"/>
    </row>
    <row r="24166" spans="7:12" x14ac:dyDescent="0.15">
      <c r="G24166"/>
      <c r="H24166"/>
      <c r="I24166"/>
      <c r="J24166"/>
      <c r="K24166"/>
      <c r="L24166" s="172"/>
    </row>
    <row r="24167" spans="7:12" x14ac:dyDescent="0.15">
      <c r="G24167"/>
      <c r="H24167"/>
      <c r="I24167"/>
      <c r="J24167"/>
      <c r="K24167"/>
      <c r="L24167" s="172"/>
    </row>
    <row r="24168" spans="7:12" x14ac:dyDescent="0.15">
      <c r="G24168"/>
      <c r="H24168"/>
      <c r="I24168"/>
      <c r="J24168"/>
      <c r="K24168"/>
      <c r="L24168" s="172"/>
    </row>
    <row r="24169" spans="7:12" x14ac:dyDescent="0.15">
      <c r="G24169"/>
      <c r="H24169"/>
      <c r="I24169"/>
      <c r="J24169"/>
      <c r="K24169"/>
      <c r="L24169" s="172"/>
    </row>
    <row r="24170" spans="7:12" x14ac:dyDescent="0.15">
      <c r="G24170"/>
      <c r="H24170"/>
      <c r="I24170"/>
      <c r="J24170"/>
      <c r="K24170"/>
      <c r="L24170" s="172"/>
    </row>
    <row r="24171" spans="7:12" x14ac:dyDescent="0.15">
      <c r="G24171"/>
      <c r="H24171"/>
      <c r="I24171"/>
      <c r="J24171"/>
      <c r="K24171"/>
      <c r="L24171" s="172"/>
    </row>
    <row r="24172" spans="7:12" x14ac:dyDescent="0.15">
      <c r="G24172"/>
      <c r="H24172"/>
      <c r="I24172"/>
      <c r="J24172"/>
      <c r="K24172"/>
      <c r="L24172" s="172"/>
    </row>
    <row r="24173" spans="7:12" x14ac:dyDescent="0.15">
      <c r="G24173"/>
      <c r="H24173"/>
      <c r="I24173"/>
      <c r="J24173"/>
      <c r="K24173"/>
      <c r="L24173" s="172"/>
    </row>
    <row r="24174" spans="7:12" x14ac:dyDescent="0.15">
      <c r="G24174"/>
      <c r="H24174"/>
      <c r="I24174"/>
      <c r="J24174"/>
      <c r="K24174"/>
      <c r="L24174" s="172"/>
    </row>
    <row r="24175" spans="7:12" x14ac:dyDescent="0.15">
      <c r="G24175"/>
      <c r="H24175"/>
      <c r="I24175"/>
      <c r="J24175"/>
      <c r="K24175"/>
      <c r="L24175" s="172"/>
    </row>
    <row r="24176" spans="7:12" x14ac:dyDescent="0.15">
      <c r="G24176"/>
      <c r="H24176"/>
      <c r="I24176"/>
      <c r="J24176"/>
      <c r="K24176"/>
      <c r="L24176" s="172"/>
    </row>
    <row r="24177" spans="7:12" x14ac:dyDescent="0.15">
      <c r="G24177"/>
      <c r="H24177"/>
      <c r="I24177"/>
      <c r="J24177"/>
      <c r="K24177"/>
      <c r="L24177" s="172"/>
    </row>
    <row r="24178" spans="7:12" x14ac:dyDescent="0.15">
      <c r="G24178"/>
      <c r="H24178"/>
      <c r="I24178"/>
      <c r="J24178"/>
      <c r="K24178"/>
      <c r="L24178" s="172"/>
    </row>
    <row r="24179" spans="7:12" x14ac:dyDescent="0.15">
      <c r="G24179"/>
      <c r="H24179"/>
      <c r="I24179"/>
      <c r="J24179"/>
      <c r="K24179"/>
      <c r="L24179" s="172"/>
    </row>
    <row r="24180" spans="7:12" x14ac:dyDescent="0.15">
      <c r="G24180"/>
      <c r="H24180"/>
      <c r="I24180"/>
      <c r="J24180"/>
      <c r="K24180"/>
      <c r="L24180" s="172"/>
    </row>
    <row r="24181" spans="7:12" x14ac:dyDescent="0.15">
      <c r="G24181"/>
      <c r="H24181"/>
      <c r="I24181"/>
      <c r="J24181"/>
      <c r="K24181"/>
      <c r="L24181" s="172"/>
    </row>
    <row r="24182" spans="7:12" x14ac:dyDescent="0.15">
      <c r="G24182"/>
      <c r="H24182"/>
      <c r="I24182"/>
      <c r="J24182"/>
      <c r="K24182"/>
      <c r="L24182" s="172"/>
    </row>
    <row r="24183" spans="7:12" x14ac:dyDescent="0.15">
      <c r="G24183"/>
      <c r="H24183"/>
      <c r="I24183"/>
      <c r="J24183"/>
      <c r="K24183"/>
      <c r="L24183" s="172"/>
    </row>
    <row r="24184" spans="7:12" x14ac:dyDescent="0.15">
      <c r="G24184"/>
      <c r="H24184"/>
      <c r="I24184"/>
      <c r="J24184"/>
      <c r="K24184"/>
      <c r="L24184" s="172"/>
    </row>
    <row r="24185" spans="7:12" x14ac:dyDescent="0.15">
      <c r="G24185"/>
      <c r="H24185"/>
      <c r="I24185"/>
      <c r="J24185"/>
      <c r="K24185"/>
      <c r="L24185" s="172"/>
    </row>
    <row r="24186" spans="7:12" x14ac:dyDescent="0.15">
      <c r="G24186"/>
      <c r="H24186"/>
      <c r="I24186"/>
      <c r="J24186"/>
      <c r="K24186"/>
      <c r="L24186" s="172"/>
    </row>
    <row r="24187" spans="7:12" x14ac:dyDescent="0.15">
      <c r="G24187"/>
      <c r="H24187"/>
      <c r="I24187"/>
      <c r="J24187"/>
      <c r="K24187"/>
      <c r="L24187" s="172"/>
    </row>
    <row r="24188" spans="7:12" x14ac:dyDescent="0.15">
      <c r="G24188"/>
      <c r="H24188"/>
      <c r="I24188"/>
      <c r="J24188"/>
      <c r="K24188"/>
      <c r="L24188" s="172"/>
    </row>
    <row r="24189" spans="7:12" x14ac:dyDescent="0.15">
      <c r="G24189"/>
      <c r="H24189"/>
      <c r="I24189"/>
      <c r="J24189"/>
      <c r="K24189"/>
      <c r="L24189" s="172"/>
    </row>
    <row r="24190" spans="7:12" x14ac:dyDescent="0.15">
      <c r="G24190"/>
      <c r="H24190"/>
      <c r="I24190"/>
      <c r="J24190"/>
      <c r="K24190"/>
      <c r="L24190" s="172"/>
    </row>
    <row r="24191" spans="7:12" x14ac:dyDescent="0.15">
      <c r="G24191"/>
      <c r="H24191"/>
      <c r="I24191"/>
      <c r="J24191"/>
      <c r="K24191"/>
      <c r="L24191" s="172"/>
    </row>
    <row r="24192" spans="7:12" x14ac:dyDescent="0.15">
      <c r="G24192"/>
      <c r="H24192"/>
      <c r="I24192"/>
      <c r="J24192"/>
      <c r="K24192"/>
      <c r="L24192" s="172"/>
    </row>
    <row r="24193" spans="7:12" x14ac:dyDescent="0.15">
      <c r="G24193"/>
      <c r="H24193"/>
      <c r="I24193"/>
      <c r="J24193"/>
      <c r="K24193"/>
      <c r="L24193" s="172"/>
    </row>
    <row r="24194" spans="7:12" x14ac:dyDescent="0.15">
      <c r="G24194"/>
      <c r="H24194"/>
      <c r="I24194"/>
      <c r="J24194"/>
      <c r="K24194"/>
      <c r="L24194" s="172"/>
    </row>
    <row r="24195" spans="7:12" x14ac:dyDescent="0.15">
      <c r="G24195"/>
      <c r="H24195"/>
      <c r="I24195"/>
      <c r="J24195"/>
      <c r="K24195"/>
      <c r="L24195" s="172"/>
    </row>
    <row r="24196" spans="7:12" x14ac:dyDescent="0.15">
      <c r="G24196"/>
      <c r="H24196"/>
      <c r="I24196"/>
      <c r="J24196"/>
      <c r="K24196"/>
      <c r="L24196" s="172"/>
    </row>
    <row r="24197" spans="7:12" x14ac:dyDescent="0.15">
      <c r="G24197"/>
      <c r="H24197"/>
      <c r="I24197"/>
      <c r="J24197"/>
      <c r="K24197"/>
      <c r="L24197" s="172"/>
    </row>
    <row r="24198" spans="7:12" x14ac:dyDescent="0.15">
      <c r="G24198"/>
      <c r="H24198"/>
      <c r="I24198"/>
      <c r="J24198"/>
      <c r="K24198"/>
      <c r="L24198" s="172"/>
    </row>
    <row r="24199" spans="7:12" x14ac:dyDescent="0.15">
      <c r="G24199"/>
      <c r="H24199"/>
      <c r="I24199"/>
      <c r="J24199"/>
      <c r="K24199"/>
      <c r="L24199" s="172"/>
    </row>
    <row r="24200" spans="7:12" x14ac:dyDescent="0.15">
      <c r="G24200"/>
      <c r="H24200"/>
      <c r="I24200"/>
      <c r="J24200"/>
      <c r="K24200"/>
      <c r="L24200" s="172"/>
    </row>
    <row r="24201" spans="7:12" x14ac:dyDescent="0.15">
      <c r="G24201"/>
      <c r="H24201"/>
      <c r="I24201"/>
      <c r="J24201"/>
      <c r="K24201"/>
      <c r="L24201" s="172"/>
    </row>
    <row r="24202" spans="7:12" x14ac:dyDescent="0.15">
      <c r="G24202"/>
      <c r="H24202"/>
      <c r="I24202"/>
      <c r="J24202"/>
      <c r="K24202"/>
      <c r="L24202" s="172"/>
    </row>
    <row r="24203" spans="7:12" x14ac:dyDescent="0.15">
      <c r="G24203"/>
      <c r="H24203"/>
      <c r="I24203"/>
      <c r="J24203"/>
      <c r="K24203"/>
      <c r="L24203" s="172"/>
    </row>
    <row r="24204" spans="7:12" x14ac:dyDescent="0.15">
      <c r="G24204"/>
      <c r="H24204"/>
      <c r="I24204"/>
      <c r="J24204"/>
      <c r="K24204"/>
      <c r="L24204" s="172"/>
    </row>
    <row r="24205" spans="7:12" x14ac:dyDescent="0.15">
      <c r="G24205"/>
      <c r="H24205"/>
      <c r="I24205"/>
      <c r="J24205"/>
      <c r="K24205"/>
      <c r="L24205" s="172"/>
    </row>
    <row r="24206" spans="7:12" x14ac:dyDescent="0.15">
      <c r="G24206"/>
      <c r="H24206"/>
      <c r="I24206"/>
      <c r="J24206"/>
      <c r="K24206"/>
      <c r="L24206" s="172"/>
    </row>
    <row r="24207" spans="7:12" x14ac:dyDescent="0.15">
      <c r="G24207"/>
      <c r="H24207"/>
      <c r="I24207"/>
      <c r="J24207"/>
      <c r="K24207"/>
      <c r="L24207" s="172"/>
    </row>
    <row r="24208" spans="7:12" x14ac:dyDescent="0.15">
      <c r="G24208"/>
      <c r="H24208"/>
      <c r="I24208"/>
      <c r="J24208"/>
      <c r="K24208"/>
      <c r="L24208" s="172"/>
    </row>
    <row r="24209" spans="7:12" x14ac:dyDescent="0.15">
      <c r="G24209"/>
      <c r="H24209"/>
      <c r="I24209"/>
      <c r="J24209"/>
      <c r="K24209"/>
      <c r="L24209" s="172"/>
    </row>
    <row r="24210" spans="7:12" x14ac:dyDescent="0.15">
      <c r="G24210"/>
      <c r="H24210"/>
      <c r="I24210"/>
      <c r="J24210"/>
      <c r="K24210"/>
      <c r="L24210" s="172"/>
    </row>
    <row r="24211" spans="7:12" x14ac:dyDescent="0.15">
      <c r="G24211"/>
      <c r="H24211"/>
      <c r="I24211"/>
      <c r="J24211"/>
      <c r="K24211"/>
      <c r="L24211" s="172"/>
    </row>
    <row r="24212" spans="7:12" x14ac:dyDescent="0.15">
      <c r="G24212"/>
      <c r="H24212"/>
      <c r="I24212"/>
      <c r="J24212"/>
      <c r="K24212"/>
      <c r="L24212" s="172"/>
    </row>
    <row r="24213" spans="7:12" x14ac:dyDescent="0.15">
      <c r="G24213"/>
      <c r="H24213"/>
      <c r="I24213"/>
      <c r="J24213"/>
      <c r="K24213"/>
      <c r="L24213" s="172"/>
    </row>
    <row r="24214" spans="7:12" x14ac:dyDescent="0.15">
      <c r="G24214"/>
      <c r="H24214"/>
      <c r="I24214"/>
      <c r="J24214"/>
      <c r="K24214"/>
      <c r="L24214" s="172"/>
    </row>
    <row r="24215" spans="7:12" x14ac:dyDescent="0.15">
      <c r="G24215"/>
      <c r="H24215"/>
      <c r="I24215"/>
      <c r="J24215"/>
      <c r="K24215"/>
      <c r="L24215" s="172"/>
    </row>
    <row r="24216" spans="7:12" x14ac:dyDescent="0.15">
      <c r="G24216"/>
      <c r="H24216"/>
      <c r="I24216"/>
      <c r="J24216"/>
      <c r="K24216"/>
      <c r="L24216" s="172"/>
    </row>
    <row r="24217" spans="7:12" x14ac:dyDescent="0.15">
      <c r="G24217"/>
      <c r="H24217"/>
      <c r="I24217"/>
      <c r="J24217"/>
      <c r="K24217"/>
      <c r="L24217" s="172"/>
    </row>
    <row r="24218" spans="7:12" x14ac:dyDescent="0.15">
      <c r="G24218"/>
      <c r="H24218"/>
      <c r="I24218"/>
      <c r="J24218"/>
      <c r="K24218"/>
      <c r="L24218" s="172"/>
    </row>
    <row r="24219" spans="7:12" x14ac:dyDescent="0.15">
      <c r="G24219"/>
      <c r="H24219"/>
      <c r="I24219"/>
      <c r="J24219"/>
      <c r="K24219"/>
      <c r="L24219" s="172"/>
    </row>
    <row r="24220" spans="7:12" x14ac:dyDescent="0.15">
      <c r="G24220"/>
      <c r="H24220"/>
      <c r="I24220"/>
      <c r="J24220"/>
      <c r="K24220"/>
      <c r="L24220" s="172"/>
    </row>
    <row r="24221" spans="7:12" x14ac:dyDescent="0.15">
      <c r="G24221"/>
      <c r="H24221"/>
      <c r="I24221"/>
      <c r="J24221"/>
      <c r="K24221"/>
      <c r="L24221" s="172"/>
    </row>
    <row r="24222" spans="7:12" x14ac:dyDescent="0.15">
      <c r="G24222"/>
      <c r="H24222"/>
      <c r="I24222"/>
      <c r="J24222"/>
      <c r="K24222"/>
      <c r="L24222" s="172"/>
    </row>
    <row r="24223" spans="7:12" x14ac:dyDescent="0.15">
      <c r="G24223"/>
      <c r="H24223"/>
      <c r="I24223"/>
      <c r="J24223"/>
      <c r="K24223"/>
      <c r="L24223" s="172"/>
    </row>
    <row r="24224" spans="7:12" x14ac:dyDescent="0.15">
      <c r="G24224"/>
      <c r="H24224"/>
      <c r="I24224"/>
      <c r="J24224"/>
      <c r="K24224"/>
      <c r="L24224" s="172"/>
    </row>
    <row r="24225" spans="7:12" x14ac:dyDescent="0.15">
      <c r="G24225"/>
      <c r="H24225"/>
      <c r="I24225"/>
      <c r="J24225"/>
      <c r="K24225"/>
      <c r="L24225" s="172"/>
    </row>
    <row r="24226" spans="7:12" x14ac:dyDescent="0.15">
      <c r="G24226"/>
      <c r="H24226"/>
      <c r="I24226"/>
      <c r="J24226"/>
      <c r="K24226"/>
      <c r="L24226" s="172"/>
    </row>
    <row r="24227" spans="7:12" x14ac:dyDescent="0.15">
      <c r="G24227"/>
      <c r="H24227"/>
      <c r="I24227"/>
      <c r="J24227"/>
      <c r="K24227"/>
      <c r="L24227" s="172"/>
    </row>
    <row r="24228" spans="7:12" x14ac:dyDescent="0.15">
      <c r="G24228"/>
      <c r="H24228"/>
      <c r="I24228"/>
      <c r="J24228"/>
      <c r="K24228"/>
      <c r="L24228" s="172"/>
    </row>
    <row r="24229" spans="7:12" x14ac:dyDescent="0.15">
      <c r="G24229"/>
      <c r="H24229"/>
      <c r="I24229"/>
      <c r="J24229"/>
      <c r="K24229"/>
      <c r="L24229" s="172"/>
    </row>
    <row r="24230" spans="7:12" x14ac:dyDescent="0.15">
      <c r="G24230"/>
      <c r="H24230"/>
      <c r="I24230"/>
      <c r="J24230"/>
      <c r="K24230"/>
      <c r="L24230" s="172"/>
    </row>
    <row r="24231" spans="7:12" x14ac:dyDescent="0.15">
      <c r="G24231"/>
      <c r="H24231"/>
      <c r="I24231"/>
      <c r="J24231"/>
      <c r="K24231"/>
      <c r="L24231" s="172"/>
    </row>
    <row r="24232" spans="7:12" x14ac:dyDescent="0.15">
      <c r="G24232"/>
      <c r="H24232"/>
      <c r="I24232"/>
      <c r="J24232"/>
      <c r="K24232"/>
      <c r="L24232" s="172"/>
    </row>
    <row r="24233" spans="7:12" x14ac:dyDescent="0.15">
      <c r="G24233"/>
      <c r="H24233"/>
      <c r="I24233"/>
      <c r="J24233"/>
      <c r="K24233"/>
      <c r="L24233" s="172"/>
    </row>
    <row r="24234" spans="7:12" x14ac:dyDescent="0.15">
      <c r="G24234"/>
      <c r="H24234"/>
      <c r="I24234"/>
      <c r="J24234"/>
      <c r="K24234"/>
      <c r="L24234" s="172"/>
    </row>
    <row r="24235" spans="7:12" x14ac:dyDescent="0.15">
      <c r="G24235"/>
      <c r="H24235"/>
      <c r="I24235"/>
      <c r="J24235"/>
      <c r="K24235"/>
      <c r="L24235" s="172"/>
    </row>
    <row r="24236" spans="7:12" x14ac:dyDescent="0.15">
      <c r="G24236"/>
      <c r="H24236"/>
      <c r="I24236"/>
      <c r="J24236"/>
      <c r="K24236"/>
      <c r="L24236" s="172"/>
    </row>
    <row r="24237" spans="7:12" x14ac:dyDescent="0.15">
      <c r="G24237"/>
      <c r="H24237"/>
      <c r="I24237"/>
      <c r="J24237"/>
      <c r="K24237"/>
      <c r="L24237" s="172"/>
    </row>
    <row r="24238" spans="7:12" x14ac:dyDescent="0.15">
      <c r="G24238"/>
      <c r="H24238"/>
      <c r="I24238"/>
      <c r="J24238"/>
      <c r="K24238"/>
      <c r="L24238" s="172"/>
    </row>
    <row r="24239" spans="7:12" x14ac:dyDescent="0.15">
      <c r="G24239"/>
      <c r="H24239"/>
      <c r="I24239"/>
      <c r="J24239"/>
      <c r="K24239"/>
      <c r="L24239" s="172"/>
    </row>
    <row r="24240" spans="7:12" x14ac:dyDescent="0.15">
      <c r="G24240"/>
      <c r="H24240"/>
      <c r="I24240"/>
      <c r="J24240"/>
      <c r="K24240"/>
      <c r="L24240" s="172"/>
    </row>
    <row r="24241" spans="7:12" x14ac:dyDescent="0.15">
      <c r="G24241"/>
      <c r="H24241"/>
      <c r="I24241"/>
      <c r="J24241"/>
      <c r="K24241"/>
      <c r="L24241" s="172"/>
    </row>
    <row r="24242" spans="7:12" x14ac:dyDescent="0.15">
      <c r="G24242"/>
      <c r="H24242"/>
      <c r="I24242"/>
      <c r="J24242"/>
      <c r="K24242"/>
      <c r="L24242" s="172"/>
    </row>
    <row r="24243" spans="7:12" x14ac:dyDescent="0.15">
      <c r="G24243"/>
      <c r="H24243"/>
      <c r="I24243"/>
      <c r="J24243"/>
      <c r="K24243"/>
      <c r="L24243" s="172"/>
    </row>
    <row r="24244" spans="7:12" x14ac:dyDescent="0.15">
      <c r="G24244"/>
      <c r="H24244"/>
      <c r="I24244"/>
      <c r="J24244"/>
      <c r="K24244"/>
      <c r="L24244" s="172"/>
    </row>
    <row r="24245" spans="7:12" x14ac:dyDescent="0.15">
      <c r="G24245"/>
      <c r="H24245"/>
      <c r="I24245"/>
      <c r="J24245"/>
      <c r="K24245"/>
      <c r="L24245" s="172"/>
    </row>
    <row r="24246" spans="7:12" x14ac:dyDescent="0.15">
      <c r="G24246"/>
      <c r="H24246"/>
      <c r="I24246"/>
      <c r="J24246"/>
      <c r="K24246"/>
      <c r="L24246" s="172"/>
    </row>
    <row r="24247" spans="7:12" x14ac:dyDescent="0.15">
      <c r="G24247"/>
      <c r="H24247"/>
      <c r="I24247"/>
      <c r="J24247"/>
      <c r="K24247"/>
      <c r="L24247" s="172"/>
    </row>
    <row r="24248" spans="7:12" x14ac:dyDescent="0.15">
      <c r="G24248"/>
      <c r="H24248"/>
      <c r="I24248"/>
      <c r="J24248"/>
      <c r="K24248"/>
      <c r="L24248" s="172"/>
    </row>
    <row r="24249" spans="7:12" x14ac:dyDescent="0.15">
      <c r="G24249"/>
      <c r="H24249"/>
      <c r="I24249"/>
      <c r="J24249"/>
      <c r="K24249"/>
      <c r="L24249" s="172"/>
    </row>
    <row r="24250" spans="7:12" x14ac:dyDescent="0.15">
      <c r="G24250"/>
      <c r="H24250"/>
      <c r="I24250"/>
      <c r="J24250"/>
      <c r="K24250"/>
      <c r="L24250" s="172"/>
    </row>
    <row r="24251" spans="7:12" x14ac:dyDescent="0.15">
      <c r="G24251"/>
      <c r="H24251"/>
      <c r="I24251"/>
      <c r="J24251"/>
      <c r="K24251"/>
      <c r="L24251" s="172"/>
    </row>
    <row r="24252" spans="7:12" x14ac:dyDescent="0.15">
      <c r="G24252"/>
      <c r="H24252"/>
      <c r="I24252"/>
      <c r="J24252"/>
      <c r="K24252"/>
      <c r="L24252" s="172"/>
    </row>
    <row r="24253" spans="7:12" x14ac:dyDescent="0.15">
      <c r="G24253"/>
      <c r="H24253"/>
      <c r="I24253"/>
      <c r="J24253"/>
      <c r="K24253"/>
      <c r="L24253" s="172"/>
    </row>
    <row r="24254" spans="7:12" x14ac:dyDescent="0.15">
      <c r="G24254"/>
      <c r="H24254"/>
      <c r="I24254"/>
      <c r="J24254"/>
      <c r="K24254"/>
      <c r="L24254" s="172"/>
    </row>
    <row r="24255" spans="7:12" x14ac:dyDescent="0.15">
      <c r="G24255"/>
      <c r="H24255"/>
      <c r="I24255"/>
      <c r="J24255"/>
      <c r="K24255"/>
      <c r="L24255" s="172"/>
    </row>
    <row r="24256" spans="7:12" x14ac:dyDescent="0.15">
      <c r="G24256"/>
      <c r="H24256"/>
      <c r="I24256"/>
      <c r="J24256"/>
      <c r="K24256"/>
      <c r="L24256" s="172"/>
    </row>
    <row r="24257" spans="7:12" x14ac:dyDescent="0.15">
      <c r="G24257"/>
      <c r="H24257"/>
      <c r="I24257"/>
      <c r="J24257"/>
      <c r="K24257"/>
      <c r="L24257" s="172"/>
    </row>
    <row r="24258" spans="7:12" x14ac:dyDescent="0.15">
      <c r="G24258"/>
      <c r="H24258"/>
      <c r="I24258"/>
      <c r="J24258"/>
      <c r="K24258"/>
      <c r="L24258" s="172"/>
    </row>
    <row r="24259" spans="7:12" x14ac:dyDescent="0.15">
      <c r="G24259"/>
      <c r="H24259"/>
      <c r="I24259"/>
      <c r="J24259"/>
      <c r="K24259"/>
      <c r="L24259" s="172"/>
    </row>
    <row r="24260" spans="7:12" x14ac:dyDescent="0.15">
      <c r="G24260"/>
      <c r="H24260"/>
      <c r="I24260"/>
      <c r="J24260"/>
      <c r="K24260"/>
      <c r="L24260" s="172"/>
    </row>
    <row r="24261" spans="7:12" x14ac:dyDescent="0.15">
      <c r="G24261"/>
      <c r="H24261"/>
      <c r="I24261"/>
      <c r="J24261"/>
      <c r="K24261"/>
      <c r="L24261" s="172"/>
    </row>
    <row r="24262" spans="7:12" x14ac:dyDescent="0.15">
      <c r="G24262"/>
      <c r="H24262"/>
      <c r="I24262"/>
      <c r="J24262"/>
      <c r="K24262"/>
      <c r="L24262" s="172"/>
    </row>
    <row r="24263" spans="7:12" x14ac:dyDescent="0.15">
      <c r="G24263"/>
      <c r="H24263"/>
      <c r="I24263"/>
      <c r="J24263"/>
      <c r="K24263"/>
      <c r="L24263" s="172"/>
    </row>
    <row r="24264" spans="7:12" x14ac:dyDescent="0.15">
      <c r="G24264"/>
      <c r="H24264"/>
      <c r="I24264"/>
      <c r="J24264"/>
      <c r="K24264"/>
      <c r="L24264" s="172"/>
    </row>
    <row r="24265" spans="7:12" x14ac:dyDescent="0.15">
      <c r="G24265"/>
      <c r="H24265"/>
      <c r="I24265"/>
      <c r="J24265"/>
      <c r="K24265"/>
      <c r="L24265" s="172"/>
    </row>
    <row r="24266" spans="7:12" x14ac:dyDescent="0.15">
      <c r="G24266"/>
      <c r="H24266"/>
      <c r="I24266"/>
      <c r="J24266"/>
      <c r="K24266"/>
      <c r="L24266" s="172"/>
    </row>
    <row r="24267" spans="7:12" x14ac:dyDescent="0.15">
      <c r="G24267"/>
      <c r="H24267"/>
      <c r="I24267"/>
      <c r="J24267"/>
      <c r="K24267"/>
      <c r="L24267" s="172"/>
    </row>
    <row r="24268" spans="7:12" x14ac:dyDescent="0.15">
      <c r="G24268"/>
      <c r="H24268"/>
      <c r="I24268"/>
      <c r="J24268"/>
      <c r="K24268"/>
      <c r="L24268" s="172"/>
    </row>
    <row r="24269" spans="7:12" x14ac:dyDescent="0.15">
      <c r="G24269"/>
      <c r="H24269"/>
      <c r="I24269"/>
      <c r="J24269"/>
      <c r="K24269"/>
      <c r="L24269" s="172"/>
    </row>
    <row r="24270" spans="7:12" x14ac:dyDescent="0.15">
      <c r="G24270"/>
      <c r="H24270"/>
      <c r="I24270"/>
      <c r="J24270"/>
      <c r="K24270"/>
      <c r="L24270" s="172"/>
    </row>
    <row r="24271" spans="7:12" x14ac:dyDescent="0.15">
      <c r="G24271"/>
      <c r="H24271"/>
      <c r="I24271"/>
      <c r="J24271"/>
      <c r="K24271"/>
      <c r="L24271" s="172"/>
    </row>
    <row r="24272" spans="7:12" x14ac:dyDescent="0.15">
      <c r="G24272"/>
      <c r="H24272"/>
      <c r="I24272"/>
      <c r="J24272"/>
      <c r="K24272"/>
      <c r="L24272" s="172"/>
    </row>
    <row r="24273" spans="7:12" x14ac:dyDescent="0.15">
      <c r="G24273"/>
      <c r="H24273"/>
      <c r="I24273"/>
      <c r="J24273"/>
      <c r="K24273"/>
      <c r="L24273" s="172"/>
    </row>
    <row r="24274" spans="7:12" x14ac:dyDescent="0.15">
      <c r="G24274"/>
      <c r="H24274"/>
      <c r="I24274"/>
      <c r="J24274"/>
      <c r="K24274"/>
      <c r="L24274" s="172"/>
    </row>
    <row r="24275" spans="7:12" x14ac:dyDescent="0.15">
      <c r="G24275"/>
      <c r="H24275"/>
      <c r="I24275"/>
      <c r="J24275"/>
      <c r="K24275"/>
      <c r="L24275" s="172"/>
    </row>
    <row r="24276" spans="7:12" x14ac:dyDescent="0.15">
      <c r="G24276"/>
      <c r="H24276"/>
      <c r="I24276"/>
      <c r="J24276"/>
      <c r="K24276"/>
      <c r="L24276" s="172"/>
    </row>
    <row r="24277" spans="7:12" x14ac:dyDescent="0.15">
      <c r="G24277"/>
      <c r="H24277"/>
      <c r="I24277"/>
      <c r="J24277"/>
      <c r="K24277"/>
      <c r="L24277" s="172"/>
    </row>
    <row r="24278" spans="7:12" x14ac:dyDescent="0.15">
      <c r="G24278"/>
      <c r="H24278"/>
      <c r="I24278"/>
      <c r="J24278"/>
      <c r="K24278"/>
      <c r="L24278" s="172"/>
    </row>
    <row r="24279" spans="7:12" x14ac:dyDescent="0.15">
      <c r="G24279"/>
      <c r="H24279"/>
      <c r="I24279"/>
      <c r="J24279"/>
      <c r="K24279"/>
      <c r="L24279" s="172"/>
    </row>
    <row r="24280" spans="7:12" x14ac:dyDescent="0.15">
      <c r="G24280"/>
      <c r="H24280"/>
      <c r="I24280"/>
      <c r="J24280"/>
      <c r="K24280"/>
      <c r="L24280" s="172"/>
    </row>
    <row r="24281" spans="7:12" x14ac:dyDescent="0.15">
      <c r="G24281"/>
      <c r="H24281"/>
      <c r="I24281"/>
      <c r="J24281"/>
      <c r="K24281"/>
      <c r="L24281" s="172"/>
    </row>
    <row r="24282" spans="7:12" x14ac:dyDescent="0.15">
      <c r="G24282"/>
      <c r="H24282"/>
      <c r="I24282"/>
      <c r="J24282"/>
      <c r="K24282"/>
      <c r="L24282" s="172"/>
    </row>
    <row r="24283" spans="7:12" x14ac:dyDescent="0.15">
      <c r="G24283"/>
      <c r="H24283"/>
      <c r="I24283"/>
      <c r="J24283"/>
      <c r="K24283"/>
      <c r="L24283" s="172"/>
    </row>
    <row r="24284" spans="7:12" x14ac:dyDescent="0.15">
      <c r="G24284"/>
      <c r="H24284"/>
      <c r="I24284"/>
      <c r="J24284"/>
      <c r="K24284"/>
      <c r="L24284" s="172"/>
    </row>
    <row r="24285" spans="7:12" x14ac:dyDescent="0.15">
      <c r="G24285"/>
      <c r="H24285"/>
      <c r="I24285"/>
      <c r="J24285"/>
      <c r="K24285"/>
      <c r="L24285" s="172"/>
    </row>
    <row r="24286" spans="7:12" x14ac:dyDescent="0.15">
      <c r="G24286"/>
      <c r="H24286"/>
      <c r="I24286"/>
      <c r="J24286"/>
      <c r="K24286"/>
      <c r="L24286" s="172"/>
    </row>
    <row r="24287" spans="7:12" x14ac:dyDescent="0.15">
      <c r="G24287"/>
      <c r="H24287"/>
      <c r="I24287"/>
      <c r="J24287"/>
      <c r="K24287"/>
      <c r="L24287" s="172"/>
    </row>
    <row r="24288" spans="7:12" x14ac:dyDescent="0.15">
      <c r="G24288"/>
      <c r="H24288"/>
      <c r="I24288"/>
      <c r="J24288"/>
      <c r="K24288"/>
      <c r="L24288" s="172"/>
    </row>
    <row r="24289" spans="7:12" x14ac:dyDescent="0.15">
      <c r="G24289"/>
      <c r="H24289"/>
      <c r="I24289"/>
      <c r="J24289"/>
      <c r="K24289"/>
      <c r="L24289" s="172"/>
    </row>
    <row r="24290" spans="7:12" x14ac:dyDescent="0.15">
      <c r="G24290"/>
      <c r="H24290"/>
      <c r="I24290"/>
      <c r="J24290"/>
      <c r="K24290"/>
      <c r="L24290" s="172"/>
    </row>
    <row r="24291" spans="7:12" x14ac:dyDescent="0.15">
      <c r="G24291"/>
      <c r="H24291"/>
      <c r="I24291"/>
      <c r="J24291"/>
      <c r="K24291"/>
      <c r="L24291" s="172"/>
    </row>
    <row r="24292" spans="7:12" x14ac:dyDescent="0.15">
      <c r="G24292"/>
      <c r="H24292"/>
      <c r="I24292"/>
      <c r="J24292"/>
      <c r="K24292"/>
      <c r="L24292" s="172"/>
    </row>
    <row r="24293" spans="7:12" x14ac:dyDescent="0.15">
      <c r="G24293"/>
      <c r="H24293"/>
      <c r="I24293"/>
      <c r="J24293"/>
      <c r="K24293"/>
      <c r="L24293" s="172"/>
    </row>
    <row r="24294" spans="7:12" x14ac:dyDescent="0.15">
      <c r="G24294"/>
      <c r="H24294"/>
      <c r="I24294"/>
      <c r="J24294"/>
      <c r="K24294"/>
      <c r="L24294" s="172"/>
    </row>
    <row r="24295" spans="7:12" x14ac:dyDescent="0.15">
      <c r="G24295"/>
      <c r="H24295"/>
      <c r="I24295"/>
      <c r="J24295"/>
      <c r="K24295"/>
      <c r="L24295" s="172"/>
    </row>
    <row r="24296" spans="7:12" x14ac:dyDescent="0.15">
      <c r="G24296"/>
      <c r="H24296"/>
      <c r="I24296"/>
      <c r="J24296"/>
      <c r="K24296"/>
      <c r="L24296" s="172"/>
    </row>
    <row r="24297" spans="7:12" x14ac:dyDescent="0.15">
      <c r="G24297"/>
      <c r="H24297"/>
      <c r="I24297"/>
      <c r="J24297"/>
      <c r="K24297"/>
      <c r="L24297" s="172"/>
    </row>
    <row r="24298" spans="7:12" x14ac:dyDescent="0.15">
      <c r="G24298"/>
      <c r="H24298"/>
      <c r="I24298"/>
      <c r="J24298"/>
      <c r="K24298"/>
      <c r="L24298" s="172"/>
    </row>
    <row r="24299" spans="7:12" x14ac:dyDescent="0.15">
      <c r="G24299"/>
      <c r="H24299"/>
      <c r="I24299"/>
      <c r="J24299"/>
      <c r="K24299"/>
      <c r="L24299" s="172"/>
    </row>
    <row r="24300" spans="7:12" x14ac:dyDescent="0.15">
      <c r="G24300"/>
      <c r="H24300"/>
      <c r="I24300"/>
      <c r="J24300"/>
      <c r="K24300"/>
      <c r="L24300" s="172"/>
    </row>
    <row r="24301" spans="7:12" x14ac:dyDescent="0.15">
      <c r="G24301"/>
      <c r="H24301"/>
      <c r="I24301"/>
      <c r="J24301"/>
      <c r="K24301"/>
      <c r="L24301" s="172"/>
    </row>
    <row r="24302" spans="7:12" x14ac:dyDescent="0.15">
      <c r="G24302"/>
      <c r="H24302"/>
      <c r="I24302"/>
      <c r="J24302"/>
      <c r="K24302"/>
      <c r="L24302" s="172"/>
    </row>
    <row r="24303" spans="7:12" x14ac:dyDescent="0.15">
      <c r="G24303"/>
      <c r="H24303"/>
      <c r="I24303"/>
      <c r="J24303"/>
      <c r="K24303"/>
      <c r="L24303" s="172"/>
    </row>
    <row r="24304" spans="7:12" x14ac:dyDescent="0.15">
      <c r="G24304"/>
      <c r="H24304"/>
      <c r="I24304"/>
      <c r="J24304"/>
      <c r="K24304"/>
      <c r="L24304" s="172"/>
    </row>
    <row r="24305" spans="7:12" x14ac:dyDescent="0.15">
      <c r="G24305"/>
      <c r="H24305"/>
      <c r="I24305"/>
      <c r="J24305"/>
      <c r="K24305"/>
      <c r="L24305" s="172"/>
    </row>
    <row r="24306" spans="7:12" x14ac:dyDescent="0.15">
      <c r="G24306"/>
      <c r="H24306"/>
      <c r="I24306"/>
      <c r="J24306"/>
      <c r="K24306"/>
      <c r="L24306" s="172"/>
    </row>
    <row r="24307" spans="7:12" x14ac:dyDescent="0.15">
      <c r="G24307"/>
      <c r="H24307"/>
      <c r="I24307"/>
      <c r="J24307"/>
      <c r="K24307"/>
      <c r="L24307" s="172"/>
    </row>
    <row r="24308" spans="7:12" x14ac:dyDescent="0.15">
      <c r="G24308"/>
      <c r="H24308"/>
      <c r="I24308"/>
      <c r="J24308"/>
      <c r="K24308"/>
      <c r="L24308" s="172"/>
    </row>
    <row r="24309" spans="7:12" x14ac:dyDescent="0.15">
      <c r="G24309"/>
      <c r="H24309"/>
      <c r="I24309"/>
      <c r="J24309"/>
      <c r="K24309"/>
      <c r="L24309" s="172"/>
    </row>
    <row r="24310" spans="7:12" x14ac:dyDescent="0.15">
      <c r="G24310"/>
      <c r="H24310"/>
      <c r="I24310"/>
      <c r="J24310"/>
      <c r="K24310"/>
      <c r="L24310" s="172"/>
    </row>
    <row r="24311" spans="7:12" x14ac:dyDescent="0.15">
      <c r="G24311"/>
      <c r="H24311"/>
      <c r="I24311"/>
      <c r="J24311"/>
      <c r="K24311"/>
      <c r="L24311" s="172"/>
    </row>
    <row r="24312" spans="7:12" x14ac:dyDescent="0.15">
      <c r="G24312"/>
      <c r="H24312"/>
      <c r="I24312"/>
      <c r="J24312"/>
      <c r="K24312"/>
      <c r="L24312" s="172"/>
    </row>
    <row r="24313" spans="7:12" x14ac:dyDescent="0.15">
      <c r="G24313"/>
      <c r="H24313"/>
      <c r="I24313"/>
      <c r="J24313"/>
      <c r="K24313"/>
      <c r="L24313" s="172"/>
    </row>
    <row r="24314" spans="7:12" x14ac:dyDescent="0.15">
      <c r="G24314"/>
      <c r="H24314"/>
      <c r="I24314"/>
      <c r="J24314"/>
      <c r="K24314"/>
      <c r="L24314" s="172"/>
    </row>
    <row r="24315" spans="7:12" x14ac:dyDescent="0.15">
      <c r="G24315"/>
      <c r="H24315"/>
      <c r="I24315"/>
      <c r="J24315"/>
      <c r="K24315"/>
      <c r="L24315" s="172"/>
    </row>
    <row r="24316" spans="7:12" x14ac:dyDescent="0.15">
      <c r="G24316"/>
      <c r="H24316"/>
      <c r="I24316"/>
      <c r="J24316"/>
      <c r="K24316"/>
      <c r="L24316" s="172"/>
    </row>
    <row r="24317" spans="7:12" x14ac:dyDescent="0.15">
      <c r="G24317"/>
      <c r="H24317"/>
      <c r="I24317"/>
      <c r="J24317"/>
      <c r="K24317"/>
      <c r="L24317" s="172"/>
    </row>
    <row r="24318" spans="7:12" x14ac:dyDescent="0.15">
      <c r="G24318"/>
      <c r="H24318"/>
      <c r="I24318"/>
      <c r="J24318"/>
      <c r="K24318"/>
      <c r="L24318" s="172"/>
    </row>
    <row r="24319" spans="7:12" x14ac:dyDescent="0.15">
      <c r="G24319"/>
      <c r="H24319"/>
      <c r="I24319"/>
      <c r="J24319"/>
      <c r="K24319"/>
      <c r="L24319" s="172"/>
    </row>
    <row r="24320" spans="7:12" x14ac:dyDescent="0.15">
      <c r="G24320"/>
      <c r="H24320"/>
      <c r="I24320"/>
      <c r="J24320"/>
      <c r="K24320"/>
      <c r="L24320" s="172"/>
    </row>
    <row r="24321" spans="7:12" x14ac:dyDescent="0.15">
      <c r="G24321"/>
      <c r="H24321"/>
      <c r="I24321"/>
      <c r="J24321"/>
      <c r="K24321"/>
      <c r="L24321" s="172"/>
    </row>
    <row r="24322" spans="7:12" x14ac:dyDescent="0.15">
      <c r="G24322"/>
      <c r="H24322"/>
      <c r="I24322"/>
      <c r="J24322"/>
      <c r="K24322"/>
      <c r="L24322" s="172"/>
    </row>
    <row r="24323" spans="7:12" x14ac:dyDescent="0.15">
      <c r="G24323"/>
      <c r="H24323"/>
      <c r="I24323"/>
      <c r="J24323"/>
      <c r="K24323"/>
      <c r="L24323" s="172"/>
    </row>
    <row r="24324" spans="7:12" x14ac:dyDescent="0.15">
      <c r="G24324"/>
      <c r="H24324"/>
      <c r="I24324"/>
      <c r="J24324"/>
      <c r="K24324"/>
      <c r="L24324" s="172"/>
    </row>
    <row r="24325" spans="7:12" x14ac:dyDescent="0.15">
      <c r="G24325"/>
      <c r="H24325"/>
      <c r="I24325"/>
      <c r="J24325"/>
      <c r="K24325"/>
      <c r="L24325" s="172"/>
    </row>
    <row r="24326" spans="7:12" x14ac:dyDescent="0.15">
      <c r="G24326"/>
      <c r="H24326"/>
      <c r="I24326"/>
      <c r="J24326"/>
      <c r="K24326"/>
      <c r="L24326" s="172"/>
    </row>
    <row r="24327" spans="7:12" x14ac:dyDescent="0.15">
      <c r="G24327"/>
      <c r="H24327"/>
      <c r="I24327"/>
      <c r="J24327"/>
      <c r="K24327"/>
      <c r="L24327" s="172"/>
    </row>
    <row r="24328" spans="7:12" x14ac:dyDescent="0.15">
      <c r="G24328"/>
      <c r="H24328"/>
      <c r="I24328"/>
      <c r="J24328"/>
      <c r="K24328"/>
      <c r="L24328" s="172"/>
    </row>
    <row r="24329" spans="7:12" x14ac:dyDescent="0.15">
      <c r="G24329"/>
      <c r="H24329"/>
      <c r="I24329"/>
      <c r="J24329"/>
      <c r="K24329"/>
      <c r="L24329" s="172"/>
    </row>
    <row r="24330" spans="7:12" x14ac:dyDescent="0.15">
      <c r="G24330"/>
      <c r="H24330"/>
      <c r="I24330"/>
      <c r="J24330"/>
      <c r="K24330"/>
      <c r="L24330" s="172"/>
    </row>
    <row r="24331" spans="7:12" x14ac:dyDescent="0.15">
      <c r="G24331"/>
      <c r="H24331"/>
      <c r="I24331"/>
      <c r="J24331"/>
      <c r="K24331"/>
      <c r="L24331" s="172"/>
    </row>
    <row r="24332" spans="7:12" x14ac:dyDescent="0.15">
      <c r="G24332"/>
      <c r="H24332"/>
      <c r="I24332"/>
      <c r="J24332"/>
      <c r="K24332"/>
      <c r="L24332" s="172"/>
    </row>
    <row r="24333" spans="7:12" x14ac:dyDescent="0.15">
      <c r="G24333"/>
      <c r="H24333"/>
      <c r="I24333"/>
      <c r="J24333"/>
      <c r="K24333"/>
      <c r="L24333" s="172"/>
    </row>
    <row r="24334" spans="7:12" x14ac:dyDescent="0.15">
      <c r="G24334"/>
      <c r="H24334"/>
      <c r="I24334"/>
      <c r="J24334"/>
      <c r="K24334"/>
      <c r="L24334" s="172"/>
    </row>
    <row r="24335" spans="7:12" x14ac:dyDescent="0.15">
      <c r="G24335"/>
      <c r="H24335"/>
      <c r="I24335"/>
      <c r="J24335"/>
      <c r="K24335"/>
      <c r="L24335" s="172"/>
    </row>
    <row r="24336" spans="7:12" x14ac:dyDescent="0.15">
      <c r="G24336"/>
      <c r="H24336"/>
      <c r="I24336"/>
      <c r="J24336"/>
      <c r="K24336"/>
      <c r="L24336" s="172"/>
    </row>
    <row r="24337" spans="7:12" x14ac:dyDescent="0.15">
      <c r="G24337"/>
      <c r="H24337"/>
      <c r="I24337"/>
      <c r="J24337"/>
      <c r="K24337"/>
      <c r="L24337" s="172"/>
    </row>
    <row r="24338" spans="7:12" x14ac:dyDescent="0.15">
      <c r="G24338"/>
      <c r="H24338"/>
      <c r="I24338"/>
      <c r="J24338"/>
      <c r="K24338"/>
      <c r="L24338" s="172"/>
    </row>
    <row r="24339" spans="7:12" x14ac:dyDescent="0.15">
      <c r="G24339"/>
      <c r="H24339"/>
      <c r="I24339"/>
      <c r="J24339"/>
      <c r="K24339"/>
      <c r="L24339" s="172"/>
    </row>
    <row r="24340" spans="7:12" x14ac:dyDescent="0.15">
      <c r="G24340"/>
      <c r="H24340"/>
      <c r="I24340"/>
      <c r="J24340"/>
      <c r="K24340"/>
      <c r="L24340" s="172"/>
    </row>
    <row r="24341" spans="7:12" x14ac:dyDescent="0.15">
      <c r="G24341"/>
      <c r="H24341"/>
      <c r="I24341"/>
      <c r="J24341"/>
      <c r="K24341"/>
      <c r="L24341" s="172"/>
    </row>
    <row r="24342" spans="7:12" x14ac:dyDescent="0.15">
      <c r="G24342"/>
      <c r="H24342"/>
      <c r="I24342"/>
      <c r="J24342"/>
      <c r="K24342"/>
      <c r="L24342" s="172"/>
    </row>
    <row r="24343" spans="7:12" x14ac:dyDescent="0.15">
      <c r="G24343"/>
      <c r="H24343"/>
      <c r="I24343"/>
      <c r="J24343"/>
      <c r="K24343"/>
      <c r="L24343" s="172"/>
    </row>
    <row r="24344" spans="7:12" x14ac:dyDescent="0.15">
      <c r="G24344"/>
      <c r="H24344"/>
      <c r="I24344"/>
      <c r="J24344"/>
      <c r="K24344"/>
      <c r="L24344" s="172"/>
    </row>
    <row r="24345" spans="7:12" x14ac:dyDescent="0.15">
      <c r="G24345"/>
      <c r="H24345"/>
      <c r="I24345"/>
      <c r="J24345"/>
      <c r="K24345"/>
      <c r="L24345" s="172"/>
    </row>
    <row r="24346" spans="7:12" x14ac:dyDescent="0.15">
      <c r="G24346"/>
      <c r="H24346"/>
      <c r="I24346"/>
      <c r="J24346"/>
      <c r="K24346"/>
      <c r="L24346" s="172"/>
    </row>
    <row r="24347" spans="7:12" x14ac:dyDescent="0.15">
      <c r="G24347"/>
      <c r="H24347"/>
      <c r="I24347"/>
      <c r="J24347"/>
      <c r="K24347"/>
      <c r="L24347" s="172"/>
    </row>
    <row r="24348" spans="7:12" x14ac:dyDescent="0.15">
      <c r="G24348"/>
      <c r="H24348"/>
      <c r="I24348"/>
      <c r="J24348"/>
      <c r="K24348"/>
      <c r="L24348" s="172"/>
    </row>
    <row r="24349" spans="7:12" x14ac:dyDescent="0.15">
      <c r="G24349"/>
      <c r="H24349"/>
      <c r="I24349"/>
      <c r="J24349"/>
      <c r="K24349"/>
      <c r="L24349" s="172"/>
    </row>
    <row r="24350" spans="7:12" x14ac:dyDescent="0.15">
      <c r="G24350"/>
      <c r="H24350"/>
      <c r="I24350"/>
      <c r="J24350"/>
      <c r="K24350"/>
      <c r="L24350" s="172"/>
    </row>
    <row r="24351" spans="7:12" x14ac:dyDescent="0.15">
      <c r="G24351"/>
      <c r="H24351"/>
      <c r="I24351"/>
      <c r="J24351"/>
      <c r="K24351"/>
      <c r="L24351" s="172"/>
    </row>
    <row r="24352" spans="7:12" x14ac:dyDescent="0.15">
      <c r="G24352"/>
      <c r="H24352"/>
      <c r="I24352"/>
      <c r="J24352"/>
      <c r="K24352"/>
      <c r="L24352" s="172"/>
    </row>
    <row r="24353" spans="7:12" x14ac:dyDescent="0.15">
      <c r="G24353"/>
      <c r="H24353"/>
      <c r="I24353"/>
      <c r="J24353"/>
      <c r="K24353"/>
      <c r="L24353" s="172"/>
    </row>
    <row r="24354" spans="7:12" x14ac:dyDescent="0.15">
      <c r="G24354"/>
      <c r="H24354"/>
      <c r="I24354"/>
      <c r="J24354"/>
      <c r="K24354"/>
      <c r="L24354" s="172"/>
    </row>
    <row r="24355" spans="7:12" x14ac:dyDescent="0.15">
      <c r="G24355"/>
      <c r="H24355"/>
      <c r="I24355"/>
      <c r="J24355"/>
      <c r="K24355"/>
      <c r="L24355" s="172"/>
    </row>
    <row r="24356" spans="7:12" x14ac:dyDescent="0.15">
      <c r="G24356"/>
      <c r="H24356"/>
      <c r="I24356"/>
      <c r="J24356"/>
      <c r="K24356"/>
      <c r="L24356" s="172"/>
    </row>
    <row r="24357" spans="7:12" x14ac:dyDescent="0.15">
      <c r="G24357"/>
      <c r="H24357"/>
      <c r="I24357"/>
      <c r="J24357"/>
      <c r="K24357"/>
      <c r="L24357" s="172"/>
    </row>
    <row r="24358" spans="7:12" x14ac:dyDescent="0.15">
      <c r="G24358"/>
      <c r="H24358"/>
      <c r="I24358"/>
      <c r="J24358"/>
      <c r="K24358"/>
      <c r="L24358" s="172"/>
    </row>
    <row r="24359" spans="7:12" x14ac:dyDescent="0.15">
      <c r="G24359"/>
      <c r="H24359"/>
      <c r="I24359"/>
      <c r="J24359"/>
      <c r="K24359"/>
      <c r="L24359" s="172"/>
    </row>
    <row r="24360" spans="7:12" x14ac:dyDescent="0.15">
      <c r="G24360"/>
      <c r="H24360"/>
      <c r="I24360"/>
      <c r="J24360"/>
      <c r="K24360"/>
      <c r="L24360" s="172"/>
    </row>
    <row r="24361" spans="7:12" x14ac:dyDescent="0.15">
      <c r="G24361"/>
      <c r="H24361"/>
      <c r="I24361"/>
      <c r="J24361"/>
      <c r="K24361"/>
      <c r="L24361" s="172"/>
    </row>
    <row r="24362" spans="7:12" x14ac:dyDescent="0.15">
      <c r="G24362"/>
      <c r="H24362"/>
      <c r="I24362"/>
      <c r="J24362"/>
      <c r="K24362"/>
      <c r="L24362" s="172"/>
    </row>
    <row r="24363" spans="7:12" x14ac:dyDescent="0.15">
      <c r="G24363"/>
      <c r="H24363"/>
      <c r="I24363"/>
      <c r="J24363"/>
      <c r="K24363"/>
      <c r="L24363" s="172"/>
    </row>
    <row r="24364" spans="7:12" x14ac:dyDescent="0.15">
      <c r="G24364"/>
      <c r="H24364"/>
      <c r="I24364"/>
      <c r="J24364"/>
      <c r="K24364"/>
      <c r="L24364" s="172"/>
    </row>
    <row r="24365" spans="7:12" x14ac:dyDescent="0.15">
      <c r="G24365"/>
      <c r="H24365"/>
      <c r="I24365"/>
      <c r="J24365"/>
      <c r="K24365"/>
      <c r="L24365" s="172"/>
    </row>
    <row r="24366" spans="7:12" x14ac:dyDescent="0.15">
      <c r="G24366"/>
      <c r="H24366"/>
      <c r="I24366"/>
      <c r="J24366"/>
      <c r="K24366"/>
      <c r="L24366" s="172"/>
    </row>
    <row r="24367" spans="7:12" x14ac:dyDescent="0.15">
      <c r="G24367"/>
      <c r="H24367"/>
      <c r="I24367"/>
      <c r="J24367"/>
      <c r="K24367"/>
      <c r="L24367" s="172"/>
    </row>
    <row r="24368" spans="7:12" x14ac:dyDescent="0.15">
      <c r="G24368"/>
      <c r="H24368"/>
      <c r="I24368"/>
      <c r="J24368"/>
      <c r="K24368"/>
      <c r="L24368" s="172"/>
    </row>
    <row r="24369" spans="7:12" x14ac:dyDescent="0.15">
      <c r="G24369"/>
      <c r="H24369"/>
      <c r="I24369"/>
      <c r="J24369"/>
      <c r="K24369"/>
      <c r="L24369" s="172"/>
    </row>
    <row r="24370" spans="7:12" x14ac:dyDescent="0.15">
      <c r="G24370"/>
      <c r="H24370"/>
      <c r="I24370"/>
      <c r="J24370"/>
      <c r="K24370"/>
      <c r="L24370" s="172"/>
    </row>
    <row r="24371" spans="7:12" x14ac:dyDescent="0.15">
      <c r="G24371"/>
      <c r="H24371"/>
      <c r="I24371"/>
      <c r="J24371"/>
      <c r="K24371"/>
      <c r="L24371" s="172"/>
    </row>
    <row r="24372" spans="7:12" x14ac:dyDescent="0.15">
      <c r="G24372"/>
      <c r="H24372"/>
      <c r="I24372"/>
      <c r="J24372"/>
      <c r="K24372"/>
      <c r="L24372" s="172"/>
    </row>
    <row r="24373" spans="7:12" x14ac:dyDescent="0.15">
      <c r="G24373"/>
      <c r="H24373"/>
      <c r="I24373"/>
      <c r="J24373"/>
      <c r="K24373"/>
      <c r="L24373" s="172"/>
    </row>
    <row r="24374" spans="7:12" x14ac:dyDescent="0.15">
      <c r="G24374"/>
      <c r="H24374"/>
      <c r="I24374"/>
      <c r="J24374"/>
      <c r="K24374"/>
      <c r="L24374" s="172"/>
    </row>
    <row r="24375" spans="7:12" x14ac:dyDescent="0.15">
      <c r="G24375"/>
      <c r="H24375"/>
      <c r="I24375"/>
      <c r="J24375"/>
      <c r="K24375"/>
      <c r="L24375" s="172"/>
    </row>
    <row r="24376" spans="7:12" x14ac:dyDescent="0.15">
      <c r="G24376"/>
      <c r="H24376"/>
      <c r="I24376"/>
      <c r="J24376"/>
      <c r="K24376"/>
      <c r="L24376" s="172"/>
    </row>
    <row r="24377" spans="7:12" x14ac:dyDescent="0.15">
      <c r="G24377"/>
      <c r="H24377"/>
      <c r="I24377"/>
      <c r="J24377"/>
      <c r="K24377"/>
      <c r="L24377" s="172"/>
    </row>
    <row r="24378" spans="7:12" x14ac:dyDescent="0.15">
      <c r="G24378"/>
      <c r="H24378"/>
      <c r="I24378"/>
      <c r="J24378"/>
      <c r="K24378"/>
      <c r="L24378" s="172"/>
    </row>
    <row r="24379" spans="7:12" x14ac:dyDescent="0.15">
      <c r="G24379"/>
      <c r="H24379"/>
      <c r="I24379"/>
      <c r="J24379"/>
      <c r="K24379"/>
      <c r="L24379" s="172"/>
    </row>
    <row r="24380" spans="7:12" x14ac:dyDescent="0.15">
      <c r="G24380"/>
      <c r="H24380"/>
      <c r="I24380"/>
      <c r="J24380"/>
      <c r="K24380"/>
      <c r="L24380" s="172"/>
    </row>
    <row r="24381" spans="7:12" x14ac:dyDescent="0.15">
      <c r="G24381"/>
      <c r="H24381"/>
      <c r="I24381"/>
      <c r="J24381"/>
      <c r="K24381"/>
      <c r="L24381" s="172"/>
    </row>
    <row r="24382" spans="7:12" x14ac:dyDescent="0.15">
      <c r="G24382"/>
      <c r="H24382"/>
      <c r="I24382"/>
      <c r="J24382"/>
      <c r="K24382"/>
      <c r="L24382" s="172"/>
    </row>
    <row r="24383" spans="7:12" x14ac:dyDescent="0.15">
      <c r="G24383"/>
      <c r="H24383"/>
      <c r="I24383"/>
      <c r="J24383"/>
      <c r="K24383"/>
      <c r="L24383" s="172"/>
    </row>
    <row r="24384" spans="7:12" x14ac:dyDescent="0.15">
      <c r="G24384"/>
      <c r="H24384"/>
      <c r="I24384"/>
      <c r="J24384"/>
      <c r="K24384"/>
      <c r="L24384" s="172"/>
    </row>
    <row r="24385" spans="7:12" x14ac:dyDescent="0.15">
      <c r="G24385"/>
      <c r="H24385"/>
      <c r="I24385"/>
      <c r="J24385"/>
      <c r="K24385"/>
      <c r="L24385" s="172"/>
    </row>
    <row r="24386" spans="7:12" x14ac:dyDescent="0.15">
      <c r="G24386"/>
      <c r="H24386"/>
      <c r="I24386"/>
      <c r="J24386"/>
      <c r="K24386"/>
      <c r="L24386" s="172"/>
    </row>
    <row r="24387" spans="7:12" x14ac:dyDescent="0.15">
      <c r="G24387"/>
      <c r="H24387"/>
      <c r="I24387"/>
      <c r="J24387"/>
      <c r="K24387"/>
      <c r="L24387" s="172"/>
    </row>
    <row r="24388" spans="7:12" x14ac:dyDescent="0.15">
      <c r="G24388"/>
      <c r="H24388"/>
      <c r="I24388"/>
      <c r="J24388"/>
      <c r="K24388"/>
      <c r="L24388" s="172"/>
    </row>
    <row r="24389" spans="7:12" x14ac:dyDescent="0.15">
      <c r="G24389"/>
      <c r="H24389"/>
      <c r="I24389"/>
      <c r="J24389"/>
      <c r="K24389"/>
      <c r="L24389" s="172"/>
    </row>
    <row r="24390" spans="7:12" x14ac:dyDescent="0.15">
      <c r="G24390"/>
      <c r="H24390"/>
      <c r="I24390"/>
      <c r="J24390"/>
      <c r="K24390"/>
      <c r="L24390" s="172"/>
    </row>
    <row r="24391" spans="7:12" x14ac:dyDescent="0.15">
      <c r="G24391"/>
      <c r="H24391"/>
      <c r="I24391"/>
      <c r="J24391"/>
      <c r="K24391"/>
      <c r="L24391" s="172"/>
    </row>
    <row r="24392" spans="7:12" x14ac:dyDescent="0.15">
      <c r="G24392"/>
      <c r="H24392"/>
      <c r="I24392"/>
      <c r="J24392"/>
      <c r="K24392"/>
      <c r="L24392" s="172"/>
    </row>
    <row r="24393" spans="7:12" x14ac:dyDescent="0.15">
      <c r="G24393"/>
      <c r="H24393"/>
      <c r="I24393"/>
      <c r="J24393"/>
      <c r="K24393"/>
      <c r="L24393" s="172"/>
    </row>
    <row r="24394" spans="7:12" x14ac:dyDescent="0.15">
      <c r="G24394"/>
      <c r="H24394"/>
      <c r="I24394"/>
      <c r="J24394"/>
      <c r="K24394"/>
      <c r="L24394" s="172"/>
    </row>
    <row r="24395" spans="7:12" x14ac:dyDescent="0.15">
      <c r="G24395"/>
      <c r="H24395"/>
      <c r="I24395"/>
      <c r="J24395"/>
      <c r="K24395"/>
      <c r="L24395" s="172"/>
    </row>
    <row r="24396" spans="7:12" x14ac:dyDescent="0.15">
      <c r="G24396"/>
      <c r="H24396"/>
      <c r="I24396"/>
      <c r="J24396"/>
      <c r="K24396"/>
      <c r="L24396" s="172"/>
    </row>
    <row r="24397" spans="7:12" x14ac:dyDescent="0.15">
      <c r="G24397"/>
      <c r="H24397"/>
      <c r="I24397"/>
      <c r="J24397"/>
      <c r="K24397"/>
      <c r="L24397" s="172"/>
    </row>
    <row r="24398" spans="7:12" x14ac:dyDescent="0.15">
      <c r="G24398"/>
      <c r="H24398"/>
      <c r="I24398"/>
      <c r="J24398"/>
      <c r="K24398"/>
      <c r="L24398" s="172"/>
    </row>
    <row r="24399" spans="7:12" x14ac:dyDescent="0.15">
      <c r="G24399"/>
      <c r="H24399"/>
      <c r="I24399"/>
      <c r="J24399"/>
      <c r="K24399"/>
      <c r="L24399" s="172"/>
    </row>
    <row r="24400" spans="7:12" x14ac:dyDescent="0.15">
      <c r="G24400"/>
      <c r="H24400"/>
      <c r="I24400"/>
      <c r="J24400"/>
      <c r="K24400"/>
      <c r="L24400" s="172"/>
    </row>
    <row r="24401" spans="7:12" x14ac:dyDescent="0.15">
      <c r="G24401"/>
      <c r="H24401"/>
      <c r="I24401"/>
      <c r="J24401"/>
      <c r="K24401"/>
      <c r="L24401" s="172"/>
    </row>
    <row r="24402" spans="7:12" x14ac:dyDescent="0.15">
      <c r="G24402"/>
      <c r="H24402"/>
      <c r="I24402"/>
      <c r="J24402"/>
      <c r="K24402"/>
      <c r="L24402" s="172"/>
    </row>
    <row r="24403" spans="7:12" x14ac:dyDescent="0.15">
      <c r="G24403"/>
      <c r="H24403"/>
      <c r="I24403"/>
      <c r="J24403"/>
      <c r="K24403"/>
      <c r="L24403" s="172"/>
    </row>
    <row r="24404" spans="7:12" x14ac:dyDescent="0.15">
      <c r="G24404"/>
      <c r="H24404"/>
      <c r="I24404"/>
      <c r="J24404"/>
      <c r="K24404"/>
      <c r="L24404" s="172"/>
    </row>
    <row r="24405" spans="7:12" x14ac:dyDescent="0.15">
      <c r="G24405"/>
      <c r="H24405"/>
      <c r="I24405"/>
      <c r="J24405"/>
      <c r="K24405"/>
      <c r="L24405" s="172"/>
    </row>
    <row r="24406" spans="7:12" x14ac:dyDescent="0.15">
      <c r="G24406"/>
      <c r="H24406"/>
      <c r="I24406"/>
      <c r="J24406"/>
      <c r="K24406"/>
      <c r="L24406" s="172"/>
    </row>
    <row r="24407" spans="7:12" x14ac:dyDescent="0.15">
      <c r="G24407"/>
      <c r="H24407"/>
      <c r="I24407"/>
      <c r="J24407"/>
      <c r="K24407"/>
      <c r="L24407" s="172"/>
    </row>
    <row r="24408" spans="7:12" x14ac:dyDescent="0.15">
      <c r="G24408"/>
      <c r="H24408"/>
      <c r="I24408"/>
      <c r="J24408"/>
      <c r="K24408"/>
      <c r="L24408" s="172"/>
    </row>
    <row r="24409" spans="7:12" x14ac:dyDescent="0.15">
      <c r="G24409"/>
      <c r="H24409"/>
      <c r="I24409"/>
      <c r="J24409"/>
      <c r="K24409"/>
      <c r="L24409" s="172"/>
    </row>
    <row r="24410" spans="7:12" x14ac:dyDescent="0.15">
      <c r="G24410"/>
      <c r="H24410"/>
      <c r="I24410"/>
      <c r="J24410"/>
      <c r="K24410"/>
      <c r="L24410" s="172"/>
    </row>
    <row r="24411" spans="7:12" x14ac:dyDescent="0.15">
      <c r="G24411"/>
      <c r="H24411"/>
      <c r="I24411"/>
      <c r="J24411"/>
      <c r="K24411"/>
      <c r="L24411" s="172"/>
    </row>
    <row r="24412" spans="7:12" x14ac:dyDescent="0.15">
      <c r="G24412"/>
      <c r="H24412"/>
      <c r="I24412"/>
      <c r="J24412"/>
      <c r="K24412"/>
      <c r="L24412" s="172"/>
    </row>
    <row r="24413" spans="7:12" x14ac:dyDescent="0.15">
      <c r="G24413"/>
      <c r="H24413"/>
      <c r="I24413"/>
      <c r="J24413"/>
      <c r="K24413"/>
      <c r="L24413" s="172"/>
    </row>
    <row r="24414" spans="7:12" x14ac:dyDescent="0.15">
      <c r="G24414"/>
      <c r="H24414"/>
      <c r="I24414"/>
      <c r="J24414"/>
      <c r="K24414"/>
      <c r="L24414" s="172"/>
    </row>
    <row r="24415" spans="7:12" x14ac:dyDescent="0.15">
      <c r="G24415"/>
      <c r="H24415"/>
      <c r="I24415"/>
      <c r="J24415"/>
      <c r="K24415"/>
      <c r="L24415" s="172"/>
    </row>
    <row r="24416" spans="7:12" x14ac:dyDescent="0.15">
      <c r="G24416"/>
      <c r="H24416"/>
      <c r="I24416"/>
      <c r="J24416"/>
      <c r="K24416"/>
      <c r="L24416" s="172"/>
    </row>
    <row r="24417" spans="7:12" x14ac:dyDescent="0.15">
      <c r="G24417"/>
      <c r="H24417"/>
      <c r="I24417"/>
      <c r="J24417"/>
      <c r="K24417"/>
      <c r="L24417" s="172"/>
    </row>
    <row r="24418" spans="7:12" x14ac:dyDescent="0.15">
      <c r="G24418"/>
      <c r="H24418"/>
      <c r="I24418"/>
      <c r="J24418"/>
      <c r="K24418"/>
      <c r="L24418" s="172"/>
    </row>
    <row r="24419" spans="7:12" x14ac:dyDescent="0.15">
      <c r="G24419"/>
      <c r="H24419"/>
      <c r="I24419"/>
      <c r="J24419"/>
      <c r="K24419"/>
      <c r="L24419" s="172"/>
    </row>
    <row r="24420" spans="7:12" x14ac:dyDescent="0.15">
      <c r="G24420"/>
      <c r="H24420"/>
      <c r="I24420"/>
      <c r="J24420"/>
      <c r="K24420"/>
      <c r="L24420" s="172"/>
    </row>
    <row r="24421" spans="7:12" x14ac:dyDescent="0.15">
      <c r="G24421"/>
      <c r="H24421"/>
      <c r="I24421"/>
      <c r="J24421"/>
      <c r="K24421"/>
      <c r="L24421" s="172"/>
    </row>
    <row r="24422" spans="7:12" x14ac:dyDescent="0.15">
      <c r="G24422"/>
      <c r="H24422"/>
      <c r="I24422"/>
      <c r="J24422"/>
      <c r="K24422"/>
      <c r="L24422" s="172"/>
    </row>
    <row r="24423" spans="7:12" x14ac:dyDescent="0.15">
      <c r="G24423"/>
      <c r="H24423"/>
      <c r="I24423"/>
      <c r="J24423"/>
      <c r="K24423"/>
      <c r="L24423" s="172"/>
    </row>
    <row r="24424" spans="7:12" x14ac:dyDescent="0.15">
      <c r="G24424"/>
      <c r="H24424"/>
      <c r="I24424"/>
      <c r="J24424"/>
      <c r="K24424"/>
      <c r="L24424" s="172"/>
    </row>
    <row r="24425" spans="7:12" x14ac:dyDescent="0.15">
      <c r="G24425"/>
      <c r="H24425"/>
      <c r="I24425"/>
      <c r="J24425"/>
      <c r="K24425"/>
      <c r="L24425" s="172"/>
    </row>
    <row r="24426" spans="7:12" x14ac:dyDescent="0.15">
      <c r="G24426"/>
      <c r="H24426"/>
      <c r="I24426"/>
      <c r="J24426"/>
      <c r="K24426"/>
      <c r="L24426" s="172"/>
    </row>
    <row r="24427" spans="7:12" x14ac:dyDescent="0.15">
      <c r="G24427"/>
      <c r="H24427"/>
      <c r="I24427"/>
      <c r="J24427"/>
      <c r="K24427"/>
      <c r="L24427" s="172"/>
    </row>
    <row r="24428" spans="7:12" x14ac:dyDescent="0.15">
      <c r="G24428"/>
      <c r="H24428"/>
      <c r="I24428"/>
      <c r="J24428"/>
      <c r="K24428"/>
      <c r="L24428" s="172"/>
    </row>
    <row r="24429" spans="7:12" x14ac:dyDescent="0.15">
      <c r="G24429"/>
      <c r="H24429"/>
      <c r="I24429"/>
      <c r="J24429"/>
      <c r="K24429"/>
      <c r="L24429" s="172"/>
    </row>
    <row r="24430" spans="7:12" x14ac:dyDescent="0.15">
      <c r="G24430"/>
      <c r="H24430"/>
      <c r="I24430"/>
      <c r="J24430"/>
      <c r="K24430"/>
      <c r="L24430" s="172"/>
    </row>
    <row r="24431" spans="7:12" x14ac:dyDescent="0.15">
      <c r="G24431"/>
      <c r="H24431"/>
      <c r="I24431"/>
      <c r="J24431"/>
      <c r="K24431"/>
      <c r="L24431" s="172"/>
    </row>
    <row r="24432" spans="7:12" x14ac:dyDescent="0.15">
      <c r="G24432"/>
      <c r="H24432"/>
      <c r="I24432"/>
      <c r="J24432"/>
      <c r="K24432"/>
      <c r="L24432" s="172"/>
    </row>
    <row r="24433" spans="7:12" x14ac:dyDescent="0.15">
      <c r="G24433"/>
      <c r="H24433"/>
      <c r="I24433"/>
      <c r="J24433"/>
      <c r="K24433"/>
      <c r="L24433" s="172"/>
    </row>
    <row r="24434" spans="7:12" x14ac:dyDescent="0.15">
      <c r="G24434"/>
      <c r="H24434"/>
      <c r="I24434"/>
      <c r="J24434"/>
      <c r="K24434"/>
      <c r="L24434" s="172"/>
    </row>
    <row r="24435" spans="7:12" x14ac:dyDescent="0.15">
      <c r="G24435"/>
      <c r="H24435"/>
      <c r="I24435"/>
      <c r="J24435"/>
      <c r="K24435"/>
      <c r="L24435" s="172"/>
    </row>
    <row r="24436" spans="7:12" x14ac:dyDescent="0.15">
      <c r="G24436"/>
      <c r="H24436"/>
      <c r="I24436"/>
      <c r="J24436"/>
      <c r="K24436"/>
      <c r="L24436" s="172"/>
    </row>
    <row r="24437" spans="7:12" x14ac:dyDescent="0.15">
      <c r="G24437"/>
      <c r="H24437"/>
      <c r="I24437"/>
      <c r="J24437"/>
      <c r="K24437"/>
      <c r="L24437" s="172"/>
    </row>
    <row r="24438" spans="7:12" x14ac:dyDescent="0.15">
      <c r="G24438"/>
      <c r="H24438"/>
      <c r="I24438"/>
      <c r="J24438"/>
      <c r="K24438"/>
      <c r="L24438" s="172"/>
    </row>
    <row r="24439" spans="7:12" x14ac:dyDescent="0.15">
      <c r="G24439"/>
      <c r="H24439"/>
      <c r="I24439"/>
      <c r="J24439"/>
      <c r="K24439"/>
      <c r="L24439" s="172"/>
    </row>
    <row r="24440" spans="7:12" x14ac:dyDescent="0.15">
      <c r="G24440"/>
      <c r="H24440"/>
      <c r="I24440"/>
      <c r="J24440"/>
      <c r="K24440"/>
      <c r="L24440" s="172"/>
    </row>
    <row r="24441" spans="7:12" x14ac:dyDescent="0.15">
      <c r="G24441"/>
      <c r="H24441"/>
      <c r="I24441"/>
      <c r="J24441"/>
      <c r="K24441"/>
      <c r="L24441" s="172"/>
    </row>
    <row r="24442" spans="7:12" x14ac:dyDescent="0.15">
      <c r="G24442"/>
      <c r="H24442"/>
      <c r="I24442"/>
      <c r="J24442"/>
      <c r="K24442"/>
      <c r="L24442" s="172"/>
    </row>
    <row r="24443" spans="7:12" x14ac:dyDescent="0.15">
      <c r="G24443"/>
      <c r="H24443"/>
      <c r="I24443"/>
      <c r="J24443"/>
      <c r="K24443"/>
      <c r="L24443" s="172"/>
    </row>
    <row r="24444" spans="7:12" x14ac:dyDescent="0.15">
      <c r="G24444"/>
      <c r="H24444"/>
      <c r="I24444"/>
      <c r="J24444"/>
      <c r="K24444"/>
      <c r="L24444" s="172"/>
    </row>
    <row r="24445" spans="7:12" x14ac:dyDescent="0.15">
      <c r="G24445"/>
      <c r="H24445"/>
      <c r="I24445"/>
      <c r="J24445"/>
      <c r="K24445"/>
      <c r="L24445" s="172"/>
    </row>
    <row r="24446" spans="7:12" x14ac:dyDescent="0.15">
      <c r="G24446"/>
      <c r="H24446"/>
      <c r="I24446"/>
      <c r="J24446"/>
      <c r="K24446"/>
      <c r="L24446" s="172"/>
    </row>
    <row r="24447" spans="7:12" x14ac:dyDescent="0.15">
      <c r="G24447"/>
      <c r="H24447"/>
      <c r="I24447"/>
      <c r="J24447"/>
      <c r="K24447"/>
      <c r="L24447" s="172"/>
    </row>
    <row r="24448" spans="7:12" x14ac:dyDescent="0.15">
      <c r="G24448"/>
      <c r="H24448"/>
      <c r="I24448"/>
      <c r="J24448"/>
      <c r="K24448"/>
      <c r="L24448" s="172"/>
    </row>
    <row r="24449" spans="7:12" x14ac:dyDescent="0.15">
      <c r="G24449"/>
      <c r="H24449"/>
      <c r="I24449"/>
      <c r="J24449"/>
      <c r="K24449"/>
      <c r="L24449" s="172"/>
    </row>
    <row r="24450" spans="7:12" x14ac:dyDescent="0.15">
      <c r="G24450"/>
      <c r="H24450"/>
      <c r="I24450"/>
      <c r="J24450"/>
      <c r="K24450"/>
      <c r="L24450" s="172"/>
    </row>
    <row r="24451" spans="7:12" x14ac:dyDescent="0.15">
      <c r="G24451"/>
      <c r="H24451"/>
      <c r="I24451"/>
      <c r="J24451"/>
      <c r="K24451"/>
      <c r="L24451" s="172"/>
    </row>
    <row r="24452" spans="7:12" x14ac:dyDescent="0.15">
      <c r="G24452"/>
      <c r="H24452"/>
      <c r="I24452"/>
      <c r="J24452"/>
      <c r="K24452"/>
      <c r="L24452" s="172"/>
    </row>
    <row r="24453" spans="7:12" x14ac:dyDescent="0.15">
      <c r="G24453"/>
      <c r="H24453"/>
      <c r="I24453"/>
      <c r="J24453"/>
      <c r="K24453"/>
      <c r="L24453" s="172"/>
    </row>
    <row r="24454" spans="7:12" x14ac:dyDescent="0.15">
      <c r="G24454"/>
      <c r="H24454"/>
      <c r="I24454"/>
      <c r="J24454"/>
      <c r="K24454"/>
      <c r="L24454" s="172"/>
    </row>
    <row r="24455" spans="7:12" x14ac:dyDescent="0.15">
      <c r="G24455"/>
      <c r="H24455"/>
      <c r="I24455"/>
      <c r="J24455"/>
      <c r="K24455"/>
      <c r="L24455" s="172"/>
    </row>
    <row r="24456" spans="7:12" x14ac:dyDescent="0.15">
      <c r="G24456"/>
      <c r="H24456"/>
      <c r="I24456"/>
      <c r="J24456"/>
      <c r="K24456"/>
      <c r="L24456" s="172"/>
    </row>
    <row r="24457" spans="7:12" x14ac:dyDescent="0.15">
      <c r="G24457"/>
      <c r="H24457"/>
      <c r="I24457"/>
      <c r="J24457"/>
      <c r="K24457"/>
      <c r="L24457" s="172"/>
    </row>
    <row r="24458" spans="7:12" x14ac:dyDescent="0.15">
      <c r="G24458"/>
      <c r="H24458"/>
      <c r="I24458"/>
      <c r="J24458"/>
      <c r="K24458"/>
      <c r="L24458" s="172"/>
    </row>
    <row r="24459" spans="7:12" x14ac:dyDescent="0.15">
      <c r="G24459"/>
      <c r="H24459"/>
      <c r="I24459"/>
      <c r="J24459"/>
      <c r="K24459"/>
      <c r="L24459" s="172"/>
    </row>
    <row r="24460" spans="7:12" x14ac:dyDescent="0.15">
      <c r="G24460"/>
      <c r="H24460"/>
      <c r="I24460"/>
      <c r="J24460"/>
      <c r="K24460"/>
      <c r="L24460" s="172"/>
    </row>
    <row r="24461" spans="7:12" x14ac:dyDescent="0.15">
      <c r="G24461"/>
      <c r="H24461"/>
      <c r="I24461"/>
      <c r="J24461"/>
      <c r="K24461"/>
      <c r="L24461" s="172"/>
    </row>
    <row r="24462" spans="7:12" x14ac:dyDescent="0.15">
      <c r="G24462"/>
      <c r="H24462"/>
      <c r="I24462"/>
      <c r="J24462"/>
      <c r="K24462"/>
      <c r="L24462" s="172"/>
    </row>
    <row r="24463" spans="7:12" x14ac:dyDescent="0.15">
      <c r="G24463"/>
      <c r="H24463"/>
      <c r="I24463"/>
      <c r="J24463"/>
      <c r="K24463"/>
      <c r="L24463" s="172"/>
    </row>
    <row r="24464" spans="7:12" x14ac:dyDescent="0.15">
      <c r="G24464"/>
      <c r="H24464"/>
      <c r="I24464"/>
      <c r="J24464"/>
      <c r="K24464"/>
      <c r="L24464" s="172"/>
    </row>
    <row r="24465" spans="7:12" x14ac:dyDescent="0.15">
      <c r="G24465"/>
      <c r="H24465"/>
      <c r="I24465"/>
      <c r="J24465"/>
      <c r="K24465"/>
      <c r="L24465" s="172"/>
    </row>
    <row r="24466" spans="7:12" x14ac:dyDescent="0.15">
      <c r="G24466"/>
      <c r="H24466"/>
      <c r="I24466"/>
      <c r="J24466"/>
      <c r="K24466"/>
      <c r="L24466" s="172"/>
    </row>
    <row r="24467" spans="7:12" x14ac:dyDescent="0.15">
      <c r="G24467"/>
      <c r="H24467"/>
      <c r="I24467"/>
      <c r="J24467"/>
      <c r="K24467"/>
      <c r="L24467" s="172"/>
    </row>
    <row r="24468" spans="7:12" x14ac:dyDescent="0.15">
      <c r="G24468"/>
      <c r="H24468"/>
      <c r="I24468"/>
      <c r="J24468"/>
      <c r="K24468"/>
      <c r="L24468" s="172"/>
    </row>
    <row r="24469" spans="7:12" x14ac:dyDescent="0.15">
      <c r="G24469"/>
      <c r="H24469"/>
      <c r="I24469"/>
      <c r="J24469"/>
      <c r="K24469"/>
      <c r="L24469" s="172"/>
    </row>
    <row r="24470" spans="7:12" x14ac:dyDescent="0.15">
      <c r="G24470"/>
      <c r="H24470"/>
      <c r="I24470"/>
      <c r="J24470"/>
      <c r="K24470"/>
      <c r="L24470" s="172"/>
    </row>
    <row r="24471" spans="7:12" x14ac:dyDescent="0.15">
      <c r="G24471"/>
      <c r="H24471"/>
      <c r="I24471"/>
      <c r="J24471"/>
      <c r="K24471"/>
      <c r="L24471" s="172"/>
    </row>
    <row r="24472" spans="7:12" x14ac:dyDescent="0.15">
      <c r="G24472"/>
      <c r="H24472"/>
      <c r="I24472"/>
      <c r="J24472"/>
      <c r="K24472"/>
      <c r="L24472" s="172"/>
    </row>
    <row r="24473" spans="7:12" x14ac:dyDescent="0.15">
      <c r="G24473"/>
      <c r="H24473"/>
      <c r="I24473"/>
      <c r="J24473"/>
      <c r="K24473"/>
      <c r="L24473" s="172"/>
    </row>
    <row r="24474" spans="7:12" x14ac:dyDescent="0.15">
      <c r="G24474"/>
      <c r="H24474"/>
      <c r="I24474"/>
      <c r="J24474"/>
      <c r="K24474"/>
      <c r="L24474" s="172"/>
    </row>
    <row r="24475" spans="7:12" x14ac:dyDescent="0.15">
      <c r="G24475"/>
      <c r="H24475"/>
      <c r="I24475"/>
      <c r="J24475"/>
      <c r="K24475"/>
      <c r="L24475" s="172"/>
    </row>
    <row r="24476" spans="7:12" x14ac:dyDescent="0.15">
      <c r="G24476"/>
      <c r="H24476"/>
      <c r="I24476"/>
      <c r="J24476"/>
      <c r="K24476"/>
      <c r="L24476" s="172"/>
    </row>
    <row r="24477" spans="7:12" x14ac:dyDescent="0.15">
      <c r="G24477"/>
      <c r="H24477"/>
      <c r="I24477"/>
      <c r="J24477"/>
      <c r="K24477"/>
      <c r="L24477" s="172"/>
    </row>
    <row r="24478" spans="7:12" x14ac:dyDescent="0.15">
      <c r="G24478"/>
      <c r="H24478"/>
      <c r="I24478"/>
      <c r="J24478"/>
      <c r="K24478"/>
      <c r="L24478" s="172"/>
    </row>
    <row r="24479" spans="7:12" x14ac:dyDescent="0.15">
      <c r="G24479"/>
      <c r="H24479"/>
      <c r="I24479"/>
      <c r="J24479"/>
      <c r="K24479"/>
      <c r="L24479" s="172"/>
    </row>
    <row r="24480" spans="7:12" x14ac:dyDescent="0.15">
      <c r="G24480"/>
      <c r="H24480"/>
      <c r="I24480"/>
      <c r="J24480"/>
      <c r="K24480"/>
      <c r="L24480" s="172"/>
    </row>
    <row r="24481" spans="7:12" x14ac:dyDescent="0.15">
      <c r="G24481"/>
      <c r="H24481"/>
      <c r="I24481"/>
      <c r="J24481"/>
      <c r="K24481"/>
      <c r="L24481" s="172"/>
    </row>
    <row r="24482" spans="7:12" x14ac:dyDescent="0.15">
      <c r="G24482"/>
      <c r="H24482"/>
      <c r="I24482"/>
      <c r="J24482"/>
      <c r="K24482"/>
      <c r="L24482" s="172"/>
    </row>
    <row r="24483" spans="7:12" x14ac:dyDescent="0.15">
      <c r="G24483"/>
      <c r="H24483"/>
      <c r="I24483"/>
      <c r="J24483"/>
      <c r="K24483"/>
      <c r="L24483" s="172"/>
    </row>
    <row r="24484" spans="7:12" x14ac:dyDescent="0.15">
      <c r="G24484"/>
      <c r="H24484"/>
      <c r="I24484"/>
      <c r="J24484"/>
      <c r="K24484"/>
      <c r="L24484" s="172"/>
    </row>
    <row r="24485" spans="7:12" x14ac:dyDescent="0.15">
      <c r="G24485"/>
      <c r="H24485"/>
      <c r="I24485"/>
      <c r="J24485"/>
      <c r="K24485"/>
      <c r="L24485" s="172"/>
    </row>
    <row r="24486" spans="7:12" x14ac:dyDescent="0.15">
      <c r="G24486"/>
      <c r="H24486"/>
      <c r="I24486"/>
      <c r="J24486"/>
      <c r="K24486"/>
      <c r="L24486" s="172"/>
    </row>
    <row r="24487" spans="7:12" x14ac:dyDescent="0.15">
      <c r="G24487"/>
      <c r="H24487"/>
      <c r="I24487"/>
      <c r="J24487"/>
      <c r="K24487"/>
      <c r="L24487" s="172"/>
    </row>
    <row r="24488" spans="7:12" x14ac:dyDescent="0.15">
      <c r="G24488"/>
      <c r="H24488"/>
      <c r="I24488"/>
      <c r="J24488"/>
      <c r="K24488"/>
      <c r="L24488" s="172"/>
    </row>
    <row r="24489" spans="7:12" x14ac:dyDescent="0.15">
      <c r="G24489"/>
      <c r="H24489"/>
      <c r="I24489"/>
      <c r="J24489"/>
      <c r="K24489"/>
      <c r="L24489" s="172"/>
    </row>
    <row r="24490" spans="7:12" x14ac:dyDescent="0.15">
      <c r="G24490"/>
      <c r="H24490"/>
      <c r="I24490"/>
      <c r="J24490"/>
      <c r="K24490"/>
      <c r="L24490" s="172"/>
    </row>
    <row r="24491" spans="7:12" x14ac:dyDescent="0.15">
      <c r="G24491"/>
      <c r="H24491"/>
      <c r="I24491"/>
      <c r="J24491"/>
      <c r="K24491"/>
      <c r="L24491" s="172"/>
    </row>
    <row r="24492" spans="7:12" x14ac:dyDescent="0.15">
      <c r="G24492"/>
      <c r="H24492"/>
      <c r="I24492"/>
      <c r="J24492"/>
      <c r="K24492"/>
      <c r="L24492" s="172"/>
    </row>
    <row r="24493" spans="7:12" x14ac:dyDescent="0.15">
      <c r="G24493"/>
      <c r="H24493"/>
      <c r="I24493"/>
      <c r="J24493"/>
      <c r="K24493"/>
      <c r="L24493" s="172"/>
    </row>
    <row r="24494" spans="7:12" x14ac:dyDescent="0.15">
      <c r="G24494"/>
      <c r="H24494"/>
      <c r="I24494"/>
      <c r="J24494"/>
      <c r="K24494"/>
      <c r="L24494" s="172"/>
    </row>
    <row r="24495" spans="7:12" x14ac:dyDescent="0.15">
      <c r="G24495"/>
      <c r="H24495"/>
      <c r="I24495"/>
      <c r="J24495"/>
      <c r="K24495"/>
      <c r="L24495" s="172"/>
    </row>
    <row r="24496" spans="7:12" x14ac:dyDescent="0.15">
      <c r="G24496"/>
      <c r="H24496"/>
      <c r="I24496"/>
      <c r="J24496"/>
      <c r="K24496"/>
      <c r="L24496" s="172"/>
    </row>
    <row r="24497" spans="7:12" x14ac:dyDescent="0.15">
      <c r="G24497"/>
      <c r="H24497"/>
      <c r="I24497"/>
      <c r="J24497"/>
      <c r="K24497"/>
      <c r="L24497" s="172"/>
    </row>
    <row r="24498" spans="7:12" x14ac:dyDescent="0.15">
      <c r="G24498"/>
      <c r="H24498"/>
      <c r="I24498"/>
      <c r="J24498"/>
      <c r="K24498"/>
      <c r="L24498" s="172"/>
    </row>
    <row r="24499" spans="7:12" x14ac:dyDescent="0.15">
      <c r="G24499"/>
      <c r="H24499"/>
      <c r="I24499"/>
      <c r="J24499"/>
      <c r="K24499"/>
      <c r="L24499" s="172"/>
    </row>
    <row r="24500" spans="7:12" x14ac:dyDescent="0.15">
      <c r="G24500"/>
      <c r="H24500"/>
      <c r="I24500"/>
      <c r="J24500"/>
      <c r="K24500"/>
      <c r="L24500" s="172"/>
    </row>
    <row r="24501" spans="7:12" x14ac:dyDescent="0.15">
      <c r="G24501"/>
      <c r="H24501"/>
      <c r="I24501"/>
      <c r="J24501"/>
      <c r="K24501"/>
      <c r="L24501" s="172"/>
    </row>
    <row r="24502" spans="7:12" x14ac:dyDescent="0.15">
      <c r="G24502"/>
      <c r="H24502"/>
      <c r="I24502"/>
      <c r="J24502"/>
      <c r="K24502"/>
      <c r="L24502" s="172"/>
    </row>
    <row r="24503" spans="7:12" x14ac:dyDescent="0.15">
      <c r="G24503"/>
      <c r="H24503"/>
      <c r="I24503"/>
      <c r="J24503"/>
      <c r="K24503"/>
      <c r="L24503" s="172"/>
    </row>
    <row r="24504" spans="7:12" x14ac:dyDescent="0.15">
      <c r="G24504"/>
      <c r="H24504"/>
      <c r="I24504"/>
      <c r="J24504"/>
      <c r="K24504"/>
      <c r="L24504" s="172"/>
    </row>
    <row r="24505" spans="7:12" x14ac:dyDescent="0.15">
      <c r="G24505"/>
      <c r="H24505"/>
      <c r="I24505"/>
      <c r="J24505"/>
      <c r="K24505"/>
      <c r="L24505" s="172"/>
    </row>
    <row r="24506" spans="7:12" x14ac:dyDescent="0.15">
      <c r="G24506"/>
      <c r="H24506"/>
      <c r="I24506"/>
      <c r="J24506"/>
      <c r="K24506"/>
      <c r="L24506" s="172"/>
    </row>
    <row r="24507" spans="7:12" x14ac:dyDescent="0.15">
      <c r="G24507"/>
      <c r="H24507"/>
      <c r="I24507"/>
      <c r="J24507"/>
      <c r="K24507"/>
      <c r="L24507" s="172"/>
    </row>
    <row r="24508" spans="7:12" x14ac:dyDescent="0.15">
      <c r="G24508"/>
      <c r="H24508"/>
      <c r="I24508"/>
      <c r="J24508"/>
      <c r="K24508"/>
      <c r="L24508" s="172"/>
    </row>
    <row r="24509" spans="7:12" x14ac:dyDescent="0.15">
      <c r="G24509"/>
      <c r="H24509"/>
      <c r="I24509"/>
      <c r="J24509"/>
      <c r="K24509"/>
      <c r="L24509" s="172"/>
    </row>
    <row r="24510" spans="7:12" x14ac:dyDescent="0.15">
      <c r="G24510"/>
      <c r="H24510"/>
      <c r="I24510"/>
      <c r="J24510"/>
      <c r="K24510"/>
      <c r="L24510" s="172"/>
    </row>
    <row r="24511" spans="7:12" x14ac:dyDescent="0.15">
      <c r="G24511"/>
      <c r="H24511"/>
      <c r="I24511"/>
      <c r="J24511"/>
      <c r="K24511"/>
      <c r="L24511" s="172"/>
    </row>
    <row r="24512" spans="7:12" x14ac:dyDescent="0.15">
      <c r="G24512"/>
      <c r="H24512"/>
      <c r="I24512"/>
      <c r="J24512"/>
      <c r="K24512"/>
      <c r="L24512" s="172"/>
    </row>
    <row r="24513" spans="7:12" x14ac:dyDescent="0.15">
      <c r="G24513"/>
      <c r="H24513"/>
      <c r="I24513"/>
      <c r="J24513"/>
      <c r="K24513"/>
      <c r="L24513" s="172"/>
    </row>
    <row r="24514" spans="7:12" x14ac:dyDescent="0.15">
      <c r="G24514"/>
      <c r="H24514"/>
      <c r="I24514"/>
      <c r="J24514"/>
      <c r="K24514"/>
      <c r="L24514" s="172"/>
    </row>
    <row r="24515" spans="7:12" x14ac:dyDescent="0.15">
      <c r="G24515"/>
      <c r="H24515"/>
      <c r="I24515"/>
      <c r="J24515"/>
      <c r="K24515"/>
      <c r="L24515" s="172"/>
    </row>
    <row r="24516" spans="7:12" x14ac:dyDescent="0.15">
      <c r="G24516"/>
      <c r="H24516"/>
      <c r="I24516"/>
      <c r="J24516"/>
      <c r="K24516"/>
      <c r="L24516" s="172"/>
    </row>
    <row r="24517" spans="7:12" x14ac:dyDescent="0.15">
      <c r="G24517"/>
      <c r="H24517"/>
      <c r="I24517"/>
      <c r="J24517"/>
      <c r="K24517"/>
      <c r="L24517" s="172"/>
    </row>
    <row r="24518" spans="7:12" x14ac:dyDescent="0.15">
      <c r="G24518"/>
      <c r="H24518"/>
      <c r="I24518"/>
      <c r="J24518"/>
      <c r="K24518"/>
      <c r="L24518" s="172"/>
    </row>
    <row r="24519" spans="7:12" x14ac:dyDescent="0.15">
      <c r="G24519"/>
      <c r="H24519"/>
      <c r="I24519"/>
      <c r="J24519"/>
      <c r="K24519"/>
      <c r="L24519" s="172"/>
    </row>
    <row r="24520" spans="7:12" x14ac:dyDescent="0.15">
      <c r="G24520"/>
      <c r="H24520"/>
      <c r="I24520"/>
      <c r="J24520"/>
      <c r="K24520"/>
      <c r="L24520" s="172"/>
    </row>
    <row r="24521" spans="7:12" x14ac:dyDescent="0.15">
      <c r="G24521"/>
      <c r="H24521"/>
      <c r="I24521"/>
      <c r="J24521"/>
      <c r="K24521"/>
      <c r="L24521" s="172"/>
    </row>
    <row r="24522" spans="7:12" x14ac:dyDescent="0.15">
      <c r="G24522"/>
      <c r="H24522"/>
      <c r="I24522"/>
      <c r="J24522"/>
      <c r="K24522"/>
      <c r="L24522" s="172"/>
    </row>
    <row r="24523" spans="7:12" x14ac:dyDescent="0.15">
      <c r="G24523"/>
      <c r="H24523"/>
      <c r="I24523"/>
      <c r="J24523"/>
      <c r="K24523"/>
      <c r="L24523" s="172"/>
    </row>
    <row r="24524" spans="7:12" x14ac:dyDescent="0.15">
      <c r="G24524"/>
      <c r="H24524"/>
      <c r="I24524"/>
      <c r="J24524"/>
      <c r="K24524"/>
      <c r="L24524" s="172"/>
    </row>
    <row r="24525" spans="7:12" x14ac:dyDescent="0.15">
      <c r="G24525"/>
      <c r="H24525"/>
      <c r="I24525"/>
      <c r="J24525"/>
      <c r="K24525"/>
      <c r="L24525" s="172"/>
    </row>
    <row r="24526" spans="7:12" x14ac:dyDescent="0.15">
      <c r="G24526"/>
      <c r="H24526"/>
      <c r="I24526"/>
      <c r="J24526"/>
      <c r="K24526"/>
      <c r="L24526" s="172"/>
    </row>
    <row r="24527" spans="7:12" x14ac:dyDescent="0.15">
      <c r="G24527"/>
      <c r="H24527"/>
      <c r="I24527"/>
      <c r="J24527"/>
      <c r="K24527"/>
      <c r="L24527" s="172"/>
    </row>
    <row r="24528" spans="7:12" x14ac:dyDescent="0.15">
      <c r="G24528"/>
      <c r="H24528"/>
      <c r="I24528"/>
      <c r="J24528"/>
      <c r="K24528"/>
      <c r="L24528" s="172"/>
    </row>
    <row r="24529" spans="7:12" x14ac:dyDescent="0.15">
      <c r="G24529"/>
      <c r="H24529"/>
      <c r="I24529"/>
      <c r="J24529"/>
      <c r="K24529"/>
      <c r="L24529" s="172"/>
    </row>
    <row r="24530" spans="7:12" x14ac:dyDescent="0.15">
      <c r="G24530"/>
      <c r="H24530"/>
      <c r="I24530"/>
      <c r="J24530"/>
      <c r="K24530"/>
      <c r="L24530" s="172"/>
    </row>
    <row r="24531" spans="7:12" x14ac:dyDescent="0.15">
      <c r="G24531"/>
      <c r="H24531"/>
      <c r="I24531"/>
      <c r="J24531"/>
      <c r="K24531"/>
      <c r="L24531" s="172"/>
    </row>
    <row r="24532" spans="7:12" x14ac:dyDescent="0.15">
      <c r="G24532"/>
      <c r="H24532"/>
      <c r="I24532"/>
      <c r="J24532"/>
      <c r="K24532"/>
      <c r="L24532" s="172"/>
    </row>
    <row r="24533" spans="7:12" x14ac:dyDescent="0.15">
      <c r="G24533"/>
      <c r="H24533"/>
      <c r="I24533"/>
      <c r="J24533"/>
      <c r="K24533"/>
      <c r="L24533" s="172"/>
    </row>
    <row r="24534" spans="7:12" x14ac:dyDescent="0.15">
      <c r="G24534"/>
      <c r="H24534"/>
      <c r="I24534"/>
      <c r="J24534"/>
      <c r="K24534"/>
      <c r="L24534" s="172"/>
    </row>
    <row r="24535" spans="7:12" x14ac:dyDescent="0.15">
      <c r="G24535"/>
      <c r="H24535"/>
      <c r="I24535"/>
      <c r="J24535"/>
      <c r="K24535"/>
      <c r="L24535" s="172"/>
    </row>
    <row r="24536" spans="7:12" x14ac:dyDescent="0.15">
      <c r="G24536"/>
      <c r="H24536"/>
      <c r="I24536"/>
      <c r="J24536"/>
      <c r="K24536"/>
      <c r="L24536" s="172"/>
    </row>
    <row r="24537" spans="7:12" x14ac:dyDescent="0.15">
      <c r="G24537"/>
      <c r="H24537"/>
      <c r="I24537"/>
      <c r="J24537"/>
      <c r="K24537"/>
      <c r="L24537" s="172"/>
    </row>
    <row r="24538" spans="7:12" x14ac:dyDescent="0.15">
      <c r="G24538"/>
      <c r="H24538"/>
      <c r="I24538"/>
      <c r="J24538"/>
      <c r="K24538"/>
      <c r="L24538" s="172"/>
    </row>
    <row r="24539" spans="7:12" x14ac:dyDescent="0.15">
      <c r="G24539"/>
      <c r="H24539"/>
      <c r="I24539"/>
      <c r="J24539"/>
      <c r="K24539"/>
      <c r="L24539" s="172"/>
    </row>
    <row r="24540" spans="7:12" x14ac:dyDescent="0.15">
      <c r="G24540"/>
      <c r="H24540"/>
      <c r="I24540"/>
      <c r="J24540"/>
      <c r="K24540"/>
      <c r="L24540" s="172"/>
    </row>
    <row r="24541" spans="7:12" x14ac:dyDescent="0.15">
      <c r="G24541"/>
      <c r="H24541"/>
      <c r="I24541"/>
      <c r="J24541"/>
      <c r="K24541"/>
      <c r="L24541" s="172"/>
    </row>
    <row r="24542" spans="7:12" x14ac:dyDescent="0.15">
      <c r="G24542"/>
      <c r="H24542"/>
      <c r="I24542"/>
      <c r="J24542"/>
      <c r="K24542"/>
      <c r="L24542" s="172"/>
    </row>
    <row r="24543" spans="7:12" x14ac:dyDescent="0.15">
      <c r="G24543"/>
      <c r="H24543"/>
      <c r="I24543"/>
      <c r="J24543"/>
      <c r="K24543"/>
      <c r="L24543" s="172"/>
    </row>
    <row r="24544" spans="7:12" x14ac:dyDescent="0.15">
      <c r="G24544"/>
      <c r="H24544"/>
      <c r="I24544"/>
      <c r="J24544"/>
      <c r="K24544"/>
      <c r="L24544" s="172"/>
    </row>
    <row r="24545" spans="7:12" x14ac:dyDescent="0.15">
      <c r="G24545"/>
      <c r="H24545"/>
      <c r="I24545"/>
      <c r="J24545"/>
      <c r="K24545"/>
      <c r="L24545" s="172"/>
    </row>
    <row r="24546" spans="7:12" x14ac:dyDescent="0.15">
      <c r="G24546"/>
      <c r="H24546"/>
      <c r="I24546"/>
      <c r="J24546"/>
      <c r="K24546"/>
      <c r="L24546" s="172"/>
    </row>
    <row r="24547" spans="7:12" x14ac:dyDescent="0.15">
      <c r="G24547"/>
      <c r="H24547"/>
      <c r="I24547"/>
      <c r="J24547"/>
      <c r="K24547"/>
      <c r="L24547" s="172"/>
    </row>
    <row r="24548" spans="7:12" x14ac:dyDescent="0.15">
      <c r="G24548"/>
      <c r="H24548"/>
      <c r="I24548"/>
      <c r="J24548"/>
      <c r="K24548"/>
      <c r="L24548" s="172"/>
    </row>
    <row r="24549" spans="7:12" x14ac:dyDescent="0.15">
      <c r="G24549"/>
      <c r="H24549"/>
      <c r="I24549"/>
      <c r="J24549"/>
      <c r="K24549"/>
      <c r="L24549" s="172"/>
    </row>
    <row r="24550" spans="7:12" x14ac:dyDescent="0.15">
      <c r="G24550"/>
      <c r="H24550"/>
      <c r="I24550"/>
      <c r="J24550"/>
      <c r="K24550"/>
      <c r="L24550" s="172"/>
    </row>
    <row r="24551" spans="7:12" x14ac:dyDescent="0.15">
      <c r="G24551"/>
      <c r="H24551"/>
      <c r="I24551"/>
      <c r="J24551"/>
      <c r="K24551"/>
      <c r="L24551" s="172"/>
    </row>
    <row r="24552" spans="7:12" x14ac:dyDescent="0.15">
      <c r="G24552"/>
      <c r="H24552"/>
      <c r="I24552"/>
      <c r="J24552"/>
      <c r="K24552"/>
      <c r="L24552" s="172"/>
    </row>
    <row r="24553" spans="7:12" x14ac:dyDescent="0.15">
      <c r="G24553"/>
      <c r="H24553"/>
      <c r="I24553"/>
      <c r="J24553"/>
      <c r="K24553"/>
      <c r="L24553" s="172"/>
    </row>
    <row r="24554" spans="7:12" x14ac:dyDescent="0.15">
      <c r="G24554"/>
      <c r="H24554"/>
      <c r="I24554"/>
      <c r="J24554"/>
      <c r="K24554"/>
      <c r="L24554" s="172"/>
    </row>
    <row r="24555" spans="7:12" x14ac:dyDescent="0.15">
      <c r="G24555"/>
      <c r="H24555"/>
      <c r="I24555"/>
      <c r="J24555"/>
      <c r="K24555"/>
      <c r="L24555" s="172"/>
    </row>
    <row r="24556" spans="7:12" x14ac:dyDescent="0.15">
      <c r="G24556"/>
      <c r="H24556"/>
      <c r="I24556"/>
      <c r="J24556"/>
      <c r="K24556"/>
      <c r="L24556" s="172"/>
    </row>
    <row r="24557" spans="7:12" x14ac:dyDescent="0.15">
      <c r="G24557"/>
      <c r="H24557"/>
      <c r="I24557"/>
      <c r="J24557"/>
      <c r="K24557"/>
      <c r="L24557" s="172"/>
    </row>
    <row r="24558" spans="7:12" x14ac:dyDescent="0.15">
      <c r="G24558"/>
      <c r="H24558"/>
      <c r="I24558"/>
      <c r="J24558"/>
      <c r="K24558"/>
      <c r="L24558" s="172"/>
    </row>
    <row r="24559" spans="7:12" x14ac:dyDescent="0.15">
      <c r="G24559"/>
      <c r="H24559"/>
      <c r="I24559"/>
      <c r="J24559"/>
      <c r="K24559"/>
      <c r="L24559" s="172"/>
    </row>
    <row r="24560" spans="7:12" x14ac:dyDescent="0.15">
      <c r="G24560"/>
      <c r="H24560"/>
      <c r="I24560"/>
      <c r="J24560"/>
      <c r="K24560"/>
      <c r="L24560" s="172"/>
    </row>
    <row r="24561" spans="7:12" x14ac:dyDescent="0.15">
      <c r="G24561"/>
      <c r="H24561"/>
      <c r="I24561"/>
      <c r="J24561"/>
      <c r="K24561"/>
      <c r="L24561" s="172"/>
    </row>
    <row r="24562" spans="7:12" x14ac:dyDescent="0.15">
      <c r="G24562"/>
      <c r="H24562"/>
      <c r="I24562"/>
      <c r="J24562"/>
      <c r="K24562"/>
      <c r="L24562" s="172"/>
    </row>
    <row r="24563" spans="7:12" x14ac:dyDescent="0.15">
      <c r="G24563"/>
      <c r="H24563"/>
      <c r="I24563"/>
      <c r="J24563"/>
      <c r="K24563"/>
      <c r="L24563" s="172"/>
    </row>
    <row r="24564" spans="7:12" x14ac:dyDescent="0.15">
      <c r="G24564"/>
      <c r="H24564"/>
      <c r="I24564"/>
      <c r="J24564"/>
      <c r="K24564"/>
      <c r="L24564" s="172"/>
    </row>
    <row r="24565" spans="7:12" x14ac:dyDescent="0.15">
      <c r="G24565"/>
      <c r="H24565"/>
      <c r="I24565"/>
      <c r="J24565"/>
      <c r="K24565"/>
      <c r="L24565" s="172"/>
    </row>
    <row r="24566" spans="7:12" x14ac:dyDescent="0.15">
      <c r="G24566"/>
      <c r="H24566"/>
      <c r="I24566"/>
      <c r="J24566"/>
      <c r="K24566"/>
      <c r="L24566" s="172"/>
    </row>
    <row r="24567" spans="7:12" x14ac:dyDescent="0.15">
      <c r="G24567"/>
      <c r="H24567"/>
      <c r="I24567"/>
      <c r="J24567"/>
      <c r="K24567"/>
      <c r="L24567" s="172"/>
    </row>
    <row r="24568" spans="7:12" x14ac:dyDescent="0.15">
      <c r="G24568"/>
      <c r="H24568"/>
      <c r="I24568"/>
      <c r="J24568"/>
      <c r="K24568"/>
      <c r="L24568" s="172"/>
    </row>
    <row r="24569" spans="7:12" x14ac:dyDescent="0.15">
      <c r="G24569"/>
      <c r="H24569"/>
      <c r="I24569"/>
      <c r="J24569"/>
      <c r="K24569"/>
      <c r="L24569" s="172"/>
    </row>
    <row r="24570" spans="7:12" x14ac:dyDescent="0.15">
      <c r="G24570"/>
      <c r="H24570"/>
      <c r="I24570"/>
      <c r="J24570"/>
      <c r="K24570"/>
      <c r="L24570" s="172"/>
    </row>
    <row r="24571" spans="7:12" x14ac:dyDescent="0.15">
      <c r="G24571"/>
      <c r="H24571"/>
      <c r="I24571"/>
      <c r="J24571"/>
      <c r="K24571"/>
      <c r="L24571" s="172"/>
    </row>
    <row r="24572" spans="7:12" x14ac:dyDescent="0.15">
      <c r="G24572"/>
      <c r="H24572"/>
      <c r="I24572"/>
      <c r="J24572"/>
      <c r="K24572"/>
      <c r="L24572" s="172"/>
    </row>
    <row r="24573" spans="7:12" x14ac:dyDescent="0.15">
      <c r="G24573"/>
      <c r="H24573"/>
      <c r="I24573"/>
      <c r="J24573"/>
      <c r="K24573"/>
      <c r="L24573" s="172"/>
    </row>
    <row r="24574" spans="7:12" x14ac:dyDescent="0.15">
      <c r="G24574"/>
      <c r="H24574"/>
      <c r="I24574"/>
      <c r="J24574"/>
      <c r="K24574"/>
      <c r="L24574" s="172"/>
    </row>
    <row r="24575" spans="7:12" x14ac:dyDescent="0.15">
      <c r="G24575"/>
      <c r="H24575"/>
      <c r="I24575"/>
      <c r="J24575"/>
      <c r="K24575"/>
      <c r="L24575" s="172"/>
    </row>
    <row r="24576" spans="7:12" x14ac:dyDescent="0.15">
      <c r="G24576"/>
      <c r="H24576"/>
      <c r="I24576"/>
      <c r="J24576"/>
      <c r="K24576"/>
      <c r="L24576" s="172"/>
    </row>
    <row r="24577" spans="7:12" x14ac:dyDescent="0.15">
      <c r="G24577"/>
      <c r="H24577"/>
      <c r="I24577"/>
      <c r="J24577"/>
      <c r="K24577"/>
      <c r="L24577" s="172"/>
    </row>
    <row r="24578" spans="7:12" x14ac:dyDescent="0.15">
      <c r="G24578"/>
      <c r="H24578"/>
      <c r="I24578"/>
      <c r="J24578"/>
      <c r="K24578"/>
      <c r="L24578" s="172"/>
    </row>
    <row r="24579" spans="7:12" x14ac:dyDescent="0.15">
      <c r="G24579"/>
      <c r="H24579"/>
      <c r="I24579"/>
      <c r="J24579"/>
      <c r="K24579"/>
      <c r="L24579" s="172"/>
    </row>
    <row r="24580" spans="7:12" x14ac:dyDescent="0.15">
      <c r="G24580"/>
      <c r="H24580"/>
      <c r="I24580"/>
      <c r="J24580"/>
      <c r="K24580"/>
      <c r="L24580" s="172"/>
    </row>
    <row r="24581" spans="7:12" x14ac:dyDescent="0.15">
      <c r="G24581"/>
      <c r="H24581"/>
      <c r="I24581"/>
      <c r="J24581"/>
      <c r="K24581"/>
      <c r="L24581" s="172"/>
    </row>
    <row r="24582" spans="7:12" x14ac:dyDescent="0.15">
      <c r="G24582"/>
      <c r="H24582"/>
      <c r="I24582"/>
      <c r="J24582"/>
      <c r="K24582"/>
      <c r="L24582" s="172"/>
    </row>
    <row r="24583" spans="7:12" x14ac:dyDescent="0.15">
      <c r="G24583"/>
      <c r="H24583"/>
      <c r="I24583"/>
      <c r="J24583"/>
      <c r="K24583"/>
      <c r="L24583" s="172"/>
    </row>
    <row r="24584" spans="7:12" x14ac:dyDescent="0.15">
      <c r="G24584"/>
      <c r="H24584"/>
      <c r="I24584"/>
      <c r="J24584"/>
      <c r="K24584"/>
      <c r="L24584" s="172"/>
    </row>
    <row r="24585" spans="7:12" x14ac:dyDescent="0.15">
      <c r="G24585"/>
      <c r="H24585"/>
      <c r="I24585"/>
      <c r="J24585"/>
      <c r="K24585"/>
      <c r="L24585" s="172"/>
    </row>
    <row r="24586" spans="7:12" x14ac:dyDescent="0.15">
      <c r="G24586"/>
      <c r="H24586"/>
      <c r="I24586"/>
      <c r="J24586"/>
      <c r="K24586"/>
      <c r="L24586" s="172"/>
    </row>
    <row r="24587" spans="7:12" x14ac:dyDescent="0.15">
      <c r="G24587"/>
      <c r="H24587"/>
      <c r="I24587"/>
      <c r="J24587"/>
      <c r="K24587"/>
      <c r="L24587" s="172"/>
    </row>
    <row r="24588" spans="7:12" x14ac:dyDescent="0.15">
      <c r="G24588"/>
      <c r="H24588"/>
      <c r="I24588"/>
      <c r="J24588"/>
      <c r="K24588"/>
      <c r="L24588" s="172"/>
    </row>
    <row r="24589" spans="7:12" x14ac:dyDescent="0.15">
      <c r="G24589"/>
      <c r="H24589"/>
      <c r="I24589"/>
      <c r="J24589"/>
      <c r="K24589"/>
      <c r="L24589" s="172"/>
    </row>
    <row r="24590" spans="7:12" x14ac:dyDescent="0.15">
      <c r="G24590"/>
      <c r="H24590"/>
      <c r="I24590"/>
      <c r="J24590"/>
      <c r="K24590"/>
      <c r="L24590" s="172"/>
    </row>
    <row r="24591" spans="7:12" x14ac:dyDescent="0.15">
      <c r="G24591"/>
      <c r="H24591"/>
      <c r="I24591"/>
      <c r="J24591"/>
      <c r="K24591"/>
      <c r="L24591" s="172"/>
    </row>
    <row r="24592" spans="7:12" x14ac:dyDescent="0.15">
      <c r="G24592"/>
      <c r="H24592"/>
      <c r="I24592"/>
      <c r="J24592"/>
      <c r="K24592"/>
      <c r="L24592" s="172"/>
    </row>
    <row r="24593" spans="7:12" x14ac:dyDescent="0.15">
      <c r="G24593"/>
      <c r="H24593"/>
      <c r="I24593"/>
      <c r="J24593"/>
      <c r="K24593"/>
      <c r="L24593" s="172"/>
    </row>
    <row r="24594" spans="7:12" x14ac:dyDescent="0.15">
      <c r="G24594"/>
      <c r="H24594"/>
      <c r="I24594"/>
      <c r="J24594"/>
      <c r="K24594"/>
      <c r="L24594" s="172"/>
    </row>
    <row r="24595" spans="7:12" x14ac:dyDescent="0.15">
      <c r="G24595"/>
      <c r="H24595"/>
      <c r="I24595"/>
      <c r="J24595"/>
      <c r="K24595"/>
      <c r="L24595" s="172"/>
    </row>
    <row r="24596" spans="7:12" x14ac:dyDescent="0.15">
      <c r="G24596"/>
      <c r="H24596"/>
      <c r="I24596"/>
      <c r="J24596"/>
      <c r="K24596"/>
      <c r="L24596" s="172"/>
    </row>
    <row r="24597" spans="7:12" x14ac:dyDescent="0.15">
      <c r="G24597"/>
      <c r="H24597"/>
      <c r="I24597"/>
      <c r="J24597"/>
      <c r="K24597"/>
      <c r="L24597" s="172"/>
    </row>
    <row r="24598" spans="7:12" x14ac:dyDescent="0.15">
      <c r="G24598"/>
      <c r="H24598"/>
      <c r="I24598"/>
      <c r="J24598"/>
      <c r="K24598"/>
      <c r="L24598" s="172"/>
    </row>
    <row r="24599" spans="7:12" x14ac:dyDescent="0.15">
      <c r="G24599"/>
      <c r="H24599"/>
      <c r="I24599"/>
      <c r="J24599"/>
      <c r="K24599"/>
      <c r="L24599" s="172"/>
    </row>
    <row r="24600" spans="7:12" x14ac:dyDescent="0.15">
      <c r="G24600"/>
      <c r="H24600"/>
      <c r="I24600"/>
      <c r="J24600"/>
      <c r="K24600"/>
      <c r="L24600" s="172"/>
    </row>
    <row r="24601" spans="7:12" x14ac:dyDescent="0.15">
      <c r="G24601"/>
      <c r="H24601"/>
      <c r="I24601"/>
      <c r="J24601"/>
      <c r="K24601"/>
      <c r="L24601" s="172"/>
    </row>
    <row r="24602" spans="7:12" x14ac:dyDescent="0.15">
      <c r="G24602"/>
      <c r="H24602"/>
      <c r="I24602"/>
      <c r="J24602"/>
      <c r="K24602"/>
      <c r="L24602" s="172"/>
    </row>
    <row r="24603" spans="7:12" x14ac:dyDescent="0.15">
      <c r="G24603"/>
      <c r="H24603"/>
      <c r="I24603"/>
      <c r="J24603"/>
      <c r="K24603"/>
      <c r="L24603" s="172"/>
    </row>
    <row r="24604" spans="7:12" x14ac:dyDescent="0.15">
      <c r="G24604"/>
      <c r="H24604"/>
      <c r="I24604"/>
      <c r="J24604"/>
      <c r="K24604"/>
      <c r="L24604" s="172"/>
    </row>
    <row r="24605" spans="7:12" x14ac:dyDescent="0.15">
      <c r="G24605"/>
      <c r="H24605"/>
      <c r="I24605"/>
      <c r="J24605"/>
      <c r="K24605"/>
      <c r="L24605" s="172"/>
    </row>
    <row r="24606" spans="7:12" x14ac:dyDescent="0.15">
      <c r="G24606"/>
      <c r="H24606"/>
      <c r="I24606"/>
      <c r="J24606"/>
      <c r="K24606"/>
      <c r="L24606" s="172"/>
    </row>
    <row r="24607" spans="7:12" x14ac:dyDescent="0.15">
      <c r="G24607"/>
      <c r="H24607"/>
      <c r="I24607"/>
      <c r="J24607"/>
      <c r="K24607"/>
      <c r="L24607" s="172"/>
    </row>
    <row r="24608" spans="7:12" x14ac:dyDescent="0.15">
      <c r="G24608"/>
      <c r="H24608"/>
      <c r="I24608"/>
      <c r="J24608"/>
      <c r="K24608"/>
      <c r="L24608" s="172"/>
    </row>
    <row r="24609" spans="7:12" x14ac:dyDescent="0.15">
      <c r="G24609"/>
      <c r="H24609"/>
      <c r="I24609"/>
      <c r="J24609"/>
      <c r="K24609"/>
      <c r="L24609" s="172"/>
    </row>
    <row r="24610" spans="7:12" x14ac:dyDescent="0.15">
      <c r="G24610"/>
      <c r="H24610"/>
      <c r="I24610"/>
      <c r="J24610"/>
      <c r="K24610"/>
      <c r="L24610" s="172"/>
    </row>
    <row r="24611" spans="7:12" x14ac:dyDescent="0.15">
      <c r="G24611"/>
      <c r="H24611"/>
      <c r="I24611"/>
      <c r="J24611"/>
      <c r="K24611"/>
      <c r="L24611" s="172"/>
    </row>
    <row r="24612" spans="7:12" x14ac:dyDescent="0.15">
      <c r="G24612"/>
      <c r="H24612"/>
      <c r="I24612"/>
      <c r="J24612"/>
      <c r="K24612"/>
      <c r="L24612" s="172"/>
    </row>
    <row r="24613" spans="7:12" x14ac:dyDescent="0.15">
      <c r="G24613"/>
      <c r="H24613"/>
      <c r="I24613"/>
      <c r="J24613"/>
      <c r="K24613"/>
      <c r="L24613" s="172"/>
    </row>
    <row r="24614" spans="7:12" x14ac:dyDescent="0.15">
      <c r="G24614"/>
      <c r="H24614"/>
      <c r="I24614"/>
      <c r="J24614"/>
      <c r="K24614"/>
      <c r="L24614" s="172"/>
    </row>
    <row r="24615" spans="7:12" x14ac:dyDescent="0.15">
      <c r="G24615"/>
      <c r="H24615"/>
      <c r="I24615"/>
      <c r="J24615"/>
      <c r="K24615"/>
      <c r="L24615" s="172"/>
    </row>
    <row r="24616" spans="7:12" x14ac:dyDescent="0.15">
      <c r="G24616"/>
      <c r="H24616"/>
      <c r="I24616"/>
      <c r="J24616"/>
      <c r="K24616"/>
      <c r="L24616" s="172"/>
    </row>
    <row r="24617" spans="7:12" x14ac:dyDescent="0.15">
      <c r="G24617"/>
      <c r="H24617"/>
      <c r="I24617"/>
      <c r="J24617"/>
      <c r="K24617"/>
      <c r="L24617" s="172"/>
    </row>
    <row r="24618" spans="7:12" x14ac:dyDescent="0.15">
      <c r="G24618"/>
      <c r="H24618"/>
      <c r="I24618"/>
      <c r="J24618"/>
      <c r="K24618"/>
      <c r="L24618" s="172"/>
    </row>
    <row r="24619" spans="7:12" x14ac:dyDescent="0.15">
      <c r="G24619"/>
      <c r="H24619"/>
      <c r="I24619"/>
      <c r="J24619"/>
      <c r="K24619"/>
      <c r="L24619" s="172"/>
    </row>
    <row r="24620" spans="7:12" x14ac:dyDescent="0.15">
      <c r="G24620"/>
      <c r="H24620"/>
      <c r="I24620"/>
      <c r="J24620"/>
      <c r="K24620"/>
      <c r="L24620" s="172"/>
    </row>
    <row r="24621" spans="7:12" x14ac:dyDescent="0.15">
      <c r="G24621"/>
      <c r="H24621"/>
      <c r="I24621"/>
      <c r="J24621"/>
      <c r="K24621"/>
      <c r="L24621" s="172"/>
    </row>
    <row r="24622" spans="7:12" x14ac:dyDescent="0.15">
      <c r="G24622"/>
      <c r="H24622"/>
      <c r="I24622"/>
      <c r="J24622"/>
      <c r="K24622"/>
      <c r="L24622" s="172"/>
    </row>
    <row r="24623" spans="7:12" x14ac:dyDescent="0.15">
      <c r="G24623"/>
      <c r="H24623"/>
      <c r="I24623"/>
      <c r="J24623"/>
      <c r="K24623"/>
      <c r="L24623" s="172"/>
    </row>
    <row r="24624" spans="7:12" x14ac:dyDescent="0.15">
      <c r="G24624"/>
      <c r="H24624"/>
      <c r="I24624"/>
      <c r="J24624"/>
      <c r="K24624"/>
      <c r="L24624" s="172"/>
    </row>
    <row r="24625" spans="7:12" x14ac:dyDescent="0.15">
      <c r="G24625"/>
      <c r="H24625"/>
      <c r="I24625"/>
      <c r="J24625"/>
      <c r="K24625"/>
      <c r="L24625" s="172"/>
    </row>
    <row r="24626" spans="7:12" x14ac:dyDescent="0.15">
      <c r="G24626"/>
      <c r="H24626"/>
      <c r="I24626"/>
      <c r="J24626"/>
      <c r="K24626"/>
      <c r="L24626" s="172"/>
    </row>
    <row r="24627" spans="7:12" x14ac:dyDescent="0.15">
      <c r="G24627"/>
      <c r="H24627"/>
      <c r="I24627"/>
      <c r="J24627"/>
      <c r="K24627"/>
      <c r="L24627" s="172"/>
    </row>
    <row r="24628" spans="7:12" x14ac:dyDescent="0.15">
      <c r="G24628"/>
      <c r="H24628"/>
      <c r="I24628"/>
      <c r="J24628"/>
      <c r="K24628"/>
      <c r="L24628" s="172"/>
    </row>
    <row r="24629" spans="7:12" x14ac:dyDescent="0.15">
      <c r="G24629"/>
      <c r="H24629"/>
      <c r="I24629"/>
      <c r="J24629"/>
      <c r="K24629"/>
      <c r="L24629" s="172"/>
    </row>
    <row r="24630" spans="7:12" x14ac:dyDescent="0.15">
      <c r="G24630"/>
      <c r="H24630"/>
      <c r="I24630"/>
      <c r="J24630"/>
      <c r="K24630"/>
      <c r="L24630" s="172"/>
    </row>
    <row r="24631" spans="7:12" x14ac:dyDescent="0.15">
      <c r="G24631"/>
      <c r="H24631"/>
      <c r="I24631"/>
      <c r="J24631"/>
      <c r="K24631"/>
      <c r="L24631" s="172"/>
    </row>
    <row r="24632" spans="7:12" x14ac:dyDescent="0.15">
      <c r="G24632"/>
      <c r="H24632"/>
      <c r="I24632"/>
      <c r="J24632"/>
      <c r="K24632"/>
      <c r="L24632" s="172"/>
    </row>
    <row r="24633" spans="7:12" x14ac:dyDescent="0.15">
      <c r="G24633"/>
      <c r="H24633"/>
      <c r="I24633"/>
      <c r="J24633"/>
      <c r="K24633"/>
      <c r="L24633" s="172"/>
    </row>
    <row r="24634" spans="7:12" x14ac:dyDescent="0.15">
      <c r="G24634"/>
      <c r="H24634"/>
      <c r="I24634"/>
      <c r="J24634"/>
      <c r="K24634"/>
      <c r="L24634" s="172"/>
    </row>
    <row r="24635" spans="7:12" x14ac:dyDescent="0.15">
      <c r="G24635"/>
      <c r="H24635"/>
      <c r="I24635"/>
      <c r="J24635"/>
      <c r="K24635"/>
      <c r="L24635" s="172"/>
    </row>
    <row r="24636" spans="7:12" x14ac:dyDescent="0.15">
      <c r="G24636"/>
      <c r="H24636"/>
      <c r="I24636"/>
      <c r="J24636"/>
      <c r="K24636"/>
      <c r="L24636" s="172"/>
    </row>
    <row r="24637" spans="7:12" x14ac:dyDescent="0.15">
      <c r="G24637"/>
      <c r="H24637"/>
      <c r="I24637"/>
      <c r="J24637"/>
      <c r="K24637"/>
      <c r="L24637" s="172"/>
    </row>
    <row r="24638" spans="7:12" x14ac:dyDescent="0.15">
      <c r="G24638"/>
      <c r="H24638"/>
      <c r="I24638"/>
      <c r="J24638"/>
      <c r="K24638"/>
      <c r="L24638" s="172"/>
    </row>
    <row r="24639" spans="7:12" x14ac:dyDescent="0.15">
      <c r="G24639"/>
      <c r="H24639"/>
      <c r="I24639"/>
      <c r="J24639"/>
      <c r="K24639"/>
      <c r="L24639" s="172"/>
    </row>
    <row r="24640" spans="7:12" x14ac:dyDescent="0.15">
      <c r="G24640"/>
      <c r="H24640"/>
      <c r="I24640"/>
      <c r="J24640"/>
      <c r="K24640"/>
      <c r="L24640" s="172"/>
    </row>
    <row r="24641" spans="7:12" x14ac:dyDescent="0.15">
      <c r="G24641"/>
      <c r="H24641"/>
      <c r="I24641"/>
      <c r="J24641"/>
      <c r="K24641"/>
      <c r="L24641" s="172"/>
    </row>
    <row r="24642" spans="7:12" x14ac:dyDescent="0.15">
      <c r="G24642"/>
      <c r="H24642"/>
      <c r="I24642"/>
      <c r="J24642"/>
      <c r="K24642"/>
      <c r="L24642" s="172"/>
    </row>
    <row r="24643" spans="7:12" x14ac:dyDescent="0.15">
      <c r="G24643"/>
      <c r="H24643"/>
      <c r="I24643"/>
      <c r="J24643"/>
      <c r="K24643"/>
      <c r="L24643" s="172"/>
    </row>
    <row r="24644" spans="7:12" x14ac:dyDescent="0.15">
      <c r="G24644"/>
      <c r="H24644"/>
      <c r="I24644"/>
      <c r="J24644"/>
      <c r="K24644"/>
      <c r="L24644" s="172"/>
    </row>
    <row r="24645" spans="7:12" x14ac:dyDescent="0.15">
      <c r="G24645"/>
      <c r="H24645"/>
      <c r="I24645"/>
      <c r="J24645"/>
      <c r="K24645"/>
      <c r="L24645" s="172"/>
    </row>
    <row r="24646" spans="7:12" x14ac:dyDescent="0.15">
      <c r="G24646"/>
      <c r="H24646"/>
      <c r="I24646"/>
      <c r="J24646"/>
      <c r="K24646"/>
      <c r="L24646" s="172"/>
    </row>
    <row r="24647" spans="7:12" x14ac:dyDescent="0.15">
      <c r="G24647"/>
      <c r="H24647"/>
      <c r="I24647"/>
      <c r="J24647"/>
      <c r="K24647"/>
      <c r="L24647" s="172"/>
    </row>
    <row r="24648" spans="7:12" x14ac:dyDescent="0.15">
      <c r="G24648"/>
      <c r="H24648"/>
      <c r="I24648"/>
      <c r="J24648"/>
      <c r="K24648"/>
      <c r="L24648" s="172"/>
    </row>
    <row r="24649" spans="7:12" x14ac:dyDescent="0.15">
      <c r="G24649"/>
      <c r="H24649"/>
      <c r="I24649"/>
      <c r="J24649"/>
      <c r="K24649"/>
      <c r="L24649" s="172"/>
    </row>
    <row r="24650" spans="7:12" x14ac:dyDescent="0.15">
      <c r="G24650"/>
      <c r="H24650"/>
      <c r="I24650"/>
      <c r="J24650"/>
      <c r="K24650"/>
      <c r="L24650" s="172"/>
    </row>
    <row r="24651" spans="7:12" x14ac:dyDescent="0.15">
      <c r="G24651"/>
      <c r="H24651"/>
      <c r="I24651"/>
      <c r="J24651"/>
      <c r="K24651"/>
      <c r="L24651" s="172"/>
    </row>
    <row r="24652" spans="7:12" x14ac:dyDescent="0.15">
      <c r="G24652"/>
      <c r="H24652"/>
      <c r="I24652"/>
      <c r="J24652"/>
      <c r="K24652"/>
      <c r="L24652" s="172"/>
    </row>
    <row r="24653" spans="7:12" x14ac:dyDescent="0.15">
      <c r="G24653"/>
      <c r="H24653"/>
      <c r="I24653"/>
      <c r="J24653"/>
      <c r="K24653"/>
      <c r="L24653" s="172"/>
    </row>
    <row r="24654" spans="7:12" x14ac:dyDescent="0.15">
      <c r="G24654"/>
      <c r="H24654"/>
      <c r="I24654"/>
      <c r="J24654"/>
      <c r="K24654"/>
      <c r="L24654" s="172"/>
    </row>
    <row r="24655" spans="7:12" x14ac:dyDescent="0.15">
      <c r="G24655"/>
      <c r="H24655"/>
      <c r="I24655"/>
      <c r="J24655"/>
      <c r="K24655"/>
      <c r="L24655" s="172"/>
    </row>
    <row r="24656" spans="7:12" x14ac:dyDescent="0.15">
      <c r="G24656"/>
      <c r="H24656"/>
      <c r="I24656"/>
      <c r="J24656"/>
      <c r="K24656"/>
      <c r="L24656" s="172"/>
    </row>
    <row r="24657" spans="7:12" x14ac:dyDescent="0.15">
      <c r="G24657"/>
      <c r="H24657"/>
      <c r="I24657"/>
      <c r="J24657"/>
      <c r="K24657"/>
      <c r="L24657" s="172"/>
    </row>
    <row r="24658" spans="7:12" x14ac:dyDescent="0.15">
      <c r="G24658"/>
      <c r="H24658"/>
      <c r="I24658"/>
      <c r="J24658"/>
      <c r="K24658"/>
      <c r="L24658" s="172"/>
    </row>
    <row r="24659" spans="7:12" x14ac:dyDescent="0.15">
      <c r="G24659"/>
      <c r="H24659"/>
      <c r="I24659"/>
      <c r="J24659"/>
      <c r="K24659"/>
      <c r="L24659" s="172"/>
    </row>
    <row r="24660" spans="7:12" x14ac:dyDescent="0.15">
      <c r="G24660"/>
      <c r="H24660"/>
      <c r="I24660"/>
      <c r="J24660"/>
      <c r="K24660"/>
      <c r="L24660" s="172"/>
    </row>
    <row r="24661" spans="7:12" x14ac:dyDescent="0.15">
      <c r="G24661"/>
      <c r="H24661"/>
      <c r="I24661"/>
      <c r="J24661"/>
      <c r="K24661"/>
      <c r="L24661" s="172"/>
    </row>
    <row r="24662" spans="7:12" x14ac:dyDescent="0.15">
      <c r="G24662"/>
      <c r="H24662"/>
      <c r="I24662"/>
      <c r="J24662"/>
      <c r="K24662"/>
      <c r="L24662" s="172"/>
    </row>
    <row r="24663" spans="7:12" x14ac:dyDescent="0.15">
      <c r="G24663"/>
      <c r="H24663"/>
      <c r="I24663"/>
      <c r="J24663"/>
      <c r="K24663"/>
      <c r="L24663" s="172"/>
    </row>
    <row r="24664" spans="7:12" x14ac:dyDescent="0.15">
      <c r="G24664"/>
      <c r="H24664"/>
      <c r="I24664"/>
      <c r="J24664"/>
      <c r="K24664"/>
      <c r="L24664" s="172"/>
    </row>
    <row r="24665" spans="7:12" x14ac:dyDescent="0.15">
      <c r="G24665"/>
      <c r="H24665"/>
      <c r="I24665"/>
      <c r="J24665"/>
      <c r="K24665"/>
      <c r="L24665" s="172"/>
    </row>
    <row r="24666" spans="7:12" x14ac:dyDescent="0.15">
      <c r="G24666"/>
      <c r="H24666"/>
      <c r="I24666"/>
      <c r="J24666"/>
      <c r="K24666"/>
      <c r="L24666" s="172"/>
    </row>
    <row r="24667" spans="7:12" x14ac:dyDescent="0.15">
      <c r="G24667"/>
      <c r="H24667"/>
      <c r="I24667"/>
      <c r="J24667"/>
      <c r="K24667"/>
      <c r="L24667" s="172"/>
    </row>
    <row r="24668" spans="7:12" x14ac:dyDescent="0.15">
      <c r="G24668"/>
      <c r="H24668"/>
      <c r="I24668"/>
      <c r="J24668"/>
      <c r="K24668"/>
      <c r="L24668" s="172"/>
    </row>
    <row r="24669" spans="7:12" x14ac:dyDescent="0.15">
      <c r="G24669"/>
      <c r="H24669"/>
      <c r="I24669"/>
      <c r="J24669"/>
      <c r="K24669"/>
      <c r="L24669" s="172"/>
    </row>
    <row r="24670" spans="7:12" x14ac:dyDescent="0.15">
      <c r="G24670"/>
      <c r="H24670"/>
      <c r="I24670"/>
      <c r="J24670"/>
      <c r="K24670"/>
      <c r="L24670" s="172"/>
    </row>
    <row r="24671" spans="7:12" x14ac:dyDescent="0.15">
      <c r="G24671"/>
      <c r="H24671"/>
      <c r="I24671"/>
      <c r="J24671"/>
      <c r="K24671"/>
      <c r="L24671" s="172"/>
    </row>
    <row r="24672" spans="7:12" x14ac:dyDescent="0.15">
      <c r="G24672"/>
      <c r="H24672"/>
      <c r="I24672"/>
      <c r="J24672"/>
      <c r="K24672"/>
      <c r="L24672" s="172"/>
    </row>
    <row r="24673" spans="7:12" x14ac:dyDescent="0.15">
      <c r="G24673"/>
      <c r="H24673"/>
      <c r="I24673"/>
      <c r="J24673"/>
      <c r="K24673"/>
      <c r="L24673" s="172"/>
    </row>
    <row r="24674" spans="7:12" x14ac:dyDescent="0.15">
      <c r="G24674"/>
      <c r="H24674"/>
      <c r="I24674"/>
      <c r="J24674"/>
      <c r="K24674"/>
      <c r="L24674" s="172"/>
    </row>
    <row r="24675" spans="7:12" x14ac:dyDescent="0.15">
      <c r="G24675"/>
      <c r="H24675"/>
      <c r="I24675"/>
      <c r="J24675"/>
      <c r="K24675"/>
      <c r="L24675" s="172"/>
    </row>
    <row r="24676" spans="7:12" x14ac:dyDescent="0.15">
      <c r="G24676"/>
      <c r="H24676"/>
      <c r="I24676"/>
      <c r="J24676"/>
      <c r="K24676"/>
      <c r="L24676" s="172"/>
    </row>
    <row r="24677" spans="7:12" x14ac:dyDescent="0.15">
      <c r="G24677"/>
      <c r="H24677"/>
      <c r="I24677"/>
      <c r="J24677"/>
      <c r="K24677"/>
      <c r="L24677" s="172"/>
    </row>
    <row r="24678" spans="7:12" x14ac:dyDescent="0.15">
      <c r="G24678"/>
      <c r="H24678"/>
      <c r="I24678"/>
      <c r="J24678"/>
      <c r="K24678"/>
      <c r="L24678" s="172"/>
    </row>
    <row r="24679" spans="7:12" x14ac:dyDescent="0.15">
      <c r="G24679"/>
      <c r="H24679"/>
      <c r="I24679"/>
      <c r="J24679"/>
      <c r="K24679"/>
      <c r="L24679" s="172"/>
    </row>
    <row r="24680" spans="7:12" x14ac:dyDescent="0.15">
      <c r="G24680"/>
      <c r="H24680"/>
      <c r="I24680"/>
      <c r="J24680"/>
      <c r="K24680"/>
      <c r="L24680" s="172"/>
    </row>
    <row r="24681" spans="7:12" x14ac:dyDescent="0.15">
      <c r="G24681"/>
      <c r="H24681"/>
      <c r="I24681"/>
      <c r="J24681"/>
      <c r="K24681"/>
      <c r="L24681" s="172"/>
    </row>
    <row r="24682" spans="7:12" x14ac:dyDescent="0.15">
      <c r="G24682"/>
      <c r="H24682"/>
      <c r="I24682"/>
      <c r="J24682"/>
      <c r="K24682"/>
      <c r="L24682" s="172"/>
    </row>
    <row r="24683" spans="7:12" x14ac:dyDescent="0.15">
      <c r="G24683"/>
      <c r="H24683"/>
      <c r="I24683"/>
      <c r="J24683"/>
      <c r="K24683"/>
      <c r="L24683" s="172"/>
    </row>
    <row r="24684" spans="7:12" x14ac:dyDescent="0.15">
      <c r="G24684"/>
      <c r="H24684"/>
      <c r="I24684"/>
      <c r="J24684"/>
      <c r="K24684"/>
      <c r="L24684" s="172"/>
    </row>
    <row r="24685" spans="7:12" x14ac:dyDescent="0.15">
      <c r="G24685"/>
      <c r="H24685"/>
      <c r="I24685"/>
      <c r="J24685"/>
      <c r="K24685"/>
      <c r="L24685" s="172"/>
    </row>
    <row r="24686" spans="7:12" x14ac:dyDescent="0.15">
      <c r="G24686"/>
      <c r="H24686"/>
      <c r="I24686"/>
      <c r="J24686"/>
      <c r="K24686"/>
      <c r="L24686" s="172"/>
    </row>
    <row r="24687" spans="7:12" x14ac:dyDescent="0.15">
      <c r="G24687"/>
      <c r="H24687"/>
      <c r="I24687"/>
      <c r="J24687"/>
      <c r="K24687"/>
      <c r="L24687" s="172"/>
    </row>
    <row r="24688" spans="7:12" x14ac:dyDescent="0.15">
      <c r="G24688"/>
      <c r="H24688"/>
      <c r="I24688"/>
      <c r="J24688"/>
      <c r="K24688"/>
      <c r="L24688" s="172"/>
    </row>
    <row r="24689" spans="7:12" x14ac:dyDescent="0.15">
      <c r="G24689"/>
      <c r="H24689"/>
      <c r="I24689"/>
      <c r="J24689"/>
      <c r="K24689"/>
      <c r="L24689" s="172"/>
    </row>
    <row r="24690" spans="7:12" x14ac:dyDescent="0.15">
      <c r="G24690"/>
      <c r="H24690"/>
      <c r="I24690"/>
      <c r="J24690"/>
      <c r="K24690"/>
      <c r="L24690" s="172"/>
    </row>
    <row r="24691" spans="7:12" x14ac:dyDescent="0.15">
      <c r="G24691"/>
      <c r="H24691"/>
      <c r="I24691"/>
      <c r="J24691"/>
      <c r="K24691"/>
      <c r="L24691" s="172"/>
    </row>
    <row r="24692" spans="7:12" x14ac:dyDescent="0.15">
      <c r="G24692"/>
      <c r="H24692"/>
      <c r="I24692"/>
      <c r="J24692"/>
      <c r="K24692"/>
      <c r="L24692" s="172"/>
    </row>
    <row r="24693" spans="7:12" x14ac:dyDescent="0.15">
      <c r="G24693"/>
      <c r="H24693"/>
      <c r="I24693"/>
      <c r="J24693"/>
      <c r="K24693"/>
      <c r="L24693" s="172"/>
    </row>
    <row r="24694" spans="7:12" x14ac:dyDescent="0.15">
      <c r="G24694"/>
      <c r="H24694"/>
      <c r="I24694"/>
      <c r="J24694"/>
      <c r="K24694"/>
      <c r="L24694" s="172"/>
    </row>
    <row r="24695" spans="7:12" x14ac:dyDescent="0.15">
      <c r="G24695"/>
      <c r="H24695"/>
      <c r="I24695"/>
      <c r="J24695"/>
      <c r="K24695"/>
      <c r="L24695" s="172"/>
    </row>
    <row r="24696" spans="7:12" x14ac:dyDescent="0.15">
      <c r="G24696"/>
      <c r="H24696"/>
      <c r="I24696"/>
      <c r="J24696"/>
      <c r="K24696"/>
      <c r="L24696" s="172"/>
    </row>
    <row r="24697" spans="7:12" x14ac:dyDescent="0.15">
      <c r="G24697"/>
      <c r="H24697"/>
      <c r="I24697"/>
      <c r="J24697"/>
      <c r="K24697"/>
      <c r="L24697" s="172"/>
    </row>
    <row r="24698" spans="7:12" x14ac:dyDescent="0.15">
      <c r="G24698"/>
      <c r="H24698"/>
      <c r="I24698"/>
      <c r="J24698"/>
      <c r="K24698"/>
      <c r="L24698" s="172"/>
    </row>
    <row r="24699" spans="7:12" x14ac:dyDescent="0.15">
      <c r="G24699"/>
      <c r="H24699"/>
      <c r="I24699"/>
      <c r="J24699"/>
      <c r="K24699"/>
      <c r="L24699" s="172"/>
    </row>
    <row r="24700" spans="7:12" x14ac:dyDescent="0.15">
      <c r="G24700"/>
      <c r="H24700"/>
      <c r="I24700"/>
      <c r="J24700"/>
      <c r="K24700"/>
      <c r="L24700" s="172"/>
    </row>
    <row r="24701" spans="7:12" x14ac:dyDescent="0.15">
      <c r="G24701"/>
      <c r="H24701"/>
      <c r="I24701"/>
      <c r="J24701"/>
      <c r="K24701"/>
      <c r="L24701" s="172"/>
    </row>
    <row r="24702" spans="7:12" x14ac:dyDescent="0.15">
      <c r="G24702"/>
      <c r="H24702"/>
      <c r="I24702"/>
      <c r="J24702"/>
      <c r="K24702"/>
      <c r="L24702" s="172"/>
    </row>
    <row r="24703" spans="7:12" x14ac:dyDescent="0.15">
      <c r="G24703"/>
      <c r="H24703"/>
      <c r="I24703"/>
      <c r="J24703"/>
      <c r="K24703"/>
      <c r="L24703" s="172"/>
    </row>
    <row r="24704" spans="7:12" x14ac:dyDescent="0.15">
      <c r="G24704"/>
      <c r="H24704"/>
      <c r="I24704"/>
      <c r="J24704"/>
      <c r="K24704"/>
      <c r="L24704" s="172"/>
    </row>
    <row r="24705" spans="7:12" x14ac:dyDescent="0.15">
      <c r="G24705"/>
      <c r="H24705"/>
      <c r="I24705"/>
      <c r="J24705"/>
      <c r="K24705"/>
      <c r="L24705" s="172"/>
    </row>
    <row r="24706" spans="7:12" x14ac:dyDescent="0.15">
      <c r="G24706"/>
      <c r="H24706"/>
      <c r="I24706"/>
      <c r="J24706"/>
      <c r="K24706"/>
      <c r="L24706" s="172"/>
    </row>
    <row r="24707" spans="7:12" x14ac:dyDescent="0.15">
      <c r="G24707"/>
      <c r="H24707"/>
      <c r="I24707"/>
      <c r="J24707"/>
      <c r="K24707"/>
      <c r="L24707" s="172"/>
    </row>
    <row r="24708" spans="7:12" x14ac:dyDescent="0.15">
      <c r="G24708"/>
      <c r="H24708"/>
      <c r="I24708"/>
      <c r="J24708"/>
      <c r="K24708"/>
      <c r="L24708" s="172"/>
    </row>
    <row r="24709" spans="7:12" x14ac:dyDescent="0.15">
      <c r="G24709"/>
      <c r="H24709"/>
      <c r="I24709"/>
      <c r="J24709"/>
      <c r="K24709"/>
      <c r="L24709" s="172"/>
    </row>
    <row r="24710" spans="7:12" x14ac:dyDescent="0.15">
      <c r="G24710"/>
      <c r="H24710"/>
      <c r="I24710"/>
      <c r="J24710"/>
      <c r="K24710"/>
      <c r="L24710" s="172"/>
    </row>
    <row r="24711" spans="7:12" x14ac:dyDescent="0.15">
      <c r="G24711"/>
      <c r="H24711"/>
      <c r="I24711"/>
      <c r="J24711"/>
      <c r="K24711"/>
      <c r="L24711" s="172"/>
    </row>
    <row r="24712" spans="7:12" x14ac:dyDescent="0.15">
      <c r="G24712"/>
      <c r="H24712"/>
      <c r="I24712"/>
      <c r="J24712"/>
      <c r="K24712"/>
      <c r="L24712" s="172"/>
    </row>
    <row r="24713" spans="7:12" x14ac:dyDescent="0.15">
      <c r="G24713"/>
      <c r="H24713"/>
      <c r="I24713"/>
      <c r="J24713"/>
      <c r="K24713"/>
      <c r="L24713" s="172"/>
    </row>
    <row r="24714" spans="7:12" x14ac:dyDescent="0.15">
      <c r="G24714"/>
      <c r="H24714"/>
      <c r="I24714"/>
      <c r="J24714"/>
      <c r="K24714"/>
      <c r="L24714" s="172"/>
    </row>
    <row r="24715" spans="7:12" x14ac:dyDescent="0.15">
      <c r="G24715"/>
      <c r="H24715"/>
      <c r="I24715"/>
      <c r="J24715"/>
      <c r="K24715"/>
      <c r="L24715" s="172"/>
    </row>
    <row r="24716" spans="7:12" x14ac:dyDescent="0.15">
      <c r="G24716"/>
      <c r="H24716"/>
      <c r="I24716"/>
      <c r="J24716"/>
      <c r="K24716"/>
      <c r="L24716" s="172"/>
    </row>
    <row r="24717" spans="7:12" x14ac:dyDescent="0.15">
      <c r="G24717"/>
      <c r="H24717"/>
      <c r="I24717"/>
      <c r="J24717"/>
      <c r="K24717"/>
      <c r="L24717" s="172"/>
    </row>
    <row r="24718" spans="7:12" x14ac:dyDescent="0.15">
      <c r="G24718"/>
      <c r="H24718"/>
      <c r="I24718"/>
      <c r="J24718"/>
      <c r="K24718"/>
      <c r="L24718" s="172"/>
    </row>
    <row r="24719" spans="7:12" x14ac:dyDescent="0.15">
      <c r="G24719"/>
      <c r="H24719"/>
      <c r="I24719"/>
      <c r="J24719"/>
      <c r="K24719"/>
      <c r="L24719" s="172"/>
    </row>
    <row r="24720" spans="7:12" x14ac:dyDescent="0.15">
      <c r="G24720"/>
      <c r="H24720"/>
      <c r="I24720"/>
      <c r="J24720"/>
      <c r="K24720"/>
      <c r="L24720" s="172"/>
    </row>
    <row r="24721" spans="7:12" x14ac:dyDescent="0.15">
      <c r="G24721"/>
      <c r="H24721"/>
      <c r="I24721"/>
      <c r="J24721"/>
      <c r="K24721"/>
      <c r="L24721" s="172"/>
    </row>
    <row r="24722" spans="7:12" x14ac:dyDescent="0.15">
      <c r="G24722"/>
      <c r="H24722"/>
      <c r="I24722"/>
      <c r="J24722"/>
      <c r="K24722"/>
      <c r="L24722" s="172"/>
    </row>
    <row r="24723" spans="7:12" x14ac:dyDescent="0.15">
      <c r="G24723"/>
      <c r="H24723"/>
      <c r="I24723"/>
      <c r="J24723"/>
      <c r="K24723"/>
      <c r="L24723" s="172"/>
    </row>
    <row r="24724" spans="7:12" x14ac:dyDescent="0.15">
      <c r="G24724"/>
      <c r="H24724"/>
      <c r="I24724"/>
      <c r="J24724"/>
      <c r="K24724"/>
      <c r="L24724" s="172"/>
    </row>
    <row r="24725" spans="7:12" x14ac:dyDescent="0.15">
      <c r="G24725"/>
      <c r="H24725"/>
      <c r="I24725"/>
      <c r="J24725"/>
      <c r="K24725"/>
      <c r="L24725" s="172"/>
    </row>
    <row r="24726" spans="7:12" x14ac:dyDescent="0.15">
      <c r="G24726"/>
      <c r="H24726"/>
      <c r="I24726"/>
      <c r="J24726"/>
      <c r="K24726"/>
      <c r="L24726" s="172"/>
    </row>
    <row r="24727" spans="7:12" x14ac:dyDescent="0.15">
      <c r="G24727"/>
      <c r="H24727"/>
      <c r="I24727"/>
      <c r="J24727"/>
      <c r="K24727"/>
      <c r="L24727" s="172"/>
    </row>
    <row r="24728" spans="7:12" x14ac:dyDescent="0.15">
      <c r="G24728"/>
      <c r="H24728"/>
      <c r="I24728"/>
      <c r="J24728"/>
      <c r="K24728"/>
      <c r="L24728" s="172"/>
    </row>
    <row r="24729" spans="7:12" x14ac:dyDescent="0.15">
      <c r="G24729"/>
      <c r="H24729"/>
      <c r="I24729"/>
      <c r="J24729"/>
      <c r="K24729"/>
      <c r="L24729" s="172"/>
    </row>
    <row r="24730" spans="7:12" x14ac:dyDescent="0.15">
      <c r="G24730"/>
      <c r="H24730"/>
      <c r="I24730"/>
      <c r="J24730"/>
      <c r="K24730"/>
      <c r="L24730" s="172"/>
    </row>
    <row r="24731" spans="7:12" x14ac:dyDescent="0.15">
      <c r="G24731"/>
      <c r="H24731"/>
      <c r="I24731"/>
      <c r="J24731"/>
      <c r="K24731"/>
      <c r="L24731" s="172"/>
    </row>
    <row r="24732" spans="7:12" x14ac:dyDescent="0.15">
      <c r="G24732"/>
      <c r="H24732"/>
      <c r="I24732"/>
      <c r="J24732"/>
      <c r="K24732"/>
      <c r="L24732" s="172"/>
    </row>
    <row r="24733" spans="7:12" x14ac:dyDescent="0.15">
      <c r="G24733"/>
      <c r="H24733"/>
      <c r="I24733"/>
      <c r="J24733"/>
      <c r="K24733"/>
      <c r="L24733" s="172"/>
    </row>
    <row r="24734" spans="7:12" x14ac:dyDescent="0.15">
      <c r="G24734"/>
      <c r="H24734"/>
      <c r="I24734"/>
      <c r="J24734"/>
      <c r="K24734"/>
      <c r="L24734" s="172"/>
    </row>
    <row r="24735" spans="7:12" x14ac:dyDescent="0.15">
      <c r="G24735"/>
      <c r="H24735"/>
      <c r="I24735"/>
      <c r="J24735"/>
      <c r="K24735"/>
      <c r="L24735" s="172"/>
    </row>
    <row r="24736" spans="7:12" x14ac:dyDescent="0.15">
      <c r="G24736"/>
      <c r="H24736"/>
      <c r="I24736"/>
      <c r="J24736"/>
      <c r="K24736"/>
      <c r="L24736" s="172"/>
    </row>
    <row r="24737" spans="7:12" x14ac:dyDescent="0.15">
      <c r="G24737"/>
      <c r="H24737"/>
      <c r="I24737"/>
      <c r="J24737"/>
      <c r="K24737"/>
      <c r="L24737" s="172"/>
    </row>
    <row r="24738" spans="7:12" x14ac:dyDescent="0.15">
      <c r="G24738"/>
      <c r="H24738"/>
      <c r="I24738"/>
      <c r="J24738"/>
      <c r="K24738"/>
      <c r="L24738" s="172"/>
    </row>
    <row r="24739" spans="7:12" x14ac:dyDescent="0.15">
      <c r="G24739"/>
      <c r="H24739"/>
      <c r="I24739"/>
      <c r="J24739"/>
      <c r="K24739"/>
      <c r="L24739" s="172"/>
    </row>
    <row r="24740" spans="7:12" x14ac:dyDescent="0.15">
      <c r="G24740"/>
      <c r="H24740"/>
      <c r="I24740"/>
      <c r="J24740"/>
      <c r="K24740"/>
      <c r="L24740" s="172"/>
    </row>
    <row r="24741" spans="7:12" x14ac:dyDescent="0.15">
      <c r="G24741"/>
      <c r="H24741"/>
      <c r="I24741"/>
      <c r="J24741"/>
      <c r="K24741"/>
      <c r="L24741" s="172"/>
    </row>
    <row r="24742" spans="7:12" x14ac:dyDescent="0.15">
      <c r="G24742"/>
      <c r="H24742"/>
      <c r="I24742"/>
      <c r="J24742"/>
      <c r="K24742"/>
      <c r="L24742" s="172"/>
    </row>
    <row r="24743" spans="7:12" x14ac:dyDescent="0.15">
      <c r="G24743"/>
      <c r="H24743"/>
      <c r="I24743"/>
      <c r="J24743"/>
      <c r="K24743"/>
      <c r="L24743" s="172"/>
    </row>
    <row r="24744" spans="7:12" x14ac:dyDescent="0.15">
      <c r="G24744"/>
      <c r="H24744"/>
      <c r="I24744"/>
      <c r="J24744"/>
      <c r="K24744"/>
      <c r="L24744" s="172"/>
    </row>
    <row r="24745" spans="7:12" x14ac:dyDescent="0.15">
      <c r="G24745"/>
      <c r="H24745"/>
      <c r="I24745"/>
      <c r="J24745"/>
      <c r="K24745"/>
      <c r="L24745" s="172"/>
    </row>
    <row r="24746" spans="7:12" x14ac:dyDescent="0.15">
      <c r="G24746"/>
      <c r="H24746"/>
      <c r="I24746"/>
      <c r="J24746"/>
      <c r="K24746"/>
      <c r="L24746" s="172"/>
    </row>
    <row r="24747" spans="7:12" x14ac:dyDescent="0.15">
      <c r="G24747"/>
      <c r="H24747"/>
      <c r="I24747"/>
      <c r="J24747"/>
      <c r="K24747"/>
      <c r="L24747" s="172"/>
    </row>
    <row r="24748" spans="7:12" x14ac:dyDescent="0.15">
      <c r="G24748"/>
      <c r="H24748"/>
      <c r="I24748"/>
      <c r="J24748"/>
      <c r="K24748"/>
      <c r="L24748" s="172"/>
    </row>
    <row r="24749" spans="7:12" x14ac:dyDescent="0.15">
      <c r="G24749"/>
      <c r="H24749"/>
      <c r="I24749"/>
      <c r="J24749"/>
      <c r="K24749"/>
      <c r="L24749" s="172"/>
    </row>
    <row r="24750" spans="7:12" x14ac:dyDescent="0.15">
      <c r="G24750"/>
      <c r="H24750"/>
      <c r="I24750"/>
      <c r="J24750"/>
      <c r="K24750"/>
      <c r="L24750" s="172"/>
    </row>
    <row r="24751" spans="7:12" x14ac:dyDescent="0.15">
      <c r="G24751"/>
      <c r="H24751"/>
      <c r="I24751"/>
      <c r="J24751"/>
      <c r="K24751"/>
      <c r="L24751" s="172"/>
    </row>
    <row r="24752" spans="7:12" x14ac:dyDescent="0.15">
      <c r="G24752"/>
      <c r="H24752"/>
      <c r="I24752"/>
      <c r="J24752"/>
      <c r="K24752"/>
      <c r="L24752" s="172"/>
    </row>
    <row r="24753" spans="7:12" x14ac:dyDescent="0.15">
      <c r="G24753"/>
      <c r="H24753"/>
      <c r="I24753"/>
      <c r="J24753"/>
      <c r="K24753"/>
      <c r="L24753" s="172"/>
    </row>
    <row r="24754" spans="7:12" x14ac:dyDescent="0.15">
      <c r="G24754"/>
      <c r="H24754"/>
      <c r="I24754"/>
      <c r="J24754"/>
      <c r="K24754"/>
      <c r="L24754" s="172"/>
    </row>
    <row r="24755" spans="7:12" x14ac:dyDescent="0.15">
      <c r="G24755"/>
      <c r="H24755"/>
      <c r="I24755"/>
      <c r="J24755"/>
      <c r="K24755"/>
      <c r="L24755" s="172"/>
    </row>
    <row r="24756" spans="7:12" x14ac:dyDescent="0.15">
      <c r="G24756"/>
      <c r="H24756"/>
      <c r="I24756"/>
      <c r="J24756"/>
      <c r="K24756"/>
      <c r="L24756" s="172"/>
    </row>
    <row r="24757" spans="7:12" x14ac:dyDescent="0.15">
      <c r="G24757"/>
      <c r="H24757"/>
      <c r="I24757"/>
      <c r="J24757"/>
      <c r="K24757"/>
      <c r="L24757" s="172"/>
    </row>
    <row r="24758" spans="7:12" x14ac:dyDescent="0.15">
      <c r="G24758"/>
      <c r="H24758"/>
      <c r="I24758"/>
      <c r="J24758"/>
      <c r="K24758"/>
      <c r="L24758" s="172"/>
    </row>
    <row r="24759" spans="7:12" x14ac:dyDescent="0.15">
      <c r="G24759"/>
      <c r="H24759"/>
      <c r="I24759"/>
      <c r="J24759"/>
      <c r="K24759"/>
      <c r="L24759" s="172"/>
    </row>
    <row r="24760" spans="7:12" x14ac:dyDescent="0.15">
      <c r="G24760"/>
      <c r="H24760"/>
      <c r="I24760"/>
      <c r="J24760"/>
      <c r="K24760"/>
      <c r="L24760" s="172"/>
    </row>
    <row r="24761" spans="7:12" x14ac:dyDescent="0.15">
      <c r="G24761"/>
      <c r="H24761"/>
      <c r="I24761"/>
      <c r="J24761"/>
      <c r="K24761"/>
      <c r="L24761" s="172"/>
    </row>
    <row r="24762" spans="7:12" x14ac:dyDescent="0.15">
      <c r="G24762"/>
      <c r="H24762"/>
      <c r="I24762"/>
      <c r="J24762"/>
      <c r="K24762"/>
      <c r="L24762" s="172"/>
    </row>
    <row r="24763" spans="7:12" x14ac:dyDescent="0.15">
      <c r="G24763"/>
      <c r="H24763"/>
      <c r="I24763"/>
      <c r="J24763"/>
      <c r="K24763"/>
      <c r="L24763" s="172"/>
    </row>
    <row r="24764" spans="7:12" x14ac:dyDescent="0.15">
      <c r="G24764"/>
      <c r="H24764"/>
      <c r="I24764"/>
      <c r="J24764"/>
      <c r="K24764"/>
      <c r="L24764" s="172"/>
    </row>
    <row r="24765" spans="7:12" x14ac:dyDescent="0.15">
      <c r="G24765"/>
      <c r="H24765"/>
      <c r="I24765"/>
      <c r="J24765"/>
      <c r="K24765"/>
      <c r="L24765" s="172"/>
    </row>
    <row r="24766" spans="7:12" x14ac:dyDescent="0.15">
      <c r="G24766"/>
      <c r="H24766"/>
      <c r="I24766"/>
      <c r="J24766"/>
      <c r="K24766"/>
      <c r="L24766" s="172"/>
    </row>
    <row r="24767" spans="7:12" x14ac:dyDescent="0.15">
      <c r="G24767"/>
      <c r="H24767"/>
      <c r="I24767"/>
      <c r="J24767"/>
      <c r="K24767"/>
      <c r="L24767" s="172"/>
    </row>
    <row r="24768" spans="7:12" x14ac:dyDescent="0.15">
      <c r="G24768"/>
      <c r="H24768"/>
      <c r="I24768"/>
      <c r="J24768"/>
      <c r="K24768"/>
      <c r="L24768" s="172"/>
    </row>
    <row r="24769" spans="7:12" x14ac:dyDescent="0.15">
      <c r="G24769"/>
      <c r="H24769"/>
      <c r="I24769"/>
      <c r="J24769"/>
      <c r="K24769"/>
      <c r="L24769" s="172"/>
    </row>
    <row r="24770" spans="7:12" x14ac:dyDescent="0.15">
      <c r="G24770"/>
      <c r="H24770"/>
      <c r="I24770"/>
      <c r="J24770"/>
      <c r="K24770"/>
      <c r="L24770" s="172"/>
    </row>
    <row r="24771" spans="7:12" x14ac:dyDescent="0.15">
      <c r="G24771"/>
      <c r="H24771"/>
      <c r="I24771"/>
      <c r="J24771"/>
      <c r="K24771"/>
      <c r="L24771" s="172"/>
    </row>
    <row r="24772" spans="7:12" x14ac:dyDescent="0.15">
      <c r="G24772"/>
      <c r="H24772"/>
      <c r="I24772"/>
      <c r="J24772"/>
      <c r="K24772"/>
      <c r="L24772" s="172"/>
    </row>
    <row r="24773" spans="7:12" x14ac:dyDescent="0.15">
      <c r="G24773"/>
      <c r="H24773"/>
      <c r="I24773"/>
      <c r="J24773"/>
      <c r="K24773"/>
      <c r="L24773" s="172"/>
    </row>
    <row r="24774" spans="7:12" x14ac:dyDescent="0.15">
      <c r="G24774"/>
      <c r="H24774"/>
      <c r="I24774"/>
      <c r="J24774"/>
      <c r="K24774"/>
      <c r="L24774" s="172"/>
    </row>
    <row r="24775" spans="7:12" x14ac:dyDescent="0.15">
      <c r="G24775"/>
      <c r="H24775"/>
      <c r="I24775"/>
      <c r="J24775"/>
      <c r="K24775"/>
      <c r="L24775" s="172"/>
    </row>
    <row r="24776" spans="7:12" x14ac:dyDescent="0.15">
      <c r="G24776"/>
      <c r="H24776"/>
      <c r="I24776"/>
      <c r="J24776"/>
      <c r="K24776"/>
      <c r="L24776" s="172"/>
    </row>
    <row r="24777" spans="7:12" x14ac:dyDescent="0.15">
      <c r="G24777"/>
      <c r="H24777"/>
      <c r="I24777"/>
      <c r="J24777"/>
      <c r="K24777"/>
      <c r="L24777" s="172"/>
    </row>
    <row r="24778" spans="7:12" x14ac:dyDescent="0.15">
      <c r="G24778"/>
      <c r="H24778"/>
      <c r="I24778"/>
      <c r="J24778"/>
      <c r="K24778"/>
      <c r="L24778" s="172"/>
    </row>
    <row r="24779" spans="7:12" x14ac:dyDescent="0.15">
      <c r="G24779"/>
      <c r="H24779"/>
      <c r="I24779"/>
      <c r="J24779"/>
      <c r="K24779"/>
      <c r="L24779" s="172"/>
    </row>
    <row r="24780" spans="7:12" x14ac:dyDescent="0.15">
      <c r="G24780"/>
      <c r="H24780"/>
      <c r="I24780"/>
      <c r="J24780"/>
      <c r="K24780"/>
      <c r="L24780" s="172"/>
    </row>
    <row r="24781" spans="7:12" x14ac:dyDescent="0.15">
      <c r="G24781"/>
      <c r="H24781"/>
      <c r="I24781"/>
      <c r="J24781"/>
      <c r="K24781"/>
      <c r="L24781" s="172"/>
    </row>
    <row r="24782" spans="7:12" x14ac:dyDescent="0.15">
      <c r="G24782"/>
      <c r="H24782"/>
      <c r="I24782"/>
      <c r="J24782"/>
      <c r="K24782"/>
      <c r="L24782" s="172"/>
    </row>
    <row r="24783" spans="7:12" x14ac:dyDescent="0.15">
      <c r="G24783"/>
      <c r="H24783"/>
      <c r="I24783"/>
      <c r="J24783"/>
      <c r="K24783"/>
      <c r="L24783" s="172"/>
    </row>
    <row r="24784" spans="7:12" x14ac:dyDescent="0.15">
      <c r="G24784"/>
      <c r="H24784"/>
      <c r="I24784"/>
      <c r="J24784"/>
      <c r="K24784"/>
      <c r="L24784" s="172"/>
    </row>
    <row r="24785" spans="7:12" x14ac:dyDescent="0.15">
      <c r="G24785"/>
      <c r="H24785"/>
      <c r="I24785"/>
      <c r="J24785"/>
      <c r="K24785"/>
      <c r="L24785" s="172"/>
    </row>
    <row r="24786" spans="7:12" x14ac:dyDescent="0.15">
      <c r="G24786"/>
      <c r="H24786"/>
      <c r="I24786"/>
      <c r="J24786"/>
      <c r="K24786"/>
      <c r="L24786" s="172"/>
    </row>
    <row r="24787" spans="7:12" x14ac:dyDescent="0.15">
      <c r="G24787"/>
      <c r="H24787"/>
      <c r="I24787"/>
      <c r="J24787"/>
      <c r="K24787"/>
      <c r="L24787" s="172"/>
    </row>
    <row r="24788" spans="7:12" x14ac:dyDescent="0.15">
      <c r="G24788"/>
      <c r="H24788"/>
      <c r="I24788"/>
      <c r="J24788"/>
      <c r="K24788"/>
      <c r="L24788" s="172"/>
    </row>
    <row r="24789" spans="7:12" x14ac:dyDescent="0.15">
      <c r="G24789"/>
      <c r="H24789"/>
      <c r="I24789"/>
      <c r="J24789"/>
      <c r="K24789"/>
      <c r="L24789" s="172"/>
    </row>
    <row r="24790" spans="7:12" x14ac:dyDescent="0.15">
      <c r="G24790"/>
      <c r="H24790"/>
      <c r="I24790"/>
      <c r="J24790"/>
      <c r="K24790"/>
      <c r="L24790" s="172"/>
    </row>
    <row r="24791" spans="7:12" x14ac:dyDescent="0.15">
      <c r="G24791"/>
      <c r="H24791"/>
      <c r="I24791"/>
      <c r="J24791"/>
      <c r="K24791"/>
      <c r="L24791" s="172"/>
    </row>
    <row r="24792" spans="7:12" x14ac:dyDescent="0.15">
      <c r="G24792"/>
      <c r="H24792"/>
      <c r="I24792"/>
      <c r="J24792"/>
      <c r="K24792"/>
      <c r="L24792" s="172"/>
    </row>
    <row r="24793" spans="7:12" x14ac:dyDescent="0.15">
      <c r="G24793"/>
      <c r="H24793"/>
      <c r="I24793"/>
      <c r="J24793"/>
      <c r="K24793"/>
      <c r="L24793" s="172"/>
    </row>
    <row r="24794" spans="7:12" x14ac:dyDescent="0.15">
      <c r="G24794"/>
      <c r="H24794"/>
      <c r="I24794"/>
      <c r="J24794"/>
      <c r="K24794"/>
      <c r="L24794" s="172"/>
    </row>
    <row r="24795" spans="7:12" x14ac:dyDescent="0.15">
      <c r="G24795"/>
      <c r="H24795"/>
      <c r="I24795"/>
      <c r="J24795"/>
      <c r="K24795"/>
      <c r="L24795" s="172"/>
    </row>
    <row r="24796" spans="7:12" x14ac:dyDescent="0.15">
      <c r="G24796"/>
      <c r="H24796"/>
      <c r="I24796"/>
      <c r="J24796"/>
      <c r="K24796"/>
      <c r="L24796" s="172"/>
    </row>
    <row r="24797" spans="7:12" x14ac:dyDescent="0.15">
      <c r="G24797"/>
      <c r="H24797"/>
      <c r="I24797"/>
      <c r="J24797"/>
      <c r="K24797"/>
      <c r="L24797" s="172"/>
    </row>
    <row r="24798" spans="7:12" x14ac:dyDescent="0.15">
      <c r="G24798"/>
      <c r="H24798"/>
      <c r="I24798"/>
      <c r="J24798"/>
      <c r="K24798"/>
      <c r="L24798" s="172"/>
    </row>
    <row r="24799" spans="7:12" x14ac:dyDescent="0.15">
      <c r="G24799"/>
      <c r="H24799"/>
      <c r="I24799"/>
      <c r="J24799"/>
      <c r="K24799"/>
      <c r="L24799" s="172"/>
    </row>
    <row r="24800" spans="7:12" x14ac:dyDescent="0.15">
      <c r="G24800"/>
      <c r="H24800"/>
      <c r="I24800"/>
      <c r="J24800"/>
      <c r="K24800"/>
      <c r="L24800" s="172"/>
    </row>
    <row r="24801" spans="7:12" x14ac:dyDescent="0.15">
      <c r="G24801"/>
      <c r="H24801"/>
      <c r="I24801"/>
      <c r="J24801"/>
      <c r="K24801"/>
      <c r="L24801" s="172"/>
    </row>
    <row r="24802" spans="7:12" x14ac:dyDescent="0.15">
      <c r="G24802"/>
      <c r="H24802"/>
      <c r="I24802"/>
      <c r="J24802"/>
      <c r="K24802"/>
      <c r="L24802" s="172"/>
    </row>
    <row r="24803" spans="7:12" x14ac:dyDescent="0.15">
      <c r="G24803"/>
      <c r="H24803"/>
      <c r="I24803"/>
      <c r="J24803"/>
      <c r="K24803"/>
      <c r="L24803" s="172"/>
    </row>
    <row r="24804" spans="7:12" x14ac:dyDescent="0.15">
      <c r="G24804"/>
      <c r="H24804"/>
      <c r="I24804"/>
      <c r="J24804"/>
      <c r="K24804"/>
      <c r="L24804" s="172"/>
    </row>
    <row r="24805" spans="7:12" x14ac:dyDescent="0.15">
      <c r="G24805"/>
      <c r="H24805"/>
      <c r="I24805"/>
      <c r="J24805"/>
      <c r="K24805"/>
      <c r="L24805" s="172"/>
    </row>
    <row r="24806" spans="7:12" x14ac:dyDescent="0.15">
      <c r="G24806"/>
      <c r="H24806"/>
      <c r="I24806"/>
      <c r="J24806"/>
      <c r="K24806"/>
      <c r="L24806" s="172"/>
    </row>
    <row r="24807" spans="7:12" x14ac:dyDescent="0.15">
      <c r="G24807"/>
      <c r="H24807"/>
      <c r="I24807"/>
      <c r="J24807"/>
      <c r="K24807"/>
      <c r="L24807" s="172"/>
    </row>
    <row r="24808" spans="7:12" x14ac:dyDescent="0.15">
      <c r="G24808"/>
      <c r="H24808"/>
      <c r="I24808"/>
      <c r="J24808"/>
      <c r="K24808"/>
      <c r="L24808" s="172"/>
    </row>
    <row r="24809" spans="7:12" x14ac:dyDescent="0.15">
      <c r="G24809"/>
      <c r="H24809"/>
      <c r="I24809"/>
      <c r="J24809"/>
      <c r="K24809"/>
      <c r="L24809" s="172"/>
    </row>
    <row r="24810" spans="7:12" x14ac:dyDescent="0.15">
      <c r="G24810"/>
      <c r="H24810"/>
      <c r="I24810"/>
      <c r="J24810"/>
      <c r="K24810"/>
      <c r="L24810" s="172"/>
    </row>
    <row r="24811" spans="7:12" x14ac:dyDescent="0.15">
      <c r="G24811"/>
      <c r="H24811"/>
      <c r="I24811"/>
      <c r="J24811"/>
      <c r="K24811"/>
      <c r="L24811" s="172"/>
    </row>
    <row r="24812" spans="7:12" x14ac:dyDescent="0.15">
      <c r="G24812"/>
      <c r="H24812"/>
      <c r="I24812"/>
      <c r="J24812"/>
      <c r="K24812"/>
      <c r="L24812" s="172"/>
    </row>
    <row r="24813" spans="7:12" x14ac:dyDescent="0.15">
      <c r="G24813"/>
      <c r="H24813"/>
      <c r="I24813"/>
      <c r="J24813"/>
      <c r="K24813"/>
      <c r="L24813" s="172"/>
    </row>
    <row r="24814" spans="7:12" x14ac:dyDescent="0.15">
      <c r="G24814"/>
      <c r="H24814"/>
      <c r="I24814"/>
      <c r="J24814"/>
      <c r="K24814"/>
      <c r="L24814" s="172"/>
    </row>
    <row r="24815" spans="7:12" x14ac:dyDescent="0.15">
      <c r="G24815"/>
      <c r="H24815"/>
      <c r="I24815"/>
      <c r="J24815"/>
      <c r="K24815"/>
      <c r="L24815" s="172"/>
    </row>
    <row r="24816" spans="7:12" x14ac:dyDescent="0.15">
      <c r="G24816"/>
      <c r="H24816"/>
      <c r="I24816"/>
      <c r="J24816"/>
      <c r="K24816"/>
      <c r="L24816" s="172"/>
    </row>
    <row r="24817" spans="7:12" x14ac:dyDescent="0.15">
      <c r="G24817"/>
      <c r="H24817"/>
      <c r="I24817"/>
      <c r="J24817"/>
      <c r="K24817"/>
      <c r="L24817" s="172"/>
    </row>
    <row r="24818" spans="7:12" x14ac:dyDescent="0.15">
      <c r="G24818"/>
      <c r="H24818"/>
      <c r="I24818"/>
      <c r="J24818"/>
      <c r="K24818"/>
      <c r="L24818" s="172"/>
    </row>
    <row r="24819" spans="7:12" x14ac:dyDescent="0.15">
      <c r="G24819"/>
      <c r="H24819"/>
      <c r="I24819"/>
      <c r="J24819"/>
      <c r="K24819"/>
      <c r="L24819" s="172"/>
    </row>
    <row r="24820" spans="7:12" x14ac:dyDescent="0.15">
      <c r="G24820"/>
      <c r="H24820"/>
      <c r="I24820"/>
      <c r="J24820"/>
      <c r="K24820"/>
      <c r="L24820" s="172"/>
    </row>
    <row r="24821" spans="7:12" x14ac:dyDescent="0.15">
      <c r="G24821"/>
      <c r="H24821"/>
      <c r="I24821"/>
      <c r="J24821"/>
      <c r="K24821"/>
      <c r="L24821" s="172"/>
    </row>
    <row r="24822" spans="7:12" x14ac:dyDescent="0.15">
      <c r="G24822"/>
      <c r="H24822"/>
      <c r="I24822"/>
      <c r="J24822"/>
      <c r="K24822"/>
      <c r="L24822" s="172"/>
    </row>
    <row r="24823" spans="7:12" x14ac:dyDescent="0.15">
      <c r="G24823"/>
      <c r="H24823"/>
      <c r="I24823"/>
      <c r="J24823"/>
      <c r="K24823"/>
      <c r="L24823" s="172"/>
    </row>
    <row r="24824" spans="7:12" x14ac:dyDescent="0.15">
      <c r="G24824"/>
      <c r="H24824"/>
      <c r="I24824"/>
      <c r="J24824"/>
      <c r="K24824"/>
      <c r="L24824" s="172"/>
    </row>
    <row r="24825" spans="7:12" x14ac:dyDescent="0.15">
      <c r="G24825"/>
      <c r="H24825"/>
      <c r="I24825"/>
      <c r="J24825"/>
      <c r="K24825"/>
      <c r="L24825" s="172"/>
    </row>
    <row r="24826" spans="7:12" x14ac:dyDescent="0.15">
      <c r="G24826"/>
      <c r="H24826"/>
      <c r="I24826"/>
      <c r="J24826"/>
      <c r="K24826"/>
      <c r="L24826" s="172"/>
    </row>
    <row r="24827" spans="7:12" x14ac:dyDescent="0.15">
      <c r="G24827"/>
      <c r="H24827"/>
      <c r="I24827"/>
      <c r="J24827"/>
      <c r="K24827"/>
      <c r="L24827" s="172"/>
    </row>
    <row r="24828" spans="7:12" x14ac:dyDescent="0.15">
      <c r="G24828"/>
      <c r="H24828"/>
      <c r="I24828"/>
      <c r="J24828"/>
      <c r="K24828"/>
      <c r="L24828" s="172"/>
    </row>
    <row r="24829" spans="7:12" x14ac:dyDescent="0.15">
      <c r="G24829"/>
      <c r="H24829"/>
      <c r="I24829"/>
      <c r="J24829"/>
      <c r="K24829"/>
      <c r="L24829" s="172"/>
    </row>
    <row r="24830" spans="7:12" x14ac:dyDescent="0.15">
      <c r="G24830"/>
      <c r="H24830"/>
      <c r="I24830"/>
      <c r="J24830"/>
      <c r="K24830"/>
      <c r="L24830" s="172"/>
    </row>
    <row r="24831" spans="7:12" x14ac:dyDescent="0.15">
      <c r="G24831"/>
      <c r="H24831"/>
      <c r="I24831"/>
      <c r="J24831"/>
      <c r="K24831"/>
      <c r="L24831" s="172"/>
    </row>
    <row r="24832" spans="7:12" x14ac:dyDescent="0.15">
      <c r="G24832"/>
      <c r="H24832"/>
      <c r="I24832"/>
      <c r="J24832"/>
      <c r="K24832"/>
      <c r="L24832" s="172"/>
    </row>
    <row r="24833" spans="7:12" x14ac:dyDescent="0.15">
      <c r="G24833"/>
      <c r="H24833"/>
      <c r="I24833"/>
      <c r="J24833"/>
      <c r="K24833"/>
      <c r="L24833" s="172"/>
    </row>
    <row r="24834" spans="7:12" x14ac:dyDescent="0.15">
      <c r="G24834"/>
      <c r="H24834"/>
      <c r="I24834"/>
      <c r="J24834"/>
      <c r="K24834"/>
      <c r="L24834" s="172"/>
    </row>
    <row r="24835" spans="7:12" x14ac:dyDescent="0.15">
      <c r="G24835"/>
      <c r="H24835"/>
      <c r="I24835"/>
      <c r="J24835"/>
      <c r="K24835"/>
      <c r="L24835" s="172"/>
    </row>
    <row r="24836" spans="7:12" x14ac:dyDescent="0.15">
      <c r="G24836"/>
      <c r="H24836"/>
      <c r="I24836"/>
      <c r="J24836"/>
      <c r="K24836"/>
      <c r="L24836" s="172"/>
    </row>
    <row r="24837" spans="7:12" x14ac:dyDescent="0.15">
      <c r="G24837"/>
      <c r="H24837"/>
      <c r="I24837"/>
      <c r="J24837"/>
      <c r="K24837"/>
      <c r="L24837" s="172"/>
    </row>
    <row r="24838" spans="7:12" x14ac:dyDescent="0.15">
      <c r="G24838"/>
      <c r="H24838"/>
      <c r="I24838"/>
      <c r="J24838"/>
      <c r="K24838"/>
      <c r="L24838" s="172"/>
    </row>
    <row r="24839" spans="7:12" x14ac:dyDescent="0.15">
      <c r="G24839"/>
      <c r="H24839"/>
      <c r="I24839"/>
      <c r="J24839"/>
      <c r="K24839"/>
      <c r="L24839" s="172"/>
    </row>
    <row r="24840" spans="7:12" x14ac:dyDescent="0.15">
      <c r="G24840"/>
      <c r="H24840"/>
      <c r="I24840"/>
      <c r="J24840"/>
      <c r="K24840"/>
      <c r="L24840" s="172"/>
    </row>
    <row r="24841" spans="7:12" x14ac:dyDescent="0.15">
      <c r="G24841"/>
      <c r="H24841"/>
      <c r="I24841"/>
      <c r="J24841"/>
      <c r="K24841"/>
      <c r="L24841" s="172"/>
    </row>
    <row r="24842" spans="7:12" x14ac:dyDescent="0.15">
      <c r="G24842"/>
      <c r="H24842"/>
      <c r="I24842"/>
      <c r="J24842"/>
      <c r="K24842"/>
      <c r="L24842" s="172"/>
    </row>
    <row r="24843" spans="7:12" x14ac:dyDescent="0.15">
      <c r="G24843"/>
      <c r="H24843"/>
      <c r="I24843"/>
      <c r="J24843"/>
      <c r="K24843"/>
      <c r="L24843" s="172"/>
    </row>
    <row r="24844" spans="7:12" x14ac:dyDescent="0.15">
      <c r="G24844"/>
      <c r="H24844"/>
      <c r="I24844"/>
      <c r="J24844"/>
      <c r="K24844"/>
      <c r="L24844" s="172"/>
    </row>
    <row r="24845" spans="7:12" x14ac:dyDescent="0.15">
      <c r="G24845"/>
      <c r="H24845"/>
      <c r="I24845"/>
      <c r="J24845"/>
      <c r="K24845"/>
      <c r="L24845" s="172"/>
    </row>
    <row r="24846" spans="7:12" x14ac:dyDescent="0.15">
      <c r="G24846"/>
      <c r="H24846"/>
      <c r="I24846"/>
      <c r="J24846"/>
      <c r="K24846"/>
      <c r="L24846" s="172"/>
    </row>
    <row r="24847" spans="7:12" x14ac:dyDescent="0.15">
      <c r="G24847"/>
      <c r="H24847"/>
      <c r="I24847"/>
      <c r="J24847"/>
      <c r="K24847"/>
      <c r="L24847" s="172"/>
    </row>
    <row r="24848" spans="7:12" x14ac:dyDescent="0.15">
      <c r="G24848"/>
      <c r="H24848"/>
      <c r="I24848"/>
      <c r="J24848"/>
      <c r="K24848"/>
      <c r="L24848" s="172"/>
    </row>
    <row r="24849" spans="7:12" x14ac:dyDescent="0.15">
      <c r="G24849"/>
      <c r="H24849"/>
      <c r="I24849"/>
      <c r="J24849"/>
      <c r="K24849"/>
      <c r="L24849" s="172"/>
    </row>
    <row r="24850" spans="7:12" x14ac:dyDescent="0.15">
      <c r="G24850"/>
      <c r="H24850"/>
      <c r="I24850"/>
      <c r="J24850"/>
      <c r="K24850"/>
      <c r="L24850" s="172"/>
    </row>
    <row r="24851" spans="7:12" x14ac:dyDescent="0.15">
      <c r="G24851"/>
      <c r="H24851"/>
      <c r="I24851"/>
      <c r="J24851"/>
      <c r="K24851"/>
      <c r="L24851" s="172"/>
    </row>
    <row r="24852" spans="7:12" x14ac:dyDescent="0.15">
      <c r="G24852"/>
      <c r="H24852"/>
      <c r="I24852"/>
      <c r="J24852"/>
      <c r="K24852"/>
      <c r="L24852" s="172"/>
    </row>
    <row r="24853" spans="7:12" x14ac:dyDescent="0.15">
      <c r="G24853"/>
      <c r="H24853"/>
      <c r="I24853"/>
      <c r="J24853"/>
      <c r="K24853"/>
      <c r="L24853" s="172"/>
    </row>
    <row r="24854" spans="7:12" x14ac:dyDescent="0.15">
      <c r="G24854"/>
      <c r="H24854"/>
      <c r="I24854"/>
      <c r="J24854"/>
      <c r="K24854"/>
      <c r="L24854" s="172"/>
    </row>
    <row r="24855" spans="7:12" x14ac:dyDescent="0.15">
      <c r="G24855"/>
      <c r="H24855"/>
      <c r="I24855"/>
      <c r="J24855"/>
      <c r="K24855"/>
      <c r="L24855" s="172"/>
    </row>
    <row r="24856" spans="7:12" x14ac:dyDescent="0.15">
      <c r="G24856"/>
      <c r="H24856"/>
      <c r="I24856"/>
      <c r="J24856"/>
      <c r="K24856"/>
      <c r="L24856" s="172"/>
    </row>
    <row r="24857" spans="7:12" x14ac:dyDescent="0.15">
      <c r="G24857"/>
      <c r="H24857"/>
      <c r="I24857"/>
      <c r="J24857"/>
      <c r="K24857"/>
      <c r="L24857" s="172"/>
    </row>
    <row r="24858" spans="7:12" x14ac:dyDescent="0.15">
      <c r="G24858"/>
      <c r="H24858"/>
      <c r="I24858"/>
      <c r="J24858"/>
      <c r="K24858"/>
      <c r="L24858" s="172"/>
    </row>
    <row r="24859" spans="7:12" x14ac:dyDescent="0.15">
      <c r="G24859"/>
      <c r="H24859"/>
      <c r="I24859"/>
      <c r="J24859"/>
      <c r="K24859"/>
      <c r="L24859" s="172"/>
    </row>
    <row r="24860" spans="7:12" x14ac:dyDescent="0.15">
      <c r="G24860"/>
      <c r="H24860"/>
      <c r="I24860"/>
      <c r="J24860"/>
      <c r="K24860"/>
      <c r="L24860" s="172"/>
    </row>
    <row r="24861" spans="7:12" x14ac:dyDescent="0.15">
      <c r="G24861"/>
      <c r="H24861"/>
      <c r="I24861"/>
      <c r="J24861"/>
      <c r="K24861"/>
      <c r="L24861" s="172"/>
    </row>
    <row r="24862" spans="7:12" x14ac:dyDescent="0.15">
      <c r="G24862"/>
      <c r="H24862"/>
      <c r="I24862"/>
      <c r="J24862"/>
      <c r="K24862"/>
      <c r="L24862" s="172"/>
    </row>
    <row r="24863" spans="7:12" x14ac:dyDescent="0.15">
      <c r="G24863"/>
      <c r="H24863"/>
      <c r="I24863"/>
      <c r="J24863"/>
      <c r="K24863"/>
      <c r="L24863" s="172"/>
    </row>
    <row r="24864" spans="7:12" x14ac:dyDescent="0.15">
      <c r="G24864"/>
      <c r="H24864"/>
      <c r="I24864"/>
      <c r="J24864"/>
      <c r="K24864"/>
      <c r="L24864" s="172"/>
    </row>
    <row r="24865" spans="7:12" x14ac:dyDescent="0.15">
      <c r="G24865"/>
      <c r="H24865"/>
      <c r="I24865"/>
      <c r="J24865"/>
      <c r="K24865"/>
      <c r="L24865" s="172"/>
    </row>
    <row r="24866" spans="7:12" x14ac:dyDescent="0.15">
      <c r="G24866"/>
      <c r="H24866"/>
      <c r="I24866"/>
      <c r="J24866"/>
      <c r="K24866"/>
      <c r="L24866" s="172"/>
    </row>
    <row r="24867" spans="7:12" x14ac:dyDescent="0.15">
      <c r="G24867"/>
      <c r="H24867"/>
      <c r="I24867"/>
      <c r="J24867"/>
      <c r="K24867"/>
      <c r="L24867" s="172"/>
    </row>
    <row r="24868" spans="7:12" x14ac:dyDescent="0.15">
      <c r="G24868"/>
      <c r="H24868"/>
      <c r="I24868"/>
      <c r="J24868"/>
      <c r="K24868"/>
      <c r="L24868" s="172"/>
    </row>
    <row r="24869" spans="7:12" x14ac:dyDescent="0.15">
      <c r="G24869"/>
      <c r="H24869"/>
      <c r="I24869"/>
      <c r="J24869"/>
      <c r="K24869"/>
      <c r="L24869" s="172"/>
    </row>
    <row r="24870" spans="7:12" x14ac:dyDescent="0.15">
      <c r="G24870"/>
      <c r="H24870"/>
      <c r="I24870"/>
      <c r="J24870"/>
      <c r="K24870"/>
      <c r="L24870" s="172"/>
    </row>
    <row r="24871" spans="7:12" x14ac:dyDescent="0.15">
      <c r="G24871"/>
      <c r="H24871"/>
      <c r="I24871"/>
      <c r="J24871"/>
      <c r="K24871"/>
      <c r="L24871" s="172"/>
    </row>
    <row r="24872" spans="7:12" x14ac:dyDescent="0.15">
      <c r="G24872"/>
      <c r="H24872"/>
      <c r="I24872"/>
      <c r="J24872"/>
      <c r="K24872"/>
      <c r="L24872" s="172"/>
    </row>
    <row r="24873" spans="7:12" x14ac:dyDescent="0.15">
      <c r="G24873"/>
      <c r="H24873"/>
      <c r="I24873"/>
      <c r="J24873"/>
      <c r="K24873"/>
      <c r="L24873" s="172"/>
    </row>
    <row r="24874" spans="7:12" x14ac:dyDescent="0.15">
      <c r="G24874"/>
      <c r="H24874"/>
      <c r="I24874"/>
      <c r="J24874"/>
      <c r="K24874"/>
      <c r="L24874" s="172"/>
    </row>
    <row r="24875" spans="7:12" x14ac:dyDescent="0.15">
      <c r="G24875"/>
      <c r="H24875"/>
      <c r="I24875"/>
      <c r="J24875"/>
      <c r="K24875"/>
      <c r="L24875" s="172"/>
    </row>
    <row r="24876" spans="7:12" x14ac:dyDescent="0.15">
      <c r="G24876"/>
      <c r="H24876"/>
      <c r="I24876"/>
      <c r="J24876"/>
      <c r="K24876"/>
      <c r="L24876" s="172"/>
    </row>
    <row r="24877" spans="7:12" x14ac:dyDescent="0.15">
      <c r="G24877"/>
      <c r="H24877"/>
      <c r="I24877"/>
      <c r="J24877"/>
      <c r="K24877"/>
      <c r="L24877" s="172"/>
    </row>
    <row r="24878" spans="7:12" x14ac:dyDescent="0.15">
      <c r="G24878"/>
      <c r="H24878"/>
      <c r="I24878"/>
      <c r="J24878"/>
      <c r="K24878"/>
      <c r="L24878" s="172"/>
    </row>
    <row r="24879" spans="7:12" x14ac:dyDescent="0.15">
      <c r="G24879"/>
      <c r="H24879"/>
      <c r="I24879"/>
      <c r="J24879"/>
      <c r="K24879"/>
      <c r="L24879" s="172"/>
    </row>
    <row r="24880" spans="7:12" x14ac:dyDescent="0.15">
      <c r="G24880"/>
      <c r="H24880"/>
      <c r="I24880"/>
      <c r="J24880"/>
      <c r="K24880"/>
      <c r="L24880" s="172"/>
    </row>
    <row r="24881" spans="7:12" x14ac:dyDescent="0.15">
      <c r="G24881"/>
      <c r="H24881"/>
      <c r="I24881"/>
      <c r="J24881"/>
      <c r="K24881"/>
      <c r="L24881" s="172"/>
    </row>
    <row r="24882" spans="7:12" x14ac:dyDescent="0.15">
      <c r="G24882"/>
      <c r="H24882"/>
      <c r="I24882"/>
      <c r="J24882"/>
      <c r="K24882"/>
      <c r="L24882" s="172"/>
    </row>
    <row r="24883" spans="7:12" x14ac:dyDescent="0.15">
      <c r="G24883"/>
      <c r="H24883"/>
      <c r="I24883"/>
      <c r="J24883"/>
      <c r="K24883"/>
      <c r="L24883" s="172"/>
    </row>
    <row r="24884" spans="7:12" x14ac:dyDescent="0.15">
      <c r="G24884"/>
      <c r="H24884"/>
      <c r="I24884"/>
      <c r="J24884"/>
      <c r="K24884"/>
      <c r="L24884" s="172"/>
    </row>
    <row r="24885" spans="7:12" x14ac:dyDescent="0.15">
      <c r="G24885"/>
      <c r="H24885"/>
      <c r="I24885"/>
      <c r="J24885"/>
      <c r="K24885"/>
      <c r="L24885" s="172"/>
    </row>
    <row r="24886" spans="7:12" x14ac:dyDescent="0.15">
      <c r="G24886"/>
      <c r="H24886"/>
      <c r="I24886"/>
      <c r="J24886"/>
      <c r="K24886"/>
      <c r="L24886" s="172"/>
    </row>
    <row r="24887" spans="7:12" x14ac:dyDescent="0.15">
      <c r="G24887"/>
      <c r="H24887"/>
      <c r="I24887"/>
      <c r="J24887"/>
      <c r="K24887"/>
      <c r="L24887" s="172"/>
    </row>
    <row r="24888" spans="7:12" x14ac:dyDescent="0.15">
      <c r="G24888"/>
      <c r="H24888"/>
      <c r="I24888"/>
      <c r="J24888"/>
      <c r="K24888"/>
      <c r="L24888" s="172"/>
    </row>
    <row r="24889" spans="7:12" x14ac:dyDescent="0.15">
      <c r="G24889"/>
      <c r="H24889"/>
      <c r="I24889"/>
      <c r="J24889"/>
      <c r="K24889"/>
      <c r="L24889" s="172"/>
    </row>
    <row r="24890" spans="7:12" x14ac:dyDescent="0.15">
      <c r="G24890"/>
      <c r="H24890"/>
      <c r="I24890"/>
      <c r="J24890"/>
      <c r="K24890"/>
      <c r="L24890" s="172"/>
    </row>
    <row r="24891" spans="7:12" x14ac:dyDescent="0.15">
      <c r="G24891"/>
      <c r="H24891"/>
      <c r="I24891"/>
      <c r="J24891"/>
      <c r="K24891"/>
      <c r="L24891" s="172"/>
    </row>
    <row r="24892" spans="7:12" x14ac:dyDescent="0.15">
      <c r="G24892"/>
      <c r="H24892"/>
      <c r="I24892"/>
      <c r="J24892"/>
      <c r="K24892"/>
      <c r="L24892" s="172"/>
    </row>
    <row r="24893" spans="7:12" x14ac:dyDescent="0.15">
      <c r="G24893"/>
      <c r="H24893"/>
      <c r="I24893"/>
      <c r="J24893"/>
      <c r="K24893"/>
      <c r="L24893" s="172"/>
    </row>
    <row r="24894" spans="7:12" x14ac:dyDescent="0.15">
      <c r="G24894"/>
      <c r="H24894"/>
      <c r="I24894"/>
      <c r="J24894"/>
      <c r="K24894"/>
      <c r="L24894" s="172"/>
    </row>
    <row r="24895" spans="7:12" x14ac:dyDescent="0.15">
      <c r="G24895"/>
      <c r="H24895"/>
      <c r="I24895"/>
      <c r="J24895"/>
      <c r="K24895"/>
      <c r="L24895" s="172"/>
    </row>
    <row r="24896" spans="7:12" x14ac:dyDescent="0.15">
      <c r="G24896"/>
      <c r="H24896"/>
      <c r="I24896"/>
      <c r="J24896"/>
      <c r="K24896"/>
      <c r="L24896" s="172"/>
    </row>
    <row r="24897" spans="7:12" x14ac:dyDescent="0.15">
      <c r="G24897"/>
      <c r="H24897"/>
      <c r="I24897"/>
      <c r="J24897"/>
      <c r="K24897"/>
      <c r="L24897" s="172"/>
    </row>
    <row r="24898" spans="7:12" x14ac:dyDescent="0.15">
      <c r="G24898"/>
      <c r="H24898"/>
      <c r="I24898"/>
      <c r="J24898"/>
      <c r="K24898"/>
      <c r="L24898" s="172"/>
    </row>
    <row r="24899" spans="7:12" x14ac:dyDescent="0.15">
      <c r="G24899"/>
      <c r="H24899"/>
      <c r="I24899"/>
      <c r="J24899"/>
      <c r="K24899"/>
      <c r="L24899" s="172"/>
    </row>
    <row r="24900" spans="7:12" x14ac:dyDescent="0.15">
      <c r="G24900"/>
      <c r="H24900"/>
      <c r="I24900"/>
      <c r="J24900"/>
      <c r="K24900"/>
      <c r="L24900" s="172"/>
    </row>
    <row r="24901" spans="7:12" x14ac:dyDescent="0.15">
      <c r="G24901"/>
      <c r="H24901"/>
      <c r="I24901"/>
      <c r="J24901"/>
      <c r="K24901"/>
      <c r="L24901" s="172"/>
    </row>
    <row r="24902" spans="7:12" x14ac:dyDescent="0.15">
      <c r="G24902"/>
      <c r="H24902"/>
      <c r="I24902"/>
      <c r="J24902"/>
      <c r="K24902"/>
      <c r="L24902" s="172"/>
    </row>
    <row r="24903" spans="7:12" x14ac:dyDescent="0.15">
      <c r="G24903"/>
      <c r="H24903"/>
      <c r="I24903"/>
      <c r="J24903"/>
      <c r="K24903"/>
      <c r="L24903" s="172"/>
    </row>
    <row r="24904" spans="7:12" x14ac:dyDescent="0.15">
      <c r="G24904"/>
      <c r="H24904"/>
      <c r="I24904"/>
      <c r="J24904"/>
      <c r="K24904"/>
      <c r="L24904" s="172"/>
    </row>
    <row r="24905" spans="7:12" x14ac:dyDescent="0.15">
      <c r="G24905"/>
      <c r="H24905"/>
      <c r="I24905"/>
      <c r="J24905"/>
      <c r="K24905"/>
      <c r="L24905" s="172"/>
    </row>
    <row r="24906" spans="7:12" x14ac:dyDescent="0.15">
      <c r="G24906"/>
      <c r="H24906"/>
      <c r="I24906"/>
      <c r="J24906"/>
      <c r="K24906"/>
      <c r="L24906" s="172"/>
    </row>
    <row r="24907" spans="7:12" x14ac:dyDescent="0.15">
      <c r="G24907"/>
      <c r="H24907"/>
      <c r="I24907"/>
      <c r="J24907"/>
      <c r="K24907"/>
      <c r="L24907" s="172"/>
    </row>
    <row r="24908" spans="7:12" x14ac:dyDescent="0.15">
      <c r="G24908"/>
      <c r="H24908"/>
      <c r="I24908"/>
      <c r="J24908"/>
      <c r="K24908"/>
      <c r="L24908" s="172"/>
    </row>
    <row r="24909" spans="7:12" x14ac:dyDescent="0.15">
      <c r="G24909"/>
      <c r="H24909"/>
      <c r="I24909"/>
      <c r="J24909"/>
      <c r="K24909"/>
      <c r="L24909" s="172"/>
    </row>
    <row r="24910" spans="7:12" x14ac:dyDescent="0.15">
      <c r="G24910"/>
      <c r="H24910"/>
      <c r="I24910"/>
      <c r="J24910"/>
      <c r="K24910"/>
      <c r="L24910" s="172"/>
    </row>
    <row r="24911" spans="7:12" x14ac:dyDescent="0.15">
      <c r="G24911"/>
      <c r="H24911"/>
      <c r="I24911"/>
      <c r="J24911"/>
      <c r="K24911"/>
      <c r="L24911" s="172"/>
    </row>
    <row r="24912" spans="7:12" x14ac:dyDescent="0.15">
      <c r="G24912"/>
      <c r="H24912"/>
      <c r="I24912"/>
      <c r="J24912"/>
      <c r="K24912"/>
      <c r="L24912" s="172"/>
    </row>
    <row r="24913" spans="7:12" x14ac:dyDescent="0.15">
      <c r="G24913"/>
      <c r="H24913"/>
      <c r="I24913"/>
      <c r="J24913"/>
      <c r="K24913"/>
      <c r="L24913" s="172"/>
    </row>
    <row r="24914" spans="7:12" x14ac:dyDescent="0.15">
      <c r="G24914"/>
      <c r="H24914"/>
      <c r="I24914"/>
      <c r="J24914"/>
      <c r="K24914"/>
      <c r="L24914" s="172"/>
    </row>
    <row r="24915" spans="7:12" x14ac:dyDescent="0.15">
      <c r="G24915"/>
      <c r="H24915"/>
      <c r="I24915"/>
      <c r="J24915"/>
      <c r="K24915"/>
      <c r="L24915" s="172"/>
    </row>
    <row r="24916" spans="7:12" x14ac:dyDescent="0.15">
      <c r="G24916"/>
      <c r="H24916"/>
      <c r="I24916"/>
      <c r="J24916"/>
      <c r="K24916"/>
      <c r="L24916" s="172"/>
    </row>
    <row r="24917" spans="7:12" x14ac:dyDescent="0.15">
      <c r="G24917"/>
      <c r="H24917"/>
      <c r="I24917"/>
      <c r="J24917"/>
      <c r="K24917"/>
      <c r="L24917" s="172"/>
    </row>
    <row r="24918" spans="7:12" x14ac:dyDescent="0.15">
      <c r="G24918"/>
      <c r="H24918"/>
      <c r="I24918"/>
      <c r="J24918"/>
      <c r="K24918"/>
      <c r="L24918" s="172"/>
    </row>
    <row r="24919" spans="7:12" x14ac:dyDescent="0.15">
      <c r="G24919"/>
      <c r="H24919"/>
      <c r="I24919"/>
      <c r="J24919"/>
      <c r="K24919"/>
      <c r="L24919" s="172"/>
    </row>
    <row r="24920" spans="7:12" x14ac:dyDescent="0.15">
      <c r="G24920"/>
      <c r="H24920"/>
      <c r="I24920"/>
      <c r="J24920"/>
      <c r="K24920"/>
      <c r="L24920" s="172"/>
    </row>
    <row r="24921" spans="7:12" x14ac:dyDescent="0.15">
      <c r="G24921"/>
      <c r="H24921"/>
      <c r="I24921"/>
      <c r="J24921"/>
      <c r="K24921"/>
      <c r="L24921" s="172"/>
    </row>
    <row r="24922" spans="7:12" x14ac:dyDescent="0.15">
      <c r="G24922"/>
      <c r="H24922"/>
      <c r="I24922"/>
      <c r="J24922"/>
      <c r="K24922"/>
      <c r="L24922" s="172"/>
    </row>
    <row r="24923" spans="7:12" x14ac:dyDescent="0.15">
      <c r="G24923"/>
      <c r="H24923"/>
      <c r="I24923"/>
      <c r="J24923"/>
      <c r="K24923"/>
      <c r="L24923" s="172"/>
    </row>
    <row r="24924" spans="7:12" x14ac:dyDescent="0.15">
      <c r="G24924"/>
      <c r="H24924"/>
      <c r="I24924"/>
      <c r="J24924"/>
      <c r="K24924"/>
      <c r="L24924" s="172"/>
    </row>
    <row r="24925" spans="7:12" x14ac:dyDescent="0.15">
      <c r="G24925"/>
      <c r="H24925"/>
      <c r="I24925"/>
      <c r="J24925"/>
      <c r="K24925"/>
      <c r="L24925" s="172"/>
    </row>
    <row r="24926" spans="7:12" x14ac:dyDescent="0.15">
      <c r="G24926"/>
      <c r="H24926"/>
      <c r="I24926"/>
      <c r="J24926"/>
      <c r="K24926"/>
      <c r="L24926" s="172"/>
    </row>
    <row r="24927" spans="7:12" x14ac:dyDescent="0.15">
      <c r="G24927"/>
      <c r="H24927"/>
      <c r="I24927"/>
      <c r="J24927"/>
      <c r="K24927"/>
      <c r="L24927" s="172"/>
    </row>
    <row r="24928" spans="7:12" x14ac:dyDescent="0.15">
      <c r="G24928"/>
      <c r="H24928"/>
      <c r="I24928"/>
      <c r="J24928"/>
      <c r="K24928"/>
      <c r="L24928" s="172"/>
    </row>
    <row r="24929" spans="7:12" x14ac:dyDescent="0.15">
      <c r="G24929"/>
      <c r="H24929"/>
      <c r="I24929"/>
      <c r="J24929"/>
      <c r="K24929"/>
      <c r="L24929" s="172"/>
    </row>
    <row r="24930" spans="7:12" x14ac:dyDescent="0.15">
      <c r="G24930"/>
      <c r="H24930"/>
      <c r="I24930"/>
      <c r="J24930"/>
      <c r="K24930"/>
      <c r="L24930" s="172"/>
    </row>
    <row r="24931" spans="7:12" x14ac:dyDescent="0.15">
      <c r="G24931"/>
      <c r="H24931"/>
      <c r="I24931"/>
      <c r="J24931"/>
      <c r="K24931"/>
      <c r="L24931" s="172"/>
    </row>
    <row r="24932" spans="7:12" x14ac:dyDescent="0.15">
      <c r="G24932"/>
      <c r="H24932"/>
      <c r="I24932"/>
      <c r="J24932"/>
      <c r="K24932"/>
      <c r="L24932" s="172"/>
    </row>
    <row r="24933" spans="7:12" x14ac:dyDescent="0.15">
      <c r="G24933"/>
      <c r="H24933"/>
      <c r="I24933"/>
      <c r="J24933"/>
      <c r="K24933"/>
      <c r="L24933" s="172"/>
    </row>
    <row r="24934" spans="7:12" x14ac:dyDescent="0.15">
      <c r="G24934"/>
      <c r="H24934"/>
      <c r="I24934"/>
      <c r="J24934"/>
      <c r="K24934"/>
      <c r="L24934" s="172"/>
    </row>
    <row r="24935" spans="7:12" x14ac:dyDescent="0.15">
      <c r="G24935"/>
      <c r="H24935"/>
      <c r="I24935"/>
      <c r="J24935"/>
      <c r="K24935"/>
      <c r="L24935" s="172"/>
    </row>
    <row r="24936" spans="7:12" x14ac:dyDescent="0.15">
      <c r="G24936"/>
      <c r="H24936"/>
      <c r="I24936"/>
      <c r="J24936"/>
      <c r="K24936"/>
      <c r="L24936" s="172"/>
    </row>
    <row r="24937" spans="7:12" x14ac:dyDescent="0.15">
      <c r="G24937"/>
      <c r="H24937"/>
      <c r="I24937"/>
      <c r="J24937"/>
      <c r="K24937"/>
      <c r="L24937" s="172"/>
    </row>
    <row r="24938" spans="7:12" x14ac:dyDescent="0.15">
      <c r="G24938"/>
      <c r="H24938"/>
      <c r="I24938"/>
      <c r="J24938"/>
      <c r="K24938"/>
      <c r="L24938" s="172"/>
    </row>
    <row r="24939" spans="7:12" x14ac:dyDescent="0.15">
      <c r="G24939"/>
      <c r="H24939"/>
      <c r="I24939"/>
      <c r="J24939"/>
      <c r="K24939"/>
      <c r="L24939" s="172"/>
    </row>
    <row r="24940" spans="7:12" x14ac:dyDescent="0.15">
      <c r="G24940"/>
      <c r="H24940"/>
      <c r="I24940"/>
      <c r="J24940"/>
      <c r="K24940"/>
      <c r="L24940" s="172"/>
    </row>
    <row r="24941" spans="7:12" x14ac:dyDescent="0.15">
      <c r="G24941"/>
      <c r="H24941"/>
      <c r="I24941"/>
      <c r="J24941"/>
      <c r="K24941"/>
      <c r="L24941" s="172"/>
    </row>
    <row r="24942" spans="7:12" x14ac:dyDescent="0.15">
      <c r="G24942"/>
      <c r="H24942"/>
      <c r="I24942"/>
      <c r="J24942"/>
      <c r="K24942"/>
      <c r="L24942" s="172"/>
    </row>
    <row r="24943" spans="7:12" x14ac:dyDescent="0.15">
      <c r="G24943"/>
      <c r="H24943"/>
      <c r="I24943"/>
      <c r="J24943"/>
      <c r="K24943"/>
      <c r="L24943" s="172"/>
    </row>
    <row r="24944" spans="7:12" x14ac:dyDescent="0.15">
      <c r="G24944"/>
      <c r="H24944"/>
      <c r="I24944"/>
      <c r="J24944"/>
      <c r="K24944"/>
      <c r="L24944" s="172"/>
    </row>
    <row r="24945" spans="7:12" x14ac:dyDescent="0.15">
      <c r="G24945"/>
      <c r="H24945"/>
      <c r="I24945"/>
      <c r="J24945"/>
      <c r="K24945"/>
      <c r="L24945" s="172"/>
    </row>
    <row r="24946" spans="7:12" x14ac:dyDescent="0.15">
      <c r="G24946"/>
      <c r="H24946"/>
      <c r="I24946"/>
      <c r="J24946"/>
      <c r="K24946"/>
      <c r="L24946" s="172"/>
    </row>
    <row r="24947" spans="7:12" x14ac:dyDescent="0.15">
      <c r="G24947"/>
      <c r="H24947"/>
      <c r="I24947"/>
      <c r="J24947"/>
      <c r="K24947"/>
      <c r="L24947" s="172"/>
    </row>
    <row r="24948" spans="7:12" x14ac:dyDescent="0.15">
      <c r="G24948"/>
      <c r="H24948"/>
      <c r="I24948"/>
      <c r="J24948"/>
      <c r="K24948"/>
      <c r="L24948" s="172"/>
    </row>
    <row r="24949" spans="7:12" x14ac:dyDescent="0.15">
      <c r="G24949"/>
      <c r="H24949"/>
      <c r="I24949"/>
      <c r="J24949"/>
      <c r="K24949"/>
      <c r="L24949" s="172"/>
    </row>
    <row r="24950" spans="7:12" x14ac:dyDescent="0.15">
      <c r="G24950"/>
      <c r="H24950"/>
      <c r="I24950"/>
      <c r="J24950"/>
      <c r="K24950"/>
      <c r="L24950" s="172"/>
    </row>
    <row r="24951" spans="7:12" x14ac:dyDescent="0.15">
      <c r="G24951"/>
      <c r="H24951"/>
      <c r="I24951"/>
      <c r="J24951"/>
      <c r="K24951"/>
      <c r="L24951" s="172"/>
    </row>
    <row r="24952" spans="7:12" x14ac:dyDescent="0.15">
      <c r="G24952"/>
      <c r="H24952"/>
      <c r="I24952"/>
      <c r="J24952"/>
      <c r="K24952"/>
      <c r="L24952" s="172"/>
    </row>
    <row r="24953" spans="7:12" x14ac:dyDescent="0.15">
      <c r="G24953"/>
      <c r="H24953"/>
      <c r="I24953"/>
      <c r="J24953"/>
      <c r="K24953"/>
      <c r="L24953" s="172"/>
    </row>
    <row r="24954" spans="7:12" x14ac:dyDescent="0.15">
      <c r="G24954"/>
      <c r="H24954"/>
      <c r="I24954"/>
      <c r="J24954"/>
      <c r="K24954"/>
      <c r="L24954" s="172"/>
    </row>
    <row r="24955" spans="7:12" x14ac:dyDescent="0.15">
      <c r="G24955"/>
      <c r="H24955"/>
      <c r="I24955"/>
      <c r="J24955"/>
      <c r="K24955"/>
      <c r="L24955" s="172"/>
    </row>
    <row r="24956" spans="7:12" x14ac:dyDescent="0.15">
      <c r="G24956"/>
      <c r="H24956"/>
      <c r="I24956"/>
      <c r="J24956"/>
      <c r="K24956"/>
      <c r="L24956" s="172"/>
    </row>
    <row r="24957" spans="7:12" x14ac:dyDescent="0.15">
      <c r="G24957"/>
      <c r="H24957"/>
      <c r="I24957"/>
      <c r="J24957"/>
      <c r="K24957"/>
      <c r="L24957" s="172"/>
    </row>
    <row r="24958" spans="7:12" x14ac:dyDescent="0.15">
      <c r="G24958"/>
      <c r="H24958"/>
      <c r="I24958"/>
      <c r="J24958"/>
      <c r="K24958"/>
      <c r="L24958" s="172"/>
    </row>
    <row r="24959" spans="7:12" x14ac:dyDescent="0.15">
      <c r="G24959"/>
      <c r="H24959"/>
      <c r="I24959"/>
      <c r="J24959"/>
      <c r="K24959"/>
      <c r="L24959" s="172"/>
    </row>
    <row r="24960" spans="7:12" x14ac:dyDescent="0.15">
      <c r="G24960"/>
      <c r="H24960"/>
      <c r="I24960"/>
      <c r="J24960"/>
      <c r="K24960"/>
      <c r="L24960" s="172"/>
    </row>
    <row r="24961" spans="7:12" x14ac:dyDescent="0.15">
      <c r="G24961"/>
      <c r="H24961"/>
      <c r="I24961"/>
      <c r="J24961"/>
      <c r="K24961"/>
      <c r="L24961" s="172"/>
    </row>
    <row r="24962" spans="7:12" x14ac:dyDescent="0.15">
      <c r="G24962"/>
      <c r="H24962"/>
      <c r="I24962"/>
      <c r="J24962"/>
      <c r="K24962"/>
      <c r="L24962" s="172"/>
    </row>
    <row r="24963" spans="7:12" x14ac:dyDescent="0.15">
      <c r="G24963"/>
      <c r="H24963"/>
      <c r="I24963"/>
      <c r="J24963"/>
      <c r="K24963"/>
      <c r="L24963" s="172"/>
    </row>
    <row r="24964" spans="7:12" x14ac:dyDescent="0.15">
      <c r="G24964"/>
      <c r="H24964"/>
      <c r="I24964"/>
      <c r="J24964"/>
      <c r="K24964"/>
      <c r="L24964" s="172"/>
    </row>
    <row r="24965" spans="7:12" x14ac:dyDescent="0.15">
      <c r="G24965"/>
      <c r="H24965"/>
      <c r="I24965"/>
      <c r="J24965"/>
      <c r="K24965"/>
      <c r="L24965" s="172"/>
    </row>
    <row r="24966" spans="7:12" x14ac:dyDescent="0.15">
      <c r="G24966"/>
      <c r="H24966"/>
      <c r="I24966"/>
      <c r="J24966"/>
      <c r="K24966"/>
      <c r="L24966" s="172"/>
    </row>
    <row r="24967" spans="7:12" x14ac:dyDescent="0.15">
      <c r="G24967"/>
      <c r="H24967"/>
      <c r="I24967"/>
      <c r="J24967"/>
      <c r="K24967"/>
      <c r="L24967" s="172"/>
    </row>
    <row r="24968" spans="7:12" x14ac:dyDescent="0.15">
      <c r="G24968"/>
      <c r="H24968"/>
      <c r="I24968"/>
      <c r="J24968"/>
      <c r="K24968"/>
      <c r="L24968" s="172"/>
    </row>
    <row r="24969" spans="7:12" x14ac:dyDescent="0.15">
      <c r="G24969"/>
      <c r="H24969"/>
      <c r="I24969"/>
      <c r="J24969"/>
      <c r="K24969"/>
      <c r="L24969" s="172"/>
    </row>
    <row r="24970" spans="7:12" x14ac:dyDescent="0.15">
      <c r="G24970"/>
      <c r="H24970"/>
      <c r="I24970"/>
      <c r="J24970"/>
      <c r="K24970"/>
      <c r="L24970" s="172"/>
    </row>
    <row r="24971" spans="7:12" x14ac:dyDescent="0.15">
      <c r="G24971"/>
      <c r="H24971"/>
      <c r="I24971"/>
      <c r="J24971"/>
      <c r="K24971"/>
      <c r="L24971" s="172"/>
    </row>
    <row r="24972" spans="7:12" x14ac:dyDescent="0.15">
      <c r="G24972"/>
      <c r="H24972"/>
      <c r="I24972"/>
      <c r="J24972"/>
      <c r="K24972"/>
      <c r="L24972" s="172"/>
    </row>
    <row r="24973" spans="7:12" x14ac:dyDescent="0.15">
      <c r="G24973"/>
      <c r="H24973"/>
      <c r="I24973"/>
      <c r="J24973"/>
      <c r="K24973"/>
      <c r="L24973" s="172"/>
    </row>
    <row r="24974" spans="7:12" x14ac:dyDescent="0.15">
      <c r="G24974"/>
      <c r="H24974"/>
      <c r="I24974"/>
      <c r="J24974"/>
      <c r="K24974"/>
      <c r="L24974" s="172"/>
    </row>
    <row r="24975" spans="7:12" x14ac:dyDescent="0.15">
      <c r="G24975"/>
      <c r="H24975"/>
      <c r="I24975"/>
      <c r="J24975"/>
      <c r="K24975"/>
      <c r="L24975" s="172"/>
    </row>
    <row r="24976" spans="7:12" x14ac:dyDescent="0.15">
      <c r="G24976"/>
      <c r="H24976"/>
      <c r="I24976"/>
      <c r="J24976"/>
      <c r="K24976"/>
      <c r="L24976" s="172"/>
    </row>
    <row r="24977" spans="7:12" x14ac:dyDescent="0.15">
      <c r="G24977"/>
      <c r="H24977"/>
      <c r="I24977"/>
      <c r="J24977"/>
      <c r="K24977"/>
      <c r="L24977" s="172"/>
    </row>
    <row r="24978" spans="7:12" x14ac:dyDescent="0.15">
      <c r="G24978"/>
      <c r="H24978"/>
      <c r="I24978"/>
      <c r="J24978"/>
      <c r="K24978"/>
      <c r="L24978" s="172"/>
    </row>
    <row r="24979" spans="7:12" x14ac:dyDescent="0.15">
      <c r="G24979"/>
      <c r="H24979"/>
      <c r="I24979"/>
      <c r="J24979"/>
      <c r="K24979"/>
      <c r="L24979" s="172"/>
    </row>
    <row r="24980" spans="7:12" x14ac:dyDescent="0.15">
      <c r="G24980"/>
      <c r="H24980"/>
      <c r="I24980"/>
      <c r="J24980"/>
      <c r="K24980"/>
      <c r="L24980" s="172"/>
    </row>
    <row r="24981" spans="7:12" x14ac:dyDescent="0.15">
      <c r="G24981"/>
      <c r="H24981"/>
      <c r="I24981"/>
      <c r="J24981"/>
      <c r="K24981"/>
      <c r="L24981" s="172"/>
    </row>
    <row r="24982" spans="7:12" x14ac:dyDescent="0.15">
      <c r="G24982"/>
      <c r="H24982"/>
      <c r="I24982"/>
      <c r="J24982"/>
      <c r="K24982"/>
      <c r="L24982" s="172"/>
    </row>
    <row r="24983" spans="7:12" x14ac:dyDescent="0.15">
      <c r="G24983"/>
      <c r="H24983"/>
      <c r="I24983"/>
      <c r="J24983"/>
      <c r="K24983"/>
      <c r="L24983" s="172"/>
    </row>
    <row r="24984" spans="7:12" x14ac:dyDescent="0.15">
      <c r="G24984"/>
      <c r="H24984"/>
      <c r="I24984"/>
      <c r="J24984"/>
      <c r="K24984"/>
      <c r="L24984" s="172"/>
    </row>
    <row r="24985" spans="7:12" x14ac:dyDescent="0.15">
      <c r="G24985"/>
      <c r="H24985"/>
      <c r="I24985"/>
      <c r="J24985"/>
      <c r="K24985"/>
      <c r="L24985" s="172"/>
    </row>
    <row r="24986" spans="7:12" x14ac:dyDescent="0.15">
      <c r="G24986"/>
      <c r="H24986"/>
      <c r="I24986"/>
      <c r="J24986"/>
      <c r="K24986"/>
      <c r="L24986" s="172"/>
    </row>
    <row r="24987" spans="7:12" x14ac:dyDescent="0.15">
      <c r="G24987"/>
      <c r="H24987"/>
      <c r="I24987"/>
      <c r="J24987"/>
      <c r="K24987"/>
      <c r="L24987" s="172"/>
    </row>
    <row r="24988" spans="7:12" x14ac:dyDescent="0.15">
      <c r="G24988"/>
      <c r="H24988"/>
      <c r="I24988"/>
      <c r="J24988"/>
      <c r="K24988"/>
      <c r="L24988" s="172"/>
    </row>
    <row r="24989" spans="7:12" x14ac:dyDescent="0.15">
      <c r="G24989"/>
      <c r="H24989"/>
      <c r="I24989"/>
      <c r="J24989"/>
      <c r="K24989"/>
      <c r="L24989" s="172"/>
    </row>
    <row r="24990" spans="7:12" x14ac:dyDescent="0.15">
      <c r="G24990"/>
      <c r="H24990"/>
      <c r="I24990"/>
      <c r="J24990"/>
      <c r="K24990"/>
      <c r="L24990" s="172"/>
    </row>
    <row r="24991" spans="7:12" x14ac:dyDescent="0.15">
      <c r="G24991"/>
      <c r="H24991"/>
      <c r="I24991"/>
      <c r="J24991"/>
      <c r="K24991"/>
      <c r="L24991" s="172"/>
    </row>
    <row r="24992" spans="7:12" x14ac:dyDescent="0.15">
      <c r="G24992"/>
      <c r="H24992"/>
      <c r="I24992"/>
      <c r="J24992"/>
      <c r="K24992"/>
      <c r="L24992" s="172"/>
    </row>
    <row r="24993" spans="7:12" x14ac:dyDescent="0.15">
      <c r="G24993"/>
      <c r="H24993"/>
      <c r="I24993"/>
      <c r="J24993"/>
      <c r="K24993"/>
      <c r="L24993" s="172"/>
    </row>
    <row r="24994" spans="7:12" x14ac:dyDescent="0.15">
      <c r="G24994"/>
      <c r="H24994"/>
      <c r="I24994"/>
      <c r="J24994"/>
      <c r="K24994"/>
      <c r="L24994" s="172"/>
    </row>
    <row r="24995" spans="7:12" x14ac:dyDescent="0.15">
      <c r="G24995"/>
      <c r="H24995"/>
      <c r="I24995"/>
      <c r="J24995"/>
      <c r="K24995"/>
      <c r="L24995" s="172"/>
    </row>
    <row r="24996" spans="7:12" x14ac:dyDescent="0.15">
      <c r="G24996"/>
      <c r="H24996"/>
      <c r="I24996"/>
      <c r="J24996"/>
      <c r="K24996"/>
      <c r="L24996" s="172"/>
    </row>
    <row r="24997" spans="7:12" x14ac:dyDescent="0.15">
      <c r="G24997"/>
      <c r="H24997"/>
      <c r="I24997"/>
      <c r="J24997"/>
      <c r="K24997"/>
      <c r="L24997" s="172"/>
    </row>
    <row r="24998" spans="7:12" x14ac:dyDescent="0.15">
      <c r="G24998"/>
      <c r="H24998"/>
      <c r="I24998"/>
      <c r="J24998"/>
      <c r="K24998"/>
      <c r="L24998" s="172"/>
    </row>
    <row r="24999" spans="7:12" x14ac:dyDescent="0.15">
      <c r="G24999"/>
      <c r="H24999"/>
      <c r="I24999"/>
      <c r="J24999"/>
      <c r="K24999"/>
      <c r="L24999" s="172"/>
    </row>
    <row r="25000" spans="7:12" x14ac:dyDescent="0.15">
      <c r="G25000"/>
      <c r="H25000"/>
      <c r="I25000"/>
      <c r="J25000"/>
      <c r="K25000"/>
      <c r="L25000" s="172"/>
    </row>
    <row r="25001" spans="7:12" x14ac:dyDescent="0.15">
      <c r="G25001"/>
      <c r="H25001"/>
      <c r="I25001"/>
      <c r="J25001"/>
      <c r="K25001"/>
      <c r="L25001" s="172"/>
    </row>
    <row r="25002" spans="7:12" x14ac:dyDescent="0.15">
      <c r="G25002"/>
      <c r="H25002"/>
      <c r="I25002"/>
      <c r="J25002"/>
      <c r="K25002"/>
      <c r="L25002" s="172"/>
    </row>
    <row r="25003" spans="7:12" x14ac:dyDescent="0.15">
      <c r="G25003"/>
      <c r="H25003"/>
      <c r="I25003"/>
      <c r="J25003"/>
      <c r="K25003"/>
      <c r="L25003" s="172"/>
    </row>
    <row r="25004" spans="7:12" x14ac:dyDescent="0.15">
      <c r="G25004"/>
      <c r="H25004"/>
      <c r="I25004"/>
      <c r="J25004"/>
      <c r="K25004"/>
      <c r="L25004" s="172"/>
    </row>
    <row r="25005" spans="7:12" x14ac:dyDescent="0.15">
      <c r="G25005"/>
      <c r="H25005"/>
      <c r="I25005"/>
      <c r="J25005"/>
      <c r="K25005"/>
      <c r="L25005" s="172"/>
    </row>
    <row r="25006" spans="7:12" x14ac:dyDescent="0.15">
      <c r="G25006"/>
      <c r="H25006"/>
      <c r="I25006"/>
      <c r="J25006"/>
      <c r="K25006"/>
      <c r="L25006" s="172"/>
    </row>
    <row r="25007" spans="7:12" x14ac:dyDescent="0.15">
      <c r="G25007"/>
      <c r="H25007"/>
      <c r="I25007"/>
      <c r="J25007"/>
      <c r="K25007"/>
      <c r="L25007" s="172"/>
    </row>
    <row r="25008" spans="7:12" x14ac:dyDescent="0.15">
      <c r="G25008"/>
      <c r="H25008"/>
      <c r="I25008"/>
      <c r="J25008"/>
      <c r="K25008"/>
      <c r="L25008" s="172"/>
    </row>
    <row r="25009" spans="7:12" x14ac:dyDescent="0.15">
      <c r="G25009"/>
      <c r="H25009"/>
      <c r="I25009"/>
      <c r="J25009"/>
      <c r="K25009"/>
      <c r="L25009" s="172"/>
    </row>
    <row r="25010" spans="7:12" x14ac:dyDescent="0.15">
      <c r="G25010"/>
      <c r="H25010"/>
      <c r="I25010"/>
      <c r="J25010"/>
      <c r="K25010"/>
      <c r="L25010" s="172"/>
    </row>
    <row r="25011" spans="7:12" x14ac:dyDescent="0.15">
      <c r="G25011"/>
      <c r="H25011"/>
      <c r="I25011"/>
      <c r="J25011"/>
      <c r="K25011"/>
      <c r="L25011" s="172"/>
    </row>
    <row r="25012" spans="7:12" x14ac:dyDescent="0.15">
      <c r="G25012"/>
      <c r="H25012"/>
      <c r="I25012"/>
      <c r="J25012"/>
      <c r="K25012"/>
      <c r="L25012" s="172"/>
    </row>
    <row r="25013" spans="7:12" x14ac:dyDescent="0.15">
      <c r="G25013"/>
      <c r="H25013"/>
      <c r="I25013"/>
      <c r="J25013"/>
      <c r="K25013"/>
      <c r="L25013" s="172"/>
    </row>
    <row r="25014" spans="7:12" x14ac:dyDescent="0.15">
      <c r="G25014"/>
      <c r="H25014"/>
      <c r="I25014"/>
      <c r="J25014"/>
      <c r="K25014"/>
      <c r="L25014" s="172"/>
    </row>
    <row r="25015" spans="7:12" x14ac:dyDescent="0.15">
      <c r="G25015"/>
      <c r="H25015"/>
      <c r="I25015"/>
      <c r="J25015"/>
      <c r="K25015"/>
      <c r="L25015" s="172"/>
    </row>
    <row r="25016" spans="7:12" x14ac:dyDescent="0.15">
      <c r="G25016"/>
      <c r="H25016"/>
      <c r="I25016"/>
      <c r="J25016"/>
      <c r="K25016"/>
      <c r="L25016" s="172"/>
    </row>
    <row r="25017" spans="7:12" x14ac:dyDescent="0.15">
      <c r="G25017"/>
      <c r="H25017"/>
      <c r="I25017"/>
      <c r="J25017"/>
      <c r="K25017"/>
      <c r="L25017" s="172"/>
    </row>
    <row r="25018" spans="7:12" x14ac:dyDescent="0.15">
      <c r="G25018"/>
      <c r="H25018"/>
      <c r="I25018"/>
      <c r="J25018"/>
      <c r="K25018"/>
      <c r="L25018" s="172"/>
    </row>
    <row r="25019" spans="7:12" x14ac:dyDescent="0.15">
      <c r="G25019"/>
      <c r="H25019"/>
      <c r="I25019"/>
      <c r="J25019"/>
      <c r="K25019"/>
      <c r="L25019" s="172"/>
    </row>
    <row r="25020" spans="7:12" x14ac:dyDescent="0.15">
      <c r="G25020"/>
      <c r="H25020"/>
      <c r="I25020"/>
      <c r="J25020"/>
      <c r="K25020"/>
      <c r="L25020" s="172"/>
    </row>
    <row r="25021" spans="7:12" x14ac:dyDescent="0.15">
      <c r="G25021"/>
      <c r="H25021"/>
      <c r="I25021"/>
      <c r="J25021"/>
      <c r="K25021"/>
      <c r="L25021" s="172"/>
    </row>
    <row r="25022" spans="7:12" x14ac:dyDescent="0.15">
      <c r="G25022"/>
      <c r="H25022"/>
      <c r="I25022"/>
      <c r="J25022"/>
      <c r="K25022"/>
      <c r="L25022" s="172"/>
    </row>
    <row r="25023" spans="7:12" x14ac:dyDescent="0.15">
      <c r="G25023"/>
      <c r="H25023"/>
      <c r="I25023"/>
      <c r="J25023"/>
      <c r="K25023"/>
      <c r="L25023" s="172"/>
    </row>
    <row r="25024" spans="7:12" x14ac:dyDescent="0.15">
      <c r="G25024"/>
      <c r="H25024"/>
      <c r="I25024"/>
      <c r="J25024"/>
      <c r="K25024"/>
      <c r="L25024" s="172"/>
    </row>
    <row r="25025" spans="7:12" x14ac:dyDescent="0.15">
      <c r="G25025"/>
      <c r="H25025"/>
      <c r="I25025"/>
      <c r="J25025"/>
      <c r="K25025"/>
      <c r="L25025" s="172"/>
    </row>
    <row r="25026" spans="7:12" x14ac:dyDescent="0.15">
      <c r="G25026"/>
      <c r="H25026"/>
      <c r="I25026"/>
      <c r="J25026"/>
      <c r="K25026"/>
      <c r="L25026" s="172"/>
    </row>
    <row r="25027" spans="7:12" x14ac:dyDescent="0.15">
      <c r="G25027"/>
      <c r="H25027"/>
      <c r="I25027"/>
      <c r="J25027"/>
      <c r="K25027"/>
      <c r="L25027" s="172"/>
    </row>
    <row r="25028" spans="7:12" x14ac:dyDescent="0.15">
      <c r="G25028"/>
      <c r="H25028"/>
      <c r="I25028"/>
      <c r="J25028"/>
      <c r="K25028"/>
      <c r="L25028" s="172"/>
    </row>
    <row r="25029" spans="7:12" x14ac:dyDescent="0.15">
      <c r="G25029"/>
      <c r="H25029"/>
      <c r="I25029"/>
      <c r="J25029"/>
      <c r="K25029"/>
      <c r="L25029" s="172"/>
    </row>
    <row r="25030" spans="7:12" x14ac:dyDescent="0.15">
      <c r="G25030"/>
      <c r="H25030"/>
      <c r="I25030"/>
      <c r="J25030"/>
      <c r="K25030"/>
      <c r="L25030" s="172"/>
    </row>
    <row r="25031" spans="7:12" x14ac:dyDescent="0.15">
      <c r="G25031"/>
      <c r="H25031"/>
      <c r="I25031"/>
      <c r="J25031"/>
      <c r="K25031"/>
      <c r="L25031" s="172"/>
    </row>
    <row r="25032" spans="7:12" x14ac:dyDescent="0.15">
      <c r="G25032"/>
      <c r="H25032"/>
      <c r="I25032"/>
      <c r="J25032"/>
      <c r="K25032"/>
      <c r="L25032" s="172"/>
    </row>
    <row r="25033" spans="7:12" x14ac:dyDescent="0.15">
      <c r="G25033"/>
      <c r="H25033"/>
      <c r="I25033"/>
      <c r="J25033"/>
      <c r="K25033"/>
      <c r="L25033" s="172"/>
    </row>
    <row r="25034" spans="7:12" x14ac:dyDescent="0.15">
      <c r="G25034"/>
      <c r="H25034"/>
      <c r="I25034"/>
      <c r="J25034"/>
      <c r="K25034"/>
      <c r="L25034" s="172"/>
    </row>
    <row r="25035" spans="7:12" x14ac:dyDescent="0.15">
      <c r="G25035"/>
      <c r="H25035"/>
      <c r="I25035"/>
      <c r="J25035"/>
      <c r="K25035"/>
      <c r="L25035" s="172"/>
    </row>
    <row r="25036" spans="7:12" x14ac:dyDescent="0.15">
      <c r="G25036"/>
      <c r="H25036"/>
      <c r="I25036"/>
      <c r="J25036"/>
      <c r="K25036"/>
      <c r="L25036" s="172"/>
    </row>
    <row r="25037" spans="7:12" x14ac:dyDescent="0.15">
      <c r="G25037"/>
      <c r="H25037"/>
      <c r="I25037"/>
      <c r="J25037"/>
      <c r="K25037"/>
      <c r="L25037" s="172"/>
    </row>
    <row r="25038" spans="7:12" x14ac:dyDescent="0.15">
      <c r="G25038"/>
      <c r="H25038"/>
      <c r="I25038"/>
      <c r="J25038"/>
      <c r="K25038"/>
      <c r="L25038" s="172"/>
    </row>
    <row r="25039" spans="7:12" x14ac:dyDescent="0.15">
      <c r="G25039"/>
      <c r="H25039"/>
      <c r="I25039"/>
      <c r="J25039"/>
      <c r="K25039"/>
      <c r="L25039" s="172"/>
    </row>
    <row r="25040" spans="7:12" x14ac:dyDescent="0.15">
      <c r="G25040"/>
      <c r="H25040"/>
      <c r="I25040"/>
      <c r="J25040"/>
      <c r="K25040"/>
      <c r="L25040" s="172"/>
    </row>
    <row r="25041" spans="7:12" x14ac:dyDescent="0.15">
      <c r="G25041"/>
      <c r="H25041"/>
      <c r="I25041"/>
      <c r="J25041"/>
      <c r="K25041"/>
      <c r="L25041" s="172"/>
    </row>
    <row r="25042" spans="7:12" x14ac:dyDescent="0.15">
      <c r="G25042"/>
      <c r="H25042"/>
      <c r="I25042"/>
      <c r="J25042"/>
      <c r="K25042"/>
      <c r="L25042" s="172"/>
    </row>
    <row r="25043" spans="7:12" x14ac:dyDescent="0.15">
      <c r="G25043"/>
      <c r="H25043"/>
      <c r="I25043"/>
      <c r="J25043"/>
      <c r="K25043"/>
      <c r="L25043" s="172"/>
    </row>
    <row r="25044" spans="7:12" x14ac:dyDescent="0.15">
      <c r="G25044"/>
      <c r="H25044"/>
      <c r="I25044"/>
      <c r="J25044"/>
      <c r="K25044"/>
      <c r="L25044" s="172"/>
    </row>
    <row r="25045" spans="7:12" x14ac:dyDescent="0.15">
      <c r="G25045"/>
      <c r="H25045"/>
      <c r="I25045"/>
      <c r="J25045"/>
      <c r="K25045"/>
      <c r="L25045" s="172"/>
    </row>
    <row r="25046" spans="7:12" x14ac:dyDescent="0.15">
      <c r="G25046"/>
      <c r="H25046"/>
      <c r="I25046"/>
      <c r="J25046"/>
      <c r="K25046"/>
      <c r="L25046" s="172"/>
    </row>
    <row r="25047" spans="7:12" x14ac:dyDescent="0.15">
      <c r="G25047"/>
      <c r="H25047"/>
      <c r="I25047"/>
      <c r="J25047"/>
      <c r="K25047"/>
      <c r="L25047" s="172"/>
    </row>
    <row r="25048" spans="7:12" x14ac:dyDescent="0.15">
      <c r="G25048"/>
      <c r="H25048"/>
      <c r="I25048"/>
      <c r="J25048"/>
      <c r="K25048"/>
      <c r="L25048" s="172"/>
    </row>
    <row r="25049" spans="7:12" x14ac:dyDescent="0.15">
      <c r="G25049"/>
      <c r="H25049"/>
      <c r="I25049"/>
      <c r="J25049"/>
      <c r="K25049"/>
      <c r="L25049" s="172"/>
    </row>
    <row r="25050" spans="7:12" x14ac:dyDescent="0.15">
      <c r="G25050"/>
      <c r="H25050"/>
      <c r="I25050"/>
      <c r="J25050"/>
      <c r="K25050"/>
      <c r="L25050" s="172"/>
    </row>
    <row r="25051" spans="7:12" x14ac:dyDescent="0.15">
      <c r="G25051"/>
      <c r="H25051"/>
      <c r="I25051"/>
      <c r="J25051"/>
      <c r="K25051"/>
      <c r="L25051" s="172"/>
    </row>
    <row r="25052" spans="7:12" x14ac:dyDescent="0.15">
      <c r="G25052"/>
      <c r="H25052"/>
      <c r="I25052"/>
      <c r="J25052"/>
      <c r="K25052"/>
      <c r="L25052" s="172"/>
    </row>
    <row r="25053" spans="7:12" x14ac:dyDescent="0.15">
      <c r="G25053"/>
      <c r="H25053"/>
      <c r="I25053"/>
      <c r="J25053"/>
      <c r="K25053"/>
      <c r="L25053" s="172"/>
    </row>
    <row r="25054" spans="7:12" x14ac:dyDescent="0.15">
      <c r="G25054"/>
      <c r="H25054"/>
      <c r="I25054"/>
      <c r="J25054"/>
      <c r="K25054"/>
      <c r="L25054" s="172"/>
    </row>
    <row r="25055" spans="7:12" x14ac:dyDescent="0.15">
      <c r="G25055"/>
      <c r="H25055"/>
      <c r="I25055"/>
      <c r="J25055"/>
      <c r="K25055"/>
      <c r="L25055" s="172"/>
    </row>
    <row r="25056" spans="7:12" x14ac:dyDescent="0.15">
      <c r="G25056"/>
      <c r="H25056"/>
      <c r="I25056"/>
      <c r="J25056"/>
      <c r="K25056"/>
      <c r="L25056" s="172"/>
    </row>
    <row r="25057" spans="7:12" x14ac:dyDescent="0.15">
      <c r="G25057"/>
      <c r="H25057"/>
      <c r="I25057"/>
      <c r="J25057"/>
      <c r="K25057"/>
      <c r="L25057" s="172"/>
    </row>
    <row r="25058" spans="7:12" x14ac:dyDescent="0.15">
      <c r="G25058"/>
      <c r="H25058"/>
      <c r="I25058"/>
      <c r="J25058"/>
      <c r="K25058"/>
      <c r="L25058" s="172"/>
    </row>
    <row r="25059" spans="7:12" x14ac:dyDescent="0.15">
      <c r="G25059"/>
      <c r="H25059"/>
      <c r="I25059"/>
      <c r="J25059"/>
      <c r="K25059"/>
      <c r="L25059" s="172"/>
    </row>
    <row r="25060" spans="7:12" x14ac:dyDescent="0.15">
      <c r="G25060"/>
      <c r="H25060"/>
      <c r="I25060"/>
      <c r="J25060"/>
      <c r="K25060"/>
      <c r="L25060" s="172"/>
    </row>
    <row r="25061" spans="7:12" x14ac:dyDescent="0.15">
      <c r="G25061"/>
      <c r="H25061"/>
      <c r="I25061"/>
      <c r="J25061"/>
      <c r="K25061"/>
      <c r="L25061" s="172"/>
    </row>
    <row r="25062" spans="7:12" x14ac:dyDescent="0.15">
      <c r="G25062"/>
      <c r="H25062"/>
      <c r="I25062"/>
      <c r="J25062"/>
      <c r="K25062"/>
      <c r="L25062" s="172"/>
    </row>
    <row r="25063" spans="7:12" x14ac:dyDescent="0.15">
      <c r="G25063"/>
      <c r="H25063"/>
      <c r="I25063"/>
      <c r="J25063"/>
      <c r="K25063"/>
      <c r="L25063" s="172"/>
    </row>
    <row r="25064" spans="7:12" x14ac:dyDescent="0.15">
      <c r="G25064"/>
      <c r="H25064"/>
      <c r="I25064"/>
      <c r="J25064"/>
      <c r="K25064"/>
      <c r="L25064" s="172"/>
    </row>
    <row r="25065" spans="7:12" x14ac:dyDescent="0.15">
      <c r="G25065"/>
      <c r="H25065"/>
      <c r="I25065"/>
      <c r="J25065"/>
      <c r="K25065"/>
      <c r="L25065" s="172"/>
    </row>
    <row r="25066" spans="7:12" x14ac:dyDescent="0.15">
      <c r="G25066"/>
      <c r="H25066"/>
      <c r="I25066"/>
      <c r="J25066"/>
      <c r="K25066"/>
      <c r="L25066" s="172"/>
    </row>
    <row r="25067" spans="7:12" x14ac:dyDescent="0.15">
      <c r="G25067"/>
      <c r="H25067"/>
      <c r="I25067"/>
      <c r="J25067"/>
      <c r="K25067"/>
      <c r="L25067" s="172"/>
    </row>
    <row r="25068" spans="7:12" x14ac:dyDescent="0.15">
      <c r="G25068"/>
      <c r="H25068"/>
      <c r="I25068"/>
      <c r="J25068"/>
      <c r="K25068"/>
      <c r="L25068" s="172"/>
    </row>
    <row r="25069" spans="7:12" x14ac:dyDescent="0.15">
      <c r="G25069"/>
      <c r="H25069"/>
      <c r="I25069"/>
      <c r="J25069"/>
      <c r="K25069"/>
      <c r="L25069" s="172"/>
    </row>
    <row r="25070" spans="7:12" x14ac:dyDescent="0.15">
      <c r="G25070"/>
      <c r="H25070"/>
      <c r="I25070"/>
      <c r="J25070"/>
      <c r="K25070"/>
      <c r="L25070" s="172"/>
    </row>
    <row r="25071" spans="7:12" x14ac:dyDescent="0.15">
      <c r="G25071"/>
      <c r="H25071"/>
      <c r="I25071"/>
      <c r="J25071"/>
      <c r="K25071"/>
      <c r="L25071" s="172"/>
    </row>
    <row r="25072" spans="7:12" x14ac:dyDescent="0.15">
      <c r="G25072"/>
      <c r="H25072"/>
      <c r="I25072"/>
      <c r="J25072"/>
      <c r="K25072"/>
      <c r="L25072" s="172"/>
    </row>
    <row r="25073" spans="7:12" x14ac:dyDescent="0.15">
      <c r="G25073"/>
      <c r="H25073"/>
      <c r="I25073"/>
      <c r="J25073"/>
      <c r="K25073"/>
      <c r="L25073" s="172"/>
    </row>
    <row r="25074" spans="7:12" x14ac:dyDescent="0.15">
      <c r="G25074"/>
      <c r="H25074"/>
      <c r="I25074"/>
      <c r="J25074"/>
      <c r="K25074"/>
      <c r="L25074" s="172"/>
    </row>
    <row r="25075" spans="7:12" x14ac:dyDescent="0.15">
      <c r="G25075"/>
      <c r="H25075"/>
      <c r="I25075"/>
      <c r="J25075"/>
      <c r="K25075"/>
      <c r="L25075" s="172"/>
    </row>
    <row r="25076" spans="7:12" x14ac:dyDescent="0.15">
      <c r="G25076"/>
      <c r="H25076"/>
      <c r="I25076"/>
      <c r="J25076"/>
      <c r="K25076"/>
      <c r="L25076" s="172"/>
    </row>
    <row r="25077" spans="7:12" x14ac:dyDescent="0.15">
      <c r="G25077"/>
      <c r="H25077"/>
      <c r="I25077"/>
      <c r="J25077"/>
      <c r="K25077"/>
      <c r="L25077" s="172"/>
    </row>
    <row r="25078" spans="7:12" x14ac:dyDescent="0.15">
      <c r="G25078"/>
      <c r="H25078"/>
      <c r="I25078"/>
      <c r="J25078"/>
      <c r="K25078"/>
      <c r="L25078" s="172"/>
    </row>
    <row r="25079" spans="7:12" x14ac:dyDescent="0.15">
      <c r="G25079"/>
      <c r="H25079"/>
      <c r="I25079"/>
      <c r="J25079"/>
      <c r="K25079"/>
      <c r="L25079" s="172"/>
    </row>
    <row r="25080" spans="7:12" x14ac:dyDescent="0.15">
      <c r="G25080"/>
      <c r="H25080"/>
      <c r="I25080"/>
      <c r="J25080"/>
      <c r="K25080"/>
      <c r="L25080" s="172"/>
    </row>
    <row r="25081" spans="7:12" x14ac:dyDescent="0.15">
      <c r="G25081"/>
      <c r="H25081"/>
      <c r="I25081"/>
      <c r="J25081"/>
      <c r="K25081"/>
      <c r="L25081" s="172"/>
    </row>
    <row r="25082" spans="7:12" x14ac:dyDescent="0.15">
      <c r="G25082"/>
      <c r="H25082"/>
      <c r="I25082"/>
      <c r="J25082"/>
      <c r="K25082"/>
      <c r="L25082" s="172"/>
    </row>
    <row r="25083" spans="7:12" x14ac:dyDescent="0.15">
      <c r="G25083"/>
      <c r="H25083"/>
      <c r="I25083"/>
      <c r="J25083"/>
      <c r="K25083"/>
      <c r="L25083" s="172"/>
    </row>
    <row r="25084" spans="7:12" x14ac:dyDescent="0.15">
      <c r="G25084"/>
      <c r="H25084"/>
      <c r="I25084"/>
      <c r="J25084"/>
      <c r="K25084"/>
      <c r="L25084" s="172"/>
    </row>
    <row r="25085" spans="7:12" x14ac:dyDescent="0.15">
      <c r="G25085"/>
      <c r="H25085"/>
      <c r="I25085"/>
      <c r="J25085"/>
      <c r="K25085"/>
      <c r="L25085" s="172"/>
    </row>
    <row r="25086" spans="7:12" x14ac:dyDescent="0.15">
      <c r="G25086"/>
      <c r="H25086"/>
      <c r="I25086"/>
      <c r="J25086"/>
      <c r="K25086"/>
      <c r="L25086" s="172"/>
    </row>
    <row r="25087" spans="7:12" x14ac:dyDescent="0.15">
      <c r="G25087"/>
      <c r="H25087"/>
      <c r="I25087"/>
      <c r="J25087"/>
      <c r="K25087"/>
      <c r="L25087" s="172"/>
    </row>
    <row r="25088" spans="7:12" x14ac:dyDescent="0.15">
      <c r="G25088"/>
      <c r="H25088"/>
      <c r="I25088"/>
      <c r="J25088"/>
      <c r="K25088"/>
      <c r="L25088" s="172"/>
    </row>
    <row r="25089" spans="7:12" x14ac:dyDescent="0.15">
      <c r="G25089"/>
      <c r="H25089"/>
      <c r="I25089"/>
      <c r="J25089"/>
      <c r="K25089"/>
      <c r="L25089" s="172"/>
    </row>
    <row r="25090" spans="7:12" x14ac:dyDescent="0.15">
      <c r="G25090"/>
      <c r="H25090"/>
      <c r="I25090"/>
      <c r="J25090"/>
      <c r="K25090"/>
      <c r="L25090" s="172"/>
    </row>
    <row r="25091" spans="7:12" x14ac:dyDescent="0.15">
      <c r="G25091"/>
      <c r="H25091"/>
      <c r="I25091"/>
      <c r="J25091"/>
      <c r="K25091"/>
      <c r="L25091" s="172"/>
    </row>
    <row r="25092" spans="7:12" x14ac:dyDescent="0.15">
      <c r="G25092"/>
      <c r="H25092"/>
      <c r="I25092"/>
      <c r="J25092"/>
      <c r="K25092"/>
      <c r="L25092" s="172"/>
    </row>
    <row r="25093" spans="7:12" x14ac:dyDescent="0.15">
      <c r="G25093"/>
      <c r="H25093"/>
      <c r="I25093"/>
      <c r="J25093"/>
      <c r="K25093"/>
      <c r="L25093" s="172"/>
    </row>
    <row r="25094" spans="7:12" x14ac:dyDescent="0.15">
      <c r="G25094"/>
      <c r="H25094"/>
      <c r="I25094"/>
      <c r="J25094"/>
      <c r="K25094"/>
      <c r="L25094" s="172"/>
    </row>
    <row r="25095" spans="7:12" x14ac:dyDescent="0.15">
      <c r="G25095"/>
      <c r="H25095"/>
      <c r="I25095"/>
      <c r="J25095"/>
      <c r="K25095"/>
      <c r="L25095" s="172"/>
    </row>
    <row r="25096" spans="7:12" x14ac:dyDescent="0.15">
      <c r="G25096"/>
      <c r="H25096"/>
      <c r="I25096"/>
      <c r="J25096"/>
      <c r="K25096"/>
      <c r="L25096" s="172"/>
    </row>
    <row r="25097" spans="7:12" x14ac:dyDescent="0.15">
      <c r="G25097"/>
      <c r="H25097"/>
      <c r="I25097"/>
      <c r="J25097"/>
      <c r="K25097"/>
      <c r="L25097" s="172"/>
    </row>
    <row r="25098" spans="7:12" x14ac:dyDescent="0.15">
      <c r="G25098"/>
      <c r="H25098"/>
      <c r="I25098"/>
      <c r="J25098"/>
      <c r="K25098"/>
      <c r="L25098" s="172"/>
    </row>
    <row r="25099" spans="7:12" x14ac:dyDescent="0.15">
      <c r="G25099"/>
      <c r="H25099"/>
      <c r="I25099"/>
      <c r="J25099"/>
      <c r="K25099"/>
      <c r="L25099" s="172"/>
    </row>
    <row r="25100" spans="7:12" x14ac:dyDescent="0.15">
      <c r="G25100"/>
      <c r="H25100"/>
      <c r="I25100"/>
      <c r="J25100"/>
      <c r="K25100"/>
      <c r="L25100" s="172"/>
    </row>
    <row r="25101" spans="7:12" x14ac:dyDescent="0.15">
      <c r="G25101"/>
      <c r="H25101"/>
      <c r="I25101"/>
      <c r="J25101"/>
      <c r="K25101"/>
      <c r="L25101" s="172"/>
    </row>
    <row r="25102" spans="7:12" x14ac:dyDescent="0.15">
      <c r="G25102"/>
      <c r="H25102"/>
      <c r="I25102"/>
      <c r="J25102"/>
      <c r="K25102"/>
      <c r="L25102" s="172"/>
    </row>
    <row r="25103" spans="7:12" x14ac:dyDescent="0.15">
      <c r="G25103"/>
      <c r="H25103"/>
      <c r="I25103"/>
      <c r="J25103"/>
      <c r="K25103"/>
      <c r="L25103" s="172"/>
    </row>
    <row r="25104" spans="7:12" x14ac:dyDescent="0.15">
      <c r="G25104"/>
      <c r="H25104"/>
      <c r="I25104"/>
      <c r="J25104"/>
      <c r="K25104"/>
      <c r="L25104" s="172"/>
    </row>
    <row r="25105" spans="7:12" x14ac:dyDescent="0.15">
      <c r="G25105"/>
      <c r="H25105"/>
      <c r="I25105"/>
      <c r="J25105"/>
      <c r="K25105"/>
      <c r="L25105" s="172"/>
    </row>
    <row r="25106" spans="7:12" x14ac:dyDescent="0.15">
      <c r="G25106"/>
      <c r="H25106"/>
      <c r="I25106"/>
      <c r="J25106"/>
      <c r="K25106"/>
      <c r="L25106" s="172"/>
    </row>
    <row r="25107" spans="7:12" x14ac:dyDescent="0.15">
      <c r="G25107"/>
      <c r="H25107"/>
      <c r="I25107"/>
      <c r="J25107"/>
      <c r="K25107"/>
      <c r="L25107" s="172"/>
    </row>
    <row r="25108" spans="7:12" x14ac:dyDescent="0.15">
      <c r="G25108"/>
      <c r="H25108"/>
      <c r="I25108"/>
      <c r="J25108"/>
      <c r="K25108"/>
      <c r="L25108" s="172"/>
    </row>
    <row r="25109" spans="7:12" x14ac:dyDescent="0.15">
      <c r="G25109"/>
      <c r="H25109"/>
      <c r="I25109"/>
      <c r="J25109"/>
      <c r="K25109"/>
      <c r="L25109" s="172"/>
    </row>
    <row r="25110" spans="7:12" x14ac:dyDescent="0.15">
      <c r="G25110"/>
      <c r="H25110"/>
      <c r="I25110"/>
      <c r="J25110"/>
      <c r="K25110"/>
      <c r="L25110" s="172"/>
    </row>
    <row r="25111" spans="7:12" x14ac:dyDescent="0.15">
      <c r="G25111"/>
      <c r="H25111"/>
      <c r="I25111"/>
      <c r="J25111"/>
      <c r="K25111"/>
      <c r="L25111" s="172"/>
    </row>
    <row r="25112" spans="7:12" x14ac:dyDescent="0.15">
      <c r="G25112"/>
      <c r="H25112"/>
      <c r="I25112"/>
      <c r="J25112"/>
      <c r="K25112"/>
      <c r="L25112" s="172"/>
    </row>
    <row r="25113" spans="7:12" x14ac:dyDescent="0.15">
      <c r="G25113"/>
      <c r="H25113"/>
      <c r="I25113"/>
      <c r="J25113"/>
      <c r="K25113"/>
      <c r="L25113" s="172"/>
    </row>
    <row r="25114" spans="7:12" x14ac:dyDescent="0.15">
      <c r="G25114"/>
      <c r="H25114"/>
      <c r="I25114"/>
      <c r="J25114"/>
      <c r="K25114"/>
      <c r="L25114" s="172"/>
    </row>
    <row r="25115" spans="7:12" x14ac:dyDescent="0.15">
      <c r="G25115"/>
      <c r="H25115"/>
      <c r="I25115"/>
      <c r="J25115"/>
      <c r="K25115"/>
      <c r="L25115" s="172"/>
    </row>
    <row r="25116" spans="7:12" x14ac:dyDescent="0.15">
      <c r="G25116"/>
      <c r="H25116"/>
      <c r="I25116"/>
      <c r="J25116"/>
      <c r="K25116"/>
      <c r="L25116" s="172"/>
    </row>
    <row r="25117" spans="7:12" x14ac:dyDescent="0.15">
      <c r="G25117"/>
      <c r="H25117"/>
      <c r="I25117"/>
      <c r="J25117"/>
      <c r="K25117"/>
      <c r="L25117" s="172"/>
    </row>
    <row r="25118" spans="7:12" x14ac:dyDescent="0.15">
      <c r="G25118"/>
      <c r="H25118"/>
      <c r="I25118"/>
      <c r="J25118"/>
      <c r="K25118"/>
      <c r="L25118" s="172"/>
    </row>
    <row r="25119" spans="7:12" x14ac:dyDescent="0.15">
      <c r="G25119"/>
      <c r="H25119"/>
      <c r="I25119"/>
      <c r="J25119"/>
      <c r="K25119"/>
      <c r="L25119" s="172"/>
    </row>
    <row r="25120" spans="7:12" x14ac:dyDescent="0.15">
      <c r="G25120"/>
      <c r="H25120"/>
      <c r="I25120"/>
      <c r="J25120"/>
      <c r="K25120"/>
      <c r="L25120" s="172"/>
    </row>
    <row r="25121" spans="7:12" x14ac:dyDescent="0.15">
      <c r="G25121"/>
      <c r="H25121"/>
      <c r="I25121"/>
      <c r="J25121"/>
      <c r="K25121"/>
      <c r="L25121" s="172"/>
    </row>
    <row r="25122" spans="7:12" x14ac:dyDescent="0.15">
      <c r="G25122"/>
      <c r="H25122"/>
      <c r="I25122"/>
      <c r="J25122"/>
      <c r="K25122"/>
      <c r="L25122" s="172"/>
    </row>
    <row r="25123" spans="7:12" x14ac:dyDescent="0.15">
      <c r="G25123"/>
      <c r="H25123"/>
      <c r="I25123"/>
      <c r="J25123"/>
      <c r="K25123"/>
      <c r="L25123" s="172"/>
    </row>
    <row r="25124" spans="7:12" x14ac:dyDescent="0.15">
      <c r="G25124"/>
      <c r="H25124"/>
      <c r="I25124"/>
      <c r="J25124"/>
      <c r="K25124"/>
      <c r="L25124" s="172"/>
    </row>
    <row r="25125" spans="7:12" x14ac:dyDescent="0.15">
      <c r="G25125"/>
      <c r="H25125"/>
      <c r="I25125"/>
      <c r="J25125"/>
      <c r="K25125"/>
      <c r="L25125" s="172"/>
    </row>
    <row r="25126" spans="7:12" x14ac:dyDescent="0.15">
      <c r="G25126"/>
      <c r="H25126"/>
      <c r="I25126"/>
      <c r="J25126"/>
      <c r="K25126"/>
      <c r="L25126" s="172"/>
    </row>
    <row r="25127" spans="7:12" x14ac:dyDescent="0.15">
      <c r="G25127"/>
      <c r="H25127"/>
      <c r="I25127"/>
      <c r="J25127"/>
      <c r="K25127"/>
      <c r="L25127" s="172"/>
    </row>
    <row r="25128" spans="7:12" x14ac:dyDescent="0.15">
      <c r="G25128"/>
      <c r="H25128"/>
      <c r="I25128"/>
      <c r="J25128"/>
      <c r="K25128"/>
      <c r="L25128" s="172"/>
    </row>
    <row r="25129" spans="7:12" x14ac:dyDescent="0.15">
      <c r="G25129"/>
      <c r="H25129"/>
      <c r="I25129"/>
      <c r="J25129"/>
      <c r="K25129"/>
      <c r="L25129" s="172"/>
    </row>
    <row r="25130" spans="7:12" x14ac:dyDescent="0.15">
      <c r="G25130"/>
      <c r="H25130"/>
      <c r="I25130"/>
      <c r="J25130"/>
      <c r="K25130"/>
      <c r="L25130" s="172"/>
    </row>
    <row r="25131" spans="7:12" x14ac:dyDescent="0.15">
      <c r="G25131"/>
      <c r="H25131"/>
      <c r="I25131"/>
      <c r="J25131"/>
      <c r="K25131"/>
      <c r="L25131" s="172"/>
    </row>
    <row r="25132" spans="7:12" x14ac:dyDescent="0.15">
      <c r="G25132"/>
      <c r="H25132"/>
      <c r="I25132"/>
      <c r="J25132"/>
      <c r="K25132"/>
      <c r="L25132" s="172"/>
    </row>
    <row r="25133" spans="7:12" x14ac:dyDescent="0.15">
      <c r="G25133"/>
      <c r="H25133"/>
      <c r="I25133"/>
      <c r="J25133"/>
      <c r="K25133"/>
      <c r="L25133" s="172"/>
    </row>
    <row r="25134" spans="7:12" x14ac:dyDescent="0.15">
      <c r="G25134"/>
      <c r="H25134"/>
      <c r="I25134"/>
      <c r="J25134"/>
      <c r="K25134"/>
      <c r="L25134" s="172"/>
    </row>
    <row r="25135" spans="7:12" x14ac:dyDescent="0.15">
      <c r="G25135"/>
      <c r="H25135"/>
      <c r="I25135"/>
      <c r="J25135"/>
      <c r="K25135"/>
      <c r="L25135" s="172"/>
    </row>
    <row r="25136" spans="7:12" x14ac:dyDescent="0.15">
      <c r="G25136"/>
      <c r="H25136"/>
      <c r="I25136"/>
      <c r="J25136"/>
      <c r="K25136"/>
      <c r="L25136" s="172"/>
    </row>
    <row r="25137" spans="7:12" x14ac:dyDescent="0.15">
      <c r="G25137"/>
      <c r="H25137"/>
      <c r="I25137"/>
      <c r="J25137"/>
      <c r="K25137"/>
      <c r="L25137" s="172"/>
    </row>
    <row r="25138" spans="7:12" x14ac:dyDescent="0.15">
      <c r="G25138"/>
      <c r="H25138"/>
      <c r="I25138"/>
      <c r="J25138"/>
      <c r="K25138"/>
      <c r="L25138" s="172"/>
    </row>
    <row r="25139" spans="7:12" x14ac:dyDescent="0.15">
      <c r="G25139"/>
      <c r="H25139"/>
      <c r="I25139"/>
      <c r="J25139"/>
      <c r="K25139"/>
      <c r="L25139" s="172"/>
    </row>
    <row r="25140" spans="7:12" x14ac:dyDescent="0.15">
      <c r="G25140"/>
      <c r="H25140"/>
      <c r="I25140"/>
      <c r="J25140"/>
      <c r="K25140"/>
      <c r="L25140" s="172"/>
    </row>
    <row r="25141" spans="7:12" x14ac:dyDescent="0.15">
      <c r="G25141"/>
      <c r="H25141"/>
      <c r="I25141"/>
      <c r="J25141"/>
      <c r="K25141"/>
      <c r="L25141" s="172"/>
    </row>
    <row r="25142" spans="7:12" x14ac:dyDescent="0.15">
      <c r="G25142"/>
      <c r="H25142"/>
      <c r="I25142"/>
      <c r="J25142"/>
      <c r="K25142"/>
      <c r="L25142" s="172"/>
    </row>
    <row r="25143" spans="7:12" x14ac:dyDescent="0.15">
      <c r="G25143"/>
      <c r="H25143"/>
      <c r="I25143"/>
      <c r="J25143"/>
      <c r="K25143"/>
      <c r="L25143" s="172"/>
    </row>
    <row r="25144" spans="7:12" x14ac:dyDescent="0.15">
      <c r="G25144"/>
      <c r="H25144"/>
      <c r="I25144"/>
      <c r="J25144"/>
      <c r="K25144"/>
      <c r="L25144" s="172"/>
    </row>
    <row r="25145" spans="7:12" x14ac:dyDescent="0.15">
      <c r="G25145"/>
      <c r="H25145"/>
      <c r="I25145"/>
      <c r="J25145"/>
      <c r="K25145"/>
      <c r="L25145" s="172"/>
    </row>
    <row r="25146" spans="7:12" x14ac:dyDescent="0.15">
      <c r="G25146"/>
      <c r="H25146"/>
      <c r="I25146"/>
      <c r="J25146"/>
      <c r="K25146"/>
      <c r="L25146" s="172"/>
    </row>
    <row r="25147" spans="7:12" x14ac:dyDescent="0.15">
      <c r="G25147"/>
      <c r="H25147"/>
      <c r="I25147"/>
      <c r="J25147"/>
      <c r="K25147"/>
      <c r="L25147" s="172"/>
    </row>
    <row r="25148" spans="7:12" x14ac:dyDescent="0.15">
      <c r="G25148"/>
      <c r="H25148"/>
      <c r="I25148"/>
      <c r="J25148"/>
      <c r="K25148"/>
      <c r="L25148" s="172"/>
    </row>
    <row r="25149" spans="7:12" x14ac:dyDescent="0.15">
      <c r="G25149"/>
      <c r="H25149"/>
      <c r="I25149"/>
      <c r="J25149"/>
      <c r="K25149"/>
      <c r="L25149" s="172"/>
    </row>
    <row r="25150" spans="7:12" x14ac:dyDescent="0.15">
      <c r="G25150"/>
      <c r="H25150"/>
      <c r="I25150"/>
      <c r="J25150"/>
      <c r="K25150"/>
      <c r="L25150" s="172"/>
    </row>
    <row r="25151" spans="7:12" x14ac:dyDescent="0.15">
      <c r="G25151"/>
      <c r="H25151"/>
      <c r="I25151"/>
      <c r="J25151"/>
      <c r="K25151"/>
      <c r="L25151" s="172"/>
    </row>
    <row r="25152" spans="7:12" x14ac:dyDescent="0.15">
      <c r="G25152"/>
      <c r="H25152"/>
      <c r="I25152"/>
      <c r="J25152"/>
      <c r="K25152"/>
      <c r="L25152" s="172"/>
    </row>
    <row r="25153" spans="7:12" x14ac:dyDescent="0.15">
      <c r="G25153"/>
      <c r="H25153"/>
      <c r="I25153"/>
      <c r="J25153"/>
      <c r="K25153"/>
      <c r="L25153" s="172"/>
    </row>
    <row r="25154" spans="7:12" x14ac:dyDescent="0.15">
      <c r="G25154"/>
      <c r="H25154"/>
      <c r="I25154"/>
      <c r="J25154"/>
      <c r="K25154"/>
      <c r="L25154" s="172"/>
    </row>
    <row r="25155" spans="7:12" x14ac:dyDescent="0.15">
      <c r="G25155"/>
      <c r="H25155"/>
      <c r="I25155"/>
      <c r="J25155"/>
      <c r="K25155"/>
      <c r="L25155" s="172"/>
    </row>
    <row r="25156" spans="7:12" x14ac:dyDescent="0.15">
      <c r="G25156"/>
      <c r="H25156"/>
      <c r="I25156"/>
      <c r="J25156"/>
      <c r="K25156"/>
      <c r="L25156" s="172"/>
    </row>
    <row r="25157" spans="7:12" x14ac:dyDescent="0.15">
      <c r="G25157"/>
      <c r="H25157"/>
      <c r="I25157"/>
      <c r="J25157"/>
      <c r="K25157"/>
      <c r="L25157" s="172"/>
    </row>
    <row r="25158" spans="7:12" x14ac:dyDescent="0.15">
      <c r="G25158"/>
      <c r="H25158"/>
      <c r="I25158"/>
      <c r="J25158"/>
      <c r="K25158"/>
      <c r="L25158" s="172"/>
    </row>
    <row r="25159" spans="7:12" x14ac:dyDescent="0.15">
      <c r="G25159"/>
      <c r="H25159"/>
      <c r="I25159"/>
      <c r="J25159"/>
      <c r="K25159"/>
      <c r="L25159" s="172"/>
    </row>
    <row r="25160" spans="7:12" x14ac:dyDescent="0.15">
      <c r="G25160"/>
      <c r="H25160"/>
      <c r="I25160"/>
      <c r="J25160"/>
      <c r="K25160"/>
      <c r="L25160" s="172"/>
    </row>
    <row r="25161" spans="7:12" x14ac:dyDescent="0.15">
      <c r="G25161"/>
      <c r="H25161"/>
      <c r="I25161"/>
      <c r="J25161"/>
      <c r="K25161"/>
      <c r="L25161" s="172"/>
    </row>
    <row r="25162" spans="7:12" x14ac:dyDescent="0.15">
      <c r="G25162"/>
      <c r="H25162"/>
      <c r="I25162"/>
      <c r="J25162"/>
      <c r="K25162"/>
      <c r="L25162" s="172"/>
    </row>
    <row r="25163" spans="7:12" x14ac:dyDescent="0.15">
      <c r="G25163"/>
      <c r="H25163"/>
      <c r="I25163"/>
      <c r="J25163"/>
      <c r="K25163"/>
      <c r="L25163" s="172"/>
    </row>
    <row r="25164" spans="7:12" x14ac:dyDescent="0.15">
      <c r="G25164"/>
      <c r="H25164"/>
      <c r="I25164"/>
      <c r="J25164"/>
      <c r="K25164"/>
      <c r="L25164" s="172"/>
    </row>
    <row r="25165" spans="7:12" x14ac:dyDescent="0.15">
      <c r="G25165"/>
      <c r="H25165"/>
      <c r="I25165"/>
      <c r="J25165"/>
      <c r="K25165"/>
      <c r="L25165" s="172"/>
    </row>
    <row r="25166" spans="7:12" x14ac:dyDescent="0.15">
      <c r="G25166"/>
      <c r="H25166"/>
      <c r="I25166"/>
      <c r="J25166"/>
      <c r="K25166"/>
      <c r="L25166" s="172"/>
    </row>
    <row r="25167" spans="7:12" x14ac:dyDescent="0.15">
      <c r="G25167"/>
      <c r="H25167"/>
      <c r="I25167"/>
      <c r="J25167"/>
      <c r="K25167"/>
      <c r="L25167" s="172"/>
    </row>
    <row r="25168" spans="7:12" x14ac:dyDescent="0.15">
      <c r="G25168"/>
      <c r="H25168"/>
      <c r="I25168"/>
      <c r="J25168"/>
      <c r="K25168"/>
      <c r="L25168" s="172"/>
    </row>
    <row r="25169" spans="7:12" x14ac:dyDescent="0.15">
      <c r="G25169"/>
      <c r="H25169"/>
      <c r="I25169"/>
      <c r="J25169"/>
      <c r="K25169"/>
      <c r="L25169" s="172"/>
    </row>
    <row r="25170" spans="7:12" x14ac:dyDescent="0.15">
      <c r="G25170"/>
      <c r="H25170"/>
      <c r="I25170"/>
      <c r="J25170"/>
      <c r="K25170"/>
      <c r="L25170" s="172"/>
    </row>
    <row r="25171" spans="7:12" x14ac:dyDescent="0.15">
      <c r="G25171"/>
      <c r="H25171"/>
      <c r="I25171"/>
      <c r="J25171"/>
      <c r="K25171"/>
      <c r="L25171" s="172"/>
    </row>
    <row r="25172" spans="7:12" x14ac:dyDescent="0.15">
      <c r="G25172"/>
      <c r="H25172"/>
      <c r="I25172"/>
      <c r="J25172"/>
      <c r="K25172"/>
      <c r="L25172" s="172"/>
    </row>
    <row r="25173" spans="7:12" x14ac:dyDescent="0.15">
      <c r="G25173"/>
      <c r="H25173"/>
      <c r="I25173"/>
      <c r="J25173"/>
      <c r="K25173"/>
      <c r="L25173" s="172"/>
    </row>
    <row r="25174" spans="7:12" x14ac:dyDescent="0.15">
      <c r="G25174"/>
      <c r="H25174"/>
      <c r="I25174"/>
      <c r="J25174"/>
      <c r="K25174"/>
      <c r="L25174" s="172"/>
    </row>
    <row r="25175" spans="7:12" x14ac:dyDescent="0.15">
      <c r="G25175"/>
      <c r="H25175"/>
      <c r="I25175"/>
      <c r="J25175"/>
      <c r="K25175"/>
      <c r="L25175" s="172"/>
    </row>
    <row r="25176" spans="7:12" x14ac:dyDescent="0.15">
      <c r="G25176"/>
      <c r="H25176"/>
      <c r="I25176"/>
      <c r="J25176"/>
      <c r="K25176"/>
      <c r="L25176" s="172"/>
    </row>
    <row r="25177" spans="7:12" x14ac:dyDescent="0.15">
      <c r="G25177"/>
      <c r="H25177"/>
      <c r="I25177"/>
      <c r="J25177"/>
      <c r="K25177"/>
      <c r="L25177" s="172"/>
    </row>
    <row r="25178" spans="7:12" x14ac:dyDescent="0.15">
      <c r="G25178"/>
      <c r="H25178"/>
      <c r="I25178"/>
      <c r="J25178"/>
      <c r="K25178"/>
      <c r="L25178" s="172"/>
    </row>
    <row r="25179" spans="7:12" x14ac:dyDescent="0.15">
      <c r="G25179"/>
      <c r="H25179"/>
      <c r="I25179"/>
      <c r="J25179"/>
      <c r="K25179"/>
      <c r="L25179" s="172"/>
    </row>
    <row r="25180" spans="7:12" x14ac:dyDescent="0.15">
      <c r="G25180"/>
      <c r="H25180"/>
      <c r="I25180"/>
      <c r="J25180"/>
      <c r="K25180"/>
      <c r="L25180" s="172"/>
    </row>
    <row r="25181" spans="7:12" x14ac:dyDescent="0.15">
      <c r="G25181"/>
      <c r="H25181"/>
      <c r="I25181"/>
      <c r="J25181"/>
      <c r="K25181"/>
      <c r="L25181" s="172"/>
    </row>
    <row r="25182" spans="7:12" x14ac:dyDescent="0.15">
      <c r="G25182"/>
      <c r="H25182"/>
      <c r="I25182"/>
      <c r="J25182"/>
      <c r="K25182"/>
      <c r="L25182" s="172"/>
    </row>
    <row r="25183" spans="7:12" x14ac:dyDescent="0.15">
      <c r="G25183"/>
      <c r="H25183"/>
      <c r="I25183"/>
      <c r="J25183"/>
      <c r="K25183"/>
      <c r="L25183" s="172"/>
    </row>
    <row r="25184" spans="7:12" x14ac:dyDescent="0.15">
      <c r="G25184"/>
      <c r="H25184"/>
      <c r="I25184"/>
      <c r="J25184"/>
      <c r="K25184"/>
      <c r="L25184" s="172"/>
    </row>
    <row r="25185" spans="7:12" x14ac:dyDescent="0.15">
      <c r="G25185"/>
      <c r="H25185"/>
      <c r="I25185"/>
      <c r="J25185"/>
      <c r="K25185"/>
      <c r="L25185" s="172"/>
    </row>
    <row r="25186" spans="7:12" x14ac:dyDescent="0.15">
      <c r="G25186"/>
      <c r="H25186"/>
      <c r="I25186"/>
      <c r="J25186"/>
      <c r="K25186"/>
      <c r="L25186" s="172"/>
    </row>
    <row r="25187" spans="7:12" x14ac:dyDescent="0.15">
      <c r="G25187"/>
      <c r="H25187"/>
      <c r="I25187"/>
      <c r="J25187"/>
      <c r="K25187"/>
      <c r="L25187" s="172"/>
    </row>
    <row r="25188" spans="7:12" x14ac:dyDescent="0.15">
      <c r="G25188"/>
      <c r="H25188"/>
      <c r="I25188"/>
      <c r="J25188"/>
      <c r="K25188"/>
      <c r="L25188" s="172"/>
    </row>
    <row r="25189" spans="7:12" x14ac:dyDescent="0.15">
      <c r="G25189"/>
      <c r="H25189"/>
      <c r="I25189"/>
      <c r="J25189"/>
      <c r="K25189"/>
      <c r="L25189" s="172"/>
    </row>
    <row r="25190" spans="7:12" x14ac:dyDescent="0.15">
      <c r="G25190"/>
      <c r="H25190"/>
      <c r="I25190"/>
      <c r="J25190"/>
      <c r="K25190"/>
      <c r="L25190" s="172"/>
    </row>
    <row r="25191" spans="7:12" x14ac:dyDescent="0.15">
      <c r="G25191"/>
      <c r="H25191"/>
      <c r="I25191"/>
      <c r="J25191"/>
      <c r="K25191"/>
      <c r="L25191" s="172"/>
    </row>
    <row r="25192" spans="7:12" x14ac:dyDescent="0.15">
      <c r="G25192"/>
      <c r="H25192"/>
      <c r="I25192"/>
      <c r="J25192"/>
      <c r="K25192"/>
      <c r="L25192" s="172"/>
    </row>
    <row r="25193" spans="7:12" x14ac:dyDescent="0.15">
      <c r="G25193"/>
      <c r="H25193"/>
      <c r="I25193"/>
      <c r="J25193"/>
      <c r="K25193"/>
      <c r="L25193" s="172"/>
    </row>
    <row r="25194" spans="7:12" x14ac:dyDescent="0.15">
      <c r="G25194"/>
      <c r="H25194"/>
      <c r="I25194"/>
      <c r="J25194"/>
      <c r="K25194"/>
      <c r="L25194" s="172"/>
    </row>
    <row r="25195" spans="7:12" x14ac:dyDescent="0.15">
      <c r="G25195"/>
      <c r="H25195"/>
      <c r="I25195"/>
      <c r="J25195"/>
      <c r="K25195"/>
      <c r="L25195" s="172"/>
    </row>
    <row r="25196" spans="7:12" x14ac:dyDescent="0.15">
      <c r="G25196"/>
      <c r="H25196"/>
      <c r="I25196"/>
      <c r="J25196"/>
      <c r="K25196"/>
      <c r="L25196" s="172"/>
    </row>
    <row r="25197" spans="7:12" x14ac:dyDescent="0.15">
      <c r="G25197"/>
      <c r="H25197"/>
      <c r="I25197"/>
      <c r="J25197"/>
      <c r="K25197"/>
      <c r="L25197" s="172"/>
    </row>
    <row r="25198" spans="7:12" x14ac:dyDescent="0.15">
      <c r="G25198"/>
      <c r="H25198"/>
      <c r="I25198"/>
      <c r="J25198"/>
      <c r="K25198"/>
      <c r="L25198" s="172"/>
    </row>
    <row r="25199" spans="7:12" x14ac:dyDescent="0.15">
      <c r="G25199"/>
      <c r="H25199"/>
      <c r="I25199"/>
      <c r="J25199"/>
      <c r="K25199"/>
      <c r="L25199" s="172"/>
    </row>
    <row r="25200" spans="7:12" x14ac:dyDescent="0.15">
      <c r="G25200"/>
      <c r="H25200"/>
      <c r="I25200"/>
      <c r="J25200"/>
      <c r="K25200"/>
      <c r="L25200" s="172"/>
    </row>
    <row r="25201" spans="7:12" x14ac:dyDescent="0.15">
      <c r="G25201"/>
      <c r="H25201"/>
      <c r="I25201"/>
      <c r="J25201"/>
      <c r="K25201"/>
      <c r="L25201" s="172"/>
    </row>
    <row r="25202" spans="7:12" x14ac:dyDescent="0.15">
      <c r="G25202"/>
      <c r="H25202"/>
      <c r="I25202"/>
      <c r="J25202"/>
      <c r="K25202"/>
      <c r="L25202" s="172"/>
    </row>
    <row r="25203" spans="7:12" x14ac:dyDescent="0.15">
      <c r="G25203"/>
      <c r="H25203"/>
      <c r="I25203"/>
      <c r="J25203"/>
      <c r="K25203"/>
      <c r="L25203" s="172"/>
    </row>
    <row r="25204" spans="7:12" x14ac:dyDescent="0.15">
      <c r="G25204"/>
      <c r="H25204"/>
      <c r="I25204"/>
      <c r="J25204"/>
      <c r="K25204"/>
      <c r="L25204" s="172"/>
    </row>
    <row r="25205" spans="7:12" x14ac:dyDescent="0.15">
      <c r="G25205"/>
      <c r="H25205"/>
      <c r="I25205"/>
      <c r="J25205"/>
      <c r="K25205"/>
      <c r="L25205" s="172"/>
    </row>
    <row r="25206" spans="7:12" x14ac:dyDescent="0.15">
      <c r="G25206"/>
      <c r="H25206"/>
      <c r="I25206"/>
      <c r="J25206"/>
      <c r="K25206"/>
      <c r="L25206" s="172"/>
    </row>
    <row r="25207" spans="7:12" x14ac:dyDescent="0.15">
      <c r="G25207"/>
      <c r="H25207"/>
      <c r="I25207"/>
      <c r="J25207"/>
      <c r="K25207"/>
      <c r="L25207" s="172"/>
    </row>
    <row r="25208" spans="7:12" x14ac:dyDescent="0.15">
      <c r="G25208"/>
      <c r="H25208"/>
      <c r="I25208"/>
      <c r="J25208"/>
      <c r="K25208"/>
      <c r="L25208" s="172"/>
    </row>
    <row r="25209" spans="7:12" x14ac:dyDescent="0.15">
      <c r="G25209"/>
      <c r="H25209"/>
      <c r="I25209"/>
      <c r="J25209"/>
      <c r="K25209"/>
      <c r="L25209" s="172"/>
    </row>
    <row r="25210" spans="7:12" x14ac:dyDescent="0.15">
      <c r="G25210"/>
      <c r="H25210"/>
      <c r="I25210"/>
      <c r="J25210"/>
      <c r="K25210"/>
      <c r="L25210" s="172"/>
    </row>
    <row r="25211" spans="7:12" x14ac:dyDescent="0.15">
      <c r="G25211"/>
      <c r="H25211"/>
      <c r="I25211"/>
      <c r="J25211"/>
      <c r="K25211"/>
      <c r="L25211" s="172"/>
    </row>
    <row r="25212" spans="7:12" x14ac:dyDescent="0.15">
      <c r="G25212"/>
      <c r="H25212"/>
      <c r="I25212"/>
      <c r="J25212"/>
      <c r="K25212"/>
      <c r="L25212" s="172"/>
    </row>
    <row r="25213" spans="7:12" x14ac:dyDescent="0.15">
      <c r="G25213"/>
      <c r="H25213"/>
      <c r="I25213"/>
      <c r="J25213"/>
      <c r="K25213"/>
      <c r="L25213" s="172"/>
    </row>
    <row r="25214" spans="7:12" x14ac:dyDescent="0.15">
      <c r="G25214"/>
      <c r="H25214"/>
      <c r="I25214"/>
      <c r="J25214"/>
      <c r="K25214"/>
      <c r="L25214" s="172"/>
    </row>
    <row r="25215" spans="7:12" x14ac:dyDescent="0.15">
      <c r="G25215"/>
      <c r="H25215"/>
      <c r="I25215"/>
      <c r="J25215"/>
      <c r="K25215"/>
      <c r="L25215" s="172"/>
    </row>
    <row r="25216" spans="7:12" x14ac:dyDescent="0.15">
      <c r="G25216"/>
      <c r="H25216"/>
      <c r="I25216"/>
      <c r="J25216"/>
      <c r="K25216"/>
      <c r="L25216" s="172"/>
    </row>
    <row r="25217" spans="7:12" x14ac:dyDescent="0.15">
      <c r="G25217"/>
      <c r="H25217"/>
      <c r="I25217"/>
      <c r="J25217"/>
      <c r="K25217"/>
      <c r="L25217" s="172"/>
    </row>
    <row r="25218" spans="7:12" x14ac:dyDescent="0.15">
      <c r="G25218"/>
      <c r="H25218"/>
      <c r="I25218"/>
      <c r="J25218"/>
      <c r="K25218"/>
      <c r="L25218" s="172"/>
    </row>
    <row r="25219" spans="7:12" x14ac:dyDescent="0.15">
      <c r="G25219"/>
      <c r="H25219"/>
      <c r="I25219"/>
      <c r="J25219"/>
      <c r="K25219"/>
      <c r="L25219" s="172"/>
    </row>
    <row r="25220" spans="7:12" x14ac:dyDescent="0.15">
      <c r="G25220"/>
      <c r="H25220"/>
      <c r="I25220"/>
      <c r="J25220"/>
      <c r="K25220"/>
      <c r="L25220" s="172"/>
    </row>
    <row r="25221" spans="7:12" x14ac:dyDescent="0.15">
      <c r="G25221"/>
      <c r="H25221"/>
      <c r="I25221"/>
      <c r="J25221"/>
      <c r="K25221"/>
      <c r="L25221" s="172"/>
    </row>
    <row r="25222" spans="7:12" x14ac:dyDescent="0.15">
      <c r="G25222"/>
      <c r="H25222"/>
      <c r="I25222"/>
      <c r="J25222"/>
      <c r="K25222"/>
      <c r="L25222" s="172"/>
    </row>
    <row r="25223" spans="7:12" x14ac:dyDescent="0.15">
      <c r="G25223"/>
      <c r="H25223"/>
      <c r="I25223"/>
      <c r="J25223"/>
      <c r="K25223"/>
      <c r="L25223" s="172"/>
    </row>
    <row r="25224" spans="7:12" x14ac:dyDescent="0.15">
      <c r="G25224"/>
      <c r="H25224"/>
      <c r="I25224"/>
      <c r="J25224"/>
      <c r="K25224"/>
      <c r="L25224" s="172"/>
    </row>
    <row r="25225" spans="7:12" x14ac:dyDescent="0.15">
      <c r="G25225"/>
      <c r="H25225"/>
      <c r="I25225"/>
      <c r="J25225"/>
      <c r="K25225"/>
      <c r="L25225" s="172"/>
    </row>
    <row r="25226" spans="7:12" x14ac:dyDescent="0.15">
      <c r="G25226"/>
      <c r="H25226"/>
      <c r="I25226"/>
      <c r="J25226"/>
      <c r="K25226"/>
      <c r="L25226" s="172"/>
    </row>
    <row r="25227" spans="7:12" x14ac:dyDescent="0.15">
      <c r="G25227"/>
      <c r="H25227"/>
      <c r="I25227"/>
      <c r="J25227"/>
      <c r="K25227"/>
      <c r="L25227" s="172"/>
    </row>
    <row r="25228" spans="7:12" x14ac:dyDescent="0.15">
      <c r="G25228"/>
      <c r="H25228"/>
      <c r="I25228"/>
      <c r="J25228"/>
      <c r="K25228"/>
      <c r="L25228" s="172"/>
    </row>
    <row r="25229" spans="7:12" x14ac:dyDescent="0.15">
      <c r="G25229"/>
      <c r="H25229"/>
      <c r="I25229"/>
      <c r="J25229"/>
      <c r="K25229"/>
      <c r="L25229" s="172"/>
    </row>
    <row r="25230" spans="7:12" x14ac:dyDescent="0.15">
      <c r="G25230"/>
      <c r="H25230"/>
      <c r="I25230"/>
      <c r="J25230"/>
      <c r="K25230"/>
      <c r="L25230" s="172"/>
    </row>
    <row r="25231" spans="7:12" x14ac:dyDescent="0.15">
      <c r="G25231"/>
      <c r="H25231"/>
      <c r="I25231"/>
      <c r="J25231"/>
      <c r="K25231"/>
      <c r="L25231" s="172"/>
    </row>
    <row r="25232" spans="7:12" x14ac:dyDescent="0.15">
      <c r="G25232"/>
      <c r="H25232"/>
      <c r="I25232"/>
      <c r="J25232"/>
      <c r="K25232"/>
      <c r="L25232" s="172"/>
    </row>
    <row r="25233" spans="7:12" x14ac:dyDescent="0.15">
      <c r="G25233"/>
      <c r="H25233"/>
      <c r="I25233"/>
      <c r="J25233"/>
      <c r="K25233"/>
      <c r="L25233" s="172"/>
    </row>
    <row r="25234" spans="7:12" x14ac:dyDescent="0.15">
      <c r="G25234"/>
      <c r="H25234"/>
      <c r="I25234"/>
      <c r="J25234"/>
      <c r="K25234"/>
      <c r="L25234" s="172"/>
    </row>
    <row r="25235" spans="7:12" x14ac:dyDescent="0.15">
      <c r="G25235"/>
      <c r="H25235"/>
      <c r="I25235"/>
      <c r="J25235"/>
      <c r="K25235"/>
      <c r="L25235" s="172"/>
    </row>
    <row r="25236" spans="7:12" x14ac:dyDescent="0.15">
      <c r="G25236"/>
      <c r="H25236"/>
      <c r="I25236"/>
      <c r="J25236"/>
      <c r="K25236"/>
      <c r="L25236" s="172"/>
    </row>
    <row r="25237" spans="7:12" x14ac:dyDescent="0.15">
      <c r="G25237"/>
      <c r="H25237"/>
      <c r="I25237"/>
      <c r="J25237"/>
      <c r="K25237"/>
      <c r="L25237" s="172"/>
    </row>
    <row r="25238" spans="7:12" x14ac:dyDescent="0.15">
      <c r="G25238"/>
      <c r="H25238"/>
      <c r="I25238"/>
      <c r="J25238"/>
      <c r="K25238"/>
      <c r="L25238" s="172"/>
    </row>
    <row r="25239" spans="7:12" x14ac:dyDescent="0.15">
      <c r="G25239"/>
      <c r="H25239"/>
      <c r="I25239"/>
      <c r="J25239"/>
      <c r="K25239"/>
      <c r="L25239" s="172"/>
    </row>
    <row r="25240" spans="7:12" x14ac:dyDescent="0.15">
      <c r="G25240"/>
      <c r="H25240"/>
      <c r="I25240"/>
      <c r="J25240"/>
      <c r="K25240"/>
      <c r="L25240" s="172"/>
    </row>
    <row r="25241" spans="7:12" x14ac:dyDescent="0.15">
      <c r="G25241"/>
      <c r="H25241"/>
      <c r="I25241"/>
      <c r="J25241"/>
      <c r="K25241"/>
      <c r="L25241" s="172"/>
    </row>
    <row r="25242" spans="7:12" x14ac:dyDescent="0.15">
      <c r="G25242"/>
      <c r="H25242"/>
      <c r="I25242"/>
      <c r="J25242"/>
      <c r="K25242"/>
      <c r="L25242" s="172"/>
    </row>
    <row r="25243" spans="7:12" x14ac:dyDescent="0.15">
      <c r="G25243"/>
      <c r="H25243"/>
      <c r="I25243"/>
      <c r="J25243"/>
      <c r="K25243"/>
      <c r="L25243" s="172"/>
    </row>
    <row r="25244" spans="7:12" x14ac:dyDescent="0.15">
      <c r="G25244"/>
      <c r="H25244"/>
      <c r="I25244"/>
      <c r="J25244"/>
      <c r="K25244"/>
      <c r="L25244" s="172"/>
    </row>
    <row r="25245" spans="7:12" x14ac:dyDescent="0.15">
      <c r="G25245"/>
      <c r="H25245"/>
      <c r="I25245"/>
      <c r="J25245"/>
      <c r="K25245"/>
      <c r="L25245" s="172"/>
    </row>
    <row r="25246" spans="7:12" x14ac:dyDescent="0.15">
      <c r="G25246"/>
      <c r="H25246"/>
      <c r="I25246"/>
      <c r="J25246"/>
      <c r="K25246"/>
      <c r="L25246" s="172"/>
    </row>
    <row r="25247" spans="7:12" x14ac:dyDescent="0.15">
      <c r="G25247"/>
      <c r="H25247"/>
      <c r="I25247"/>
      <c r="J25247"/>
      <c r="K25247"/>
      <c r="L25247" s="172"/>
    </row>
    <row r="25248" spans="7:12" x14ac:dyDescent="0.15">
      <c r="G25248"/>
      <c r="H25248"/>
      <c r="I25248"/>
      <c r="J25248"/>
      <c r="K25248"/>
      <c r="L25248" s="172"/>
    </row>
    <row r="25249" spans="7:12" x14ac:dyDescent="0.15">
      <c r="G25249"/>
      <c r="H25249"/>
      <c r="I25249"/>
      <c r="J25249"/>
      <c r="K25249"/>
      <c r="L25249" s="172"/>
    </row>
    <row r="25250" spans="7:12" x14ac:dyDescent="0.15">
      <c r="G25250"/>
      <c r="H25250"/>
      <c r="I25250"/>
      <c r="J25250"/>
      <c r="K25250"/>
      <c r="L25250" s="172"/>
    </row>
    <row r="25251" spans="7:12" x14ac:dyDescent="0.15">
      <c r="G25251"/>
      <c r="H25251"/>
      <c r="I25251"/>
      <c r="J25251"/>
      <c r="K25251"/>
      <c r="L25251" s="172"/>
    </row>
    <row r="25252" spans="7:12" x14ac:dyDescent="0.15">
      <c r="G25252"/>
      <c r="H25252"/>
      <c r="I25252"/>
      <c r="J25252"/>
      <c r="K25252"/>
      <c r="L25252" s="172"/>
    </row>
    <row r="25253" spans="7:12" x14ac:dyDescent="0.15">
      <c r="G25253"/>
      <c r="H25253"/>
      <c r="I25253"/>
      <c r="J25253"/>
      <c r="K25253"/>
      <c r="L25253" s="172"/>
    </row>
    <row r="25254" spans="7:12" x14ac:dyDescent="0.15">
      <c r="G25254"/>
      <c r="H25254"/>
      <c r="I25254"/>
      <c r="J25254"/>
      <c r="K25254"/>
      <c r="L25254" s="172"/>
    </row>
    <row r="25255" spans="7:12" x14ac:dyDescent="0.15">
      <c r="G25255"/>
      <c r="H25255"/>
      <c r="I25255"/>
      <c r="J25255"/>
      <c r="K25255"/>
      <c r="L25255" s="172"/>
    </row>
    <row r="25256" spans="7:12" x14ac:dyDescent="0.15">
      <c r="G25256"/>
      <c r="H25256"/>
      <c r="I25256"/>
      <c r="J25256"/>
      <c r="K25256"/>
      <c r="L25256" s="172"/>
    </row>
    <row r="25257" spans="7:12" x14ac:dyDescent="0.15">
      <c r="G25257"/>
      <c r="H25257"/>
      <c r="I25257"/>
      <c r="J25257"/>
      <c r="K25257"/>
      <c r="L25257" s="172"/>
    </row>
    <row r="25258" spans="7:12" x14ac:dyDescent="0.15">
      <c r="G25258"/>
      <c r="H25258"/>
      <c r="I25258"/>
      <c r="J25258"/>
      <c r="K25258"/>
      <c r="L25258" s="172"/>
    </row>
    <row r="25259" spans="7:12" x14ac:dyDescent="0.15">
      <c r="G25259"/>
      <c r="H25259"/>
      <c r="I25259"/>
      <c r="J25259"/>
      <c r="K25259"/>
      <c r="L25259" s="172"/>
    </row>
    <row r="25260" spans="7:12" x14ac:dyDescent="0.15">
      <c r="G25260"/>
      <c r="H25260"/>
      <c r="I25260"/>
      <c r="J25260"/>
      <c r="K25260"/>
      <c r="L25260" s="172"/>
    </row>
    <row r="25261" spans="7:12" x14ac:dyDescent="0.15">
      <c r="G25261"/>
      <c r="H25261"/>
      <c r="I25261"/>
      <c r="J25261"/>
      <c r="K25261"/>
      <c r="L25261" s="172"/>
    </row>
    <row r="25262" spans="7:12" x14ac:dyDescent="0.15">
      <c r="G25262"/>
      <c r="H25262"/>
      <c r="I25262"/>
      <c r="J25262"/>
      <c r="K25262"/>
      <c r="L25262" s="172"/>
    </row>
    <row r="25263" spans="7:12" x14ac:dyDescent="0.15">
      <c r="G25263"/>
      <c r="H25263"/>
      <c r="I25263"/>
      <c r="J25263"/>
      <c r="K25263"/>
      <c r="L25263" s="172"/>
    </row>
    <row r="25264" spans="7:12" x14ac:dyDescent="0.15">
      <c r="G25264"/>
      <c r="H25264"/>
      <c r="I25264"/>
      <c r="J25264"/>
      <c r="K25264"/>
      <c r="L25264" s="172"/>
    </row>
    <row r="25265" spans="7:12" x14ac:dyDescent="0.15">
      <c r="G25265"/>
      <c r="H25265"/>
      <c r="I25265"/>
      <c r="J25265"/>
      <c r="K25265"/>
      <c r="L25265" s="172"/>
    </row>
    <row r="25266" spans="7:12" x14ac:dyDescent="0.15">
      <c r="G25266"/>
      <c r="H25266"/>
      <c r="I25266"/>
      <c r="J25266"/>
      <c r="K25266"/>
      <c r="L25266" s="172"/>
    </row>
    <row r="25267" spans="7:12" x14ac:dyDescent="0.15">
      <c r="G25267"/>
      <c r="H25267"/>
      <c r="I25267"/>
      <c r="J25267"/>
      <c r="K25267"/>
      <c r="L25267" s="172"/>
    </row>
    <row r="25268" spans="7:12" x14ac:dyDescent="0.15">
      <c r="G25268"/>
      <c r="H25268"/>
      <c r="I25268"/>
      <c r="J25268"/>
      <c r="K25268"/>
      <c r="L25268" s="172"/>
    </row>
    <row r="25269" spans="7:12" x14ac:dyDescent="0.15">
      <c r="G25269"/>
      <c r="H25269"/>
      <c r="I25269"/>
      <c r="J25269"/>
      <c r="K25269"/>
      <c r="L25269" s="172"/>
    </row>
    <row r="25270" spans="7:12" x14ac:dyDescent="0.15">
      <c r="G25270"/>
      <c r="H25270"/>
      <c r="I25270"/>
      <c r="J25270"/>
      <c r="K25270"/>
      <c r="L25270" s="172"/>
    </row>
    <row r="25271" spans="7:12" x14ac:dyDescent="0.15">
      <c r="G25271"/>
      <c r="H25271"/>
      <c r="I25271"/>
      <c r="J25271"/>
      <c r="K25271"/>
      <c r="L25271" s="172"/>
    </row>
    <row r="25272" spans="7:12" x14ac:dyDescent="0.15">
      <c r="G25272"/>
      <c r="H25272"/>
      <c r="I25272"/>
      <c r="J25272"/>
      <c r="K25272"/>
      <c r="L25272" s="172"/>
    </row>
    <row r="25273" spans="7:12" x14ac:dyDescent="0.15">
      <c r="G25273"/>
      <c r="H25273"/>
      <c r="I25273"/>
      <c r="J25273"/>
      <c r="K25273"/>
      <c r="L25273" s="172"/>
    </row>
    <row r="25274" spans="7:12" x14ac:dyDescent="0.15">
      <c r="G25274"/>
      <c r="H25274"/>
      <c r="I25274"/>
      <c r="J25274"/>
      <c r="K25274"/>
      <c r="L25274" s="172"/>
    </row>
    <row r="25275" spans="7:12" x14ac:dyDescent="0.15">
      <c r="G25275"/>
      <c r="H25275"/>
      <c r="I25275"/>
      <c r="J25275"/>
      <c r="K25275"/>
      <c r="L25275" s="172"/>
    </row>
    <row r="25276" spans="7:12" x14ac:dyDescent="0.15">
      <c r="G25276"/>
      <c r="H25276"/>
      <c r="I25276"/>
      <c r="J25276"/>
      <c r="K25276"/>
      <c r="L25276" s="172"/>
    </row>
    <row r="25277" spans="7:12" x14ac:dyDescent="0.15">
      <c r="G25277"/>
      <c r="H25277"/>
      <c r="I25277"/>
      <c r="J25277"/>
      <c r="K25277"/>
      <c r="L25277" s="172"/>
    </row>
    <row r="25278" spans="7:12" x14ac:dyDescent="0.15">
      <c r="G25278"/>
      <c r="H25278"/>
      <c r="I25278"/>
      <c r="J25278"/>
      <c r="K25278"/>
      <c r="L25278" s="172"/>
    </row>
    <row r="25279" spans="7:12" x14ac:dyDescent="0.15">
      <c r="G25279"/>
      <c r="H25279"/>
      <c r="I25279"/>
      <c r="J25279"/>
      <c r="K25279"/>
      <c r="L25279" s="172"/>
    </row>
    <row r="25280" spans="7:12" x14ac:dyDescent="0.15">
      <c r="G25280"/>
      <c r="H25280"/>
      <c r="I25280"/>
      <c r="J25280"/>
      <c r="K25280"/>
      <c r="L25280" s="172"/>
    </row>
    <row r="25281" spans="7:12" x14ac:dyDescent="0.15">
      <c r="G25281"/>
      <c r="H25281"/>
      <c r="I25281"/>
      <c r="J25281"/>
      <c r="K25281"/>
      <c r="L25281" s="172"/>
    </row>
    <row r="25282" spans="7:12" x14ac:dyDescent="0.15">
      <c r="G25282"/>
      <c r="H25282"/>
      <c r="I25282"/>
      <c r="J25282"/>
      <c r="K25282"/>
      <c r="L25282" s="172"/>
    </row>
    <row r="25283" spans="7:12" x14ac:dyDescent="0.15">
      <c r="G25283"/>
      <c r="H25283"/>
      <c r="I25283"/>
      <c r="J25283"/>
      <c r="K25283"/>
      <c r="L25283" s="172"/>
    </row>
    <row r="25284" spans="7:12" x14ac:dyDescent="0.15">
      <c r="G25284"/>
      <c r="H25284"/>
      <c r="I25284"/>
      <c r="J25284"/>
      <c r="K25284"/>
      <c r="L25284" s="172"/>
    </row>
    <row r="25285" spans="7:12" x14ac:dyDescent="0.15">
      <c r="G25285"/>
      <c r="H25285"/>
      <c r="I25285"/>
      <c r="J25285"/>
      <c r="K25285"/>
      <c r="L25285" s="172"/>
    </row>
    <row r="25286" spans="7:12" x14ac:dyDescent="0.15">
      <c r="G25286"/>
      <c r="H25286"/>
      <c r="I25286"/>
      <c r="J25286"/>
      <c r="K25286"/>
      <c r="L25286" s="172"/>
    </row>
    <row r="25287" spans="7:12" x14ac:dyDescent="0.15">
      <c r="G25287"/>
      <c r="H25287"/>
      <c r="I25287"/>
      <c r="J25287"/>
      <c r="K25287"/>
      <c r="L25287" s="172"/>
    </row>
    <row r="25288" spans="7:12" x14ac:dyDescent="0.15">
      <c r="G25288"/>
      <c r="H25288"/>
      <c r="I25288"/>
      <c r="J25288"/>
      <c r="K25288"/>
      <c r="L25288" s="172"/>
    </row>
    <row r="25289" spans="7:12" x14ac:dyDescent="0.15">
      <c r="G25289"/>
      <c r="H25289"/>
      <c r="I25289"/>
      <c r="J25289"/>
      <c r="K25289"/>
      <c r="L25289" s="172"/>
    </row>
    <row r="25290" spans="7:12" x14ac:dyDescent="0.15">
      <c r="G25290"/>
      <c r="H25290"/>
      <c r="I25290"/>
      <c r="J25290"/>
      <c r="K25290"/>
      <c r="L25290" s="172"/>
    </row>
    <row r="25291" spans="7:12" x14ac:dyDescent="0.15">
      <c r="G25291"/>
      <c r="H25291"/>
      <c r="I25291"/>
      <c r="J25291"/>
      <c r="K25291"/>
      <c r="L25291" s="172"/>
    </row>
    <row r="25292" spans="7:12" x14ac:dyDescent="0.15">
      <c r="G25292"/>
      <c r="H25292"/>
      <c r="I25292"/>
      <c r="J25292"/>
      <c r="K25292"/>
      <c r="L25292" s="172"/>
    </row>
    <row r="25293" spans="7:12" x14ac:dyDescent="0.15">
      <c r="G25293"/>
      <c r="H25293"/>
      <c r="I25293"/>
      <c r="J25293"/>
      <c r="K25293"/>
      <c r="L25293" s="172"/>
    </row>
    <row r="25294" spans="7:12" x14ac:dyDescent="0.15">
      <c r="G25294"/>
      <c r="H25294"/>
      <c r="I25294"/>
      <c r="J25294"/>
      <c r="K25294"/>
      <c r="L25294" s="172"/>
    </row>
    <row r="25295" spans="7:12" x14ac:dyDescent="0.15">
      <c r="G25295"/>
      <c r="H25295"/>
      <c r="I25295"/>
      <c r="J25295"/>
      <c r="K25295"/>
      <c r="L25295" s="172"/>
    </row>
    <row r="25296" spans="7:12" x14ac:dyDescent="0.15">
      <c r="G25296"/>
      <c r="H25296"/>
      <c r="I25296"/>
      <c r="J25296"/>
      <c r="K25296"/>
      <c r="L25296" s="172"/>
    </row>
    <row r="25297" spans="7:12" x14ac:dyDescent="0.15">
      <c r="G25297"/>
      <c r="H25297"/>
      <c r="I25297"/>
      <c r="J25297"/>
      <c r="K25297"/>
      <c r="L25297" s="172"/>
    </row>
    <row r="25298" spans="7:12" x14ac:dyDescent="0.15">
      <c r="G25298"/>
      <c r="H25298"/>
      <c r="I25298"/>
      <c r="J25298"/>
      <c r="K25298"/>
      <c r="L25298" s="172"/>
    </row>
    <row r="25299" spans="7:12" x14ac:dyDescent="0.15">
      <c r="G25299"/>
      <c r="H25299"/>
      <c r="I25299"/>
      <c r="J25299"/>
      <c r="K25299"/>
      <c r="L25299" s="172"/>
    </row>
    <row r="25300" spans="7:12" x14ac:dyDescent="0.15">
      <c r="G25300"/>
      <c r="H25300"/>
      <c r="I25300"/>
      <c r="J25300"/>
      <c r="K25300"/>
      <c r="L25300" s="172"/>
    </row>
    <row r="25301" spans="7:12" x14ac:dyDescent="0.15">
      <c r="G25301"/>
      <c r="H25301"/>
      <c r="I25301"/>
      <c r="J25301"/>
      <c r="K25301"/>
      <c r="L25301" s="172"/>
    </row>
    <row r="25302" spans="7:12" x14ac:dyDescent="0.15">
      <c r="G25302"/>
      <c r="H25302"/>
      <c r="I25302"/>
      <c r="J25302"/>
      <c r="K25302"/>
      <c r="L25302" s="172"/>
    </row>
    <row r="25303" spans="7:12" x14ac:dyDescent="0.15">
      <c r="G25303"/>
      <c r="H25303"/>
      <c r="I25303"/>
      <c r="J25303"/>
      <c r="K25303"/>
      <c r="L25303" s="172"/>
    </row>
    <row r="25304" spans="7:12" x14ac:dyDescent="0.15">
      <c r="G25304"/>
      <c r="H25304"/>
      <c r="I25304"/>
      <c r="J25304"/>
      <c r="K25304"/>
      <c r="L25304" s="172"/>
    </row>
    <row r="25305" spans="7:12" x14ac:dyDescent="0.15">
      <c r="G25305"/>
      <c r="H25305"/>
      <c r="I25305"/>
      <c r="J25305"/>
      <c r="K25305"/>
      <c r="L25305" s="172"/>
    </row>
    <row r="25306" spans="7:12" x14ac:dyDescent="0.15">
      <c r="G25306"/>
      <c r="H25306"/>
      <c r="I25306"/>
      <c r="J25306"/>
      <c r="K25306"/>
      <c r="L25306" s="172"/>
    </row>
    <row r="25307" spans="7:12" x14ac:dyDescent="0.15">
      <c r="G25307"/>
      <c r="H25307"/>
      <c r="I25307"/>
      <c r="J25307"/>
      <c r="K25307"/>
      <c r="L25307" s="172"/>
    </row>
    <row r="25308" spans="7:12" x14ac:dyDescent="0.15">
      <c r="G25308"/>
      <c r="H25308"/>
      <c r="I25308"/>
      <c r="J25308"/>
      <c r="K25308"/>
      <c r="L25308" s="172"/>
    </row>
    <row r="25309" spans="7:12" x14ac:dyDescent="0.15">
      <c r="G25309"/>
      <c r="H25309"/>
      <c r="I25309"/>
      <c r="J25309"/>
      <c r="K25309"/>
      <c r="L25309" s="172"/>
    </row>
    <row r="25310" spans="7:12" x14ac:dyDescent="0.15">
      <c r="G25310"/>
      <c r="H25310"/>
      <c r="I25310"/>
      <c r="J25310"/>
      <c r="K25310"/>
      <c r="L25310" s="172"/>
    </row>
    <row r="25311" spans="7:12" x14ac:dyDescent="0.15">
      <c r="G25311"/>
      <c r="H25311"/>
      <c r="I25311"/>
      <c r="J25311"/>
      <c r="K25311"/>
      <c r="L25311" s="172"/>
    </row>
    <row r="25312" spans="7:12" x14ac:dyDescent="0.15">
      <c r="G25312"/>
      <c r="H25312"/>
      <c r="I25312"/>
      <c r="J25312"/>
      <c r="K25312"/>
      <c r="L25312" s="172"/>
    </row>
    <row r="25313" spans="7:12" x14ac:dyDescent="0.15">
      <c r="G25313"/>
      <c r="H25313"/>
      <c r="I25313"/>
      <c r="J25313"/>
      <c r="K25313"/>
      <c r="L25313" s="172"/>
    </row>
    <row r="25314" spans="7:12" x14ac:dyDescent="0.15">
      <c r="G25314"/>
      <c r="H25314"/>
      <c r="I25314"/>
      <c r="J25314"/>
      <c r="K25314"/>
      <c r="L25314" s="172"/>
    </row>
    <row r="25315" spans="7:12" x14ac:dyDescent="0.15">
      <c r="G25315"/>
      <c r="H25315"/>
      <c r="I25315"/>
      <c r="J25315"/>
      <c r="K25315"/>
      <c r="L25315" s="172"/>
    </row>
    <row r="25316" spans="7:12" x14ac:dyDescent="0.15">
      <c r="G25316"/>
      <c r="H25316"/>
      <c r="I25316"/>
      <c r="J25316"/>
      <c r="K25316"/>
      <c r="L25316" s="172"/>
    </row>
    <row r="25317" spans="7:12" x14ac:dyDescent="0.15">
      <c r="G25317"/>
      <c r="H25317"/>
      <c r="I25317"/>
      <c r="J25317"/>
      <c r="K25317"/>
      <c r="L25317" s="172"/>
    </row>
    <row r="25318" spans="7:12" x14ac:dyDescent="0.15">
      <c r="G25318"/>
      <c r="H25318"/>
      <c r="I25318"/>
      <c r="J25318"/>
      <c r="K25318"/>
      <c r="L25318" s="172"/>
    </row>
    <row r="25319" spans="7:12" x14ac:dyDescent="0.15">
      <c r="G25319"/>
      <c r="H25319"/>
      <c r="I25319"/>
      <c r="J25319"/>
      <c r="K25319"/>
      <c r="L25319" s="172"/>
    </row>
    <row r="25320" spans="7:12" x14ac:dyDescent="0.15">
      <c r="G25320"/>
      <c r="H25320"/>
      <c r="I25320"/>
      <c r="J25320"/>
      <c r="K25320"/>
      <c r="L25320" s="172"/>
    </row>
    <row r="25321" spans="7:12" x14ac:dyDescent="0.15">
      <c r="G25321"/>
      <c r="H25321"/>
      <c r="I25321"/>
      <c r="J25321"/>
      <c r="K25321"/>
      <c r="L25321" s="172"/>
    </row>
    <row r="25322" spans="7:12" x14ac:dyDescent="0.15">
      <c r="G25322"/>
      <c r="H25322"/>
      <c r="I25322"/>
      <c r="J25322"/>
      <c r="K25322"/>
      <c r="L25322" s="172"/>
    </row>
    <row r="25323" spans="7:12" x14ac:dyDescent="0.15">
      <c r="G25323"/>
      <c r="H25323"/>
      <c r="I25323"/>
      <c r="J25323"/>
      <c r="K25323"/>
      <c r="L25323" s="172"/>
    </row>
    <row r="25324" spans="7:12" x14ac:dyDescent="0.15">
      <c r="G25324"/>
      <c r="H25324"/>
      <c r="I25324"/>
      <c r="J25324"/>
      <c r="K25324"/>
      <c r="L25324" s="172"/>
    </row>
    <row r="25325" spans="7:12" x14ac:dyDescent="0.15">
      <c r="G25325"/>
      <c r="H25325"/>
      <c r="I25325"/>
      <c r="J25325"/>
      <c r="K25325"/>
      <c r="L25325" s="172"/>
    </row>
    <row r="25326" spans="7:12" x14ac:dyDescent="0.15">
      <c r="G25326"/>
      <c r="H25326"/>
      <c r="I25326"/>
      <c r="J25326"/>
      <c r="K25326"/>
      <c r="L25326" s="172"/>
    </row>
    <row r="25327" spans="7:12" x14ac:dyDescent="0.15">
      <c r="G25327"/>
      <c r="H25327"/>
      <c r="I25327"/>
      <c r="J25327"/>
      <c r="K25327"/>
      <c r="L25327" s="172"/>
    </row>
    <row r="25328" spans="7:12" x14ac:dyDescent="0.15">
      <c r="G25328"/>
      <c r="H25328"/>
      <c r="I25328"/>
      <c r="J25328"/>
      <c r="K25328"/>
      <c r="L25328" s="172"/>
    </row>
    <row r="25329" spans="7:12" x14ac:dyDescent="0.15">
      <c r="G25329"/>
      <c r="H25329"/>
      <c r="I25329"/>
      <c r="J25329"/>
      <c r="K25329"/>
      <c r="L25329" s="172"/>
    </row>
    <row r="25330" spans="7:12" x14ac:dyDescent="0.15">
      <c r="G25330"/>
      <c r="H25330"/>
      <c r="I25330"/>
      <c r="J25330"/>
      <c r="K25330"/>
      <c r="L25330" s="172"/>
    </row>
    <row r="25331" spans="7:12" x14ac:dyDescent="0.15">
      <c r="G25331"/>
      <c r="H25331"/>
      <c r="I25331"/>
      <c r="J25331"/>
      <c r="K25331"/>
      <c r="L25331" s="172"/>
    </row>
    <row r="25332" spans="7:12" x14ac:dyDescent="0.15">
      <c r="G25332"/>
      <c r="H25332"/>
      <c r="I25332"/>
      <c r="J25332"/>
      <c r="K25332"/>
      <c r="L25332" s="172"/>
    </row>
    <row r="25333" spans="7:12" x14ac:dyDescent="0.15">
      <c r="G25333"/>
      <c r="H25333"/>
      <c r="I25333"/>
      <c r="J25333"/>
      <c r="K25333"/>
      <c r="L25333" s="172"/>
    </row>
    <row r="25334" spans="7:12" x14ac:dyDescent="0.15">
      <c r="G25334"/>
      <c r="H25334"/>
      <c r="I25334"/>
      <c r="J25334"/>
      <c r="K25334"/>
      <c r="L25334" s="172"/>
    </row>
    <row r="25335" spans="7:12" x14ac:dyDescent="0.15">
      <c r="G25335"/>
      <c r="H25335"/>
      <c r="I25335"/>
      <c r="J25335"/>
      <c r="K25335"/>
      <c r="L25335" s="172"/>
    </row>
    <row r="25336" spans="7:12" x14ac:dyDescent="0.15">
      <c r="G25336"/>
      <c r="H25336"/>
      <c r="I25336"/>
      <c r="J25336"/>
      <c r="K25336"/>
      <c r="L25336" s="172"/>
    </row>
    <row r="25337" spans="7:12" x14ac:dyDescent="0.15">
      <c r="G25337"/>
      <c r="H25337"/>
      <c r="I25337"/>
      <c r="J25337"/>
      <c r="K25337"/>
      <c r="L25337" s="172"/>
    </row>
    <row r="25338" spans="7:12" x14ac:dyDescent="0.15">
      <c r="G25338"/>
      <c r="H25338"/>
      <c r="I25338"/>
      <c r="J25338"/>
      <c r="K25338"/>
      <c r="L25338" s="172"/>
    </row>
    <row r="25339" spans="7:12" x14ac:dyDescent="0.15">
      <c r="G25339"/>
      <c r="H25339"/>
      <c r="I25339"/>
      <c r="J25339"/>
      <c r="K25339"/>
      <c r="L25339" s="172"/>
    </row>
    <row r="25340" spans="7:12" x14ac:dyDescent="0.15">
      <c r="G25340"/>
      <c r="H25340"/>
      <c r="I25340"/>
      <c r="J25340"/>
      <c r="K25340"/>
      <c r="L25340" s="172"/>
    </row>
    <row r="25341" spans="7:12" x14ac:dyDescent="0.15">
      <c r="G25341"/>
      <c r="H25341"/>
      <c r="I25341"/>
      <c r="J25341"/>
      <c r="K25341"/>
      <c r="L25341" s="172"/>
    </row>
    <row r="25342" spans="7:12" x14ac:dyDescent="0.15">
      <c r="G25342"/>
      <c r="H25342"/>
      <c r="I25342"/>
      <c r="J25342"/>
      <c r="K25342"/>
      <c r="L25342" s="172"/>
    </row>
    <row r="25343" spans="7:12" x14ac:dyDescent="0.15">
      <c r="G25343"/>
      <c r="H25343"/>
      <c r="I25343"/>
      <c r="J25343"/>
      <c r="K25343"/>
      <c r="L25343" s="172"/>
    </row>
    <row r="25344" spans="7:12" x14ac:dyDescent="0.15">
      <c r="G25344"/>
      <c r="H25344"/>
      <c r="I25344"/>
      <c r="J25344"/>
      <c r="K25344"/>
      <c r="L25344" s="172"/>
    </row>
    <row r="25345" spans="7:12" x14ac:dyDescent="0.15">
      <c r="G25345"/>
      <c r="H25345"/>
      <c r="I25345"/>
      <c r="J25345"/>
      <c r="K25345"/>
      <c r="L25345" s="172"/>
    </row>
    <row r="25346" spans="7:12" x14ac:dyDescent="0.15">
      <c r="G25346"/>
      <c r="H25346"/>
      <c r="I25346"/>
      <c r="J25346"/>
      <c r="K25346"/>
      <c r="L25346" s="172"/>
    </row>
    <row r="25347" spans="7:12" x14ac:dyDescent="0.15">
      <c r="G25347"/>
      <c r="H25347"/>
      <c r="I25347"/>
      <c r="J25347"/>
      <c r="K25347"/>
      <c r="L25347" s="172"/>
    </row>
    <row r="25348" spans="7:12" x14ac:dyDescent="0.15">
      <c r="G25348"/>
      <c r="H25348"/>
      <c r="I25348"/>
      <c r="J25348"/>
      <c r="K25348"/>
      <c r="L25348" s="172"/>
    </row>
    <row r="25349" spans="7:12" x14ac:dyDescent="0.15">
      <c r="G25349"/>
      <c r="H25349"/>
      <c r="I25349"/>
      <c r="J25349"/>
      <c r="K25349"/>
      <c r="L25349" s="172"/>
    </row>
    <row r="25350" spans="7:12" x14ac:dyDescent="0.15">
      <c r="G25350"/>
      <c r="H25350"/>
      <c r="I25350"/>
      <c r="J25350"/>
      <c r="K25350"/>
      <c r="L25350" s="172"/>
    </row>
    <row r="25351" spans="7:12" x14ac:dyDescent="0.15">
      <c r="G25351"/>
      <c r="H25351"/>
      <c r="I25351"/>
      <c r="J25351"/>
      <c r="K25351"/>
      <c r="L25351" s="172"/>
    </row>
    <row r="25352" spans="7:12" x14ac:dyDescent="0.15">
      <c r="G25352"/>
      <c r="H25352"/>
      <c r="I25352"/>
      <c r="J25352"/>
      <c r="K25352"/>
      <c r="L25352" s="172"/>
    </row>
    <row r="25353" spans="7:12" x14ac:dyDescent="0.15">
      <c r="G25353"/>
      <c r="H25353"/>
      <c r="I25353"/>
      <c r="J25353"/>
      <c r="K25353"/>
      <c r="L25353" s="172"/>
    </row>
    <row r="25354" spans="7:12" x14ac:dyDescent="0.15">
      <c r="G25354"/>
      <c r="H25354"/>
      <c r="I25354"/>
      <c r="J25354"/>
      <c r="K25354"/>
      <c r="L25354" s="172"/>
    </row>
    <row r="25355" spans="7:12" x14ac:dyDescent="0.15">
      <c r="G25355"/>
      <c r="H25355"/>
      <c r="I25355"/>
      <c r="J25355"/>
      <c r="K25355"/>
      <c r="L25355" s="172"/>
    </row>
    <row r="25356" spans="7:12" x14ac:dyDescent="0.15">
      <c r="G25356"/>
      <c r="H25356"/>
      <c r="I25356"/>
      <c r="J25356"/>
      <c r="K25356"/>
      <c r="L25356" s="172"/>
    </row>
    <row r="25357" spans="7:12" x14ac:dyDescent="0.15">
      <c r="G25357"/>
      <c r="H25357"/>
      <c r="I25357"/>
      <c r="J25357"/>
      <c r="K25357"/>
      <c r="L25357" s="172"/>
    </row>
    <row r="25358" spans="7:12" x14ac:dyDescent="0.15">
      <c r="G25358"/>
      <c r="H25358"/>
      <c r="I25358"/>
      <c r="J25358"/>
      <c r="K25358"/>
      <c r="L25358" s="172"/>
    </row>
    <row r="25359" spans="7:12" x14ac:dyDescent="0.15">
      <c r="G25359"/>
      <c r="H25359"/>
      <c r="I25359"/>
      <c r="J25359"/>
      <c r="K25359"/>
      <c r="L25359" s="172"/>
    </row>
    <row r="25360" spans="7:12" x14ac:dyDescent="0.15">
      <c r="G25360"/>
      <c r="H25360"/>
      <c r="I25360"/>
      <c r="J25360"/>
      <c r="K25360"/>
      <c r="L25360" s="172"/>
    </row>
    <row r="25361" spans="7:12" x14ac:dyDescent="0.15">
      <c r="G25361"/>
      <c r="H25361"/>
      <c r="I25361"/>
      <c r="J25361"/>
      <c r="K25361"/>
      <c r="L25361" s="172"/>
    </row>
    <row r="25362" spans="7:12" x14ac:dyDescent="0.15">
      <c r="G25362"/>
      <c r="H25362"/>
      <c r="I25362"/>
      <c r="J25362"/>
      <c r="K25362"/>
      <c r="L25362" s="172"/>
    </row>
    <row r="25363" spans="7:12" x14ac:dyDescent="0.15">
      <c r="G25363"/>
      <c r="H25363"/>
      <c r="I25363"/>
      <c r="J25363"/>
      <c r="K25363"/>
      <c r="L25363" s="172"/>
    </row>
    <row r="25364" spans="7:12" x14ac:dyDescent="0.15">
      <c r="G25364"/>
      <c r="H25364"/>
      <c r="I25364"/>
      <c r="J25364"/>
      <c r="K25364"/>
      <c r="L25364" s="172"/>
    </row>
    <row r="25365" spans="7:12" x14ac:dyDescent="0.15">
      <c r="G25365"/>
      <c r="H25365"/>
      <c r="I25365"/>
      <c r="J25365"/>
      <c r="K25365"/>
      <c r="L25365" s="172"/>
    </row>
    <row r="25366" spans="7:12" x14ac:dyDescent="0.15">
      <c r="G25366"/>
      <c r="H25366"/>
      <c r="I25366"/>
      <c r="J25366"/>
      <c r="K25366"/>
      <c r="L25366" s="172"/>
    </row>
    <row r="25367" spans="7:12" x14ac:dyDescent="0.15">
      <c r="G25367"/>
      <c r="H25367"/>
      <c r="I25367"/>
      <c r="J25367"/>
      <c r="K25367"/>
      <c r="L25367" s="172"/>
    </row>
    <row r="25368" spans="7:12" x14ac:dyDescent="0.15">
      <c r="G25368"/>
      <c r="H25368"/>
      <c r="I25368"/>
      <c r="J25368"/>
      <c r="K25368"/>
      <c r="L25368" s="172"/>
    </row>
    <row r="25369" spans="7:12" x14ac:dyDescent="0.15">
      <c r="G25369"/>
      <c r="H25369"/>
      <c r="I25369"/>
      <c r="J25369"/>
      <c r="K25369"/>
      <c r="L25369" s="172"/>
    </row>
    <row r="25370" spans="7:12" x14ac:dyDescent="0.15">
      <c r="G25370"/>
      <c r="H25370"/>
      <c r="I25370"/>
      <c r="J25370"/>
      <c r="K25370"/>
      <c r="L25370" s="172"/>
    </row>
    <row r="25371" spans="7:12" x14ac:dyDescent="0.15">
      <c r="G25371"/>
      <c r="H25371"/>
      <c r="I25371"/>
      <c r="J25371"/>
      <c r="K25371"/>
      <c r="L25371" s="172"/>
    </row>
    <row r="25372" spans="7:12" x14ac:dyDescent="0.15">
      <c r="G25372"/>
      <c r="H25372"/>
      <c r="I25372"/>
      <c r="J25372"/>
      <c r="K25372"/>
      <c r="L25372" s="172"/>
    </row>
    <row r="25373" spans="7:12" x14ac:dyDescent="0.15">
      <c r="G25373"/>
      <c r="H25373"/>
      <c r="I25373"/>
      <c r="J25373"/>
      <c r="K25373"/>
      <c r="L25373" s="172"/>
    </row>
    <row r="25374" spans="7:12" x14ac:dyDescent="0.15">
      <c r="G25374"/>
      <c r="H25374"/>
      <c r="I25374"/>
      <c r="J25374"/>
      <c r="K25374"/>
      <c r="L25374" s="172"/>
    </row>
    <row r="25375" spans="7:12" x14ac:dyDescent="0.15">
      <c r="G25375"/>
      <c r="H25375"/>
      <c r="I25375"/>
      <c r="J25375"/>
      <c r="K25375"/>
      <c r="L25375" s="172"/>
    </row>
    <row r="25376" spans="7:12" x14ac:dyDescent="0.15">
      <c r="G25376"/>
      <c r="H25376"/>
      <c r="I25376"/>
      <c r="J25376"/>
      <c r="K25376"/>
      <c r="L25376" s="172"/>
    </row>
    <row r="25377" spans="7:12" x14ac:dyDescent="0.15">
      <c r="G25377"/>
      <c r="H25377"/>
      <c r="I25377"/>
      <c r="J25377"/>
      <c r="K25377"/>
      <c r="L25377" s="172"/>
    </row>
    <row r="25378" spans="7:12" x14ac:dyDescent="0.15">
      <c r="G25378"/>
      <c r="H25378"/>
      <c r="I25378"/>
      <c r="J25378"/>
      <c r="K25378"/>
      <c r="L25378" s="172"/>
    </row>
    <row r="25379" spans="7:12" x14ac:dyDescent="0.15">
      <c r="G25379"/>
      <c r="H25379"/>
      <c r="I25379"/>
      <c r="J25379"/>
      <c r="K25379"/>
      <c r="L25379" s="172"/>
    </row>
    <row r="25380" spans="7:12" x14ac:dyDescent="0.15">
      <c r="G25380"/>
      <c r="H25380"/>
      <c r="I25380"/>
      <c r="J25380"/>
      <c r="K25380"/>
      <c r="L25380" s="172"/>
    </row>
    <row r="25381" spans="7:12" x14ac:dyDescent="0.15">
      <c r="G25381"/>
      <c r="H25381"/>
      <c r="I25381"/>
      <c r="J25381"/>
      <c r="K25381"/>
      <c r="L25381" s="172"/>
    </row>
    <row r="25382" spans="7:12" x14ac:dyDescent="0.15">
      <c r="G25382"/>
      <c r="H25382"/>
      <c r="I25382"/>
      <c r="J25382"/>
      <c r="K25382"/>
      <c r="L25382" s="172"/>
    </row>
    <row r="25383" spans="7:12" x14ac:dyDescent="0.15">
      <c r="G25383"/>
      <c r="H25383"/>
      <c r="I25383"/>
      <c r="J25383"/>
      <c r="K25383"/>
      <c r="L25383" s="172"/>
    </row>
    <row r="25384" spans="7:12" x14ac:dyDescent="0.15">
      <c r="G25384"/>
      <c r="H25384"/>
      <c r="I25384"/>
      <c r="J25384"/>
      <c r="K25384"/>
      <c r="L25384" s="172"/>
    </row>
    <row r="25385" spans="7:12" x14ac:dyDescent="0.15">
      <c r="G25385"/>
      <c r="H25385"/>
      <c r="I25385"/>
      <c r="J25385"/>
      <c r="K25385"/>
      <c r="L25385" s="172"/>
    </row>
    <row r="25386" spans="7:12" x14ac:dyDescent="0.15">
      <c r="G25386"/>
      <c r="H25386"/>
      <c r="I25386"/>
      <c r="J25386"/>
      <c r="K25386"/>
      <c r="L25386" s="172"/>
    </row>
    <row r="25387" spans="7:12" x14ac:dyDescent="0.15">
      <c r="G25387"/>
      <c r="H25387"/>
      <c r="I25387"/>
      <c r="J25387"/>
      <c r="K25387"/>
      <c r="L25387" s="172"/>
    </row>
    <row r="25388" spans="7:12" x14ac:dyDescent="0.15">
      <c r="G25388"/>
      <c r="H25388"/>
      <c r="I25388"/>
      <c r="J25388"/>
      <c r="K25388"/>
      <c r="L25388" s="172"/>
    </row>
    <row r="25389" spans="7:12" x14ac:dyDescent="0.15">
      <c r="G25389"/>
      <c r="H25389"/>
      <c r="I25389"/>
      <c r="J25389"/>
      <c r="K25389"/>
      <c r="L25389" s="172"/>
    </row>
    <row r="25390" spans="7:12" x14ac:dyDescent="0.15">
      <c r="G25390"/>
      <c r="H25390"/>
      <c r="I25390"/>
      <c r="J25390"/>
      <c r="K25390"/>
      <c r="L25390" s="172"/>
    </row>
    <row r="25391" spans="7:12" x14ac:dyDescent="0.15">
      <c r="G25391"/>
      <c r="H25391"/>
      <c r="I25391"/>
      <c r="J25391"/>
      <c r="K25391"/>
      <c r="L25391" s="172"/>
    </row>
    <row r="25392" spans="7:12" x14ac:dyDescent="0.15">
      <c r="G25392"/>
      <c r="H25392"/>
      <c r="I25392"/>
      <c r="J25392"/>
      <c r="K25392"/>
      <c r="L25392" s="172"/>
    </row>
    <row r="25393" spans="7:12" x14ac:dyDescent="0.15">
      <c r="G25393"/>
      <c r="H25393"/>
      <c r="I25393"/>
      <c r="J25393"/>
      <c r="K25393"/>
      <c r="L25393" s="172"/>
    </row>
    <row r="25394" spans="7:12" x14ac:dyDescent="0.15">
      <c r="G25394"/>
      <c r="H25394"/>
      <c r="I25394"/>
      <c r="J25394"/>
      <c r="K25394"/>
      <c r="L25394" s="172"/>
    </row>
    <row r="25395" spans="7:12" x14ac:dyDescent="0.15">
      <c r="G25395"/>
      <c r="H25395"/>
      <c r="I25395"/>
      <c r="J25395"/>
      <c r="K25395"/>
      <c r="L25395" s="172"/>
    </row>
    <row r="25396" spans="7:12" x14ac:dyDescent="0.15">
      <c r="G25396"/>
      <c r="H25396"/>
      <c r="I25396"/>
      <c r="J25396"/>
      <c r="K25396"/>
      <c r="L25396" s="172"/>
    </row>
    <row r="25397" spans="7:12" x14ac:dyDescent="0.15">
      <c r="G25397"/>
      <c r="H25397"/>
      <c r="I25397"/>
      <c r="J25397"/>
      <c r="K25397"/>
      <c r="L25397" s="172"/>
    </row>
    <row r="25398" spans="7:12" x14ac:dyDescent="0.15">
      <c r="G25398"/>
      <c r="H25398"/>
      <c r="I25398"/>
      <c r="J25398"/>
      <c r="K25398"/>
      <c r="L25398" s="172"/>
    </row>
    <row r="25399" spans="7:12" x14ac:dyDescent="0.15">
      <c r="G25399"/>
      <c r="H25399"/>
      <c r="I25399"/>
      <c r="J25399"/>
      <c r="K25399"/>
      <c r="L25399" s="172"/>
    </row>
    <row r="25400" spans="7:12" x14ac:dyDescent="0.15">
      <c r="G25400"/>
      <c r="H25400"/>
      <c r="I25400"/>
      <c r="J25400"/>
      <c r="K25400"/>
      <c r="L25400" s="172"/>
    </row>
    <row r="25401" spans="7:12" x14ac:dyDescent="0.15">
      <c r="G25401"/>
      <c r="H25401"/>
      <c r="I25401"/>
      <c r="J25401"/>
      <c r="K25401"/>
      <c r="L25401" s="172"/>
    </row>
    <row r="25402" spans="7:12" x14ac:dyDescent="0.15">
      <c r="G25402"/>
      <c r="H25402"/>
      <c r="I25402"/>
      <c r="J25402"/>
      <c r="K25402"/>
      <c r="L25402" s="172"/>
    </row>
    <row r="25403" spans="7:12" x14ac:dyDescent="0.15">
      <c r="G25403"/>
      <c r="H25403"/>
      <c r="I25403"/>
      <c r="J25403"/>
      <c r="K25403"/>
      <c r="L25403" s="172"/>
    </row>
    <row r="25404" spans="7:12" x14ac:dyDescent="0.15">
      <c r="G25404"/>
      <c r="H25404"/>
      <c r="I25404"/>
      <c r="J25404"/>
      <c r="K25404"/>
      <c r="L25404" s="172"/>
    </row>
    <row r="25405" spans="7:12" x14ac:dyDescent="0.15">
      <c r="G25405"/>
      <c r="H25405"/>
      <c r="I25405"/>
      <c r="J25405"/>
      <c r="K25405"/>
      <c r="L25405" s="172"/>
    </row>
    <row r="25406" spans="7:12" x14ac:dyDescent="0.15">
      <c r="G25406"/>
      <c r="H25406"/>
      <c r="I25406"/>
      <c r="J25406"/>
      <c r="K25406"/>
      <c r="L25406" s="172"/>
    </row>
    <row r="25407" spans="7:12" x14ac:dyDescent="0.15">
      <c r="G25407"/>
      <c r="H25407"/>
      <c r="I25407"/>
      <c r="J25407"/>
      <c r="K25407"/>
      <c r="L25407" s="172"/>
    </row>
    <row r="25408" spans="7:12" x14ac:dyDescent="0.15">
      <c r="G25408"/>
      <c r="H25408"/>
      <c r="I25408"/>
      <c r="J25408"/>
      <c r="K25408"/>
      <c r="L25408" s="172"/>
    </row>
    <row r="25409" spans="7:12" x14ac:dyDescent="0.15">
      <c r="G25409"/>
      <c r="H25409"/>
      <c r="I25409"/>
      <c r="J25409"/>
      <c r="K25409"/>
      <c r="L25409" s="172"/>
    </row>
    <row r="25410" spans="7:12" x14ac:dyDescent="0.15">
      <c r="G25410"/>
      <c r="H25410"/>
      <c r="I25410"/>
      <c r="J25410"/>
      <c r="K25410"/>
      <c r="L25410" s="172"/>
    </row>
    <row r="25411" spans="7:12" x14ac:dyDescent="0.15">
      <c r="G25411"/>
      <c r="H25411"/>
      <c r="I25411"/>
      <c r="J25411"/>
      <c r="K25411"/>
      <c r="L25411" s="172"/>
    </row>
    <row r="25412" spans="7:12" x14ac:dyDescent="0.15">
      <c r="G25412"/>
      <c r="H25412"/>
      <c r="I25412"/>
      <c r="J25412"/>
      <c r="K25412"/>
      <c r="L25412" s="172"/>
    </row>
    <row r="25413" spans="7:12" x14ac:dyDescent="0.15">
      <c r="G25413"/>
      <c r="H25413"/>
      <c r="I25413"/>
      <c r="J25413"/>
      <c r="K25413"/>
      <c r="L25413" s="172"/>
    </row>
    <row r="25414" spans="7:12" x14ac:dyDescent="0.15">
      <c r="G25414"/>
      <c r="H25414"/>
      <c r="I25414"/>
      <c r="J25414"/>
      <c r="K25414"/>
      <c r="L25414" s="172"/>
    </row>
    <row r="25415" spans="7:12" x14ac:dyDescent="0.15">
      <c r="G25415"/>
      <c r="H25415"/>
      <c r="I25415"/>
      <c r="J25415"/>
      <c r="K25415"/>
      <c r="L25415" s="172"/>
    </row>
    <row r="25416" spans="7:12" x14ac:dyDescent="0.15">
      <c r="G25416"/>
      <c r="H25416"/>
      <c r="I25416"/>
      <c r="J25416"/>
      <c r="K25416"/>
      <c r="L25416" s="172"/>
    </row>
    <row r="25417" spans="7:12" x14ac:dyDescent="0.15">
      <c r="G25417"/>
      <c r="H25417"/>
      <c r="I25417"/>
      <c r="J25417"/>
      <c r="K25417"/>
      <c r="L25417" s="172"/>
    </row>
    <row r="25418" spans="7:12" x14ac:dyDescent="0.15">
      <c r="G25418"/>
      <c r="H25418"/>
      <c r="I25418"/>
      <c r="J25418"/>
      <c r="K25418"/>
      <c r="L25418" s="172"/>
    </row>
    <row r="25419" spans="7:12" x14ac:dyDescent="0.15">
      <c r="G25419"/>
      <c r="H25419"/>
      <c r="I25419"/>
      <c r="J25419"/>
      <c r="K25419"/>
      <c r="L25419" s="172"/>
    </row>
    <row r="25420" spans="7:12" x14ac:dyDescent="0.15">
      <c r="G25420"/>
      <c r="H25420"/>
      <c r="I25420"/>
      <c r="J25420"/>
      <c r="K25420"/>
      <c r="L25420" s="172"/>
    </row>
    <row r="25421" spans="7:12" x14ac:dyDescent="0.15">
      <c r="G25421"/>
      <c r="H25421"/>
      <c r="I25421"/>
      <c r="J25421"/>
      <c r="K25421"/>
      <c r="L25421" s="172"/>
    </row>
    <row r="25422" spans="7:12" x14ac:dyDescent="0.15">
      <c r="G25422"/>
      <c r="H25422"/>
      <c r="I25422"/>
      <c r="J25422"/>
      <c r="K25422"/>
      <c r="L25422" s="172"/>
    </row>
    <row r="25423" spans="7:12" x14ac:dyDescent="0.15">
      <c r="G25423"/>
      <c r="H25423"/>
      <c r="I25423"/>
      <c r="J25423"/>
      <c r="K25423"/>
      <c r="L25423" s="172"/>
    </row>
    <row r="25424" spans="7:12" x14ac:dyDescent="0.15">
      <c r="G25424"/>
      <c r="H25424"/>
      <c r="I25424"/>
      <c r="J25424"/>
      <c r="K25424"/>
      <c r="L25424" s="172"/>
    </row>
    <row r="25425" spans="7:12" x14ac:dyDescent="0.15">
      <c r="G25425"/>
      <c r="H25425"/>
      <c r="I25425"/>
      <c r="J25425"/>
      <c r="K25425"/>
      <c r="L25425" s="172"/>
    </row>
    <row r="25426" spans="7:12" x14ac:dyDescent="0.15">
      <c r="G25426"/>
      <c r="H25426"/>
      <c r="I25426"/>
      <c r="J25426"/>
      <c r="K25426"/>
      <c r="L25426" s="172"/>
    </row>
    <row r="25427" spans="7:12" x14ac:dyDescent="0.15">
      <c r="G25427"/>
      <c r="H25427"/>
      <c r="I25427"/>
      <c r="J25427"/>
      <c r="K25427"/>
      <c r="L25427" s="172"/>
    </row>
    <row r="25428" spans="7:12" x14ac:dyDescent="0.15">
      <c r="G25428"/>
      <c r="H25428"/>
      <c r="I25428"/>
      <c r="J25428"/>
      <c r="K25428"/>
      <c r="L25428" s="172"/>
    </row>
    <row r="25429" spans="7:12" x14ac:dyDescent="0.15">
      <c r="G25429"/>
      <c r="H25429"/>
      <c r="I25429"/>
      <c r="J25429"/>
      <c r="K25429"/>
      <c r="L25429" s="172"/>
    </row>
    <row r="25430" spans="7:12" x14ac:dyDescent="0.15">
      <c r="G25430"/>
      <c r="H25430"/>
      <c r="I25430"/>
      <c r="J25430"/>
      <c r="K25430"/>
      <c r="L25430" s="172"/>
    </row>
    <row r="25431" spans="7:12" x14ac:dyDescent="0.15">
      <c r="G25431"/>
      <c r="H25431"/>
      <c r="I25431"/>
      <c r="J25431"/>
      <c r="K25431"/>
      <c r="L25431" s="172"/>
    </row>
    <row r="25432" spans="7:12" x14ac:dyDescent="0.15">
      <c r="G25432"/>
      <c r="H25432"/>
      <c r="I25432"/>
      <c r="J25432"/>
      <c r="K25432"/>
      <c r="L25432" s="172"/>
    </row>
    <row r="25433" spans="7:12" x14ac:dyDescent="0.15">
      <c r="G25433"/>
      <c r="H25433"/>
      <c r="I25433"/>
      <c r="J25433"/>
      <c r="K25433"/>
      <c r="L25433" s="172"/>
    </row>
    <row r="25434" spans="7:12" x14ac:dyDescent="0.15">
      <c r="G25434"/>
      <c r="H25434"/>
      <c r="I25434"/>
      <c r="J25434"/>
      <c r="K25434"/>
      <c r="L25434" s="172"/>
    </row>
    <row r="25435" spans="7:12" x14ac:dyDescent="0.15">
      <c r="G25435"/>
      <c r="H25435"/>
      <c r="I25435"/>
      <c r="J25435"/>
      <c r="K25435"/>
      <c r="L25435" s="172"/>
    </row>
    <row r="25436" spans="7:12" x14ac:dyDescent="0.15">
      <c r="G25436"/>
      <c r="H25436"/>
      <c r="I25436"/>
      <c r="J25436"/>
      <c r="K25436"/>
      <c r="L25436" s="172"/>
    </row>
    <row r="25437" spans="7:12" x14ac:dyDescent="0.15">
      <c r="G25437"/>
      <c r="H25437"/>
      <c r="I25437"/>
      <c r="J25437"/>
      <c r="K25437"/>
      <c r="L25437" s="172"/>
    </row>
    <row r="25438" spans="7:12" x14ac:dyDescent="0.15">
      <c r="G25438"/>
      <c r="H25438"/>
      <c r="I25438"/>
      <c r="J25438"/>
      <c r="K25438"/>
      <c r="L25438" s="172"/>
    </row>
    <row r="25439" spans="7:12" x14ac:dyDescent="0.15">
      <c r="G25439"/>
      <c r="H25439"/>
      <c r="I25439"/>
      <c r="J25439"/>
      <c r="K25439"/>
      <c r="L25439" s="172"/>
    </row>
    <row r="25440" spans="7:12" x14ac:dyDescent="0.15">
      <c r="G25440"/>
      <c r="H25440"/>
      <c r="I25440"/>
      <c r="J25440"/>
      <c r="K25440"/>
      <c r="L25440" s="172"/>
    </row>
    <row r="25441" spans="7:12" x14ac:dyDescent="0.15">
      <c r="G25441"/>
      <c r="H25441"/>
      <c r="I25441"/>
      <c r="J25441"/>
      <c r="K25441"/>
      <c r="L25441" s="172"/>
    </row>
    <row r="25442" spans="7:12" x14ac:dyDescent="0.15">
      <c r="G25442"/>
      <c r="H25442"/>
      <c r="I25442"/>
      <c r="J25442"/>
      <c r="K25442"/>
      <c r="L25442" s="172"/>
    </row>
    <row r="25443" spans="7:12" x14ac:dyDescent="0.15">
      <c r="G25443"/>
      <c r="H25443"/>
      <c r="I25443"/>
      <c r="J25443"/>
      <c r="K25443"/>
      <c r="L25443" s="172"/>
    </row>
    <row r="25444" spans="7:12" x14ac:dyDescent="0.15">
      <c r="G25444"/>
      <c r="H25444"/>
      <c r="I25444"/>
      <c r="J25444"/>
      <c r="K25444"/>
      <c r="L25444" s="172"/>
    </row>
    <row r="25445" spans="7:12" x14ac:dyDescent="0.15">
      <c r="G25445"/>
      <c r="H25445"/>
      <c r="I25445"/>
      <c r="J25445"/>
      <c r="K25445"/>
      <c r="L25445" s="172"/>
    </row>
    <row r="25446" spans="7:12" x14ac:dyDescent="0.15">
      <c r="G25446"/>
      <c r="H25446"/>
      <c r="I25446"/>
      <c r="J25446"/>
      <c r="K25446"/>
      <c r="L25446" s="172"/>
    </row>
    <row r="25447" spans="7:12" x14ac:dyDescent="0.15">
      <c r="G25447"/>
      <c r="H25447"/>
      <c r="I25447"/>
      <c r="J25447"/>
      <c r="K25447"/>
      <c r="L25447" s="172"/>
    </row>
    <row r="25448" spans="7:12" x14ac:dyDescent="0.15">
      <c r="G25448"/>
      <c r="H25448"/>
      <c r="I25448"/>
      <c r="J25448"/>
      <c r="K25448"/>
      <c r="L25448" s="172"/>
    </row>
    <row r="25449" spans="7:12" x14ac:dyDescent="0.15">
      <c r="G25449"/>
      <c r="H25449"/>
      <c r="I25449"/>
      <c r="J25449"/>
      <c r="K25449"/>
      <c r="L25449" s="172"/>
    </row>
    <row r="25450" spans="7:12" x14ac:dyDescent="0.15">
      <c r="G25450"/>
      <c r="H25450"/>
      <c r="I25450"/>
      <c r="J25450"/>
      <c r="K25450"/>
      <c r="L25450" s="172"/>
    </row>
    <row r="25451" spans="7:12" x14ac:dyDescent="0.15">
      <c r="G25451"/>
      <c r="H25451"/>
      <c r="I25451"/>
      <c r="J25451"/>
      <c r="K25451"/>
      <c r="L25451" s="172"/>
    </row>
    <row r="25452" spans="7:12" x14ac:dyDescent="0.15">
      <c r="G25452"/>
      <c r="H25452"/>
      <c r="I25452"/>
      <c r="J25452"/>
      <c r="K25452"/>
      <c r="L25452" s="172"/>
    </row>
    <row r="25453" spans="7:12" x14ac:dyDescent="0.15">
      <c r="G25453"/>
      <c r="H25453"/>
      <c r="I25453"/>
      <c r="J25453"/>
      <c r="K25453"/>
      <c r="L25453" s="172"/>
    </row>
    <row r="25454" spans="7:12" x14ac:dyDescent="0.15">
      <c r="G25454"/>
      <c r="H25454"/>
      <c r="I25454"/>
      <c r="J25454"/>
      <c r="K25454"/>
      <c r="L25454" s="172"/>
    </row>
    <row r="25455" spans="7:12" x14ac:dyDescent="0.15">
      <c r="G25455"/>
      <c r="H25455"/>
      <c r="I25455"/>
      <c r="J25455"/>
      <c r="K25455"/>
      <c r="L25455" s="172"/>
    </row>
    <row r="25456" spans="7:12" x14ac:dyDescent="0.15">
      <c r="G25456"/>
      <c r="H25456"/>
      <c r="I25456"/>
      <c r="J25456"/>
      <c r="K25456"/>
      <c r="L25456" s="172"/>
    </row>
    <row r="25457" spans="7:12" x14ac:dyDescent="0.15">
      <c r="G25457"/>
      <c r="H25457"/>
      <c r="I25457"/>
      <c r="J25457"/>
      <c r="K25457"/>
      <c r="L25457" s="172"/>
    </row>
    <row r="25458" spans="7:12" x14ac:dyDescent="0.15">
      <c r="G25458"/>
      <c r="H25458"/>
      <c r="I25458"/>
      <c r="J25458"/>
      <c r="K25458"/>
      <c r="L25458" s="172"/>
    </row>
    <row r="25459" spans="7:12" x14ac:dyDescent="0.15">
      <c r="G25459"/>
      <c r="H25459"/>
      <c r="I25459"/>
      <c r="J25459"/>
      <c r="K25459"/>
      <c r="L25459" s="172"/>
    </row>
    <row r="25460" spans="7:12" x14ac:dyDescent="0.15">
      <c r="G25460"/>
      <c r="H25460"/>
      <c r="I25460"/>
      <c r="J25460"/>
      <c r="K25460"/>
      <c r="L25460" s="172"/>
    </row>
    <row r="25461" spans="7:12" x14ac:dyDescent="0.15">
      <c r="G25461"/>
      <c r="H25461"/>
      <c r="I25461"/>
      <c r="J25461"/>
      <c r="K25461"/>
      <c r="L25461" s="172"/>
    </row>
    <row r="25462" spans="7:12" x14ac:dyDescent="0.15">
      <c r="G25462"/>
      <c r="H25462"/>
      <c r="I25462"/>
      <c r="J25462"/>
      <c r="K25462"/>
      <c r="L25462" s="172"/>
    </row>
    <row r="25463" spans="7:12" x14ac:dyDescent="0.15">
      <c r="G25463"/>
      <c r="H25463"/>
      <c r="I25463"/>
      <c r="J25463"/>
      <c r="K25463"/>
      <c r="L25463" s="172"/>
    </row>
    <row r="25464" spans="7:12" x14ac:dyDescent="0.15">
      <c r="G25464"/>
      <c r="H25464"/>
      <c r="I25464"/>
      <c r="J25464"/>
      <c r="K25464"/>
      <c r="L25464" s="172"/>
    </row>
    <row r="25465" spans="7:12" x14ac:dyDescent="0.15">
      <c r="G25465"/>
      <c r="H25465"/>
      <c r="I25465"/>
      <c r="J25465"/>
      <c r="K25465"/>
      <c r="L25465" s="172"/>
    </row>
    <row r="25466" spans="7:12" x14ac:dyDescent="0.15">
      <c r="G25466"/>
      <c r="H25466"/>
      <c r="I25466"/>
      <c r="J25466"/>
      <c r="K25466"/>
      <c r="L25466" s="172"/>
    </row>
    <row r="25467" spans="7:12" x14ac:dyDescent="0.15">
      <c r="G25467"/>
      <c r="H25467"/>
      <c r="I25467"/>
      <c r="J25467"/>
      <c r="K25467"/>
      <c r="L25467" s="172"/>
    </row>
    <row r="25468" spans="7:12" x14ac:dyDescent="0.15">
      <c r="G25468"/>
      <c r="H25468"/>
      <c r="I25468"/>
      <c r="J25468"/>
      <c r="K25468"/>
      <c r="L25468" s="172"/>
    </row>
    <row r="25469" spans="7:12" x14ac:dyDescent="0.15">
      <c r="G25469"/>
      <c r="H25469"/>
      <c r="I25469"/>
      <c r="J25469"/>
      <c r="K25469"/>
      <c r="L25469" s="172"/>
    </row>
    <row r="25470" spans="7:12" x14ac:dyDescent="0.15">
      <c r="G25470"/>
      <c r="H25470"/>
      <c r="I25470"/>
      <c r="J25470"/>
      <c r="K25470"/>
      <c r="L25470" s="172"/>
    </row>
    <row r="25471" spans="7:12" x14ac:dyDescent="0.15">
      <c r="G25471"/>
      <c r="H25471"/>
      <c r="I25471"/>
      <c r="J25471"/>
      <c r="K25471"/>
      <c r="L25471" s="172"/>
    </row>
    <row r="25472" spans="7:12" x14ac:dyDescent="0.15">
      <c r="G25472"/>
      <c r="H25472"/>
      <c r="I25472"/>
      <c r="J25472"/>
      <c r="K25472"/>
      <c r="L25472" s="172"/>
    </row>
    <row r="25473" spans="7:12" x14ac:dyDescent="0.15">
      <c r="G25473"/>
      <c r="H25473"/>
      <c r="I25473"/>
      <c r="J25473"/>
      <c r="K25473"/>
      <c r="L25473" s="172"/>
    </row>
    <row r="25474" spans="7:12" x14ac:dyDescent="0.15">
      <c r="G25474"/>
      <c r="H25474"/>
      <c r="I25474"/>
      <c r="J25474"/>
      <c r="K25474"/>
      <c r="L25474" s="172"/>
    </row>
    <row r="25475" spans="7:12" x14ac:dyDescent="0.15">
      <c r="G25475"/>
      <c r="H25475"/>
      <c r="I25475"/>
      <c r="J25475"/>
      <c r="K25475"/>
      <c r="L25475" s="172"/>
    </row>
    <row r="25476" spans="7:12" x14ac:dyDescent="0.15">
      <c r="G25476"/>
      <c r="H25476"/>
      <c r="I25476"/>
      <c r="J25476"/>
      <c r="K25476"/>
      <c r="L25476" s="172"/>
    </row>
    <row r="25477" spans="7:12" x14ac:dyDescent="0.15">
      <c r="G25477"/>
      <c r="H25477"/>
      <c r="I25477"/>
      <c r="J25477"/>
      <c r="K25477"/>
      <c r="L25477" s="172"/>
    </row>
    <row r="25478" spans="7:12" x14ac:dyDescent="0.15">
      <c r="G25478"/>
      <c r="H25478"/>
      <c r="I25478"/>
      <c r="J25478"/>
      <c r="K25478"/>
      <c r="L25478" s="172"/>
    </row>
    <row r="25479" spans="7:12" x14ac:dyDescent="0.15">
      <c r="G25479"/>
      <c r="H25479"/>
      <c r="I25479"/>
      <c r="J25479"/>
      <c r="K25479"/>
      <c r="L25479" s="172"/>
    </row>
    <row r="25480" spans="7:12" x14ac:dyDescent="0.15">
      <c r="G25480"/>
      <c r="H25480"/>
      <c r="I25480"/>
      <c r="J25480"/>
      <c r="K25480"/>
      <c r="L25480" s="172"/>
    </row>
    <row r="25481" spans="7:12" x14ac:dyDescent="0.15">
      <c r="G25481"/>
      <c r="H25481"/>
      <c r="I25481"/>
      <c r="J25481"/>
      <c r="K25481"/>
      <c r="L25481" s="172"/>
    </row>
    <row r="25482" spans="7:12" x14ac:dyDescent="0.15">
      <c r="G25482"/>
      <c r="H25482"/>
      <c r="I25482"/>
      <c r="J25482"/>
      <c r="K25482"/>
      <c r="L25482" s="172"/>
    </row>
    <row r="25483" spans="7:12" x14ac:dyDescent="0.15">
      <c r="G25483"/>
      <c r="H25483"/>
      <c r="I25483"/>
      <c r="J25483"/>
      <c r="K25483"/>
      <c r="L25483" s="172"/>
    </row>
    <row r="25484" spans="7:12" x14ac:dyDescent="0.15">
      <c r="G25484"/>
      <c r="H25484"/>
      <c r="I25484"/>
      <c r="J25484"/>
      <c r="K25484"/>
      <c r="L25484" s="172"/>
    </row>
    <row r="25485" spans="7:12" x14ac:dyDescent="0.15">
      <c r="G25485"/>
      <c r="H25485"/>
      <c r="I25485"/>
      <c r="J25485"/>
      <c r="K25485"/>
      <c r="L25485" s="172"/>
    </row>
    <row r="25486" spans="7:12" x14ac:dyDescent="0.15">
      <c r="G25486"/>
      <c r="H25486"/>
      <c r="I25486"/>
      <c r="J25486"/>
      <c r="K25486"/>
      <c r="L25486" s="172"/>
    </row>
    <row r="25487" spans="7:12" x14ac:dyDescent="0.15">
      <c r="G25487"/>
      <c r="H25487"/>
      <c r="I25487"/>
      <c r="J25487"/>
      <c r="K25487"/>
      <c r="L25487" s="172"/>
    </row>
    <row r="25488" spans="7:12" x14ac:dyDescent="0.15">
      <c r="G25488"/>
      <c r="H25488"/>
      <c r="I25488"/>
      <c r="J25488"/>
      <c r="K25488"/>
      <c r="L25488" s="172"/>
    </row>
    <row r="25489" spans="7:12" x14ac:dyDescent="0.15">
      <c r="G25489"/>
      <c r="H25489"/>
      <c r="I25489"/>
      <c r="J25489"/>
      <c r="K25489"/>
      <c r="L25489" s="172"/>
    </row>
    <row r="25490" spans="7:12" x14ac:dyDescent="0.15">
      <c r="G25490"/>
      <c r="H25490"/>
      <c r="I25490"/>
      <c r="J25490"/>
      <c r="K25490"/>
      <c r="L25490" s="172"/>
    </row>
    <row r="25491" spans="7:12" x14ac:dyDescent="0.15">
      <c r="G25491"/>
      <c r="H25491"/>
      <c r="I25491"/>
      <c r="J25491"/>
      <c r="K25491"/>
      <c r="L25491" s="172"/>
    </row>
    <row r="25492" spans="7:12" x14ac:dyDescent="0.15">
      <c r="G25492"/>
      <c r="H25492"/>
      <c r="I25492"/>
      <c r="J25492"/>
      <c r="K25492"/>
      <c r="L25492" s="172"/>
    </row>
    <row r="25493" spans="7:12" x14ac:dyDescent="0.15">
      <c r="G25493"/>
      <c r="H25493"/>
      <c r="I25493"/>
      <c r="J25493"/>
      <c r="K25493"/>
      <c r="L25493" s="172"/>
    </row>
    <row r="25494" spans="7:12" x14ac:dyDescent="0.15">
      <c r="G25494"/>
      <c r="H25494"/>
      <c r="I25494"/>
      <c r="J25494"/>
      <c r="K25494"/>
      <c r="L25494" s="172"/>
    </row>
    <row r="25495" spans="7:12" x14ac:dyDescent="0.15">
      <c r="G25495"/>
      <c r="H25495"/>
      <c r="I25495"/>
      <c r="J25495"/>
      <c r="K25495"/>
      <c r="L25495" s="172"/>
    </row>
    <row r="25496" spans="7:12" x14ac:dyDescent="0.15">
      <c r="G25496"/>
      <c r="H25496"/>
      <c r="I25496"/>
      <c r="J25496"/>
      <c r="K25496"/>
      <c r="L25496" s="172"/>
    </row>
    <row r="25497" spans="7:12" x14ac:dyDescent="0.15">
      <c r="G25497"/>
      <c r="H25497"/>
      <c r="I25497"/>
      <c r="J25497"/>
      <c r="K25497"/>
      <c r="L25497" s="172"/>
    </row>
    <row r="25498" spans="7:12" x14ac:dyDescent="0.15">
      <c r="G25498"/>
      <c r="H25498"/>
      <c r="I25498"/>
      <c r="J25498"/>
      <c r="K25498"/>
      <c r="L25498" s="172"/>
    </row>
    <row r="25499" spans="7:12" x14ac:dyDescent="0.15">
      <c r="G25499"/>
      <c r="H25499"/>
      <c r="I25499"/>
      <c r="J25499"/>
      <c r="K25499"/>
      <c r="L25499" s="172"/>
    </row>
    <row r="25500" spans="7:12" x14ac:dyDescent="0.15">
      <c r="G25500"/>
      <c r="H25500"/>
      <c r="I25500"/>
      <c r="J25500"/>
      <c r="K25500"/>
      <c r="L25500" s="172"/>
    </row>
    <row r="25501" spans="7:12" x14ac:dyDescent="0.15">
      <c r="G25501"/>
      <c r="H25501"/>
      <c r="I25501"/>
      <c r="J25501"/>
      <c r="K25501"/>
      <c r="L25501" s="172"/>
    </row>
    <row r="25502" spans="7:12" x14ac:dyDescent="0.15">
      <c r="G25502"/>
      <c r="H25502"/>
      <c r="I25502"/>
      <c r="J25502"/>
      <c r="K25502"/>
      <c r="L25502" s="172"/>
    </row>
    <row r="25503" spans="7:12" x14ac:dyDescent="0.15">
      <c r="G25503"/>
      <c r="H25503"/>
      <c r="I25503"/>
      <c r="J25503"/>
      <c r="K25503"/>
      <c r="L25503" s="172"/>
    </row>
    <row r="25504" spans="7:12" x14ac:dyDescent="0.15">
      <c r="G25504"/>
      <c r="H25504"/>
      <c r="I25504"/>
      <c r="J25504"/>
      <c r="K25504"/>
      <c r="L25504" s="172"/>
    </row>
    <row r="25505" spans="7:12" x14ac:dyDescent="0.15">
      <c r="G25505"/>
      <c r="H25505"/>
      <c r="I25505"/>
      <c r="J25505"/>
      <c r="K25505"/>
      <c r="L25505" s="172"/>
    </row>
    <row r="25506" spans="7:12" x14ac:dyDescent="0.15">
      <c r="G25506"/>
      <c r="H25506"/>
      <c r="I25506"/>
      <c r="J25506"/>
      <c r="K25506"/>
      <c r="L25506" s="172"/>
    </row>
    <row r="25507" spans="7:12" x14ac:dyDescent="0.15">
      <c r="G25507"/>
      <c r="H25507"/>
      <c r="I25507"/>
      <c r="J25507"/>
      <c r="K25507"/>
      <c r="L25507" s="172"/>
    </row>
    <row r="25508" spans="7:12" x14ac:dyDescent="0.15">
      <c r="G25508"/>
      <c r="H25508"/>
      <c r="I25508"/>
      <c r="J25508"/>
      <c r="K25508"/>
      <c r="L25508" s="172"/>
    </row>
    <row r="25509" spans="7:12" x14ac:dyDescent="0.15">
      <c r="G25509"/>
      <c r="H25509"/>
      <c r="I25509"/>
      <c r="J25509"/>
      <c r="K25509"/>
      <c r="L25509" s="172"/>
    </row>
    <row r="25510" spans="7:12" x14ac:dyDescent="0.15">
      <c r="G25510"/>
      <c r="H25510"/>
      <c r="I25510"/>
      <c r="J25510"/>
      <c r="K25510"/>
      <c r="L25510" s="172"/>
    </row>
    <row r="25511" spans="7:12" x14ac:dyDescent="0.15">
      <c r="G25511"/>
      <c r="H25511"/>
      <c r="I25511"/>
      <c r="J25511"/>
      <c r="K25511"/>
      <c r="L25511" s="172"/>
    </row>
    <row r="25512" spans="7:12" x14ac:dyDescent="0.15">
      <c r="G25512"/>
      <c r="H25512"/>
      <c r="I25512"/>
      <c r="J25512"/>
      <c r="K25512"/>
      <c r="L25512" s="172"/>
    </row>
    <row r="25513" spans="7:12" x14ac:dyDescent="0.15">
      <c r="G25513"/>
      <c r="H25513"/>
      <c r="I25513"/>
      <c r="J25513"/>
      <c r="K25513"/>
      <c r="L25513" s="172"/>
    </row>
    <row r="25514" spans="7:12" x14ac:dyDescent="0.15">
      <c r="G25514"/>
      <c r="H25514"/>
      <c r="I25514"/>
      <c r="J25514"/>
      <c r="K25514"/>
      <c r="L25514" s="172"/>
    </row>
    <row r="25515" spans="7:12" x14ac:dyDescent="0.15">
      <c r="G25515"/>
      <c r="H25515"/>
      <c r="I25515"/>
      <c r="J25515"/>
      <c r="K25515"/>
      <c r="L25515" s="172"/>
    </row>
    <row r="25516" spans="7:12" x14ac:dyDescent="0.15">
      <c r="G25516"/>
      <c r="H25516"/>
      <c r="I25516"/>
      <c r="J25516"/>
      <c r="K25516"/>
      <c r="L25516" s="172"/>
    </row>
    <row r="25517" spans="7:12" x14ac:dyDescent="0.15">
      <c r="G25517"/>
      <c r="H25517"/>
      <c r="I25517"/>
      <c r="J25517"/>
      <c r="K25517"/>
      <c r="L25517" s="172"/>
    </row>
    <row r="25518" spans="7:12" x14ac:dyDescent="0.15">
      <c r="G25518"/>
      <c r="H25518"/>
      <c r="I25518"/>
      <c r="J25518"/>
      <c r="K25518"/>
      <c r="L25518" s="172"/>
    </row>
    <row r="25519" spans="7:12" x14ac:dyDescent="0.15">
      <c r="G25519"/>
      <c r="H25519"/>
      <c r="I25519"/>
      <c r="J25519"/>
      <c r="K25519"/>
      <c r="L25519" s="172"/>
    </row>
    <row r="25520" spans="7:12" x14ac:dyDescent="0.15">
      <c r="G25520"/>
      <c r="H25520"/>
      <c r="I25520"/>
      <c r="J25520"/>
      <c r="K25520"/>
      <c r="L25520" s="172"/>
    </row>
    <row r="25521" spans="7:12" x14ac:dyDescent="0.15">
      <c r="G25521"/>
      <c r="H25521"/>
      <c r="I25521"/>
      <c r="J25521"/>
      <c r="K25521"/>
      <c r="L25521" s="172"/>
    </row>
    <row r="25522" spans="7:12" x14ac:dyDescent="0.15">
      <c r="G25522"/>
      <c r="H25522"/>
      <c r="I25522"/>
      <c r="J25522"/>
      <c r="K25522"/>
      <c r="L25522" s="172"/>
    </row>
    <row r="25523" spans="7:12" x14ac:dyDescent="0.15">
      <c r="G25523"/>
      <c r="H25523"/>
      <c r="I25523"/>
      <c r="J25523"/>
      <c r="K25523"/>
      <c r="L25523" s="172"/>
    </row>
    <row r="25524" spans="7:12" x14ac:dyDescent="0.15">
      <c r="G25524"/>
      <c r="H25524"/>
      <c r="I25524"/>
      <c r="J25524"/>
      <c r="K25524"/>
      <c r="L25524" s="172"/>
    </row>
    <row r="25525" spans="7:12" x14ac:dyDescent="0.15">
      <c r="G25525"/>
      <c r="H25525"/>
      <c r="I25525"/>
      <c r="J25525"/>
      <c r="K25525"/>
      <c r="L25525" s="172"/>
    </row>
    <row r="25526" spans="7:12" x14ac:dyDescent="0.15">
      <c r="G25526"/>
      <c r="H25526"/>
      <c r="I25526"/>
      <c r="J25526"/>
      <c r="K25526"/>
      <c r="L25526" s="172"/>
    </row>
    <row r="25527" spans="7:12" x14ac:dyDescent="0.15">
      <c r="G25527"/>
      <c r="H25527"/>
      <c r="I25527"/>
      <c r="J25527"/>
      <c r="K25527"/>
      <c r="L25527" s="172"/>
    </row>
    <row r="25528" spans="7:12" x14ac:dyDescent="0.15">
      <c r="G25528"/>
      <c r="H25528"/>
      <c r="I25528"/>
      <c r="J25528"/>
      <c r="K25528"/>
      <c r="L25528" s="172"/>
    </row>
    <row r="25529" spans="7:12" x14ac:dyDescent="0.15">
      <c r="G25529"/>
      <c r="H25529"/>
      <c r="I25529"/>
      <c r="J25529"/>
      <c r="K25529"/>
      <c r="L25529" s="172"/>
    </row>
    <row r="25530" spans="7:12" x14ac:dyDescent="0.15">
      <c r="G25530"/>
      <c r="H25530"/>
      <c r="I25530"/>
      <c r="J25530"/>
      <c r="K25530"/>
      <c r="L25530" s="172"/>
    </row>
    <row r="25531" spans="7:12" x14ac:dyDescent="0.15">
      <c r="G25531"/>
      <c r="H25531"/>
      <c r="I25531"/>
      <c r="J25531"/>
      <c r="K25531"/>
      <c r="L25531" s="172"/>
    </row>
    <row r="25532" spans="7:12" x14ac:dyDescent="0.15">
      <c r="G25532"/>
      <c r="H25532"/>
      <c r="I25532"/>
      <c r="J25532"/>
      <c r="K25532"/>
      <c r="L25532" s="172"/>
    </row>
    <row r="25533" spans="7:12" x14ac:dyDescent="0.15">
      <c r="G25533"/>
      <c r="H25533"/>
      <c r="I25533"/>
      <c r="J25533"/>
      <c r="K25533"/>
      <c r="L25533" s="172"/>
    </row>
    <row r="25534" spans="7:12" x14ac:dyDescent="0.15">
      <c r="G25534"/>
      <c r="H25534"/>
      <c r="I25534"/>
      <c r="J25534"/>
      <c r="K25534"/>
      <c r="L25534" s="172"/>
    </row>
    <row r="25535" spans="7:12" x14ac:dyDescent="0.15">
      <c r="G25535"/>
      <c r="H25535"/>
      <c r="I25535"/>
      <c r="J25535"/>
      <c r="K25535"/>
      <c r="L25535" s="172"/>
    </row>
    <row r="25536" spans="7:12" x14ac:dyDescent="0.15">
      <c r="G25536"/>
      <c r="H25536"/>
      <c r="I25536"/>
      <c r="J25536"/>
      <c r="K25536"/>
      <c r="L25536" s="172"/>
    </row>
    <row r="25537" spans="7:12" x14ac:dyDescent="0.15">
      <c r="G25537"/>
      <c r="H25537"/>
      <c r="I25537"/>
      <c r="J25537"/>
      <c r="K25537"/>
      <c r="L25537" s="172"/>
    </row>
    <row r="25538" spans="7:12" x14ac:dyDescent="0.15">
      <c r="G25538"/>
      <c r="H25538"/>
      <c r="I25538"/>
      <c r="J25538"/>
      <c r="K25538"/>
      <c r="L25538" s="172"/>
    </row>
    <row r="25539" spans="7:12" x14ac:dyDescent="0.15">
      <c r="G25539"/>
      <c r="H25539"/>
      <c r="I25539"/>
      <c r="J25539"/>
      <c r="K25539"/>
      <c r="L25539" s="172"/>
    </row>
    <row r="25540" spans="7:12" x14ac:dyDescent="0.15">
      <c r="G25540"/>
      <c r="H25540"/>
      <c r="I25540"/>
      <c r="J25540"/>
      <c r="K25540"/>
      <c r="L25540" s="172"/>
    </row>
    <row r="25541" spans="7:12" x14ac:dyDescent="0.15">
      <c r="G25541"/>
      <c r="H25541"/>
      <c r="I25541"/>
      <c r="J25541"/>
      <c r="K25541"/>
      <c r="L25541" s="172"/>
    </row>
    <row r="25542" spans="7:12" x14ac:dyDescent="0.15">
      <c r="G25542"/>
      <c r="H25542"/>
      <c r="I25542"/>
      <c r="J25542"/>
      <c r="K25542"/>
      <c r="L25542" s="172"/>
    </row>
    <row r="25543" spans="7:12" x14ac:dyDescent="0.15">
      <c r="G25543"/>
      <c r="H25543"/>
      <c r="I25543"/>
      <c r="J25543"/>
      <c r="K25543"/>
      <c r="L25543" s="172"/>
    </row>
    <row r="25544" spans="7:12" x14ac:dyDescent="0.15">
      <c r="G25544"/>
      <c r="H25544"/>
      <c r="I25544"/>
      <c r="J25544"/>
      <c r="K25544"/>
      <c r="L25544" s="172"/>
    </row>
    <row r="25545" spans="7:12" x14ac:dyDescent="0.15">
      <c r="G25545"/>
      <c r="H25545"/>
      <c r="I25545"/>
      <c r="J25545"/>
      <c r="K25545"/>
      <c r="L25545" s="172"/>
    </row>
    <row r="25546" spans="7:12" x14ac:dyDescent="0.15">
      <c r="G25546"/>
      <c r="H25546"/>
      <c r="I25546"/>
      <c r="J25546"/>
      <c r="K25546"/>
      <c r="L25546" s="172"/>
    </row>
    <row r="25547" spans="7:12" x14ac:dyDescent="0.15">
      <c r="G25547"/>
      <c r="H25547"/>
      <c r="I25547"/>
      <c r="J25547"/>
      <c r="K25547"/>
      <c r="L25547" s="172"/>
    </row>
    <row r="25548" spans="7:12" x14ac:dyDescent="0.15">
      <c r="G25548"/>
      <c r="H25548"/>
      <c r="I25548"/>
      <c r="J25548"/>
      <c r="K25548"/>
      <c r="L25548" s="172"/>
    </row>
    <row r="25549" spans="7:12" x14ac:dyDescent="0.15">
      <c r="G25549"/>
      <c r="H25549"/>
      <c r="I25549"/>
      <c r="J25549"/>
      <c r="K25549"/>
      <c r="L25549" s="172"/>
    </row>
    <row r="25550" spans="7:12" x14ac:dyDescent="0.15">
      <c r="G25550"/>
      <c r="H25550"/>
      <c r="I25550"/>
      <c r="J25550"/>
      <c r="K25550"/>
      <c r="L25550" s="172"/>
    </row>
    <row r="25551" spans="7:12" x14ac:dyDescent="0.15">
      <c r="G25551"/>
      <c r="H25551"/>
      <c r="I25551"/>
      <c r="J25551"/>
      <c r="K25551"/>
      <c r="L25551" s="172"/>
    </row>
    <row r="25552" spans="7:12" x14ac:dyDescent="0.15">
      <c r="G25552"/>
      <c r="H25552"/>
      <c r="I25552"/>
      <c r="J25552"/>
      <c r="K25552"/>
      <c r="L25552" s="172"/>
    </row>
    <row r="25553" spans="7:12" x14ac:dyDescent="0.15">
      <c r="G25553"/>
      <c r="H25553"/>
      <c r="I25553"/>
      <c r="J25553"/>
      <c r="K25553"/>
      <c r="L25553" s="172"/>
    </row>
    <row r="25554" spans="7:12" x14ac:dyDescent="0.15">
      <c r="G25554"/>
      <c r="H25554"/>
      <c r="I25554"/>
      <c r="J25554"/>
      <c r="K25554"/>
      <c r="L25554" s="172"/>
    </row>
    <row r="25555" spans="7:12" x14ac:dyDescent="0.15">
      <c r="G25555"/>
      <c r="H25555"/>
      <c r="I25555"/>
      <c r="J25555"/>
      <c r="K25555"/>
      <c r="L25555" s="172"/>
    </row>
    <row r="25556" spans="7:12" x14ac:dyDescent="0.15">
      <c r="G25556"/>
      <c r="H25556"/>
      <c r="I25556"/>
      <c r="J25556"/>
      <c r="K25556"/>
      <c r="L25556" s="172"/>
    </row>
    <row r="25557" spans="7:12" x14ac:dyDescent="0.15">
      <c r="G25557"/>
      <c r="H25557"/>
      <c r="I25557"/>
      <c r="J25557"/>
      <c r="K25557"/>
      <c r="L25557" s="172"/>
    </row>
    <row r="25558" spans="7:12" x14ac:dyDescent="0.15">
      <c r="G25558"/>
      <c r="H25558"/>
      <c r="I25558"/>
      <c r="J25558"/>
      <c r="K25558"/>
      <c r="L25558" s="172"/>
    </row>
    <row r="25559" spans="7:12" x14ac:dyDescent="0.15">
      <c r="G25559"/>
      <c r="H25559"/>
      <c r="I25559"/>
      <c r="J25559"/>
      <c r="K25559"/>
      <c r="L25559" s="172"/>
    </row>
    <row r="25560" spans="7:12" x14ac:dyDescent="0.15">
      <c r="G25560"/>
      <c r="H25560"/>
      <c r="I25560"/>
      <c r="J25560"/>
      <c r="K25560"/>
      <c r="L25560" s="172"/>
    </row>
    <row r="25561" spans="7:12" x14ac:dyDescent="0.15">
      <c r="G25561"/>
      <c r="H25561"/>
      <c r="I25561"/>
      <c r="J25561"/>
      <c r="K25561"/>
      <c r="L25561" s="172"/>
    </row>
    <row r="25562" spans="7:12" x14ac:dyDescent="0.15">
      <c r="G25562"/>
      <c r="H25562"/>
      <c r="I25562"/>
      <c r="J25562"/>
      <c r="K25562"/>
      <c r="L25562" s="172"/>
    </row>
    <row r="25563" spans="7:12" x14ac:dyDescent="0.15">
      <c r="G25563"/>
      <c r="H25563"/>
      <c r="I25563"/>
      <c r="J25563"/>
      <c r="K25563"/>
      <c r="L25563" s="172"/>
    </row>
    <row r="25564" spans="7:12" x14ac:dyDescent="0.15">
      <c r="G25564"/>
      <c r="H25564"/>
      <c r="I25564"/>
      <c r="J25564"/>
      <c r="K25564"/>
      <c r="L25564" s="172"/>
    </row>
    <row r="25565" spans="7:12" x14ac:dyDescent="0.15">
      <c r="G25565"/>
      <c r="H25565"/>
      <c r="I25565"/>
      <c r="J25565"/>
      <c r="K25565"/>
      <c r="L25565" s="172"/>
    </row>
    <row r="25566" spans="7:12" x14ac:dyDescent="0.15">
      <c r="G25566"/>
      <c r="H25566"/>
      <c r="I25566"/>
      <c r="J25566"/>
      <c r="K25566"/>
      <c r="L25566" s="172"/>
    </row>
    <row r="25567" spans="7:12" x14ac:dyDescent="0.15">
      <c r="G25567"/>
      <c r="H25567"/>
      <c r="I25567"/>
      <c r="J25567"/>
      <c r="K25567"/>
      <c r="L25567" s="172"/>
    </row>
    <row r="25568" spans="7:12" x14ac:dyDescent="0.15">
      <c r="G25568"/>
      <c r="H25568"/>
      <c r="I25568"/>
      <c r="J25568"/>
      <c r="K25568"/>
      <c r="L25568" s="172"/>
    </row>
    <row r="25569" spans="7:12" x14ac:dyDescent="0.15">
      <c r="G25569"/>
      <c r="H25569"/>
      <c r="I25569"/>
      <c r="J25569"/>
      <c r="K25569"/>
      <c r="L25569" s="172"/>
    </row>
    <row r="25570" spans="7:12" x14ac:dyDescent="0.15">
      <c r="G25570"/>
      <c r="H25570"/>
      <c r="I25570"/>
      <c r="J25570"/>
      <c r="K25570"/>
      <c r="L25570" s="172"/>
    </row>
    <row r="25571" spans="7:12" x14ac:dyDescent="0.15">
      <c r="G25571"/>
      <c r="H25571"/>
      <c r="I25571"/>
      <c r="J25571"/>
      <c r="K25571"/>
      <c r="L25571" s="172"/>
    </row>
    <row r="25572" spans="7:12" x14ac:dyDescent="0.15">
      <c r="G25572"/>
      <c r="H25572"/>
      <c r="I25572"/>
      <c r="J25572"/>
      <c r="K25572"/>
      <c r="L25572" s="172"/>
    </row>
    <row r="25573" spans="7:12" x14ac:dyDescent="0.15">
      <c r="G25573"/>
      <c r="H25573"/>
      <c r="I25573"/>
      <c r="J25573"/>
      <c r="K25573"/>
      <c r="L25573" s="172"/>
    </row>
    <row r="25574" spans="7:12" x14ac:dyDescent="0.15">
      <c r="G25574"/>
      <c r="H25574"/>
      <c r="I25574"/>
      <c r="J25574"/>
      <c r="K25574"/>
      <c r="L25574" s="172"/>
    </row>
    <row r="25575" spans="7:12" x14ac:dyDescent="0.15">
      <c r="G25575"/>
      <c r="H25575"/>
      <c r="I25575"/>
      <c r="J25575"/>
      <c r="K25575"/>
      <c r="L25575" s="172"/>
    </row>
    <row r="25576" spans="7:12" x14ac:dyDescent="0.15">
      <c r="G25576"/>
      <c r="H25576"/>
      <c r="I25576"/>
      <c r="J25576"/>
      <c r="K25576"/>
      <c r="L25576" s="172"/>
    </row>
    <row r="25577" spans="7:12" x14ac:dyDescent="0.15">
      <c r="G25577"/>
      <c r="H25577"/>
      <c r="I25577"/>
      <c r="J25577"/>
      <c r="K25577"/>
      <c r="L25577" s="172"/>
    </row>
    <row r="25578" spans="7:12" x14ac:dyDescent="0.15">
      <c r="G25578"/>
      <c r="H25578"/>
      <c r="I25578"/>
      <c r="J25578"/>
      <c r="K25578"/>
      <c r="L25578" s="172"/>
    </row>
    <row r="25579" spans="7:12" x14ac:dyDescent="0.15">
      <c r="G25579"/>
      <c r="H25579"/>
      <c r="I25579"/>
      <c r="J25579"/>
      <c r="K25579"/>
      <c r="L25579" s="172"/>
    </row>
    <row r="25580" spans="7:12" x14ac:dyDescent="0.15">
      <c r="G25580"/>
      <c r="H25580"/>
      <c r="I25580"/>
      <c r="J25580"/>
      <c r="K25580"/>
      <c r="L25580" s="172"/>
    </row>
    <row r="25581" spans="7:12" x14ac:dyDescent="0.15">
      <c r="G25581"/>
      <c r="H25581"/>
      <c r="I25581"/>
      <c r="J25581"/>
      <c r="K25581"/>
      <c r="L25581" s="172"/>
    </row>
    <row r="25582" spans="7:12" x14ac:dyDescent="0.15">
      <c r="G25582"/>
      <c r="H25582"/>
      <c r="I25582"/>
      <c r="J25582"/>
      <c r="K25582"/>
      <c r="L25582" s="172"/>
    </row>
    <row r="25583" spans="7:12" x14ac:dyDescent="0.15">
      <c r="G25583"/>
      <c r="H25583"/>
      <c r="I25583"/>
      <c r="J25583"/>
      <c r="K25583"/>
      <c r="L25583" s="172"/>
    </row>
    <row r="25584" spans="7:12" x14ac:dyDescent="0.15">
      <c r="G25584"/>
      <c r="H25584"/>
      <c r="I25584"/>
      <c r="J25584"/>
      <c r="K25584"/>
      <c r="L25584" s="172"/>
    </row>
    <row r="25585" spans="7:12" x14ac:dyDescent="0.15">
      <c r="G25585"/>
      <c r="H25585"/>
      <c r="I25585"/>
      <c r="J25585"/>
      <c r="K25585"/>
      <c r="L25585" s="172"/>
    </row>
    <row r="25586" spans="7:12" x14ac:dyDescent="0.15">
      <c r="G25586"/>
      <c r="H25586"/>
      <c r="I25586"/>
      <c r="J25586"/>
      <c r="K25586"/>
      <c r="L25586" s="172"/>
    </row>
    <row r="25587" spans="7:12" x14ac:dyDescent="0.15">
      <c r="G25587"/>
      <c r="H25587"/>
      <c r="I25587"/>
      <c r="J25587"/>
      <c r="K25587"/>
      <c r="L25587" s="172"/>
    </row>
    <row r="25588" spans="7:12" x14ac:dyDescent="0.15">
      <c r="G25588"/>
      <c r="H25588"/>
      <c r="I25588"/>
      <c r="J25588"/>
      <c r="K25588"/>
      <c r="L25588" s="172"/>
    </row>
    <row r="25589" spans="7:12" x14ac:dyDescent="0.15">
      <c r="G25589"/>
      <c r="H25589"/>
      <c r="I25589"/>
      <c r="J25589"/>
      <c r="K25589"/>
      <c r="L25589" s="172"/>
    </row>
    <row r="25590" spans="7:12" x14ac:dyDescent="0.15">
      <c r="G25590"/>
      <c r="H25590"/>
      <c r="I25590"/>
      <c r="J25590"/>
      <c r="K25590"/>
      <c r="L25590" s="172"/>
    </row>
    <row r="25591" spans="7:12" x14ac:dyDescent="0.15">
      <c r="G25591"/>
      <c r="H25591"/>
      <c r="I25591"/>
      <c r="J25591"/>
      <c r="K25591"/>
      <c r="L25591" s="172"/>
    </row>
    <row r="25592" spans="7:12" x14ac:dyDescent="0.15">
      <c r="G25592"/>
      <c r="H25592"/>
      <c r="I25592"/>
      <c r="J25592"/>
      <c r="K25592"/>
      <c r="L25592" s="172"/>
    </row>
    <row r="25593" spans="7:12" x14ac:dyDescent="0.15">
      <c r="G25593"/>
      <c r="H25593"/>
      <c r="I25593"/>
      <c r="J25593"/>
      <c r="K25593"/>
      <c r="L25593" s="172"/>
    </row>
    <row r="25594" spans="7:12" x14ac:dyDescent="0.15">
      <c r="G25594"/>
      <c r="H25594"/>
      <c r="I25594"/>
      <c r="J25594"/>
      <c r="K25594"/>
      <c r="L25594" s="172"/>
    </row>
    <row r="25595" spans="7:12" x14ac:dyDescent="0.15">
      <c r="G25595"/>
      <c r="H25595"/>
      <c r="I25595"/>
      <c r="J25595"/>
      <c r="K25595"/>
      <c r="L25595" s="172"/>
    </row>
    <row r="25596" spans="7:12" x14ac:dyDescent="0.15">
      <c r="G25596"/>
      <c r="H25596"/>
      <c r="I25596"/>
      <c r="J25596"/>
      <c r="K25596"/>
      <c r="L25596" s="172"/>
    </row>
    <row r="25597" spans="7:12" x14ac:dyDescent="0.15">
      <c r="G25597"/>
      <c r="H25597"/>
      <c r="I25597"/>
      <c r="J25597"/>
      <c r="K25597"/>
      <c r="L25597" s="172"/>
    </row>
    <row r="25598" spans="7:12" x14ac:dyDescent="0.15">
      <c r="G25598"/>
      <c r="H25598"/>
      <c r="I25598"/>
      <c r="J25598"/>
      <c r="K25598"/>
      <c r="L25598" s="172"/>
    </row>
    <row r="25599" spans="7:12" x14ac:dyDescent="0.15">
      <c r="G25599"/>
      <c r="H25599"/>
      <c r="I25599"/>
      <c r="J25599"/>
      <c r="K25599"/>
      <c r="L25599" s="172"/>
    </row>
    <row r="25600" spans="7:12" x14ac:dyDescent="0.15">
      <c r="G25600"/>
      <c r="H25600"/>
      <c r="I25600"/>
      <c r="J25600"/>
      <c r="K25600"/>
      <c r="L25600" s="172"/>
    </row>
    <row r="25601" spans="7:12" x14ac:dyDescent="0.15">
      <c r="G25601"/>
      <c r="H25601"/>
      <c r="I25601"/>
      <c r="J25601"/>
      <c r="K25601"/>
      <c r="L25601" s="172"/>
    </row>
    <row r="25602" spans="7:12" x14ac:dyDescent="0.15">
      <c r="G25602"/>
      <c r="H25602"/>
      <c r="I25602"/>
      <c r="J25602"/>
      <c r="K25602"/>
      <c r="L25602" s="172"/>
    </row>
    <row r="25603" spans="7:12" x14ac:dyDescent="0.15">
      <c r="G25603"/>
      <c r="H25603"/>
      <c r="I25603"/>
      <c r="J25603"/>
      <c r="K25603"/>
      <c r="L25603" s="172"/>
    </row>
    <row r="25604" spans="7:12" x14ac:dyDescent="0.15">
      <c r="G25604"/>
      <c r="H25604"/>
      <c r="I25604"/>
      <c r="J25604"/>
      <c r="K25604"/>
      <c r="L25604" s="172"/>
    </row>
    <row r="25605" spans="7:12" x14ac:dyDescent="0.15">
      <c r="G25605"/>
      <c r="H25605"/>
      <c r="I25605"/>
      <c r="J25605"/>
      <c r="K25605"/>
      <c r="L25605" s="172"/>
    </row>
    <row r="25606" spans="7:12" x14ac:dyDescent="0.15">
      <c r="G25606"/>
      <c r="H25606"/>
      <c r="I25606"/>
      <c r="J25606"/>
      <c r="K25606"/>
      <c r="L25606" s="172"/>
    </row>
    <row r="25607" spans="7:12" x14ac:dyDescent="0.15">
      <c r="G25607"/>
      <c r="H25607"/>
      <c r="I25607"/>
      <c r="J25607"/>
      <c r="K25607"/>
      <c r="L25607" s="172"/>
    </row>
    <row r="25608" spans="7:12" x14ac:dyDescent="0.15">
      <c r="G25608"/>
      <c r="H25608"/>
      <c r="I25608"/>
      <c r="J25608"/>
      <c r="K25608"/>
      <c r="L25608" s="172"/>
    </row>
    <row r="25609" spans="7:12" x14ac:dyDescent="0.15">
      <c r="G25609"/>
      <c r="H25609"/>
      <c r="I25609"/>
      <c r="J25609"/>
      <c r="K25609"/>
      <c r="L25609" s="172"/>
    </row>
    <row r="25610" spans="7:12" x14ac:dyDescent="0.15">
      <c r="G25610"/>
      <c r="H25610"/>
      <c r="I25610"/>
      <c r="J25610"/>
      <c r="K25610"/>
      <c r="L25610" s="172"/>
    </row>
    <row r="25611" spans="7:12" x14ac:dyDescent="0.15">
      <c r="G25611"/>
      <c r="H25611"/>
      <c r="I25611"/>
      <c r="J25611"/>
      <c r="K25611"/>
      <c r="L25611" s="172"/>
    </row>
    <row r="25612" spans="7:12" x14ac:dyDescent="0.15">
      <c r="G25612"/>
      <c r="H25612"/>
      <c r="I25612"/>
      <c r="J25612"/>
      <c r="K25612"/>
      <c r="L25612" s="172"/>
    </row>
    <row r="25613" spans="7:12" x14ac:dyDescent="0.15">
      <c r="G25613"/>
      <c r="H25613"/>
      <c r="I25613"/>
      <c r="J25613"/>
      <c r="K25613"/>
      <c r="L25613" s="172"/>
    </row>
    <row r="25614" spans="7:12" x14ac:dyDescent="0.15">
      <c r="G25614"/>
      <c r="H25614"/>
      <c r="I25614"/>
      <c r="J25614"/>
      <c r="K25614"/>
      <c r="L25614" s="172"/>
    </row>
    <row r="25615" spans="7:12" x14ac:dyDescent="0.15">
      <c r="G25615"/>
      <c r="H25615"/>
      <c r="I25615"/>
      <c r="J25615"/>
      <c r="K25615"/>
      <c r="L25615" s="172"/>
    </row>
    <row r="25616" spans="7:12" x14ac:dyDescent="0.15">
      <c r="G25616"/>
      <c r="H25616"/>
      <c r="I25616"/>
      <c r="J25616"/>
      <c r="K25616"/>
      <c r="L25616" s="172"/>
    </row>
    <row r="25617" spans="7:12" x14ac:dyDescent="0.15">
      <c r="G25617"/>
      <c r="H25617"/>
      <c r="I25617"/>
      <c r="J25617"/>
      <c r="K25617"/>
      <c r="L25617" s="172"/>
    </row>
    <row r="25618" spans="7:12" x14ac:dyDescent="0.15">
      <c r="G25618"/>
      <c r="H25618"/>
      <c r="I25618"/>
      <c r="J25618"/>
      <c r="K25618"/>
      <c r="L25618" s="172"/>
    </row>
    <row r="25619" spans="7:12" x14ac:dyDescent="0.15">
      <c r="G25619"/>
      <c r="H25619"/>
      <c r="I25619"/>
      <c r="J25619"/>
      <c r="K25619"/>
      <c r="L25619" s="172"/>
    </row>
    <row r="25620" spans="7:12" x14ac:dyDescent="0.15">
      <c r="G25620"/>
      <c r="H25620"/>
      <c r="I25620"/>
      <c r="J25620"/>
      <c r="K25620"/>
      <c r="L25620" s="172"/>
    </row>
    <row r="25621" spans="7:12" x14ac:dyDescent="0.15">
      <c r="G25621"/>
      <c r="H25621"/>
      <c r="I25621"/>
      <c r="J25621"/>
      <c r="K25621"/>
      <c r="L25621" s="172"/>
    </row>
    <row r="25622" spans="7:12" x14ac:dyDescent="0.15">
      <c r="G25622"/>
      <c r="H25622"/>
      <c r="I25622"/>
      <c r="J25622"/>
      <c r="K25622"/>
      <c r="L25622" s="172"/>
    </row>
    <row r="25623" spans="7:12" x14ac:dyDescent="0.15">
      <c r="G25623"/>
      <c r="H25623"/>
      <c r="I25623"/>
      <c r="J25623"/>
      <c r="K25623"/>
      <c r="L25623" s="172"/>
    </row>
    <row r="25624" spans="7:12" x14ac:dyDescent="0.15">
      <c r="G25624"/>
      <c r="H25624"/>
      <c r="I25624"/>
      <c r="J25624"/>
      <c r="K25624"/>
      <c r="L25624" s="172"/>
    </row>
    <row r="25625" spans="7:12" x14ac:dyDescent="0.15">
      <c r="G25625"/>
      <c r="H25625"/>
      <c r="I25625"/>
      <c r="J25625"/>
      <c r="K25625"/>
      <c r="L25625" s="172"/>
    </row>
    <row r="25626" spans="7:12" x14ac:dyDescent="0.15">
      <c r="G25626"/>
      <c r="H25626"/>
      <c r="I25626"/>
      <c r="J25626"/>
      <c r="K25626"/>
      <c r="L25626" s="172"/>
    </row>
    <row r="25627" spans="7:12" x14ac:dyDescent="0.15">
      <c r="G25627"/>
      <c r="H25627"/>
      <c r="I25627"/>
      <c r="J25627"/>
      <c r="K25627"/>
      <c r="L25627" s="172"/>
    </row>
    <row r="25628" spans="7:12" x14ac:dyDescent="0.15">
      <c r="G25628"/>
      <c r="H25628"/>
      <c r="I25628"/>
      <c r="J25628"/>
      <c r="K25628"/>
      <c r="L25628" s="172"/>
    </row>
    <row r="25629" spans="7:12" x14ac:dyDescent="0.15">
      <c r="G25629"/>
      <c r="H25629"/>
      <c r="I25629"/>
      <c r="J25629"/>
      <c r="K25629"/>
      <c r="L25629" s="172"/>
    </row>
    <row r="25630" spans="7:12" x14ac:dyDescent="0.15">
      <c r="G25630"/>
      <c r="H25630"/>
      <c r="I25630"/>
      <c r="J25630"/>
      <c r="K25630"/>
      <c r="L25630" s="172"/>
    </row>
    <row r="25631" spans="7:12" x14ac:dyDescent="0.15">
      <c r="G25631"/>
      <c r="H25631"/>
      <c r="I25631"/>
      <c r="J25631"/>
      <c r="K25631"/>
      <c r="L25631" s="172"/>
    </row>
    <row r="25632" spans="7:12" x14ac:dyDescent="0.15">
      <c r="G25632"/>
      <c r="H25632"/>
      <c r="I25632"/>
      <c r="J25632"/>
      <c r="K25632"/>
      <c r="L25632" s="172"/>
    </row>
    <row r="25633" spans="7:12" x14ac:dyDescent="0.15">
      <c r="G25633"/>
      <c r="H25633"/>
      <c r="I25633"/>
      <c r="J25633"/>
      <c r="K25633"/>
      <c r="L25633" s="172"/>
    </row>
    <row r="25634" spans="7:12" x14ac:dyDescent="0.15">
      <c r="G25634"/>
      <c r="H25634"/>
      <c r="I25634"/>
      <c r="J25634"/>
      <c r="K25634"/>
      <c r="L25634" s="172"/>
    </row>
    <row r="25635" spans="7:12" x14ac:dyDescent="0.15">
      <c r="G25635"/>
      <c r="H25635"/>
      <c r="I25635"/>
      <c r="J25635"/>
      <c r="K25635"/>
      <c r="L25635" s="172"/>
    </row>
    <row r="25636" spans="7:12" x14ac:dyDescent="0.15">
      <c r="G25636"/>
      <c r="H25636"/>
      <c r="I25636"/>
      <c r="J25636"/>
      <c r="K25636"/>
      <c r="L25636" s="172"/>
    </row>
    <row r="25637" spans="7:12" x14ac:dyDescent="0.15">
      <c r="G25637"/>
      <c r="H25637"/>
      <c r="I25637"/>
      <c r="J25637"/>
      <c r="K25637"/>
      <c r="L25637" s="172"/>
    </row>
    <row r="25638" spans="7:12" x14ac:dyDescent="0.15">
      <c r="G25638"/>
      <c r="H25638"/>
      <c r="I25638"/>
      <c r="J25638"/>
      <c r="K25638"/>
      <c r="L25638" s="172"/>
    </row>
    <row r="25639" spans="7:12" x14ac:dyDescent="0.15">
      <c r="G25639"/>
      <c r="H25639"/>
      <c r="I25639"/>
      <c r="J25639"/>
      <c r="K25639"/>
      <c r="L25639" s="172"/>
    </row>
    <row r="25640" spans="7:12" x14ac:dyDescent="0.15">
      <c r="G25640"/>
      <c r="H25640"/>
      <c r="I25640"/>
      <c r="J25640"/>
      <c r="K25640"/>
      <c r="L25640" s="172"/>
    </row>
    <row r="25641" spans="7:12" x14ac:dyDescent="0.15">
      <c r="G25641"/>
      <c r="H25641"/>
      <c r="I25641"/>
      <c r="J25641"/>
      <c r="K25641"/>
      <c r="L25641" s="172"/>
    </row>
    <row r="25642" spans="7:12" x14ac:dyDescent="0.15">
      <c r="G25642"/>
      <c r="H25642"/>
      <c r="I25642"/>
      <c r="J25642"/>
      <c r="K25642"/>
      <c r="L25642" s="172"/>
    </row>
    <row r="25643" spans="7:12" x14ac:dyDescent="0.15">
      <c r="G25643"/>
      <c r="H25643"/>
      <c r="I25643"/>
      <c r="J25643"/>
      <c r="K25643"/>
      <c r="L25643" s="172"/>
    </row>
    <row r="25644" spans="7:12" x14ac:dyDescent="0.15">
      <c r="G25644"/>
      <c r="H25644"/>
      <c r="I25644"/>
      <c r="J25644"/>
      <c r="K25644"/>
      <c r="L25644" s="172"/>
    </row>
    <row r="25645" spans="7:12" x14ac:dyDescent="0.15">
      <c r="G25645"/>
      <c r="H25645"/>
      <c r="I25645"/>
      <c r="J25645"/>
      <c r="K25645"/>
      <c r="L25645" s="172"/>
    </row>
    <row r="25646" spans="7:12" x14ac:dyDescent="0.15">
      <c r="G25646"/>
      <c r="H25646"/>
      <c r="I25646"/>
      <c r="J25646"/>
      <c r="K25646"/>
      <c r="L25646" s="172"/>
    </row>
    <row r="25647" spans="7:12" x14ac:dyDescent="0.15">
      <c r="G25647"/>
      <c r="H25647"/>
      <c r="I25647"/>
      <c r="J25647"/>
      <c r="K25647"/>
      <c r="L25647" s="172"/>
    </row>
    <row r="25648" spans="7:12" x14ac:dyDescent="0.15">
      <c r="G25648"/>
      <c r="H25648"/>
      <c r="I25648"/>
      <c r="J25648"/>
      <c r="K25648"/>
      <c r="L25648" s="172"/>
    </row>
    <row r="25649" spans="7:12" x14ac:dyDescent="0.15">
      <c r="G25649"/>
      <c r="H25649"/>
      <c r="I25649"/>
      <c r="J25649"/>
      <c r="K25649"/>
      <c r="L25649" s="172"/>
    </row>
    <row r="25650" spans="7:12" x14ac:dyDescent="0.15">
      <c r="G25650"/>
      <c r="H25650"/>
      <c r="I25650"/>
      <c r="J25650"/>
      <c r="K25650"/>
      <c r="L25650" s="172"/>
    </row>
    <row r="25651" spans="7:12" x14ac:dyDescent="0.15">
      <c r="G25651"/>
      <c r="H25651"/>
      <c r="I25651"/>
      <c r="J25651"/>
      <c r="K25651"/>
      <c r="L25651" s="172"/>
    </row>
    <row r="25652" spans="7:12" x14ac:dyDescent="0.15">
      <c r="G25652"/>
      <c r="H25652"/>
      <c r="I25652"/>
      <c r="J25652"/>
      <c r="K25652"/>
      <c r="L25652" s="172"/>
    </row>
    <row r="25653" spans="7:12" x14ac:dyDescent="0.15">
      <c r="G25653"/>
      <c r="H25653"/>
      <c r="I25653"/>
      <c r="J25653"/>
      <c r="K25653"/>
      <c r="L25653" s="172"/>
    </row>
    <row r="25654" spans="7:12" x14ac:dyDescent="0.15">
      <c r="G25654"/>
      <c r="H25654"/>
      <c r="I25654"/>
      <c r="J25654"/>
      <c r="K25654"/>
      <c r="L25654" s="172"/>
    </row>
    <row r="25655" spans="7:12" x14ac:dyDescent="0.15">
      <c r="G25655"/>
      <c r="H25655"/>
      <c r="I25655"/>
      <c r="J25655"/>
      <c r="K25655"/>
      <c r="L25655" s="172"/>
    </row>
    <row r="25656" spans="7:12" x14ac:dyDescent="0.15">
      <c r="G25656"/>
      <c r="H25656"/>
      <c r="I25656"/>
      <c r="J25656"/>
      <c r="K25656"/>
      <c r="L25656" s="172"/>
    </row>
    <row r="25657" spans="7:12" x14ac:dyDescent="0.15">
      <c r="G25657"/>
      <c r="H25657"/>
      <c r="I25657"/>
      <c r="J25657"/>
      <c r="K25657"/>
      <c r="L25657" s="172"/>
    </row>
    <row r="25658" spans="7:12" x14ac:dyDescent="0.15">
      <c r="G25658"/>
      <c r="H25658"/>
      <c r="I25658"/>
      <c r="J25658"/>
      <c r="K25658"/>
      <c r="L25658" s="172"/>
    </row>
    <row r="25659" spans="7:12" x14ac:dyDescent="0.15">
      <c r="G25659"/>
      <c r="H25659"/>
      <c r="I25659"/>
      <c r="J25659"/>
      <c r="K25659"/>
      <c r="L25659" s="172"/>
    </row>
    <row r="25660" spans="7:12" x14ac:dyDescent="0.15">
      <c r="G25660"/>
      <c r="H25660"/>
      <c r="I25660"/>
      <c r="J25660"/>
      <c r="K25660"/>
      <c r="L25660" s="172"/>
    </row>
    <row r="25661" spans="7:12" x14ac:dyDescent="0.15">
      <c r="G25661"/>
      <c r="H25661"/>
      <c r="I25661"/>
      <c r="J25661"/>
      <c r="K25661"/>
      <c r="L25661" s="172"/>
    </row>
    <row r="25662" spans="7:12" x14ac:dyDescent="0.15">
      <c r="G25662"/>
      <c r="H25662"/>
      <c r="I25662"/>
      <c r="J25662"/>
      <c r="K25662"/>
      <c r="L25662" s="172"/>
    </row>
    <row r="25663" spans="7:12" x14ac:dyDescent="0.15">
      <c r="G25663"/>
      <c r="H25663"/>
      <c r="I25663"/>
      <c r="J25663"/>
      <c r="K25663"/>
      <c r="L25663" s="172"/>
    </row>
    <row r="25664" spans="7:12" x14ac:dyDescent="0.15">
      <c r="G25664"/>
      <c r="H25664"/>
      <c r="I25664"/>
      <c r="J25664"/>
      <c r="K25664"/>
      <c r="L25664" s="172"/>
    </row>
    <row r="25665" spans="7:12" x14ac:dyDescent="0.15">
      <c r="G25665"/>
      <c r="H25665"/>
      <c r="I25665"/>
      <c r="J25665"/>
      <c r="K25665"/>
      <c r="L25665" s="172"/>
    </row>
    <row r="25666" spans="7:12" x14ac:dyDescent="0.15">
      <c r="G25666"/>
      <c r="H25666"/>
      <c r="I25666"/>
      <c r="J25666"/>
      <c r="K25666"/>
      <c r="L25666" s="172"/>
    </row>
    <row r="25667" spans="7:12" x14ac:dyDescent="0.15">
      <c r="G25667"/>
      <c r="H25667"/>
      <c r="I25667"/>
      <c r="J25667"/>
      <c r="K25667"/>
      <c r="L25667" s="172"/>
    </row>
    <row r="25668" spans="7:12" x14ac:dyDescent="0.15">
      <c r="G25668"/>
      <c r="H25668"/>
      <c r="I25668"/>
      <c r="J25668"/>
      <c r="K25668"/>
      <c r="L25668" s="172"/>
    </row>
    <row r="25669" spans="7:12" x14ac:dyDescent="0.15">
      <c r="G25669"/>
      <c r="H25669"/>
      <c r="I25669"/>
      <c r="J25669"/>
      <c r="K25669"/>
      <c r="L25669" s="172"/>
    </row>
    <row r="25670" spans="7:12" x14ac:dyDescent="0.15">
      <c r="G25670"/>
      <c r="H25670"/>
      <c r="I25670"/>
      <c r="J25670"/>
      <c r="K25670"/>
      <c r="L25670" s="172"/>
    </row>
    <row r="25671" spans="7:12" x14ac:dyDescent="0.15">
      <c r="G25671"/>
      <c r="H25671"/>
      <c r="I25671"/>
      <c r="J25671"/>
      <c r="K25671"/>
      <c r="L25671" s="172"/>
    </row>
    <row r="25672" spans="7:12" x14ac:dyDescent="0.15">
      <c r="G25672"/>
      <c r="H25672"/>
      <c r="I25672"/>
      <c r="J25672"/>
      <c r="K25672"/>
      <c r="L25672" s="172"/>
    </row>
    <row r="25673" spans="7:12" x14ac:dyDescent="0.15">
      <c r="G25673"/>
      <c r="H25673"/>
      <c r="I25673"/>
      <c r="J25673"/>
      <c r="K25673"/>
      <c r="L25673" s="172"/>
    </row>
    <row r="25674" spans="7:12" x14ac:dyDescent="0.15">
      <c r="G25674"/>
      <c r="H25674"/>
      <c r="I25674"/>
      <c r="J25674"/>
      <c r="K25674"/>
      <c r="L25674" s="172"/>
    </row>
    <row r="25675" spans="7:12" x14ac:dyDescent="0.15">
      <c r="G25675"/>
      <c r="H25675"/>
      <c r="I25675"/>
      <c r="J25675"/>
      <c r="K25675"/>
      <c r="L25675" s="172"/>
    </row>
    <row r="25676" spans="7:12" x14ac:dyDescent="0.15">
      <c r="G25676"/>
      <c r="H25676"/>
      <c r="I25676"/>
      <c r="J25676"/>
      <c r="K25676"/>
      <c r="L25676" s="172"/>
    </row>
    <row r="25677" spans="7:12" x14ac:dyDescent="0.15">
      <c r="G25677"/>
      <c r="H25677"/>
      <c r="I25677"/>
      <c r="J25677"/>
      <c r="K25677"/>
      <c r="L25677" s="172"/>
    </row>
    <row r="25678" spans="7:12" x14ac:dyDescent="0.15">
      <c r="G25678"/>
      <c r="H25678"/>
      <c r="I25678"/>
      <c r="J25678"/>
      <c r="K25678"/>
      <c r="L25678" s="172"/>
    </row>
    <row r="25679" spans="7:12" x14ac:dyDescent="0.15">
      <c r="G25679"/>
      <c r="H25679"/>
      <c r="I25679"/>
      <c r="J25679"/>
      <c r="K25679"/>
      <c r="L25679" s="172"/>
    </row>
    <row r="25680" spans="7:12" x14ac:dyDescent="0.15">
      <c r="G25680"/>
      <c r="H25680"/>
      <c r="I25680"/>
      <c r="J25680"/>
      <c r="K25680"/>
      <c r="L25680" s="172"/>
    </row>
    <row r="25681" spans="7:12" x14ac:dyDescent="0.15">
      <c r="G25681"/>
      <c r="H25681"/>
      <c r="I25681"/>
      <c r="J25681"/>
      <c r="K25681"/>
      <c r="L25681" s="172"/>
    </row>
    <row r="25682" spans="7:12" x14ac:dyDescent="0.15">
      <c r="G25682"/>
      <c r="H25682"/>
      <c r="I25682"/>
      <c r="J25682"/>
      <c r="K25682"/>
      <c r="L25682" s="172"/>
    </row>
    <row r="25683" spans="7:12" x14ac:dyDescent="0.15">
      <c r="G25683"/>
      <c r="H25683"/>
      <c r="I25683"/>
      <c r="J25683"/>
      <c r="K25683"/>
      <c r="L25683" s="172"/>
    </row>
    <row r="25684" spans="7:12" x14ac:dyDescent="0.15">
      <c r="G25684"/>
      <c r="H25684"/>
      <c r="I25684"/>
      <c r="J25684"/>
      <c r="K25684"/>
      <c r="L25684" s="172"/>
    </row>
    <row r="25685" spans="7:12" x14ac:dyDescent="0.15">
      <c r="G25685"/>
      <c r="H25685"/>
      <c r="I25685"/>
      <c r="J25685"/>
      <c r="K25685"/>
      <c r="L25685" s="172"/>
    </row>
    <row r="25686" spans="7:12" x14ac:dyDescent="0.15">
      <c r="G25686"/>
      <c r="H25686"/>
      <c r="I25686"/>
      <c r="J25686"/>
      <c r="K25686"/>
      <c r="L25686" s="172"/>
    </row>
    <row r="25687" spans="7:12" x14ac:dyDescent="0.15">
      <c r="G25687"/>
      <c r="H25687"/>
      <c r="I25687"/>
      <c r="J25687"/>
      <c r="K25687"/>
      <c r="L25687" s="172"/>
    </row>
    <row r="25688" spans="7:12" x14ac:dyDescent="0.15">
      <c r="G25688"/>
      <c r="H25688"/>
      <c r="I25688"/>
      <c r="J25688"/>
      <c r="K25688"/>
      <c r="L25688" s="172"/>
    </row>
    <row r="25689" spans="7:12" x14ac:dyDescent="0.15">
      <c r="G25689"/>
      <c r="H25689"/>
      <c r="I25689"/>
      <c r="J25689"/>
      <c r="K25689"/>
      <c r="L25689" s="172"/>
    </row>
    <row r="25690" spans="7:12" x14ac:dyDescent="0.15">
      <c r="G25690"/>
      <c r="H25690"/>
      <c r="I25690"/>
      <c r="J25690"/>
      <c r="K25690"/>
      <c r="L25690" s="172"/>
    </row>
    <row r="25691" spans="7:12" x14ac:dyDescent="0.15">
      <c r="G25691"/>
      <c r="H25691"/>
      <c r="I25691"/>
      <c r="J25691"/>
      <c r="K25691"/>
      <c r="L25691" s="172"/>
    </row>
    <row r="25692" spans="7:12" x14ac:dyDescent="0.15">
      <c r="G25692"/>
      <c r="H25692"/>
      <c r="I25692"/>
      <c r="J25692"/>
      <c r="K25692"/>
      <c r="L25692" s="172"/>
    </row>
    <row r="25693" spans="7:12" x14ac:dyDescent="0.15">
      <c r="G25693"/>
      <c r="H25693"/>
      <c r="I25693"/>
      <c r="J25693"/>
      <c r="K25693"/>
      <c r="L25693" s="172"/>
    </row>
    <row r="25694" spans="7:12" x14ac:dyDescent="0.15">
      <c r="G25694"/>
      <c r="H25694"/>
      <c r="I25694"/>
      <c r="J25694"/>
      <c r="K25694"/>
      <c r="L25694" s="172"/>
    </row>
    <row r="25695" spans="7:12" x14ac:dyDescent="0.15">
      <c r="G25695"/>
      <c r="H25695"/>
      <c r="I25695"/>
      <c r="J25695"/>
      <c r="K25695"/>
      <c r="L25695" s="172"/>
    </row>
    <row r="25696" spans="7:12" x14ac:dyDescent="0.15">
      <c r="G25696"/>
      <c r="H25696"/>
      <c r="I25696"/>
      <c r="J25696"/>
      <c r="K25696"/>
      <c r="L25696" s="172"/>
    </row>
    <row r="25697" spans="7:12" x14ac:dyDescent="0.15">
      <c r="G25697"/>
      <c r="H25697"/>
      <c r="I25697"/>
      <c r="J25697"/>
      <c r="K25697"/>
      <c r="L25697" s="172"/>
    </row>
    <row r="25698" spans="7:12" x14ac:dyDescent="0.15">
      <c r="G25698"/>
      <c r="H25698"/>
      <c r="I25698"/>
      <c r="J25698"/>
      <c r="K25698"/>
      <c r="L25698" s="172"/>
    </row>
    <row r="25699" spans="7:12" x14ac:dyDescent="0.15">
      <c r="G25699"/>
      <c r="H25699"/>
      <c r="I25699"/>
      <c r="J25699"/>
      <c r="K25699"/>
      <c r="L25699" s="172"/>
    </row>
    <row r="25700" spans="7:12" x14ac:dyDescent="0.15">
      <c r="G25700"/>
      <c r="H25700"/>
      <c r="I25700"/>
      <c r="J25700"/>
      <c r="K25700"/>
      <c r="L25700" s="172"/>
    </row>
    <row r="25701" spans="7:12" x14ac:dyDescent="0.15">
      <c r="G25701"/>
      <c r="H25701"/>
      <c r="I25701"/>
      <c r="J25701"/>
      <c r="K25701"/>
      <c r="L25701" s="172"/>
    </row>
    <row r="25702" spans="7:12" x14ac:dyDescent="0.15">
      <c r="G25702"/>
      <c r="H25702"/>
      <c r="I25702"/>
      <c r="J25702"/>
      <c r="K25702"/>
      <c r="L25702" s="172"/>
    </row>
    <row r="25703" spans="7:12" x14ac:dyDescent="0.15">
      <c r="G25703"/>
      <c r="H25703"/>
      <c r="I25703"/>
      <c r="J25703"/>
      <c r="K25703"/>
      <c r="L25703" s="172"/>
    </row>
    <row r="25704" spans="7:12" x14ac:dyDescent="0.15">
      <c r="G25704"/>
      <c r="H25704"/>
      <c r="I25704"/>
      <c r="J25704"/>
      <c r="K25704"/>
      <c r="L25704" s="172"/>
    </row>
    <row r="25705" spans="7:12" x14ac:dyDescent="0.15">
      <c r="G25705"/>
      <c r="H25705"/>
      <c r="I25705"/>
      <c r="J25705"/>
      <c r="K25705"/>
      <c r="L25705" s="172"/>
    </row>
    <row r="25706" spans="7:12" x14ac:dyDescent="0.15">
      <c r="G25706"/>
      <c r="H25706"/>
      <c r="I25706"/>
      <c r="J25706"/>
      <c r="K25706"/>
      <c r="L25706" s="172"/>
    </row>
    <row r="25707" spans="7:12" x14ac:dyDescent="0.15">
      <c r="G25707"/>
      <c r="H25707"/>
      <c r="I25707"/>
      <c r="J25707"/>
      <c r="K25707"/>
      <c r="L25707" s="172"/>
    </row>
    <row r="25708" spans="7:12" x14ac:dyDescent="0.15">
      <c r="G25708"/>
      <c r="H25708"/>
      <c r="I25708"/>
      <c r="J25708"/>
      <c r="K25708"/>
      <c r="L25708" s="172"/>
    </row>
    <row r="25709" spans="7:12" x14ac:dyDescent="0.15">
      <c r="G25709"/>
      <c r="H25709"/>
      <c r="I25709"/>
      <c r="J25709"/>
      <c r="K25709"/>
      <c r="L25709" s="172"/>
    </row>
    <row r="25710" spans="7:12" x14ac:dyDescent="0.15">
      <c r="G25710"/>
      <c r="H25710"/>
      <c r="I25710"/>
      <c r="J25710"/>
      <c r="K25710"/>
      <c r="L25710" s="172"/>
    </row>
    <row r="25711" spans="7:12" x14ac:dyDescent="0.15">
      <c r="G25711"/>
      <c r="H25711"/>
      <c r="I25711"/>
      <c r="J25711"/>
      <c r="K25711"/>
      <c r="L25711" s="172"/>
    </row>
    <row r="25712" spans="7:12" x14ac:dyDescent="0.15">
      <c r="G25712"/>
      <c r="H25712"/>
      <c r="I25712"/>
      <c r="J25712"/>
      <c r="K25712"/>
      <c r="L25712" s="172"/>
    </row>
    <row r="25713" spans="7:12" x14ac:dyDescent="0.15">
      <c r="G25713"/>
      <c r="H25713"/>
      <c r="I25713"/>
      <c r="J25713"/>
      <c r="K25713"/>
      <c r="L25713" s="172"/>
    </row>
    <row r="25714" spans="7:12" x14ac:dyDescent="0.15">
      <c r="G25714"/>
      <c r="H25714"/>
      <c r="I25714"/>
      <c r="J25714"/>
      <c r="K25714"/>
      <c r="L25714" s="172"/>
    </row>
    <row r="25715" spans="7:12" x14ac:dyDescent="0.15">
      <c r="G25715"/>
      <c r="H25715"/>
      <c r="I25715"/>
      <c r="J25715"/>
      <c r="K25715"/>
      <c r="L25715" s="172"/>
    </row>
    <row r="25716" spans="7:12" x14ac:dyDescent="0.15">
      <c r="G25716"/>
      <c r="H25716"/>
      <c r="I25716"/>
      <c r="J25716"/>
      <c r="K25716"/>
      <c r="L25716" s="172"/>
    </row>
    <row r="25717" spans="7:12" x14ac:dyDescent="0.15">
      <c r="G25717"/>
      <c r="H25717"/>
      <c r="I25717"/>
      <c r="J25717"/>
      <c r="K25717"/>
      <c r="L25717" s="172"/>
    </row>
    <row r="25718" spans="7:12" x14ac:dyDescent="0.15">
      <c r="G25718"/>
      <c r="H25718"/>
      <c r="I25718"/>
      <c r="J25718"/>
      <c r="K25718"/>
      <c r="L25718" s="172"/>
    </row>
    <row r="25719" spans="7:12" x14ac:dyDescent="0.15">
      <c r="G25719"/>
      <c r="H25719"/>
      <c r="I25719"/>
      <c r="J25719"/>
      <c r="K25719"/>
      <c r="L25719" s="172"/>
    </row>
    <row r="25720" spans="7:12" x14ac:dyDescent="0.15">
      <c r="G25720"/>
      <c r="H25720"/>
      <c r="I25720"/>
      <c r="J25720"/>
      <c r="K25720"/>
      <c r="L25720" s="172"/>
    </row>
    <row r="25721" spans="7:12" x14ac:dyDescent="0.15">
      <c r="G25721"/>
      <c r="H25721"/>
      <c r="I25721"/>
      <c r="J25721"/>
      <c r="K25721"/>
      <c r="L25721" s="172"/>
    </row>
    <row r="25722" spans="7:12" x14ac:dyDescent="0.15">
      <c r="G25722"/>
      <c r="H25722"/>
      <c r="I25722"/>
      <c r="J25722"/>
      <c r="K25722"/>
      <c r="L25722" s="172"/>
    </row>
    <row r="25723" spans="7:12" x14ac:dyDescent="0.15">
      <c r="G25723"/>
      <c r="H25723"/>
      <c r="I25723"/>
      <c r="J25723"/>
      <c r="K25723"/>
      <c r="L25723" s="172"/>
    </row>
    <row r="25724" spans="7:12" x14ac:dyDescent="0.15">
      <c r="G25724"/>
      <c r="H25724"/>
      <c r="I25724"/>
      <c r="J25724"/>
      <c r="K25724"/>
      <c r="L25724" s="172"/>
    </row>
    <row r="25725" spans="7:12" x14ac:dyDescent="0.15">
      <c r="G25725"/>
      <c r="H25725"/>
      <c r="I25725"/>
      <c r="J25725"/>
      <c r="K25725"/>
      <c r="L25725" s="172"/>
    </row>
    <row r="25726" spans="7:12" x14ac:dyDescent="0.15">
      <c r="G25726"/>
      <c r="H25726"/>
      <c r="I25726"/>
      <c r="J25726"/>
      <c r="K25726"/>
      <c r="L25726" s="172"/>
    </row>
    <row r="25727" spans="7:12" x14ac:dyDescent="0.15">
      <c r="G25727"/>
      <c r="H25727"/>
      <c r="I25727"/>
      <c r="J25727"/>
      <c r="K25727"/>
      <c r="L25727" s="172"/>
    </row>
    <row r="25728" spans="7:12" x14ac:dyDescent="0.15">
      <c r="G25728"/>
      <c r="H25728"/>
      <c r="I25728"/>
      <c r="J25728"/>
      <c r="K25728"/>
      <c r="L25728" s="172"/>
    </row>
    <row r="25729" spans="7:12" x14ac:dyDescent="0.15">
      <c r="G25729"/>
      <c r="H25729"/>
      <c r="I25729"/>
      <c r="J25729"/>
      <c r="K25729"/>
      <c r="L25729" s="172"/>
    </row>
    <row r="25730" spans="7:12" x14ac:dyDescent="0.15">
      <c r="G25730"/>
      <c r="H25730"/>
      <c r="I25730"/>
      <c r="J25730"/>
      <c r="K25730"/>
      <c r="L25730" s="172"/>
    </row>
    <row r="25731" spans="7:12" x14ac:dyDescent="0.15">
      <c r="G25731"/>
      <c r="H25731"/>
      <c r="I25731"/>
      <c r="J25731"/>
      <c r="K25731"/>
      <c r="L25731" s="172"/>
    </row>
    <row r="25732" spans="7:12" x14ac:dyDescent="0.15">
      <c r="G25732"/>
      <c r="H25732"/>
      <c r="I25732"/>
      <c r="J25732"/>
      <c r="K25732"/>
      <c r="L25732" s="172"/>
    </row>
    <row r="25733" spans="7:12" x14ac:dyDescent="0.15">
      <c r="G25733"/>
      <c r="H25733"/>
      <c r="I25733"/>
      <c r="J25733"/>
      <c r="K25733"/>
      <c r="L25733" s="172"/>
    </row>
    <row r="25734" spans="7:12" x14ac:dyDescent="0.15">
      <c r="G25734"/>
      <c r="H25734"/>
      <c r="I25734"/>
      <c r="J25734"/>
      <c r="K25734"/>
      <c r="L25734" s="172"/>
    </row>
    <row r="25735" spans="7:12" x14ac:dyDescent="0.15">
      <c r="G25735"/>
      <c r="H25735"/>
      <c r="I25735"/>
      <c r="J25735"/>
      <c r="K25735"/>
      <c r="L25735" s="172"/>
    </row>
    <row r="25736" spans="7:12" x14ac:dyDescent="0.15">
      <c r="G25736"/>
      <c r="H25736"/>
      <c r="I25736"/>
      <c r="J25736"/>
      <c r="K25736"/>
      <c r="L25736" s="172"/>
    </row>
    <row r="25737" spans="7:12" x14ac:dyDescent="0.15">
      <c r="G25737"/>
      <c r="H25737"/>
      <c r="I25737"/>
      <c r="J25737"/>
      <c r="K25737"/>
      <c r="L25737" s="172"/>
    </row>
    <row r="25738" spans="7:12" x14ac:dyDescent="0.15">
      <c r="G25738"/>
      <c r="H25738"/>
      <c r="I25738"/>
      <c r="J25738"/>
      <c r="K25738"/>
      <c r="L25738" s="172"/>
    </row>
    <row r="25739" spans="7:12" x14ac:dyDescent="0.15">
      <c r="G25739"/>
      <c r="H25739"/>
      <c r="I25739"/>
      <c r="J25739"/>
      <c r="K25739"/>
      <c r="L25739" s="172"/>
    </row>
    <row r="25740" spans="7:12" x14ac:dyDescent="0.15">
      <c r="G25740"/>
      <c r="H25740"/>
      <c r="I25740"/>
      <c r="J25740"/>
      <c r="K25740"/>
      <c r="L25740" s="172"/>
    </row>
    <row r="25741" spans="7:12" x14ac:dyDescent="0.15">
      <c r="G25741"/>
      <c r="H25741"/>
      <c r="I25741"/>
      <c r="J25741"/>
      <c r="K25741"/>
      <c r="L25741" s="172"/>
    </row>
    <row r="25742" spans="7:12" x14ac:dyDescent="0.15">
      <c r="G25742"/>
      <c r="H25742"/>
      <c r="I25742"/>
      <c r="J25742"/>
      <c r="K25742"/>
      <c r="L25742" s="172"/>
    </row>
    <row r="25743" spans="7:12" x14ac:dyDescent="0.15">
      <c r="G25743"/>
      <c r="H25743"/>
      <c r="I25743"/>
      <c r="J25743"/>
      <c r="K25743"/>
      <c r="L25743" s="172"/>
    </row>
    <row r="25744" spans="7:12" x14ac:dyDescent="0.15">
      <c r="G25744"/>
      <c r="H25744"/>
      <c r="I25744"/>
      <c r="J25744"/>
      <c r="K25744"/>
      <c r="L25744" s="172"/>
    </row>
    <row r="25745" spans="7:12" x14ac:dyDescent="0.15">
      <c r="G25745"/>
      <c r="H25745"/>
      <c r="I25745"/>
      <c r="J25745"/>
      <c r="K25745"/>
      <c r="L25745" s="172"/>
    </row>
    <row r="25746" spans="7:12" x14ac:dyDescent="0.15">
      <c r="G25746"/>
      <c r="H25746"/>
      <c r="I25746"/>
      <c r="J25746"/>
      <c r="K25746"/>
      <c r="L25746" s="172"/>
    </row>
    <row r="25747" spans="7:12" x14ac:dyDescent="0.15">
      <c r="G25747"/>
      <c r="H25747"/>
      <c r="I25747"/>
      <c r="J25747"/>
      <c r="K25747"/>
      <c r="L25747" s="172"/>
    </row>
    <row r="25748" spans="7:12" x14ac:dyDescent="0.15">
      <c r="G25748"/>
      <c r="H25748"/>
      <c r="I25748"/>
      <c r="J25748"/>
      <c r="K25748"/>
      <c r="L25748" s="172"/>
    </row>
    <row r="25749" spans="7:12" x14ac:dyDescent="0.15">
      <c r="G25749"/>
      <c r="H25749"/>
      <c r="I25749"/>
      <c r="J25749"/>
      <c r="K25749"/>
      <c r="L25749" s="172"/>
    </row>
    <row r="25750" spans="7:12" x14ac:dyDescent="0.15">
      <c r="G25750"/>
      <c r="H25750"/>
      <c r="I25750"/>
      <c r="J25750"/>
      <c r="K25750"/>
      <c r="L25750" s="172"/>
    </row>
    <row r="25751" spans="7:12" x14ac:dyDescent="0.15">
      <c r="G25751"/>
      <c r="H25751"/>
      <c r="I25751"/>
      <c r="J25751"/>
      <c r="K25751"/>
      <c r="L25751" s="172"/>
    </row>
    <row r="25752" spans="7:12" x14ac:dyDescent="0.15">
      <c r="G25752"/>
      <c r="H25752"/>
      <c r="I25752"/>
      <c r="J25752"/>
      <c r="K25752"/>
      <c r="L25752" s="172"/>
    </row>
    <row r="25753" spans="7:12" x14ac:dyDescent="0.15">
      <c r="G25753"/>
      <c r="H25753"/>
      <c r="I25753"/>
      <c r="J25753"/>
      <c r="K25753"/>
      <c r="L25753" s="172"/>
    </row>
    <row r="25754" spans="7:12" x14ac:dyDescent="0.15">
      <c r="G25754"/>
      <c r="H25754"/>
      <c r="I25754"/>
      <c r="J25754"/>
      <c r="K25754"/>
      <c r="L25754" s="172"/>
    </row>
    <row r="25755" spans="7:12" x14ac:dyDescent="0.15">
      <c r="G25755"/>
      <c r="H25755"/>
      <c r="I25755"/>
      <c r="J25755"/>
      <c r="K25755"/>
      <c r="L25755" s="172"/>
    </row>
    <row r="25756" spans="7:12" x14ac:dyDescent="0.15">
      <c r="G25756"/>
      <c r="H25756"/>
      <c r="I25756"/>
      <c r="J25756"/>
      <c r="K25756"/>
      <c r="L25756" s="172"/>
    </row>
    <row r="25757" spans="7:12" x14ac:dyDescent="0.15">
      <c r="G25757"/>
      <c r="H25757"/>
      <c r="I25757"/>
      <c r="J25757"/>
      <c r="K25757"/>
      <c r="L25757" s="172"/>
    </row>
    <row r="25758" spans="7:12" x14ac:dyDescent="0.15">
      <c r="G25758"/>
      <c r="H25758"/>
      <c r="I25758"/>
      <c r="J25758"/>
      <c r="K25758"/>
      <c r="L25758" s="172"/>
    </row>
    <row r="25759" spans="7:12" x14ac:dyDescent="0.15">
      <c r="G25759"/>
      <c r="H25759"/>
      <c r="I25759"/>
      <c r="J25759"/>
      <c r="K25759"/>
      <c r="L25759" s="172"/>
    </row>
    <row r="25760" spans="7:12" x14ac:dyDescent="0.15">
      <c r="G25760"/>
      <c r="H25760"/>
      <c r="I25760"/>
      <c r="J25760"/>
      <c r="K25760"/>
      <c r="L25760" s="172"/>
    </row>
    <row r="25761" spans="7:12" x14ac:dyDescent="0.15">
      <c r="G25761"/>
      <c r="H25761"/>
      <c r="I25761"/>
      <c r="J25761"/>
      <c r="K25761"/>
      <c r="L25761" s="172"/>
    </row>
    <row r="25762" spans="7:12" x14ac:dyDescent="0.15">
      <c r="G25762"/>
      <c r="H25762"/>
      <c r="I25762"/>
      <c r="J25762"/>
      <c r="K25762"/>
      <c r="L25762" s="172"/>
    </row>
    <row r="25763" spans="7:12" x14ac:dyDescent="0.15">
      <c r="G25763"/>
      <c r="H25763"/>
      <c r="I25763"/>
      <c r="J25763"/>
      <c r="K25763"/>
      <c r="L25763" s="172"/>
    </row>
    <row r="25764" spans="7:12" x14ac:dyDescent="0.15">
      <c r="G25764"/>
      <c r="H25764"/>
      <c r="I25764"/>
      <c r="J25764"/>
      <c r="K25764"/>
      <c r="L25764" s="172"/>
    </row>
    <row r="25765" spans="7:12" x14ac:dyDescent="0.15">
      <c r="G25765"/>
      <c r="H25765"/>
      <c r="I25765"/>
      <c r="J25765"/>
      <c r="K25765"/>
      <c r="L25765" s="172"/>
    </row>
    <row r="25766" spans="7:12" x14ac:dyDescent="0.15">
      <c r="G25766"/>
      <c r="H25766"/>
      <c r="I25766"/>
      <c r="J25766"/>
      <c r="K25766"/>
      <c r="L25766" s="172"/>
    </row>
    <row r="25767" spans="7:12" x14ac:dyDescent="0.15">
      <c r="G25767"/>
      <c r="H25767"/>
      <c r="I25767"/>
      <c r="J25767"/>
      <c r="K25767"/>
      <c r="L25767" s="172"/>
    </row>
    <row r="25768" spans="7:12" x14ac:dyDescent="0.15">
      <c r="G25768"/>
      <c r="H25768"/>
      <c r="I25768"/>
      <c r="J25768"/>
      <c r="K25768"/>
      <c r="L25768" s="172"/>
    </row>
    <row r="25769" spans="7:12" x14ac:dyDescent="0.15">
      <c r="G25769"/>
      <c r="H25769"/>
      <c r="I25769"/>
      <c r="J25769"/>
      <c r="K25769"/>
      <c r="L25769" s="172"/>
    </row>
    <row r="25770" spans="7:12" x14ac:dyDescent="0.15">
      <c r="G25770"/>
      <c r="H25770"/>
      <c r="I25770"/>
      <c r="J25770"/>
      <c r="K25770"/>
      <c r="L25770" s="172"/>
    </row>
    <row r="25771" spans="7:12" x14ac:dyDescent="0.15">
      <c r="G25771"/>
      <c r="H25771"/>
      <c r="I25771"/>
      <c r="J25771"/>
      <c r="K25771"/>
      <c r="L25771" s="172"/>
    </row>
    <row r="25772" spans="7:12" x14ac:dyDescent="0.15">
      <c r="G25772"/>
      <c r="H25772"/>
      <c r="I25772"/>
      <c r="J25772"/>
      <c r="K25772"/>
      <c r="L25772" s="172"/>
    </row>
    <row r="25773" spans="7:12" x14ac:dyDescent="0.15">
      <c r="G25773"/>
      <c r="H25773"/>
      <c r="I25773"/>
      <c r="J25773"/>
      <c r="K25773"/>
      <c r="L25773" s="172"/>
    </row>
    <row r="25774" spans="7:12" x14ac:dyDescent="0.15">
      <c r="G25774"/>
      <c r="H25774"/>
      <c r="I25774"/>
      <c r="J25774"/>
      <c r="K25774"/>
      <c r="L25774" s="172"/>
    </row>
    <row r="25775" spans="7:12" x14ac:dyDescent="0.15">
      <c r="G25775"/>
      <c r="H25775"/>
      <c r="I25775"/>
      <c r="J25775"/>
      <c r="K25775"/>
      <c r="L25775" s="172"/>
    </row>
    <row r="25776" spans="7:12" x14ac:dyDescent="0.15">
      <c r="G25776"/>
      <c r="H25776"/>
      <c r="I25776"/>
      <c r="J25776"/>
      <c r="K25776"/>
      <c r="L25776" s="172"/>
    </row>
    <row r="25777" spans="7:12" x14ac:dyDescent="0.15">
      <c r="G25777"/>
      <c r="H25777"/>
      <c r="I25777"/>
      <c r="J25777"/>
      <c r="K25777"/>
      <c r="L25777" s="172"/>
    </row>
    <row r="25778" spans="7:12" x14ac:dyDescent="0.15">
      <c r="G25778"/>
      <c r="H25778"/>
      <c r="I25778"/>
      <c r="J25778"/>
      <c r="K25778"/>
      <c r="L25778" s="172"/>
    </row>
    <row r="25779" spans="7:12" x14ac:dyDescent="0.15">
      <c r="G25779"/>
      <c r="H25779"/>
      <c r="I25779"/>
      <c r="J25779"/>
      <c r="K25779"/>
      <c r="L25779" s="172"/>
    </row>
    <row r="25780" spans="7:12" x14ac:dyDescent="0.15">
      <c r="G25780"/>
      <c r="H25780"/>
      <c r="I25780"/>
      <c r="J25780"/>
      <c r="K25780"/>
      <c r="L25780" s="172"/>
    </row>
    <row r="25781" spans="7:12" x14ac:dyDescent="0.15">
      <c r="G25781"/>
      <c r="H25781"/>
      <c r="I25781"/>
      <c r="J25781"/>
      <c r="K25781"/>
      <c r="L25781" s="172"/>
    </row>
    <row r="25782" spans="7:12" x14ac:dyDescent="0.15">
      <c r="G25782"/>
      <c r="H25782"/>
      <c r="I25782"/>
      <c r="J25782"/>
      <c r="K25782"/>
      <c r="L25782" s="172"/>
    </row>
    <row r="25783" spans="7:12" x14ac:dyDescent="0.15">
      <c r="G25783"/>
      <c r="H25783"/>
      <c r="I25783"/>
      <c r="J25783"/>
      <c r="K25783"/>
      <c r="L25783" s="172"/>
    </row>
    <row r="25784" spans="7:12" x14ac:dyDescent="0.15">
      <c r="G25784"/>
      <c r="H25784"/>
      <c r="I25784"/>
      <c r="J25784"/>
      <c r="K25784"/>
      <c r="L25784" s="172"/>
    </row>
    <row r="25785" spans="7:12" x14ac:dyDescent="0.15">
      <c r="G25785"/>
      <c r="H25785"/>
      <c r="I25785"/>
      <c r="J25785"/>
      <c r="K25785"/>
      <c r="L25785" s="172"/>
    </row>
    <row r="25786" spans="7:12" x14ac:dyDescent="0.15">
      <c r="G25786"/>
      <c r="H25786"/>
      <c r="I25786"/>
      <c r="J25786"/>
      <c r="K25786"/>
      <c r="L25786" s="172"/>
    </row>
    <row r="25787" spans="7:12" x14ac:dyDescent="0.15">
      <c r="G25787"/>
      <c r="H25787"/>
      <c r="I25787"/>
      <c r="J25787"/>
      <c r="K25787"/>
      <c r="L25787" s="172"/>
    </row>
    <row r="25788" spans="7:12" x14ac:dyDescent="0.15">
      <c r="G25788"/>
      <c r="H25788"/>
      <c r="I25788"/>
      <c r="J25788"/>
      <c r="K25788"/>
      <c r="L25788" s="172"/>
    </row>
    <row r="25789" spans="7:12" x14ac:dyDescent="0.15">
      <c r="G25789"/>
      <c r="H25789"/>
      <c r="I25789"/>
      <c r="J25789"/>
      <c r="K25789"/>
      <c r="L25789" s="172"/>
    </row>
    <row r="25790" spans="7:12" x14ac:dyDescent="0.15">
      <c r="G25790"/>
      <c r="H25790"/>
      <c r="I25790"/>
      <c r="J25790"/>
      <c r="K25790"/>
      <c r="L25790" s="172"/>
    </row>
    <row r="25791" spans="7:12" x14ac:dyDescent="0.15">
      <c r="G25791"/>
      <c r="H25791"/>
      <c r="I25791"/>
      <c r="J25791"/>
      <c r="K25791"/>
      <c r="L25791" s="172"/>
    </row>
    <row r="25792" spans="7:12" x14ac:dyDescent="0.15">
      <c r="G25792"/>
      <c r="H25792"/>
      <c r="I25792"/>
      <c r="J25792"/>
      <c r="K25792"/>
      <c r="L25792" s="172"/>
    </row>
    <row r="25793" spans="7:12" x14ac:dyDescent="0.15">
      <c r="G25793"/>
      <c r="H25793"/>
      <c r="I25793"/>
      <c r="J25793"/>
      <c r="K25793"/>
      <c r="L25793" s="172"/>
    </row>
    <row r="25794" spans="7:12" x14ac:dyDescent="0.15">
      <c r="G25794"/>
      <c r="H25794"/>
      <c r="I25794"/>
      <c r="J25794"/>
      <c r="K25794"/>
      <c r="L25794" s="172"/>
    </row>
    <row r="25795" spans="7:12" x14ac:dyDescent="0.15">
      <c r="G25795"/>
      <c r="H25795"/>
      <c r="I25795"/>
      <c r="J25795"/>
      <c r="K25795"/>
      <c r="L25795" s="172"/>
    </row>
    <row r="25796" spans="7:12" x14ac:dyDescent="0.15">
      <c r="G25796"/>
      <c r="H25796"/>
      <c r="I25796"/>
      <c r="J25796"/>
      <c r="K25796"/>
      <c r="L25796" s="172"/>
    </row>
    <row r="25797" spans="7:12" x14ac:dyDescent="0.15">
      <c r="G25797"/>
      <c r="H25797"/>
      <c r="I25797"/>
      <c r="J25797"/>
      <c r="K25797"/>
      <c r="L25797" s="172"/>
    </row>
    <row r="25798" spans="7:12" x14ac:dyDescent="0.15">
      <c r="G25798"/>
      <c r="H25798"/>
      <c r="I25798"/>
      <c r="J25798"/>
      <c r="K25798"/>
      <c r="L25798" s="172"/>
    </row>
    <row r="25799" spans="7:12" x14ac:dyDescent="0.15">
      <c r="G25799"/>
      <c r="H25799"/>
      <c r="I25799"/>
      <c r="J25799"/>
      <c r="K25799"/>
      <c r="L25799" s="172"/>
    </row>
    <row r="25800" spans="7:12" x14ac:dyDescent="0.15">
      <c r="G25800"/>
      <c r="H25800"/>
      <c r="I25800"/>
      <c r="J25800"/>
      <c r="K25800"/>
      <c r="L25800" s="172"/>
    </row>
    <row r="25801" spans="7:12" x14ac:dyDescent="0.15">
      <c r="G25801"/>
      <c r="H25801"/>
      <c r="I25801"/>
      <c r="J25801"/>
      <c r="K25801"/>
      <c r="L25801" s="172"/>
    </row>
    <row r="25802" spans="7:12" x14ac:dyDescent="0.15">
      <c r="G25802"/>
      <c r="H25802"/>
      <c r="I25802"/>
      <c r="J25802"/>
      <c r="K25802"/>
      <c r="L25802" s="172"/>
    </row>
    <row r="25803" spans="7:12" x14ac:dyDescent="0.15">
      <c r="G25803"/>
      <c r="H25803"/>
      <c r="I25803"/>
      <c r="J25803"/>
      <c r="K25803"/>
      <c r="L25803" s="172"/>
    </row>
    <row r="25804" spans="7:12" x14ac:dyDescent="0.15">
      <c r="G25804"/>
      <c r="H25804"/>
      <c r="I25804"/>
      <c r="J25804"/>
      <c r="K25804"/>
      <c r="L25804" s="172"/>
    </row>
    <row r="25805" spans="7:12" x14ac:dyDescent="0.15">
      <c r="G25805"/>
      <c r="H25805"/>
      <c r="I25805"/>
      <c r="J25805"/>
      <c r="K25805"/>
      <c r="L25805" s="172"/>
    </row>
    <row r="25806" spans="7:12" x14ac:dyDescent="0.15">
      <c r="G25806"/>
      <c r="H25806"/>
      <c r="I25806"/>
      <c r="J25806"/>
      <c r="K25806"/>
      <c r="L25806" s="172"/>
    </row>
    <row r="25807" spans="7:12" x14ac:dyDescent="0.15">
      <c r="G25807"/>
      <c r="H25807"/>
      <c r="I25807"/>
      <c r="J25807"/>
      <c r="K25807"/>
      <c r="L25807" s="172"/>
    </row>
    <row r="25808" spans="7:12" x14ac:dyDescent="0.15">
      <c r="G25808"/>
      <c r="H25808"/>
      <c r="I25808"/>
      <c r="J25808"/>
      <c r="K25808"/>
      <c r="L25808" s="172"/>
    </row>
    <row r="25809" spans="7:12" x14ac:dyDescent="0.15">
      <c r="G25809"/>
      <c r="H25809"/>
      <c r="I25809"/>
      <c r="J25809"/>
      <c r="K25809"/>
      <c r="L25809" s="172"/>
    </row>
    <row r="25810" spans="7:12" x14ac:dyDescent="0.15">
      <c r="G25810"/>
      <c r="H25810"/>
      <c r="I25810"/>
      <c r="J25810"/>
      <c r="K25810"/>
      <c r="L25810" s="172"/>
    </row>
    <row r="25811" spans="7:12" x14ac:dyDescent="0.15">
      <c r="G25811"/>
      <c r="H25811"/>
      <c r="I25811"/>
      <c r="J25811"/>
      <c r="K25811"/>
      <c r="L25811" s="172"/>
    </row>
    <row r="25812" spans="7:12" x14ac:dyDescent="0.15">
      <c r="G25812"/>
      <c r="H25812"/>
      <c r="I25812"/>
      <c r="J25812"/>
      <c r="K25812"/>
      <c r="L25812" s="172"/>
    </row>
    <row r="25813" spans="7:12" x14ac:dyDescent="0.15">
      <c r="G25813"/>
      <c r="H25813"/>
      <c r="I25813"/>
      <c r="J25813"/>
      <c r="K25813"/>
      <c r="L25813" s="172"/>
    </row>
    <row r="25814" spans="7:12" x14ac:dyDescent="0.15">
      <c r="G25814"/>
      <c r="H25814"/>
      <c r="I25814"/>
      <c r="J25814"/>
      <c r="K25814"/>
      <c r="L25814" s="172"/>
    </row>
    <row r="25815" spans="7:12" x14ac:dyDescent="0.15">
      <c r="G25815"/>
      <c r="H25815"/>
      <c r="I25815"/>
      <c r="J25815"/>
      <c r="K25815"/>
      <c r="L25815" s="172"/>
    </row>
    <row r="25816" spans="7:12" x14ac:dyDescent="0.15">
      <c r="G25816"/>
      <c r="H25816"/>
      <c r="I25816"/>
      <c r="J25816"/>
      <c r="K25816"/>
      <c r="L25816" s="172"/>
    </row>
    <row r="25817" spans="7:12" x14ac:dyDescent="0.15">
      <c r="G25817"/>
      <c r="H25817"/>
      <c r="I25817"/>
      <c r="J25817"/>
      <c r="K25817"/>
      <c r="L25817" s="172"/>
    </row>
    <row r="25818" spans="7:12" x14ac:dyDescent="0.15">
      <c r="G25818"/>
      <c r="H25818"/>
      <c r="I25818"/>
      <c r="J25818"/>
      <c r="K25818"/>
      <c r="L25818" s="172"/>
    </row>
    <row r="25819" spans="7:12" x14ac:dyDescent="0.15">
      <c r="G25819"/>
      <c r="H25819"/>
      <c r="I25819"/>
      <c r="J25819"/>
      <c r="K25819"/>
      <c r="L25819" s="172"/>
    </row>
    <row r="25820" spans="7:12" x14ac:dyDescent="0.15">
      <c r="G25820"/>
      <c r="H25820"/>
      <c r="I25820"/>
      <c r="J25820"/>
      <c r="K25820"/>
      <c r="L25820" s="172"/>
    </row>
    <row r="25821" spans="7:12" x14ac:dyDescent="0.15">
      <c r="G25821"/>
      <c r="H25821"/>
      <c r="I25821"/>
      <c r="J25821"/>
      <c r="K25821"/>
      <c r="L25821" s="172"/>
    </row>
    <row r="25822" spans="7:12" x14ac:dyDescent="0.15">
      <c r="G25822"/>
      <c r="H25822"/>
      <c r="I25822"/>
      <c r="J25822"/>
      <c r="K25822"/>
      <c r="L25822" s="172"/>
    </row>
    <row r="25823" spans="7:12" x14ac:dyDescent="0.15">
      <c r="G25823"/>
      <c r="H25823"/>
      <c r="I25823"/>
      <c r="J25823"/>
      <c r="K25823"/>
      <c r="L25823" s="172"/>
    </row>
    <row r="25824" spans="7:12" x14ac:dyDescent="0.15">
      <c r="G25824"/>
      <c r="H25824"/>
      <c r="I25824"/>
      <c r="J25824"/>
      <c r="K25824"/>
      <c r="L25824" s="172"/>
    </row>
    <row r="25825" spans="7:12" x14ac:dyDescent="0.15">
      <c r="G25825"/>
      <c r="H25825"/>
      <c r="I25825"/>
      <c r="J25825"/>
      <c r="K25825"/>
      <c r="L25825" s="172"/>
    </row>
    <row r="25826" spans="7:12" x14ac:dyDescent="0.15">
      <c r="G25826"/>
      <c r="H25826"/>
      <c r="I25826"/>
      <c r="J25826"/>
      <c r="K25826"/>
      <c r="L25826" s="172"/>
    </row>
    <row r="25827" spans="7:12" x14ac:dyDescent="0.15">
      <c r="G25827"/>
      <c r="H25827"/>
      <c r="I25827"/>
      <c r="J25827"/>
      <c r="K25827"/>
      <c r="L25827" s="172"/>
    </row>
    <row r="25828" spans="7:12" x14ac:dyDescent="0.15">
      <c r="G25828"/>
      <c r="H25828"/>
      <c r="I25828"/>
      <c r="J25828"/>
      <c r="K25828"/>
      <c r="L25828" s="172"/>
    </row>
    <row r="25829" spans="7:12" x14ac:dyDescent="0.15">
      <c r="G25829"/>
      <c r="H25829"/>
      <c r="I25829"/>
      <c r="J25829"/>
      <c r="K25829"/>
      <c r="L25829" s="172"/>
    </row>
    <row r="25830" spans="7:12" x14ac:dyDescent="0.15">
      <c r="G25830"/>
      <c r="H25830"/>
      <c r="I25830"/>
      <c r="J25830"/>
      <c r="K25830"/>
      <c r="L25830" s="172"/>
    </row>
    <row r="25831" spans="7:12" x14ac:dyDescent="0.15">
      <c r="G25831"/>
      <c r="H25831"/>
      <c r="I25831"/>
      <c r="J25831"/>
      <c r="K25831"/>
      <c r="L25831" s="172"/>
    </row>
    <row r="25832" spans="7:12" x14ac:dyDescent="0.15">
      <c r="G25832"/>
      <c r="H25832"/>
      <c r="I25832"/>
      <c r="J25832"/>
      <c r="K25832"/>
      <c r="L25832" s="172"/>
    </row>
    <row r="25833" spans="7:12" x14ac:dyDescent="0.15">
      <c r="G25833"/>
      <c r="H25833"/>
      <c r="I25833"/>
      <c r="J25833"/>
      <c r="K25833"/>
      <c r="L25833" s="172"/>
    </row>
    <row r="25834" spans="7:12" x14ac:dyDescent="0.15">
      <c r="G25834"/>
      <c r="H25834"/>
      <c r="I25834"/>
      <c r="J25834"/>
      <c r="K25834"/>
      <c r="L25834" s="172"/>
    </row>
    <row r="25835" spans="7:12" x14ac:dyDescent="0.15">
      <c r="G25835"/>
      <c r="H25835"/>
      <c r="I25835"/>
      <c r="J25835"/>
      <c r="K25835"/>
      <c r="L25835" s="172"/>
    </row>
    <row r="25836" spans="7:12" x14ac:dyDescent="0.15">
      <c r="G25836"/>
      <c r="H25836"/>
      <c r="I25836"/>
      <c r="J25836"/>
      <c r="K25836"/>
      <c r="L25836" s="172"/>
    </row>
    <row r="25837" spans="7:12" x14ac:dyDescent="0.15">
      <c r="G25837"/>
      <c r="H25837"/>
      <c r="I25837"/>
      <c r="J25837"/>
      <c r="K25837"/>
      <c r="L25837" s="172"/>
    </row>
    <row r="25838" spans="7:12" x14ac:dyDescent="0.15">
      <c r="G25838"/>
      <c r="H25838"/>
      <c r="I25838"/>
      <c r="J25838"/>
      <c r="K25838"/>
      <c r="L25838" s="172"/>
    </row>
    <row r="25839" spans="7:12" x14ac:dyDescent="0.15">
      <c r="G25839"/>
      <c r="H25839"/>
      <c r="I25839"/>
      <c r="J25839"/>
      <c r="K25839"/>
      <c r="L25839" s="172"/>
    </row>
    <row r="25840" spans="7:12" x14ac:dyDescent="0.15">
      <c r="G25840"/>
      <c r="H25840"/>
      <c r="I25840"/>
      <c r="J25840"/>
      <c r="K25840"/>
      <c r="L25840" s="172"/>
    </row>
    <row r="25841" spans="7:12" x14ac:dyDescent="0.15">
      <c r="G25841"/>
      <c r="H25841"/>
      <c r="I25841"/>
      <c r="J25841"/>
      <c r="K25841"/>
      <c r="L25841" s="172"/>
    </row>
    <row r="25842" spans="7:12" x14ac:dyDescent="0.15">
      <c r="G25842"/>
      <c r="H25842"/>
      <c r="I25842"/>
      <c r="J25842"/>
      <c r="K25842"/>
      <c r="L25842" s="172"/>
    </row>
    <row r="25843" spans="7:12" x14ac:dyDescent="0.15">
      <c r="G25843"/>
      <c r="H25843"/>
      <c r="I25843"/>
      <c r="J25843"/>
      <c r="K25843"/>
      <c r="L25843" s="172"/>
    </row>
    <row r="25844" spans="7:12" x14ac:dyDescent="0.15">
      <c r="G25844"/>
      <c r="H25844"/>
      <c r="I25844"/>
      <c r="J25844"/>
      <c r="K25844"/>
      <c r="L25844" s="172"/>
    </row>
    <row r="25845" spans="7:12" x14ac:dyDescent="0.15">
      <c r="G25845"/>
      <c r="H25845"/>
      <c r="I25845"/>
      <c r="J25845"/>
      <c r="K25845"/>
      <c r="L25845" s="172"/>
    </row>
    <row r="25846" spans="7:12" x14ac:dyDescent="0.15">
      <c r="G25846"/>
      <c r="H25846"/>
      <c r="I25846"/>
      <c r="J25846"/>
      <c r="K25846"/>
      <c r="L25846" s="172"/>
    </row>
    <row r="25847" spans="7:12" x14ac:dyDescent="0.15">
      <c r="G25847"/>
      <c r="H25847"/>
      <c r="I25847"/>
      <c r="J25847"/>
      <c r="K25847"/>
      <c r="L25847" s="172"/>
    </row>
    <row r="25848" spans="7:12" x14ac:dyDescent="0.15">
      <c r="G25848"/>
      <c r="H25848"/>
      <c r="I25848"/>
      <c r="J25848"/>
      <c r="K25848"/>
      <c r="L25848" s="172"/>
    </row>
    <row r="25849" spans="7:12" x14ac:dyDescent="0.15">
      <c r="G25849"/>
      <c r="H25849"/>
      <c r="I25849"/>
      <c r="J25849"/>
      <c r="K25849"/>
      <c r="L25849" s="172"/>
    </row>
    <row r="25850" spans="7:12" x14ac:dyDescent="0.15">
      <c r="G25850"/>
      <c r="H25850"/>
      <c r="I25850"/>
      <c r="J25850"/>
      <c r="K25850"/>
      <c r="L25850" s="172"/>
    </row>
    <row r="25851" spans="7:12" x14ac:dyDescent="0.15">
      <c r="G25851"/>
      <c r="H25851"/>
      <c r="I25851"/>
      <c r="J25851"/>
      <c r="K25851"/>
      <c r="L25851" s="172"/>
    </row>
    <row r="25852" spans="7:12" x14ac:dyDescent="0.15">
      <c r="G25852"/>
      <c r="H25852"/>
      <c r="I25852"/>
      <c r="J25852"/>
      <c r="K25852"/>
      <c r="L25852" s="172"/>
    </row>
    <row r="25853" spans="7:12" x14ac:dyDescent="0.15">
      <c r="G25853"/>
      <c r="H25853"/>
      <c r="I25853"/>
      <c r="J25853"/>
      <c r="K25853"/>
      <c r="L25853" s="172"/>
    </row>
    <row r="25854" spans="7:12" x14ac:dyDescent="0.15">
      <c r="G25854"/>
      <c r="H25854"/>
      <c r="I25854"/>
      <c r="J25854"/>
      <c r="K25854"/>
      <c r="L25854" s="172"/>
    </row>
    <row r="25855" spans="7:12" x14ac:dyDescent="0.15">
      <c r="G25855"/>
      <c r="H25855"/>
      <c r="I25855"/>
      <c r="J25855"/>
      <c r="K25855"/>
      <c r="L25855" s="172"/>
    </row>
    <row r="25856" spans="7:12" x14ac:dyDescent="0.15">
      <c r="G25856"/>
      <c r="H25856"/>
      <c r="I25856"/>
      <c r="J25856"/>
      <c r="K25856"/>
      <c r="L25856" s="172"/>
    </row>
    <row r="25857" spans="7:12" x14ac:dyDescent="0.15">
      <c r="G25857"/>
      <c r="H25857"/>
      <c r="I25857"/>
      <c r="J25857"/>
      <c r="K25857"/>
      <c r="L25857" s="172"/>
    </row>
    <row r="25858" spans="7:12" x14ac:dyDescent="0.15">
      <c r="G25858"/>
      <c r="H25858"/>
      <c r="I25858"/>
      <c r="J25858"/>
      <c r="K25858"/>
      <c r="L25858" s="172"/>
    </row>
    <row r="25859" spans="7:12" x14ac:dyDescent="0.15">
      <c r="G25859"/>
      <c r="H25859"/>
      <c r="I25859"/>
      <c r="J25859"/>
      <c r="K25859"/>
      <c r="L25859" s="172"/>
    </row>
    <row r="25860" spans="7:12" x14ac:dyDescent="0.15">
      <c r="G25860"/>
      <c r="H25860"/>
      <c r="I25860"/>
      <c r="J25860"/>
      <c r="K25860"/>
      <c r="L25860" s="172"/>
    </row>
    <row r="25861" spans="7:12" x14ac:dyDescent="0.15">
      <c r="G25861"/>
      <c r="H25861"/>
      <c r="I25861"/>
      <c r="J25861"/>
      <c r="K25861"/>
      <c r="L25861" s="172"/>
    </row>
    <row r="25862" spans="7:12" x14ac:dyDescent="0.15">
      <c r="G25862"/>
      <c r="H25862"/>
      <c r="I25862"/>
      <c r="J25862"/>
      <c r="K25862"/>
      <c r="L25862" s="172"/>
    </row>
    <row r="25863" spans="7:12" x14ac:dyDescent="0.15">
      <c r="G25863"/>
      <c r="H25863"/>
      <c r="I25863"/>
      <c r="J25863"/>
      <c r="K25863"/>
      <c r="L25863" s="172"/>
    </row>
    <row r="25864" spans="7:12" x14ac:dyDescent="0.15">
      <c r="G25864"/>
      <c r="H25864"/>
      <c r="I25864"/>
      <c r="J25864"/>
      <c r="K25864"/>
      <c r="L25864" s="172"/>
    </row>
    <row r="25865" spans="7:12" x14ac:dyDescent="0.15">
      <c r="G25865"/>
      <c r="H25865"/>
      <c r="I25865"/>
      <c r="J25865"/>
      <c r="K25865"/>
      <c r="L25865" s="172"/>
    </row>
    <row r="25866" spans="7:12" x14ac:dyDescent="0.15">
      <c r="G25866"/>
      <c r="H25866"/>
      <c r="I25866"/>
      <c r="J25866"/>
      <c r="K25866"/>
      <c r="L25866" s="172"/>
    </row>
    <row r="25867" spans="7:12" x14ac:dyDescent="0.15">
      <c r="G25867"/>
      <c r="H25867"/>
      <c r="I25867"/>
      <c r="J25867"/>
      <c r="K25867"/>
      <c r="L25867" s="172"/>
    </row>
    <row r="25868" spans="7:12" x14ac:dyDescent="0.15">
      <c r="G25868"/>
      <c r="H25868"/>
      <c r="I25868"/>
      <c r="J25868"/>
      <c r="K25868"/>
      <c r="L25868" s="172"/>
    </row>
    <row r="25869" spans="7:12" x14ac:dyDescent="0.15">
      <c r="G25869"/>
      <c r="H25869"/>
      <c r="I25869"/>
      <c r="J25869"/>
      <c r="K25869"/>
      <c r="L25869" s="172"/>
    </row>
    <row r="25870" spans="7:12" x14ac:dyDescent="0.15">
      <c r="G25870"/>
      <c r="H25870"/>
      <c r="I25870"/>
      <c r="J25870"/>
      <c r="K25870"/>
      <c r="L25870" s="172"/>
    </row>
    <row r="25871" spans="7:12" x14ac:dyDescent="0.15">
      <c r="G25871"/>
      <c r="H25871"/>
      <c r="I25871"/>
      <c r="J25871"/>
      <c r="K25871"/>
      <c r="L25871" s="172"/>
    </row>
    <row r="25872" spans="7:12" x14ac:dyDescent="0.15">
      <c r="G25872"/>
      <c r="H25872"/>
      <c r="I25872"/>
      <c r="J25872"/>
      <c r="K25872"/>
      <c r="L25872" s="172"/>
    </row>
    <row r="25873" spans="7:12" x14ac:dyDescent="0.15">
      <c r="G25873"/>
      <c r="H25873"/>
      <c r="I25873"/>
      <c r="J25873"/>
      <c r="K25873"/>
      <c r="L25873" s="172"/>
    </row>
    <row r="25874" spans="7:12" x14ac:dyDescent="0.15">
      <c r="G25874"/>
      <c r="H25874"/>
      <c r="I25874"/>
      <c r="J25874"/>
      <c r="K25874"/>
      <c r="L25874" s="172"/>
    </row>
    <row r="25875" spans="7:12" x14ac:dyDescent="0.15">
      <c r="G25875"/>
      <c r="H25875"/>
      <c r="I25875"/>
      <c r="J25875"/>
      <c r="K25875"/>
      <c r="L25875" s="172"/>
    </row>
    <row r="25876" spans="7:12" x14ac:dyDescent="0.15">
      <c r="G25876"/>
      <c r="H25876"/>
      <c r="I25876"/>
      <c r="J25876"/>
      <c r="K25876"/>
      <c r="L25876" s="172"/>
    </row>
    <row r="25877" spans="7:12" x14ac:dyDescent="0.15">
      <c r="G25877"/>
      <c r="H25877"/>
      <c r="I25877"/>
      <c r="J25877"/>
      <c r="K25877"/>
      <c r="L25877" s="172"/>
    </row>
    <row r="25878" spans="7:12" x14ac:dyDescent="0.15">
      <c r="G25878"/>
      <c r="H25878"/>
      <c r="I25878"/>
      <c r="J25878"/>
      <c r="K25878"/>
      <c r="L25878" s="172"/>
    </row>
    <row r="25879" spans="7:12" x14ac:dyDescent="0.15">
      <c r="G25879"/>
      <c r="H25879"/>
      <c r="I25879"/>
      <c r="J25879"/>
      <c r="K25879"/>
      <c r="L25879" s="172"/>
    </row>
    <row r="25880" spans="7:12" x14ac:dyDescent="0.15">
      <c r="G25880"/>
      <c r="H25880"/>
      <c r="I25880"/>
      <c r="J25880"/>
      <c r="K25880"/>
      <c r="L25880" s="172"/>
    </row>
    <row r="25881" spans="7:12" x14ac:dyDescent="0.15">
      <c r="G25881"/>
      <c r="H25881"/>
      <c r="I25881"/>
      <c r="J25881"/>
      <c r="K25881"/>
      <c r="L25881" s="172"/>
    </row>
    <row r="25882" spans="7:12" x14ac:dyDescent="0.15">
      <c r="G25882"/>
      <c r="H25882"/>
      <c r="I25882"/>
      <c r="J25882"/>
      <c r="K25882"/>
      <c r="L25882" s="172"/>
    </row>
    <row r="25883" spans="7:12" x14ac:dyDescent="0.15">
      <c r="G25883"/>
      <c r="H25883"/>
      <c r="I25883"/>
      <c r="J25883"/>
      <c r="K25883"/>
      <c r="L25883" s="172"/>
    </row>
    <row r="25884" spans="7:12" x14ac:dyDescent="0.15">
      <c r="G25884"/>
      <c r="H25884"/>
      <c r="I25884"/>
      <c r="J25884"/>
      <c r="K25884"/>
      <c r="L25884" s="172"/>
    </row>
    <row r="25885" spans="7:12" x14ac:dyDescent="0.15">
      <c r="G25885"/>
      <c r="H25885"/>
      <c r="I25885"/>
      <c r="J25885"/>
      <c r="K25885"/>
      <c r="L25885" s="172"/>
    </row>
    <row r="25886" spans="7:12" x14ac:dyDescent="0.15">
      <c r="G25886"/>
      <c r="H25886"/>
      <c r="I25886"/>
      <c r="J25886"/>
      <c r="K25886"/>
      <c r="L25886" s="172"/>
    </row>
    <row r="25887" spans="7:12" x14ac:dyDescent="0.15">
      <c r="G25887"/>
      <c r="H25887"/>
      <c r="I25887"/>
      <c r="J25887"/>
      <c r="K25887"/>
      <c r="L25887" s="172"/>
    </row>
    <row r="25888" spans="7:12" x14ac:dyDescent="0.15">
      <c r="G25888"/>
      <c r="H25888"/>
      <c r="I25888"/>
      <c r="J25888"/>
      <c r="K25888"/>
      <c r="L25888" s="172"/>
    </row>
    <row r="25889" spans="7:12" x14ac:dyDescent="0.15">
      <c r="G25889"/>
      <c r="H25889"/>
      <c r="I25889"/>
      <c r="J25889"/>
      <c r="K25889"/>
      <c r="L25889" s="172"/>
    </row>
    <row r="25890" spans="7:12" x14ac:dyDescent="0.15">
      <c r="G25890"/>
      <c r="H25890"/>
      <c r="I25890"/>
      <c r="J25890"/>
      <c r="K25890"/>
      <c r="L25890" s="172"/>
    </row>
    <row r="25891" spans="7:12" x14ac:dyDescent="0.15">
      <c r="G25891"/>
      <c r="H25891"/>
      <c r="I25891"/>
      <c r="J25891"/>
      <c r="K25891"/>
      <c r="L25891" s="172"/>
    </row>
    <row r="25892" spans="7:12" x14ac:dyDescent="0.15">
      <c r="G25892"/>
      <c r="H25892"/>
      <c r="I25892"/>
      <c r="J25892"/>
      <c r="K25892"/>
      <c r="L25892" s="172"/>
    </row>
    <row r="25893" spans="7:12" x14ac:dyDescent="0.15">
      <c r="G25893"/>
      <c r="H25893"/>
      <c r="I25893"/>
      <c r="J25893"/>
      <c r="K25893"/>
      <c r="L25893" s="172"/>
    </row>
    <row r="25894" spans="7:12" x14ac:dyDescent="0.15">
      <c r="G25894"/>
      <c r="H25894"/>
      <c r="I25894"/>
      <c r="J25894"/>
      <c r="K25894"/>
      <c r="L25894" s="172"/>
    </row>
    <row r="25895" spans="7:12" x14ac:dyDescent="0.15">
      <c r="G25895"/>
      <c r="H25895"/>
      <c r="I25895"/>
      <c r="J25895"/>
      <c r="K25895"/>
      <c r="L25895" s="172"/>
    </row>
    <row r="25896" spans="7:12" x14ac:dyDescent="0.15">
      <c r="G25896"/>
      <c r="H25896"/>
      <c r="I25896"/>
      <c r="J25896"/>
      <c r="K25896"/>
      <c r="L25896" s="172"/>
    </row>
    <row r="25897" spans="7:12" x14ac:dyDescent="0.15">
      <c r="G25897"/>
      <c r="H25897"/>
      <c r="I25897"/>
      <c r="J25897"/>
      <c r="K25897"/>
      <c r="L25897" s="172"/>
    </row>
    <row r="25898" spans="7:12" x14ac:dyDescent="0.15">
      <c r="G25898"/>
      <c r="H25898"/>
      <c r="I25898"/>
      <c r="J25898"/>
      <c r="K25898"/>
      <c r="L25898" s="172"/>
    </row>
    <row r="25899" spans="7:12" x14ac:dyDescent="0.15">
      <c r="G25899"/>
      <c r="H25899"/>
      <c r="I25899"/>
      <c r="J25899"/>
      <c r="K25899"/>
      <c r="L25899" s="172"/>
    </row>
    <row r="25900" spans="7:12" x14ac:dyDescent="0.15">
      <c r="G25900"/>
      <c r="H25900"/>
      <c r="I25900"/>
      <c r="J25900"/>
      <c r="K25900"/>
      <c r="L25900" s="172"/>
    </row>
    <row r="25901" spans="7:12" x14ac:dyDescent="0.15">
      <c r="G25901"/>
      <c r="H25901"/>
      <c r="I25901"/>
      <c r="J25901"/>
      <c r="K25901"/>
      <c r="L25901" s="172"/>
    </row>
    <row r="25902" spans="7:12" x14ac:dyDescent="0.15">
      <c r="G25902"/>
      <c r="H25902"/>
      <c r="I25902"/>
      <c r="J25902"/>
      <c r="K25902"/>
      <c r="L25902" s="172"/>
    </row>
    <row r="25903" spans="7:12" x14ac:dyDescent="0.15">
      <c r="G25903"/>
      <c r="H25903"/>
      <c r="I25903"/>
      <c r="J25903"/>
      <c r="K25903"/>
      <c r="L25903" s="172"/>
    </row>
    <row r="25904" spans="7:12" x14ac:dyDescent="0.15">
      <c r="G25904"/>
      <c r="H25904"/>
      <c r="I25904"/>
      <c r="J25904"/>
      <c r="K25904"/>
      <c r="L25904" s="172"/>
    </row>
    <row r="25905" spans="7:12" x14ac:dyDescent="0.15">
      <c r="G25905"/>
      <c r="H25905"/>
      <c r="I25905"/>
      <c r="J25905"/>
      <c r="K25905"/>
      <c r="L25905" s="172"/>
    </row>
    <row r="25906" spans="7:12" x14ac:dyDescent="0.15">
      <c r="G25906"/>
      <c r="H25906"/>
      <c r="I25906"/>
      <c r="J25906"/>
      <c r="K25906"/>
      <c r="L25906" s="172"/>
    </row>
    <row r="25907" spans="7:12" x14ac:dyDescent="0.15">
      <c r="G25907"/>
      <c r="H25907"/>
      <c r="I25907"/>
      <c r="J25907"/>
      <c r="K25907"/>
      <c r="L25907" s="172"/>
    </row>
    <row r="25908" spans="7:12" x14ac:dyDescent="0.15">
      <c r="G25908"/>
      <c r="H25908"/>
      <c r="I25908"/>
      <c r="J25908"/>
      <c r="K25908"/>
      <c r="L25908" s="172"/>
    </row>
    <row r="25909" spans="7:12" x14ac:dyDescent="0.15">
      <c r="G25909"/>
      <c r="H25909"/>
      <c r="I25909"/>
      <c r="J25909"/>
      <c r="K25909"/>
      <c r="L25909" s="172"/>
    </row>
    <row r="25910" spans="7:12" x14ac:dyDescent="0.15">
      <c r="G25910"/>
      <c r="H25910"/>
      <c r="I25910"/>
      <c r="J25910"/>
      <c r="K25910"/>
      <c r="L25910" s="172"/>
    </row>
    <row r="25911" spans="7:12" x14ac:dyDescent="0.15">
      <c r="G25911"/>
      <c r="H25911"/>
      <c r="I25911"/>
      <c r="J25911"/>
      <c r="K25911"/>
      <c r="L25911" s="172"/>
    </row>
    <row r="25912" spans="7:12" x14ac:dyDescent="0.15">
      <c r="G25912"/>
      <c r="H25912"/>
      <c r="I25912"/>
      <c r="J25912"/>
      <c r="K25912"/>
      <c r="L25912" s="172"/>
    </row>
    <row r="25913" spans="7:12" x14ac:dyDescent="0.15">
      <c r="G25913"/>
      <c r="H25913"/>
      <c r="I25913"/>
      <c r="J25913"/>
      <c r="K25913"/>
      <c r="L25913" s="172"/>
    </row>
    <row r="25914" spans="7:12" x14ac:dyDescent="0.15">
      <c r="G25914"/>
      <c r="H25914"/>
      <c r="I25914"/>
      <c r="J25914"/>
      <c r="K25914"/>
      <c r="L25914" s="172"/>
    </row>
    <row r="25915" spans="7:12" x14ac:dyDescent="0.15">
      <c r="G25915"/>
      <c r="H25915"/>
      <c r="I25915"/>
      <c r="J25915"/>
      <c r="K25915"/>
      <c r="L25915" s="172"/>
    </row>
    <row r="25916" spans="7:12" x14ac:dyDescent="0.15">
      <c r="G25916"/>
      <c r="H25916"/>
      <c r="I25916"/>
      <c r="J25916"/>
      <c r="K25916"/>
      <c r="L25916" s="172"/>
    </row>
    <row r="25917" spans="7:12" x14ac:dyDescent="0.15">
      <c r="G25917"/>
      <c r="H25917"/>
      <c r="I25917"/>
      <c r="J25917"/>
      <c r="K25917"/>
      <c r="L25917" s="172"/>
    </row>
    <row r="25918" spans="7:12" x14ac:dyDescent="0.15">
      <c r="G25918"/>
      <c r="H25918"/>
      <c r="I25918"/>
      <c r="J25918"/>
      <c r="K25918"/>
      <c r="L25918" s="172"/>
    </row>
    <row r="25919" spans="7:12" x14ac:dyDescent="0.15">
      <c r="G25919"/>
      <c r="H25919"/>
      <c r="I25919"/>
      <c r="J25919"/>
      <c r="K25919"/>
      <c r="L25919" s="172"/>
    </row>
    <row r="25920" spans="7:12" x14ac:dyDescent="0.15">
      <c r="G25920"/>
      <c r="H25920"/>
      <c r="I25920"/>
      <c r="J25920"/>
      <c r="K25920"/>
      <c r="L25920" s="172"/>
    </row>
    <row r="25921" spans="7:12" x14ac:dyDescent="0.15">
      <c r="G25921"/>
      <c r="H25921"/>
      <c r="I25921"/>
      <c r="J25921"/>
      <c r="K25921"/>
      <c r="L25921" s="172"/>
    </row>
    <row r="25922" spans="7:12" x14ac:dyDescent="0.15">
      <c r="G25922"/>
      <c r="H25922"/>
      <c r="I25922"/>
      <c r="J25922"/>
      <c r="K25922"/>
      <c r="L25922" s="172"/>
    </row>
    <row r="25923" spans="7:12" x14ac:dyDescent="0.15">
      <c r="G25923"/>
      <c r="H25923"/>
      <c r="I25923"/>
      <c r="J25923"/>
      <c r="K25923"/>
      <c r="L25923" s="172"/>
    </row>
    <row r="25924" spans="7:12" x14ac:dyDescent="0.15">
      <c r="G25924"/>
      <c r="H25924"/>
      <c r="I25924"/>
      <c r="J25924"/>
      <c r="K25924"/>
      <c r="L25924" s="172"/>
    </row>
    <row r="25925" spans="7:12" x14ac:dyDescent="0.15">
      <c r="G25925"/>
      <c r="H25925"/>
      <c r="I25925"/>
      <c r="J25925"/>
      <c r="K25925"/>
      <c r="L25925" s="172"/>
    </row>
    <row r="25926" spans="7:12" x14ac:dyDescent="0.15">
      <c r="G25926"/>
      <c r="H25926"/>
      <c r="I25926"/>
      <c r="J25926"/>
      <c r="K25926"/>
      <c r="L25926" s="172"/>
    </row>
    <row r="25927" spans="7:12" x14ac:dyDescent="0.15">
      <c r="G25927"/>
      <c r="H25927"/>
      <c r="I25927"/>
      <c r="J25927"/>
      <c r="K25927"/>
      <c r="L25927" s="172"/>
    </row>
    <row r="25928" spans="7:12" x14ac:dyDescent="0.15">
      <c r="G25928"/>
      <c r="H25928"/>
      <c r="I25928"/>
      <c r="J25928"/>
      <c r="K25928"/>
      <c r="L25928" s="172"/>
    </row>
    <row r="25929" spans="7:12" x14ac:dyDescent="0.15">
      <c r="G25929"/>
      <c r="H25929"/>
      <c r="I25929"/>
      <c r="J25929"/>
      <c r="K25929"/>
      <c r="L25929" s="172"/>
    </row>
    <row r="25930" spans="7:12" x14ac:dyDescent="0.15">
      <c r="G25930"/>
      <c r="H25930"/>
      <c r="I25930"/>
      <c r="J25930"/>
      <c r="K25930"/>
      <c r="L25930" s="172"/>
    </row>
    <row r="25931" spans="7:12" x14ac:dyDescent="0.15">
      <c r="G25931"/>
      <c r="H25931"/>
      <c r="I25931"/>
      <c r="J25931"/>
      <c r="K25931"/>
      <c r="L25931" s="172"/>
    </row>
    <row r="25932" spans="7:12" x14ac:dyDescent="0.15">
      <c r="G25932"/>
      <c r="H25932"/>
      <c r="I25932"/>
      <c r="J25932"/>
      <c r="K25932"/>
      <c r="L25932" s="172"/>
    </row>
    <row r="25933" spans="7:12" x14ac:dyDescent="0.15">
      <c r="G25933"/>
      <c r="H25933"/>
      <c r="I25933"/>
      <c r="J25933"/>
      <c r="K25933"/>
      <c r="L25933" s="172"/>
    </row>
    <row r="25934" spans="7:12" x14ac:dyDescent="0.15">
      <c r="G25934"/>
      <c r="H25934"/>
      <c r="I25934"/>
      <c r="J25934"/>
      <c r="K25934"/>
      <c r="L25934" s="172"/>
    </row>
    <row r="25935" spans="7:12" x14ac:dyDescent="0.15">
      <c r="G25935"/>
      <c r="H25935"/>
      <c r="I25935"/>
      <c r="J25935"/>
      <c r="K25935"/>
      <c r="L25935" s="172"/>
    </row>
    <row r="25936" spans="7:12" x14ac:dyDescent="0.15">
      <c r="G25936"/>
      <c r="H25936"/>
      <c r="I25936"/>
      <c r="J25936"/>
      <c r="K25936"/>
      <c r="L25936" s="172"/>
    </row>
    <row r="25937" spans="7:12" x14ac:dyDescent="0.15">
      <c r="G25937"/>
      <c r="H25937"/>
      <c r="I25937"/>
      <c r="J25937"/>
      <c r="K25937"/>
      <c r="L25937" s="172"/>
    </row>
    <row r="25938" spans="7:12" x14ac:dyDescent="0.15">
      <c r="G25938"/>
      <c r="H25938"/>
      <c r="I25938"/>
      <c r="J25938"/>
      <c r="K25938"/>
      <c r="L25938" s="172"/>
    </row>
    <row r="25939" spans="7:12" x14ac:dyDescent="0.15">
      <c r="G25939"/>
      <c r="H25939"/>
      <c r="I25939"/>
      <c r="J25939"/>
      <c r="K25939"/>
      <c r="L25939" s="172"/>
    </row>
    <row r="25940" spans="7:12" x14ac:dyDescent="0.15">
      <c r="G25940"/>
      <c r="H25940"/>
      <c r="I25940"/>
      <c r="J25940"/>
      <c r="K25940"/>
      <c r="L25940" s="172"/>
    </row>
    <row r="25941" spans="7:12" x14ac:dyDescent="0.15">
      <c r="G25941"/>
      <c r="H25941"/>
      <c r="I25941"/>
      <c r="J25941"/>
      <c r="K25941"/>
      <c r="L25941" s="172"/>
    </row>
    <row r="25942" spans="7:12" x14ac:dyDescent="0.15">
      <c r="G25942"/>
      <c r="H25942"/>
      <c r="I25942"/>
      <c r="J25942"/>
      <c r="K25942"/>
      <c r="L25942" s="172"/>
    </row>
    <row r="25943" spans="7:12" x14ac:dyDescent="0.15">
      <c r="G25943"/>
      <c r="H25943"/>
      <c r="I25943"/>
      <c r="J25943"/>
      <c r="K25943"/>
      <c r="L25943" s="172"/>
    </row>
    <row r="25944" spans="7:12" x14ac:dyDescent="0.15">
      <c r="G25944"/>
      <c r="H25944"/>
      <c r="I25944"/>
      <c r="J25944"/>
      <c r="K25944"/>
      <c r="L25944" s="172"/>
    </row>
    <row r="25945" spans="7:12" x14ac:dyDescent="0.15">
      <c r="G25945"/>
      <c r="H25945"/>
      <c r="I25945"/>
      <c r="J25945"/>
      <c r="K25945"/>
      <c r="L25945" s="172"/>
    </row>
    <row r="25946" spans="7:12" x14ac:dyDescent="0.15">
      <c r="G25946"/>
      <c r="H25946"/>
      <c r="I25946"/>
      <c r="J25946"/>
      <c r="K25946"/>
      <c r="L25946" s="172"/>
    </row>
    <row r="25947" spans="7:12" x14ac:dyDescent="0.15">
      <c r="G25947"/>
      <c r="H25947"/>
      <c r="I25947"/>
      <c r="J25947"/>
      <c r="K25947"/>
      <c r="L25947" s="172"/>
    </row>
    <row r="25948" spans="7:12" x14ac:dyDescent="0.15">
      <c r="G25948"/>
      <c r="H25948"/>
      <c r="I25948"/>
      <c r="J25948"/>
      <c r="K25948"/>
      <c r="L25948" s="172"/>
    </row>
    <row r="25949" spans="7:12" x14ac:dyDescent="0.15">
      <c r="G25949"/>
      <c r="H25949"/>
      <c r="I25949"/>
      <c r="J25949"/>
      <c r="K25949"/>
      <c r="L25949" s="172"/>
    </row>
    <row r="25950" spans="7:12" x14ac:dyDescent="0.15">
      <c r="G25950"/>
      <c r="H25950"/>
      <c r="I25950"/>
      <c r="J25950"/>
      <c r="K25950"/>
      <c r="L25950" s="172"/>
    </row>
    <row r="25951" spans="7:12" x14ac:dyDescent="0.15">
      <c r="G25951"/>
      <c r="H25951"/>
      <c r="I25951"/>
      <c r="J25951"/>
      <c r="K25951"/>
      <c r="L25951" s="172"/>
    </row>
    <row r="25952" spans="7:12" x14ac:dyDescent="0.15">
      <c r="G25952"/>
      <c r="H25952"/>
      <c r="I25952"/>
      <c r="J25952"/>
      <c r="K25952"/>
      <c r="L25952" s="172"/>
    </row>
    <row r="25953" spans="7:12" x14ac:dyDescent="0.15">
      <c r="G25953"/>
      <c r="H25953"/>
      <c r="I25953"/>
      <c r="J25953"/>
      <c r="K25953"/>
      <c r="L25953" s="172"/>
    </row>
    <row r="25954" spans="7:12" x14ac:dyDescent="0.15">
      <c r="G25954"/>
      <c r="H25954"/>
      <c r="I25954"/>
      <c r="J25954"/>
      <c r="K25954"/>
      <c r="L25954" s="172"/>
    </row>
    <row r="25955" spans="7:12" x14ac:dyDescent="0.15">
      <c r="G25955"/>
      <c r="H25955"/>
      <c r="I25955"/>
      <c r="J25955"/>
      <c r="K25955"/>
      <c r="L25955" s="172"/>
    </row>
    <row r="25956" spans="7:12" x14ac:dyDescent="0.15">
      <c r="G25956"/>
      <c r="H25956"/>
      <c r="I25956"/>
      <c r="J25956"/>
      <c r="K25956"/>
      <c r="L25956" s="172"/>
    </row>
    <row r="25957" spans="7:12" x14ac:dyDescent="0.15">
      <c r="G25957"/>
      <c r="H25957"/>
      <c r="I25957"/>
      <c r="J25957"/>
      <c r="K25957"/>
      <c r="L25957" s="172"/>
    </row>
    <row r="25958" spans="7:12" x14ac:dyDescent="0.15">
      <c r="G25958"/>
      <c r="H25958"/>
      <c r="I25958"/>
      <c r="J25958"/>
      <c r="K25958"/>
      <c r="L25958" s="172"/>
    </row>
    <row r="25959" spans="7:12" x14ac:dyDescent="0.15">
      <c r="G25959"/>
      <c r="H25959"/>
      <c r="I25959"/>
      <c r="J25959"/>
      <c r="K25959"/>
      <c r="L25959" s="172"/>
    </row>
    <row r="25960" spans="7:12" x14ac:dyDescent="0.15">
      <c r="G25960"/>
      <c r="H25960"/>
      <c r="I25960"/>
      <c r="J25960"/>
      <c r="K25960"/>
      <c r="L25960" s="172"/>
    </row>
    <row r="25961" spans="7:12" x14ac:dyDescent="0.15">
      <c r="G25961"/>
      <c r="H25961"/>
      <c r="I25961"/>
      <c r="J25961"/>
      <c r="K25961"/>
      <c r="L25961" s="172"/>
    </row>
    <row r="25962" spans="7:12" x14ac:dyDescent="0.15">
      <c r="G25962"/>
      <c r="H25962"/>
      <c r="I25962"/>
      <c r="J25962"/>
      <c r="K25962"/>
      <c r="L25962" s="172"/>
    </row>
    <row r="25963" spans="7:12" x14ac:dyDescent="0.15">
      <c r="G25963"/>
      <c r="H25963"/>
      <c r="I25963"/>
      <c r="J25963"/>
      <c r="K25963"/>
      <c r="L25963" s="172"/>
    </row>
    <row r="25964" spans="7:12" x14ac:dyDescent="0.15">
      <c r="G25964"/>
      <c r="H25964"/>
      <c r="I25964"/>
      <c r="J25964"/>
      <c r="K25964"/>
      <c r="L25964" s="172"/>
    </row>
    <row r="25965" spans="7:12" x14ac:dyDescent="0.15">
      <c r="G25965"/>
      <c r="H25965"/>
      <c r="I25965"/>
      <c r="J25965"/>
      <c r="K25965"/>
      <c r="L25965" s="172"/>
    </row>
    <row r="25966" spans="7:12" x14ac:dyDescent="0.15">
      <c r="G25966"/>
      <c r="H25966"/>
      <c r="I25966"/>
      <c r="J25966"/>
      <c r="K25966"/>
      <c r="L25966" s="172"/>
    </row>
    <row r="25967" spans="7:12" x14ac:dyDescent="0.15">
      <c r="G25967"/>
      <c r="H25967"/>
      <c r="I25967"/>
      <c r="J25967"/>
      <c r="K25967"/>
      <c r="L25967" s="172"/>
    </row>
    <row r="25968" spans="7:12" x14ac:dyDescent="0.15">
      <c r="G25968"/>
      <c r="H25968"/>
      <c r="I25968"/>
      <c r="J25968"/>
      <c r="K25968"/>
      <c r="L25968" s="172"/>
    </row>
    <row r="25969" spans="7:12" x14ac:dyDescent="0.15">
      <c r="G25969"/>
      <c r="H25969"/>
      <c r="I25969"/>
      <c r="J25969"/>
      <c r="K25969"/>
      <c r="L25969" s="172"/>
    </row>
    <row r="25970" spans="7:12" x14ac:dyDescent="0.15">
      <c r="G25970"/>
      <c r="H25970"/>
      <c r="I25970"/>
      <c r="J25970"/>
      <c r="K25970"/>
      <c r="L25970" s="172"/>
    </row>
    <row r="25971" spans="7:12" x14ac:dyDescent="0.15">
      <c r="G25971"/>
      <c r="H25971"/>
      <c r="I25971"/>
      <c r="J25971"/>
      <c r="K25971"/>
      <c r="L25971" s="172"/>
    </row>
    <row r="25972" spans="7:12" x14ac:dyDescent="0.15">
      <c r="G25972"/>
      <c r="H25972"/>
      <c r="I25972"/>
      <c r="J25972"/>
      <c r="K25972"/>
      <c r="L25972" s="172"/>
    </row>
    <row r="25973" spans="7:12" x14ac:dyDescent="0.15">
      <c r="G25973"/>
      <c r="H25973"/>
      <c r="I25973"/>
      <c r="J25973"/>
      <c r="K25973"/>
      <c r="L25973" s="172"/>
    </row>
    <row r="25974" spans="7:12" x14ac:dyDescent="0.15">
      <c r="G25974"/>
      <c r="H25974"/>
      <c r="I25974"/>
      <c r="J25974"/>
      <c r="K25974"/>
      <c r="L25974" s="172"/>
    </row>
    <row r="25975" spans="7:12" x14ac:dyDescent="0.15">
      <c r="G25975"/>
      <c r="H25975"/>
      <c r="I25975"/>
      <c r="J25975"/>
      <c r="K25975"/>
      <c r="L25975" s="172"/>
    </row>
    <row r="25976" spans="7:12" x14ac:dyDescent="0.15">
      <c r="G25976"/>
      <c r="H25976"/>
      <c r="I25976"/>
      <c r="J25976"/>
      <c r="K25976"/>
      <c r="L25976" s="172"/>
    </row>
    <row r="25977" spans="7:12" x14ac:dyDescent="0.15">
      <c r="G25977"/>
      <c r="H25977"/>
      <c r="I25977"/>
      <c r="J25977"/>
      <c r="K25977"/>
      <c r="L25977" s="172"/>
    </row>
    <row r="25978" spans="7:12" x14ac:dyDescent="0.15">
      <c r="G25978"/>
      <c r="H25978"/>
      <c r="I25978"/>
      <c r="J25978"/>
      <c r="K25978"/>
      <c r="L25978" s="172"/>
    </row>
    <row r="25979" spans="7:12" x14ac:dyDescent="0.15">
      <c r="G25979"/>
      <c r="H25979"/>
      <c r="I25979"/>
      <c r="J25979"/>
      <c r="K25979"/>
      <c r="L25979" s="172"/>
    </row>
    <row r="25980" spans="7:12" x14ac:dyDescent="0.15">
      <c r="G25980"/>
      <c r="H25980"/>
      <c r="I25980"/>
      <c r="J25980"/>
      <c r="K25980"/>
      <c r="L25980" s="172"/>
    </row>
    <row r="25981" spans="7:12" x14ac:dyDescent="0.15">
      <c r="G25981"/>
      <c r="H25981"/>
      <c r="I25981"/>
      <c r="J25981"/>
      <c r="K25981"/>
      <c r="L25981" s="172"/>
    </row>
    <row r="25982" spans="7:12" x14ac:dyDescent="0.15">
      <c r="G25982"/>
      <c r="H25982"/>
      <c r="I25982"/>
      <c r="J25982"/>
      <c r="K25982"/>
      <c r="L25982" s="172"/>
    </row>
    <row r="25983" spans="7:12" x14ac:dyDescent="0.15">
      <c r="G25983"/>
      <c r="H25983"/>
      <c r="I25983"/>
      <c r="J25983"/>
      <c r="K25983"/>
      <c r="L25983" s="172"/>
    </row>
    <row r="25984" spans="7:12" x14ac:dyDescent="0.15">
      <c r="G25984"/>
      <c r="H25984"/>
      <c r="I25984"/>
      <c r="J25984"/>
      <c r="K25984"/>
      <c r="L25984" s="172"/>
    </row>
    <row r="25985" spans="7:12" x14ac:dyDescent="0.15">
      <c r="G25985"/>
      <c r="H25985"/>
      <c r="I25985"/>
      <c r="J25985"/>
      <c r="K25985"/>
      <c r="L25985" s="172"/>
    </row>
    <row r="25986" spans="7:12" x14ac:dyDescent="0.15">
      <c r="G25986"/>
      <c r="H25986"/>
      <c r="I25986"/>
      <c r="J25986"/>
      <c r="K25986"/>
      <c r="L25986" s="172"/>
    </row>
    <row r="25987" spans="7:12" x14ac:dyDescent="0.15">
      <c r="G25987"/>
      <c r="H25987"/>
      <c r="I25987"/>
      <c r="J25987"/>
      <c r="K25987"/>
      <c r="L25987" s="172"/>
    </row>
    <row r="25988" spans="7:12" x14ac:dyDescent="0.15">
      <c r="G25988"/>
      <c r="H25988"/>
      <c r="I25988"/>
      <c r="J25988"/>
      <c r="K25988"/>
      <c r="L25988" s="172"/>
    </row>
    <row r="25989" spans="7:12" x14ac:dyDescent="0.15">
      <c r="G25989"/>
      <c r="H25989"/>
      <c r="I25989"/>
      <c r="J25989"/>
      <c r="K25989"/>
      <c r="L25989" s="172"/>
    </row>
    <row r="25990" spans="7:12" x14ac:dyDescent="0.15">
      <c r="G25990"/>
      <c r="H25990"/>
      <c r="I25990"/>
      <c r="J25990"/>
      <c r="K25990"/>
      <c r="L25990" s="172"/>
    </row>
    <row r="25991" spans="7:12" x14ac:dyDescent="0.15">
      <c r="G25991"/>
      <c r="H25991"/>
      <c r="I25991"/>
      <c r="J25991"/>
      <c r="K25991"/>
      <c r="L25991" s="172"/>
    </row>
    <row r="25992" spans="7:12" x14ac:dyDescent="0.15">
      <c r="G25992"/>
      <c r="H25992"/>
      <c r="I25992"/>
      <c r="J25992"/>
      <c r="K25992"/>
      <c r="L25992" s="172"/>
    </row>
    <row r="25993" spans="7:12" x14ac:dyDescent="0.15">
      <c r="G25993"/>
      <c r="H25993"/>
      <c r="I25993"/>
      <c r="J25993"/>
      <c r="K25993"/>
      <c r="L25993" s="172"/>
    </row>
    <row r="25994" spans="7:12" x14ac:dyDescent="0.15">
      <c r="G25994"/>
      <c r="H25994"/>
      <c r="I25994"/>
      <c r="J25994"/>
      <c r="K25994"/>
      <c r="L25994" s="172"/>
    </row>
    <row r="25995" spans="7:12" x14ac:dyDescent="0.15">
      <c r="G25995"/>
      <c r="H25995"/>
      <c r="I25995"/>
      <c r="J25995"/>
      <c r="K25995"/>
      <c r="L25995" s="172"/>
    </row>
    <row r="25996" spans="7:12" x14ac:dyDescent="0.15">
      <c r="G25996"/>
      <c r="H25996"/>
      <c r="I25996"/>
      <c r="J25996"/>
      <c r="K25996"/>
      <c r="L25996" s="172"/>
    </row>
    <row r="25997" spans="7:12" x14ac:dyDescent="0.15">
      <c r="G25997"/>
      <c r="H25997"/>
      <c r="I25997"/>
      <c r="J25997"/>
      <c r="K25997"/>
      <c r="L25997" s="172"/>
    </row>
    <row r="25998" spans="7:12" x14ac:dyDescent="0.15">
      <c r="G25998"/>
      <c r="H25998"/>
      <c r="I25998"/>
      <c r="J25998"/>
      <c r="K25998"/>
      <c r="L25998" s="172"/>
    </row>
    <row r="25999" spans="7:12" x14ac:dyDescent="0.15">
      <c r="G25999"/>
      <c r="H25999"/>
      <c r="I25999"/>
      <c r="J25999"/>
      <c r="K25999"/>
      <c r="L25999" s="172"/>
    </row>
    <row r="26000" spans="7:12" x14ac:dyDescent="0.15">
      <c r="G26000"/>
      <c r="H26000"/>
      <c r="I26000"/>
      <c r="J26000"/>
      <c r="K26000"/>
      <c r="L26000" s="172"/>
    </row>
    <row r="26001" spans="7:12" x14ac:dyDescent="0.15">
      <c r="G26001"/>
      <c r="H26001"/>
      <c r="I26001"/>
      <c r="J26001"/>
      <c r="K26001"/>
      <c r="L26001" s="172"/>
    </row>
    <row r="26002" spans="7:12" x14ac:dyDescent="0.15">
      <c r="G26002"/>
      <c r="H26002"/>
      <c r="I26002"/>
      <c r="J26002"/>
      <c r="K26002"/>
      <c r="L26002" s="172"/>
    </row>
    <row r="26003" spans="7:12" x14ac:dyDescent="0.15">
      <c r="G26003"/>
      <c r="H26003"/>
      <c r="I26003"/>
      <c r="J26003"/>
      <c r="K26003"/>
      <c r="L26003" s="172"/>
    </row>
    <row r="26004" spans="7:12" x14ac:dyDescent="0.15">
      <c r="G26004"/>
      <c r="H26004"/>
      <c r="I26004"/>
      <c r="J26004"/>
      <c r="K26004"/>
      <c r="L26004" s="172"/>
    </row>
    <row r="26005" spans="7:12" x14ac:dyDescent="0.15">
      <c r="G26005"/>
      <c r="H26005"/>
      <c r="I26005"/>
      <c r="J26005"/>
      <c r="K26005"/>
      <c r="L26005" s="172"/>
    </row>
    <row r="26006" spans="7:12" x14ac:dyDescent="0.15">
      <c r="G26006"/>
      <c r="H26006"/>
      <c r="I26006"/>
      <c r="J26006"/>
      <c r="K26006"/>
      <c r="L26006" s="172"/>
    </row>
    <row r="26007" spans="7:12" x14ac:dyDescent="0.15">
      <c r="G26007"/>
      <c r="H26007"/>
      <c r="I26007"/>
      <c r="J26007"/>
      <c r="K26007"/>
      <c r="L26007" s="172"/>
    </row>
    <row r="26008" spans="7:12" x14ac:dyDescent="0.15">
      <c r="G26008"/>
      <c r="H26008"/>
      <c r="I26008"/>
      <c r="J26008"/>
      <c r="K26008"/>
      <c r="L26008" s="172"/>
    </row>
    <row r="26009" spans="7:12" x14ac:dyDescent="0.15">
      <c r="G26009"/>
      <c r="H26009"/>
      <c r="I26009"/>
      <c r="J26009"/>
      <c r="K26009"/>
      <c r="L26009" s="172"/>
    </row>
    <row r="26010" spans="7:12" x14ac:dyDescent="0.15">
      <c r="G26010"/>
      <c r="H26010"/>
      <c r="I26010"/>
      <c r="J26010"/>
      <c r="K26010"/>
      <c r="L26010" s="172"/>
    </row>
    <row r="26011" spans="7:12" x14ac:dyDescent="0.15">
      <c r="G26011"/>
      <c r="H26011"/>
      <c r="I26011"/>
      <c r="J26011"/>
      <c r="K26011"/>
      <c r="L26011" s="172"/>
    </row>
    <row r="26012" spans="7:12" x14ac:dyDescent="0.15">
      <c r="G26012"/>
      <c r="H26012"/>
      <c r="I26012"/>
      <c r="J26012"/>
      <c r="K26012"/>
      <c r="L26012" s="172"/>
    </row>
    <row r="26013" spans="7:12" x14ac:dyDescent="0.15">
      <c r="G26013"/>
      <c r="H26013"/>
      <c r="I26013"/>
      <c r="J26013"/>
      <c r="K26013"/>
      <c r="L26013" s="172"/>
    </row>
    <row r="26014" spans="7:12" x14ac:dyDescent="0.15">
      <c r="G26014"/>
      <c r="H26014"/>
      <c r="I26014"/>
      <c r="J26014"/>
      <c r="K26014"/>
      <c r="L26014" s="172"/>
    </row>
    <row r="26015" spans="7:12" x14ac:dyDescent="0.15">
      <c r="G26015"/>
      <c r="H26015"/>
      <c r="I26015"/>
      <c r="J26015"/>
      <c r="K26015"/>
      <c r="L26015" s="172"/>
    </row>
    <row r="26016" spans="7:12" x14ac:dyDescent="0.15">
      <c r="G26016"/>
      <c r="H26016"/>
      <c r="I26016"/>
      <c r="J26016"/>
      <c r="K26016"/>
      <c r="L26016" s="172"/>
    </row>
    <row r="26017" spans="7:12" x14ac:dyDescent="0.15">
      <c r="G26017"/>
      <c r="H26017"/>
      <c r="I26017"/>
      <c r="J26017"/>
      <c r="K26017"/>
      <c r="L26017" s="172"/>
    </row>
    <row r="26018" spans="7:12" x14ac:dyDescent="0.15">
      <c r="G26018"/>
      <c r="H26018"/>
      <c r="I26018"/>
      <c r="J26018"/>
      <c r="K26018"/>
      <c r="L26018" s="172"/>
    </row>
    <row r="26019" spans="7:12" x14ac:dyDescent="0.15">
      <c r="G26019"/>
      <c r="H26019"/>
      <c r="I26019"/>
      <c r="J26019"/>
      <c r="K26019"/>
      <c r="L26019" s="172"/>
    </row>
    <row r="26020" spans="7:12" x14ac:dyDescent="0.15">
      <c r="G26020"/>
      <c r="H26020"/>
      <c r="I26020"/>
      <c r="J26020"/>
      <c r="K26020"/>
      <c r="L26020" s="172"/>
    </row>
    <row r="26021" spans="7:12" x14ac:dyDescent="0.15">
      <c r="G26021"/>
      <c r="H26021"/>
      <c r="I26021"/>
      <c r="J26021"/>
      <c r="K26021"/>
      <c r="L26021" s="172"/>
    </row>
    <row r="26022" spans="7:12" x14ac:dyDescent="0.15">
      <c r="G26022"/>
      <c r="H26022"/>
      <c r="I26022"/>
      <c r="J26022"/>
      <c r="K26022"/>
      <c r="L26022" s="172"/>
    </row>
    <row r="26023" spans="7:12" x14ac:dyDescent="0.15">
      <c r="G26023"/>
      <c r="H26023"/>
      <c r="I26023"/>
      <c r="J26023"/>
      <c r="K26023"/>
      <c r="L26023" s="172"/>
    </row>
    <row r="26024" spans="7:12" x14ac:dyDescent="0.15">
      <c r="G26024"/>
      <c r="H26024"/>
      <c r="I26024"/>
      <c r="J26024"/>
      <c r="K26024"/>
      <c r="L26024" s="172"/>
    </row>
    <row r="26025" spans="7:12" x14ac:dyDescent="0.15">
      <c r="G26025"/>
      <c r="H26025"/>
      <c r="I26025"/>
      <c r="J26025"/>
      <c r="K26025"/>
      <c r="L26025" s="172"/>
    </row>
    <row r="26026" spans="7:12" x14ac:dyDescent="0.15">
      <c r="G26026"/>
      <c r="H26026"/>
      <c r="I26026"/>
      <c r="J26026"/>
      <c r="K26026"/>
      <c r="L26026" s="172"/>
    </row>
    <row r="26027" spans="7:12" x14ac:dyDescent="0.15">
      <c r="G26027"/>
      <c r="H26027"/>
      <c r="I26027"/>
      <c r="J26027"/>
      <c r="K26027"/>
      <c r="L26027" s="172"/>
    </row>
    <row r="26028" spans="7:12" x14ac:dyDescent="0.15">
      <c r="G26028"/>
      <c r="H26028"/>
      <c r="I26028"/>
      <c r="J26028"/>
      <c r="K26028"/>
      <c r="L26028" s="172"/>
    </row>
    <row r="26029" spans="7:12" x14ac:dyDescent="0.15">
      <c r="G26029"/>
      <c r="H26029"/>
      <c r="I26029"/>
      <c r="J26029"/>
      <c r="K26029"/>
      <c r="L26029" s="172"/>
    </row>
    <row r="26030" spans="7:12" x14ac:dyDescent="0.15">
      <c r="G26030"/>
      <c r="H26030"/>
      <c r="I26030"/>
      <c r="J26030"/>
      <c r="K26030"/>
      <c r="L26030" s="172"/>
    </row>
    <row r="26031" spans="7:12" x14ac:dyDescent="0.15">
      <c r="G26031"/>
      <c r="H26031"/>
      <c r="I26031"/>
      <c r="J26031"/>
      <c r="K26031"/>
      <c r="L26031" s="172"/>
    </row>
    <row r="26032" spans="7:12" x14ac:dyDescent="0.15">
      <c r="G26032"/>
      <c r="H26032"/>
      <c r="I26032"/>
      <c r="J26032"/>
      <c r="K26032"/>
      <c r="L26032" s="172"/>
    </row>
    <row r="26033" spans="7:12" x14ac:dyDescent="0.15">
      <c r="G26033"/>
      <c r="H26033"/>
      <c r="I26033"/>
      <c r="J26033"/>
      <c r="K26033"/>
      <c r="L26033" s="172"/>
    </row>
    <row r="26034" spans="7:12" x14ac:dyDescent="0.15">
      <c r="G26034"/>
      <c r="H26034"/>
      <c r="I26034"/>
      <c r="J26034"/>
      <c r="K26034"/>
      <c r="L26034" s="172"/>
    </row>
    <row r="26035" spans="7:12" x14ac:dyDescent="0.15">
      <c r="G26035"/>
      <c r="H26035"/>
      <c r="I26035"/>
      <c r="J26035"/>
      <c r="K26035"/>
      <c r="L26035" s="172"/>
    </row>
    <row r="26036" spans="7:12" x14ac:dyDescent="0.15">
      <c r="G26036"/>
      <c r="H26036"/>
      <c r="I26036"/>
      <c r="J26036"/>
      <c r="K26036"/>
      <c r="L26036" s="172"/>
    </row>
    <row r="26037" spans="7:12" x14ac:dyDescent="0.15">
      <c r="G26037"/>
      <c r="H26037"/>
      <c r="I26037"/>
      <c r="J26037"/>
      <c r="K26037"/>
      <c r="L26037" s="172"/>
    </row>
    <row r="26038" spans="7:12" x14ac:dyDescent="0.15">
      <c r="G26038"/>
      <c r="H26038"/>
      <c r="I26038"/>
      <c r="J26038"/>
      <c r="K26038"/>
      <c r="L26038" s="172"/>
    </row>
    <row r="26039" spans="7:12" x14ac:dyDescent="0.15">
      <c r="G26039"/>
      <c r="H26039"/>
      <c r="I26039"/>
      <c r="J26039"/>
      <c r="K26039"/>
      <c r="L26039" s="172"/>
    </row>
    <row r="26040" spans="7:12" x14ac:dyDescent="0.15">
      <c r="G26040"/>
      <c r="H26040"/>
      <c r="I26040"/>
      <c r="J26040"/>
      <c r="K26040"/>
      <c r="L26040" s="172"/>
    </row>
    <row r="26041" spans="7:12" x14ac:dyDescent="0.15">
      <c r="G26041"/>
      <c r="H26041"/>
      <c r="I26041"/>
      <c r="J26041"/>
      <c r="K26041"/>
      <c r="L26041" s="172"/>
    </row>
    <row r="26042" spans="7:12" x14ac:dyDescent="0.15">
      <c r="G26042"/>
      <c r="H26042"/>
      <c r="I26042"/>
      <c r="J26042"/>
      <c r="K26042"/>
      <c r="L26042" s="172"/>
    </row>
    <row r="26043" spans="7:12" x14ac:dyDescent="0.15">
      <c r="G26043"/>
      <c r="H26043"/>
      <c r="I26043"/>
      <c r="J26043"/>
      <c r="K26043"/>
      <c r="L26043" s="172"/>
    </row>
    <row r="26044" spans="7:12" x14ac:dyDescent="0.15">
      <c r="G26044"/>
      <c r="H26044"/>
      <c r="I26044"/>
      <c r="J26044"/>
      <c r="K26044"/>
      <c r="L26044" s="172"/>
    </row>
    <row r="26045" spans="7:12" x14ac:dyDescent="0.15">
      <c r="G26045"/>
      <c r="H26045"/>
      <c r="I26045"/>
      <c r="J26045"/>
      <c r="K26045"/>
      <c r="L26045" s="172"/>
    </row>
    <row r="26046" spans="7:12" x14ac:dyDescent="0.15">
      <c r="G26046"/>
      <c r="H26046"/>
      <c r="I26046"/>
      <c r="J26046"/>
      <c r="K26046"/>
      <c r="L26046" s="172"/>
    </row>
    <row r="26047" spans="7:12" x14ac:dyDescent="0.15">
      <c r="G26047"/>
      <c r="H26047"/>
      <c r="I26047"/>
      <c r="J26047"/>
      <c r="K26047"/>
      <c r="L26047" s="172"/>
    </row>
    <row r="26048" spans="7:12" x14ac:dyDescent="0.15">
      <c r="G26048"/>
      <c r="H26048"/>
      <c r="I26048"/>
      <c r="J26048"/>
      <c r="K26048"/>
      <c r="L26048" s="172"/>
    </row>
    <row r="26049" spans="7:12" x14ac:dyDescent="0.15">
      <c r="G26049"/>
      <c r="H26049"/>
      <c r="I26049"/>
      <c r="J26049"/>
      <c r="K26049"/>
      <c r="L26049" s="172"/>
    </row>
    <row r="26050" spans="7:12" x14ac:dyDescent="0.15">
      <c r="G26050"/>
      <c r="H26050"/>
      <c r="I26050"/>
      <c r="J26050"/>
      <c r="K26050"/>
      <c r="L26050" s="172"/>
    </row>
    <row r="26051" spans="7:12" x14ac:dyDescent="0.15">
      <c r="G26051"/>
      <c r="H26051"/>
      <c r="I26051"/>
      <c r="J26051"/>
      <c r="K26051"/>
      <c r="L26051" s="172"/>
    </row>
    <row r="26052" spans="7:12" x14ac:dyDescent="0.15">
      <c r="G26052"/>
      <c r="H26052"/>
      <c r="I26052"/>
      <c r="J26052"/>
      <c r="K26052"/>
      <c r="L26052" s="172"/>
    </row>
    <row r="26053" spans="7:12" x14ac:dyDescent="0.15">
      <c r="G26053"/>
      <c r="H26053"/>
      <c r="I26053"/>
      <c r="J26053"/>
      <c r="K26053"/>
      <c r="L26053" s="172"/>
    </row>
    <row r="26054" spans="7:12" x14ac:dyDescent="0.15">
      <c r="G26054"/>
      <c r="H26054"/>
      <c r="I26054"/>
      <c r="J26054"/>
      <c r="K26054"/>
      <c r="L26054" s="172"/>
    </row>
    <row r="26055" spans="7:12" x14ac:dyDescent="0.15">
      <c r="G26055"/>
      <c r="H26055"/>
      <c r="I26055"/>
      <c r="J26055"/>
      <c r="K26055"/>
      <c r="L26055" s="172"/>
    </row>
    <row r="26056" spans="7:12" x14ac:dyDescent="0.15">
      <c r="G26056"/>
      <c r="H26056"/>
      <c r="I26056"/>
      <c r="J26056"/>
      <c r="K26056"/>
      <c r="L26056" s="172"/>
    </row>
    <row r="26057" spans="7:12" x14ac:dyDescent="0.15">
      <c r="G26057"/>
      <c r="H26057"/>
      <c r="I26057"/>
      <c r="J26057"/>
      <c r="K26057"/>
      <c r="L26057" s="172"/>
    </row>
    <row r="26058" spans="7:12" x14ac:dyDescent="0.15">
      <c r="G26058"/>
      <c r="H26058"/>
      <c r="I26058"/>
      <c r="J26058"/>
      <c r="K26058"/>
      <c r="L26058" s="172"/>
    </row>
    <row r="26059" spans="7:12" x14ac:dyDescent="0.15">
      <c r="G26059"/>
      <c r="H26059"/>
      <c r="I26059"/>
      <c r="J26059"/>
      <c r="K26059"/>
      <c r="L26059" s="172"/>
    </row>
    <row r="26060" spans="7:12" x14ac:dyDescent="0.15">
      <c r="G26060"/>
      <c r="H26060"/>
      <c r="I26060"/>
      <c r="J26060"/>
      <c r="K26060"/>
      <c r="L26060" s="172"/>
    </row>
    <row r="26061" spans="7:12" x14ac:dyDescent="0.15">
      <c r="G26061"/>
      <c r="H26061"/>
      <c r="I26061"/>
      <c r="J26061"/>
      <c r="K26061"/>
      <c r="L26061" s="172"/>
    </row>
    <row r="26062" spans="7:12" x14ac:dyDescent="0.15">
      <c r="G26062"/>
      <c r="H26062"/>
      <c r="I26062"/>
      <c r="J26062"/>
      <c r="K26062"/>
      <c r="L26062" s="172"/>
    </row>
    <row r="26063" spans="7:12" x14ac:dyDescent="0.15">
      <c r="G26063"/>
      <c r="H26063"/>
      <c r="I26063"/>
      <c r="J26063"/>
      <c r="K26063"/>
      <c r="L26063" s="172"/>
    </row>
    <row r="26064" spans="7:12" x14ac:dyDescent="0.15">
      <c r="G26064"/>
      <c r="H26064"/>
      <c r="I26064"/>
      <c r="J26064"/>
      <c r="K26064"/>
      <c r="L26064" s="172"/>
    </row>
    <row r="26065" spans="7:12" x14ac:dyDescent="0.15">
      <c r="G26065"/>
      <c r="H26065"/>
      <c r="I26065"/>
      <c r="J26065"/>
      <c r="K26065"/>
      <c r="L26065" s="172"/>
    </row>
    <row r="26066" spans="7:12" x14ac:dyDescent="0.15">
      <c r="G26066"/>
      <c r="H26066"/>
      <c r="I26066"/>
      <c r="J26066"/>
      <c r="K26066"/>
      <c r="L26066" s="172"/>
    </row>
    <row r="26067" spans="7:12" x14ac:dyDescent="0.15">
      <c r="G26067"/>
      <c r="H26067"/>
      <c r="I26067"/>
      <c r="J26067"/>
      <c r="K26067"/>
      <c r="L26067" s="172"/>
    </row>
    <row r="26068" spans="7:12" x14ac:dyDescent="0.15">
      <c r="G26068"/>
      <c r="H26068"/>
      <c r="I26068"/>
      <c r="J26068"/>
      <c r="K26068"/>
      <c r="L26068" s="172"/>
    </row>
    <row r="26069" spans="7:12" x14ac:dyDescent="0.15">
      <c r="G26069"/>
      <c r="H26069"/>
      <c r="I26069"/>
      <c r="J26069"/>
      <c r="K26069"/>
      <c r="L26069" s="172"/>
    </row>
    <row r="26070" spans="7:12" x14ac:dyDescent="0.15">
      <c r="G26070"/>
      <c r="H26070"/>
      <c r="I26070"/>
      <c r="J26070"/>
      <c r="K26070"/>
      <c r="L26070" s="172"/>
    </row>
    <row r="26071" spans="7:12" x14ac:dyDescent="0.15">
      <c r="G26071"/>
      <c r="H26071"/>
      <c r="I26071"/>
      <c r="J26071"/>
      <c r="K26071"/>
      <c r="L26071" s="172"/>
    </row>
    <row r="26072" spans="7:12" x14ac:dyDescent="0.15">
      <c r="G26072"/>
      <c r="H26072"/>
      <c r="I26072"/>
      <c r="J26072"/>
      <c r="K26072"/>
      <c r="L26072" s="172"/>
    </row>
    <row r="26073" spans="7:12" x14ac:dyDescent="0.15">
      <c r="G26073"/>
      <c r="H26073"/>
      <c r="I26073"/>
      <c r="J26073"/>
      <c r="K26073"/>
      <c r="L26073" s="172"/>
    </row>
    <row r="26074" spans="7:12" x14ac:dyDescent="0.15">
      <c r="G26074"/>
      <c r="H26074"/>
      <c r="I26074"/>
      <c r="J26074"/>
      <c r="K26074"/>
      <c r="L26074" s="172"/>
    </row>
    <row r="26075" spans="7:12" x14ac:dyDescent="0.15">
      <c r="G26075"/>
      <c r="H26075"/>
      <c r="I26075"/>
      <c r="J26075"/>
      <c r="K26075"/>
      <c r="L26075" s="172"/>
    </row>
    <row r="26076" spans="7:12" x14ac:dyDescent="0.15">
      <c r="G26076"/>
      <c r="H26076"/>
      <c r="I26076"/>
      <c r="J26076"/>
      <c r="K26076"/>
      <c r="L26076" s="172"/>
    </row>
    <row r="26077" spans="7:12" x14ac:dyDescent="0.15">
      <c r="G26077"/>
      <c r="H26077"/>
      <c r="I26077"/>
      <c r="J26077"/>
      <c r="K26077"/>
      <c r="L26077" s="172"/>
    </row>
    <row r="26078" spans="7:12" x14ac:dyDescent="0.15">
      <c r="G26078"/>
      <c r="H26078"/>
      <c r="I26078"/>
      <c r="J26078"/>
      <c r="K26078"/>
      <c r="L26078" s="172"/>
    </row>
    <row r="26079" spans="7:12" x14ac:dyDescent="0.15">
      <c r="G26079"/>
      <c r="H26079"/>
      <c r="I26079"/>
      <c r="J26079"/>
      <c r="K26079"/>
      <c r="L26079" s="172"/>
    </row>
    <row r="26080" spans="7:12" x14ac:dyDescent="0.15">
      <c r="G26080"/>
      <c r="H26080"/>
      <c r="I26080"/>
      <c r="J26080"/>
      <c r="K26080"/>
      <c r="L26080" s="172"/>
    </row>
    <row r="26081" spans="7:12" x14ac:dyDescent="0.15">
      <c r="G26081"/>
      <c r="H26081"/>
      <c r="I26081"/>
      <c r="J26081"/>
      <c r="K26081"/>
      <c r="L26081" s="172"/>
    </row>
    <row r="26082" spans="7:12" x14ac:dyDescent="0.15">
      <c r="G26082"/>
      <c r="H26082"/>
      <c r="I26082"/>
      <c r="J26082"/>
      <c r="K26082"/>
      <c r="L26082" s="172"/>
    </row>
    <row r="26083" spans="7:12" x14ac:dyDescent="0.15">
      <c r="G26083"/>
      <c r="H26083"/>
      <c r="I26083"/>
      <c r="J26083"/>
      <c r="K26083"/>
      <c r="L26083" s="172"/>
    </row>
    <row r="26084" spans="7:12" x14ac:dyDescent="0.15">
      <c r="G26084"/>
      <c r="H26084"/>
      <c r="I26084"/>
      <c r="J26084"/>
      <c r="K26084"/>
      <c r="L26084" s="172"/>
    </row>
    <row r="26085" spans="7:12" x14ac:dyDescent="0.15">
      <c r="G26085"/>
      <c r="H26085"/>
      <c r="I26085"/>
      <c r="J26085"/>
      <c r="K26085"/>
      <c r="L26085" s="172"/>
    </row>
    <row r="26086" spans="7:12" x14ac:dyDescent="0.15">
      <c r="G26086"/>
      <c r="H26086"/>
      <c r="I26086"/>
      <c r="J26086"/>
      <c r="K26086"/>
      <c r="L26086" s="172"/>
    </row>
    <row r="26087" spans="7:12" x14ac:dyDescent="0.15">
      <c r="G26087"/>
      <c r="H26087"/>
      <c r="I26087"/>
      <c r="J26087"/>
      <c r="K26087"/>
      <c r="L26087" s="172"/>
    </row>
    <row r="26088" spans="7:12" x14ac:dyDescent="0.15">
      <c r="G26088"/>
      <c r="H26088"/>
      <c r="I26088"/>
      <c r="J26088"/>
      <c r="K26088"/>
      <c r="L26088" s="172"/>
    </row>
    <row r="26089" spans="7:12" x14ac:dyDescent="0.15">
      <c r="G26089"/>
      <c r="H26089"/>
      <c r="I26089"/>
      <c r="J26089"/>
      <c r="K26089"/>
      <c r="L26089" s="172"/>
    </row>
    <row r="26090" spans="7:12" x14ac:dyDescent="0.15">
      <c r="G26090"/>
      <c r="H26090"/>
      <c r="I26090"/>
      <c r="J26090"/>
      <c r="K26090"/>
      <c r="L26090" s="172"/>
    </row>
    <row r="26091" spans="7:12" x14ac:dyDescent="0.15">
      <c r="G26091"/>
      <c r="H26091"/>
      <c r="I26091"/>
      <c r="J26091"/>
      <c r="K26091"/>
      <c r="L26091" s="172"/>
    </row>
    <row r="26092" spans="7:12" x14ac:dyDescent="0.15">
      <c r="G26092"/>
      <c r="H26092"/>
      <c r="I26092"/>
      <c r="J26092"/>
      <c r="K26092"/>
      <c r="L26092" s="172"/>
    </row>
    <row r="26093" spans="7:12" x14ac:dyDescent="0.15">
      <c r="G26093"/>
      <c r="H26093"/>
      <c r="I26093"/>
      <c r="J26093"/>
      <c r="K26093"/>
      <c r="L26093" s="172"/>
    </row>
    <row r="26094" spans="7:12" x14ac:dyDescent="0.15">
      <c r="G26094"/>
      <c r="H26094"/>
      <c r="I26094"/>
      <c r="J26094"/>
      <c r="K26094"/>
      <c r="L26094" s="172"/>
    </row>
    <row r="26095" spans="7:12" x14ac:dyDescent="0.15">
      <c r="G26095"/>
      <c r="H26095"/>
      <c r="I26095"/>
      <c r="J26095"/>
      <c r="K26095"/>
      <c r="L26095" s="172"/>
    </row>
    <row r="26096" spans="7:12" x14ac:dyDescent="0.15">
      <c r="G26096"/>
      <c r="H26096"/>
      <c r="I26096"/>
      <c r="J26096"/>
      <c r="K26096"/>
      <c r="L26096" s="172"/>
    </row>
    <row r="26097" spans="7:12" x14ac:dyDescent="0.15">
      <c r="G26097"/>
      <c r="H26097"/>
      <c r="I26097"/>
      <c r="J26097"/>
      <c r="K26097"/>
      <c r="L26097" s="172"/>
    </row>
    <row r="26098" spans="7:12" x14ac:dyDescent="0.15">
      <c r="G26098"/>
      <c r="H26098"/>
      <c r="I26098"/>
      <c r="J26098"/>
      <c r="K26098"/>
      <c r="L26098" s="172"/>
    </row>
    <row r="26099" spans="7:12" x14ac:dyDescent="0.15">
      <c r="G26099"/>
      <c r="H26099"/>
      <c r="I26099"/>
      <c r="J26099"/>
      <c r="K26099"/>
      <c r="L26099" s="172"/>
    </row>
    <row r="26100" spans="7:12" x14ac:dyDescent="0.15">
      <c r="G26100"/>
      <c r="H26100"/>
      <c r="I26100"/>
      <c r="J26100"/>
      <c r="K26100"/>
      <c r="L26100" s="172"/>
    </row>
    <row r="26101" spans="7:12" x14ac:dyDescent="0.15">
      <c r="G26101"/>
      <c r="H26101"/>
      <c r="I26101"/>
      <c r="J26101"/>
      <c r="K26101"/>
      <c r="L26101" s="172"/>
    </row>
    <row r="26102" spans="7:12" x14ac:dyDescent="0.15">
      <c r="G26102"/>
      <c r="H26102"/>
      <c r="I26102"/>
      <c r="J26102"/>
      <c r="K26102"/>
      <c r="L26102" s="172"/>
    </row>
    <row r="26103" spans="7:12" x14ac:dyDescent="0.15">
      <c r="G26103"/>
      <c r="H26103"/>
      <c r="I26103"/>
      <c r="J26103"/>
      <c r="K26103"/>
      <c r="L26103" s="172"/>
    </row>
    <row r="26104" spans="7:12" x14ac:dyDescent="0.15">
      <c r="G26104"/>
      <c r="H26104"/>
      <c r="I26104"/>
      <c r="J26104"/>
      <c r="K26104"/>
      <c r="L26104" s="172"/>
    </row>
    <row r="26105" spans="7:12" x14ac:dyDescent="0.15">
      <c r="G26105"/>
      <c r="H26105"/>
      <c r="I26105"/>
      <c r="J26105"/>
      <c r="K26105"/>
      <c r="L26105" s="172"/>
    </row>
    <row r="26106" spans="7:12" x14ac:dyDescent="0.15">
      <c r="G26106"/>
      <c r="H26106"/>
      <c r="I26106"/>
      <c r="J26106"/>
      <c r="K26106"/>
      <c r="L26106" s="172"/>
    </row>
    <row r="26107" spans="7:12" x14ac:dyDescent="0.15">
      <c r="G26107"/>
      <c r="H26107"/>
      <c r="I26107"/>
      <c r="J26107"/>
      <c r="K26107"/>
      <c r="L26107" s="172"/>
    </row>
    <row r="26108" spans="7:12" x14ac:dyDescent="0.15">
      <c r="G26108"/>
      <c r="H26108"/>
      <c r="I26108"/>
      <c r="J26108"/>
      <c r="K26108"/>
      <c r="L26108" s="172"/>
    </row>
    <row r="26109" spans="7:12" x14ac:dyDescent="0.15">
      <c r="G26109"/>
      <c r="H26109"/>
      <c r="I26109"/>
      <c r="J26109"/>
      <c r="K26109"/>
      <c r="L26109" s="172"/>
    </row>
    <row r="26110" spans="7:12" x14ac:dyDescent="0.15">
      <c r="G26110"/>
      <c r="H26110"/>
      <c r="I26110"/>
      <c r="J26110"/>
      <c r="K26110"/>
      <c r="L26110" s="172"/>
    </row>
    <row r="26111" spans="7:12" x14ac:dyDescent="0.15">
      <c r="G26111"/>
      <c r="H26111"/>
      <c r="I26111"/>
      <c r="J26111"/>
      <c r="K26111"/>
      <c r="L26111" s="172"/>
    </row>
    <row r="26112" spans="7:12" x14ac:dyDescent="0.15">
      <c r="G26112"/>
      <c r="H26112"/>
      <c r="I26112"/>
      <c r="J26112"/>
      <c r="K26112"/>
      <c r="L26112" s="172"/>
    </row>
    <row r="26113" spans="7:12" x14ac:dyDescent="0.15">
      <c r="G26113"/>
      <c r="H26113"/>
      <c r="I26113"/>
      <c r="J26113"/>
      <c r="K26113"/>
      <c r="L26113" s="172"/>
    </row>
    <row r="26114" spans="7:12" x14ac:dyDescent="0.15">
      <c r="G26114"/>
      <c r="H26114"/>
      <c r="I26114"/>
      <c r="J26114"/>
      <c r="K26114"/>
      <c r="L26114" s="172"/>
    </row>
    <row r="26115" spans="7:12" x14ac:dyDescent="0.15">
      <c r="G26115"/>
      <c r="H26115"/>
      <c r="I26115"/>
      <c r="J26115"/>
      <c r="K26115"/>
      <c r="L26115" s="172"/>
    </row>
    <row r="26116" spans="7:12" x14ac:dyDescent="0.15">
      <c r="G26116"/>
      <c r="H26116"/>
      <c r="I26116"/>
      <c r="J26116"/>
      <c r="K26116"/>
      <c r="L26116" s="172"/>
    </row>
    <row r="26117" spans="7:12" x14ac:dyDescent="0.15">
      <c r="G26117"/>
      <c r="H26117"/>
      <c r="I26117"/>
      <c r="J26117"/>
      <c r="K26117"/>
      <c r="L26117" s="172"/>
    </row>
    <row r="26118" spans="7:12" x14ac:dyDescent="0.15">
      <c r="G26118"/>
      <c r="H26118"/>
      <c r="I26118"/>
      <c r="J26118"/>
      <c r="K26118"/>
      <c r="L26118" s="172"/>
    </row>
    <row r="26119" spans="7:12" x14ac:dyDescent="0.15">
      <c r="G26119"/>
      <c r="H26119"/>
      <c r="I26119"/>
      <c r="J26119"/>
      <c r="K26119"/>
      <c r="L26119" s="172"/>
    </row>
    <row r="26120" spans="7:12" x14ac:dyDescent="0.15">
      <c r="G26120"/>
      <c r="H26120"/>
      <c r="I26120"/>
      <c r="J26120"/>
      <c r="K26120"/>
      <c r="L26120" s="172"/>
    </row>
    <row r="26121" spans="7:12" x14ac:dyDescent="0.15">
      <c r="G26121"/>
      <c r="H26121"/>
      <c r="I26121"/>
      <c r="J26121"/>
      <c r="K26121"/>
      <c r="L26121" s="172"/>
    </row>
    <row r="26122" spans="7:12" x14ac:dyDescent="0.15">
      <c r="G26122"/>
      <c r="H26122"/>
      <c r="I26122"/>
      <c r="J26122"/>
      <c r="K26122"/>
      <c r="L26122" s="172"/>
    </row>
    <row r="26123" spans="7:12" x14ac:dyDescent="0.15">
      <c r="G26123"/>
      <c r="H26123"/>
      <c r="I26123"/>
      <c r="J26123"/>
      <c r="K26123"/>
      <c r="L26123" s="172"/>
    </row>
    <row r="26124" spans="7:12" x14ac:dyDescent="0.15">
      <c r="G26124"/>
      <c r="H26124"/>
      <c r="I26124"/>
      <c r="J26124"/>
      <c r="K26124"/>
      <c r="L26124" s="172"/>
    </row>
    <row r="26125" spans="7:12" x14ac:dyDescent="0.15">
      <c r="G26125"/>
      <c r="H26125"/>
      <c r="I26125"/>
      <c r="J26125"/>
      <c r="K26125"/>
      <c r="L26125" s="172"/>
    </row>
    <row r="26126" spans="7:12" x14ac:dyDescent="0.15">
      <c r="G26126"/>
      <c r="H26126"/>
      <c r="I26126"/>
      <c r="J26126"/>
      <c r="K26126"/>
      <c r="L26126" s="172"/>
    </row>
    <row r="26127" spans="7:12" x14ac:dyDescent="0.15">
      <c r="G26127"/>
      <c r="H26127"/>
      <c r="I26127"/>
      <c r="J26127"/>
      <c r="K26127"/>
      <c r="L26127" s="172"/>
    </row>
    <row r="26128" spans="7:12" x14ac:dyDescent="0.15">
      <c r="G26128"/>
      <c r="H26128"/>
      <c r="I26128"/>
      <c r="J26128"/>
      <c r="K26128"/>
      <c r="L26128" s="172"/>
    </row>
    <row r="26129" spans="7:12" x14ac:dyDescent="0.15">
      <c r="G26129"/>
      <c r="H26129"/>
      <c r="I26129"/>
      <c r="J26129"/>
      <c r="K26129"/>
      <c r="L26129" s="172"/>
    </row>
    <row r="26130" spans="7:12" x14ac:dyDescent="0.15">
      <c r="G26130"/>
      <c r="H26130"/>
      <c r="I26130"/>
      <c r="J26130"/>
      <c r="K26130"/>
      <c r="L26130" s="172"/>
    </row>
    <row r="26131" spans="7:12" x14ac:dyDescent="0.15">
      <c r="G26131"/>
      <c r="H26131"/>
      <c r="I26131"/>
      <c r="J26131"/>
      <c r="K26131"/>
      <c r="L26131" s="172"/>
    </row>
    <row r="26132" spans="7:12" x14ac:dyDescent="0.15">
      <c r="G26132"/>
      <c r="H26132"/>
      <c r="I26132"/>
      <c r="J26132"/>
      <c r="K26132"/>
      <c r="L26132" s="172"/>
    </row>
    <row r="26133" spans="7:12" x14ac:dyDescent="0.15">
      <c r="G26133"/>
      <c r="H26133"/>
      <c r="I26133"/>
      <c r="J26133"/>
      <c r="K26133"/>
      <c r="L26133" s="172"/>
    </row>
    <row r="26134" spans="7:12" x14ac:dyDescent="0.15">
      <c r="G26134"/>
      <c r="H26134"/>
      <c r="I26134"/>
      <c r="J26134"/>
      <c r="K26134"/>
      <c r="L26134" s="172"/>
    </row>
    <row r="26135" spans="7:12" x14ac:dyDescent="0.15">
      <c r="G26135"/>
      <c r="H26135"/>
      <c r="I26135"/>
      <c r="J26135"/>
      <c r="K26135"/>
      <c r="L26135" s="172"/>
    </row>
    <row r="26136" spans="7:12" x14ac:dyDescent="0.15">
      <c r="G26136"/>
      <c r="H26136"/>
      <c r="I26136"/>
      <c r="J26136"/>
      <c r="K26136"/>
      <c r="L26136" s="172"/>
    </row>
    <row r="26137" spans="7:12" x14ac:dyDescent="0.15">
      <c r="G26137"/>
      <c r="H26137"/>
      <c r="I26137"/>
      <c r="J26137"/>
      <c r="K26137"/>
      <c r="L26137" s="172"/>
    </row>
    <row r="26138" spans="7:12" x14ac:dyDescent="0.15">
      <c r="G26138"/>
      <c r="H26138"/>
      <c r="I26138"/>
      <c r="J26138"/>
      <c r="K26138"/>
      <c r="L26138" s="172"/>
    </row>
    <row r="26139" spans="7:12" x14ac:dyDescent="0.15">
      <c r="G26139"/>
      <c r="H26139"/>
      <c r="I26139"/>
      <c r="J26139"/>
      <c r="K26139"/>
      <c r="L26139" s="172"/>
    </row>
    <row r="26140" spans="7:12" x14ac:dyDescent="0.15">
      <c r="G26140"/>
      <c r="H26140"/>
      <c r="I26140"/>
      <c r="J26140"/>
      <c r="K26140"/>
      <c r="L26140" s="172"/>
    </row>
    <row r="26141" spans="7:12" x14ac:dyDescent="0.15">
      <c r="G26141"/>
      <c r="H26141"/>
      <c r="I26141"/>
      <c r="J26141"/>
      <c r="K26141"/>
      <c r="L26141" s="172"/>
    </row>
    <row r="26142" spans="7:12" x14ac:dyDescent="0.15">
      <c r="G26142"/>
      <c r="H26142"/>
      <c r="I26142"/>
      <c r="J26142"/>
      <c r="K26142"/>
      <c r="L26142" s="172"/>
    </row>
    <row r="26143" spans="7:12" x14ac:dyDescent="0.15">
      <c r="G26143"/>
      <c r="H26143"/>
      <c r="I26143"/>
      <c r="J26143"/>
      <c r="K26143"/>
      <c r="L26143" s="172"/>
    </row>
    <row r="26144" spans="7:12" x14ac:dyDescent="0.15">
      <c r="G26144"/>
      <c r="H26144"/>
      <c r="I26144"/>
      <c r="J26144"/>
      <c r="K26144"/>
      <c r="L26144" s="172"/>
    </row>
    <row r="26145" spans="7:12" x14ac:dyDescent="0.15">
      <c r="G26145"/>
      <c r="H26145"/>
      <c r="I26145"/>
      <c r="J26145"/>
      <c r="K26145"/>
      <c r="L26145" s="172"/>
    </row>
    <row r="26146" spans="7:12" x14ac:dyDescent="0.15">
      <c r="G26146"/>
      <c r="H26146"/>
      <c r="I26146"/>
      <c r="J26146"/>
      <c r="K26146"/>
      <c r="L26146" s="172"/>
    </row>
    <row r="26147" spans="7:12" x14ac:dyDescent="0.15">
      <c r="G26147"/>
      <c r="H26147"/>
      <c r="I26147"/>
      <c r="J26147"/>
      <c r="K26147"/>
      <c r="L26147" s="172"/>
    </row>
    <row r="26148" spans="7:12" x14ac:dyDescent="0.15">
      <c r="G26148"/>
      <c r="H26148"/>
      <c r="I26148"/>
      <c r="J26148"/>
      <c r="K26148"/>
      <c r="L26148" s="172"/>
    </row>
    <row r="26149" spans="7:12" x14ac:dyDescent="0.15">
      <c r="G26149"/>
      <c r="H26149"/>
      <c r="I26149"/>
      <c r="J26149"/>
      <c r="K26149"/>
      <c r="L26149" s="172"/>
    </row>
    <row r="26150" spans="7:12" x14ac:dyDescent="0.15">
      <c r="G26150"/>
      <c r="H26150"/>
      <c r="I26150"/>
      <c r="J26150"/>
      <c r="K26150"/>
      <c r="L26150" s="172"/>
    </row>
    <row r="26151" spans="7:12" x14ac:dyDescent="0.15">
      <c r="G26151"/>
      <c r="H26151"/>
      <c r="I26151"/>
      <c r="J26151"/>
      <c r="K26151"/>
      <c r="L26151" s="172"/>
    </row>
    <row r="26152" spans="7:12" x14ac:dyDescent="0.15">
      <c r="G26152"/>
      <c r="H26152"/>
      <c r="I26152"/>
      <c r="J26152"/>
      <c r="K26152"/>
      <c r="L26152" s="172"/>
    </row>
    <row r="26153" spans="7:12" x14ac:dyDescent="0.15">
      <c r="G26153"/>
      <c r="H26153"/>
      <c r="I26153"/>
      <c r="J26153"/>
      <c r="K26153"/>
      <c r="L26153" s="172"/>
    </row>
    <row r="26154" spans="7:12" x14ac:dyDescent="0.15">
      <c r="G26154"/>
      <c r="H26154"/>
      <c r="I26154"/>
      <c r="J26154"/>
      <c r="K26154"/>
      <c r="L26154" s="172"/>
    </row>
    <row r="26155" spans="7:12" x14ac:dyDescent="0.15">
      <c r="G26155"/>
      <c r="H26155"/>
      <c r="I26155"/>
      <c r="J26155"/>
      <c r="K26155"/>
      <c r="L26155" s="172"/>
    </row>
    <row r="26156" spans="7:12" x14ac:dyDescent="0.15">
      <c r="G26156"/>
      <c r="H26156"/>
      <c r="I26156"/>
      <c r="J26156"/>
      <c r="K26156"/>
      <c r="L26156" s="172"/>
    </row>
    <row r="26157" spans="7:12" x14ac:dyDescent="0.15">
      <c r="G26157"/>
      <c r="H26157"/>
      <c r="I26157"/>
      <c r="J26157"/>
      <c r="K26157"/>
      <c r="L26157" s="172"/>
    </row>
    <row r="26158" spans="7:12" x14ac:dyDescent="0.15">
      <c r="G26158"/>
      <c r="H26158"/>
      <c r="I26158"/>
      <c r="J26158"/>
      <c r="K26158"/>
      <c r="L26158" s="172"/>
    </row>
    <row r="26159" spans="7:12" x14ac:dyDescent="0.15">
      <c r="G26159"/>
      <c r="H26159"/>
      <c r="I26159"/>
      <c r="J26159"/>
      <c r="K26159"/>
      <c r="L26159" s="172"/>
    </row>
    <row r="26160" spans="7:12" x14ac:dyDescent="0.15">
      <c r="G26160"/>
      <c r="H26160"/>
      <c r="I26160"/>
      <c r="J26160"/>
      <c r="K26160"/>
      <c r="L26160" s="172"/>
    </row>
    <row r="26161" spans="7:12" x14ac:dyDescent="0.15">
      <c r="G26161"/>
      <c r="H26161"/>
      <c r="I26161"/>
      <c r="J26161"/>
      <c r="K26161"/>
      <c r="L26161" s="172"/>
    </row>
    <row r="26162" spans="7:12" x14ac:dyDescent="0.15">
      <c r="G26162"/>
      <c r="H26162"/>
      <c r="I26162"/>
      <c r="J26162"/>
      <c r="K26162"/>
      <c r="L26162" s="172"/>
    </row>
    <row r="26163" spans="7:12" x14ac:dyDescent="0.15">
      <c r="G26163"/>
      <c r="H26163"/>
      <c r="I26163"/>
      <c r="J26163"/>
      <c r="K26163"/>
      <c r="L26163" s="172"/>
    </row>
    <row r="26164" spans="7:12" x14ac:dyDescent="0.15">
      <c r="G26164"/>
      <c r="H26164"/>
      <c r="I26164"/>
      <c r="J26164"/>
      <c r="K26164"/>
      <c r="L26164" s="172"/>
    </row>
    <row r="26165" spans="7:12" x14ac:dyDescent="0.15">
      <c r="G26165"/>
      <c r="H26165"/>
      <c r="I26165"/>
      <c r="J26165"/>
      <c r="K26165"/>
      <c r="L26165" s="172"/>
    </row>
    <row r="26166" spans="7:12" x14ac:dyDescent="0.15">
      <c r="G26166"/>
      <c r="H26166"/>
      <c r="I26166"/>
      <c r="J26166"/>
      <c r="K26166"/>
      <c r="L26166" s="172"/>
    </row>
    <row r="26167" spans="7:12" x14ac:dyDescent="0.15">
      <c r="G26167"/>
      <c r="H26167"/>
      <c r="I26167"/>
      <c r="J26167"/>
      <c r="K26167"/>
      <c r="L26167" s="172"/>
    </row>
    <row r="26168" spans="7:12" x14ac:dyDescent="0.15">
      <c r="G26168"/>
      <c r="H26168"/>
      <c r="I26168"/>
      <c r="J26168"/>
      <c r="K26168"/>
      <c r="L26168" s="172"/>
    </row>
    <row r="26169" spans="7:12" x14ac:dyDescent="0.15">
      <c r="G26169"/>
      <c r="H26169"/>
      <c r="I26169"/>
      <c r="J26169"/>
      <c r="K26169"/>
      <c r="L26169" s="172"/>
    </row>
    <row r="26170" spans="7:12" x14ac:dyDescent="0.15">
      <c r="G26170"/>
      <c r="H26170"/>
      <c r="I26170"/>
      <c r="J26170"/>
      <c r="K26170"/>
      <c r="L26170" s="172"/>
    </row>
    <row r="26171" spans="7:12" x14ac:dyDescent="0.15">
      <c r="G26171"/>
      <c r="H26171"/>
      <c r="I26171"/>
      <c r="J26171"/>
      <c r="K26171"/>
      <c r="L26171" s="172"/>
    </row>
    <row r="26172" spans="7:12" x14ac:dyDescent="0.15">
      <c r="G26172"/>
      <c r="H26172"/>
      <c r="I26172"/>
      <c r="J26172"/>
      <c r="K26172"/>
      <c r="L26172" s="172"/>
    </row>
    <row r="26173" spans="7:12" x14ac:dyDescent="0.15">
      <c r="G26173"/>
      <c r="H26173"/>
      <c r="I26173"/>
      <c r="J26173"/>
      <c r="K26173"/>
      <c r="L26173" s="172"/>
    </row>
    <row r="26174" spans="7:12" x14ac:dyDescent="0.15">
      <c r="G26174"/>
      <c r="H26174"/>
      <c r="I26174"/>
      <c r="J26174"/>
      <c r="K26174"/>
      <c r="L26174" s="172"/>
    </row>
    <row r="26175" spans="7:12" x14ac:dyDescent="0.15">
      <c r="G26175"/>
      <c r="H26175"/>
      <c r="I26175"/>
      <c r="J26175"/>
      <c r="K26175"/>
      <c r="L26175" s="172"/>
    </row>
    <row r="26176" spans="7:12" x14ac:dyDescent="0.15">
      <c r="G26176"/>
      <c r="H26176"/>
      <c r="I26176"/>
      <c r="J26176"/>
      <c r="K26176"/>
      <c r="L26176" s="172"/>
    </row>
    <row r="26177" spans="7:12" x14ac:dyDescent="0.15">
      <c r="G26177"/>
      <c r="H26177"/>
      <c r="I26177"/>
      <c r="J26177"/>
      <c r="K26177"/>
      <c r="L26177" s="172"/>
    </row>
    <row r="26178" spans="7:12" x14ac:dyDescent="0.15">
      <c r="G26178"/>
      <c r="H26178"/>
      <c r="I26178"/>
      <c r="J26178"/>
      <c r="K26178"/>
      <c r="L26178" s="172"/>
    </row>
    <row r="26179" spans="7:12" x14ac:dyDescent="0.15">
      <c r="G26179"/>
      <c r="H26179"/>
      <c r="I26179"/>
      <c r="J26179"/>
      <c r="K26179"/>
      <c r="L26179" s="172"/>
    </row>
    <row r="26180" spans="7:12" x14ac:dyDescent="0.15">
      <c r="G26180"/>
      <c r="H26180"/>
      <c r="I26180"/>
      <c r="J26180"/>
      <c r="K26180"/>
      <c r="L26180" s="172"/>
    </row>
    <row r="26181" spans="7:12" x14ac:dyDescent="0.15">
      <c r="G26181"/>
      <c r="H26181"/>
      <c r="I26181"/>
      <c r="J26181"/>
      <c r="K26181"/>
      <c r="L26181" s="172"/>
    </row>
    <row r="26182" spans="7:12" x14ac:dyDescent="0.15">
      <c r="G26182"/>
      <c r="H26182"/>
      <c r="I26182"/>
      <c r="J26182"/>
      <c r="K26182"/>
      <c r="L26182" s="172"/>
    </row>
    <row r="26183" spans="7:12" x14ac:dyDescent="0.15">
      <c r="G26183"/>
      <c r="H26183"/>
      <c r="I26183"/>
      <c r="J26183"/>
      <c r="K26183"/>
      <c r="L26183" s="172"/>
    </row>
    <row r="26184" spans="7:12" x14ac:dyDescent="0.15">
      <c r="G26184"/>
      <c r="H26184"/>
      <c r="I26184"/>
      <c r="J26184"/>
      <c r="K26184"/>
      <c r="L26184" s="172"/>
    </row>
    <row r="26185" spans="7:12" x14ac:dyDescent="0.15">
      <c r="G26185"/>
      <c r="H26185"/>
      <c r="I26185"/>
      <c r="J26185"/>
      <c r="K26185"/>
      <c r="L26185" s="172"/>
    </row>
    <row r="26186" spans="7:12" x14ac:dyDescent="0.15">
      <c r="G26186"/>
      <c r="H26186"/>
      <c r="I26186"/>
      <c r="J26186"/>
      <c r="K26186"/>
      <c r="L26186" s="172"/>
    </row>
    <row r="26187" spans="7:12" x14ac:dyDescent="0.15">
      <c r="G26187"/>
      <c r="H26187"/>
      <c r="I26187"/>
      <c r="J26187"/>
      <c r="K26187"/>
      <c r="L26187" s="172"/>
    </row>
    <row r="26188" spans="7:12" x14ac:dyDescent="0.15">
      <c r="G26188"/>
      <c r="H26188"/>
      <c r="I26188"/>
      <c r="J26188"/>
      <c r="K26188"/>
      <c r="L26188" s="172"/>
    </row>
    <row r="26189" spans="7:12" x14ac:dyDescent="0.15">
      <c r="G26189"/>
      <c r="H26189"/>
      <c r="I26189"/>
      <c r="J26189"/>
      <c r="K26189"/>
      <c r="L26189" s="172"/>
    </row>
    <row r="26190" spans="7:12" x14ac:dyDescent="0.15">
      <c r="G26190"/>
      <c r="H26190"/>
      <c r="I26190"/>
      <c r="J26190"/>
      <c r="K26190"/>
      <c r="L26190" s="172"/>
    </row>
    <row r="26191" spans="7:12" x14ac:dyDescent="0.15">
      <c r="G26191"/>
      <c r="H26191"/>
      <c r="I26191"/>
      <c r="J26191"/>
      <c r="K26191"/>
      <c r="L26191" s="172"/>
    </row>
    <row r="26192" spans="7:12" x14ac:dyDescent="0.15">
      <c r="G26192"/>
      <c r="H26192"/>
      <c r="I26192"/>
      <c r="J26192"/>
      <c r="K26192"/>
      <c r="L26192" s="172"/>
    </row>
    <row r="26193" spans="7:12" x14ac:dyDescent="0.15">
      <c r="G26193"/>
      <c r="H26193"/>
      <c r="I26193"/>
      <c r="J26193"/>
      <c r="K26193"/>
      <c r="L26193" s="172"/>
    </row>
    <row r="26194" spans="7:12" x14ac:dyDescent="0.15">
      <c r="G26194"/>
      <c r="H26194"/>
      <c r="I26194"/>
      <c r="J26194"/>
      <c r="K26194"/>
      <c r="L26194" s="172"/>
    </row>
    <row r="26195" spans="7:12" x14ac:dyDescent="0.15">
      <c r="G26195"/>
      <c r="H26195"/>
      <c r="I26195"/>
      <c r="J26195"/>
      <c r="K26195"/>
      <c r="L26195" s="172"/>
    </row>
    <row r="26196" spans="7:12" x14ac:dyDescent="0.15">
      <c r="G26196"/>
      <c r="H26196"/>
      <c r="I26196"/>
      <c r="J26196"/>
      <c r="K26196"/>
      <c r="L26196" s="172"/>
    </row>
    <row r="26197" spans="7:12" x14ac:dyDescent="0.15">
      <c r="G26197"/>
      <c r="H26197"/>
      <c r="I26197"/>
      <c r="J26197"/>
      <c r="K26197"/>
      <c r="L26197" s="172"/>
    </row>
    <row r="26198" spans="7:12" x14ac:dyDescent="0.15">
      <c r="G26198"/>
      <c r="H26198"/>
      <c r="I26198"/>
      <c r="J26198"/>
      <c r="K26198"/>
      <c r="L26198" s="172"/>
    </row>
    <row r="26199" spans="7:12" x14ac:dyDescent="0.15">
      <c r="G26199"/>
      <c r="H26199"/>
      <c r="I26199"/>
      <c r="J26199"/>
      <c r="K26199"/>
      <c r="L26199" s="172"/>
    </row>
    <row r="26200" spans="7:12" x14ac:dyDescent="0.15">
      <c r="G26200"/>
      <c r="H26200"/>
      <c r="I26200"/>
      <c r="J26200"/>
      <c r="K26200"/>
      <c r="L26200" s="172"/>
    </row>
    <row r="26201" spans="7:12" x14ac:dyDescent="0.15">
      <c r="G26201"/>
      <c r="H26201"/>
      <c r="I26201"/>
      <c r="J26201"/>
      <c r="K26201"/>
      <c r="L26201" s="172"/>
    </row>
    <row r="26202" spans="7:12" x14ac:dyDescent="0.15">
      <c r="G26202"/>
      <c r="H26202"/>
      <c r="I26202"/>
      <c r="J26202"/>
      <c r="K26202"/>
      <c r="L26202" s="172"/>
    </row>
    <row r="26203" spans="7:12" x14ac:dyDescent="0.15">
      <c r="G26203"/>
      <c r="H26203"/>
      <c r="I26203"/>
      <c r="J26203"/>
      <c r="K26203"/>
      <c r="L26203" s="172"/>
    </row>
    <row r="26204" spans="7:12" x14ac:dyDescent="0.15">
      <c r="G26204"/>
      <c r="H26204"/>
      <c r="I26204"/>
      <c r="J26204"/>
      <c r="K26204"/>
      <c r="L26204" s="172"/>
    </row>
    <row r="26205" spans="7:12" x14ac:dyDescent="0.15">
      <c r="G26205"/>
      <c r="H26205"/>
      <c r="I26205"/>
      <c r="J26205"/>
      <c r="K26205"/>
      <c r="L26205" s="172"/>
    </row>
    <row r="26206" spans="7:12" x14ac:dyDescent="0.15">
      <c r="G26206"/>
      <c r="H26206"/>
      <c r="I26206"/>
      <c r="J26206"/>
      <c r="K26206"/>
      <c r="L26206" s="172"/>
    </row>
    <row r="26207" spans="7:12" x14ac:dyDescent="0.15">
      <c r="G26207"/>
      <c r="H26207"/>
      <c r="I26207"/>
      <c r="J26207"/>
      <c r="K26207"/>
      <c r="L26207" s="172"/>
    </row>
    <row r="26208" spans="7:12" x14ac:dyDescent="0.15">
      <c r="G26208"/>
      <c r="H26208"/>
      <c r="I26208"/>
      <c r="J26208"/>
      <c r="K26208"/>
      <c r="L26208" s="172"/>
    </row>
    <row r="26209" spans="7:12" x14ac:dyDescent="0.15">
      <c r="G26209"/>
      <c r="H26209"/>
      <c r="I26209"/>
      <c r="J26209"/>
      <c r="K26209"/>
      <c r="L26209" s="172"/>
    </row>
    <row r="26210" spans="7:12" x14ac:dyDescent="0.15">
      <c r="G26210"/>
      <c r="H26210"/>
      <c r="I26210"/>
      <c r="J26210"/>
      <c r="K26210"/>
      <c r="L26210" s="172"/>
    </row>
    <row r="26211" spans="7:12" x14ac:dyDescent="0.15">
      <c r="G26211"/>
      <c r="H26211"/>
      <c r="I26211"/>
      <c r="J26211"/>
      <c r="K26211"/>
      <c r="L26211" s="172"/>
    </row>
    <row r="26212" spans="7:12" x14ac:dyDescent="0.15">
      <c r="G26212"/>
      <c r="H26212"/>
      <c r="I26212"/>
      <c r="J26212"/>
      <c r="K26212"/>
      <c r="L26212" s="172"/>
    </row>
    <row r="26213" spans="7:12" x14ac:dyDescent="0.15">
      <c r="G26213"/>
      <c r="H26213"/>
      <c r="I26213"/>
      <c r="J26213"/>
      <c r="K26213"/>
      <c r="L26213" s="172"/>
    </row>
    <row r="26214" spans="7:12" x14ac:dyDescent="0.15">
      <c r="G26214"/>
      <c r="H26214"/>
      <c r="I26214"/>
      <c r="J26214"/>
      <c r="K26214"/>
      <c r="L26214" s="172"/>
    </row>
    <row r="26215" spans="7:12" x14ac:dyDescent="0.15">
      <c r="G26215"/>
      <c r="H26215"/>
      <c r="I26215"/>
      <c r="J26215"/>
      <c r="K26215"/>
      <c r="L26215" s="172"/>
    </row>
    <row r="26216" spans="7:12" x14ac:dyDescent="0.15">
      <c r="G26216"/>
      <c r="H26216"/>
      <c r="I26216"/>
      <c r="J26216"/>
      <c r="K26216"/>
      <c r="L26216" s="172"/>
    </row>
    <row r="26217" spans="7:12" x14ac:dyDescent="0.15">
      <c r="G26217"/>
      <c r="H26217"/>
      <c r="I26217"/>
      <c r="J26217"/>
      <c r="K26217"/>
      <c r="L26217" s="172"/>
    </row>
    <row r="26218" spans="7:12" x14ac:dyDescent="0.15">
      <c r="G26218"/>
      <c r="H26218"/>
      <c r="I26218"/>
      <c r="J26218"/>
      <c r="K26218"/>
      <c r="L26218" s="172"/>
    </row>
    <row r="26219" spans="7:12" x14ac:dyDescent="0.15">
      <c r="G26219"/>
      <c r="H26219"/>
      <c r="I26219"/>
      <c r="J26219"/>
      <c r="K26219"/>
      <c r="L26219" s="172"/>
    </row>
    <row r="26220" spans="7:12" x14ac:dyDescent="0.15">
      <c r="G26220"/>
      <c r="H26220"/>
      <c r="I26220"/>
      <c r="J26220"/>
      <c r="K26220"/>
      <c r="L26220" s="172"/>
    </row>
    <row r="26221" spans="7:12" x14ac:dyDescent="0.15">
      <c r="G26221"/>
      <c r="H26221"/>
      <c r="I26221"/>
      <c r="J26221"/>
      <c r="K26221"/>
      <c r="L26221" s="172"/>
    </row>
    <row r="26222" spans="7:12" x14ac:dyDescent="0.15">
      <c r="G26222"/>
      <c r="H26222"/>
      <c r="I26222"/>
      <c r="J26222"/>
      <c r="K26222"/>
      <c r="L26222" s="172"/>
    </row>
    <row r="26223" spans="7:12" x14ac:dyDescent="0.15">
      <c r="G26223"/>
      <c r="H26223"/>
      <c r="I26223"/>
      <c r="J26223"/>
      <c r="K26223"/>
      <c r="L26223" s="172"/>
    </row>
    <row r="26224" spans="7:12" x14ac:dyDescent="0.15">
      <c r="G26224"/>
      <c r="H26224"/>
      <c r="I26224"/>
      <c r="J26224"/>
      <c r="K26224"/>
      <c r="L26224" s="172"/>
    </row>
    <row r="26225" spans="7:12" x14ac:dyDescent="0.15">
      <c r="G26225"/>
      <c r="H26225"/>
      <c r="I26225"/>
      <c r="J26225"/>
      <c r="K26225"/>
      <c r="L26225" s="172"/>
    </row>
    <row r="26226" spans="7:12" x14ac:dyDescent="0.15">
      <c r="G26226"/>
      <c r="H26226"/>
      <c r="I26226"/>
      <c r="J26226"/>
      <c r="K26226"/>
      <c r="L26226" s="172"/>
    </row>
    <row r="26227" spans="7:12" x14ac:dyDescent="0.15">
      <c r="G26227"/>
      <c r="H26227"/>
      <c r="I26227"/>
      <c r="J26227"/>
      <c r="K26227"/>
      <c r="L26227" s="172"/>
    </row>
    <row r="26228" spans="7:12" x14ac:dyDescent="0.15">
      <c r="G26228"/>
      <c r="H26228"/>
      <c r="I26228"/>
      <c r="J26228"/>
      <c r="K26228"/>
      <c r="L26228" s="172"/>
    </row>
    <row r="26229" spans="7:12" x14ac:dyDescent="0.15">
      <c r="G26229"/>
      <c r="H26229"/>
      <c r="I26229"/>
      <c r="J26229"/>
      <c r="K26229"/>
      <c r="L26229" s="172"/>
    </row>
    <row r="26230" spans="7:12" x14ac:dyDescent="0.15">
      <c r="G26230"/>
      <c r="H26230"/>
      <c r="I26230"/>
      <c r="J26230"/>
      <c r="K26230"/>
      <c r="L26230" s="172"/>
    </row>
    <row r="26231" spans="7:12" x14ac:dyDescent="0.15">
      <c r="G26231"/>
      <c r="H26231"/>
      <c r="I26231"/>
      <c r="J26231"/>
      <c r="K26231"/>
      <c r="L26231" s="172"/>
    </row>
    <row r="26232" spans="7:12" x14ac:dyDescent="0.15">
      <c r="G26232"/>
      <c r="H26232"/>
      <c r="I26232"/>
      <c r="J26232"/>
      <c r="K26232"/>
      <c r="L26232" s="172"/>
    </row>
    <row r="26233" spans="7:12" x14ac:dyDescent="0.15">
      <c r="G26233"/>
      <c r="H26233"/>
      <c r="I26233"/>
      <c r="J26233"/>
      <c r="K26233"/>
      <c r="L26233" s="172"/>
    </row>
    <row r="26234" spans="7:12" x14ac:dyDescent="0.15">
      <c r="G26234"/>
      <c r="H26234"/>
      <c r="I26234"/>
      <c r="J26234"/>
      <c r="K26234"/>
      <c r="L26234" s="172"/>
    </row>
    <row r="26235" spans="7:12" x14ac:dyDescent="0.15">
      <c r="G26235"/>
      <c r="H26235"/>
      <c r="I26235"/>
      <c r="J26235"/>
      <c r="K26235"/>
      <c r="L26235" s="172"/>
    </row>
    <row r="26236" spans="7:12" x14ac:dyDescent="0.15">
      <c r="G26236"/>
      <c r="H26236"/>
      <c r="I26236"/>
      <c r="J26236"/>
      <c r="K26236"/>
      <c r="L26236" s="172"/>
    </row>
    <row r="26237" spans="7:12" x14ac:dyDescent="0.15">
      <c r="G26237"/>
      <c r="H26237"/>
      <c r="I26237"/>
      <c r="J26237"/>
      <c r="K26237"/>
      <c r="L26237" s="172"/>
    </row>
    <row r="26238" spans="7:12" x14ac:dyDescent="0.15">
      <c r="G26238"/>
      <c r="H26238"/>
      <c r="I26238"/>
      <c r="J26238"/>
      <c r="K26238"/>
      <c r="L26238" s="172"/>
    </row>
    <row r="26239" spans="7:12" x14ac:dyDescent="0.15">
      <c r="G26239"/>
      <c r="H26239"/>
      <c r="I26239"/>
      <c r="J26239"/>
      <c r="K26239"/>
      <c r="L26239" s="172"/>
    </row>
    <row r="26240" spans="7:12" x14ac:dyDescent="0.15">
      <c r="G26240"/>
      <c r="H26240"/>
      <c r="I26240"/>
      <c r="J26240"/>
      <c r="K26240"/>
      <c r="L26240" s="172"/>
    </row>
    <row r="26241" spans="7:12" x14ac:dyDescent="0.15">
      <c r="G26241"/>
      <c r="H26241"/>
      <c r="I26241"/>
      <c r="J26241"/>
      <c r="K26241"/>
      <c r="L26241" s="172"/>
    </row>
    <row r="26242" spans="7:12" x14ac:dyDescent="0.15">
      <c r="G26242"/>
      <c r="H26242"/>
      <c r="I26242"/>
      <c r="J26242"/>
      <c r="K26242"/>
      <c r="L26242" s="172"/>
    </row>
    <row r="26243" spans="7:12" x14ac:dyDescent="0.15">
      <c r="G26243"/>
      <c r="H26243"/>
      <c r="I26243"/>
      <c r="J26243"/>
      <c r="K26243"/>
      <c r="L26243" s="172"/>
    </row>
    <row r="26244" spans="7:12" x14ac:dyDescent="0.15">
      <c r="G26244"/>
      <c r="H26244"/>
      <c r="I26244"/>
      <c r="J26244"/>
      <c r="K26244"/>
      <c r="L26244" s="172"/>
    </row>
    <row r="26245" spans="7:12" x14ac:dyDescent="0.15">
      <c r="G26245"/>
      <c r="H26245"/>
      <c r="I26245"/>
      <c r="J26245"/>
      <c r="K26245"/>
      <c r="L26245" s="172"/>
    </row>
    <row r="26246" spans="7:12" x14ac:dyDescent="0.15">
      <c r="G26246"/>
      <c r="H26246"/>
      <c r="I26246"/>
      <c r="J26246"/>
      <c r="K26246"/>
      <c r="L26246" s="172"/>
    </row>
    <row r="26247" spans="7:12" x14ac:dyDescent="0.15">
      <c r="G26247"/>
      <c r="H26247"/>
      <c r="I26247"/>
      <c r="J26247"/>
      <c r="K26247"/>
      <c r="L26247" s="172"/>
    </row>
    <row r="26248" spans="7:12" x14ac:dyDescent="0.15">
      <c r="G26248"/>
      <c r="H26248"/>
      <c r="I26248"/>
      <c r="J26248"/>
      <c r="K26248"/>
      <c r="L26248" s="172"/>
    </row>
    <row r="26249" spans="7:12" x14ac:dyDescent="0.15">
      <c r="G26249"/>
      <c r="H26249"/>
      <c r="I26249"/>
      <c r="J26249"/>
      <c r="K26249"/>
      <c r="L26249" s="172"/>
    </row>
    <row r="26250" spans="7:12" x14ac:dyDescent="0.15">
      <c r="G26250"/>
      <c r="H26250"/>
      <c r="I26250"/>
      <c r="J26250"/>
      <c r="K26250"/>
      <c r="L26250" s="172"/>
    </row>
    <row r="26251" spans="7:12" x14ac:dyDescent="0.15">
      <c r="G26251"/>
      <c r="H26251"/>
      <c r="I26251"/>
      <c r="J26251"/>
      <c r="K26251"/>
      <c r="L26251" s="172"/>
    </row>
    <row r="26252" spans="7:12" x14ac:dyDescent="0.15">
      <c r="G26252"/>
      <c r="H26252"/>
      <c r="I26252"/>
      <c r="J26252"/>
      <c r="K26252"/>
      <c r="L26252" s="172"/>
    </row>
    <row r="26253" spans="7:12" x14ac:dyDescent="0.15">
      <c r="G26253"/>
      <c r="H26253"/>
      <c r="I26253"/>
      <c r="J26253"/>
      <c r="K26253"/>
      <c r="L26253" s="172"/>
    </row>
    <row r="26254" spans="7:12" x14ac:dyDescent="0.15">
      <c r="G26254"/>
      <c r="H26254"/>
      <c r="I26254"/>
      <c r="J26254"/>
      <c r="K26254"/>
      <c r="L26254" s="172"/>
    </row>
    <row r="26255" spans="7:12" x14ac:dyDescent="0.15">
      <c r="G26255"/>
      <c r="H26255"/>
      <c r="I26255"/>
      <c r="J26255"/>
      <c r="K26255"/>
      <c r="L26255" s="172"/>
    </row>
    <row r="26256" spans="7:12" x14ac:dyDescent="0.15">
      <c r="G26256"/>
      <c r="H26256"/>
      <c r="I26256"/>
      <c r="J26256"/>
      <c r="K26256"/>
      <c r="L26256" s="172"/>
    </row>
    <row r="26257" spans="7:12" x14ac:dyDescent="0.15">
      <c r="G26257"/>
      <c r="H26257"/>
      <c r="I26257"/>
      <c r="J26257"/>
      <c r="K26257"/>
      <c r="L26257" s="172"/>
    </row>
    <row r="26258" spans="7:12" x14ac:dyDescent="0.15">
      <c r="G26258"/>
      <c r="H26258"/>
      <c r="I26258"/>
      <c r="J26258"/>
      <c r="K26258"/>
      <c r="L26258" s="172"/>
    </row>
    <row r="26259" spans="7:12" x14ac:dyDescent="0.15">
      <c r="G26259"/>
      <c r="H26259"/>
      <c r="I26259"/>
      <c r="J26259"/>
      <c r="K26259"/>
      <c r="L26259" s="172"/>
    </row>
    <row r="26260" spans="7:12" x14ac:dyDescent="0.15">
      <c r="G26260"/>
      <c r="H26260"/>
      <c r="I26260"/>
      <c r="J26260"/>
      <c r="K26260"/>
      <c r="L26260" s="172"/>
    </row>
    <row r="26261" spans="7:12" x14ac:dyDescent="0.15">
      <c r="G26261"/>
      <c r="H26261"/>
      <c r="I26261"/>
      <c r="J26261"/>
      <c r="K26261"/>
      <c r="L26261" s="172"/>
    </row>
    <row r="26262" spans="7:12" x14ac:dyDescent="0.15">
      <c r="G26262"/>
      <c r="H26262"/>
      <c r="I26262"/>
      <c r="J26262"/>
      <c r="K26262"/>
      <c r="L26262" s="172"/>
    </row>
    <row r="26263" spans="7:12" x14ac:dyDescent="0.15">
      <c r="G26263"/>
      <c r="H26263"/>
      <c r="I26263"/>
      <c r="J26263"/>
      <c r="K26263"/>
      <c r="L26263" s="172"/>
    </row>
    <row r="26264" spans="7:12" x14ac:dyDescent="0.15">
      <c r="G26264"/>
      <c r="H26264"/>
      <c r="I26264"/>
      <c r="J26264"/>
      <c r="K26264"/>
      <c r="L26264" s="172"/>
    </row>
    <row r="26265" spans="7:12" x14ac:dyDescent="0.15">
      <c r="G26265"/>
      <c r="H26265"/>
      <c r="I26265"/>
      <c r="J26265"/>
      <c r="K26265"/>
      <c r="L26265" s="172"/>
    </row>
    <row r="26266" spans="7:12" x14ac:dyDescent="0.15">
      <c r="G26266"/>
      <c r="H26266"/>
      <c r="I26266"/>
      <c r="J26266"/>
      <c r="K26266"/>
      <c r="L26266" s="172"/>
    </row>
    <row r="26267" spans="7:12" x14ac:dyDescent="0.15">
      <c r="G26267"/>
      <c r="H26267"/>
      <c r="I26267"/>
      <c r="J26267"/>
      <c r="K26267"/>
      <c r="L26267" s="172"/>
    </row>
    <row r="26268" spans="7:12" x14ac:dyDescent="0.15">
      <c r="G26268"/>
      <c r="H26268"/>
      <c r="I26268"/>
      <c r="J26268"/>
      <c r="K26268"/>
      <c r="L26268" s="172"/>
    </row>
    <row r="26269" spans="7:12" x14ac:dyDescent="0.15">
      <c r="G26269"/>
      <c r="H26269"/>
      <c r="I26269"/>
      <c r="J26269"/>
      <c r="K26269"/>
      <c r="L26269" s="172"/>
    </row>
    <row r="26270" spans="7:12" x14ac:dyDescent="0.15">
      <c r="G26270"/>
      <c r="H26270"/>
      <c r="I26270"/>
      <c r="J26270"/>
      <c r="K26270"/>
      <c r="L26270" s="172"/>
    </row>
    <row r="26271" spans="7:12" x14ac:dyDescent="0.15">
      <c r="G26271"/>
      <c r="H26271"/>
      <c r="I26271"/>
      <c r="J26271"/>
      <c r="K26271"/>
      <c r="L26271" s="172"/>
    </row>
    <row r="26272" spans="7:12" x14ac:dyDescent="0.15">
      <c r="G26272"/>
      <c r="H26272"/>
      <c r="I26272"/>
      <c r="J26272"/>
      <c r="K26272"/>
      <c r="L26272" s="172"/>
    </row>
    <row r="26273" spans="7:12" x14ac:dyDescent="0.15">
      <c r="G26273"/>
      <c r="H26273"/>
      <c r="I26273"/>
      <c r="J26273"/>
      <c r="K26273"/>
      <c r="L26273" s="172"/>
    </row>
    <row r="26274" spans="7:12" x14ac:dyDescent="0.15">
      <c r="G26274"/>
      <c r="H26274"/>
      <c r="I26274"/>
      <c r="J26274"/>
      <c r="K26274"/>
      <c r="L26274" s="172"/>
    </row>
    <row r="26275" spans="7:12" x14ac:dyDescent="0.15">
      <c r="G26275"/>
      <c r="H26275"/>
      <c r="I26275"/>
      <c r="J26275"/>
      <c r="K26275"/>
      <c r="L26275" s="172"/>
    </row>
    <row r="26276" spans="7:12" x14ac:dyDescent="0.15">
      <c r="G26276"/>
      <c r="H26276"/>
      <c r="I26276"/>
      <c r="J26276"/>
      <c r="K26276"/>
      <c r="L26276" s="172"/>
    </row>
    <row r="26277" spans="7:12" x14ac:dyDescent="0.15">
      <c r="G26277"/>
      <c r="H26277"/>
      <c r="I26277"/>
      <c r="J26277"/>
      <c r="K26277"/>
      <c r="L26277" s="172"/>
    </row>
    <row r="26278" spans="7:12" x14ac:dyDescent="0.15">
      <c r="G26278"/>
      <c r="H26278"/>
      <c r="I26278"/>
      <c r="J26278"/>
      <c r="K26278"/>
      <c r="L26278" s="172"/>
    </row>
    <row r="26279" spans="7:12" x14ac:dyDescent="0.15">
      <c r="G26279"/>
      <c r="H26279"/>
      <c r="I26279"/>
      <c r="J26279"/>
      <c r="K26279"/>
      <c r="L26279" s="172"/>
    </row>
    <row r="26280" spans="7:12" x14ac:dyDescent="0.15">
      <c r="G26280"/>
      <c r="H26280"/>
      <c r="I26280"/>
      <c r="J26280"/>
      <c r="K26280"/>
      <c r="L26280" s="172"/>
    </row>
    <row r="26281" spans="7:12" x14ac:dyDescent="0.15">
      <c r="G26281"/>
      <c r="H26281"/>
      <c r="I26281"/>
      <c r="J26281"/>
      <c r="K26281"/>
      <c r="L26281" s="172"/>
    </row>
    <row r="26282" spans="7:12" x14ac:dyDescent="0.15">
      <c r="G26282"/>
      <c r="H26282"/>
      <c r="I26282"/>
      <c r="J26282"/>
      <c r="K26282"/>
      <c r="L26282" s="172"/>
    </row>
    <row r="26283" spans="7:12" x14ac:dyDescent="0.15">
      <c r="G26283"/>
      <c r="H26283"/>
      <c r="I26283"/>
      <c r="J26283"/>
      <c r="K26283"/>
      <c r="L26283" s="172"/>
    </row>
    <row r="26284" spans="7:12" x14ac:dyDescent="0.15">
      <c r="G26284"/>
      <c r="H26284"/>
      <c r="I26284"/>
      <c r="J26284"/>
      <c r="K26284"/>
      <c r="L26284" s="172"/>
    </row>
    <row r="26285" spans="7:12" x14ac:dyDescent="0.15">
      <c r="G26285"/>
      <c r="H26285"/>
      <c r="I26285"/>
      <c r="J26285"/>
      <c r="K26285"/>
      <c r="L26285" s="172"/>
    </row>
    <row r="26286" spans="7:12" x14ac:dyDescent="0.15">
      <c r="G26286"/>
      <c r="H26286"/>
      <c r="I26286"/>
      <c r="J26286"/>
      <c r="K26286"/>
      <c r="L26286" s="172"/>
    </row>
    <row r="26287" spans="7:12" x14ac:dyDescent="0.15">
      <c r="G26287"/>
      <c r="H26287"/>
      <c r="I26287"/>
      <c r="J26287"/>
      <c r="K26287"/>
      <c r="L26287" s="172"/>
    </row>
    <row r="26288" spans="7:12" x14ac:dyDescent="0.15">
      <c r="G26288"/>
      <c r="H26288"/>
      <c r="I26288"/>
      <c r="J26288"/>
      <c r="K26288"/>
      <c r="L26288" s="172"/>
    </row>
    <row r="26289" spans="7:12" x14ac:dyDescent="0.15">
      <c r="G26289"/>
      <c r="H26289"/>
      <c r="I26289"/>
      <c r="J26289"/>
      <c r="K26289"/>
      <c r="L26289" s="172"/>
    </row>
    <row r="26290" spans="7:12" x14ac:dyDescent="0.15">
      <c r="G26290"/>
      <c r="H26290"/>
      <c r="I26290"/>
      <c r="J26290"/>
      <c r="K26290"/>
      <c r="L26290" s="172"/>
    </row>
    <row r="26291" spans="7:12" x14ac:dyDescent="0.15">
      <c r="G26291"/>
      <c r="H26291"/>
      <c r="I26291"/>
      <c r="J26291"/>
      <c r="K26291"/>
      <c r="L26291" s="172"/>
    </row>
    <row r="26292" spans="7:12" x14ac:dyDescent="0.15">
      <c r="G26292"/>
      <c r="H26292"/>
      <c r="I26292"/>
      <c r="J26292"/>
      <c r="K26292"/>
      <c r="L26292" s="172"/>
    </row>
    <row r="26293" spans="7:12" x14ac:dyDescent="0.15">
      <c r="G26293"/>
      <c r="H26293"/>
      <c r="I26293"/>
      <c r="J26293"/>
      <c r="K26293"/>
      <c r="L26293" s="172"/>
    </row>
    <row r="26294" spans="7:12" x14ac:dyDescent="0.15">
      <c r="G26294"/>
      <c r="H26294"/>
      <c r="I26294"/>
      <c r="J26294"/>
      <c r="K26294"/>
      <c r="L26294" s="172"/>
    </row>
    <row r="26295" spans="7:12" x14ac:dyDescent="0.15">
      <c r="G26295"/>
      <c r="H26295"/>
      <c r="I26295"/>
      <c r="J26295"/>
      <c r="K26295"/>
      <c r="L26295" s="172"/>
    </row>
    <row r="26296" spans="7:12" x14ac:dyDescent="0.15">
      <c r="G26296"/>
      <c r="H26296"/>
      <c r="I26296"/>
      <c r="J26296"/>
      <c r="K26296"/>
      <c r="L26296" s="172"/>
    </row>
    <row r="26297" spans="7:12" x14ac:dyDescent="0.15">
      <c r="G26297"/>
      <c r="H26297"/>
      <c r="I26297"/>
      <c r="J26297"/>
      <c r="K26297"/>
      <c r="L26297" s="172"/>
    </row>
    <row r="26298" spans="7:12" x14ac:dyDescent="0.15">
      <c r="G26298"/>
      <c r="H26298"/>
      <c r="I26298"/>
      <c r="J26298"/>
      <c r="K26298"/>
      <c r="L26298" s="172"/>
    </row>
    <row r="26299" spans="7:12" x14ac:dyDescent="0.15">
      <c r="G26299"/>
      <c r="H26299"/>
      <c r="I26299"/>
      <c r="J26299"/>
      <c r="K26299"/>
      <c r="L26299" s="172"/>
    </row>
    <row r="26300" spans="7:12" x14ac:dyDescent="0.15">
      <c r="G26300"/>
      <c r="H26300"/>
      <c r="I26300"/>
      <c r="J26300"/>
      <c r="K26300"/>
      <c r="L26300" s="172"/>
    </row>
    <row r="26301" spans="7:12" x14ac:dyDescent="0.15">
      <c r="G26301"/>
      <c r="H26301"/>
      <c r="I26301"/>
      <c r="J26301"/>
      <c r="K26301"/>
      <c r="L26301" s="172"/>
    </row>
    <row r="26302" spans="7:12" x14ac:dyDescent="0.15">
      <c r="G26302"/>
      <c r="H26302"/>
      <c r="I26302"/>
      <c r="J26302"/>
      <c r="K26302"/>
      <c r="L26302" s="172"/>
    </row>
    <row r="26303" spans="7:12" x14ac:dyDescent="0.15">
      <c r="G26303"/>
      <c r="H26303"/>
      <c r="I26303"/>
      <c r="J26303"/>
      <c r="K26303"/>
      <c r="L26303" s="172"/>
    </row>
    <row r="26304" spans="7:12" x14ac:dyDescent="0.15">
      <c r="G26304"/>
      <c r="H26304"/>
      <c r="I26304"/>
      <c r="J26304"/>
      <c r="K26304"/>
      <c r="L26304" s="172"/>
    </row>
    <row r="26305" spans="7:12" x14ac:dyDescent="0.15">
      <c r="G26305"/>
      <c r="H26305"/>
      <c r="I26305"/>
      <c r="J26305"/>
      <c r="K26305"/>
      <c r="L26305" s="172"/>
    </row>
    <row r="26306" spans="7:12" x14ac:dyDescent="0.15">
      <c r="G26306"/>
      <c r="H26306"/>
      <c r="I26306"/>
      <c r="J26306"/>
      <c r="K26306"/>
      <c r="L26306" s="172"/>
    </row>
    <row r="26307" spans="7:12" x14ac:dyDescent="0.15">
      <c r="G26307"/>
      <c r="H26307"/>
      <c r="I26307"/>
      <c r="J26307"/>
      <c r="K26307"/>
      <c r="L26307" s="172"/>
    </row>
    <row r="26308" spans="7:12" x14ac:dyDescent="0.15">
      <c r="G26308"/>
      <c r="H26308"/>
      <c r="I26308"/>
      <c r="J26308"/>
      <c r="K26308"/>
      <c r="L26308" s="172"/>
    </row>
    <row r="26309" spans="7:12" x14ac:dyDescent="0.15">
      <c r="G26309"/>
      <c r="H26309"/>
      <c r="I26309"/>
      <c r="J26309"/>
      <c r="K26309"/>
      <c r="L26309" s="172"/>
    </row>
    <row r="26310" spans="7:12" x14ac:dyDescent="0.15">
      <c r="G26310"/>
      <c r="H26310"/>
      <c r="I26310"/>
      <c r="J26310"/>
      <c r="K26310"/>
      <c r="L26310" s="172"/>
    </row>
    <row r="26311" spans="7:12" x14ac:dyDescent="0.15">
      <c r="G26311"/>
      <c r="H26311"/>
      <c r="I26311"/>
      <c r="J26311"/>
      <c r="K26311"/>
      <c r="L26311" s="172"/>
    </row>
    <row r="26312" spans="7:12" x14ac:dyDescent="0.15">
      <c r="G26312"/>
      <c r="H26312"/>
      <c r="I26312"/>
      <c r="J26312"/>
      <c r="K26312"/>
      <c r="L26312" s="172"/>
    </row>
    <row r="26313" spans="7:12" x14ac:dyDescent="0.15">
      <c r="G26313"/>
      <c r="H26313"/>
      <c r="I26313"/>
      <c r="J26313"/>
      <c r="K26313"/>
      <c r="L26313" s="172"/>
    </row>
    <row r="26314" spans="7:12" x14ac:dyDescent="0.15">
      <c r="G26314"/>
      <c r="H26314"/>
      <c r="I26314"/>
      <c r="J26314"/>
      <c r="K26314"/>
      <c r="L26314" s="172"/>
    </row>
    <row r="26315" spans="7:12" x14ac:dyDescent="0.15">
      <c r="G26315"/>
      <c r="H26315"/>
      <c r="I26315"/>
      <c r="J26315"/>
      <c r="K26315"/>
      <c r="L26315" s="172"/>
    </row>
    <row r="26316" spans="7:12" x14ac:dyDescent="0.15">
      <c r="G26316"/>
      <c r="H26316"/>
      <c r="I26316"/>
      <c r="J26316"/>
      <c r="K26316"/>
      <c r="L26316" s="172"/>
    </row>
    <row r="26317" spans="7:12" x14ac:dyDescent="0.15">
      <c r="G26317"/>
      <c r="H26317"/>
      <c r="I26317"/>
      <c r="J26317"/>
      <c r="K26317"/>
      <c r="L26317" s="172"/>
    </row>
    <row r="26318" spans="7:12" x14ac:dyDescent="0.15">
      <c r="G26318"/>
      <c r="H26318"/>
      <c r="I26318"/>
      <c r="J26318"/>
      <c r="K26318"/>
      <c r="L26318" s="172"/>
    </row>
    <row r="26319" spans="7:12" x14ac:dyDescent="0.15">
      <c r="G26319"/>
      <c r="H26319"/>
      <c r="I26319"/>
      <c r="J26319"/>
      <c r="K26319"/>
      <c r="L26319" s="172"/>
    </row>
    <row r="26320" spans="7:12" x14ac:dyDescent="0.15">
      <c r="G26320"/>
      <c r="H26320"/>
      <c r="I26320"/>
      <c r="J26320"/>
      <c r="K26320"/>
      <c r="L26320" s="172"/>
    </row>
    <row r="26321" spans="7:12" x14ac:dyDescent="0.15">
      <c r="G26321"/>
      <c r="H26321"/>
      <c r="I26321"/>
      <c r="J26321"/>
      <c r="K26321"/>
      <c r="L26321" s="172"/>
    </row>
    <row r="26322" spans="7:12" x14ac:dyDescent="0.15">
      <c r="G26322"/>
      <c r="H26322"/>
      <c r="I26322"/>
      <c r="J26322"/>
      <c r="K26322"/>
      <c r="L26322" s="172"/>
    </row>
    <row r="26323" spans="7:12" x14ac:dyDescent="0.15">
      <c r="G26323"/>
      <c r="H26323"/>
      <c r="I26323"/>
      <c r="J26323"/>
      <c r="K26323"/>
      <c r="L26323" s="172"/>
    </row>
    <row r="26324" spans="7:12" x14ac:dyDescent="0.15">
      <c r="G26324"/>
      <c r="H26324"/>
      <c r="I26324"/>
      <c r="J26324"/>
      <c r="K26324"/>
      <c r="L26324" s="172"/>
    </row>
    <row r="26325" spans="7:12" x14ac:dyDescent="0.15">
      <c r="G26325"/>
      <c r="H26325"/>
      <c r="I26325"/>
      <c r="J26325"/>
      <c r="K26325"/>
      <c r="L26325" s="172"/>
    </row>
    <row r="26326" spans="7:12" x14ac:dyDescent="0.15">
      <c r="G26326"/>
      <c r="H26326"/>
      <c r="I26326"/>
      <c r="J26326"/>
      <c r="K26326"/>
      <c r="L26326" s="172"/>
    </row>
    <row r="26327" spans="7:12" x14ac:dyDescent="0.15">
      <c r="G26327"/>
      <c r="H26327"/>
      <c r="I26327"/>
      <c r="J26327"/>
      <c r="K26327"/>
      <c r="L26327" s="172"/>
    </row>
    <row r="26328" spans="7:12" x14ac:dyDescent="0.15">
      <c r="G26328"/>
      <c r="H26328"/>
      <c r="I26328"/>
      <c r="J26328"/>
      <c r="K26328"/>
      <c r="L26328" s="172"/>
    </row>
    <row r="26329" spans="7:12" x14ac:dyDescent="0.15">
      <c r="G26329"/>
      <c r="H26329"/>
      <c r="I26329"/>
      <c r="J26329"/>
      <c r="K26329"/>
      <c r="L26329" s="172"/>
    </row>
    <row r="26330" spans="7:12" x14ac:dyDescent="0.15">
      <c r="G26330"/>
      <c r="H26330"/>
      <c r="I26330"/>
      <c r="J26330"/>
      <c r="K26330"/>
      <c r="L26330" s="172"/>
    </row>
    <row r="26331" spans="7:12" x14ac:dyDescent="0.15">
      <c r="G26331"/>
      <c r="H26331"/>
      <c r="I26331"/>
      <c r="J26331"/>
      <c r="K26331"/>
      <c r="L26331" s="172"/>
    </row>
    <row r="26332" spans="7:12" x14ac:dyDescent="0.15">
      <c r="G26332"/>
      <c r="H26332"/>
      <c r="I26332"/>
      <c r="J26332"/>
      <c r="K26332"/>
      <c r="L26332" s="172"/>
    </row>
    <row r="26333" spans="7:12" x14ac:dyDescent="0.15">
      <c r="G26333"/>
      <c r="H26333"/>
      <c r="I26333"/>
      <c r="J26333"/>
      <c r="K26333"/>
      <c r="L26333" s="172"/>
    </row>
    <row r="26334" spans="7:12" x14ac:dyDescent="0.15">
      <c r="G26334"/>
      <c r="H26334"/>
      <c r="I26334"/>
      <c r="J26334"/>
      <c r="K26334"/>
      <c r="L26334" s="172"/>
    </row>
    <row r="26335" spans="7:12" x14ac:dyDescent="0.15">
      <c r="G26335"/>
      <c r="H26335"/>
      <c r="I26335"/>
      <c r="J26335"/>
      <c r="K26335"/>
      <c r="L26335" s="172"/>
    </row>
    <row r="26336" spans="7:12" x14ac:dyDescent="0.15">
      <c r="G26336"/>
      <c r="H26336"/>
      <c r="I26336"/>
      <c r="J26336"/>
      <c r="K26336"/>
      <c r="L26336" s="172"/>
    </row>
    <row r="26337" spans="7:12" x14ac:dyDescent="0.15">
      <c r="G26337"/>
      <c r="H26337"/>
      <c r="I26337"/>
      <c r="J26337"/>
      <c r="K26337"/>
      <c r="L26337" s="172"/>
    </row>
    <row r="26338" spans="7:12" x14ac:dyDescent="0.15">
      <c r="G26338"/>
      <c r="H26338"/>
      <c r="I26338"/>
      <c r="J26338"/>
      <c r="K26338"/>
      <c r="L26338" s="172"/>
    </row>
    <row r="26339" spans="7:12" x14ac:dyDescent="0.15">
      <c r="G26339"/>
      <c r="H26339"/>
      <c r="I26339"/>
      <c r="J26339"/>
      <c r="K26339"/>
      <c r="L26339" s="172"/>
    </row>
    <row r="26340" spans="7:12" x14ac:dyDescent="0.15">
      <c r="G26340"/>
      <c r="H26340"/>
      <c r="I26340"/>
      <c r="J26340"/>
      <c r="K26340"/>
      <c r="L26340" s="172"/>
    </row>
    <row r="26341" spans="7:12" x14ac:dyDescent="0.15">
      <c r="G26341"/>
      <c r="H26341"/>
      <c r="I26341"/>
      <c r="J26341"/>
      <c r="K26341"/>
      <c r="L26341" s="172"/>
    </row>
    <row r="26342" spans="7:12" x14ac:dyDescent="0.15">
      <c r="G26342"/>
      <c r="H26342"/>
      <c r="I26342"/>
      <c r="J26342"/>
      <c r="K26342"/>
      <c r="L26342" s="172"/>
    </row>
    <row r="26343" spans="7:12" x14ac:dyDescent="0.15">
      <c r="G26343"/>
      <c r="H26343"/>
      <c r="I26343"/>
      <c r="J26343"/>
      <c r="K26343"/>
      <c r="L26343" s="172"/>
    </row>
    <row r="26344" spans="7:12" x14ac:dyDescent="0.15">
      <c r="G26344"/>
      <c r="H26344"/>
      <c r="I26344"/>
      <c r="J26344"/>
      <c r="K26344"/>
      <c r="L26344" s="172"/>
    </row>
    <row r="26345" spans="7:12" x14ac:dyDescent="0.15">
      <c r="G26345"/>
      <c r="H26345"/>
      <c r="I26345"/>
      <c r="J26345"/>
      <c r="K26345"/>
      <c r="L26345" s="172"/>
    </row>
    <row r="26346" spans="7:12" x14ac:dyDescent="0.15">
      <c r="G26346"/>
      <c r="H26346"/>
      <c r="I26346"/>
      <c r="J26346"/>
      <c r="K26346"/>
      <c r="L26346" s="172"/>
    </row>
    <row r="26347" spans="7:12" x14ac:dyDescent="0.15">
      <c r="G26347"/>
      <c r="H26347"/>
      <c r="I26347"/>
      <c r="J26347"/>
      <c r="K26347"/>
      <c r="L26347" s="172"/>
    </row>
    <row r="26348" spans="7:12" x14ac:dyDescent="0.15">
      <c r="G26348"/>
      <c r="H26348"/>
      <c r="I26348"/>
      <c r="J26348"/>
      <c r="K26348"/>
      <c r="L26348" s="172"/>
    </row>
    <row r="26349" spans="7:12" x14ac:dyDescent="0.15">
      <c r="G26349"/>
      <c r="H26349"/>
      <c r="I26349"/>
      <c r="J26349"/>
      <c r="K26349"/>
      <c r="L26349" s="172"/>
    </row>
    <row r="26350" spans="7:12" x14ac:dyDescent="0.15">
      <c r="G26350"/>
      <c r="H26350"/>
      <c r="I26350"/>
      <c r="J26350"/>
      <c r="K26350"/>
      <c r="L26350" s="172"/>
    </row>
    <row r="26351" spans="7:12" x14ac:dyDescent="0.15">
      <c r="G26351"/>
      <c r="H26351"/>
      <c r="I26351"/>
      <c r="J26351"/>
      <c r="K26351"/>
      <c r="L26351" s="172"/>
    </row>
    <row r="26352" spans="7:12" x14ac:dyDescent="0.15">
      <c r="G26352"/>
      <c r="H26352"/>
      <c r="I26352"/>
      <c r="J26352"/>
      <c r="K26352"/>
      <c r="L26352" s="172"/>
    </row>
    <row r="26353" spans="7:12" x14ac:dyDescent="0.15">
      <c r="G26353"/>
      <c r="H26353"/>
      <c r="I26353"/>
      <c r="J26353"/>
      <c r="K26353"/>
      <c r="L26353" s="172"/>
    </row>
    <row r="26354" spans="7:12" x14ac:dyDescent="0.15">
      <c r="G26354"/>
      <c r="H26354"/>
      <c r="I26354"/>
      <c r="J26354"/>
      <c r="K26354"/>
      <c r="L26354" s="172"/>
    </row>
    <row r="26355" spans="7:12" x14ac:dyDescent="0.15">
      <c r="G26355"/>
      <c r="H26355"/>
      <c r="I26355"/>
      <c r="J26355"/>
      <c r="K26355"/>
      <c r="L26355" s="172"/>
    </row>
    <row r="26356" spans="7:12" x14ac:dyDescent="0.15">
      <c r="G26356"/>
      <c r="H26356"/>
      <c r="I26356"/>
      <c r="J26356"/>
      <c r="K26356"/>
      <c r="L26356" s="172"/>
    </row>
    <row r="26357" spans="7:12" x14ac:dyDescent="0.15">
      <c r="G26357"/>
      <c r="H26357"/>
      <c r="I26357"/>
      <c r="J26357"/>
      <c r="K26357"/>
      <c r="L26357" s="172"/>
    </row>
    <row r="26358" spans="7:12" x14ac:dyDescent="0.15">
      <c r="G26358"/>
      <c r="H26358"/>
      <c r="I26358"/>
      <c r="J26358"/>
      <c r="K26358"/>
      <c r="L26358" s="172"/>
    </row>
    <row r="26359" spans="7:12" x14ac:dyDescent="0.15">
      <c r="G26359"/>
      <c r="H26359"/>
      <c r="I26359"/>
      <c r="J26359"/>
      <c r="K26359"/>
      <c r="L26359" s="172"/>
    </row>
    <row r="26360" spans="7:12" x14ac:dyDescent="0.15">
      <c r="G26360"/>
      <c r="H26360"/>
      <c r="I26360"/>
      <c r="J26360"/>
      <c r="K26360"/>
      <c r="L26360" s="172"/>
    </row>
    <row r="26361" spans="7:12" x14ac:dyDescent="0.15">
      <c r="G26361"/>
      <c r="H26361"/>
      <c r="I26361"/>
      <c r="J26361"/>
      <c r="K26361"/>
      <c r="L26361" s="172"/>
    </row>
    <row r="26362" spans="7:12" x14ac:dyDescent="0.15">
      <c r="G26362"/>
      <c r="H26362"/>
      <c r="I26362"/>
      <c r="J26362"/>
      <c r="K26362"/>
      <c r="L26362" s="172"/>
    </row>
    <row r="26363" spans="7:12" x14ac:dyDescent="0.15">
      <c r="G26363"/>
      <c r="H26363"/>
      <c r="I26363"/>
      <c r="J26363"/>
      <c r="K26363"/>
      <c r="L26363" s="172"/>
    </row>
    <row r="26364" spans="7:12" x14ac:dyDescent="0.15">
      <c r="G26364"/>
      <c r="H26364"/>
      <c r="I26364"/>
      <c r="J26364"/>
      <c r="K26364"/>
      <c r="L26364" s="172"/>
    </row>
    <row r="26365" spans="7:12" x14ac:dyDescent="0.15">
      <c r="G26365"/>
      <c r="H26365"/>
      <c r="I26365"/>
      <c r="J26365"/>
      <c r="K26365"/>
      <c r="L26365" s="172"/>
    </row>
    <row r="26366" spans="7:12" x14ac:dyDescent="0.15">
      <c r="G26366"/>
      <c r="H26366"/>
      <c r="I26366"/>
      <c r="J26366"/>
      <c r="K26366"/>
      <c r="L26366" s="172"/>
    </row>
    <row r="26367" spans="7:12" x14ac:dyDescent="0.15">
      <c r="G26367"/>
      <c r="H26367"/>
      <c r="I26367"/>
      <c r="J26367"/>
      <c r="K26367"/>
      <c r="L26367" s="172"/>
    </row>
    <row r="26368" spans="7:12" x14ac:dyDescent="0.15">
      <c r="G26368"/>
      <c r="H26368"/>
      <c r="I26368"/>
      <c r="J26368"/>
      <c r="K26368"/>
      <c r="L26368" s="172"/>
    </row>
    <row r="26369" spans="7:12" x14ac:dyDescent="0.15">
      <c r="G26369"/>
      <c r="H26369"/>
      <c r="I26369"/>
      <c r="J26369"/>
      <c r="K26369"/>
      <c r="L26369" s="172"/>
    </row>
    <row r="26370" spans="7:12" x14ac:dyDescent="0.15">
      <c r="G26370"/>
      <c r="H26370"/>
      <c r="I26370"/>
      <c r="J26370"/>
      <c r="K26370"/>
      <c r="L26370" s="172"/>
    </row>
    <row r="26371" spans="7:12" x14ac:dyDescent="0.15">
      <c r="G26371"/>
      <c r="H26371"/>
      <c r="I26371"/>
      <c r="J26371"/>
      <c r="K26371"/>
      <c r="L26371" s="172"/>
    </row>
    <row r="26372" spans="7:12" x14ac:dyDescent="0.15">
      <c r="G26372"/>
      <c r="H26372"/>
      <c r="I26372"/>
      <c r="J26372"/>
      <c r="K26372"/>
      <c r="L26372" s="172"/>
    </row>
    <row r="26373" spans="7:12" x14ac:dyDescent="0.15">
      <c r="G26373"/>
      <c r="H26373"/>
      <c r="I26373"/>
      <c r="J26373"/>
      <c r="K26373"/>
      <c r="L26373" s="172"/>
    </row>
    <row r="26374" spans="7:12" x14ac:dyDescent="0.15">
      <c r="G26374"/>
      <c r="H26374"/>
      <c r="I26374"/>
      <c r="J26374"/>
      <c r="K26374"/>
      <c r="L26374" s="172"/>
    </row>
    <row r="26375" spans="7:12" x14ac:dyDescent="0.15">
      <c r="G26375"/>
      <c r="H26375"/>
      <c r="I26375"/>
      <c r="J26375"/>
      <c r="K26375"/>
      <c r="L26375" s="172"/>
    </row>
    <row r="26376" spans="7:12" x14ac:dyDescent="0.15">
      <c r="G26376"/>
      <c r="H26376"/>
      <c r="I26376"/>
      <c r="J26376"/>
      <c r="K26376"/>
      <c r="L26376" s="172"/>
    </row>
    <row r="26377" spans="7:12" x14ac:dyDescent="0.15">
      <c r="G26377"/>
      <c r="H26377"/>
      <c r="I26377"/>
      <c r="J26377"/>
      <c r="K26377"/>
      <c r="L26377" s="172"/>
    </row>
    <row r="26378" spans="7:12" x14ac:dyDescent="0.15">
      <c r="G26378"/>
      <c r="H26378"/>
      <c r="I26378"/>
      <c r="J26378"/>
      <c r="K26378"/>
      <c r="L26378" s="172"/>
    </row>
    <row r="26379" spans="7:12" x14ac:dyDescent="0.15">
      <c r="G26379"/>
      <c r="H26379"/>
      <c r="I26379"/>
      <c r="J26379"/>
      <c r="K26379"/>
      <c r="L26379" s="172"/>
    </row>
    <row r="26380" spans="7:12" x14ac:dyDescent="0.15">
      <c r="G26380"/>
      <c r="H26380"/>
      <c r="I26380"/>
      <c r="J26380"/>
      <c r="K26380"/>
      <c r="L26380" s="172"/>
    </row>
    <row r="26381" spans="7:12" x14ac:dyDescent="0.15">
      <c r="G26381"/>
      <c r="H26381"/>
      <c r="I26381"/>
      <c r="J26381"/>
      <c r="K26381"/>
      <c r="L26381" s="172"/>
    </row>
    <row r="26382" spans="7:12" x14ac:dyDescent="0.15">
      <c r="G26382"/>
      <c r="H26382"/>
      <c r="I26382"/>
      <c r="J26382"/>
      <c r="K26382"/>
      <c r="L26382" s="172"/>
    </row>
    <row r="26383" spans="7:12" x14ac:dyDescent="0.15">
      <c r="G26383"/>
      <c r="H26383"/>
      <c r="I26383"/>
      <c r="J26383"/>
      <c r="K26383"/>
      <c r="L26383" s="172"/>
    </row>
    <row r="26384" spans="7:12" x14ac:dyDescent="0.15">
      <c r="G26384"/>
      <c r="H26384"/>
      <c r="I26384"/>
      <c r="J26384"/>
      <c r="K26384"/>
      <c r="L26384" s="172"/>
    </row>
    <row r="26385" spans="7:12" x14ac:dyDescent="0.15">
      <c r="G26385"/>
      <c r="H26385"/>
      <c r="I26385"/>
      <c r="J26385"/>
      <c r="K26385"/>
      <c r="L26385" s="172"/>
    </row>
    <row r="26386" spans="7:12" x14ac:dyDescent="0.15">
      <c r="G26386"/>
      <c r="H26386"/>
      <c r="I26386"/>
      <c r="J26386"/>
      <c r="K26386"/>
      <c r="L26386" s="172"/>
    </row>
    <row r="26387" spans="7:12" x14ac:dyDescent="0.15">
      <c r="G26387"/>
      <c r="H26387"/>
      <c r="I26387"/>
      <c r="J26387"/>
      <c r="K26387"/>
      <c r="L26387" s="172"/>
    </row>
    <row r="26388" spans="7:12" x14ac:dyDescent="0.15">
      <c r="G26388"/>
      <c r="H26388"/>
      <c r="I26388"/>
      <c r="J26388"/>
      <c r="K26388"/>
      <c r="L26388" s="172"/>
    </row>
    <row r="26389" spans="7:12" x14ac:dyDescent="0.15">
      <c r="G26389"/>
      <c r="H26389"/>
      <c r="I26389"/>
      <c r="J26389"/>
      <c r="K26389"/>
      <c r="L26389" s="172"/>
    </row>
    <row r="26390" spans="7:12" x14ac:dyDescent="0.15">
      <c r="G26390"/>
      <c r="H26390"/>
      <c r="I26390"/>
      <c r="J26390"/>
      <c r="K26390"/>
      <c r="L26390" s="172"/>
    </row>
    <row r="26391" spans="7:12" x14ac:dyDescent="0.15">
      <c r="G26391"/>
      <c r="H26391"/>
      <c r="I26391"/>
      <c r="J26391"/>
      <c r="K26391"/>
      <c r="L26391" s="172"/>
    </row>
    <row r="26392" spans="7:12" x14ac:dyDescent="0.15">
      <c r="G26392"/>
      <c r="H26392"/>
      <c r="I26392"/>
      <c r="J26392"/>
      <c r="K26392"/>
      <c r="L26392" s="172"/>
    </row>
    <row r="26393" spans="7:12" x14ac:dyDescent="0.15">
      <c r="G26393"/>
      <c r="H26393"/>
      <c r="I26393"/>
      <c r="J26393"/>
      <c r="K26393"/>
      <c r="L26393" s="172"/>
    </row>
    <row r="26394" spans="7:12" x14ac:dyDescent="0.15">
      <c r="G26394"/>
      <c r="H26394"/>
      <c r="I26394"/>
      <c r="J26394"/>
      <c r="K26394"/>
      <c r="L26394" s="172"/>
    </row>
    <row r="26395" spans="7:12" x14ac:dyDescent="0.15">
      <c r="G26395"/>
      <c r="H26395"/>
      <c r="I26395"/>
      <c r="J26395"/>
      <c r="K26395"/>
      <c r="L26395" s="172"/>
    </row>
    <row r="26396" spans="7:12" x14ac:dyDescent="0.15">
      <c r="G26396"/>
      <c r="H26396"/>
      <c r="I26396"/>
      <c r="J26396"/>
      <c r="K26396"/>
      <c r="L26396" s="172"/>
    </row>
    <row r="26397" spans="7:12" x14ac:dyDescent="0.15">
      <c r="G26397"/>
      <c r="H26397"/>
      <c r="I26397"/>
      <c r="J26397"/>
      <c r="K26397"/>
      <c r="L26397" s="172"/>
    </row>
    <row r="26398" spans="7:12" x14ac:dyDescent="0.15">
      <c r="G26398"/>
      <c r="H26398"/>
      <c r="I26398"/>
      <c r="J26398"/>
      <c r="K26398"/>
      <c r="L26398" s="172"/>
    </row>
    <row r="26399" spans="7:12" x14ac:dyDescent="0.15">
      <c r="G26399"/>
      <c r="H26399"/>
      <c r="I26399"/>
      <c r="J26399"/>
      <c r="K26399"/>
      <c r="L26399" s="172"/>
    </row>
    <row r="26400" spans="7:12" x14ac:dyDescent="0.15">
      <c r="G26400"/>
      <c r="H26400"/>
      <c r="I26400"/>
      <c r="J26400"/>
      <c r="K26400"/>
      <c r="L26400" s="172"/>
    </row>
    <row r="26401" spans="7:12" x14ac:dyDescent="0.15">
      <c r="G26401"/>
      <c r="H26401"/>
      <c r="I26401"/>
      <c r="J26401"/>
      <c r="K26401"/>
      <c r="L26401" s="172"/>
    </row>
    <row r="26402" spans="7:12" x14ac:dyDescent="0.15">
      <c r="G26402"/>
      <c r="H26402"/>
      <c r="I26402"/>
      <c r="J26402"/>
      <c r="K26402"/>
      <c r="L26402" s="172"/>
    </row>
    <row r="26403" spans="7:12" x14ac:dyDescent="0.15">
      <c r="G26403"/>
      <c r="H26403"/>
      <c r="I26403"/>
      <c r="J26403"/>
      <c r="K26403"/>
      <c r="L26403" s="172"/>
    </row>
    <row r="26404" spans="7:12" x14ac:dyDescent="0.15">
      <c r="G26404"/>
      <c r="H26404"/>
      <c r="I26404"/>
      <c r="J26404"/>
      <c r="K26404"/>
      <c r="L26404" s="172"/>
    </row>
    <row r="26405" spans="7:12" x14ac:dyDescent="0.15">
      <c r="G26405"/>
      <c r="H26405"/>
      <c r="I26405"/>
      <c r="J26405"/>
      <c r="K26405"/>
      <c r="L26405" s="172"/>
    </row>
    <row r="26406" spans="7:12" x14ac:dyDescent="0.15">
      <c r="G26406"/>
      <c r="H26406"/>
      <c r="I26406"/>
      <c r="J26406"/>
      <c r="K26406"/>
      <c r="L26406" s="172"/>
    </row>
    <row r="26407" spans="7:12" x14ac:dyDescent="0.15">
      <c r="G26407"/>
      <c r="H26407"/>
      <c r="I26407"/>
      <c r="J26407"/>
      <c r="K26407"/>
      <c r="L26407" s="172"/>
    </row>
    <row r="26408" spans="7:12" x14ac:dyDescent="0.15">
      <c r="G26408"/>
      <c r="H26408"/>
      <c r="I26408"/>
      <c r="J26408"/>
      <c r="K26408"/>
      <c r="L26408" s="172"/>
    </row>
    <row r="26409" spans="7:12" x14ac:dyDescent="0.15">
      <c r="G26409"/>
      <c r="H26409"/>
      <c r="I26409"/>
      <c r="J26409"/>
      <c r="K26409"/>
      <c r="L26409" s="172"/>
    </row>
    <row r="26410" spans="7:12" x14ac:dyDescent="0.15">
      <c r="G26410"/>
      <c r="H26410"/>
      <c r="I26410"/>
      <c r="J26410"/>
      <c r="K26410"/>
      <c r="L26410" s="172"/>
    </row>
    <row r="26411" spans="7:12" x14ac:dyDescent="0.15">
      <c r="G26411"/>
      <c r="H26411"/>
      <c r="I26411"/>
      <c r="J26411"/>
      <c r="K26411"/>
      <c r="L26411" s="172"/>
    </row>
    <row r="26412" spans="7:12" x14ac:dyDescent="0.15">
      <c r="G26412"/>
      <c r="H26412"/>
      <c r="I26412"/>
      <c r="J26412"/>
      <c r="K26412"/>
      <c r="L26412" s="172"/>
    </row>
    <row r="26413" spans="7:12" x14ac:dyDescent="0.15">
      <c r="G26413"/>
      <c r="H26413"/>
      <c r="I26413"/>
      <c r="J26413"/>
      <c r="K26413"/>
      <c r="L26413" s="172"/>
    </row>
    <row r="26414" spans="7:12" x14ac:dyDescent="0.15">
      <c r="G26414"/>
      <c r="H26414"/>
      <c r="I26414"/>
      <c r="J26414"/>
      <c r="K26414"/>
      <c r="L26414" s="172"/>
    </row>
    <row r="26415" spans="7:12" x14ac:dyDescent="0.15">
      <c r="G26415"/>
      <c r="H26415"/>
      <c r="I26415"/>
      <c r="J26415"/>
      <c r="K26415"/>
      <c r="L26415" s="172"/>
    </row>
    <row r="26416" spans="7:12" x14ac:dyDescent="0.15">
      <c r="G26416"/>
      <c r="H26416"/>
      <c r="I26416"/>
      <c r="J26416"/>
      <c r="K26416"/>
      <c r="L26416" s="172"/>
    </row>
    <row r="26417" spans="7:12" x14ac:dyDescent="0.15">
      <c r="G26417"/>
      <c r="H26417"/>
      <c r="I26417"/>
      <c r="J26417"/>
      <c r="K26417"/>
      <c r="L26417" s="172"/>
    </row>
    <row r="26418" spans="7:12" x14ac:dyDescent="0.15">
      <c r="G26418"/>
      <c r="H26418"/>
      <c r="I26418"/>
      <c r="J26418"/>
      <c r="K26418"/>
      <c r="L26418" s="172"/>
    </row>
    <row r="26419" spans="7:12" x14ac:dyDescent="0.15">
      <c r="G26419"/>
      <c r="H26419"/>
      <c r="I26419"/>
      <c r="J26419"/>
      <c r="K26419"/>
      <c r="L26419" s="172"/>
    </row>
    <row r="26420" spans="7:12" x14ac:dyDescent="0.15">
      <c r="G26420"/>
      <c r="H26420"/>
      <c r="I26420"/>
      <c r="J26420"/>
      <c r="K26420"/>
      <c r="L26420" s="172"/>
    </row>
    <row r="26421" spans="7:12" x14ac:dyDescent="0.15">
      <c r="G26421"/>
      <c r="H26421"/>
      <c r="I26421"/>
      <c r="J26421"/>
      <c r="K26421"/>
      <c r="L26421" s="172"/>
    </row>
    <row r="26422" spans="7:12" x14ac:dyDescent="0.15">
      <c r="G26422"/>
      <c r="H26422"/>
      <c r="I26422"/>
      <c r="J26422"/>
      <c r="K26422"/>
      <c r="L26422" s="172"/>
    </row>
    <row r="26423" spans="7:12" x14ac:dyDescent="0.15">
      <c r="G26423"/>
      <c r="H26423"/>
      <c r="I26423"/>
      <c r="J26423"/>
      <c r="K26423"/>
      <c r="L26423" s="172"/>
    </row>
    <row r="26424" spans="7:12" x14ac:dyDescent="0.15">
      <c r="G26424"/>
      <c r="H26424"/>
      <c r="I26424"/>
      <c r="J26424"/>
      <c r="K26424"/>
      <c r="L26424" s="172"/>
    </row>
    <row r="26425" spans="7:12" x14ac:dyDescent="0.15">
      <c r="G26425"/>
      <c r="H26425"/>
      <c r="I26425"/>
      <c r="J26425"/>
      <c r="K26425"/>
      <c r="L26425" s="172"/>
    </row>
    <row r="26426" spans="7:12" x14ac:dyDescent="0.15">
      <c r="G26426"/>
      <c r="H26426"/>
      <c r="I26426"/>
      <c r="J26426"/>
      <c r="K26426"/>
      <c r="L26426" s="172"/>
    </row>
    <row r="26427" spans="7:12" x14ac:dyDescent="0.15">
      <c r="G26427"/>
      <c r="H26427"/>
      <c r="I26427"/>
      <c r="J26427"/>
      <c r="K26427"/>
      <c r="L26427" s="172"/>
    </row>
    <row r="26428" spans="7:12" x14ac:dyDescent="0.15">
      <c r="G26428"/>
      <c r="H26428"/>
      <c r="I26428"/>
      <c r="J26428"/>
      <c r="K26428"/>
      <c r="L26428" s="172"/>
    </row>
    <row r="26429" spans="7:12" x14ac:dyDescent="0.15">
      <c r="G26429"/>
      <c r="H26429"/>
      <c r="I26429"/>
      <c r="J26429"/>
      <c r="K26429"/>
      <c r="L26429" s="172"/>
    </row>
    <row r="26430" spans="7:12" x14ac:dyDescent="0.15">
      <c r="G26430"/>
      <c r="H26430"/>
      <c r="I26430"/>
      <c r="J26430"/>
      <c r="K26430"/>
      <c r="L26430" s="172"/>
    </row>
    <row r="26431" spans="7:12" x14ac:dyDescent="0.15">
      <c r="G26431"/>
      <c r="H26431"/>
      <c r="I26431"/>
      <c r="J26431"/>
      <c r="K26431"/>
      <c r="L26431" s="172"/>
    </row>
    <row r="26432" spans="7:12" x14ac:dyDescent="0.15">
      <c r="G26432"/>
      <c r="H26432"/>
      <c r="I26432"/>
      <c r="J26432"/>
      <c r="K26432"/>
      <c r="L26432" s="172"/>
    </row>
    <row r="26433" spans="7:12" x14ac:dyDescent="0.15">
      <c r="G26433"/>
      <c r="H26433"/>
      <c r="I26433"/>
      <c r="J26433"/>
      <c r="K26433"/>
      <c r="L26433" s="172"/>
    </row>
    <row r="26434" spans="7:12" x14ac:dyDescent="0.15">
      <c r="G26434"/>
      <c r="H26434"/>
      <c r="I26434"/>
      <c r="J26434"/>
      <c r="K26434"/>
      <c r="L26434" s="172"/>
    </row>
    <row r="26435" spans="7:12" x14ac:dyDescent="0.15">
      <c r="G26435"/>
      <c r="H26435"/>
      <c r="I26435"/>
      <c r="J26435"/>
      <c r="K26435"/>
      <c r="L26435" s="172"/>
    </row>
    <row r="26436" spans="7:12" x14ac:dyDescent="0.15">
      <c r="G26436"/>
      <c r="H26436"/>
      <c r="I26436"/>
      <c r="J26436"/>
      <c r="K26436"/>
      <c r="L26436" s="172"/>
    </row>
    <row r="26437" spans="7:12" x14ac:dyDescent="0.15">
      <c r="G26437"/>
      <c r="H26437"/>
      <c r="I26437"/>
      <c r="J26437"/>
      <c r="K26437"/>
      <c r="L26437" s="172"/>
    </row>
    <row r="26438" spans="7:12" x14ac:dyDescent="0.15">
      <c r="G26438"/>
      <c r="H26438"/>
      <c r="I26438"/>
      <c r="J26438"/>
      <c r="K26438"/>
      <c r="L26438" s="172"/>
    </row>
    <row r="26439" spans="7:12" x14ac:dyDescent="0.15">
      <c r="G26439"/>
      <c r="H26439"/>
      <c r="I26439"/>
      <c r="J26439"/>
      <c r="K26439"/>
      <c r="L26439" s="172"/>
    </row>
    <row r="26440" spans="7:12" x14ac:dyDescent="0.15">
      <c r="G26440"/>
      <c r="H26440"/>
      <c r="I26440"/>
      <c r="J26440"/>
      <c r="K26440"/>
      <c r="L26440" s="172"/>
    </row>
    <row r="26441" spans="7:12" x14ac:dyDescent="0.15">
      <c r="G26441"/>
      <c r="H26441"/>
      <c r="I26441"/>
      <c r="J26441"/>
      <c r="K26441"/>
      <c r="L26441" s="172"/>
    </row>
    <row r="26442" spans="7:12" x14ac:dyDescent="0.15">
      <c r="G26442"/>
      <c r="H26442"/>
      <c r="I26442"/>
      <c r="J26442"/>
      <c r="K26442"/>
      <c r="L26442" s="172"/>
    </row>
    <row r="26443" spans="7:12" x14ac:dyDescent="0.15">
      <c r="G26443"/>
      <c r="H26443"/>
      <c r="I26443"/>
      <c r="J26443"/>
      <c r="K26443"/>
      <c r="L26443" s="172"/>
    </row>
    <row r="26444" spans="7:12" x14ac:dyDescent="0.15">
      <c r="G26444"/>
      <c r="H26444"/>
      <c r="I26444"/>
      <c r="J26444"/>
      <c r="K26444"/>
      <c r="L26444" s="172"/>
    </row>
    <row r="26445" spans="7:12" x14ac:dyDescent="0.15">
      <c r="G26445"/>
      <c r="H26445"/>
      <c r="I26445"/>
      <c r="J26445"/>
      <c r="K26445"/>
      <c r="L26445" s="172"/>
    </row>
    <row r="26446" spans="7:12" x14ac:dyDescent="0.15">
      <c r="G26446"/>
      <c r="H26446"/>
      <c r="I26446"/>
      <c r="J26446"/>
      <c r="K26446"/>
      <c r="L26446" s="172"/>
    </row>
    <row r="26447" spans="7:12" x14ac:dyDescent="0.15">
      <c r="G26447"/>
      <c r="H26447"/>
      <c r="I26447"/>
      <c r="J26447"/>
      <c r="K26447"/>
      <c r="L26447" s="172"/>
    </row>
    <row r="26448" spans="7:12" x14ac:dyDescent="0.15">
      <c r="G26448"/>
      <c r="H26448"/>
      <c r="I26448"/>
      <c r="J26448"/>
      <c r="K26448"/>
      <c r="L26448" s="172"/>
    </row>
    <row r="26449" spans="7:12" x14ac:dyDescent="0.15">
      <c r="G26449"/>
      <c r="H26449"/>
      <c r="I26449"/>
      <c r="J26449"/>
      <c r="K26449"/>
      <c r="L26449" s="172"/>
    </row>
    <row r="26450" spans="7:12" x14ac:dyDescent="0.15">
      <c r="G26450"/>
      <c r="H26450"/>
      <c r="I26450"/>
      <c r="J26450"/>
      <c r="K26450"/>
      <c r="L26450" s="172"/>
    </row>
    <row r="26451" spans="7:12" x14ac:dyDescent="0.15">
      <c r="G26451"/>
      <c r="H26451"/>
      <c r="I26451"/>
      <c r="J26451"/>
      <c r="K26451"/>
      <c r="L26451" s="172"/>
    </row>
    <row r="26452" spans="7:12" x14ac:dyDescent="0.15">
      <c r="G26452"/>
      <c r="H26452"/>
      <c r="I26452"/>
      <c r="J26452"/>
      <c r="K26452"/>
      <c r="L26452" s="172"/>
    </row>
    <row r="26453" spans="7:12" x14ac:dyDescent="0.15">
      <c r="G26453"/>
      <c r="H26453"/>
      <c r="I26453"/>
      <c r="J26453"/>
      <c r="K26453"/>
      <c r="L26453" s="172"/>
    </row>
    <row r="26454" spans="7:12" x14ac:dyDescent="0.15">
      <c r="G26454"/>
      <c r="H26454"/>
      <c r="I26454"/>
      <c r="J26454"/>
      <c r="K26454"/>
      <c r="L26454" s="172"/>
    </row>
    <row r="26455" spans="7:12" x14ac:dyDescent="0.15">
      <c r="G26455"/>
      <c r="H26455"/>
      <c r="I26455"/>
      <c r="J26455"/>
      <c r="K26455"/>
      <c r="L26455" s="172"/>
    </row>
    <row r="26456" spans="7:12" x14ac:dyDescent="0.15">
      <c r="G26456"/>
      <c r="H26456"/>
      <c r="I26456"/>
      <c r="J26456"/>
      <c r="K26456"/>
      <c r="L26456" s="172"/>
    </row>
    <row r="26457" spans="7:12" x14ac:dyDescent="0.15">
      <c r="G26457"/>
      <c r="H26457"/>
      <c r="I26457"/>
      <c r="J26457"/>
      <c r="K26457"/>
      <c r="L26457" s="172"/>
    </row>
    <row r="26458" spans="7:12" x14ac:dyDescent="0.15">
      <c r="G26458"/>
      <c r="H26458"/>
      <c r="I26458"/>
      <c r="J26458"/>
      <c r="K26458"/>
      <c r="L26458" s="172"/>
    </row>
    <row r="26459" spans="7:12" x14ac:dyDescent="0.15">
      <c r="G26459"/>
      <c r="H26459"/>
      <c r="I26459"/>
      <c r="J26459"/>
      <c r="K26459"/>
      <c r="L26459" s="172"/>
    </row>
    <row r="26460" spans="7:12" x14ac:dyDescent="0.15">
      <c r="G26460"/>
      <c r="H26460"/>
      <c r="I26460"/>
      <c r="J26460"/>
      <c r="K26460"/>
      <c r="L26460" s="172"/>
    </row>
    <row r="26461" spans="7:12" x14ac:dyDescent="0.15">
      <c r="G26461"/>
      <c r="H26461"/>
      <c r="I26461"/>
      <c r="J26461"/>
      <c r="K26461"/>
      <c r="L26461" s="172"/>
    </row>
    <row r="26462" spans="7:12" x14ac:dyDescent="0.15">
      <c r="G26462"/>
      <c r="H26462"/>
      <c r="I26462"/>
      <c r="J26462"/>
      <c r="K26462"/>
      <c r="L26462" s="172"/>
    </row>
    <row r="26463" spans="7:12" x14ac:dyDescent="0.15">
      <c r="G26463"/>
      <c r="H26463"/>
      <c r="I26463"/>
      <c r="J26463"/>
      <c r="K26463"/>
      <c r="L26463" s="172"/>
    </row>
    <row r="26464" spans="7:12" x14ac:dyDescent="0.15">
      <c r="G26464"/>
      <c r="H26464"/>
      <c r="I26464"/>
      <c r="J26464"/>
      <c r="K26464"/>
      <c r="L26464" s="172"/>
    </row>
    <row r="26465" spans="7:12" x14ac:dyDescent="0.15">
      <c r="G26465"/>
      <c r="H26465"/>
      <c r="I26465"/>
      <c r="J26465"/>
      <c r="K26465"/>
      <c r="L26465" s="172"/>
    </row>
    <row r="26466" spans="7:12" x14ac:dyDescent="0.15">
      <c r="G26466"/>
      <c r="H26466"/>
      <c r="I26466"/>
      <c r="J26466"/>
      <c r="K26466"/>
      <c r="L26466" s="172"/>
    </row>
    <row r="26467" spans="7:12" x14ac:dyDescent="0.15">
      <c r="G26467"/>
      <c r="H26467"/>
      <c r="I26467"/>
      <c r="J26467"/>
      <c r="K26467"/>
      <c r="L26467" s="172"/>
    </row>
    <row r="26468" spans="7:12" x14ac:dyDescent="0.15">
      <c r="G26468"/>
      <c r="H26468"/>
      <c r="I26468"/>
      <c r="J26468"/>
      <c r="K26468"/>
      <c r="L26468" s="172"/>
    </row>
    <row r="26469" spans="7:12" x14ac:dyDescent="0.15">
      <c r="G26469"/>
      <c r="H26469"/>
      <c r="I26469"/>
      <c r="J26469"/>
      <c r="K26469"/>
      <c r="L26469" s="172"/>
    </row>
    <row r="26470" spans="7:12" x14ac:dyDescent="0.15">
      <c r="G26470"/>
      <c r="H26470"/>
      <c r="I26470"/>
      <c r="J26470"/>
      <c r="K26470"/>
      <c r="L26470" s="172"/>
    </row>
    <row r="26471" spans="7:12" x14ac:dyDescent="0.15">
      <c r="G26471"/>
      <c r="H26471"/>
      <c r="I26471"/>
      <c r="J26471"/>
      <c r="K26471"/>
      <c r="L26471" s="172"/>
    </row>
    <row r="26472" spans="7:12" x14ac:dyDescent="0.15">
      <c r="G26472"/>
      <c r="H26472"/>
      <c r="I26472"/>
      <c r="J26472"/>
      <c r="K26472"/>
      <c r="L26472" s="172"/>
    </row>
    <row r="26473" spans="7:12" x14ac:dyDescent="0.15">
      <c r="G26473"/>
      <c r="H26473"/>
      <c r="I26473"/>
      <c r="J26473"/>
      <c r="K26473"/>
      <c r="L26473" s="172"/>
    </row>
    <row r="26474" spans="7:12" x14ac:dyDescent="0.15">
      <c r="G26474"/>
      <c r="H26474"/>
      <c r="I26474"/>
      <c r="J26474"/>
      <c r="K26474"/>
      <c r="L26474" s="172"/>
    </row>
    <row r="26475" spans="7:12" x14ac:dyDescent="0.15">
      <c r="G26475"/>
      <c r="H26475"/>
      <c r="I26475"/>
      <c r="J26475"/>
      <c r="K26475"/>
      <c r="L26475" s="172"/>
    </row>
    <row r="26476" spans="7:12" x14ac:dyDescent="0.15">
      <c r="G26476"/>
      <c r="H26476"/>
      <c r="I26476"/>
      <c r="J26476"/>
      <c r="K26476"/>
      <c r="L26476" s="172"/>
    </row>
    <row r="26477" spans="7:12" x14ac:dyDescent="0.15">
      <c r="G26477"/>
      <c r="H26477"/>
      <c r="I26477"/>
      <c r="J26477"/>
      <c r="K26477"/>
      <c r="L26477" s="172"/>
    </row>
    <row r="26478" spans="7:12" x14ac:dyDescent="0.15">
      <c r="G26478"/>
      <c r="H26478"/>
      <c r="I26478"/>
      <c r="J26478"/>
      <c r="K26478"/>
      <c r="L26478" s="172"/>
    </row>
    <row r="26479" spans="7:12" x14ac:dyDescent="0.15">
      <c r="G26479"/>
      <c r="H26479"/>
      <c r="I26479"/>
      <c r="J26479"/>
      <c r="K26479"/>
      <c r="L26479" s="172"/>
    </row>
    <row r="26480" spans="7:12" x14ac:dyDescent="0.15">
      <c r="G26480"/>
      <c r="H26480"/>
      <c r="I26480"/>
      <c r="J26480"/>
      <c r="K26480"/>
      <c r="L26480" s="172"/>
    </row>
    <row r="26481" spans="7:12" x14ac:dyDescent="0.15">
      <c r="G26481"/>
      <c r="H26481"/>
      <c r="I26481"/>
      <c r="J26481"/>
      <c r="K26481"/>
      <c r="L26481" s="172"/>
    </row>
    <row r="26482" spans="7:12" x14ac:dyDescent="0.15">
      <c r="G26482"/>
      <c r="H26482"/>
      <c r="I26482"/>
      <c r="J26482"/>
      <c r="K26482"/>
      <c r="L26482" s="172"/>
    </row>
    <row r="26483" spans="7:12" x14ac:dyDescent="0.15">
      <c r="G26483"/>
      <c r="H26483"/>
      <c r="I26483"/>
      <c r="J26483"/>
      <c r="K26483"/>
      <c r="L26483" s="172"/>
    </row>
    <row r="26484" spans="7:12" x14ac:dyDescent="0.15">
      <c r="G26484"/>
      <c r="H26484"/>
      <c r="I26484"/>
      <c r="J26484"/>
      <c r="K26484"/>
      <c r="L26484" s="172"/>
    </row>
    <row r="26485" spans="7:12" x14ac:dyDescent="0.15">
      <c r="G26485"/>
      <c r="H26485"/>
      <c r="I26485"/>
      <c r="J26485"/>
      <c r="K26485"/>
      <c r="L26485" s="172"/>
    </row>
    <row r="26486" spans="7:12" x14ac:dyDescent="0.15">
      <c r="G26486"/>
      <c r="H26486"/>
      <c r="I26486"/>
      <c r="J26486"/>
      <c r="K26486"/>
      <c r="L26486" s="172"/>
    </row>
    <row r="26487" spans="7:12" x14ac:dyDescent="0.15">
      <c r="G26487"/>
      <c r="H26487"/>
      <c r="I26487"/>
      <c r="J26487"/>
      <c r="K26487"/>
      <c r="L26487" s="172"/>
    </row>
    <row r="26488" spans="7:12" x14ac:dyDescent="0.15">
      <c r="G26488"/>
      <c r="H26488"/>
      <c r="I26488"/>
      <c r="J26488"/>
      <c r="K26488"/>
      <c r="L26488" s="172"/>
    </row>
    <row r="26489" spans="7:12" x14ac:dyDescent="0.15">
      <c r="G26489"/>
      <c r="H26489"/>
      <c r="I26489"/>
      <c r="J26489"/>
      <c r="K26489"/>
      <c r="L26489" s="172"/>
    </row>
    <row r="26490" spans="7:12" x14ac:dyDescent="0.15">
      <c r="G26490"/>
      <c r="H26490"/>
      <c r="I26490"/>
      <c r="J26490"/>
      <c r="K26490"/>
      <c r="L26490" s="172"/>
    </row>
    <row r="26491" spans="7:12" x14ac:dyDescent="0.15">
      <c r="G26491"/>
      <c r="H26491"/>
      <c r="I26491"/>
      <c r="J26491"/>
      <c r="K26491"/>
      <c r="L26491" s="172"/>
    </row>
    <row r="26492" spans="7:12" x14ac:dyDescent="0.15">
      <c r="G26492"/>
      <c r="H26492"/>
      <c r="I26492"/>
      <c r="J26492"/>
      <c r="K26492"/>
      <c r="L26492" s="172"/>
    </row>
    <row r="26493" spans="7:12" x14ac:dyDescent="0.15">
      <c r="G26493"/>
      <c r="H26493"/>
      <c r="I26493"/>
      <c r="J26493"/>
      <c r="K26493"/>
      <c r="L26493" s="172"/>
    </row>
    <row r="26494" spans="7:12" x14ac:dyDescent="0.15">
      <c r="G26494"/>
      <c r="H26494"/>
      <c r="I26494"/>
      <c r="J26494"/>
      <c r="K26494"/>
      <c r="L26494" s="172"/>
    </row>
    <row r="26495" spans="7:12" x14ac:dyDescent="0.15">
      <c r="G26495"/>
      <c r="H26495"/>
      <c r="I26495"/>
      <c r="J26495"/>
      <c r="K26495"/>
      <c r="L26495" s="172"/>
    </row>
    <row r="26496" spans="7:12" x14ac:dyDescent="0.15">
      <c r="G26496"/>
      <c r="H26496"/>
      <c r="I26496"/>
      <c r="J26496"/>
      <c r="K26496"/>
      <c r="L26496" s="172"/>
    </row>
    <row r="26497" spans="7:12" x14ac:dyDescent="0.15">
      <c r="G26497"/>
      <c r="H26497"/>
      <c r="I26497"/>
      <c r="J26497"/>
      <c r="K26497"/>
      <c r="L26497" s="172"/>
    </row>
    <row r="26498" spans="7:12" x14ac:dyDescent="0.15">
      <c r="G26498"/>
      <c r="H26498"/>
      <c r="I26498"/>
      <c r="J26498"/>
      <c r="K26498"/>
      <c r="L26498" s="172"/>
    </row>
    <row r="26499" spans="7:12" x14ac:dyDescent="0.15">
      <c r="G26499"/>
      <c r="H26499"/>
      <c r="I26499"/>
      <c r="J26499"/>
      <c r="K26499"/>
      <c r="L26499" s="172"/>
    </row>
    <row r="26500" spans="7:12" x14ac:dyDescent="0.15">
      <c r="G26500"/>
      <c r="H26500"/>
      <c r="I26500"/>
      <c r="J26500"/>
      <c r="K26500"/>
      <c r="L26500" s="172"/>
    </row>
    <row r="26501" spans="7:12" x14ac:dyDescent="0.15">
      <c r="G26501"/>
      <c r="H26501"/>
      <c r="I26501"/>
      <c r="J26501"/>
      <c r="K26501"/>
      <c r="L26501" s="172"/>
    </row>
    <row r="26502" spans="7:12" x14ac:dyDescent="0.15">
      <c r="G26502"/>
      <c r="H26502"/>
      <c r="I26502"/>
      <c r="J26502"/>
      <c r="K26502"/>
      <c r="L26502" s="172"/>
    </row>
    <row r="26503" spans="7:12" x14ac:dyDescent="0.15">
      <c r="G26503"/>
      <c r="H26503"/>
      <c r="I26503"/>
      <c r="J26503"/>
      <c r="K26503"/>
      <c r="L26503" s="172"/>
    </row>
    <row r="26504" spans="7:12" x14ac:dyDescent="0.15">
      <c r="G26504"/>
      <c r="H26504"/>
      <c r="I26504"/>
      <c r="J26504"/>
      <c r="K26504"/>
      <c r="L26504" s="172"/>
    </row>
    <row r="26505" spans="7:12" x14ac:dyDescent="0.15">
      <c r="G26505"/>
      <c r="H26505"/>
      <c r="I26505"/>
      <c r="J26505"/>
      <c r="K26505"/>
      <c r="L26505" s="172"/>
    </row>
    <row r="26506" spans="7:12" x14ac:dyDescent="0.15">
      <c r="G26506"/>
      <c r="H26506"/>
      <c r="I26506"/>
      <c r="J26506"/>
      <c r="K26506"/>
      <c r="L26506" s="172"/>
    </row>
    <row r="26507" spans="7:12" x14ac:dyDescent="0.15">
      <c r="G26507"/>
      <c r="H26507"/>
      <c r="I26507"/>
      <c r="J26507"/>
      <c r="K26507"/>
      <c r="L26507" s="172"/>
    </row>
    <row r="26508" spans="7:12" x14ac:dyDescent="0.15">
      <c r="G26508"/>
      <c r="H26508"/>
      <c r="I26508"/>
      <c r="J26508"/>
      <c r="K26508"/>
      <c r="L26508" s="172"/>
    </row>
    <row r="26509" spans="7:12" x14ac:dyDescent="0.15">
      <c r="G26509"/>
      <c r="H26509"/>
      <c r="I26509"/>
      <c r="J26509"/>
      <c r="K26509"/>
      <c r="L26509" s="172"/>
    </row>
    <row r="26510" spans="7:12" x14ac:dyDescent="0.15">
      <c r="G26510"/>
      <c r="H26510"/>
      <c r="I26510"/>
      <c r="J26510"/>
      <c r="K26510"/>
      <c r="L26510" s="172"/>
    </row>
    <row r="26511" spans="7:12" x14ac:dyDescent="0.15">
      <c r="G26511"/>
      <c r="H26511"/>
      <c r="I26511"/>
      <c r="J26511"/>
      <c r="K26511"/>
      <c r="L26511" s="172"/>
    </row>
    <row r="26512" spans="7:12" x14ac:dyDescent="0.15">
      <c r="G26512"/>
      <c r="H26512"/>
      <c r="I26512"/>
      <c r="J26512"/>
      <c r="K26512"/>
      <c r="L26512" s="172"/>
    </row>
    <row r="26513" spans="7:12" x14ac:dyDescent="0.15">
      <c r="G26513"/>
      <c r="H26513"/>
      <c r="I26513"/>
      <c r="J26513"/>
      <c r="K26513"/>
      <c r="L26513" s="172"/>
    </row>
    <row r="26514" spans="7:12" x14ac:dyDescent="0.15">
      <c r="G26514"/>
      <c r="H26514"/>
      <c r="I26514"/>
      <c r="J26514"/>
      <c r="K26514"/>
      <c r="L26514" s="172"/>
    </row>
    <row r="26515" spans="7:12" x14ac:dyDescent="0.15">
      <c r="G26515"/>
      <c r="H26515"/>
      <c r="I26515"/>
      <c r="J26515"/>
      <c r="K26515"/>
      <c r="L26515" s="172"/>
    </row>
    <row r="26516" spans="7:12" x14ac:dyDescent="0.15">
      <c r="G26516"/>
      <c r="H26516"/>
      <c r="I26516"/>
      <c r="J26516"/>
      <c r="K26516"/>
      <c r="L26516" s="172"/>
    </row>
    <row r="26517" spans="7:12" x14ac:dyDescent="0.15">
      <c r="G26517"/>
      <c r="H26517"/>
      <c r="I26517"/>
      <c r="J26517"/>
      <c r="K26517"/>
      <c r="L26517" s="172"/>
    </row>
    <row r="26518" spans="7:12" x14ac:dyDescent="0.15">
      <c r="G26518"/>
      <c r="H26518"/>
      <c r="I26518"/>
      <c r="J26518"/>
      <c r="K26518"/>
      <c r="L26518" s="172"/>
    </row>
    <row r="26519" spans="7:12" x14ac:dyDescent="0.15">
      <c r="G26519"/>
      <c r="H26519"/>
      <c r="I26519"/>
      <c r="J26519"/>
      <c r="K26519"/>
      <c r="L26519" s="172"/>
    </row>
    <row r="26520" spans="7:12" x14ac:dyDescent="0.15">
      <c r="G26520"/>
      <c r="H26520"/>
      <c r="I26520"/>
      <c r="J26520"/>
      <c r="K26520"/>
      <c r="L26520" s="172"/>
    </row>
    <row r="26521" spans="7:12" x14ac:dyDescent="0.15">
      <c r="G26521"/>
      <c r="H26521"/>
      <c r="I26521"/>
      <c r="J26521"/>
      <c r="K26521"/>
      <c r="L26521" s="172"/>
    </row>
    <row r="26522" spans="7:12" x14ac:dyDescent="0.15">
      <c r="G26522"/>
      <c r="H26522"/>
      <c r="I26522"/>
      <c r="J26522"/>
      <c r="K26522"/>
      <c r="L26522" s="172"/>
    </row>
    <row r="26523" spans="7:12" x14ac:dyDescent="0.15">
      <c r="G26523"/>
      <c r="H26523"/>
      <c r="I26523"/>
      <c r="J26523"/>
      <c r="K26523"/>
      <c r="L26523" s="172"/>
    </row>
    <row r="26524" spans="7:12" x14ac:dyDescent="0.15">
      <c r="G26524"/>
      <c r="H26524"/>
      <c r="I26524"/>
      <c r="J26524"/>
      <c r="K26524"/>
      <c r="L26524" s="172"/>
    </row>
    <row r="26525" spans="7:12" x14ac:dyDescent="0.15">
      <c r="G26525"/>
      <c r="H26525"/>
      <c r="I26525"/>
      <c r="J26525"/>
      <c r="K26525"/>
      <c r="L26525" s="172"/>
    </row>
    <row r="26526" spans="7:12" x14ac:dyDescent="0.15">
      <c r="G26526"/>
      <c r="H26526"/>
      <c r="I26526"/>
      <c r="J26526"/>
      <c r="K26526"/>
      <c r="L26526" s="172"/>
    </row>
    <row r="26527" spans="7:12" x14ac:dyDescent="0.15">
      <c r="G26527"/>
      <c r="H26527"/>
      <c r="I26527"/>
      <c r="J26527"/>
      <c r="K26527"/>
      <c r="L26527" s="172"/>
    </row>
    <row r="26528" spans="7:12" x14ac:dyDescent="0.15">
      <c r="G26528"/>
      <c r="H26528"/>
      <c r="I26528"/>
      <c r="J26528"/>
      <c r="K26528"/>
      <c r="L26528" s="172"/>
    </row>
    <row r="26529" spans="7:12" x14ac:dyDescent="0.15">
      <c r="G26529"/>
      <c r="H26529"/>
      <c r="I26529"/>
      <c r="J26529"/>
      <c r="K26529"/>
      <c r="L26529" s="172"/>
    </row>
    <row r="26530" spans="7:12" x14ac:dyDescent="0.15">
      <c r="G26530"/>
      <c r="H26530"/>
      <c r="I26530"/>
      <c r="J26530"/>
      <c r="K26530"/>
      <c r="L26530" s="172"/>
    </row>
    <row r="26531" spans="7:12" x14ac:dyDescent="0.15">
      <c r="G26531"/>
      <c r="H26531"/>
      <c r="I26531"/>
      <c r="J26531"/>
      <c r="K26531"/>
      <c r="L26531" s="172"/>
    </row>
    <row r="26532" spans="7:12" x14ac:dyDescent="0.15">
      <c r="G26532"/>
      <c r="H26532"/>
      <c r="I26532"/>
      <c r="J26532"/>
      <c r="K26532"/>
      <c r="L26532" s="172"/>
    </row>
    <row r="26533" spans="7:12" x14ac:dyDescent="0.15">
      <c r="G26533"/>
      <c r="H26533"/>
      <c r="I26533"/>
      <c r="J26533"/>
      <c r="K26533"/>
      <c r="L26533" s="172"/>
    </row>
    <row r="26534" spans="7:12" x14ac:dyDescent="0.15">
      <c r="G26534"/>
      <c r="H26534"/>
      <c r="I26534"/>
      <c r="J26534"/>
      <c r="K26534"/>
      <c r="L26534" s="172"/>
    </row>
    <row r="26535" spans="7:12" x14ac:dyDescent="0.15">
      <c r="G26535"/>
      <c r="H26535"/>
      <c r="I26535"/>
      <c r="J26535"/>
      <c r="K26535"/>
      <c r="L26535" s="172"/>
    </row>
    <row r="26536" spans="7:12" x14ac:dyDescent="0.15">
      <c r="G26536"/>
      <c r="H26536"/>
      <c r="I26536"/>
      <c r="J26536"/>
      <c r="K26536"/>
      <c r="L26536" s="172"/>
    </row>
    <row r="26537" spans="7:12" x14ac:dyDescent="0.15">
      <c r="G26537"/>
      <c r="H26537"/>
      <c r="I26537"/>
      <c r="J26537"/>
      <c r="K26537"/>
      <c r="L26537" s="172"/>
    </row>
    <row r="26538" spans="7:12" x14ac:dyDescent="0.15">
      <c r="G26538"/>
      <c r="H26538"/>
      <c r="I26538"/>
      <c r="J26538"/>
      <c r="K26538"/>
      <c r="L26538" s="172"/>
    </row>
    <row r="26539" spans="7:12" x14ac:dyDescent="0.15">
      <c r="G26539"/>
      <c r="H26539"/>
      <c r="I26539"/>
      <c r="J26539"/>
      <c r="K26539"/>
      <c r="L26539" s="172"/>
    </row>
    <row r="26540" spans="7:12" x14ac:dyDescent="0.15">
      <c r="G26540"/>
      <c r="H26540"/>
      <c r="I26540"/>
      <c r="J26540"/>
      <c r="K26540"/>
      <c r="L26540" s="172"/>
    </row>
    <row r="26541" spans="7:12" x14ac:dyDescent="0.15">
      <c r="G26541"/>
      <c r="H26541"/>
      <c r="I26541"/>
      <c r="J26541"/>
      <c r="K26541"/>
      <c r="L26541" s="172"/>
    </row>
    <row r="26542" spans="7:12" x14ac:dyDescent="0.15">
      <c r="G26542"/>
      <c r="H26542"/>
      <c r="I26542"/>
      <c r="J26542"/>
      <c r="K26542"/>
      <c r="L26542" s="172"/>
    </row>
    <row r="26543" spans="7:12" x14ac:dyDescent="0.15">
      <c r="G26543"/>
      <c r="H26543"/>
      <c r="I26543"/>
      <c r="J26543"/>
      <c r="K26543"/>
      <c r="L26543" s="172"/>
    </row>
    <row r="26544" spans="7:12" x14ac:dyDescent="0.15">
      <c r="G26544"/>
      <c r="H26544"/>
      <c r="I26544"/>
      <c r="J26544"/>
      <c r="K26544"/>
      <c r="L26544" s="172"/>
    </row>
    <row r="26545" spans="7:12" x14ac:dyDescent="0.15">
      <c r="G26545"/>
      <c r="H26545"/>
      <c r="I26545"/>
      <c r="J26545"/>
      <c r="K26545"/>
      <c r="L26545" s="172"/>
    </row>
    <row r="26546" spans="7:12" x14ac:dyDescent="0.15">
      <c r="G26546"/>
      <c r="H26546"/>
      <c r="I26546"/>
      <c r="J26546"/>
      <c r="K26546"/>
      <c r="L26546" s="172"/>
    </row>
    <row r="26547" spans="7:12" x14ac:dyDescent="0.15">
      <c r="G26547"/>
      <c r="H26547"/>
      <c r="I26547"/>
      <c r="J26547"/>
      <c r="K26547"/>
      <c r="L26547" s="172"/>
    </row>
    <row r="26548" spans="7:12" x14ac:dyDescent="0.15">
      <c r="G26548"/>
      <c r="H26548"/>
      <c r="I26548"/>
      <c r="J26548"/>
      <c r="K26548"/>
      <c r="L26548" s="172"/>
    </row>
    <row r="26549" spans="7:12" x14ac:dyDescent="0.15">
      <c r="G26549"/>
      <c r="H26549"/>
      <c r="I26549"/>
      <c r="J26549"/>
      <c r="K26549"/>
      <c r="L26549" s="172"/>
    </row>
    <row r="26550" spans="7:12" x14ac:dyDescent="0.15">
      <c r="G26550"/>
      <c r="H26550"/>
      <c r="I26550"/>
      <c r="J26550"/>
      <c r="K26550"/>
      <c r="L26550" s="172"/>
    </row>
    <row r="26551" spans="7:12" x14ac:dyDescent="0.15">
      <c r="G26551"/>
      <c r="H26551"/>
      <c r="I26551"/>
      <c r="J26551"/>
      <c r="K26551"/>
      <c r="L26551" s="172"/>
    </row>
    <row r="26552" spans="7:12" x14ac:dyDescent="0.15">
      <c r="G26552"/>
      <c r="H26552"/>
      <c r="I26552"/>
      <c r="J26552"/>
      <c r="K26552"/>
      <c r="L26552" s="172"/>
    </row>
    <row r="26553" spans="7:12" x14ac:dyDescent="0.15">
      <c r="G26553"/>
      <c r="H26553"/>
      <c r="I26553"/>
      <c r="J26553"/>
      <c r="K26553"/>
      <c r="L26553" s="172"/>
    </row>
    <row r="26554" spans="7:12" x14ac:dyDescent="0.15">
      <c r="G26554"/>
      <c r="H26554"/>
      <c r="I26554"/>
      <c r="J26554"/>
      <c r="K26554"/>
      <c r="L26554" s="172"/>
    </row>
    <row r="26555" spans="7:12" x14ac:dyDescent="0.15">
      <c r="G26555"/>
      <c r="H26555"/>
      <c r="I26555"/>
      <c r="J26555"/>
      <c r="K26555"/>
      <c r="L26555" s="172"/>
    </row>
    <row r="26556" spans="7:12" x14ac:dyDescent="0.15">
      <c r="G26556"/>
      <c r="H26556"/>
      <c r="I26556"/>
      <c r="J26556"/>
      <c r="K26556"/>
      <c r="L26556" s="172"/>
    </row>
    <row r="26557" spans="7:12" x14ac:dyDescent="0.15">
      <c r="G26557"/>
      <c r="H26557"/>
      <c r="I26557"/>
      <c r="J26557"/>
      <c r="K26557"/>
      <c r="L26557" s="172"/>
    </row>
    <row r="26558" spans="7:12" x14ac:dyDescent="0.15">
      <c r="G26558"/>
      <c r="H26558"/>
      <c r="I26558"/>
      <c r="J26558"/>
      <c r="K26558"/>
      <c r="L26558" s="172"/>
    </row>
    <row r="26559" spans="7:12" x14ac:dyDescent="0.15">
      <c r="G26559"/>
      <c r="H26559"/>
      <c r="I26559"/>
      <c r="J26559"/>
      <c r="K26559"/>
      <c r="L26559" s="172"/>
    </row>
    <row r="26560" spans="7:12" x14ac:dyDescent="0.15">
      <c r="G26560"/>
      <c r="H26560"/>
      <c r="I26560"/>
      <c r="J26560"/>
      <c r="K26560"/>
      <c r="L26560" s="172"/>
    </row>
    <row r="26561" spans="7:12" x14ac:dyDescent="0.15">
      <c r="G26561"/>
      <c r="H26561"/>
      <c r="I26561"/>
      <c r="J26561"/>
      <c r="K26561"/>
      <c r="L26561" s="172"/>
    </row>
    <row r="26562" spans="7:12" x14ac:dyDescent="0.15">
      <c r="G26562"/>
      <c r="H26562"/>
      <c r="I26562"/>
      <c r="J26562"/>
      <c r="K26562"/>
      <c r="L26562" s="172"/>
    </row>
    <row r="26563" spans="7:12" x14ac:dyDescent="0.15">
      <c r="G26563"/>
      <c r="H26563"/>
      <c r="I26563"/>
      <c r="J26563"/>
      <c r="K26563"/>
      <c r="L26563" s="172"/>
    </row>
    <row r="26564" spans="7:12" x14ac:dyDescent="0.15">
      <c r="G26564"/>
      <c r="H26564"/>
      <c r="I26564"/>
      <c r="J26564"/>
      <c r="K26564"/>
      <c r="L26564" s="172"/>
    </row>
    <row r="26565" spans="7:12" x14ac:dyDescent="0.15">
      <c r="G26565"/>
      <c r="H26565"/>
      <c r="I26565"/>
      <c r="J26565"/>
      <c r="K26565"/>
      <c r="L26565" s="172"/>
    </row>
    <row r="26566" spans="7:12" x14ac:dyDescent="0.15">
      <c r="G26566"/>
      <c r="H26566"/>
      <c r="I26566"/>
      <c r="J26566"/>
      <c r="K26566"/>
      <c r="L26566" s="172"/>
    </row>
    <row r="26567" spans="7:12" x14ac:dyDescent="0.15">
      <c r="G26567"/>
      <c r="H26567"/>
      <c r="I26567"/>
      <c r="J26567"/>
      <c r="K26567"/>
      <c r="L26567" s="172"/>
    </row>
    <row r="26568" spans="7:12" x14ac:dyDescent="0.15">
      <c r="G26568"/>
      <c r="H26568"/>
      <c r="I26568"/>
      <c r="J26568"/>
      <c r="K26568"/>
      <c r="L26568" s="172"/>
    </row>
    <row r="26569" spans="7:12" x14ac:dyDescent="0.15">
      <c r="G26569"/>
      <c r="H26569"/>
      <c r="I26569"/>
      <c r="J26569"/>
      <c r="K26569"/>
      <c r="L26569" s="172"/>
    </row>
    <row r="26570" spans="7:12" x14ac:dyDescent="0.15">
      <c r="G26570"/>
      <c r="H26570"/>
      <c r="I26570"/>
      <c r="J26570"/>
      <c r="K26570"/>
      <c r="L26570" s="172"/>
    </row>
    <row r="26571" spans="7:12" x14ac:dyDescent="0.15">
      <c r="G26571"/>
      <c r="H26571"/>
      <c r="I26571"/>
      <c r="J26571"/>
      <c r="K26571"/>
      <c r="L26571" s="172"/>
    </row>
    <row r="26572" spans="7:12" x14ac:dyDescent="0.15">
      <c r="G26572"/>
      <c r="H26572"/>
      <c r="I26572"/>
      <c r="J26572"/>
      <c r="K26572"/>
      <c r="L26572" s="172"/>
    </row>
    <row r="26573" spans="7:12" x14ac:dyDescent="0.15">
      <c r="G26573"/>
      <c r="H26573"/>
      <c r="I26573"/>
      <c r="J26573"/>
      <c r="K26573"/>
      <c r="L26573" s="172"/>
    </row>
    <row r="26574" spans="7:12" x14ac:dyDescent="0.15">
      <c r="G26574"/>
      <c r="H26574"/>
      <c r="I26574"/>
      <c r="J26574"/>
      <c r="K26574"/>
      <c r="L26574" s="172"/>
    </row>
    <row r="26575" spans="7:12" x14ac:dyDescent="0.15">
      <c r="G26575"/>
      <c r="H26575"/>
      <c r="I26575"/>
      <c r="J26575"/>
      <c r="K26575"/>
      <c r="L26575" s="172"/>
    </row>
    <row r="26576" spans="7:12" x14ac:dyDescent="0.15">
      <c r="G26576"/>
      <c r="H26576"/>
      <c r="I26576"/>
      <c r="J26576"/>
      <c r="K26576"/>
      <c r="L26576" s="172"/>
    </row>
    <row r="26577" spans="7:12" x14ac:dyDescent="0.15">
      <c r="G26577"/>
      <c r="H26577"/>
      <c r="I26577"/>
      <c r="J26577"/>
      <c r="K26577"/>
      <c r="L26577" s="172"/>
    </row>
    <row r="26578" spans="7:12" x14ac:dyDescent="0.15">
      <c r="G26578"/>
      <c r="H26578"/>
      <c r="I26578"/>
      <c r="J26578"/>
      <c r="K26578"/>
      <c r="L26578" s="172"/>
    </row>
    <row r="26579" spans="7:12" x14ac:dyDescent="0.15">
      <c r="G26579"/>
      <c r="H26579"/>
      <c r="I26579"/>
      <c r="J26579"/>
      <c r="K26579"/>
      <c r="L26579" s="172"/>
    </row>
    <row r="26580" spans="7:12" x14ac:dyDescent="0.15">
      <c r="G26580"/>
      <c r="H26580"/>
      <c r="I26580"/>
      <c r="J26580"/>
      <c r="K26580"/>
      <c r="L26580" s="172"/>
    </row>
    <row r="26581" spans="7:12" x14ac:dyDescent="0.15">
      <c r="G26581"/>
      <c r="H26581"/>
      <c r="I26581"/>
      <c r="J26581"/>
      <c r="K26581"/>
      <c r="L26581" s="172"/>
    </row>
    <row r="26582" spans="7:12" x14ac:dyDescent="0.15">
      <c r="G26582"/>
      <c r="H26582"/>
      <c r="I26582"/>
      <c r="J26582"/>
      <c r="K26582"/>
      <c r="L26582" s="172"/>
    </row>
    <row r="26583" spans="7:12" x14ac:dyDescent="0.15">
      <c r="G26583"/>
      <c r="H26583"/>
      <c r="I26583"/>
      <c r="J26583"/>
      <c r="K26583"/>
      <c r="L26583" s="172"/>
    </row>
    <row r="26584" spans="7:12" x14ac:dyDescent="0.15">
      <c r="G26584"/>
      <c r="H26584"/>
      <c r="I26584"/>
      <c r="J26584"/>
      <c r="K26584"/>
      <c r="L26584" s="172"/>
    </row>
    <row r="26585" spans="7:12" x14ac:dyDescent="0.15">
      <c r="G26585"/>
      <c r="H26585"/>
      <c r="I26585"/>
      <c r="J26585"/>
      <c r="K26585"/>
      <c r="L26585" s="172"/>
    </row>
    <row r="26586" spans="7:12" x14ac:dyDescent="0.15">
      <c r="G26586"/>
      <c r="H26586"/>
      <c r="I26586"/>
      <c r="J26586"/>
      <c r="K26586"/>
      <c r="L26586" s="172"/>
    </row>
    <row r="26587" spans="7:12" x14ac:dyDescent="0.15">
      <c r="G26587"/>
      <c r="H26587"/>
      <c r="I26587"/>
      <c r="J26587"/>
      <c r="K26587"/>
      <c r="L26587" s="172"/>
    </row>
    <row r="26588" spans="7:12" x14ac:dyDescent="0.15">
      <c r="G26588"/>
      <c r="H26588"/>
      <c r="I26588"/>
      <c r="J26588"/>
      <c r="K26588"/>
      <c r="L26588" s="172"/>
    </row>
    <row r="26589" spans="7:12" x14ac:dyDescent="0.15">
      <c r="G26589"/>
      <c r="H26589"/>
      <c r="I26589"/>
      <c r="J26589"/>
      <c r="K26589"/>
      <c r="L26589" s="172"/>
    </row>
    <row r="26590" spans="7:12" x14ac:dyDescent="0.15">
      <c r="G26590"/>
      <c r="H26590"/>
      <c r="I26590"/>
      <c r="J26590"/>
      <c r="K26590"/>
      <c r="L26590" s="172"/>
    </row>
    <row r="26591" spans="7:12" x14ac:dyDescent="0.15">
      <c r="G26591"/>
      <c r="H26591"/>
      <c r="I26591"/>
      <c r="J26591"/>
      <c r="K26591"/>
      <c r="L26591" s="172"/>
    </row>
    <row r="26592" spans="7:12" x14ac:dyDescent="0.15">
      <c r="G26592"/>
      <c r="H26592"/>
      <c r="I26592"/>
      <c r="J26592"/>
      <c r="K26592"/>
      <c r="L26592" s="172"/>
    </row>
    <row r="26593" spans="7:12" x14ac:dyDescent="0.15">
      <c r="G26593"/>
      <c r="H26593"/>
      <c r="I26593"/>
      <c r="J26593"/>
      <c r="K26593"/>
      <c r="L26593" s="172"/>
    </row>
    <row r="26594" spans="7:12" x14ac:dyDescent="0.15">
      <c r="G26594"/>
      <c r="H26594"/>
      <c r="I26594"/>
      <c r="J26594"/>
      <c r="K26594"/>
      <c r="L26594" s="172"/>
    </row>
    <row r="26595" spans="7:12" x14ac:dyDescent="0.15">
      <c r="G26595"/>
      <c r="H26595"/>
      <c r="I26595"/>
      <c r="J26595"/>
      <c r="K26595"/>
      <c r="L26595" s="172"/>
    </row>
    <row r="26596" spans="7:12" x14ac:dyDescent="0.15">
      <c r="G26596"/>
      <c r="H26596"/>
      <c r="I26596"/>
      <c r="J26596"/>
      <c r="K26596"/>
      <c r="L26596" s="172"/>
    </row>
    <row r="26597" spans="7:12" x14ac:dyDescent="0.15">
      <c r="G26597"/>
      <c r="H26597"/>
      <c r="I26597"/>
      <c r="J26597"/>
      <c r="K26597"/>
      <c r="L26597" s="172"/>
    </row>
    <row r="26598" spans="7:12" x14ac:dyDescent="0.15">
      <c r="G26598"/>
      <c r="H26598"/>
      <c r="I26598"/>
      <c r="J26598"/>
      <c r="K26598"/>
      <c r="L26598" s="172"/>
    </row>
    <row r="26599" spans="7:12" x14ac:dyDescent="0.15">
      <c r="G26599"/>
      <c r="H26599"/>
      <c r="I26599"/>
      <c r="J26599"/>
      <c r="K26599"/>
      <c r="L26599" s="172"/>
    </row>
    <row r="26600" spans="7:12" x14ac:dyDescent="0.15">
      <c r="G26600"/>
      <c r="H26600"/>
      <c r="I26600"/>
      <c r="J26600"/>
      <c r="K26600"/>
      <c r="L26600" s="172"/>
    </row>
    <row r="26601" spans="7:12" x14ac:dyDescent="0.15">
      <c r="G26601"/>
      <c r="H26601"/>
      <c r="I26601"/>
      <c r="J26601"/>
      <c r="K26601"/>
      <c r="L26601" s="172"/>
    </row>
    <row r="26602" spans="7:12" x14ac:dyDescent="0.15">
      <c r="G26602"/>
      <c r="H26602"/>
      <c r="I26602"/>
      <c r="J26602"/>
      <c r="K26602"/>
      <c r="L26602" s="172"/>
    </row>
    <row r="26603" spans="7:12" x14ac:dyDescent="0.15">
      <c r="G26603"/>
      <c r="H26603"/>
      <c r="I26603"/>
      <c r="J26603"/>
      <c r="K26603"/>
      <c r="L26603" s="172"/>
    </row>
    <row r="26604" spans="7:12" x14ac:dyDescent="0.15">
      <c r="G26604"/>
      <c r="H26604"/>
      <c r="I26604"/>
      <c r="J26604"/>
      <c r="K26604"/>
      <c r="L26604" s="172"/>
    </row>
    <row r="26605" spans="7:12" x14ac:dyDescent="0.15">
      <c r="G26605"/>
      <c r="H26605"/>
      <c r="I26605"/>
      <c r="J26605"/>
      <c r="K26605"/>
      <c r="L26605" s="172"/>
    </row>
    <row r="26606" spans="7:12" x14ac:dyDescent="0.15">
      <c r="G26606"/>
      <c r="H26606"/>
      <c r="I26606"/>
      <c r="J26606"/>
      <c r="K26606"/>
      <c r="L26606" s="172"/>
    </row>
    <row r="26607" spans="7:12" x14ac:dyDescent="0.15">
      <c r="G26607"/>
      <c r="H26607"/>
      <c r="I26607"/>
      <c r="J26607"/>
      <c r="K26607"/>
      <c r="L26607" s="172"/>
    </row>
    <row r="26608" spans="7:12" x14ac:dyDescent="0.15">
      <c r="G26608"/>
      <c r="H26608"/>
      <c r="I26608"/>
      <c r="J26608"/>
      <c r="K26608"/>
      <c r="L26608" s="172"/>
    </row>
    <row r="26609" spans="7:12" x14ac:dyDescent="0.15">
      <c r="G26609"/>
      <c r="H26609"/>
      <c r="I26609"/>
      <c r="J26609"/>
      <c r="K26609"/>
      <c r="L26609" s="172"/>
    </row>
    <row r="26610" spans="7:12" x14ac:dyDescent="0.15">
      <c r="G26610"/>
      <c r="H26610"/>
      <c r="I26610"/>
      <c r="J26610"/>
      <c r="K26610"/>
      <c r="L26610" s="172"/>
    </row>
    <row r="26611" spans="7:12" x14ac:dyDescent="0.15">
      <c r="G26611"/>
      <c r="H26611"/>
      <c r="I26611"/>
      <c r="J26611"/>
      <c r="K26611"/>
      <c r="L26611" s="172"/>
    </row>
    <row r="26612" spans="7:12" x14ac:dyDescent="0.15">
      <c r="G26612"/>
      <c r="H26612"/>
      <c r="I26612"/>
      <c r="J26612"/>
      <c r="K26612"/>
      <c r="L26612" s="172"/>
    </row>
    <row r="26613" spans="7:12" x14ac:dyDescent="0.15">
      <c r="G26613"/>
      <c r="H26613"/>
      <c r="I26613"/>
      <c r="J26613"/>
      <c r="K26613"/>
      <c r="L26613" s="172"/>
    </row>
    <row r="26614" spans="7:12" x14ac:dyDescent="0.15">
      <c r="G26614"/>
      <c r="H26614"/>
      <c r="I26614"/>
      <c r="J26614"/>
      <c r="K26614"/>
      <c r="L26614" s="172"/>
    </row>
    <row r="26615" spans="7:12" x14ac:dyDescent="0.15">
      <c r="G26615"/>
      <c r="H26615"/>
      <c r="I26615"/>
      <c r="J26615"/>
      <c r="K26615"/>
      <c r="L26615" s="172"/>
    </row>
    <row r="26616" spans="7:12" x14ac:dyDescent="0.15">
      <c r="G26616"/>
      <c r="H26616"/>
      <c r="I26616"/>
      <c r="J26616"/>
      <c r="K26616"/>
      <c r="L26616" s="172"/>
    </row>
    <row r="26617" spans="7:12" x14ac:dyDescent="0.15">
      <c r="G26617"/>
      <c r="H26617"/>
      <c r="I26617"/>
      <c r="J26617"/>
      <c r="K26617"/>
      <c r="L26617" s="172"/>
    </row>
    <row r="26618" spans="7:12" x14ac:dyDescent="0.15">
      <c r="G26618"/>
      <c r="H26618"/>
      <c r="I26618"/>
      <c r="J26618"/>
      <c r="K26618"/>
      <c r="L26618" s="172"/>
    </row>
    <row r="26619" spans="7:12" x14ac:dyDescent="0.15">
      <c r="G26619"/>
      <c r="H26619"/>
      <c r="I26619"/>
      <c r="J26619"/>
      <c r="K26619"/>
      <c r="L26619" s="172"/>
    </row>
    <row r="26620" spans="7:12" x14ac:dyDescent="0.15">
      <c r="G26620"/>
      <c r="H26620"/>
      <c r="I26620"/>
      <c r="J26620"/>
      <c r="K26620"/>
      <c r="L26620" s="172"/>
    </row>
    <row r="26621" spans="7:12" x14ac:dyDescent="0.15">
      <c r="G26621"/>
      <c r="H26621"/>
      <c r="I26621"/>
      <c r="J26621"/>
      <c r="K26621"/>
      <c r="L26621" s="172"/>
    </row>
    <row r="26622" spans="7:12" x14ac:dyDescent="0.15">
      <c r="G26622"/>
      <c r="H26622"/>
      <c r="I26622"/>
      <c r="J26622"/>
      <c r="K26622"/>
      <c r="L26622" s="172"/>
    </row>
    <row r="26623" spans="7:12" x14ac:dyDescent="0.15">
      <c r="G26623"/>
      <c r="H26623"/>
      <c r="I26623"/>
      <c r="J26623"/>
      <c r="K26623"/>
      <c r="L26623" s="172"/>
    </row>
    <row r="26624" spans="7:12" x14ac:dyDescent="0.15">
      <c r="G26624"/>
      <c r="H26624"/>
      <c r="I26624"/>
      <c r="J26624"/>
      <c r="K26624"/>
      <c r="L26624" s="172"/>
    </row>
    <row r="26625" spans="7:12" x14ac:dyDescent="0.15">
      <c r="G26625"/>
      <c r="H26625"/>
      <c r="I26625"/>
      <c r="J26625"/>
      <c r="K26625"/>
      <c r="L26625" s="172"/>
    </row>
    <row r="26626" spans="7:12" x14ac:dyDescent="0.15">
      <c r="G26626"/>
      <c r="H26626"/>
      <c r="I26626"/>
      <c r="J26626"/>
      <c r="K26626"/>
      <c r="L26626" s="172"/>
    </row>
    <row r="26627" spans="7:12" x14ac:dyDescent="0.15">
      <c r="G26627"/>
      <c r="H26627"/>
      <c r="I26627"/>
      <c r="J26627"/>
      <c r="K26627"/>
      <c r="L26627" s="172"/>
    </row>
    <row r="26628" spans="7:12" x14ac:dyDescent="0.15">
      <c r="G26628"/>
      <c r="H26628"/>
      <c r="I26628"/>
      <c r="J26628"/>
      <c r="K26628"/>
      <c r="L26628" s="172"/>
    </row>
    <row r="26629" spans="7:12" x14ac:dyDescent="0.15">
      <c r="G26629"/>
      <c r="H26629"/>
      <c r="I26629"/>
      <c r="J26629"/>
      <c r="K26629"/>
      <c r="L26629" s="172"/>
    </row>
    <row r="26630" spans="7:12" x14ac:dyDescent="0.15">
      <c r="G26630"/>
      <c r="H26630"/>
      <c r="I26630"/>
      <c r="J26630"/>
      <c r="K26630"/>
      <c r="L26630" s="172"/>
    </row>
    <row r="26631" spans="7:12" x14ac:dyDescent="0.15">
      <c r="G26631"/>
      <c r="H26631"/>
      <c r="I26631"/>
      <c r="J26631"/>
      <c r="K26631"/>
      <c r="L26631" s="172"/>
    </row>
    <row r="26632" spans="7:12" x14ac:dyDescent="0.15">
      <c r="G26632"/>
      <c r="H26632"/>
      <c r="I26632"/>
      <c r="J26632"/>
      <c r="K26632"/>
      <c r="L26632" s="172"/>
    </row>
    <row r="26633" spans="7:12" x14ac:dyDescent="0.15">
      <c r="G26633"/>
      <c r="H26633"/>
      <c r="I26633"/>
      <c r="J26633"/>
      <c r="K26633"/>
      <c r="L26633" s="172"/>
    </row>
    <row r="26634" spans="7:12" x14ac:dyDescent="0.15">
      <c r="G26634"/>
      <c r="H26634"/>
      <c r="I26634"/>
      <c r="J26634"/>
      <c r="K26634"/>
      <c r="L26634" s="172"/>
    </row>
    <row r="26635" spans="7:12" x14ac:dyDescent="0.15">
      <c r="G26635"/>
      <c r="H26635"/>
      <c r="I26635"/>
      <c r="J26635"/>
      <c r="K26635"/>
      <c r="L26635" s="172"/>
    </row>
    <row r="26636" spans="7:12" x14ac:dyDescent="0.15">
      <c r="G26636"/>
      <c r="H26636"/>
      <c r="I26636"/>
      <c r="J26636"/>
      <c r="K26636"/>
      <c r="L26636" s="172"/>
    </row>
    <row r="26637" spans="7:12" x14ac:dyDescent="0.15">
      <c r="G26637"/>
      <c r="H26637"/>
      <c r="I26637"/>
      <c r="J26637"/>
      <c r="K26637"/>
      <c r="L26637" s="172"/>
    </row>
    <row r="26638" spans="7:12" x14ac:dyDescent="0.15">
      <c r="G26638"/>
      <c r="H26638"/>
      <c r="I26638"/>
      <c r="J26638"/>
      <c r="K26638"/>
      <c r="L26638" s="172"/>
    </row>
    <row r="26639" spans="7:12" x14ac:dyDescent="0.15">
      <c r="G26639"/>
      <c r="H26639"/>
      <c r="I26639"/>
      <c r="J26639"/>
      <c r="K26639"/>
      <c r="L26639" s="172"/>
    </row>
    <row r="26640" spans="7:12" x14ac:dyDescent="0.15">
      <c r="G26640"/>
      <c r="H26640"/>
      <c r="I26640"/>
      <c r="J26640"/>
      <c r="K26640"/>
      <c r="L26640" s="172"/>
    </row>
    <row r="26641" spans="7:12" x14ac:dyDescent="0.15">
      <c r="G26641"/>
      <c r="H26641"/>
      <c r="I26641"/>
      <c r="J26641"/>
      <c r="K26641"/>
      <c r="L26641" s="172"/>
    </row>
    <row r="26642" spans="7:12" x14ac:dyDescent="0.15">
      <c r="G26642"/>
      <c r="H26642"/>
      <c r="I26642"/>
      <c r="J26642"/>
      <c r="K26642"/>
      <c r="L26642" s="172"/>
    </row>
    <row r="26643" spans="7:12" x14ac:dyDescent="0.15">
      <c r="G26643"/>
      <c r="H26643"/>
      <c r="I26643"/>
      <c r="J26643"/>
      <c r="K26643"/>
      <c r="L26643" s="172"/>
    </row>
    <row r="26644" spans="7:12" x14ac:dyDescent="0.15">
      <c r="G26644"/>
      <c r="H26644"/>
      <c r="I26644"/>
      <c r="J26644"/>
      <c r="K26644"/>
      <c r="L26644" s="172"/>
    </row>
    <row r="26645" spans="7:12" x14ac:dyDescent="0.15">
      <c r="G26645"/>
      <c r="H26645"/>
      <c r="I26645"/>
      <c r="J26645"/>
      <c r="K26645"/>
      <c r="L26645" s="172"/>
    </row>
    <row r="26646" spans="7:12" x14ac:dyDescent="0.15">
      <c r="G26646"/>
      <c r="H26646"/>
      <c r="I26646"/>
      <c r="J26646"/>
      <c r="K26646"/>
      <c r="L26646" s="172"/>
    </row>
    <row r="26647" spans="7:12" x14ac:dyDescent="0.15">
      <c r="G26647"/>
      <c r="H26647"/>
      <c r="I26647"/>
      <c r="J26647"/>
      <c r="K26647"/>
      <c r="L26647" s="172"/>
    </row>
    <row r="26648" spans="7:12" x14ac:dyDescent="0.15">
      <c r="G26648"/>
      <c r="H26648"/>
      <c r="I26648"/>
      <c r="J26648"/>
      <c r="K26648"/>
      <c r="L26648" s="172"/>
    </row>
    <row r="26649" spans="7:12" x14ac:dyDescent="0.15">
      <c r="G26649"/>
      <c r="H26649"/>
      <c r="I26649"/>
      <c r="J26649"/>
      <c r="K26649"/>
      <c r="L26649" s="172"/>
    </row>
    <row r="26650" spans="7:12" x14ac:dyDescent="0.15">
      <c r="G26650"/>
      <c r="H26650"/>
      <c r="I26650"/>
      <c r="J26650"/>
      <c r="K26650"/>
      <c r="L26650" s="172"/>
    </row>
    <row r="26651" spans="7:12" x14ac:dyDescent="0.15">
      <c r="G26651"/>
      <c r="H26651"/>
      <c r="I26651"/>
      <c r="J26651"/>
      <c r="K26651"/>
      <c r="L26651" s="172"/>
    </row>
    <row r="26652" spans="7:12" x14ac:dyDescent="0.15">
      <c r="G26652"/>
      <c r="H26652"/>
      <c r="I26652"/>
      <c r="J26652"/>
      <c r="K26652"/>
      <c r="L26652" s="172"/>
    </row>
    <row r="26653" spans="7:12" x14ac:dyDescent="0.15">
      <c r="G26653"/>
      <c r="H26653"/>
      <c r="I26653"/>
      <c r="J26653"/>
      <c r="K26653"/>
      <c r="L26653" s="172"/>
    </row>
    <row r="26654" spans="7:12" x14ac:dyDescent="0.15">
      <c r="G26654"/>
      <c r="H26654"/>
      <c r="I26654"/>
      <c r="J26654"/>
      <c r="K26654"/>
      <c r="L26654" s="172"/>
    </row>
    <row r="26655" spans="7:12" x14ac:dyDescent="0.15">
      <c r="G26655"/>
      <c r="H26655"/>
      <c r="I26655"/>
      <c r="J26655"/>
      <c r="K26655"/>
      <c r="L26655" s="172"/>
    </row>
    <row r="26656" spans="7:12" x14ac:dyDescent="0.15">
      <c r="G26656"/>
      <c r="H26656"/>
      <c r="I26656"/>
      <c r="J26656"/>
      <c r="K26656"/>
      <c r="L26656" s="172"/>
    </row>
    <row r="26657" spans="7:12" x14ac:dyDescent="0.15">
      <c r="G26657"/>
      <c r="H26657"/>
      <c r="I26657"/>
      <c r="J26657"/>
      <c r="K26657"/>
      <c r="L26657" s="172"/>
    </row>
    <row r="26658" spans="7:12" x14ac:dyDescent="0.15">
      <c r="G26658"/>
      <c r="H26658"/>
      <c r="I26658"/>
      <c r="J26658"/>
      <c r="K26658"/>
      <c r="L26658" s="172"/>
    </row>
    <row r="26659" spans="7:12" x14ac:dyDescent="0.15">
      <c r="G26659"/>
      <c r="H26659"/>
      <c r="I26659"/>
      <c r="J26659"/>
      <c r="K26659"/>
      <c r="L26659" s="172"/>
    </row>
    <row r="26660" spans="7:12" x14ac:dyDescent="0.15">
      <c r="G26660"/>
      <c r="H26660"/>
      <c r="I26660"/>
      <c r="J26660"/>
      <c r="K26660"/>
      <c r="L26660" s="172"/>
    </row>
    <row r="26661" spans="7:12" x14ac:dyDescent="0.15">
      <c r="G26661"/>
      <c r="H26661"/>
      <c r="I26661"/>
      <c r="J26661"/>
      <c r="K26661"/>
      <c r="L26661" s="172"/>
    </row>
    <row r="26662" spans="7:12" x14ac:dyDescent="0.15">
      <c r="G26662"/>
      <c r="H26662"/>
      <c r="I26662"/>
      <c r="J26662"/>
      <c r="K26662"/>
      <c r="L26662" s="172"/>
    </row>
    <row r="26663" spans="7:12" x14ac:dyDescent="0.15">
      <c r="G26663"/>
      <c r="H26663"/>
      <c r="I26663"/>
      <c r="J26663"/>
      <c r="K26663"/>
      <c r="L26663" s="172"/>
    </row>
    <row r="26664" spans="7:12" x14ac:dyDescent="0.15">
      <c r="G26664"/>
      <c r="H26664"/>
      <c r="I26664"/>
      <c r="J26664"/>
      <c r="K26664"/>
      <c r="L26664" s="172"/>
    </row>
    <row r="26665" spans="7:12" x14ac:dyDescent="0.15">
      <c r="G26665"/>
      <c r="H26665"/>
      <c r="I26665"/>
      <c r="J26665"/>
      <c r="K26665"/>
      <c r="L26665" s="172"/>
    </row>
    <row r="26666" spans="7:12" x14ac:dyDescent="0.15">
      <c r="G26666"/>
      <c r="H26666"/>
      <c r="I26666"/>
      <c r="J26666"/>
      <c r="K26666"/>
      <c r="L26666" s="172"/>
    </row>
    <row r="26667" spans="7:12" x14ac:dyDescent="0.15">
      <c r="G26667"/>
      <c r="H26667"/>
      <c r="I26667"/>
      <c r="J26667"/>
      <c r="K26667"/>
      <c r="L26667" s="172"/>
    </row>
    <row r="26668" spans="7:12" x14ac:dyDescent="0.15">
      <c r="G26668"/>
      <c r="H26668"/>
      <c r="I26668"/>
      <c r="J26668"/>
      <c r="K26668"/>
      <c r="L26668" s="172"/>
    </row>
    <row r="26669" spans="7:12" x14ac:dyDescent="0.15">
      <c r="G26669"/>
      <c r="H26669"/>
      <c r="I26669"/>
      <c r="J26669"/>
      <c r="K26669"/>
      <c r="L26669" s="172"/>
    </row>
    <row r="26670" spans="7:12" x14ac:dyDescent="0.15">
      <c r="G26670"/>
      <c r="H26670"/>
      <c r="I26670"/>
      <c r="J26670"/>
      <c r="K26670"/>
      <c r="L26670" s="172"/>
    </row>
    <row r="26671" spans="7:12" x14ac:dyDescent="0.15">
      <c r="G26671"/>
      <c r="H26671"/>
      <c r="I26671"/>
      <c r="J26671"/>
      <c r="K26671"/>
      <c r="L26671" s="172"/>
    </row>
    <row r="26672" spans="7:12" x14ac:dyDescent="0.15">
      <c r="G26672"/>
      <c r="H26672"/>
      <c r="I26672"/>
      <c r="J26672"/>
      <c r="K26672"/>
      <c r="L26672" s="172"/>
    </row>
    <row r="26673" spans="7:12" x14ac:dyDescent="0.15">
      <c r="G26673"/>
      <c r="H26673"/>
      <c r="I26673"/>
      <c r="J26673"/>
      <c r="K26673"/>
      <c r="L26673" s="172"/>
    </row>
    <row r="26674" spans="7:12" x14ac:dyDescent="0.15">
      <c r="G26674"/>
      <c r="H26674"/>
      <c r="I26674"/>
      <c r="J26674"/>
      <c r="K26674"/>
      <c r="L26674" s="172"/>
    </row>
    <row r="26675" spans="7:12" x14ac:dyDescent="0.15">
      <c r="G26675"/>
      <c r="H26675"/>
      <c r="I26675"/>
      <c r="J26675"/>
      <c r="K26675"/>
      <c r="L26675" s="172"/>
    </row>
    <row r="26676" spans="7:12" x14ac:dyDescent="0.15">
      <c r="G26676"/>
      <c r="H26676"/>
      <c r="I26676"/>
      <c r="J26676"/>
      <c r="K26676"/>
      <c r="L26676" s="172"/>
    </row>
    <row r="26677" spans="7:12" x14ac:dyDescent="0.15">
      <c r="G26677"/>
      <c r="H26677"/>
      <c r="I26677"/>
      <c r="J26677"/>
      <c r="K26677"/>
      <c r="L26677" s="172"/>
    </row>
    <row r="26678" spans="7:12" x14ac:dyDescent="0.15">
      <c r="G26678"/>
      <c r="H26678"/>
      <c r="I26678"/>
      <c r="J26678"/>
      <c r="K26678"/>
      <c r="L26678" s="172"/>
    </row>
    <row r="26679" spans="7:12" x14ac:dyDescent="0.15">
      <c r="G26679"/>
      <c r="H26679"/>
      <c r="I26679"/>
      <c r="J26679"/>
      <c r="K26679"/>
      <c r="L26679" s="172"/>
    </row>
    <row r="26680" spans="7:12" x14ac:dyDescent="0.15">
      <c r="G26680"/>
      <c r="H26680"/>
      <c r="I26680"/>
      <c r="J26680"/>
      <c r="K26680"/>
      <c r="L26680" s="172"/>
    </row>
    <row r="26681" spans="7:12" x14ac:dyDescent="0.15">
      <c r="G26681"/>
      <c r="H26681"/>
      <c r="I26681"/>
      <c r="J26681"/>
      <c r="K26681"/>
      <c r="L26681" s="172"/>
    </row>
    <row r="26682" spans="7:12" x14ac:dyDescent="0.15">
      <c r="G26682"/>
      <c r="H26682"/>
      <c r="I26682"/>
      <c r="J26682"/>
      <c r="K26682"/>
      <c r="L26682" s="172"/>
    </row>
    <row r="26683" spans="7:12" x14ac:dyDescent="0.15">
      <c r="G26683"/>
      <c r="H26683"/>
      <c r="I26683"/>
      <c r="J26683"/>
      <c r="K26683"/>
      <c r="L26683" s="172"/>
    </row>
    <row r="26684" spans="7:12" x14ac:dyDescent="0.15">
      <c r="G26684"/>
      <c r="H26684"/>
      <c r="I26684"/>
      <c r="J26684"/>
      <c r="K26684"/>
      <c r="L26684" s="172"/>
    </row>
    <row r="26685" spans="7:12" x14ac:dyDescent="0.15">
      <c r="G26685"/>
      <c r="H26685"/>
      <c r="I26685"/>
      <c r="J26685"/>
      <c r="K26685"/>
      <c r="L26685" s="172"/>
    </row>
    <row r="26686" spans="7:12" x14ac:dyDescent="0.15">
      <c r="G26686"/>
      <c r="H26686"/>
      <c r="I26686"/>
      <c r="J26686"/>
      <c r="K26686"/>
      <c r="L26686" s="172"/>
    </row>
    <row r="26687" spans="7:12" x14ac:dyDescent="0.15">
      <c r="G26687"/>
      <c r="H26687"/>
      <c r="I26687"/>
      <c r="J26687"/>
      <c r="K26687"/>
      <c r="L26687" s="172"/>
    </row>
    <row r="26688" spans="7:12" x14ac:dyDescent="0.15">
      <c r="G26688"/>
      <c r="H26688"/>
      <c r="I26688"/>
      <c r="J26688"/>
      <c r="K26688"/>
      <c r="L26688" s="172"/>
    </row>
    <row r="26689" spans="7:12" x14ac:dyDescent="0.15">
      <c r="G26689"/>
      <c r="H26689"/>
      <c r="I26689"/>
      <c r="J26689"/>
      <c r="K26689"/>
      <c r="L26689" s="172"/>
    </row>
    <row r="26690" spans="7:12" x14ac:dyDescent="0.15">
      <c r="G26690"/>
      <c r="H26690"/>
      <c r="I26690"/>
      <c r="J26690"/>
      <c r="K26690"/>
      <c r="L26690" s="172"/>
    </row>
    <row r="26691" spans="7:12" x14ac:dyDescent="0.15">
      <c r="G26691"/>
      <c r="H26691"/>
      <c r="I26691"/>
      <c r="J26691"/>
      <c r="K26691"/>
      <c r="L26691" s="172"/>
    </row>
    <row r="26692" spans="7:12" x14ac:dyDescent="0.15">
      <c r="G26692"/>
      <c r="H26692"/>
      <c r="I26692"/>
      <c r="J26692"/>
      <c r="K26692"/>
      <c r="L26692" s="172"/>
    </row>
    <row r="26693" spans="7:12" x14ac:dyDescent="0.15">
      <c r="G26693"/>
      <c r="H26693"/>
      <c r="I26693"/>
      <c r="J26693"/>
      <c r="K26693"/>
      <c r="L26693" s="172"/>
    </row>
    <row r="26694" spans="7:12" x14ac:dyDescent="0.15">
      <c r="G26694"/>
      <c r="H26694"/>
      <c r="I26694"/>
      <c r="J26694"/>
      <c r="K26694"/>
      <c r="L26694" s="172"/>
    </row>
    <row r="26695" spans="7:12" x14ac:dyDescent="0.15">
      <c r="G26695"/>
      <c r="H26695"/>
      <c r="I26695"/>
      <c r="J26695"/>
      <c r="K26695"/>
      <c r="L26695" s="172"/>
    </row>
    <row r="26696" spans="7:12" x14ac:dyDescent="0.15">
      <c r="G26696"/>
      <c r="H26696"/>
      <c r="I26696"/>
      <c r="J26696"/>
      <c r="K26696"/>
      <c r="L26696" s="172"/>
    </row>
    <row r="26697" spans="7:12" x14ac:dyDescent="0.15">
      <c r="G26697"/>
      <c r="H26697"/>
      <c r="I26697"/>
      <c r="J26697"/>
      <c r="K26697"/>
      <c r="L26697" s="172"/>
    </row>
    <row r="26698" spans="7:12" x14ac:dyDescent="0.15">
      <c r="G26698"/>
      <c r="H26698"/>
      <c r="I26698"/>
      <c r="J26698"/>
      <c r="K26698"/>
      <c r="L26698" s="172"/>
    </row>
    <row r="26699" spans="7:12" x14ac:dyDescent="0.15">
      <c r="G26699"/>
      <c r="H26699"/>
      <c r="I26699"/>
      <c r="J26699"/>
      <c r="K26699"/>
      <c r="L26699" s="172"/>
    </row>
    <row r="26700" spans="7:12" x14ac:dyDescent="0.15">
      <c r="G26700"/>
      <c r="H26700"/>
      <c r="I26700"/>
      <c r="J26700"/>
      <c r="K26700"/>
      <c r="L26700" s="172"/>
    </row>
    <row r="26701" spans="7:12" x14ac:dyDescent="0.15">
      <c r="G26701"/>
      <c r="H26701"/>
      <c r="I26701"/>
      <c r="J26701"/>
      <c r="K26701"/>
      <c r="L26701" s="172"/>
    </row>
    <row r="26702" spans="7:12" x14ac:dyDescent="0.15">
      <c r="G26702"/>
      <c r="H26702"/>
      <c r="I26702"/>
      <c r="J26702"/>
      <c r="K26702"/>
      <c r="L26702" s="172"/>
    </row>
    <row r="26703" spans="7:12" x14ac:dyDescent="0.15">
      <c r="G26703"/>
      <c r="H26703"/>
      <c r="I26703"/>
      <c r="J26703"/>
      <c r="K26703"/>
      <c r="L26703" s="172"/>
    </row>
    <row r="26704" spans="7:12" x14ac:dyDescent="0.15">
      <c r="G26704"/>
      <c r="H26704"/>
      <c r="I26704"/>
      <c r="J26704"/>
      <c r="K26704"/>
      <c r="L26704" s="172"/>
    </row>
    <row r="26705" spans="7:12" x14ac:dyDescent="0.15">
      <c r="G26705"/>
      <c r="H26705"/>
      <c r="I26705"/>
      <c r="J26705"/>
      <c r="K26705"/>
      <c r="L26705" s="172"/>
    </row>
    <row r="26706" spans="7:12" x14ac:dyDescent="0.15">
      <c r="G26706"/>
      <c r="H26706"/>
      <c r="I26706"/>
      <c r="J26706"/>
      <c r="K26706"/>
      <c r="L26706" s="172"/>
    </row>
    <row r="26707" spans="7:12" x14ac:dyDescent="0.15">
      <c r="G26707"/>
      <c r="H26707"/>
      <c r="I26707"/>
      <c r="J26707"/>
      <c r="K26707"/>
      <c r="L26707" s="172"/>
    </row>
    <row r="26708" spans="7:12" x14ac:dyDescent="0.15">
      <c r="G26708"/>
      <c r="H26708"/>
      <c r="I26708"/>
      <c r="J26708"/>
      <c r="K26708"/>
      <c r="L26708" s="172"/>
    </row>
    <row r="26709" spans="7:12" x14ac:dyDescent="0.15">
      <c r="G26709"/>
      <c r="H26709"/>
      <c r="I26709"/>
      <c r="J26709"/>
      <c r="K26709"/>
      <c r="L26709" s="172"/>
    </row>
    <row r="26710" spans="7:12" x14ac:dyDescent="0.15">
      <c r="G26710"/>
      <c r="H26710"/>
      <c r="I26710"/>
      <c r="J26710"/>
      <c r="K26710"/>
      <c r="L26710" s="172"/>
    </row>
    <row r="26711" spans="7:12" x14ac:dyDescent="0.15">
      <c r="G26711"/>
      <c r="H26711"/>
      <c r="I26711"/>
      <c r="J26711"/>
      <c r="K26711"/>
      <c r="L26711" s="172"/>
    </row>
    <row r="26712" spans="7:12" x14ac:dyDescent="0.15">
      <c r="G26712"/>
      <c r="H26712"/>
      <c r="I26712"/>
      <c r="J26712"/>
      <c r="K26712"/>
      <c r="L26712" s="172"/>
    </row>
    <row r="26713" spans="7:12" x14ac:dyDescent="0.15">
      <c r="G26713"/>
      <c r="H26713"/>
      <c r="I26713"/>
      <c r="J26713"/>
      <c r="K26713"/>
      <c r="L26713" s="172"/>
    </row>
    <row r="26714" spans="7:12" x14ac:dyDescent="0.15">
      <c r="G26714"/>
      <c r="H26714"/>
      <c r="I26714"/>
      <c r="J26714"/>
      <c r="K26714"/>
      <c r="L26714" s="172"/>
    </row>
    <row r="26715" spans="7:12" x14ac:dyDescent="0.15">
      <c r="G26715"/>
      <c r="H26715"/>
      <c r="I26715"/>
      <c r="J26715"/>
      <c r="K26715"/>
      <c r="L26715" s="172"/>
    </row>
    <row r="26716" spans="7:12" x14ac:dyDescent="0.15">
      <c r="G26716"/>
      <c r="H26716"/>
      <c r="I26716"/>
      <c r="J26716"/>
      <c r="K26716"/>
      <c r="L26716" s="172"/>
    </row>
    <row r="26717" spans="7:12" x14ac:dyDescent="0.15">
      <c r="G26717"/>
      <c r="H26717"/>
      <c r="I26717"/>
      <c r="J26717"/>
      <c r="K26717"/>
      <c r="L26717" s="172"/>
    </row>
    <row r="26718" spans="7:12" x14ac:dyDescent="0.15">
      <c r="G26718"/>
      <c r="H26718"/>
      <c r="I26718"/>
      <c r="J26718"/>
      <c r="K26718"/>
      <c r="L26718" s="172"/>
    </row>
    <row r="26719" spans="7:12" x14ac:dyDescent="0.15">
      <c r="G26719"/>
      <c r="H26719"/>
      <c r="I26719"/>
      <c r="J26719"/>
      <c r="K26719"/>
      <c r="L26719" s="172"/>
    </row>
    <row r="26720" spans="7:12" x14ac:dyDescent="0.15">
      <c r="G26720"/>
      <c r="H26720"/>
      <c r="I26720"/>
      <c r="J26720"/>
      <c r="K26720"/>
      <c r="L26720" s="172"/>
    </row>
    <row r="26721" spans="7:12" x14ac:dyDescent="0.15">
      <c r="G26721"/>
      <c r="H26721"/>
      <c r="I26721"/>
      <c r="J26721"/>
      <c r="K26721"/>
      <c r="L26721" s="172"/>
    </row>
    <row r="26722" spans="7:12" x14ac:dyDescent="0.15">
      <c r="G26722"/>
      <c r="H26722"/>
      <c r="I26722"/>
      <c r="J26722"/>
      <c r="K26722"/>
      <c r="L26722" s="172"/>
    </row>
    <row r="26723" spans="7:12" x14ac:dyDescent="0.15">
      <c r="G26723"/>
      <c r="H26723"/>
      <c r="I26723"/>
      <c r="J26723"/>
      <c r="K26723"/>
      <c r="L26723" s="172"/>
    </row>
    <row r="26724" spans="7:12" x14ac:dyDescent="0.15">
      <c r="G26724"/>
      <c r="H26724"/>
      <c r="I26724"/>
      <c r="J26724"/>
      <c r="K26724"/>
      <c r="L26724" s="172"/>
    </row>
    <row r="26725" spans="7:12" x14ac:dyDescent="0.15">
      <c r="G26725"/>
      <c r="H26725"/>
      <c r="I26725"/>
      <c r="J26725"/>
      <c r="K26725"/>
      <c r="L26725" s="172"/>
    </row>
    <row r="26726" spans="7:12" x14ac:dyDescent="0.15">
      <c r="G26726"/>
      <c r="H26726"/>
      <c r="I26726"/>
      <c r="J26726"/>
      <c r="K26726"/>
      <c r="L26726" s="172"/>
    </row>
    <row r="26727" spans="7:12" x14ac:dyDescent="0.15">
      <c r="G26727"/>
      <c r="H26727"/>
      <c r="I26727"/>
      <c r="J26727"/>
      <c r="K26727"/>
      <c r="L26727" s="172"/>
    </row>
    <row r="26728" spans="7:12" x14ac:dyDescent="0.15">
      <c r="G26728"/>
      <c r="H26728"/>
      <c r="I26728"/>
      <c r="J26728"/>
      <c r="K26728"/>
      <c r="L26728" s="172"/>
    </row>
    <row r="26729" spans="7:12" x14ac:dyDescent="0.15">
      <c r="G26729"/>
      <c r="H26729"/>
      <c r="I26729"/>
      <c r="J26729"/>
      <c r="K26729"/>
      <c r="L26729" s="172"/>
    </row>
    <row r="26730" spans="7:12" x14ac:dyDescent="0.15">
      <c r="G26730"/>
      <c r="H26730"/>
      <c r="I26730"/>
      <c r="J26730"/>
      <c r="K26730"/>
      <c r="L26730" s="172"/>
    </row>
    <row r="26731" spans="7:12" x14ac:dyDescent="0.15">
      <c r="G26731"/>
      <c r="H26731"/>
      <c r="I26731"/>
      <c r="J26731"/>
      <c r="K26731"/>
      <c r="L26731" s="172"/>
    </row>
    <row r="26732" spans="7:12" x14ac:dyDescent="0.15">
      <c r="G26732"/>
      <c r="H26732"/>
      <c r="I26732"/>
      <c r="J26732"/>
      <c r="K26732"/>
      <c r="L26732" s="172"/>
    </row>
    <row r="26733" spans="7:12" x14ac:dyDescent="0.15">
      <c r="G26733"/>
      <c r="H26733"/>
      <c r="I26733"/>
      <c r="J26733"/>
      <c r="K26733"/>
      <c r="L26733" s="172"/>
    </row>
    <row r="26734" spans="7:12" x14ac:dyDescent="0.15">
      <c r="G26734"/>
      <c r="H26734"/>
      <c r="I26734"/>
      <c r="J26734"/>
      <c r="K26734"/>
      <c r="L26734" s="172"/>
    </row>
    <row r="26735" spans="7:12" x14ac:dyDescent="0.15">
      <c r="G26735"/>
      <c r="H26735"/>
      <c r="I26735"/>
      <c r="J26735"/>
      <c r="K26735"/>
      <c r="L26735" s="172"/>
    </row>
    <row r="26736" spans="7:12" x14ac:dyDescent="0.15">
      <c r="G26736"/>
      <c r="H26736"/>
      <c r="I26736"/>
      <c r="J26736"/>
      <c r="K26736"/>
      <c r="L26736" s="172"/>
    </row>
    <row r="26737" spans="7:12" x14ac:dyDescent="0.15">
      <c r="G26737"/>
      <c r="H26737"/>
      <c r="I26737"/>
      <c r="J26737"/>
      <c r="K26737"/>
      <c r="L26737" s="172"/>
    </row>
    <row r="26738" spans="7:12" x14ac:dyDescent="0.15">
      <c r="G26738"/>
      <c r="H26738"/>
      <c r="I26738"/>
      <c r="J26738"/>
      <c r="K26738"/>
      <c r="L26738" s="172"/>
    </row>
    <row r="26739" spans="7:12" x14ac:dyDescent="0.15">
      <c r="G26739"/>
      <c r="H26739"/>
      <c r="I26739"/>
      <c r="J26739"/>
      <c r="K26739"/>
      <c r="L26739" s="172"/>
    </row>
    <row r="26740" spans="7:12" x14ac:dyDescent="0.15">
      <c r="G26740"/>
      <c r="H26740"/>
      <c r="I26740"/>
      <c r="J26740"/>
      <c r="K26740"/>
      <c r="L26740" s="172"/>
    </row>
    <row r="26741" spans="7:12" x14ac:dyDescent="0.15">
      <c r="G26741"/>
      <c r="H26741"/>
      <c r="I26741"/>
      <c r="J26741"/>
      <c r="K26741"/>
      <c r="L26741" s="172"/>
    </row>
    <row r="26742" spans="7:12" x14ac:dyDescent="0.15">
      <c r="G26742"/>
      <c r="H26742"/>
      <c r="I26742"/>
      <c r="J26742"/>
      <c r="K26742"/>
      <c r="L26742" s="172"/>
    </row>
    <row r="26743" spans="7:12" x14ac:dyDescent="0.15">
      <c r="G26743"/>
      <c r="H26743"/>
      <c r="I26743"/>
      <c r="J26743"/>
      <c r="K26743"/>
      <c r="L26743" s="172"/>
    </row>
    <row r="26744" spans="7:12" x14ac:dyDescent="0.15">
      <c r="G26744"/>
      <c r="H26744"/>
      <c r="I26744"/>
      <c r="J26744"/>
      <c r="K26744"/>
      <c r="L26744" s="172"/>
    </row>
    <row r="26745" spans="7:12" x14ac:dyDescent="0.15">
      <c r="G26745"/>
      <c r="H26745"/>
      <c r="I26745"/>
      <c r="J26745"/>
      <c r="K26745"/>
      <c r="L26745" s="172"/>
    </row>
    <row r="26746" spans="7:12" x14ac:dyDescent="0.15">
      <c r="G26746"/>
      <c r="H26746"/>
      <c r="I26746"/>
      <c r="J26746"/>
      <c r="K26746"/>
      <c r="L26746" s="172"/>
    </row>
    <row r="26747" spans="7:12" x14ac:dyDescent="0.15">
      <c r="G26747"/>
      <c r="H26747"/>
      <c r="I26747"/>
      <c r="J26747"/>
      <c r="K26747"/>
      <c r="L26747" s="172"/>
    </row>
    <row r="26748" spans="7:12" x14ac:dyDescent="0.15">
      <c r="G26748"/>
      <c r="H26748"/>
      <c r="I26748"/>
      <c r="J26748"/>
      <c r="K26748"/>
      <c r="L26748" s="172"/>
    </row>
    <row r="26749" spans="7:12" x14ac:dyDescent="0.15">
      <c r="G26749"/>
      <c r="H26749"/>
      <c r="I26749"/>
      <c r="J26749"/>
      <c r="K26749"/>
      <c r="L26749" s="172"/>
    </row>
    <row r="26750" spans="7:12" x14ac:dyDescent="0.15">
      <c r="G26750"/>
      <c r="H26750"/>
      <c r="I26750"/>
      <c r="J26750"/>
      <c r="K26750"/>
      <c r="L26750" s="172"/>
    </row>
    <row r="26751" spans="7:12" x14ac:dyDescent="0.15">
      <c r="G26751"/>
      <c r="H26751"/>
      <c r="I26751"/>
      <c r="J26751"/>
      <c r="K26751"/>
      <c r="L26751" s="172"/>
    </row>
    <row r="26752" spans="7:12" x14ac:dyDescent="0.15">
      <c r="G26752"/>
      <c r="H26752"/>
      <c r="I26752"/>
      <c r="J26752"/>
      <c r="K26752"/>
      <c r="L26752" s="172"/>
    </row>
    <row r="26753" spans="7:12" x14ac:dyDescent="0.15">
      <c r="G26753"/>
      <c r="H26753"/>
      <c r="I26753"/>
      <c r="J26753"/>
      <c r="K26753"/>
      <c r="L26753" s="172"/>
    </row>
    <row r="26754" spans="7:12" x14ac:dyDescent="0.15">
      <c r="G26754"/>
      <c r="H26754"/>
      <c r="I26754"/>
      <c r="J26754"/>
      <c r="K26754"/>
      <c r="L26754" s="172"/>
    </row>
    <row r="26755" spans="7:12" x14ac:dyDescent="0.15">
      <c r="G26755"/>
      <c r="H26755"/>
      <c r="I26755"/>
      <c r="J26755"/>
      <c r="K26755"/>
      <c r="L26755" s="172"/>
    </row>
    <row r="26756" spans="7:12" x14ac:dyDescent="0.15">
      <c r="G26756"/>
      <c r="H26756"/>
      <c r="I26756"/>
      <c r="J26756"/>
      <c r="K26756"/>
      <c r="L26756" s="172"/>
    </row>
    <row r="26757" spans="7:12" x14ac:dyDescent="0.15">
      <c r="G26757"/>
      <c r="H26757"/>
      <c r="I26757"/>
      <c r="J26757"/>
      <c r="K26757"/>
      <c r="L26757" s="172"/>
    </row>
    <row r="26758" spans="7:12" x14ac:dyDescent="0.15">
      <c r="G26758"/>
      <c r="H26758"/>
      <c r="I26758"/>
      <c r="J26758"/>
      <c r="K26758"/>
      <c r="L26758" s="172"/>
    </row>
    <row r="26759" spans="7:12" x14ac:dyDescent="0.15">
      <c r="G26759"/>
      <c r="H26759"/>
      <c r="I26759"/>
      <c r="J26759"/>
      <c r="K26759"/>
      <c r="L26759" s="172"/>
    </row>
    <row r="26760" spans="7:12" x14ac:dyDescent="0.15">
      <c r="G26760"/>
      <c r="H26760"/>
      <c r="I26760"/>
      <c r="J26760"/>
      <c r="K26760"/>
      <c r="L26760" s="172"/>
    </row>
    <row r="26761" spans="7:12" x14ac:dyDescent="0.15">
      <c r="G26761"/>
      <c r="H26761"/>
      <c r="I26761"/>
      <c r="J26761"/>
      <c r="K26761"/>
      <c r="L26761" s="172"/>
    </row>
    <row r="26762" spans="7:12" x14ac:dyDescent="0.15">
      <c r="G26762"/>
      <c r="H26762"/>
      <c r="I26762"/>
      <c r="J26762"/>
      <c r="K26762"/>
      <c r="L26762" s="172"/>
    </row>
    <row r="26763" spans="7:12" x14ac:dyDescent="0.15">
      <c r="G26763"/>
      <c r="H26763"/>
      <c r="I26763"/>
      <c r="J26763"/>
      <c r="K26763"/>
      <c r="L26763" s="172"/>
    </row>
    <row r="26764" spans="7:12" x14ac:dyDescent="0.15">
      <c r="G26764"/>
      <c r="H26764"/>
      <c r="I26764"/>
      <c r="J26764"/>
      <c r="K26764"/>
      <c r="L26764" s="172"/>
    </row>
    <row r="26765" spans="7:12" x14ac:dyDescent="0.15">
      <c r="G26765"/>
      <c r="H26765"/>
      <c r="I26765"/>
      <c r="J26765"/>
      <c r="K26765"/>
      <c r="L26765" s="172"/>
    </row>
    <row r="26766" spans="7:12" x14ac:dyDescent="0.15">
      <c r="G26766"/>
      <c r="H26766"/>
      <c r="I26766"/>
      <c r="J26766"/>
      <c r="K26766"/>
      <c r="L26766" s="172"/>
    </row>
    <row r="26767" spans="7:12" x14ac:dyDescent="0.15">
      <c r="G26767"/>
      <c r="H26767"/>
      <c r="I26767"/>
      <c r="J26767"/>
      <c r="K26767"/>
      <c r="L26767" s="172"/>
    </row>
    <row r="26768" spans="7:12" x14ac:dyDescent="0.15">
      <c r="G26768"/>
      <c r="H26768"/>
      <c r="I26768"/>
      <c r="J26768"/>
      <c r="K26768"/>
      <c r="L26768" s="172"/>
    </row>
    <row r="26769" spans="7:12" x14ac:dyDescent="0.15">
      <c r="G26769"/>
      <c r="H26769"/>
      <c r="I26769"/>
      <c r="J26769"/>
      <c r="K26769"/>
      <c r="L26769" s="172"/>
    </row>
    <row r="26770" spans="7:12" x14ac:dyDescent="0.15">
      <c r="G26770"/>
      <c r="H26770"/>
      <c r="I26770"/>
      <c r="J26770"/>
      <c r="K26770"/>
      <c r="L26770" s="172"/>
    </row>
    <row r="26771" spans="7:12" x14ac:dyDescent="0.15">
      <c r="G26771"/>
      <c r="H26771"/>
      <c r="I26771"/>
      <c r="J26771"/>
      <c r="K26771"/>
      <c r="L26771" s="172"/>
    </row>
    <row r="26772" spans="7:12" x14ac:dyDescent="0.15">
      <c r="G26772"/>
      <c r="H26772"/>
      <c r="I26772"/>
      <c r="J26772"/>
      <c r="K26772"/>
      <c r="L26772" s="172"/>
    </row>
    <row r="26773" spans="7:12" x14ac:dyDescent="0.15">
      <c r="G26773"/>
      <c r="H26773"/>
      <c r="I26773"/>
      <c r="J26773"/>
      <c r="K26773"/>
      <c r="L26773" s="172"/>
    </row>
    <row r="26774" spans="7:12" x14ac:dyDescent="0.15">
      <c r="G26774"/>
      <c r="H26774"/>
      <c r="I26774"/>
      <c r="J26774"/>
      <c r="K26774"/>
      <c r="L26774" s="172"/>
    </row>
    <row r="26775" spans="7:12" x14ac:dyDescent="0.15">
      <c r="G26775"/>
      <c r="H26775"/>
      <c r="I26775"/>
      <c r="J26775"/>
      <c r="K26775"/>
      <c r="L26775" s="172"/>
    </row>
    <row r="26776" spans="7:12" x14ac:dyDescent="0.15">
      <c r="G26776"/>
      <c r="H26776"/>
      <c r="I26776"/>
      <c r="J26776"/>
      <c r="K26776"/>
      <c r="L26776" s="172"/>
    </row>
    <row r="26777" spans="7:12" x14ac:dyDescent="0.15">
      <c r="G26777"/>
      <c r="H26777"/>
      <c r="I26777"/>
      <c r="J26777"/>
      <c r="K26777"/>
      <c r="L26777" s="172"/>
    </row>
    <row r="26778" spans="7:12" x14ac:dyDescent="0.15">
      <c r="G26778"/>
      <c r="H26778"/>
      <c r="I26778"/>
      <c r="J26778"/>
      <c r="K26778"/>
      <c r="L26778" s="172"/>
    </row>
    <row r="26779" spans="7:12" x14ac:dyDescent="0.15">
      <c r="G26779"/>
      <c r="H26779"/>
      <c r="I26779"/>
      <c r="J26779"/>
      <c r="K26779"/>
      <c r="L26779" s="172"/>
    </row>
    <row r="26780" spans="7:12" x14ac:dyDescent="0.15">
      <c r="G26780"/>
      <c r="H26780"/>
      <c r="I26780"/>
      <c r="J26780"/>
      <c r="K26780"/>
      <c r="L26780" s="172"/>
    </row>
    <row r="26781" spans="7:12" x14ac:dyDescent="0.15">
      <c r="G26781"/>
      <c r="H26781"/>
      <c r="I26781"/>
      <c r="J26781"/>
      <c r="K26781"/>
      <c r="L26781" s="172"/>
    </row>
    <row r="26782" spans="7:12" x14ac:dyDescent="0.15">
      <c r="G26782"/>
      <c r="H26782"/>
      <c r="I26782"/>
      <c r="J26782"/>
      <c r="K26782"/>
      <c r="L26782" s="172"/>
    </row>
    <row r="26783" spans="7:12" x14ac:dyDescent="0.15">
      <c r="G26783"/>
      <c r="H26783"/>
      <c r="I26783"/>
      <c r="J26783"/>
      <c r="K26783"/>
      <c r="L26783" s="172"/>
    </row>
    <row r="26784" spans="7:12" x14ac:dyDescent="0.15">
      <c r="G26784"/>
      <c r="H26784"/>
      <c r="I26784"/>
      <c r="J26784"/>
      <c r="K26784"/>
      <c r="L26784" s="172"/>
    </row>
    <row r="26785" spans="7:12" x14ac:dyDescent="0.15">
      <c r="G26785"/>
      <c r="H26785"/>
      <c r="I26785"/>
      <c r="J26785"/>
      <c r="K26785"/>
      <c r="L26785" s="172"/>
    </row>
    <row r="26786" spans="7:12" x14ac:dyDescent="0.15">
      <c r="G26786"/>
      <c r="H26786"/>
      <c r="I26786"/>
      <c r="J26786"/>
      <c r="K26786"/>
      <c r="L26786" s="172"/>
    </row>
    <row r="26787" spans="7:12" x14ac:dyDescent="0.15">
      <c r="G26787"/>
      <c r="H26787"/>
      <c r="I26787"/>
      <c r="J26787"/>
      <c r="K26787"/>
      <c r="L26787" s="172"/>
    </row>
    <row r="26788" spans="7:12" x14ac:dyDescent="0.15">
      <c r="G26788"/>
      <c r="H26788"/>
      <c r="I26788"/>
      <c r="J26788"/>
      <c r="K26788"/>
      <c r="L26788" s="172"/>
    </row>
    <row r="26789" spans="7:12" x14ac:dyDescent="0.15">
      <c r="G26789"/>
      <c r="H26789"/>
      <c r="I26789"/>
      <c r="J26789"/>
      <c r="K26789"/>
      <c r="L26789" s="172"/>
    </row>
    <row r="26790" spans="7:12" x14ac:dyDescent="0.15">
      <c r="G26790"/>
      <c r="H26790"/>
      <c r="I26790"/>
      <c r="J26790"/>
      <c r="K26790"/>
      <c r="L26790" s="172"/>
    </row>
    <row r="26791" spans="7:12" x14ac:dyDescent="0.15">
      <c r="G26791"/>
      <c r="H26791"/>
      <c r="I26791"/>
      <c r="J26791"/>
      <c r="K26791"/>
      <c r="L26791" s="172"/>
    </row>
    <row r="26792" spans="7:12" x14ac:dyDescent="0.15">
      <c r="G26792"/>
      <c r="H26792"/>
      <c r="I26792"/>
      <c r="J26792"/>
      <c r="K26792"/>
      <c r="L26792" s="172"/>
    </row>
    <row r="26793" spans="7:12" x14ac:dyDescent="0.15">
      <c r="G26793"/>
      <c r="H26793"/>
      <c r="I26793"/>
      <c r="J26793"/>
      <c r="K26793"/>
      <c r="L26793" s="172"/>
    </row>
    <row r="26794" spans="7:12" x14ac:dyDescent="0.15">
      <c r="G26794"/>
      <c r="H26794"/>
      <c r="I26794"/>
      <c r="J26794"/>
      <c r="K26794"/>
      <c r="L26794" s="172"/>
    </row>
    <row r="26795" spans="7:12" x14ac:dyDescent="0.15">
      <c r="G26795"/>
      <c r="H26795"/>
      <c r="I26795"/>
      <c r="J26795"/>
      <c r="K26795"/>
      <c r="L26795" s="172"/>
    </row>
    <row r="26796" spans="7:12" x14ac:dyDescent="0.15">
      <c r="G26796"/>
      <c r="H26796"/>
      <c r="I26796"/>
      <c r="J26796"/>
      <c r="K26796"/>
      <c r="L26796" s="172"/>
    </row>
    <row r="26797" spans="7:12" x14ac:dyDescent="0.15">
      <c r="G26797"/>
      <c r="H26797"/>
      <c r="I26797"/>
      <c r="J26797"/>
      <c r="K26797"/>
      <c r="L26797" s="172"/>
    </row>
    <row r="26798" spans="7:12" x14ac:dyDescent="0.15">
      <c r="G26798"/>
      <c r="H26798"/>
      <c r="I26798"/>
      <c r="J26798"/>
      <c r="K26798"/>
      <c r="L26798" s="172"/>
    </row>
    <row r="26799" spans="7:12" x14ac:dyDescent="0.15">
      <c r="G26799"/>
      <c r="H26799"/>
      <c r="I26799"/>
      <c r="J26799"/>
      <c r="K26799"/>
      <c r="L26799" s="172"/>
    </row>
    <row r="26800" spans="7:12" x14ac:dyDescent="0.15">
      <c r="G26800"/>
      <c r="H26800"/>
      <c r="I26800"/>
      <c r="J26800"/>
      <c r="K26800"/>
      <c r="L26800" s="172"/>
    </row>
    <row r="26801" spans="7:12" x14ac:dyDescent="0.15">
      <c r="G26801"/>
      <c r="H26801"/>
      <c r="I26801"/>
      <c r="J26801"/>
      <c r="K26801"/>
      <c r="L26801" s="172"/>
    </row>
    <row r="26802" spans="7:12" x14ac:dyDescent="0.15">
      <c r="G26802"/>
      <c r="H26802"/>
      <c r="I26802"/>
      <c r="J26802"/>
      <c r="K26802"/>
      <c r="L26802" s="172"/>
    </row>
    <row r="26803" spans="7:12" x14ac:dyDescent="0.15">
      <c r="G26803"/>
      <c r="H26803"/>
      <c r="I26803"/>
      <c r="J26803"/>
      <c r="K26803"/>
      <c r="L26803" s="172"/>
    </row>
    <row r="26804" spans="7:12" x14ac:dyDescent="0.15">
      <c r="G26804"/>
      <c r="H26804"/>
      <c r="I26804"/>
      <c r="J26804"/>
      <c r="K26804"/>
      <c r="L26804" s="172"/>
    </row>
    <row r="26805" spans="7:12" x14ac:dyDescent="0.15">
      <c r="G26805"/>
      <c r="H26805"/>
      <c r="I26805"/>
      <c r="J26805"/>
      <c r="K26805"/>
      <c r="L26805" s="172"/>
    </row>
    <row r="26806" spans="7:12" x14ac:dyDescent="0.15">
      <c r="G26806"/>
      <c r="H26806"/>
      <c r="I26806"/>
      <c r="J26806"/>
      <c r="K26806"/>
      <c r="L26806" s="172"/>
    </row>
    <row r="26807" spans="7:12" x14ac:dyDescent="0.15">
      <c r="G26807"/>
      <c r="H26807"/>
      <c r="I26807"/>
      <c r="J26807"/>
      <c r="K26807"/>
      <c r="L26807" s="172"/>
    </row>
    <row r="26808" spans="7:12" x14ac:dyDescent="0.15">
      <c r="G26808"/>
      <c r="H26808"/>
      <c r="I26808"/>
      <c r="J26808"/>
      <c r="K26808"/>
      <c r="L26808" s="172"/>
    </row>
    <row r="26809" spans="7:12" x14ac:dyDescent="0.15">
      <c r="G26809"/>
      <c r="H26809"/>
      <c r="I26809"/>
      <c r="J26809"/>
      <c r="K26809"/>
      <c r="L26809" s="172"/>
    </row>
    <row r="26810" spans="7:12" x14ac:dyDescent="0.15">
      <c r="G26810"/>
      <c r="H26810"/>
      <c r="I26810"/>
      <c r="J26810"/>
      <c r="K26810"/>
      <c r="L26810" s="172"/>
    </row>
    <row r="26811" spans="7:12" x14ac:dyDescent="0.15">
      <c r="G26811"/>
      <c r="H26811"/>
      <c r="I26811"/>
      <c r="J26811"/>
      <c r="K26811"/>
      <c r="L26811" s="172"/>
    </row>
    <row r="26812" spans="7:12" x14ac:dyDescent="0.15">
      <c r="G26812"/>
      <c r="H26812"/>
      <c r="I26812"/>
      <c r="J26812"/>
      <c r="K26812"/>
      <c r="L26812" s="172"/>
    </row>
    <row r="26813" spans="7:12" x14ac:dyDescent="0.15">
      <c r="G26813"/>
      <c r="H26813"/>
      <c r="I26813"/>
      <c r="J26813"/>
      <c r="K26813"/>
      <c r="L26813" s="172"/>
    </row>
    <row r="26814" spans="7:12" x14ac:dyDescent="0.15">
      <c r="G26814"/>
      <c r="H26814"/>
      <c r="I26814"/>
      <c r="J26814"/>
      <c r="K26814"/>
      <c r="L26814" s="172"/>
    </row>
    <row r="26815" spans="7:12" x14ac:dyDescent="0.15">
      <c r="G26815"/>
      <c r="H26815"/>
      <c r="I26815"/>
      <c r="J26815"/>
      <c r="K26815"/>
      <c r="L26815" s="172"/>
    </row>
    <row r="26816" spans="7:12" x14ac:dyDescent="0.15">
      <c r="G26816"/>
      <c r="H26816"/>
      <c r="I26816"/>
      <c r="J26816"/>
      <c r="K26816"/>
      <c r="L26816" s="172"/>
    </row>
    <row r="26817" spans="7:12" x14ac:dyDescent="0.15">
      <c r="G26817"/>
      <c r="H26817"/>
      <c r="I26817"/>
      <c r="J26817"/>
      <c r="K26817"/>
      <c r="L26817" s="172"/>
    </row>
    <row r="26818" spans="7:12" x14ac:dyDescent="0.15">
      <c r="G26818"/>
      <c r="H26818"/>
      <c r="I26818"/>
      <c r="J26818"/>
      <c r="K26818"/>
      <c r="L26818" s="172"/>
    </row>
    <row r="26819" spans="7:12" x14ac:dyDescent="0.15">
      <c r="G26819"/>
      <c r="H26819"/>
      <c r="I26819"/>
      <c r="J26819"/>
      <c r="K26819"/>
      <c r="L26819" s="172"/>
    </row>
    <row r="26820" spans="7:12" x14ac:dyDescent="0.15">
      <c r="G26820"/>
      <c r="H26820"/>
      <c r="I26820"/>
      <c r="J26820"/>
      <c r="K26820"/>
      <c r="L26820" s="172"/>
    </row>
    <row r="26821" spans="7:12" x14ac:dyDescent="0.15">
      <c r="G26821"/>
      <c r="H26821"/>
      <c r="I26821"/>
      <c r="J26821"/>
      <c r="K26821"/>
      <c r="L26821" s="172"/>
    </row>
    <row r="26822" spans="7:12" x14ac:dyDescent="0.15">
      <c r="G26822"/>
      <c r="H26822"/>
      <c r="I26822"/>
      <c r="J26822"/>
      <c r="K26822"/>
      <c r="L26822" s="172"/>
    </row>
    <row r="26823" spans="7:12" x14ac:dyDescent="0.15">
      <c r="G26823"/>
      <c r="H26823"/>
      <c r="I26823"/>
      <c r="J26823"/>
      <c r="K26823"/>
      <c r="L26823" s="172"/>
    </row>
    <row r="26824" spans="7:12" x14ac:dyDescent="0.15">
      <c r="G26824"/>
      <c r="H26824"/>
      <c r="I26824"/>
      <c r="J26824"/>
      <c r="K26824"/>
      <c r="L26824" s="172"/>
    </row>
    <row r="26825" spans="7:12" x14ac:dyDescent="0.15">
      <c r="G26825"/>
      <c r="H26825"/>
      <c r="I26825"/>
      <c r="J26825"/>
      <c r="K26825"/>
      <c r="L26825" s="172"/>
    </row>
    <row r="26826" spans="7:12" x14ac:dyDescent="0.15">
      <c r="G26826"/>
      <c r="H26826"/>
      <c r="I26826"/>
      <c r="J26826"/>
      <c r="K26826"/>
      <c r="L26826" s="172"/>
    </row>
    <row r="26827" spans="7:12" x14ac:dyDescent="0.15">
      <c r="G26827"/>
      <c r="H26827"/>
      <c r="I26827"/>
      <c r="J26827"/>
      <c r="K26827"/>
      <c r="L26827" s="172"/>
    </row>
    <row r="26828" spans="7:12" x14ac:dyDescent="0.15">
      <c r="G26828"/>
      <c r="H26828"/>
      <c r="I26828"/>
      <c r="J26828"/>
      <c r="K26828"/>
      <c r="L26828" s="172"/>
    </row>
    <row r="26829" spans="7:12" x14ac:dyDescent="0.15">
      <c r="G26829"/>
      <c r="H26829"/>
      <c r="I26829"/>
      <c r="J26829"/>
      <c r="K26829"/>
      <c r="L26829" s="172"/>
    </row>
    <row r="26830" spans="7:12" x14ac:dyDescent="0.15">
      <c r="G26830"/>
      <c r="H26830"/>
      <c r="I26830"/>
      <c r="J26830"/>
      <c r="K26830"/>
      <c r="L26830" s="172"/>
    </row>
    <row r="26831" spans="7:12" x14ac:dyDescent="0.15">
      <c r="G26831"/>
      <c r="H26831"/>
      <c r="I26831"/>
      <c r="J26831"/>
      <c r="K26831"/>
      <c r="L26831" s="172"/>
    </row>
    <row r="26832" spans="7:12" x14ac:dyDescent="0.15">
      <c r="G26832"/>
      <c r="H26832"/>
      <c r="I26832"/>
      <c r="J26832"/>
      <c r="K26832"/>
      <c r="L26832" s="172"/>
    </row>
    <row r="26833" spans="7:12" x14ac:dyDescent="0.15">
      <c r="G26833"/>
      <c r="H26833"/>
      <c r="I26833"/>
      <c r="J26833"/>
      <c r="K26833"/>
      <c r="L26833" s="172"/>
    </row>
    <row r="26834" spans="7:12" x14ac:dyDescent="0.15">
      <c r="G26834"/>
      <c r="H26834"/>
      <c r="I26834"/>
      <c r="J26834"/>
      <c r="K26834"/>
      <c r="L26834" s="172"/>
    </row>
    <row r="26835" spans="7:12" x14ac:dyDescent="0.15">
      <c r="G26835"/>
      <c r="H26835"/>
      <c r="I26835"/>
      <c r="J26835"/>
      <c r="K26835"/>
      <c r="L26835" s="172"/>
    </row>
    <row r="26836" spans="7:12" x14ac:dyDescent="0.15">
      <c r="G26836"/>
      <c r="H26836"/>
      <c r="I26836"/>
      <c r="J26836"/>
      <c r="K26836"/>
      <c r="L26836" s="172"/>
    </row>
    <row r="26837" spans="7:12" x14ac:dyDescent="0.15">
      <c r="G26837"/>
      <c r="H26837"/>
      <c r="I26837"/>
      <c r="J26837"/>
      <c r="K26837"/>
      <c r="L26837" s="172"/>
    </row>
    <row r="26838" spans="7:12" x14ac:dyDescent="0.15">
      <c r="G26838"/>
      <c r="H26838"/>
      <c r="I26838"/>
      <c r="J26838"/>
      <c r="K26838"/>
      <c r="L26838" s="172"/>
    </row>
    <row r="26839" spans="7:12" x14ac:dyDescent="0.15">
      <c r="G26839"/>
      <c r="H26839"/>
      <c r="I26839"/>
      <c r="J26839"/>
      <c r="K26839"/>
      <c r="L26839" s="172"/>
    </row>
    <row r="26840" spans="7:12" x14ac:dyDescent="0.15">
      <c r="G26840"/>
      <c r="H26840"/>
      <c r="I26840"/>
      <c r="J26840"/>
      <c r="K26840"/>
      <c r="L26840" s="172"/>
    </row>
    <row r="26841" spans="7:12" x14ac:dyDescent="0.15">
      <c r="G26841"/>
      <c r="H26841"/>
      <c r="I26841"/>
      <c r="J26841"/>
      <c r="K26841"/>
      <c r="L26841" s="172"/>
    </row>
    <row r="26842" spans="7:12" x14ac:dyDescent="0.15">
      <c r="G26842"/>
      <c r="H26842"/>
      <c r="I26842"/>
      <c r="J26842"/>
      <c r="K26842"/>
      <c r="L26842" s="172"/>
    </row>
    <row r="26843" spans="7:12" x14ac:dyDescent="0.15">
      <c r="G26843"/>
      <c r="H26843"/>
      <c r="I26843"/>
      <c r="J26843"/>
      <c r="K26843"/>
      <c r="L26843" s="172"/>
    </row>
    <row r="26844" spans="7:12" x14ac:dyDescent="0.15">
      <c r="G26844"/>
      <c r="H26844"/>
      <c r="I26844"/>
      <c r="J26844"/>
      <c r="K26844"/>
      <c r="L26844" s="172"/>
    </row>
    <row r="26845" spans="7:12" x14ac:dyDescent="0.15">
      <c r="G26845"/>
      <c r="H26845"/>
      <c r="I26845"/>
      <c r="J26845"/>
      <c r="K26845"/>
      <c r="L26845" s="172"/>
    </row>
    <row r="26846" spans="7:12" x14ac:dyDescent="0.15">
      <c r="G26846"/>
      <c r="H26846"/>
      <c r="I26846"/>
      <c r="J26846"/>
      <c r="K26846"/>
      <c r="L26846" s="172"/>
    </row>
    <row r="26847" spans="7:12" x14ac:dyDescent="0.15">
      <c r="G26847"/>
      <c r="H26847"/>
      <c r="I26847"/>
      <c r="J26847"/>
      <c r="K26847"/>
      <c r="L26847" s="172"/>
    </row>
    <row r="26848" spans="7:12" x14ac:dyDescent="0.15">
      <c r="G26848"/>
      <c r="H26848"/>
      <c r="I26848"/>
      <c r="J26848"/>
      <c r="K26848"/>
      <c r="L26848" s="172"/>
    </row>
    <row r="26849" spans="7:12" x14ac:dyDescent="0.15">
      <c r="G26849"/>
      <c r="H26849"/>
      <c r="I26849"/>
      <c r="J26849"/>
      <c r="K26849"/>
      <c r="L26849" s="172"/>
    </row>
    <row r="26850" spans="7:12" x14ac:dyDescent="0.15">
      <c r="G26850"/>
      <c r="H26850"/>
      <c r="I26850"/>
      <c r="J26850"/>
      <c r="K26850"/>
      <c r="L26850" s="172"/>
    </row>
    <row r="26851" spans="7:12" x14ac:dyDescent="0.15">
      <c r="G26851"/>
      <c r="H26851"/>
      <c r="I26851"/>
      <c r="J26851"/>
      <c r="K26851"/>
      <c r="L26851" s="172"/>
    </row>
    <row r="26852" spans="7:12" x14ac:dyDescent="0.15">
      <c r="G26852"/>
      <c r="H26852"/>
      <c r="I26852"/>
      <c r="J26852"/>
      <c r="K26852"/>
      <c r="L26852" s="172"/>
    </row>
    <row r="26853" spans="7:12" x14ac:dyDescent="0.15">
      <c r="G26853"/>
      <c r="H26853"/>
      <c r="I26853"/>
      <c r="J26853"/>
      <c r="K26853"/>
      <c r="L26853" s="172"/>
    </row>
    <row r="26854" spans="7:12" x14ac:dyDescent="0.15">
      <c r="G26854"/>
      <c r="H26854"/>
      <c r="I26854"/>
      <c r="J26854"/>
      <c r="K26854"/>
      <c r="L26854" s="172"/>
    </row>
    <row r="26855" spans="7:12" x14ac:dyDescent="0.15">
      <c r="G26855"/>
      <c r="H26855"/>
      <c r="I26855"/>
      <c r="J26855"/>
      <c r="K26855"/>
      <c r="L26855" s="172"/>
    </row>
    <row r="26856" spans="7:12" x14ac:dyDescent="0.15">
      <c r="G26856"/>
      <c r="H26856"/>
      <c r="I26856"/>
      <c r="J26856"/>
      <c r="K26856"/>
      <c r="L26856" s="172"/>
    </row>
    <row r="26857" spans="7:12" x14ac:dyDescent="0.15">
      <c r="G26857"/>
      <c r="H26857"/>
      <c r="I26857"/>
      <c r="J26857"/>
      <c r="K26857"/>
      <c r="L26857" s="172"/>
    </row>
    <row r="26858" spans="7:12" x14ac:dyDescent="0.15">
      <c r="G26858"/>
      <c r="H26858"/>
      <c r="I26858"/>
      <c r="J26858"/>
      <c r="K26858"/>
      <c r="L26858" s="172"/>
    </row>
    <row r="26859" spans="7:12" x14ac:dyDescent="0.15">
      <c r="G26859"/>
      <c r="H26859"/>
      <c r="I26859"/>
      <c r="J26859"/>
      <c r="K26859"/>
      <c r="L26859" s="172"/>
    </row>
    <row r="26860" spans="7:12" x14ac:dyDescent="0.15">
      <c r="G26860"/>
      <c r="H26860"/>
      <c r="I26860"/>
      <c r="J26860"/>
      <c r="K26860"/>
      <c r="L26860" s="172"/>
    </row>
    <row r="26861" spans="7:12" x14ac:dyDescent="0.15">
      <c r="G26861"/>
      <c r="H26861"/>
      <c r="I26861"/>
      <c r="J26861"/>
      <c r="K26861"/>
      <c r="L26861" s="172"/>
    </row>
    <row r="26862" spans="7:12" x14ac:dyDescent="0.15">
      <c r="G26862"/>
      <c r="H26862"/>
      <c r="I26862"/>
      <c r="J26862"/>
      <c r="K26862"/>
      <c r="L26862" s="172"/>
    </row>
    <row r="26863" spans="7:12" x14ac:dyDescent="0.15">
      <c r="G26863"/>
      <c r="H26863"/>
      <c r="I26863"/>
      <c r="J26863"/>
      <c r="K26863"/>
      <c r="L26863" s="172"/>
    </row>
    <row r="26864" spans="7:12" x14ac:dyDescent="0.15">
      <c r="G26864"/>
      <c r="H26864"/>
      <c r="I26864"/>
      <c r="J26864"/>
      <c r="K26864"/>
      <c r="L26864" s="172"/>
    </row>
    <row r="26865" spans="7:12" x14ac:dyDescent="0.15">
      <c r="G26865"/>
      <c r="H26865"/>
      <c r="I26865"/>
      <c r="J26865"/>
      <c r="K26865"/>
      <c r="L26865" s="172"/>
    </row>
    <row r="26866" spans="7:12" x14ac:dyDescent="0.15">
      <c r="G26866"/>
      <c r="H26866"/>
      <c r="I26866"/>
      <c r="J26866"/>
      <c r="K26866"/>
      <c r="L26866" s="172"/>
    </row>
    <row r="26867" spans="7:12" x14ac:dyDescent="0.15">
      <c r="G26867"/>
      <c r="H26867"/>
      <c r="I26867"/>
      <c r="J26867"/>
      <c r="K26867"/>
      <c r="L26867" s="172"/>
    </row>
    <row r="26868" spans="7:12" x14ac:dyDescent="0.15">
      <c r="G26868"/>
      <c r="H26868"/>
      <c r="I26868"/>
      <c r="J26868"/>
      <c r="K26868"/>
      <c r="L26868" s="172"/>
    </row>
    <row r="26869" spans="7:12" x14ac:dyDescent="0.15">
      <c r="G26869"/>
      <c r="H26869"/>
      <c r="I26869"/>
      <c r="J26869"/>
      <c r="K26869"/>
      <c r="L26869" s="172"/>
    </row>
    <row r="26870" spans="7:12" x14ac:dyDescent="0.15">
      <c r="G26870"/>
      <c r="H26870"/>
      <c r="I26870"/>
      <c r="J26870"/>
      <c r="K26870"/>
      <c r="L26870" s="172"/>
    </row>
    <row r="26871" spans="7:12" x14ac:dyDescent="0.15">
      <c r="G26871"/>
      <c r="H26871"/>
      <c r="I26871"/>
      <c r="J26871"/>
      <c r="K26871"/>
      <c r="L26871" s="172"/>
    </row>
    <row r="26872" spans="7:12" x14ac:dyDescent="0.15">
      <c r="G26872"/>
      <c r="H26872"/>
      <c r="I26872"/>
      <c r="J26872"/>
      <c r="K26872"/>
      <c r="L26872" s="172"/>
    </row>
    <row r="26873" spans="7:12" x14ac:dyDescent="0.15">
      <c r="G26873"/>
      <c r="H26873"/>
      <c r="I26873"/>
      <c r="J26873"/>
      <c r="K26873"/>
      <c r="L26873" s="172"/>
    </row>
    <row r="26874" spans="7:12" x14ac:dyDescent="0.15">
      <c r="G26874"/>
      <c r="H26874"/>
      <c r="I26874"/>
      <c r="J26874"/>
      <c r="K26874"/>
      <c r="L26874" s="172"/>
    </row>
    <row r="26875" spans="7:12" x14ac:dyDescent="0.15">
      <c r="G26875"/>
      <c r="H26875"/>
      <c r="I26875"/>
      <c r="J26875"/>
      <c r="K26875"/>
      <c r="L26875" s="172"/>
    </row>
    <row r="26876" spans="7:12" x14ac:dyDescent="0.15">
      <c r="G26876"/>
      <c r="H26876"/>
      <c r="I26876"/>
      <c r="J26876"/>
      <c r="K26876"/>
      <c r="L26876" s="172"/>
    </row>
    <row r="26877" spans="7:12" x14ac:dyDescent="0.15">
      <c r="G26877"/>
      <c r="H26877"/>
      <c r="I26877"/>
      <c r="J26877"/>
      <c r="K26877"/>
      <c r="L26877" s="172"/>
    </row>
    <row r="26878" spans="7:12" x14ac:dyDescent="0.15">
      <c r="G26878"/>
      <c r="H26878"/>
      <c r="I26878"/>
      <c r="J26878"/>
      <c r="K26878"/>
      <c r="L26878" s="172"/>
    </row>
    <row r="26879" spans="7:12" x14ac:dyDescent="0.15">
      <c r="G26879"/>
      <c r="H26879"/>
      <c r="I26879"/>
      <c r="J26879"/>
      <c r="K26879"/>
      <c r="L26879" s="172"/>
    </row>
    <row r="26880" spans="7:12" x14ac:dyDescent="0.15">
      <c r="G26880"/>
      <c r="H26880"/>
      <c r="I26880"/>
      <c r="J26880"/>
      <c r="K26880"/>
      <c r="L26880" s="172"/>
    </row>
    <row r="26881" spans="7:12" x14ac:dyDescent="0.15">
      <c r="G26881"/>
      <c r="H26881"/>
      <c r="I26881"/>
      <c r="J26881"/>
      <c r="K26881"/>
      <c r="L26881" s="172"/>
    </row>
    <row r="26882" spans="7:12" x14ac:dyDescent="0.15">
      <c r="G26882"/>
      <c r="H26882"/>
      <c r="I26882"/>
      <c r="J26882"/>
      <c r="K26882"/>
      <c r="L26882" s="172"/>
    </row>
    <row r="26883" spans="7:12" x14ac:dyDescent="0.15">
      <c r="G26883"/>
      <c r="H26883"/>
      <c r="I26883"/>
      <c r="J26883"/>
      <c r="K26883"/>
      <c r="L26883" s="172"/>
    </row>
    <row r="26884" spans="7:12" x14ac:dyDescent="0.15">
      <c r="G26884"/>
      <c r="H26884"/>
      <c r="I26884"/>
      <c r="J26884"/>
      <c r="K26884"/>
      <c r="L26884" s="172"/>
    </row>
    <row r="26885" spans="7:12" x14ac:dyDescent="0.15">
      <c r="G26885"/>
      <c r="H26885"/>
      <c r="I26885"/>
      <c r="J26885"/>
      <c r="K26885"/>
      <c r="L26885" s="172"/>
    </row>
    <row r="26886" spans="7:12" x14ac:dyDescent="0.15">
      <c r="G26886"/>
      <c r="H26886"/>
      <c r="I26886"/>
      <c r="J26886"/>
      <c r="K26886"/>
      <c r="L26886" s="172"/>
    </row>
    <row r="26887" spans="7:12" x14ac:dyDescent="0.15">
      <c r="G26887"/>
      <c r="H26887"/>
      <c r="I26887"/>
      <c r="J26887"/>
      <c r="K26887"/>
      <c r="L26887" s="172"/>
    </row>
    <row r="26888" spans="7:12" x14ac:dyDescent="0.15">
      <c r="G26888"/>
      <c r="H26888"/>
      <c r="I26888"/>
      <c r="J26888"/>
      <c r="K26888"/>
      <c r="L26888" s="172"/>
    </row>
    <row r="26889" spans="7:12" x14ac:dyDescent="0.15">
      <c r="G26889"/>
      <c r="H26889"/>
      <c r="I26889"/>
      <c r="J26889"/>
      <c r="K26889"/>
      <c r="L26889" s="172"/>
    </row>
    <row r="26890" spans="7:12" x14ac:dyDescent="0.15">
      <c r="G26890"/>
      <c r="H26890"/>
      <c r="I26890"/>
      <c r="J26890"/>
      <c r="K26890"/>
      <c r="L26890" s="172"/>
    </row>
    <row r="26891" spans="7:12" x14ac:dyDescent="0.15">
      <c r="G26891"/>
      <c r="H26891"/>
      <c r="I26891"/>
      <c r="J26891"/>
      <c r="K26891"/>
      <c r="L26891" s="172"/>
    </row>
    <row r="26892" spans="7:12" x14ac:dyDescent="0.15">
      <c r="G26892"/>
      <c r="H26892"/>
      <c r="I26892"/>
      <c r="J26892"/>
      <c r="K26892"/>
      <c r="L26892" s="172"/>
    </row>
    <row r="26893" spans="7:12" x14ac:dyDescent="0.15">
      <c r="G26893"/>
      <c r="H26893"/>
      <c r="I26893"/>
      <c r="J26893"/>
      <c r="K26893"/>
      <c r="L26893" s="172"/>
    </row>
    <row r="26894" spans="7:12" x14ac:dyDescent="0.15">
      <c r="G26894"/>
      <c r="H26894"/>
      <c r="I26894"/>
      <c r="J26894"/>
      <c r="K26894"/>
      <c r="L26894" s="172"/>
    </row>
    <row r="26895" spans="7:12" x14ac:dyDescent="0.15">
      <c r="G26895"/>
      <c r="H26895"/>
      <c r="I26895"/>
      <c r="J26895"/>
      <c r="K26895"/>
      <c r="L26895" s="172"/>
    </row>
    <row r="26896" spans="7:12" x14ac:dyDescent="0.15">
      <c r="G26896"/>
      <c r="H26896"/>
      <c r="I26896"/>
      <c r="J26896"/>
      <c r="K26896"/>
      <c r="L26896" s="172"/>
    </row>
    <row r="26897" spans="7:12" x14ac:dyDescent="0.15">
      <c r="G26897"/>
      <c r="H26897"/>
      <c r="I26897"/>
      <c r="J26897"/>
      <c r="K26897"/>
      <c r="L26897" s="172"/>
    </row>
    <row r="26898" spans="7:12" x14ac:dyDescent="0.15">
      <c r="G26898"/>
      <c r="H26898"/>
      <c r="I26898"/>
      <c r="J26898"/>
      <c r="K26898"/>
      <c r="L26898" s="172"/>
    </row>
    <row r="26899" spans="7:12" x14ac:dyDescent="0.15">
      <c r="G26899"/>
      <c r="H26899"/>
      <c r="I26899"/>
      <c r="J26899"/>
      <c r="K26899"/>
      <c r="L26899" s="172"/>
    </row>
    <row r="26900" spans="7:12" x14ac:dyDescent="0.15">
      <c r="G26900"/>
      <c r="H26900"/>
      <c r="I26900"/>
      <c r="J26900"/>
      <c r="K26900"/>
      <c r="L26900" s="172"/>
    </row>
    <row r="26901" spans="7:12" x14ac:dyDescent="0.15">
      <c r="G26901"/>
      <c r="H26901"/>
      <c r="I26901"/>
      <c r="J26901"/>
      <c r="K26901"/>
      <c r="L26901" s="172"/>
    </row>
    <row r="26902" spans="7:12" x14ac:dyDescent="0.15">
      <c r="G26902"/>
      <c r="H26902"/>
      <c r="I26902"/>
      <c r="J26902"/>
      <c r="K26902"/>
      <c r="L26902" s="172"/>
    </row>
    <row r="26903" spans="7:12" x14ac:dyDescent="0.15">
      <c r="G26903"/>
      <c r="H26903"/>
      <c r="I26903"/>
      <c r="J26903"/>
      <c r="K26903"/>
      <c r="L26903" s="172"/>
    </row>
    <row r="26904" spans="7:12" x14ac:dyDescent="0.15">
      <c r="G26904"/>
      <c r="H26904"/>
      <c r="I26904"/>
      <c r="J26904"/>
      <c r="K26904"/>
      <c r="L26904" s="172"/>
    </row>
    <row r="26905" spans="7:12" x14ac:dyDescent="0.15">
      <c r="G26905"/>
      <c r="H26905"/>
      <c r="I26905"/>
      <c r="J26905"/>
      <c r="K26905"/>
      <c r="L26905" s="172"/>
    </row>
    <row r="26906" spans="7:12" x14ac:dyDescent="0.15">
      <c r="G26906"/>
      <c r="H26906"/>
      <c r="I26906"/>
      <c r="J26906"/>
      <c r="K26906"/>
      <c r="L26906" s="172"/>
    </row>
    <row r="26907" spans="7:12" x14ac:dyDescent="0.15">
      <c r="G26907"/>
      <c r="H26907"/>
      <c r="I26907"/>
      <c r="J26907"/>
      <c r="K26907"/>
      <c r="L26907" s="172"/>
    </row>
    <row r="26908" spans="7:12" x14ac:dyDescent="0.15">
      <c r="G26908"/>
      <c r="H26908"/>
      <c r="I26908"/>
      <c r="J26908"/>
      <c r="K26908"/>
      <c r="L26908" s="172"/>
    </row>
    <row r="26909" spans="7:12" x14ac:dyDescent="0.15">
      <c r="G26909"/>
      <c r="H26909"/>
      <c r="I26909"/>
      <c r="J26909"/>
      <c r="K26909"/>
      <c r="L26909" s="172"/>
    </row>
    <row r="26910" spans="7:12" x14ac:dyDescent="0.15">
      <c r="G26910"/>
      <c r="H26910"/>
      <c r="I26910"/>
      <c r="J26910"/>
      <c r="K26910"/>
      <c r="L26910" s="172"/>
    </row>
    <row r="26911" spans="7:12" x14ac:dyDescent="0.15">
      <c r="G26911"/>
      <c r="H26911"/>
      <c r="I26911"/>
      <c r="J26911"/>
      <c r="K26911"/>
      <c r="L26911" s="172"/>
    </row>
    <row r="26912" spans="7:12" x14ac:dyDescent="0.15">
      <c r="G26912"/>
      <c r="H26912"/>
      <c r="I26912"/>
      <c r="J26912"/>
      <c r="K26912"/>
      <c r="L26912" s="172"/>
    </row>
    <row r="26913" spans="7:12" x14ac:dyDescent="0.15">
      <c r="G26913"/>
      <c r="H26913"/>
      <c r="I26913"/>
      <c r="J26913"/>
      <c r="K26913"/>
      <c r="L26913" s="172"/>
    </row>
    <row r="26914" spans="7:12" x14ac:dyDescent="0.15">
      <c r="G26914"/>
      <c r="H26914"/>
      <c r="I26914"/>
      <c r="J26914"/>
      <c r="K26914"/>
      <c r="L26914" s="172"/>
    </row>
    <row r="26915" spans="7:12" x14ac:dyDescent="0.15">
      <c r="G26915"/>
      <c r="H26915"/>
      <c r="I26915"/>
      <c r="J26915"/>
      <c r="K26915"/>
      <c r="L26915" s="172"/>
    </row>
    <row r="26916" spans="7:12" x14ac:dyDescent="0.15">
      <c r="G26916"/>
      <c r="H26916"/>
      <c r="I26916"/>
      <c r="J26916"/>
      <c r="K26916"/>
      <c r="L26916" s="172"/>
    </row>
    <row r="26917" spans="7:12" x14ac:dyDescent="0.15">
      <c r="G26917"/>
      <c r="H26917"/>
      <c r="I26917"/>
      <c r="J26917"/>
      <c r="K26917"/>
      <c r="L26917" s="172"/>
    </row>
    <row r="26918" spans="7:12" x14ac:dyDescent="0.15">
      <c r="G26918"/>
      <c r="H26918"/>
      <c r="I26918"/>
      <c r="J26918"/>
      <c r="K26918"/>
      <c r="L26918" s="172"/>
    </row>
    <row r="26919" spans="7:12" x14ac:dyDescent="0.15">
      <c r="G26919"/>
      <c r="H26919"/>
      <c r="I26919"/>
      <c r="J26919"/>
      <c r="K26919"/>
      <c r="L26919" s="172"/>
    </row>
    <row r="26920" spans="7:12" x14ac:dyDescent="0.15">
      <c r="G26920"/>
      <c r="H26920"/>
      <c r="I26920"/>
      <c r="J26920"/>
      <c r="K26920"/>
      <c r="L26920" s="172"/>
    </row>
    <row r="26921" spans="7:12" x14ac:dyDescent="0.15">
      <c r="G26921"/>
      <c r="H26921"/>
      <c r="I26921"/>
      <c r="J26921"/>
      <c r="K26921"/>
      <c r="L26921" s="172"/>
    </row>
    <row r="26922" spans="7:12" x14ac:dyDescent="0.15">
      <c r="G26922"/>
      <c r="H26922"/>
      <c r="I26922"/>
      <c r="J26922"/>
      <c r="K26922"/>
      <c r="L26922" s="172"/>
    </row>
    <row r="26923" spans="7:12" x14ac:dyDescent="0.15">
      <c r="G26923"/>
      <c r="H26923"/>
      <c r="I26923"/>
      <c r="J26923"/>
      <c r="K26923"/>
      <c r="L26923" s="172"/>
    </row>
    <row r="26924" spans="7:12" x14ac:dyDescent="0.15">
      <c r="G26924"/>
      <c r="H26924"/>
      <c r="I26924"/>
      <c r="J26924"/>
      <c r="K26924"/>
      <c r="L26924" s="172"/>
    </row>
    <row r="26925" spans="7:12" x14ac:dyDescent="0.15">
      <c r="G26925"/>
      <c r="H26925"/>
      <c r="I26925"/>
      <c r="J26925"/>
      <c r="K26925"/>
      <c r="L26925" s="172"/>
    </row>
    <row r="26926" spans="7:12" x14ac:dyDescent="0.15">
      <c r="G26926"/>
      <c r="H26926"/>
      <c r="I26926"/>
      <c r="J26926"/>
      <c r="K26926"/>
      <c r="L26926" s="172"/>
    </row>
    <row r="26927" spans="7:12" x14ac:dyDescent="0.15">
      <c r="G26927"/>
      <c r="H26927"/>
      <c r="I26927"/>
      <c r="J26927"/>
      <c r="K26927"/>
      <c r="L26927" s="172"/>
    </row>
    <row r="26928" spans="7:12" x14ac:dyDescent="0.15">
      <c r="G26928"/>
      <c r="H26928"/>
      <c r="I26928"/>
      <c r="J26928"/>
      <c r="K26928"/>
      <c r="L26928" s="172"/>
    </row>
    <row r="26929" spans="7:12" x14ac:dyDescent="0.15">
      <c r="G26929"/>
      <c r="H26929"/>
      <c r="I26929"/>
      <c r="J26929"/>
      <c r="K26929"/>
      <c r="L26929" s="172"/>
    </row>
    <row r="26930" spans="7:12" x14ac:dyDescent="0.15">
      <c r="G26930"/>
      <c r="H26930"/>
      <c r="I26930"/>
      <c r="J26930"/>
      <c r="K26930"/>
      <c r="L26930" s="172"/>
    </row>
    <row r="26931" spans="7:12" x14ac:dyDescent="0.15">
      <c r="G26931"/>
      <c r="H26931"/>
      <c r="I26931"/>
      <c r="J26931"/>
      <c r="K26931"/>
      <c r="L26931" s="172"/>
    </row>
    <row r="26932" spans="7:12" x14ac:dyDescent="0.15">
      <c r="G26932"/>
      <c r="H26932"/>
      <c r="I26932"/>
      <c r="J26932"/>
      <c r="K26932"/>
      <c r="L26932" s="172"/>
    </row>
    <row r="26933" spans="7:12" x14ac:dyDescent="0.15">
      <c r="G26933"/>
      <c r="H26933"/>
      <c r="I26933"/>
      <c r="J26933"/>
      <c r="K26933"/>
      <c r="L26933" s="172"/>
    </row>
    <row r="26934" spans="7:12" x14ac:dyDescent="0.15">
      <c r="G26934"/>
      <c r="H26934"/>
      <c r="I26934"/>
      <c r="J26934"/>
      <c r="K26934"/>
      <c r="L26934" s="172"/>
    </row>
    <row r="26935" spans="7:12" x14ac:dyDescent="0.15">
      <c r="G26935"/>
      <c r="H26935"/>
      <c r="I26935"/>
      <c r="J26935"/>
      <c r="K26935"/>
      <c r="L26935" s="172"/>
    </row>
    <row r="26936" spans="7:12" x14ac:dyDescent="0.15">
      <c r="G26936"/>
      <c r="H26936"/>
      <c r="I26936"/>
      <c r="J26936"/>
      <c r="K26936"/>
      <c r="L26936" s="172"/>
    </row>
    <row r="26937" spans="7:12" x14ac:dyDescent="0.15">
      <c r="G26937"/>
      <c r="H26937"/>
      <c r="I26937"/>
      <c r="J26937"/>
      <c r="K26937"/>
      <c r="L26937" s="172"/>
    </row>
    <row r="26938" spans="7:12" x14ac:dyDescent="0.15">
      <c r="G26938"/>
      <c r="H26938"/>
      <c r="I26938"/>
      <c r="J26938"/>
      <c r="K26938"/>
      <c r="L26938" s="172"/>
    </row>
    <row r="26939" spans="7:12" x14ac:dyDescent="0.15">
      <c r="G26939"/>
      <c r="H26939"/>
      <c r="I26939"/>
      <c r="J26939"/>
      <c r="K26939"/>
      <c r="L26939" s="172"/>
    </row>
    <row r="26940" spans="7:12" x14ac:dyDescent="0.15">
      <c r="G26940"/>
      <c r="H26940"/>
      <c r="I26940"/>
      <c r="J26940"/>
      <c r="K26940"/>
      <c r="L26940" s="172"/>
    </row>
    <row r="26941" spans="7:12" x14ac:dyDescent="0.15">
      <c r="G26941"/>
      <c r="H26941"/>
      <c r="I26941"/>
      <c r="J26941"/>
      <c r="K26941"/>
      <c r="L26941" s="172"/>
    </row>
    <row r="26942" spans="7:12" x14ac:dyDescent="0.15">
      <c r="G26942"/>
      <c r="H26942"/>
      <c r="I26942"/>
      <c r="J26942"/>
      <c r="K26942"/>
      <c r="L26942" s="172"/>
    </row>
    <row r="26943" spans="7:12" x14ac:dyDescent="0.15">
      <c r="G26943"/>
      <c r="H26943"/>
      <c r="I26943"/>
      <c r="J26943"/>
      <c r="K26943"/>
      <c r="L26943" s="172"/>
    </row>
    <row r="26944" spans="7:12" x14ac:dyDescent="0.15">
      <c r="G26944"/>
      <c r="H26944"/>
      <c r="I26944"/>
      <c r="J26944"/>
      <c r="K26944"/>
      <c r="L26944" s="172"/>
    </row>
    <row r="26945" spans="7:12" x14ac:dyDescent="0.15">
      <c r="G26945"/>
      <c r="H26945"/>
      <c r="I26945"/>
      <c r="J26945"/>
      <c r="K26945"/>
      <c r="L26945" s="172"/>
    </row>
    <row r="26946" spans="7:12" x14ac:dyDescent="0.15">
      <c r="G26946"/>
      <c r="H26946"/>
      <c r="I26946"/>
      <c r="J26946"/>
      <c r="K26946"/>
      <c r="L26946" s="172"/>
    </row>
    <row r="26947" spans="7:12" x14ac:dyDescent="0.15">
      <c r="G26947"/>
      <c r="H26947"/>
      <c r="I26947"/>
      <c r="J26947"/>
      <c r="K26947"/>
      <c r="L26947" s="172"/>
    </row>
    <row r="26948" spans="7:12" x14ac:dyDescent="0.15">
      <c r="G26948"/>
      <c r="H26948"/>
      <c r="I26948"/>
      <c r="J26948"/>
      <c r="K26948"/>
      <c r="L26948" s="172"/>
    </row>
    <row r="26949" spans="7:12" x14ac:dyDescent="0.15">
      <c r="G26949"/>
      <c r="H26949"/>
      <c r="I26949"/>
      <c r="J26949"/>
      <c r="K26949"/>
      <c r="L26949" s="172"/>
    </row>
    <row r="26950" spans="7:12" x14ac:dyDescent="0.15">
      <c r="G26950"/>
      <c r="H26950"/>
      <c r="I26950"/>
      <c r="J26950"/>
      <c r="K26950"/>
      <c r="L26950" s="172"/>
    </row>
    <row r="26951" spans="7:12" x14ac:dyDescent="0.15">
      <c r="G26951"/>
      <c r="H26951"/>
      <c r="I26951"/>
      <c r="J26951"/>
      <c r="K26951"/>
      <c r="L26951" s="172"/>
    </row>
    <row r="26952" spans="7:12" x14ac:dyDescent="0.15">
      <c r="G26952"/>
      <c r="H26952"/>
      <c r="I26952"/>
      <c r="J26952"/>
      <c r="K26952"/>
      <c r="L26952" s="172"/>
    </row>
    <row r="26953" spans="7:12" x14ac:dyDescent="0.15">
      <c r="G26953"/>
      <c r="H26953"/>
      <c r="I26953"/>
      <c r="J26953"/>
      <c r="K26953"/>
      <c r="L26953" s="172"/>
    </row>
    <row r="26954" spans="7:12" x14ac:dyDescent="0.15">
      <c r="G26954"/>
      <c r="H26954"/>
      <c r="I26954"/>
      <c r="J26954"/>
      <c r="K26954"/>
      <c r="L26954" s="172"/>
    </row>
    <row r="26955" spans="7:12" x14ac:dyDescent="0.15">
      <c r="G26955"/>
      <c r="H26955"/>
      <c r="I26955"/>
      <c r="J26955"/>
      <c r="K26955"/>
      <c r="L26955" s="172"/>
    </row>
    <row r="26956" spans="7:12" x14ac:dyDescent="0.15">
      <c r="G26956"/>
      <c r="H26956"/>
      <c r="I26956"/>
      <c r="J26956"/>
      <c r="K26956"/>
      <c r="L26956" s="172"/>
    </row>
    <row r="26957" spans="7:12" x14ac:dyDescent="0.15">
      <c r="G26957"/>
      <c r="H26957"/>
      <c r="I26957"/>
      <c r="J26957"/>
      <c r="K26957"/>
      <c r="L26957" s="172"/>
    </row>
    <row r="26958" spans="7:12" x14ac:dyDescent="0.15">
      <c r="G26958"/>
      <c r="H26958"/>
      <c r="I26958"/>
      <c r="J26958"/>
      <c r="K26958"/>
      <c r="L26958" s="172"/>
    </row>
    <row r="26959" spans="7:12" x14ac:dyDescent="0.15">
      <c r="G26959"/>
      <c r="H26959"/>
      <c r="I26959"/>
      <c r="J26959"/>
      <c r="K26959"/>
      <c r="L26959" s="172"/>
    </row>
    <row r="26960" spans="7:12" x14ac:dyDescent="0.15">
      <c r="G26960"/>
      <c r="H26960"/>
      <c r="I26960"/>
      <c r="J26960"/>
      <c r="K26960"/>
      <c r="L26960" s="172"/>
    </row>
    <row r="26961" spans="7:12" x14ac:dyDescent="0.15">
      <c r="G26961"/>
      <c r="H26961"/>
      <c r="I26961"/>
      <c r="J26961"/>
      <c r="K26961"/>
      <c r="L26961" s="172"/>
    </row>
    <row r="26962" spans="7:12" x14ac:dyDescent="0.15">
      <c r="G26962"/>
      <c r="H26962"/>
      <c r="I26962"/>
      <c r="J26962"/>
      <c r="K26962"/>
      <c r="L26962" s="172"/>
    </row>
    <row r="26963" spans="7:12" x14ac:dyDescent="0.15">
      <c r="G26963"/>
      <c r="H26963"/>
      <c r="I26963"/>
      <c r="J26963"/>
      <c r="K26963"/>
      <c r="L26963" s="172"/>
    </row>
    <row r="26964" spans="7:12" x14ac:dyDescent="0.15">
      <c r="G26964"/>
      <c r="H26964"/>
      <c r="I26964"/>
      <c r="J26964"/>
      <c r="K26964"/>
      <c r="L26964" s="172"/>
    </row>
    <row r="26965" spans="7:12" x14ac:dyDescent="0.15">
      <c r="G26965"/>
      <c r="H26965"/>
      <c r="I26965"/>
      <c r="J26965"/>
      <c r="K26965"/>
      <c r="L26965" s="172"/>
    </row>
    <row r="26966" spans="7:12" x14ac:dyDescent="0.15">
      <c r="G26966"/>
      <c r="H26966"/>
      <c r="I26966"/>
      <c r="J26966"/>
      <c r="K26966"/>
      <c r="L26966" s="172"/>
    </row>
    <row r="26967" spans="7:12" x14ac:dyDescent="0.15">
      <c r="G26967"/>
      <c r="H26967"/>
      <c r="I26967"/>
      <c r="J26967"/>
      <c r="K26967"/>
      <c r="L26967" s="172"/>
    </row>
    <row r="26968" spans="7:12" x14ac:dyDescent="0.15">
      <c r="G26968"/>
      <c r="H26968"/>
      <c r="I26968"/>
      <c r="J26968"/>
      <c r="K26968"/>
      <c r="L26968" s="172"/>
    </row>
    <row r="26969" spans="7:12" x14ac:dyDescent="0.15">
      <c r="G26969"/>
      <c r="H26969"/>
      <c r="I26969"/>
      <c r="J26969"/>
      <c r="K26969"/>
      <c r="L26969" s="172"/>
    </row>
    <row r="26970" spans="7:12" x14ac:dyDescent="0.15">
      <c r="G26970"/>
      <c r="H26970"/>
      <c r="I26970"/>
      <c r="J26970"/>
      <c r="K26970"/>
      <c r="L26970" s="172"/>
    </row>
    <row r="26971" spans="7:12" x14ac:dyDescent="0.15">
      <c r="G26971"/>
      <c r="H26971"/>
      <c r="I26971"/>
      <c r="J26971"/>
      <c r="K26971"/>
      <c r="L26971" s="172"/>
    </row>
    <row r="26972" spans="7:12" x14ac:dyDescent="0.15">
      <c r="G26972"/>
      <c r="H26972"/>
      <c r="I26972"/>
      <c r="J26972"/>
      <c r="K26972"/>
      <c r="L26972" s="172"/>
    </row>
    <row r="26973" spans="7:12" x14ac:dyDescent="0.15">
      <c r="G26973"/>
      <c r="H26973"/>
      <c r="I26973"/>
      <c r="J26973"/>
      <c r="K26973"/>
      <c r="L26973" s="172"/>
    </row>
    <row r="26974" spans="7:12" x14ac:dyDescent="0.15">
      <c r="G26974"/>
      <c r="H26974"/>
      <c r="I26974"/>
      <c r="J26974"/>
      <c r="K26974"/>
      <c r="L26974" s="172"/>
    </row>
    <row r="26975" spans="7:12" x14ac:dyDescent="0.15">
      <c r="G26975"/>
      <c r="H26975"/>
      <c r="I26975"/>
      <c r="J26975"/>
      <c r="K26975"/>
      <c r="L26975" s="172"/>
    </row>
    <row r="26976" spans="7:12" x14ac:dyDescent="0.15">
      <c r="G26976"/>
      <c r="H26976"/>
      <c r="I26976"/>
      <c r="J26976"/>
      <c r="K26976"/>
      <c r="L26976" s="172"/>
    </row>
    <row r="26977" spans="7:12" x14ac:dyDescent="0.15">
      <c r="G26977"/>
      <c r="H26977"/>
      <c r="I26977"/>
      <c r="J26977"/>
      <c r="K26977"/>
      <c r="L26977" s="172"/>
    </row>
    <row r="26978" spans="7:12" x14ac:dyDescent="0.15">
      <c r="G26978"/>
      <c r="H26978"/>
      <c r="I26978"/>
      <c r="J26978"/>
      <c r="K26978"/>
      <c r="L26978" s="172"/>
    </row>
    <row r="26979" spans="7:12" x14ac:dyDescent="0.15">
      <c r="G26979"/>
      <c r="H26979"/>
      <c r="I26979"/>
      <c r="J26979"/>
      <c r="K26979"/>
      <c r="L26979" s="172"/>
    </row>
    <row r="26980" spans="7:12" x14ac:dyDescent="0.15">
      <c r="G26980"/>
      <c r="H26980"/>
      <c r="I26980"/>
      <c r="J26980"/>
      <c r="K26980"/>
      <c r="L26980" s="172"/>
    </row>
    <row r="26981" spans="7:12" x14ac:dyDescent="0.15">
      <c r="G26981"/>
      <c r="H26981"/>
      <c r="I26981"/>
      <c r="J26981"/>
      <c r="K26981"/>
      <c r="L26981" s="172"/>
    </row>
    <row r="26982" spans="7:12" x14ac:dyDescent="0.15">
      <c r="G26982"/>
      <c r="H26982"/>
      <c r="I26982"/>
      <c r="J26982"/>
      <c r="K26982"/>
      <c r="L26982" s="172"/>
    </row>
    <row r="26983" spans="7:12" x14ac:dyDescent="0.15">
      <c r="G26983"/>
      <c r="H26983"/>
      <c r="I26983"/>
      <c r="J26983"/>
      <c r="K26983"/>
      <c r="L26983" s="172"/>
    </row>
    <row r="26984" spans="7:12" x14ac:dyDescent="0.15">
      <c r="G26984"/>
      <c r="H26984"/>
      <c r="I26984"/>
      <c r="J26984"/>
      <c r="K26984"/>
      <c r="L26984" s="172"/>
    </row>
    <row r="26985" spans="7:12" x14ac:dyDescent="0.15">
      <c r="G26985"/>
      <c r="H26985"/>
      <c r="I26985"/>
      <c r="J26985"/>
      <c r="K26985"/>
      <c r="L26985" s="172"/>
    </row>
    <row r="26986" spans="7:12" x14ac:dyDescent="0.15">
      <c r="G26986"/>
      <c r="H26986"/>
      <c r="I26986"/>
      <c r="J26986"/>
      <c r="K26986"/>
      <c r="L26986" s="172"/>
    </row>
    <row r="26987" spans="7:12" x14ac:dyDescent="0.15">
      <c r="G26987"/>
      <c r="H26987"/>
      <c r="I26987"/>
      <c r="J26987"/>
      <c r="K26987"/>
      <c r="L26987" s="172"/>
    </row>
    <row r="26988" spans="7:12" x14ac:dyDescent="0.15">
      <c r="G26988"/>
      <c r="H26988"/>
      <c r="I26988"/>
      <c r="J26988"/>
      <c r="K26988"/>
      <c r="L26988" s="172"/>
    </row>
    <row r="26989" spans="7:12" x14ac:dyDescent="0.15">
      <c r="G26989"/>
      <c r="H26989"/>
      <c r="I26989"/>
      <c r="J26989"/>
      <c r="K26989"/>
      <c r="L26989" s="172"/>
    </row>
    <row r="26990" spans="7:12" x14ac:dyDescent="0.15">
      <c r="G26990"/>
      <c r="H26990"/>
      <c r="I26990"/>
      <c r="J26990"/>
      <c r="K26990"/>
      <c r="L26990" s="172"/>
    </row>
    <row r="26991" spans="7:12" x14ac:dyDescent="0.15">
      <c r="G26991"/>
      <c r="H26991"/>
      <c r="I26991"/>
      <c r="J26991"/>
      <c r="K26991"/>
      <c r="L26991" s="172"/>
    </row>
    <row r="26992" spans="7:12" x14ac:dyDescent="0.15">
      <c r="G26992"/>
      <c r="H26992"/>
      <c r="I26992"/>
      <c r="J26992"/>
      <c r="K26992"/>
      <c r="L26992" s="172"/>
    </row>
    <row r="26993" spans="7:12" x14ac:dyDescent="0.15">
      <c r="G26993"/>
      <c r="H26993"/>
      <c r="I26993"/>
      <c r="J26993"/>
      <c r="K26993"/>
      <c r="L26993" s="172"/>
    </row>
    <row r="26994" spans="7:12" x14ac:dyDescent="0.15">
      <c r="G26994"/>
      <c r="H26994"/>
      <c r="I26994"/>
      <c r="J26994"/>
      <c r="K26994"/>
      <c r="L26994" s="172"/>
    </row>
    <row r="26995" spans="7:12" x14ac:dyDescent="0.15">
      <c r="G26995"/>
      <c r="H26995"/>
      <c r="I26995"/>
      <c r="J26995"/>
      <c r="K26995"/>
      <c r="L26995" s="172"/>
    </row>
    <row r="26996" spans="7:12" x14ac:dyDescent="0.15">
      <c r="G26996"/>
      <c r="H26996"/>
      <c r="I26996"/>
      <c r="J26996"/>
      <c r="K26996"/>
      <c r="L26996" s="172"/>
    </row>
    <row r="26997" spans="7:12" x14ac:dyDescent="0.15">
      <c r="G26997"/>
      <c r="H26997"/>
      <c r="I26997"/>
      <c r="J26997"/>
      <c r="K26997"/>
      <c r="L26997" s="172"/>
    </row>
    <row r="26998" spans="7:12" x14ac:dyDescent="0.15">
      <c r="G26998"/>
      <c r="H26998"/>
      <c r="I26998"/>
      <c r="J26998"/>
      <c r="K26998"/>
      <c r="L26998" s="172"/>
    </row>
    <row r="26999" spans="7:12" x14ac:dyDescent="0.15">
      <c r="G26999"/>
      <c r="H26999"/>
      <c r="I26999"/>
      <c r="J26999"/>
      <c r="K26999"/>
      <c r="L26999" s="172"/>
    </row>
    <row r="27000" spans="7:12" x14ac:dyDescent="0.15">
      <c r="G27000"/>
      <c r="H27000"/>
      <c r="I27000"/>
      <c r="J27000"/>
      <c r="K27000"/>
      <c r="L27000" s="172"/>
    </row>
    <row r="27001" spans="7:12" x14ac:dyDescent="0.15">
      <c r="G27001"/>
      <c r="H27001"/>
      <c r="I27001"/>
      <c r="J27001"/>
      <c r="K27001"/>
      <c r="L27001" s="172"/>
    </row>
    <row r="27002" spans="7:12" x14ac:dyDescent="0.15">
      <c r="G27002"/>
      <c r="H27002"/>
      <c r="I27002"/>
      <c r="J27002"/>
      <c r="K27002"/>
      <c r="L27002" s="172"/>
    </row>
    <row r="27003" spans="7:12" x14ac:dyDescent="0.15">
      <c r="G27003"/>
      <c r="H27003"/>
      <c r="I27003"/>
      <c r="J27003"/>
      <c r="K27003"/>
      <c r="L27003" s="172"/>
    </row>
    <row r="27004" spans="7:12" x14ac:dyDescent="0.15">
      <c r="G27004"/>
      <c r="H27004"/>
      <c r="I27004"/>
      <c r="J27004"/>
      <c r="K27004"/>
      <c r="L27004" s="172"/>
    </row>
    <row r="27005" spans="7:12" x14ac:dyDescent="0.15">
      <c r="G27005"/>
      <c r="H27005"/>
      <c r="I27005"/>
      <c r="J27005"/>
      <c r="K27005"/>
      <c r="L27005" s="172"/>
    </row>
    <row r="27006" spans="7:12" x14ac:dyDescent="0.15">
      <c r="G27006"/>
      <c r="H27006"/>
      <c r="I27006"/>
      <c r="J27006"/>
      <c r="K27006"/>
      <c r="L27006" s="172"/>
    </row>
    <row r="27007" spans="7:12" x14ac:dyDescent="0.15">
      <c r="G27007"/>
      <c r="H27007"/>
      <c r="I27007"/>
      <c r="J27007"/>
      <c r="K27007"/>
      <c r="L27007" s="172"/>
    </row>
    <row r="27008" spans="7:12" x14ac:dyDescent="0.15">
      <c r="G27008"/>
      <c r="H27008"/>
      <c r="I27008"/>
      <c r="J27008"/>
      <c r="K27008"/>
      <c r="L27008" s="172"/>
    </row>
    <row r="27009" spans="7:12" x14ac:dyDescent="0.15">
      <c r="G27009"/>
      <c r="H27009"/>
      <c r="I27009"/>
      <c r="J27009"/>
      <c r="K27009"/>
      <c r="L27009" s="172"/>
    </row>
    <row r="27010" spans="7:12" x14ac:dyDescent="0.15">
      <c r="G27010"/>
      <c r="H27010"/>
      <c r="I27010"/>
      <c r="J27010"/>
      <c r="K27010"/>
      <c r="L27010" s="172"/>
    </row>
    <row r="27011" spans="7:12" x14ac:dyDescent="0.15">
      <c r="G27011"/>
      <c r="H27011"/>
      <c r="I27011"/>
      <c r="J27011"/>
      <c r="K27011"/>
      <c r="L27011" s="172"/>
    </row>
    <row r="27012" spans="7:12" x14ac:dyDescent="0.15">
      <c r="G27012"/>
      <c r="H27012"/>
      <c r="I27012"/>
      <c r="J27012"/>
      <c r="K27012"/>
      <c r="L27012" s="172"/>
    </row>
    <row r="27013" spans="7:12" x14ac:dyDescent="0.15">
      <c r="G27013"/>
      <c r="H27013"/>
      <c r="I27013"/>
      <c r="J27013"/>
      <c r="K27013"/>
      <c r="L27013" s="172"/>
    </row>
    <row r="27014" spans="7:12" x14ac:dyDescent="0.15">
      <c r="G27014"/>
      <c r="H27014"/>
      <c r="I27014"/>
      <c r="J27014"/>
      <c r="K27014"/>
      <c r="L27014" s="172"/>
    </row>
    <row r="27015" spans="7:12" x14ac:dyDescent="0.15">
      <c r="G27015"/>
      <c r="H27015"/>
      <c r="I27015"/>
      <c r="J27015"/>
      <c r="K27015"/>
      <c r="L27015" s="172"/>
    </row>
    <row r="27016" spans="7:12" x14ac:dyDescent="0.15">
      <c r="G27016"/>
      <c r="H27016"/>
      <c r="I27016"/>
      <c r="J27016"/>
      <c r="K27016"/>
      <c r="L27016" s="172"/>
    </row>
    <row r="27017" spans="7:12" x14ac:dyDescent="0.15">
      <c r="G27017"/>
      <c r="H27017"/>
      <c r="I27017"/>
      <c r="J27017"/>
      <c r="K27017"/>
      <c r="L27017" s="172"/>
    </row>
    <row r="27018" spans="7:12" x14ac:dyDescent="0.15">
      <c r="G27018"/>
      <c r="H27018"/>
      <c r="I27018"/>
      <c r="J27018"/>
      <c r="K27018"/>
      <c r="L27018" s="172"/>
    </row>
    <row r="27019" spans="7:12" x14ac:dyDescent="0.15">
      <c r="G27019"/>
      <c r="H27019"/>
      <c r="I27019"/>
      <c r="J27019"/>
      <c r="K27019"/>
      <c r="L27019" s="172"/>
    </row>
    <row r="27020" spans="7:12" x14ac:dyDescent="0.15">
      <c r="G27020"/>
      <c r="H27020"/>
      <c r="I27020"/>
      <c r="J27020"/>
      <c r="K27020"/>
      <c r="L27020" s="172"/>
    </row>
    <row r="27021" spans="7:12" x14ac:dyDescent="0.15">
      <c r="G27021"/>
      <c r="H27021"/>
      <c r="I27021"/>
      <c r="J27021"/>
      <c r="K27021"/>
      <c r="L27021" s="172"/>
    </row>
    <row r="27022" spans="7:12" x14ac:dyDescent="0.15">
      <c r="G27022"/>
      <c r="H27022"/>
      <c r="I27022"/>
      <c r="J27022"/>
      <c r="K27022"/>
      <c r="L27022" s="172"/>
    </row>
    <row r="27023" spans="7:12" x14ac:dyDescent="0.15">
      <c r="G27023"/>
      <c r="H27023"/>
      <c r="I27023"/>
      <c r="J27023"/>
      <c r="K27023"/>
      <c r="L27023" s="172"/>
    </row>
    <row r="27024" spans="7:12" x14ac:dyDescent="0.15">
      <c r="G27024"/>
      <c r="H27024"/>
      <c r="I27024"/>
      <c r="J27024"/>
      <c r="K27024"/>
      <c r="L27024" s="172"/>
    </row>
    <row r="27025" spans="7:12" x14ac:dyDescent="0.15">
      <c r="G27025"/>
      <c r="H27025"/>
      <c r="I27025"/>
      <c r="J27025"/>
      <c r="K27025"/>
      <c r="L27025" s="172"/>
    </row>
    <row r="27026" spans="7:12" x14ac:dyDescent="0.15">
      <c r="G27026"/>
      <c r="H27026"/>
      <c r="I27026"/>
      <c r="J27026"/>
      <c r="K27026"/>
      <c r="L27026" s="172"/>
    </row>
    <row r="27027" spans="7:12" x14ac:dyDescent="0.15">
      <c r="G27027"/>
      <c r="H27027"/>
      <c r="I27027"/>
      <c r="J27027"/>
      <c r="K27027"/>
      <c r="L27027" s="172"/>
    </row>
    <row r="27028" spans="7:12" x14ac:dyDescent="0.15">
      <c r="G27028"/>
      <c r="H27028"/>
      <c r="I27028"/>
      <c r="J27028"/>
      <c r="K27028"/>
      <c r="L27028" s="172"/>
    </row>
    <row r="27029" spans="7:12" x14ac:dyDescent="0.15">
      <c r="G27029"/>
      <c r="H27029"/>
      <c r="I27029"/>
      <c r="J27029"/>
      <c r="K27029"/>
      <c r="L27029" s="172"/>
    </row>
    <row r="27030" spans="7:12" x14ac:dyDescent="0.15">
      <c r="G27030"/>
      <c r="H27030"/>
      <c r="I27030"/>
      <c r="J27030"/>
      <c r="K27030"/>
      <c r="L27030" s="172"/>
    </row>
    <row r="27031" spans="7:12" x14ac:dyDescent="0.15">
      <c r="G27031"/>
      <c r="H27031"/>
      <c r="I27031"/>
      <c r="J27031"/>
      <c r="K27031"/>
      <c r="L27031" s="172"/>
    </row>
    <row r="27032" spans="7:12" x14ac:dyDescent="0.15">
      <c r="G27032"/>
      <c r="H27032"/>
      <c r="I27032"/>
      <c r="J27032"/>
      <c r="K27032"/>
      <c r="L27032" s="172"/>
    </row>
    <row r="27033" spans="7:12" x14ac:dyDescent="0.15">
      <c r="G27033"/>
      <c r="H27033"/>
      <c r="I27033"/>
      <c r="J27033"/>
      <c r="K27033"/>
      <c r="L27033" s="172"/>
    </row>
    <row r="27034" spans="7:12" x14ac:dyDescent="0.15">
      <c r="G27034"/>
      <c r="H27034"/>
      <c r="I27034"/>
      <c r="J27034"/>
      <c r="K27034"/>
      <c r="L27034" s="172"/>
    </row>
    <row r="27035" spans="7:12" x14ac:dyDescent="0.15">
      <c r="G27035"/>
      <c r="H27035"/>
      <c r="I27035"/>
      <c r="J27035"/>
      <c r="K27035"/>
      <c r="L27035" s="172"/>
    </row>
    <row r="27036" spans="7:12" x14ac:dyDescent="0.15">
      <c r="G27036"/>
      <c r="H27036"/>
      <c r="I27036"/>
      <c r="J27036"/>
      <c r="K27036"/>
      <c r="L27036" s="172"/>
    </row>
    <row r="27037" spans="7:12" x14ac:dyDescent="0.15">
      <c r="G27037"/>
      <c r="H27037"/>
      <c r="I27037"/>
      <c r="J27037"/>
      <c r="K27037"/>
      <c r="L27037" s="172"/>
    </row>
    <row r="27038" spans="7:12" x14ac:dyDescent="0.15">
      <c r="G27038"/>
      <c r="H27038"/>
      <c r="I27038"/>
      <c r="J27038"/>
      <c r="K27038"/>
      <c r="L27038" s="172"/>
    </row>
    <row r="27039" spans="7:12" x14ac:dyDescent="0.15">
      <c r="G27039"/>
      <c r="H27039"/>
      <c r="I27039"/>
      <c r="J27039"/>
      <c r="K27039"/>
      <c r="L27039" s="172"/>
    </row>
    <row r="27040" spans="7:12" x14ac:dyDescent="0.15">
      <c r="G27040"/>
      <c r="H27040"/>
      <c r="I27040"/>
      <c r="J27040"/>
      <c r="K27040"/>
      <c r="L27040" s="172"/>
    </row>
    <row r="27041" spans="7:12" x14ac:dyDescent="0.15">
      <c r="G27041"/>
      <c r="H27041"/>
      <c r="I27041"/>
      <c r="J27041"/>
      <c r="K27041"/>
      <c r="L27041" s="172"/>
    </row>
    <row r="27042" spans="7:12" x14ac:dyDescent="0.15">
      <c r="G27042"/>
      <c r="H27042"/>
      <c r="I27042"/>
      <c r="J27042"/>
      <c r="K27042"/>
      <c r="L27042" s="172"/>
    </row>
    <row r="27043" spans="7:12" x14ac:dyDescent="0.15">
      <c r="G27043"/>
      <c r="H27043"/>
      <c r="I27043"/>
      <c r="J27043"/>
      <c r="K27043"/>
      <c r="L27043" s="172"/>
    </row>
    <row r="27044" spans="7:12" x14ac:dyDescent="0.15">
      <c r="G27044"/>
      <c r="H27044"/>
      <c r="I27044"/>
      <c r="J27044"/>
      <c r="K27044"/>
      <c r="L27044" s="172"/>
    </row>
    <row r="27045" spans="7:12" x14ac:dyDescent="0.15">
      <c r="G27045"/>
      <c r="H27045"/>
      <c r="I27045"/>
      <c r="J27045"/>
      <c r="K27045"/>
      <c r="L27045" s="172"/>
    </row>
    <row r="27046" spans="7:12" x14ac:dyDescent="0.15">
      <c r="G27046"/>
      <c r="H27046"/>
      <c r="I27046"/>
      <c r="J27046"/>
      <c r="K27046"/>
      <c r="L27046" s="172"/>
    </row>
    <row r="27047" spans="7:12" x14ac:dyDescent="0.15">
      <c r="G27047"/>
      <c r="H27047"/>
      <c r="I27047"/>
      <c r="J27047"/>
      <c r="K27047"/>
      <c r="L27047" s="172"/>
    </row>
    <row r="27048" spans="7:12" x14ac:dyDescent="0.15">
      <c r="G27048"/>
      <c r="H27048"/>
      <c r="I27048"/>
      <c r="J27048"/>
      <c r="K27048"/>
      <c r="L27048" s="172"/>
    </row>
    <row r="27049" spans="7:12" x14ac:dyDescent="0.15">
      <c r="G27049"/>
      <c r="H27049"/>
      <c r="I27049"/>
      <c r="J27049"/>
      <c r="K27049"/>
      <c r="L27049" s="172"/>
    </row>
    <row r="27050" spans="7:12" x14ac:dyDescent="0.15">
      <c r="G27050"/>
      <c r="H27050"/>
      <c r="I27050"/>
      <c r="J27050"/>
      <c r="K27050"/>
      <c r="L27050" s="172"/>
    </row>
    <row r="27051" spans="7:12" x14ac:dyDescent="0.15">
      <c r="G27051"/>
      <c r="H27051"/>
      <c r="I27051"/>
      <c r="J27051"/>
      <c r="K27051"/>
      <c r="L27051" s="172"/>
    </row>
    <row r="27052" spans="7:12" x14ac:dyDescent="0.15">
      <c r="G27052"/>
      <c r="H27052"/>
      <c r="I27052"/>
      <c r="J27052"/>
      <c r="K27052"/>
      <c r="L27052" s="172"/>
    </row>
    <row r="27053" spans="7:12" x14ac:dyDescent="0.15">
      <c r="G27053"/>
      <c r="H27053"/>
      <c r="I27053"/>
      <c r="J27053"/>
      <c r="K27053"/>
      <c r="L27053" s="172"/>
    </row>
    <row r="27054" spans="7:12" x14ac:dyDescent="0.15">
      <c r="G27054"/>
      <c r="H27054"/>
      <c r="I27054"/>
      <c r="J27054"/>
      <c r="K27054"/>
      <c r="L27054" s="172"/>
    </row>
    <row r="27055" spans="7:12" x14ac:dyDescent="0.15">
      <c r="G27055"/>
      <c r="H27055"/>
      <c r="I27055"/>
      <c r="J27055"/>
      <c r="K27055"/>
      <c r="L27055" s="172"/>
    </row>
    <row r="27056" spans="7:12" x14ac:dyDescent="0.15">
      <c r="G27056"/>
      <c r="H27056"/>
      <c r="I27056"/>
      <c r="J27056"/>
      <c r="K27056"/>
      <c r="L27056" s="172"/>
    </row>
    <row r="27057" spans="7:12" x14ac:dyDescent="0.15">
      <c r="G27057"/>
      <c r="H27057"/>
      <c r="I27057"/>
      <c r="J27057"/>
      <c r="K27057"/>
      <c r="L27057" s="172"/>
    </row>
    <row r="27058" spans="7:12" x14ac:dyDescent="0.15">
      <c r="G27058"/>
      <c r="H27058"/>
      <c r="I27058"/>
      <c r="J27058"/>
      <c r="K27058"/>
      <c r="L27058" s="172"/>
    </row>
    <row r="27059" spans="7:12" x14ac:dyDescent="0.15">
      <c r="G27059"/>
      <c r="H27059"/>
      <c r="I27059"/>
      <c r="J27059"/>
      <c r="K27059"/>
      <c r="L27059" s="172"/>
    </row>
    <row r="27060" spans="7:12" x14ac:dyDescent="0.15">
      <c r="G27060"/>
      <c r="H27060"/>
      <c r="I27060"/>
      <c r="J27060"/>
      <c r="K27060"/>
      <c r="L27060" s="172"/>
    </row>
    <row r="27061" spans="7:12" x14ac:dyDescent="0.15">
      <c r="G27061"/>
      <c r="H27061"/>
      <c r="I27061"/>
      <c r="J27061"/>
      <c r="K27061"/>
      <c r="L27061" s="172"/>
    </row>
    <row r="27062" spans="7:12" x14ac:dyDescent="0.15">
      <c r="G27062"/>
      <c r="H27062"/>
      <c r="I27062"/>
      <c r="J27062"/>
      <c r="K27062"/>
      <c r="L27062" s="172"/>
    </row>
    <row r="27063" spans="7:12" x14ac:dyDescent="0.15">
      <c r="G27063"/>
      <c r="H27063"/>
      <c r="I27063"/>
      <c r="J27063"/>
      <c r="K27063"/>
      <c r="L27063" s="172"/>
    </row>
    <row r="27064" spans="7:12" x14ac:dyDescent="0.15">
      <c r="G27064"/>
      <c r="H27064"/>
      <c r="I27064"/>
      <c r="J27064"/>
      <c r="K27064"/>
      <c r="L27064" s="172"/>
    </row>
    <row r="27065" spans="7:12" x14ac:dyDescent="0.15">
      <c r="G27065"/>
      <c r="H27065"/>
      <c r="I27065"/>
      <c r="J27065"/>
      <c r="K27065"/>
      <c r="L27065" s="172"/>
    </row>
    <row r="27066" spans="7:12" x14ac:dyDescent="0.15">
      <c r="G27066"/>
      <c r="H27066"/>
      <c r="I27066"/>
      <c r="J27066"/>
      <c r="K27066"/>
      <c r="L27066" s="172"/>
    </row>
    <row r="27067" spans="7:12" x14ac:dyDescent="0.15">
      <c r="G27067"/>
      <c r="H27067"/>
      <c r="I27067"/>
      <c r="J27067"/>
      <c r="K27067"/>
      <c r="L27067" s="172"/>
    </row>
    <row r="27068" spans="7:12" x14ac:dyDescent="0.15">
      <c r="G27068"/>
      <c r="H27068"/>
      <c r="I27068"/>
      <c r="J27068"/>
      <c r="K27068"/>
      <c r="L27068" s="172"/>
    </row>
    <row r="27069" spans="7:12" x14ac:dyDescent="0.15">
      <c r="G27069"/>
      <c r="H27069"/>
      <c r="I27069"/>
      <c r="J27069"/>
      <c r="K27069"/>
      <c r="L27069" s="172"/>
    </row>
    <row r="27070" spans="7:12" x14ac:dyDescent="0.15">
      <c r="G27070"/>
      <c r="H27070"/>
      <c r="I27070"/>
      <c r="J27070"/>
      <c r="K27070"/>
      <c r="L27070" s="172"/>
    </row>
    <row r="27071" spans="7:12" x14ac:dyDescent="0.15">
      <c r="G27071"/>
      <c r="H27071"/>
      <c r="I27071"/>
      <c r="J27071"/>
      <c r="K27071"/>
      <c r="L27071" s="172"/>
    </row>
    <row r="27072" spans="7:12" x14ac:dyDescent="0.15">
      <c r="G27072"/>
      <c r="H27072"/>
      <c r="I27072"/>
      <c r="J27072"/>
      <c r="K27072"/>
      <c r="L27072" s="172"/>
    </row>
    <row r="27073" spans="7:12" x14ac:dyDescent="0.15">
      <c r="G27073"/>
      <c r="H27073"/>
      <c r="I27073"/>
      <c r="J27073"/>
      <c r="K27073"/>
      <c r="L27073" s="172"/>
    </row>
    <row r="27074" spans="7:12" x14ac:dyDescent="0.15">
      <c r="G27074"/>
      <c r="H27074"/>
      <c r="I27074"/>
      <c r="J27074"/>
      <c r="K27074"/>
      <c r="L27074" s="172"/>
    </row>
    <row r="27075" spans="7:12" x14ac:dyDescent="0.15">
      <c r="G27075"/>
      <c r="H27075"/>
      <c r="I27075"/>
      <c r="J27075"/>
      <c r="K27075"/>
      <c r="L27075" s="172"/>
    </row>
    <row r="27076" spans="7:12" x14ac:dyDescent="0.15">
      <c r="G27076"/>
      <c r="H27076"/>
      <c r="I27076"/>
      <c r="J27076"/>
      <c r="K27076"/>
      <c r="L27076" s="172"/>
    </row>
    <row r="27077" spans="7:12" x14ac:dyDescent="0.15">
      <c r="G27077"/>
      <c r="H27077"/>
      <c r="I27077"/>
      <c r="J27077"/>
      <c r="K27077"/>
      <c r="L27077" s="172"/>
    </row>
    <row r="27078" spans="7:12" x14ac:dyDescent="0.15">
      <c r="G27078"/>
      <c r="H27078"/>
      <c r="I27078"/>
      <c r="J27078"/>
      <c r="K27078"/>
      <c r="L27078" s="172"/>
    </row>
    <row r="27079" spans="7:12" x14ac:dyDescent="0.15">
      <c r="G27079"/>
      <c r="H27079"/>
      <c r="I27079"/>
      <c r="J27079"/>
      <c r="K27079"/>
      <c r="L27079" s="172"/>
    </row>
    <row r="27080" spans="7:12" x14ac:dyDescent="0.15">
      <c r="G27080"/>
      <c r="H27080"/>
      <c r="I27080"/>
      <c r="J27080"/>
      <c r="K27080"/>
      <c r="L27080" s="172"/>
    </row>
    <row r="27081" spans="7:12" x14ac:dyDescent="0.15">
      <c r="G27081"/>
      <c r="H27081"/>
      <c r="I27081"/>
      <c r="J27081"/>
      <c r="K27081"/>
      <c r="L27081" s="172"/>
    </row>
    <row r="27082" spans="7:12" x14ac:dyDescent="0.15">
      <c r="G27082"/>
      <c r="H27082"/>
      <c r="I27082"/>
      <c r="J27082"/>
      <c r="K27082"/>
      <c r="L27082" s="172"/>
    </row>
    <row r="27083" spans="7:12" x14ac:dyDescent="0.15">
      <c r="G27083"/>
      <c r="H27083"/>
      <c r="I27083"/>
      <c r="J27083"/>
      <c r="K27083"/>
      <c r="L27083" s="172"/>
    </row>
    <row r="27084" spans="7:12" x14ac:dyDescent="0.15">
      <c r="G27084"/>
      <c r="H27084"/>
      <c r="I27084"/>
      <c r="J27084"/>
      <c r="K27084"/>
      <c r="L27084" s="172"/>
    </row>
    <row r="27085" spans="7:12" x14ac:dyDescent="0.15">
      <c r="G27085"/>
      <c r="H27085"/>
      <c r="I27085"/>
      <c r="J27085"/>
      <c r="K27085"/>
      <c r="L27085" s="172"/>
    </row>
    <row r="27086" spans="7:12" x14ac:dyDescent="0.15">
      <c r="G27086"/>
      <c r="H27086"/>
      <c r="I27086"/>
      <c r="J27086"/>
      <c r="K27086"/>
      <c r="L27086" s="172"/>
    </row>
    <row r="27087" spans="7:12" x14ac:dyDescent="0.15">
      <c r="G27087"/>
      <c r="H27087"/>
      <c r="I27087"/>
      <c r="J27087"/>
      <c r="K27087"/>
      <c r="L27087" s="172"/>
    </row>
    <row r="27088" spans="7:12" x14ac:dyDescent="0.15">
      <c r="G27088"/>
      <c r="H27088"/>
      <c r="I27088"/>
      <c r="J27088"/>
      <c r="K27088"/>
      <c r="L27088" s="172"/>
    </row>
    <row r="27089" spans="7:12" x14ac:dyDescent="0.15">
      <c r="G27089"/>
      <c r="H27089"/>
      <c r="I27089"/>
      <c r="J27089"/>
      <c r="K27089"/>
      <c r="L27089" s="172"/>
    </row>
    <row r="27090" spans="7:12" x14ac:dyDescent="0.15">
      <c r="G27090"/>
      <c r="H27090"/>
      <c r="I27090"/>
      <c r="J27090"/>
      <c r="K27090"/>
      <c r="L27090" s="172"/>
    </row>
    <row r="27091" spans="7:12" x14ac:dyDescent="0.15">
      <c r="G27091"/>
      <c r="H27091"/>
      <c r="I27091"/>
      <c r="J27091"/>
      <c r="K27091"/>
      <c r="L27091" s="172"/>
    </row>
    <row r="27092" spans="7:12" x14ac:dyDescent="0.15">
      <c r="G27092"/>
      <c r="H27092"/>
      <c r="I27092"/>
      <c r="J27092"/>
      <c r="K27092"/>
      <c r="L27092" s="172"/>
    </row>
    <row r="27093" spans="7:12" x14ac:dyDescent="0.15">
      <c r="G27093"/>
      <c r="H27093"/>
      <c r="I27093"/>
      <c r="J27093"/>
      <c r="K27093"/>
      <c r="L27093" s="172"/>
    </row>
    <row r="27094" spans="7:12" x14ac:dyDescent="0.15">
      <c r="G27094"/>
      <c r="H27094"/>
      <c r="I27094"/>
      <c r="J27094"/>
      <c r="K27094"/>
      <c r="L27094" s="172"/>
    </row>
    <row r="27095" spans="7:12" x14ac:dyDescent="0.15">
      <c r="G27095"/>
      <c r="H27095"/>
      <c r="I27095"/>
      <c r="J27095"/>
      <c r="K27095"/>
      <c r="L27095" s="172"/>
    </row>
    <row r="27096" spans="7:12" x14ac:dyDescent="0.15">
      <c r="G27096"/>
      <c r="H27096"/>
      <c r="I27096"/>
      <c r="J27096"/>
      <c r="K27096"/>
      <c r="L27096" s="172"/>
    </row>
    <row r="27097" spans="7:12" x14ac:dyDescent="0.15">
      <c r="G27097"/>
      <c r="H27097"/>
      <c r="I27097"/>
      <c r="J27097"/>
      <c r="K27097"/>
      <c r="L27097" s="172"/>
    </row>
    <row r="27098" spans="7:12" x14ac:dyDescent="0.15">
      <c r="G27098"/>
      <c r="H27098"/>
      <c r="I27098"/>
      <c r="J27098"/>
      <c r="K27098"/>
      <c r="L27098" s="172"/>
    </row>
    <row r="27099" spans="7:12" x14ac:dyDescent="0.15">
      <c r="G27099"/>
      <c r="H27099"/>
      <c r="I27099"/>
      <c r="J27099"/>
      <c r="K27099"/>
      <c r="L27099" s="172"/>
    </row>
    <row r="27100" spans="7:12" x14ac:dyDescent="0.15">
      <c r="G27100"/>
      <c r="H27100"/>
      <c r="I27100"/>
      <c r="J27100"/>
      <c r="K27100"/>
      <c r="L27100" s="172"/>
    </row>
    <row r="27101" spans="7:12" x14ac:dyDescent="0.15">
      <c r="G27101"/>
      <c r="H27101"/>
      <c r="I27101"/>
      <c r="J27101"/>
      <c r="K27101"/>
      <c r="L27101" s="172"/>
    </row>
    <row r="27102" spans="7:12" x14ac:dyDescent="0.15">
      <c r="G27102"/>
      <c r="H27102"/>
      <c r="I27102"/>
      <c r="J27102"/>
      <c r="K27102"/>
      <c r="L27102" s="172"/>
    </row>
    <row r="27103" spans="7:12" x14ac:dyDescent="0.15">
      <c r="G27103"/>
      <c r="H27103"/>
      <c r="I27103"/>
      <c r="J27103"/>
      <c r="K27103"/>
      <c r="L27103" s="172"/>
    </row>
    <row r="27104" spans="7:12" x14ac:dyDescent="0.15">
      <c r="G27104"/>
      <c r="H27104"/>
      <c r="I27104"/>
      <c r="J27104"/>
      <c r="K27104"/>
      <c r="L27104" s="172"/>
    </row>
    <row r="27105" spans="7:12" x14ac:dyDescent="0.15">
      <c r="G27105"/>
      <c r="H27105"/>
      <c r="I27105"/>
      <c r="J27105"/>
      <c r="K27105"/>
      <c r="L27105" s="172"/>
    </row>
    <row r="27106" spans="7:12" x14ac:dyDescent="0.15">
      <c r="G27106"/>
      <c r="H27106"/>
      <c r="I27106"/>
      <c r="J27106"/>
      <c r="K27106"/>
      <c r="L27106" s="172"/>
    </row>
    <row r="27107" spans="7:12" x14ac:dyDescent="0.15">
      <c r="G27107"/>
      <c r="H27107"/>
      <c r="I27107"/>
      <c r="J27107"/>
      <c r="K27107"/>
      <c r="L27107" s="172"/>
    </row>
    <row r="27108" spans="7:12" x14ac:dyDescent="0.15">
      <c r="G27108"/>
      <c r="H27108"/>
      <c r="I27108"/>
      <c r="J27108"/>
      <c r="K27108"/>
      <c r="L27108" s="172"/>
    </row>
    <row r="27109" spans="7:12" x14ac:dyDescent="0.15">
      <c r="G27109"/>
      <c r="H27109"/>
      <c r="I27109"/>
      <c r="J27109"/>
      <c r="K27109"/>
      <c r="L27109" s="172"/>
    </row>
    <row r="27110" spans="7:12" x14ac:dyDescent="0.15">
      <c r="G27110"/>
      <c r="H27110"/>
      <c r="I27110"/>
      <c r="J27110"/>
      <c r="K27110"/>
      <c r="L27110" s="172"/>
    </row>
    <row r="27111" spans="7:12" x14ac:dyDescent="0.15">
      <c r="G27111"/>
      <c r="H27111"/>
      <c r="I27111"/>
      <c r="J27111"/>
      <c r="K27111"/>
      <c r="L27111" s="172"/>
    </row>
    <row r="27112" spans="7:12" x14ac:dyDescent="0.15">
      <c r="G27112"/>
      <c r="H27112"/>
      <c r="I27112"/>
      <c r="J27112"/>
      <c r="K27112"/>
      <c r="L27112" s="172"/>
    </row>
    <row r="27113" spans="7:12" x14ac:dyDescent="0.15">
      <c r="G27113"/>
      <c r="H27113"/>
      <c r="I27113"/>
      <c r="J27113"/>
      <c r="K27113"/>
      <c r="L27113" s="172"/>
    </row>
    <row r="27114" spans="7:12" x14ac:dyDescent="0.15">
      <c r="G27114"/>
      <c r="H27114"/>
      <c r="I27114"/>
      <c r="J27114"/>
      <c r="K27114"/>
      <c r="L27114" s="172"/>
    </row>
    <row r="27115" spans="7:12" x14ac:dyDescent="0.15">
      <c r="G27115"/>
      <c r="H27115"/>
      <c r="I27115"/>
      <c r="J27115"/>
      <c r="K27115"/>
      <c r="L27115" s="172"/>
    </row>
    <row r="27116" spans="7:12" x14ac:dyDescent="0.15">
      <c r="G27116"/>
      <c r="H27116"/>
      <c r="I27116"/>
      <c r="J27116"/>
      <c r="K27116"/>
      <c r="L27116" s="172"/>
    </row>
    <row r="27117" spans="7:12" x14ac:dyDescent="0.15">
      <c r="G27117"/>
      <c r="H27117"/>
      <c r="I27117"/>
      <c r="J27117"/>
      <c r="K27117"/>
      <c r="L27117" s="172"/>
    </row>
    <row r="27118" spans="7:12" x14ac:dyDescent="0.15">
      <c r="G27118"/>
      <c r="H27118"/>
      <c r="I27118"/>
      <c r="J27118"/>
      <c r="K27118"/>
      <c r="L27118" s="172"/>
    </row>
    <row r="27119" spans="7:12" x14ac:dyDescent="0.15">
      <c r="G27119"/>
      <c r="H27119"/>
      <c r="I27119"/>
      <c r="J27119"/>
      <c r="K27119"/>
      <c r="L27119" s="172"/>
    </row>
    <row r="27120" spans="7:12" x14ac:dyDescent="0.15">
      <c r="G27120"/>
      <c r="H27120"/>
      <c r="I27120"/>
      <c r="J27120"/>
      <c r="K27120"/>
      <c r="L27120" s="172"/>
    </row>
    <row r="27121" spans="7:12" x14ac:dyDescent="0.15">
      <c r="G27121"/>
      <c r="H27121"/>
      <c r="I27121"/>
      <c r="J27121"/>
      <c r="K27121"/>
      <c r="L27121" s="172"/>
    </row>
    <row r="27122" spans="7:12" x14ac:dyDescent="0.15">
      <c r="G27122"/>
      <c r="H27122"/>
      <c r="I27122"/>
      <c r="J27122"/>
      <c r="K27122"/>
      <c r="L27122" s="172"/>
    </row>
    <row r="27123" spans="7:12" x14ac:dyDescent="0.15">
      <c r="G27123"/>
      <c r="H27123"/>
      <c r="I27123"/>
      <c r="J27123"/>
      <c r="K27123"/>
      <c r="L27123" s="172"/>
    </row>
    <row r="27124" spans="7:12" x14ac:dyDescent="0.15">
      <c r="G27124"/>
      <c r="H27124"/>
      <c r="I27124"/>
      <c r="J27124"/>
      <c r="K27124"/>
      <c r="L27124" s="172"/>
    </row>
    <row r="27125" spans="7:12" x14ac:dyDescent="0.15">
      <c r="G27125"/>
      <c r="H27125"/>
      <c r="I27125"/>
      <c r="J27125"/>
      <c r="K27125"/>
      <c r="L27125" s="172"/>
    </row>
    <row r="27126" spans="7:12" x14ac:dyDescent="0.15">
      <c r="G27126"/>
      <c r="H27126"/>
      <c r="I27126"/>
      <c r="J27126"/>
      <c r="K27126"/>
      <c r="L27126" s="172"/>
    </row>
    <row r="27127" spans="7:12" x14ac:dyDescent="0.15">
      <c r="G27127"/>
      <c r="H27127"/>
      <c r="I27127"/>
      <c r="J27127"/>
      <c r="K27127"/>
      <c r="L27127" s="172"/>
    </row>
    <row r="27128" spans="7:12" x14ac:dyDescent="0.15">
      <c r="G27128"/>
      <c r="H27128"/>
      <c r="I27128"/>
      <c r="J27128"/>
      <c r="K27128"/>
      <c r="L27128" s="172"/>
    </row>
    <row r="27129" spans="7:12" x14ac:dyDescent="0.15">
      <c r="G27129"/>
      <c r="H27129"/>
      <c r="I27129"/>
      <c r="J27129"/>
      <c r="K27129"/>
      <c r="L27129" s="172"/>
    </row>
    <row r="27130" spans="7:12" x14ac:dyDescent="0.15">
      <c r="G27130"/>
      <c r="H27130"/>
      <c r="I27130"/>
      <c r="J27130"/>
      <c r="K27130"/>
      <c r="L27130" s="172"/>
    </row>
    <row r="27131" spans="7:12" x14ac:dyDescent="0.15">
      <c r="G27131"/>
      <c r="H27131"/>
      <c r="I27131"/>
      <c r="J27131"/>
      <c r="K27131"/>
      <c r="L27131" s="172"/>
    </row>
    <row r="27132" spans="7:12" x14ac:dyDescent="0.15">
      <c r="G27132"/>
      <c r="H27132"/>
      <c r="I27132"/>
      <c r="J27132"/>
      <c r="K27132"/>
      <c r="L27132" s="172"/>
    </row>
    <row r="27133" spans="7:12" x14ac:dyDescent="0.15">
      <c r="G27133"/>
      <c r="H27133"/>
      <c r="I27133"/>
      <c r="J27133"/>
      <c r="K27133"/>
      <c r="L27133" s="172"/>
    </row>
    <row r="27134" spans="7:12" x14ac:dyDescent="0.15">
      <c r="G27134"/>
      <c r="H27134"/>
      <c r="I27134"/>
      <c r="J27134"/>
      <c r="K27134"/>
      <c r="L27134" s="172"/>
    </row>
    <row r="27135" spans="7:12" x14ac:dyDescent="0.15">
      <c r="G27135"/>
      <c r="H27135"/>
      <c r="I27135"/>
      <c r="J27135"/>
      <c r="K27135"/>
      <c r="L27135" s="172"/>
    </row>
    <row r="27136" spans="7:12" x14ac:dyDescent="0.15">
      <c r="G27136"/>
      <c r="H27136"/>
      <c r="I27136"/>
      <c r="J27136"/>
      <c r="K27136"/>
      <c r="L27136" s="172"/>
    </row>
    <row r="27137" spans="7:12" x14ac:dyDescent="0.15">
      <c r="G27137"/>
      <c r="H27137"/>
      <c r="I27137"/>
      <c r="J27137"/>
      <c r="K27137"/>
      <c r="L27137" s="172"/>
    </row>
    <row r="27138" spans="7:12" x14ac:dyDescent="0.15">
      <c r="G27138"/>
      <c r="H27138"/>
      <c r="I27138"/>
      <c r="J27138"/>
      <c r="K27138"/>
      <c r="L27138" s="172"/>
    </row>
    <row r="27139" spans="7:12" x14ac:dyDescent="0.15">
      <c r="G27139"/>
      <c r="H27139"/>
      <c r="I27139"/>
      <c r="J27139"/>
      <c r="K27139"/>
      <c r="L27139" s="172"/>
    </row>
    <row r="27140" spans="7:12" x14ac:dyDescent="0.15">
      <c r="G27140"/>
      <c r="H27140"/>
      <c r="I27140"/>
      <c r="J27140"/>
      <c r="K27140"/>
      <c r="L27140" s="172"/>
    </row>
    <row r="27141" spans="7:12" x14ac:dyDescent="0.15">
      <c r="G27141"/>
      <c r="H27141"/>
      <c r="I27141"/>
      <c r="J27141"/>
      <c r="K27141"/>
      <c r="L27141" s="172"/>
    </row>
    <row r="27142" spans="7:12" x14ac:dyDescent="0.15">
      <c r="G27142"/>
      <c r="H27142"/>
      <c r="I27142"/>
      <c r="J27142"/>
      <c r="K27142"/>
      <c r="L27142" s="172"/>
    </row>
    <row r="27143" spans="7:12" x14ac:dyDescent="0.15">
      <c r="G27143"/>
      <c r="H27143"/>
      <c r="I27143"/>
      <c r="J27143"/>
      <c r="K27143"/>
      <c r="L27143" s="172"/>
    </row>
    <row r="27144" spans="7:12" x14ac:dyDescent="0.15">
      <c r="G27144"/>
      <c r="H27144"/>
      <c r="I27144"/>
      <c r="J27144"/>
      <c r="K27144"/>
      <c r="L27144" s="172"/>
    </row>
    <row r="27145" spans="7:12" x14ac:dyDescent="0.15">
      <c r="G27145"/>
      <c r="H27145"/>
      <c r="I27145"/>
      <c r="J27145"/>
      <c r="K27145"/>
      <c r="L27145" s="172"/>
    </row>
    <row r="27146" spans="7:12" x14ac:dyDescent="0.15">
      <c r="G27146"/>
      <c r="H27146"/>
      <c r="I27146"/>
      <c r="J27146"/>
      <c r="K27146"/>
      <c r="L27146" s="172"/>
    </row>
    <row r="27147" spans="7:12" x14ac:dyDescent="0.15">
      <c r="G27147"/>
      <c r="H27147"/>
      <c r="I27147"/>
      <c r="J27147"/>
      <c r="K27147"/>
      <c r="L27147" s="172"/>
    </row>
    <row r="27148" spans="7:12" x14ac:dyDescent="0.15">
      <c r="G27148"/>
      <c r="H27148"/>
      <c r="I27148"/>
      <c r="J27148"/>
      <c r="K27148"/>
      <c r="L27148" s="172"/>
    </row>
    <row r="27149" spans="7:12" x14ac:dyDescent="0.15">
      <c r="G27149"/>
      <c r="H27149"/>
      <c r="I27149"/>
      <c r="J27149"/>
      <c r="K27149"/>
      <c r="L27149" s="172"/>
    </row>
    <row r="27150" spans="7:12" x14ac:dyDescent="0.15">
      <c r="G27150"/>
      <c r="H27150"/>
      <c r="I27150"/>
      <c r="J27150"/>
      <c r="K27150"/>
      <c r="L27150" s="172"/>
    </row>
    <row r="27151" spans="7:12" x14ac:dyDescent="0.15">
      <c r="G27151"/>
      <c r="H27151"/>
      <c r="I27151"/>
      <c r="J27151"/>
      <c r="K27151"/>
      <c r="L27151" s="172"/>
    </row>
    <row r="27152" spans="7:12" x14ac:dyDescent="0.15">
      <c r="G27152"/>
      <c r="H27152"/>
      <c r="I27152"/>
      <c r="J27152"/>
      <c r="K27152"/>
      <c r="L27152" s="172"/>
    </row>
    <row r="27153" spans="7:12" x14ac:dyDescent="0.15">
      <c r="G27153"/>
      <c r="H27153"/>
      <c r="I27153"/>
      <c r="J27153"/>
      <c r="K27153"/>
      <c r="L27153" s="172"/>
    </row>
    <row r="27154" spans="7:12" x14ac:dyDescent="0.15">
      <c r="G27154"/>
      <c r="H27154"/>
      <c r="I27154"/>
      <c r="J27154"/>
      <c r="K27154"/>
      <c r="L27154" s="172"/>
    </row>
    <row r="27155" spans="7:12" x14ac:dyDescent="0.15">
      <c r="G27155"/>
      <c r="H27155"/>
      <c r="I27155"/>
      <c r="J27155"/>
      <c r="K27155"/>
      <c r="L27155" s="172"/>
    </row>
    <row r="27156" spans="7:12" x14ac:dyDescent="0.15">
      <c r="G27156"/>
      <c r="H27156"/>
      <c r="I27156"/>
      <c r="J27156"/>
      <c r="K27156"/>
      <c r="L27156" s="172"/>
    </row>
    <row r="27157" spans="7:12" x14ac:dyDescent="0.15">
      <c r="G27157"/>
      <c r="H27157"/>
      <c r="I27157"/>
      <c r="J27157"/>
      <c r="K27157"/>
      <c r="L27157" s="172"/>
    </row>
    <row r="27158" spans="7:12" x14ac:dyDescent="0.15">
      <c r="G27158"/>
      <c r="H27158"/>
      <c r="I27158"/>
      <c r="J27158"/>
      <c r="K27158"/>
      <c r="L27158" s="172"/>
    </row>
    <row r="27159" spans="7:12" x14ac:dyDescent="0.15">
      <c r="G27159"/>
      <c r="H27159"/>
      <c r="I27159"/>
      <c r="J27159"/>
      <c r="K27159"/>
      <c r="L27159" s="172"/>
    </row>
    <row r="27160" spans="7:12" x14ac:dyDescent="0.15">
      <c r="G27160"/>
      <c r="H27160"/>
      <c r="I27160"/>
      <c r="J27160"/>
      <c r="K27160"/>
      <c r="L27160" s="172"/>
    </row>
    <row r="27161" spans="7:12" x14ac:dyDescent="0.15">
      <c r="G27161"/>
      <c r="H27161"/>
      <c r="I27161"/>
      <c r="J27161"/>
      <c r="K27161"/>
      <c r="L27161" s="172"/>
    </row>
    <row r="27162" spans="7:12" x14ac:dyDescent="0.15">
      <c r="G27162"/>
      <c r="H27162"/>
      <c r="I27162"/>
      <c r="J27162"/>
      <c r="K27162"/>
      <c r="L27162" s="172"/>
    </row>
    <row r="27163" spans="7:12" x14ac:dyDescent="0.15">
      <c r="G27163"/>
      <c r="H27163"/>
      <c r="I27163"/>
      <c r="J27163"/>
      <c r="K27163"/>
      <c r="L27163" s="172"/>
    </row>
    <row r="27164" spans="7:12" x14ac:dyDescent="0.15">
      <c r="G27164"/>
      <c r="H27164"/>
      <c r="I27164"/>
      <c r="J27164"/>
      <c r="K27164"/>
      <c r="L27164" s="172"/>
    </row>
    <row r="27165" spans="7:12" x14ac:dyDescent="0.15">
      <c r="G27165"/>
      <c r="H27165"/>
      <c r="I27165"/>
      <c r="J27165"/>
      <c r="K27165"/>
      <c r="L27165" s="172"/>
    </row>
    <row r="27166" spans="7:12" x14ac:dyDescent="0.15">
      <c r="G27166"/>
      <c r="H27166"/>
      <c r="I27166"/>
      <c r="J27166"/>
      <c r="K27166"/>
      <c r="L27166" s="172"/>
    </row>
    <row r="27167" spans="7:12" x14ac:dyDescent="0.15">
      <c r="G27167"/>
      <c r="H27167"/>
      <c r="I27167"/>
      <c r="J27167"/>
      <c r="K27167"/>
      <c r="L27167" s="172"/>
    </row>
    <row r="27168" spans="7:12" x14ac:dyDescent="0.15">
      <c r="G27168"/>
      <c r="H27168"/>
      <c r="I27168"/>
      <c r="J27168"/>
      <c r="K27168"/>
      <c r="L27168" s="172"/>
    </row>
    <row r="27169" spans="7:12" x14ac:dyDescent="0.15">
      <c r="G27169"/>
      <c r="H27169"/>
      <c r="I27169"/>
      <c r="J27169"/>
      <c r="K27169"/>
      <c r="L27169" s="172"/>
    </row>
    <row r="27170" spans="7:12" x14ac:dyDescent="0.15">
      <c r="G27170"/>
      <c r="H27170"/>
      <c r="I27170"/>
      <c r="J27170"/>
      <c r="K27170"/>
      <c r="L27170" s="172"/>
    </row>
    <row r="27171" spans="7:12" x14ac:dyDescent="0.15">
      <c r="G27171"/>
      <c r="H27171"/>
      <c r="I27171"/>
      <c r="J27171"/>
      <c r="K27171"/>
      <c r="L27171" s="172"/>
    </row>
    <row r="27172" spans="7:12" x14ac:dyDescent="0.15">
      <c r="G27172"/>
      <c r="H27172"/>
      <c r="I27172"/>
      <c r="J27172"/>
      <c r="K27172"/>
      <c r="L27172" s="172"/>
    </row>
    <row r="27173" spans="7:12" x14ac:dyDescent="0.15">
      <c r="G27173"/>
      <c r="H27173"/>
      <c r="I27173"/>
      <c r="J27173"/>
      <c r="K27173"/>
      <c r="L27173" s="172"/>
    </row>
    <row r="27174" spans="7:12" x14ac:dyDescent="0.15">
      <c r="G27174"/>
      <c r="H27174"/>
      <c r="I27174"/>
      <c r="J27174"/>
      <c r="K27174"/>
      <c r="L27174" s="172"/>
    </row>
    <row r="27175" spans="7:12" x14ac:dyDescent="0.15">
      <c r="G27175"/>
      <c r="H27175"/>
      <c r="I27175"/>
      <c r="J27175"/>
      <c r="K27175"/>
      <c r="L27175" s="172"/>
    </row>
    <row r="27176" spans="7:12" x14ac:dyDescent="0.15">
      <c r="G27176"/>
      <c r="H27176"/>
      <c r="I27176"/>
      <c r="J27176"/>
      <c r="K27176"/>
      <c r="L27176" s="172"/>
    </row>
    <row r="27177" spans="7:12" x14ac:dyDescent="0.15">
      <c r="G27177"/>
      <c r="H27177"/>
      <c r="I27177"/>
      <c r="J27177"/>
      <c r="K27177"/>
      <c r="L27177" s="172"/>
    </row>
    <row r="27178" spans="7:12" x14ac:dyDescent="0.15">
      <c r="G27178"/>
      <c r="H27178"/>
      <c r="I27178"/>
      <c r="J27178"/>
      <c r="K27178"/>
      <c r="L27178" s="172"/>
    </row>
    <row r="27179" spans="7:12" x14ac:dyDescent="0.15">
      <c r="G27179"/>
      <c r="H27179"/>
      <c r="I27179"/>
      <c r="J27179"/>
      <c r="K27179"/>
      <c r="L27179" s="172"/>
    </row>
    <row r="27180" spans="7:12" x14ac:dyDescent="0.15">
      <c r="G27180"/>
      <c r="H27180"/>
      <c r="I27180"/>
      <c r="J27180"/>
      <c r="K27180"/>
      <c r="L27180" s="172"/>
    </row>
    <row r="27181" spans="7:12" x14ac:dyDescent="0.15">
      <c r="G27181"/>
      <c r="H27181"/>
      <c r="I27181"/>
      <c r="J27181"/>
      <c r="K27181"/>
      <c r="L27181" s="172"/>
    </row>
    <row r="27182" spans="7:12" x14ac:dyDescent="0.15">
      <c r="G27182"/>
      <c r="H27182"/>
      <c r="I27182"/>
      <c r="J27182"/>
      <c r="K27182"/>
      <c r="L27182" s="172"/>
    </row>
    <row r="27183" spans="7:12" x14ac:dyDescent="0.15">
      <c r="G27183"/>
      <c r="H27183"/>
      <c r="I27183"/>
      <c r="J27183"/>
      <c r="K27183"/>
      <c r="L27183" s="172"/>
    </row>
    <row r="27184" spans="7:12" x14ac:dyDescent="0.15">
      <c r="G27184"/>
      <c r="H27184"/>
      <c r="I27184"/>
      <c r="J27184"/>
      <c r="K27184"/>
      <c r="L27184" s="172"/>
    </row>
    <row r="27185" spans="7:12" x14ac:dyDescent="0.15">
      <c r="G27185"/>
      <c r="H27185"/>
      <c r="I27185"/>
      <c r="J27185"/>
      <c r="K27185"/>
      <c r="L27185" s="172"/>
    </row>
    <row r="27186" spans="7:12" x14ac:dyDescent="0.15">
      <c r="G27186"/>
      <c r="H27186"/>
      <c r="I27186"/>
      <c r="J27186"/>
      <c r="K27186"/>
      <c r="L27186" s="172"/>
    </row>
    <row r="27187" spans="7:12" x14ac:dyDescent="0.15">
      <c r="G27187"/>
      <c r="H27187"/>
      <c r="I27187"/>
      <c r="J27187"/>
      <c r="K27187"/>
      <c r="L27187" s="172"/>
    </row>
    <row r="27188" spans="7:12" x14ac:dyDescent="0.15">
      <c r="G27188"/>
      <c r="H27188"/>
      <c r="I27188"/>
      <c r="J27188"/>
      <c r="K27188"/>
      <c r="L27188" s="172"/>
    </row>
    <row r="27189" spans="7:12" x14ac:dyDescent="0.15">
      <c r="G27189"/>
      <c r="H27189"/>
      <c r="I27189"/>
      <c r="J27189"/>
      <c r="K27189"/>
      <c r="L27189" s="172"/>
    </row>
    <row r="27190" spans="7:12" x14ac:dyDescent="0.15">
      <c r="G27190"/>
      <c r="H27190"/>
      <c r="I27190"/>
      <c r="J27190"/>
      <c r="K27190"/>
      <c r="L27190" s="172"/>
    </row>
    <row r="27191" spans="7:12" x14ac:dyDescent="0.15">
      <c r="G27191"/>
      <c r="H27191"/>
      <c r="I27191"/>
      <c r="J27191"/>
      <c r="K27191"/>
      <c r="L27191" s="172"/>
    </row>
    <row r="27192" spans="7:12" x14ac:dyDescent="0.15">
      <c r="G27192"/>
      <c r="H27192"/>
      <c r="I27192"/>
      <c r="J27192"/>
      <c r="K27192"/>
      <c r="L27192" s="172"/>
    </row>
    <row r="27193" spans="7:12" x14ac:dyDescent="0.15">
      <c r="G27193"/>
      <c r="H27193"/>
      <c r="I27193"/>
      <c r="J27193"/>
      <c r="K27193"/>
      <c r="L27193" s="172"/>
    </row>
    <row r="27194" spans="7:12" x14ac:dyDescent="0.15">
      <c r="G27194"/>
      <c r="H27194"/>
      <c r="I27194"/>
      <c r="J27194"/>
      <c r="K27194"/>
      <c r="L27194" s="172"/>
    </row>
    <row r="27195" spans="7:12" x14ac:dyDescent="0.15">
      <c r="G27195"/>
      <c r="H27195"/>
      <c r="I27195"/>
      <c r="J27195"/>
      <c r="K27195"/>
      <c r="L27195" s="172"/>
    </row>
    <row r="27196" spans="7:12" x14ac:dyDescent="0.15">
      <c r="G27196"/>
      <c r="H27196"/>
      <c r="I27196"/>
      <c r="J27196"/>
      <c r="K27196"/>
      <c r="L27196" s="172"/>
    </row>
    <row r="27197" spans="7:12" x14ac:dyDescent="0.15">
      <c r="G27197"/>
      <c r="H27197"/>
      <c r="I27197"/>
      <c r="J27197"/>
      <c r="K27197"/>
      <c r="L27197" s="172"/>
    </row>
    <row r="27198" spans="7:12" x14ac:dyDescent="0.15">
      <c r="G27198"/>
      <c r="H27198"/>
      <c r="I27198"/>
      <c r="J27198"/>
      <c r="K27198"/>
      <c r="L27198" s="172"/>
    </row>
    <row r="27199" spans="7:12" x14ac:dyDescent="0.15">
      <c r="G27199"/>
      <c r="H27199"/>
      <c r="I27199"/>
      <c r="J27199"/>
      <c r="K27199"/>
      <c r="L27199" s="172"/>
    </row>
    <row r="27200" spans="7:12" x14ac:dyDescent="0.15">
      <c r="G27200"/>
      <c r="H27200"/>
      <c r="I27200"/>
      <c r="J27200"/>
      <c r="K27200"/>
      <c r="L27200" s="172"/>
    </row>
    <row r="27201" spans="7:12" x14ac:dyDescent="0.15">
      <c r="G27201"/>
      <c r="H27201"/>
      <c r="I27201"/>
      <c r="J27201"/>
      <c r="K27201"/>
      <c r="L27201" s="172"/>
    </row>
    <row r="27202" spans="7:12" x14ac:dyDescent="0.15">
      <c r="G27202"/>
      <c r="H27202"/>
      <c r="I27202"/>
      <c r="J27202"/>
      <c r="K27202"/>
      <c r="L27202" s="172"/>
    </row>
    <row r="27203" spans="7:12" x14ac:dyDescent="0.15">
      <c r="G27203"/>
      <c r="H27203"/>
      <c r="I27203"/>
      <c r="J27203"/>
      <c r="K27203"/>
      <c r="L27203" s="172"/>
    </row>
    <row r="27204" spans="7:12" x14ac:dyDescent="0.15">
      <c r="G27204"/>
      <c r="H27204"/>
      <c r="I27204"/>
      <c r="J27204"/>
      <c r="K27204"/>
      <c r="L27204" s="172"/>
    </row>
    <row r="27205" spans="7:12" x14ac:dyDescent="0.15">
      <c r="G27205"/>
      <c r="H27205"/>
      <c r="I27205"/>
      <c r="J27205"/>
      <c r="K27205"/>
      <c r="L27205" s="172"/>
    </row>
    <row r="27206" spans="7:12" x14ac:dyDescent="0.15">
      <c r="G27206"/>
      <c r="H27206"/>
      <c r="I27206"/>
      <c r="J27206"/>
      <c r="K27206"/>
      <c r="L27206" s="172"/>
    </row>
    <row r="27207" spans="7:12" x14ac:dyDescent="0.15">
      <c r="G27207"/>
      <c r="H27207"/>
      <c r="I27207"/>
      <c r="J27207"/>
      <c r="K27207"/>
      <c r="L27207" s="172"/>
    </row>
    <row r="27208" spans="7:12" x14ac:dyDescent="0.15">
      <c r="G27208"/>
      <c r="H27208"/>
      <c r="I27208"/>
      <c r="J27208"/>
      <c r="K27208"/>
      <c r="L27208" s="172"/>
    </row>
    <row r="27209" spans="7:12" x14ac:dyDescent="0.15">
      <c r="G27209"/>
      <c r="H27209"/>
      <c r="I27209"/>
      <c r="J27209"/>
      <c r="K27209"/>
      <c r="L27209" s="172"/>
    </row>
    <row r="27210" spans="7:12" x14ac:dyDescent="0.15">
      <c r="G27210"/>
      <c r="H27210"/>
      <c r="I27210"/>
      <c r="J27210"/>
      <c r="K27210"/>
      <c r="L27210" s="172"/>
    </row>
    <row r="27211" spans="7:12" x14ac:dyDescent="0.15">
      <c r="G27211"/>
      <c r="H27211"/>
      <c r="I27211"/>
      <c r="J27211"/>
      <c r="K27211"/>
      <c r="L27211" s="172"/>
    </row>
    <row r="27212" spans="7:12" x14ac:dyDescent="0.15">
      <c r="G27212"/>
      <c r="H27212"/>
      <c r="I27212"/>
      <c r="J27212"/>
      <c r="K27212"/>
      <c r="L27212" s="172"/>
    </row>
    <row r="27213" spans="7:12" x14ac:dyDescent="0.15">
      <c r="G27213"/>
      <c r="H27213"/>
      <c r="I27213"/>
      <c r="J27213"/>
      <c r="K27213"/>
      <c r="L27213" s="172"/>
    </row>
    <row r="27214" spans="7:12" x14ac:dyDescent="0.15">
      <c r="G27214"/>
      <c r="H27214"/>
      <c r="I27214"/>
      <c r="J27214"/>
      <c r="K27214"/>
      <c r="L27214" s="172"/>
    </row>
    <row r="27215" spans="7:12" x14ac:dyDescent="0.15">
      <c r="G27215"/>
      <c r="H27215"/>
      <c r="I27215"/>
      <c r="J27215"/>
      <c r="K27215"/>
      <c r="L27215" s="172"/>
    </row>
    <row r="27216" spans="7:12" x14ac:dyDescent="0.15">
      <c r="G27216"/>
      <c r="H27216"/>
      <c r="I27216"/>
      <c r="J27216"/>
      <c r="K27216"/>
      <c r="L27216" s="172"/>
    </row>
    <row r="27217" spans="7:12" x14ac:dyDescent="0.15">
      <c r="G27217"/>
      <c r="H27217"/>
      <c r="I27217"/>
      <c r="J27217"/>
      <c r="K27217"/>
      <c r="L27217" s="172"/>
    </row>
    <row r="27218" spans="7:12" x14ac:dyDescent="0.15">
      <c r="G27218"/>
      <c r="H27218"/>
      <c r="I27218"/>
      <c r="J27218"/>
      <c r="K27218"/>
      <c r="L27218" s="172"/>
    </row>
    <row r="27219" spans="7:12" x14ac:dyDescent="0.15">
      <c r="G27219"/>
      <c r="H27219"/>
      <c r="I27219"/>
      <c r="J27219"/>
      <c r="K27219"/>
      <c r="L27219" s="172"/>
    </row>
    <row r="27220" spans="7:12" x14ac:dyDescent="0.15">
      <c r="G27220"/>
      <c r="H27220"/>
      <c r="I27220"/>
      <c r="J27220"/>
      <c r="K27220"/>
      <c r="L27220" s="172"/>
    </row>
    <row r="27221" spans="7:12" x14ac:dyDescent="0.15">
      <c r="G27221"/>
      <c r="H27221"/>
      <c r="I27221"/>
      <c r="J27221"/>
      <c r="K27221"/>
      <c r="L27221" s="172"/>
    </row>
    <row r="27222" spans="7:12" x14ac:dyDescent="0.15">
      <c r="G27222"/>
      <c r="H27222"/>
      <c r="I27222"/>
      <c r="J27222"/>
      <c r="K27222"/>
      <c r="L27222" s="172"/>
    </row>
    <row r="27223" spans="7:12" x14ac:dyDescent="0.15">
      <c r="G27223"/>
      <c r="H27223"/>
      <c r="I27223"/>
      <c r="J27223"/>
      <c r="K27223"/>
      <c r="L27223" s="172"/>
    </row>
    <row r="27224" spans="7:12" x14ac:dyDescent="0.15">
      <c r="G27224"/>
      <c r="H27224"/>
      <c r="I27224"/>
      <c r="J27224"/>
      <c r="K27224"/>
      <c r="L27224" s="172"/>
    </row>
    <row r="27225" spans="7:12" x14ac:dyDescent="0.15">
      <c r="G27225"/>
      <c r="H27225"/>
      <c r="I27225"/>
      <c r="J27225"/>
      <c r="K27225"/>
      <c r="L27225" s="172"/>
    </row>
    <row r="27226" spans="7:12" x14ac:dyDescent="0.15">
      <c r="G27226"/>
      <c r="H27226"/>
      <c r="I27226"/>
      <c r="J27226"/>
      <c r="K27226"/>
      <c r="L27226" s="172"/>
    </row>
    <row r="27227" spans="7:12" x14ac:dyDescent="0.15">
      <c r="G27227"/>
      <c r="H27227"/>
      <c r="I27227"/>
      <c r="J27227"/>
      <c r="K27227"/>
      <c r="L27227" s="172"/>
    </row>
    <row r="27228" spans="7:12" x14ac:dyDescent="0.15">
      <c r="G27228"/>
      <c r="H27228"/>
      <c r="I27228"/>
      <c r="J27228"/>
      <c r="K27228"/>
      <c r="L27228" s="172"/>
    </row>
    <row r="27229" spans="7:12" x14ac:dyDescent="0.15">
      <c r="G27229"/>
      <c r="H27229"/>
      <c r="I27229"/>
      <c r="J27229"/>
      <c r="K27229"/>
      <c r="L27229" s="172"/>
    </row>
    <row r="27230" spans="7:12" x14ac:dyDescent="0.15">
      <c r="G27230"/>
      <c r="H27230"/>
      <c r="I27230"/>
      <c r="J27230"/>
      <c r="K27230"/>
      <c r="L27230" s="172"/>
    </row>
    <row r="27231" spans="7:12" x14ac:dyDescent="0.15">
      <c r="G27231"/>
      <c r="H27231"/>
      <c r="I27231"/>
      <c r="J27231"/>
      <c r="K27231"/>
      <c r="L27231" s="172"/>
    </row>
    <row r="27232" spans="7:12" x14ac:dyDescent="0.15">
      <c r="G27232"/>
      <c r="H27232"/>
      <c r="I27232"/>
      <c r="J27232"/>
      <c r="K27232"/>
      <c r="L27232" s="172"/>
    </row>
    <row r="27233" spans="7:12" x14ac:dyDescent="0.15">
      <c r="G27233"/>
      <c r="H27233"/>
      <c r="I27233"/>
      <c r="J27233"/>
      <c r="K27233"/>
      <c r="L27233" s="172"/>
    </row>
    <row r="27234" spans="7:12" x14ac:dyDescent="0.15">
      <c r="G27234"/>
      <c r="H27234"/>
      <c r="I27234"/>
      <c r="J27234"/>
      <c r="K27234"/>
      <c r="L27234" s="172"/>
    </row>
    <row r="27235" spans="7:12" x14ac:dyDescent="0.15">
      <c r="G27235"/>
      <c r="H27235"/>
      <c r="I27235"/>
      <c r="J27235"/>
      <c r="K27235"/>
      <c r="L27235" s="172"/>
    </row>
    <row r="27236" spans="7:12" x14ac:dyDescent="0.15">
      <c r="G27236"/>
      <c r="H27236"/>
      <c r="I27236"/>
      <c r="J27236"/>
      <c r="K27236"/>
      <c r="L27236" s="172"/>
    </row>
    <row r="27237" spans="7:12" x14ac:dyDescent="0.15">
      <c r="G27237"/>
      <c r="H27237"/>
      <c r="I27237"/>
      <c r="J27237"/>
      <c r="K27237"/>
      <c r="L27237" s="172"/>
    </row>
    <row r="27238" spans="7:12" x14ac:dyDescent="0.15">
      <c r="G27238"/>
      <c r="H27238"/>
      <c r="I27238"/>
      <c r="J27238"/>
      <c r="K27238"/>
      <c r="L27238" s="172"/>
    </row>
    <row r="27239" spans="7:12" x14ac:dyDescent="0.15">
      <c r="G27239"/>
      <c r="H27239"/>
      <c r="I27239"/>
      <c r="J27239"/>
      <c r="K27239"/>
      <c r="L27239" s="172"/>
    </row>
    <row r="27240" spans="7:12" x14ac:dyDescent="0.15">
      <c r="G27240"/>
      <c r="H27240"/>
      <c r="I27240"/>
      <c r="J27240"/>
      <c r="K27240"/>
      <c r="L27240" s="172"/>
    </row>
    <row r="27241" spans="7:12" x14ac:dyDescent="0.15">
      <c r="G27241"/>
      <c r="H27241"/>
      <c r="I27241"/>
      <c r="J27241"/>
      <c r="K27241"/>
      <c r="L27241" s="172"/>
    </row>
    <row r="27242" spans="7:12" x14ac:dyDescent="0.15">
      <c r="G27242"/>
      <c r="H27242"/>
      <c r="I27242"/>
      <c r="J27242"/>
      <c r="K27242"/>
      <c r="L27242" s="172"/>
    </row>
    <row r="27243" spans="7:12" x14ac:dyDescent="0.15">
      <c r="G27243"/>
      <c r="H27243"/>
      <c r="I27243"/>
      <c r="J27243"/>
      <c r="K27243"/>
      <c r="L27243" s="172"/>
    </row>
    <row r="27244" spans="7:12" x14ac:dyDescent="0.15">
      <c r="G27244"/>
      <c r="H27244"/>
      <c r="I27244"/>
      <c r="J27244"/>
      <c r="K27244"/>
      <c r="L27244" s="172"/>
    </row>
    <row r="27245" spans="7:12" x14ac:dyDescent="0.15">
      <c r="G27245"/>
      <c r="H27245"/>
      <c r="I27245"/>
      <c r="J27245"/>
      <c r="K27245"/>
      <c r="L27245" s="172"/>
    </row>
    <row r="27246" spans="7:12" x14ac:dyDescent="0.15">
      <c r="G27246"/>
      <c r="H27246"/>
      <c r="I27246"/>
      <c r="J27246"/>
      <c r="K27246"/>
      <c r="L27246" s="172"/>
    </row>
    <row r="27247" spans="7:12" x14ac:dyDescent="0.15">
      <c r="G27247"/>
      <c r="H27247"/>
      <c r="I27247"/>
      <c r="J27247"/>
      <c r="K27247"/>
      <c r="L27247" s="172"/>
    </row>
    <row r="27248" spans="7:12" x14ac:dyDescent="0.15">
      <c r="G27248"/>
      <c r="H27248"/>
      <c r="I27248"/>
      <c r="J27248"/>
      <c r="K27248"/>
      <c r="L27248" s="172"/>
    </row>
    <row r="27249" spans="7:12" x14ac:dyDescent="0.15">
      <c r="G27249"/>
      <c r="H27249"/>
      <c r="I27249"/>
      <c r="J27249"/>
      <c r="K27249"/>
      <c r="L27249" s="172"/>
    </row>
    <row r="27250" spans="7:12" x14ac:dyDescent="0.15">
      <c r="G27250"/>
      <c r="H27250"/>
      <c r="I27250"/>
      <c r="J27250"/>
      <c r="K27250"/>
      <c r="L27250" s="172"/>
    </row>
    <row r="27251" spans="7:12" x14ac:dyDescent="0.15">
      <c r="G27251"/>
      <c r="H27251"/>
      <c r="I27251"/>
      <c r="J27251"/>
      <c r="K27251"/>
      <c r="L27251" s="172"/>
    </row>
    <row r="27252" spans="7:12" x14ac:dyDescent="0.15">
      <c r="G27252"/>
      <c r="H27252"/>
      <c r="I27252"/>
      <c r="J27252"/>
      <c r="K27252"/>
      <c r="L27252" s="172"/>
    </row>
    <row r="27253" spans="7:12" x14ac:dyDescent="0.15">
      <c r="G27253"/>
      <c r="H27253"/>
      <c r="I27253"/>
      <c r="J27253"/>
      <c r="K27253"/>
      <c r="L27253" s="172"/>
    </row>
    <row r="27254" spans="7:12" x14ac:dyDescent="0.15">
      <c r="G27254"/>
      <c r="H27254"/>
      <c r="I27254"/>
      <c r="J27254"/>
      <c r="K27254"/>
      <c r="L27254" s="172"/>
    </row>
    <row r="27255" spans="7:12" x14ac:dyDescent="0.15">
      <c r="G27255"/>
      <c r="H27255"/>
      <c r="I27255"/>
      <c r="J27255"/>
      <c r="K27255"/>
      <c r="L27255" s="172"/>
    </row>
    <row r="27256" spans="7:12" x14ac:dyDescent="0.15">
      <c r="G27256"/>
      <c r="H27256"/>
      <c r="I27256"/>
      <c r="J27256"/>
      <c r="K27256"/>
      <c r="L27256" s="172"/>
    </row>
    <row r="27257" spans="7:12" x14ac:dyDescent="0.15">
      <c r="G27257"/>
      <c r="H27257"/>
      <c r="I27257"/>
      <c r="J27257"/>
      <c r="K27257"/>
      <c r="L27257" s="172"/>
    </row>
    <row r="27258" spans="7:12" x14ac:dyDescent="0.15">
      <c r="G27258"/>
      <c r="H27258"/>
      <c r="I27258"/>
      <c r="J27258"/>
      <c r="K27258"/>
      <c r="L27258" s="172"/>
    </row>
    <row r="27259" spans="7:12" x14ac:dyDescent="0.15">
      <c r="G27259"/>
      <c r="H27259"/>
      <c r="I27259"/>
      <c r="J27259"/>
      <c r="K27259"/>
      <c r="L27259" s="172"/>
    </row>
    <row r="27260" spans="7:12" x14ac:dyDescent="0.15">
      <c r="G27260"/>
      <c r="H27260"/>
      <c r="I27260"/>
      <c r="J27260"/>
      <c r="K27260"/>
      <c r="L27260" s="172"/>
    </row>
    <row r="27261" spans="7:12" x14ac:dyDescent="0.15">
      <c r="G27261"/>
      <c r="H27261"/>
      <c r="I27261"/>
      <c r="J27261"/>
      <c r="K27261"/>
      <c r="L27261" s="172"/>
    </row>
    <row r="27262" spans="7:12" x14ac:dyDescent="0.15">
      <c r="G27262"/>
      <c r="H27262"/>
      <c r="I27262"/>
      <c r="J27262"/>
      <c r="K27262"/>
      <c r="L27262" s="172"/>
    </row>
    <row r="27263" spans="7:12" x14ac:dyDescent="0.15">
      <c r="G27263"/>
      <c r="H27263"/>
      <c r="I27263"/>
      <c r="J27263"/>
      <c r="K27263"/>
      <c r="L27263" s="172"/>
    </row>
    <row r="27264" spans="7:12" x14ac:dyDescent="0.15">
      <c r="G27264"/>
      <c r="H27264"/>
      <c r="I27264"/>
      <c r="J27264"/>
      <c r="K27264"/>
      <c r="L27264" s="172"/>
    </row>
    <row r="27265" spans="7:12" x14ac:dyDescent="0.15">
      <c r="G27265"/>
      <c r="H27265"/>
      <c r="I27265"/>
      <c r="J27265"/>
      <c r="K27265"/>
      <c r="L27265" s="172"/>
    </row>
    <row r="27266" spans="7:12" x14ac:dyDescent="0.15">
      <c r="G27266"/>
      <c r="H27266"/>
      <c r="I27266"/>
      <c r="J27266"/>
      <c r="K27266"/>
      <c r="L27266" s="172"/>
    </row>
    <row r="27267" spans="7:12" x14ac:dyDescent="0.15">
      <c r="G27267"/>
      <c r="H27267"/>
      <c r="I27267"/>
      <c r="J27267"/>
      <c r="K27267"/>
      <c r="L27267" s="172"/>
    </row>
    <row r="27268" spans="7:12" x14ac:dyDescent="0.15">
      <c r="G27268"/>
      <c r="H27268"/>
      <c r="I27268"/>
      <c r="J27268"/>
      <c r="K27268"/>
      <c r="L27268" s="172"/>
    </row>
    <row r="27269" spans="7:12" x14ac:dyDescent="0.15">
      <c r="G27269"/>
      <c r="H27269"/>
      <c r="I27269"/>
      <c r="J27269"/>
      <c r="K27269"/>
      <c r="L27269" s="172"/>
    </row>
    <row r="27270" spans="7:12" x14ac:dyDescent="0.15">
      <c r="G27270"/>
      <c r="H27270"/>
      <c r="I27270"/>
      <c r="J27270"/>
      <c r="K27270"/>
      <c r="L27270" s="172"/>
    </row>
    <row r="27271" spans="7:12" x14ac:dyDescent="0.15">
      <c r="G27271"/>
      <c r="H27271"/>
      <c r="I27271"/>
      <c r="J27271"/>
      <c r="K27271"/>
      <c r="L27271" s="172"/>
    </row>
    <row r="27272" spans="7:12" x14ac:dyDescent="0.15">
      <c r="G27272"/>
      <c r="H27272"/>
      <c r="I27272"/>
      <c r="J27272"/>
      <c r="K27272"/>
      <c r="L27272" s="172"/>
    </row>
    <row r="27273" spans="7:12" x14ac:dyDescent="0.15">
      <c r="G27273"/>
      <c r="H27273"/>
      <c r="I27273"/>
      <c r="J27273"/>
      <c r="K27273"/>
      <c r="L27273" s="172"/>
    </row>
    <row r="27274" spans="7:12" x14ac:dyDescent="0.15">
      <c r="G27274"/>
      <c r="H27274"/>
      <c r="I27274"/>
      <c r="J27274"/>
      <c r="K27274"/>
      <c r="L27274" s="172"/>
    </row>
    <row r="27275" spans="7:12" x14ac:dyDescent="0.15">
      <c r="G27275"/>
      <c r="H27275"/>
      <c r="I27275"/>
      <c r="J27275"/>
      <c r="K27275"/>
      <c r="L27275" s="172"/>
    </row>
    <row r="27276" spans="7:12" x14ac:dyDescent="0.15">
      <c r="G27276"/>
      <c r="H27276"/>
      <c r="I27276"/>
      <c r="J27276"/>
      <c r="K27276"/>
      <c r="L27276" s="172"/>
    </row>
    <row r="27277" spans="7:12" x14ac:dyDescent="0.15">
      <c r="G27277"/>
      <c r="H27277"/>
      <c r="I27277"/>
      <c r="J27277"/>
      <c r="K27277"/>
      <c r="L27277" s="172"/>
    </row>
    <row r="27278" spans="7:12" x14ac:dyDescent="0.15">
      <c r="G27278"/>
      <c r="H27278"/>
      <c r="I27278"/>
      <c r="J27278"/>
      <c r="K27278"/>
      <c r="L27278" s="172"/>
    </row>
    <row r="27279" spans="7:12" x14ac:dyDescent="0.15">
      <c r="G27279"/>
      <c r="H27279"/>
      <c r="I27279"/>
      <c r="J27279"/>
      <c r="K27279"/>
      <c r="L27279" s="172"/>
    </row>
    <row r="27280" spans="7:12" x14ac:dyDescent="0.15">
      <c r="G27280"/>
      <c r="H27280"/>
      <c r="I27280"/>
      <c r="J27280"/>
      <c r="K27280"/>
      <c r="L27280" s="172"/>
    </row>
    <row r="27281" spans="7:12" x14ac:dyDescent="0.15">
      <c r="G27281"/>
      <c r="H27281"/>
      <c r="I27281"/>
      <c r="J27281"/>
      <c r="K27281"/>
      <c r="L27281" s="172"/>
    </row>
    <row r="27282" spans="7:12" x14ac:dyDescent="0.15">
      <c r="G27282"/>
      <c r="H27282"/>
      <c r="I27282"/>
      <c r="J27282"/>
      <c r="K27282"/>
      <c r="L27282" s="172"/>
    </row>
    <row r="27283" spans="7:12" x14ac:dyDescent="0.15">
      <c r="G27283"/>
      <c r="H27283"/>
      <c r="I27283"/>
      <c r="J27283"/>
      <c r="K27283"/>
      <c r="L27283" s="172"/>
    </row>
    <row r="27284" spans="7:12" x14ac:dyDescent="0.15">
      <c r="G27284"/>
      <c r="H27284"/>
      <c r="I27284"/>
      <c r="J27284"/>
      <c r="K27284"/>
      <c r="L27284" s="172"/>
    </row>
    <row r="27285" spans="7:12" x14ac:dyDescent="0.15">
      <c r="G27285"/>
      <c r="H27285"/>
      <c r="I27285"/>
      <c r="J27285"/>
      <c r="K27285"/>
      <c r="L27285" s="172"/>
    </row>
    <row r="27286" spans="7:12" x14ac:dyDescent="0.15">
      <c r="G27286"/>
      <c r="H27286"/>
      <c r="I27286"/>
      <c r="J27286"/>
      <c r="K27286"/>
      <c r="L27286" s="172"/>
    </row>
    <row r="27287" spans="7:12" x14ac:dyDescent="0.15">
      <c r="G27287"/>
      <c r="H27287"/>
      <c r="I27287"/>
      <c r="J27287"/>
      <c r="K27287"/>
      <c r="L27287" s="172"/>
    </row>
    <row r="27288" spans="7:12" x14ac:dyDescent="0.15">
      <c r="G27288"/>
      <c r="H27288"/>
      <c r="I27288"/>
      <c r="J27288"/>
      <c r="K27288"/>
      <c r="L27288" s="172"/>
    </row>
    <row r="27289" spans="7:12" x14ac:dyDescent="0.15">
      <c r="G27289"/>
      <c r="H27289"/>
      <c r="I27289"/>
      <c r="J27289"/>
      <c r="K27289"/>
      <c r="L27289" s="172"/>
    </row>
    <row r="27290" spans="7:12" x14ac:dyDescent="0.15">
      <c r="G27290"/>
      <c r="H27290"/>
      <c r="I27290"/>
      <c r="J27290"/>
      <c r="K27290"/>
      <c r="L27290" s="172"/>
    </row>
    <row r="27291" spans="7:12" x14ac:dyDescent="0.15">
      <c r="G27291"/>
      <c r="H27291"/>
      <c r="I27291"/>
      <c r="J27291"/>
      <c r="K27291"/>
      <c r="L27291" s="172"/>
    </row>
    <row r="27292" spans="7:12" x14ac:dyDescent="0.15">
      <c r="G27292"/>
      <c r="H27292"/>
      <c r="I27292"/>
      <c r="J27292"/>
      <c r="K27292"/>
      <c r="L27292" s="172"/>
    </row>
    <row r="27293" spans="7:12" x14ac:dyDescent="0.15">
      <c r="G27293"/>
      <c r="H27293"/>
      <c r="I27293"/>
      <c r="J27293"/>
      <c r="K27293"/>
      <c r="L27293" s="172"/>
    </row>
    <row r="27294" spans="7:12" x14ac:dyDescent="0.15">
      <c r="G27294"/>
      <c r="H27294"/>
      <c r="I27294"/>
      <c r="J27294"/>
      <c r="K27294"/>
      <c r="L27294" s="172"/>
    </row>
    <row r="27295" spans="7:12" x14ac:dyDescent="0.15">
      <c r="G27295"/>
      <c r="H27295"/>
      <c r="I27295"/>
      <c r="J27295"/>
      <c r="K27295"/>
      <c r="L27295" s="172"/>
    </row>
    <row r="27296" spans="7:12" x14ac:dyDescent="0.15">
      <c r="G27296"/>
      <c r="H27296"/>
      <c r="I27296"/>
      <c r="J27296"/>
      <c r="K27296"/>
      <c r="L27296" s="172"/>
    </row>
    <row r="27297" spans="7:12" x14ac:dyDescent="0.15">
      <c r="G27297"/>
      <c r="H27297"/>
      <c r="I27297"/>
      <c r="J27297"/>
      <c r="K27297"/>
      <c r="L27297" s="172"/>
    </row>
    <row r="27298" spans="7:12" x14ac:dyDescent="0.15">
      <c r="G27298"/>
      <c r="H27298"/>
      <c r="I27298"/>
      <c r="J27298"/>
      <c r="K27298"/>
      <c r="L27298" s="172"/>
    </row>
    <row r="27299" spans="7:12" x14ac:dyDescent="0.15">
      <c r="G27299"/>
      <c r="H27299"/>
      <c r="I27299"/>
      <c r="J27299"/>
      <c r="K27299"/>
      <c r="L27299" s="172"/>
    </row>
    <row r="27300" spans="7:12" x14ac:dyDescent="0.15">
      <c r="G27300"/>
      <c r="H27300"/>
      <c r="I27300"/>
      <c r="J27300"/>
      <c r="K27300"/>
      <c r="L27300" s="172"/>
    </row>
    <row r="27301" spans="7:12" x14ac:dyDescent="0.15">
      <c r="G27301"/>
      <c r="H27301"/>
      <c r="I27301"/>
      <c r="J27301"/>
      <c r="K27301"/>
      <c r="L27301" s="172"/>
    </row>
    <row r="27302" spans="7:12" x14ac:dyDescent="0.15">
      <c r="G27302"/>
      <c r="H27302"/>
      <c r="I27302"/>
      <c r="J27302"/>
      <c r="K27302"/>
      <c r="L27302" s="172"/>
    </row>
    <row r="27303" spans="7:12" x14ac:dyDescent="0.15">
      <c r="G27303"/>
      <c r="H27303"/>
      <c r="I27303"/>
      <c r="J27303"/>
      <c r="K27303"/>
      <c r="L27303" s="172"/>
    </row>
    <row r="27304" spans="7:12" x14ac:dyDescent="0.15">
      <c r="G27304"/>
      <c r="H27304"/>
      <c r="I27304"/>
      <c r="J27304"/>
      <c r="K27304"/>
      <c r="L27304" s="172"/>
    </row>
    <row r="27305" spans="7:12" x14ac:dyDescent="0.15">
      <c r="G27305"/>
      <c r="H27305"/>
      <c r="I27305"/>
      <c r="J27305"/>
      <c r="K27305"/>
      <c r="L27305" s="172"/>
    </row>
    <row r="27306" spans="7:12" x14ac:dyDescent="0.15">
      <c r="G27306"/>
      <c r="H27306"/>
      <c r="I27306"/>
      <c r="J27306"/>
      <c r="K27306"/>
      <c r="L27306" s="172"/>
    </row>
    <row r="27307" spans="7:12" x14ac:dyDescent="0.15">
      <c r="G27307"/>
      <c r="H27307"/>
      <c r="I27307"/>
      <c r="J27307"/>
      <c r="K27307"/>
      <c r="L27307" s="172"/>
    </row>
    <row r="27308" spans="7:12" x14ac:dyDescent="0.15">
      <c r="G27308"/>
      <c r="H27308"/>
      <c r="I27308"/>
      <c r="J27308"/>
      <c r="K27308"/>
      <c r="L27308" s="172"/>
    </row>
    <row r="27309" spans="7:12" x14ac:dyDescent="0.15">
      <c r="G27309"/>
      <c r="H27309"/>
      <c r="I27309"/>
      <c r="J27309"/>
      <c r="K27309"/>
      <c r="L27309" s="172"/>
    </row>
    <row r="27310" spans="7:12" x14ac:dyDescent="0.15">
      <c r="G27310"/>
      <c r="H27310"/>
      <c r="I27310"/>
      <c r="J27310"/>
      <c r="K27310"/>
      <c r="L27310" s="172"/>
    </row>
    <row r="27311" spans="7:12" x14ac:dyDescent="0.15">
      <c r="G27311"/>
      <c r="H27311"/>
      <c r="I27311"/>
      <c r="J27311"/>
      <c r="K27311"/>
      <c r="L27311" s="172"/>
    </row>
    <row r="27312" spans="7:12" x14ac:dyDescent="0.15">
      <c r="G27312"/>
      <c r="H27312"/>
      <c r="I27312"/>
      <c r="J27312"/>
      <c r="K27312"/>
      <c r="L27312" s="172"/>
    </row>
    <row r="27313" spans="7:12" x14ac:dyDescent="0.15">
      <c r="G27313"/>
      <c r="H27313"/>
      <c r="I27313"/>
      <c r="J27313"/>
      <c r="K27313"/>
      <c r="L27313" s="172"/>
    </row>
    <row r="27314" spans="7:12" x14ac:dyDescent="0.15">
      <c r="G27314"/>
      <c r="H27314"/>
      <c r="I27314"/>
      <c r="J27314"/>
      <c r="K27314"/>
      <c r="L27314" s="172"/>
    </row>
    <row r="27315" spans="7:12" x14ac:dyDescent="0.15">
      <c r="G27315"/>
      <c r="H27315"/>
      <c r="I27315"/>
      <c r="J27315"/>
      <c r="K27315"/>
      <c r="L27315" s="172"/>
    </row>
    <row r="27316" spans="7:12" x14ac:dyDescent="0.15">
      <c r="G27316"/>
      <c r="H27316"/>
      <c r="I27316"/>
      <c r="J27316"/>
      <c r="K27316"/>
      <c r="L27316" s="172"/>
    </row>
    <row r="27317" spans="7:12" x14ac:dyDescent="0.15">
      <c r="G27317"/>
      <c r="H27317"/>
      <c r="I27317"/>
      <c r="J27317"/>
      <c r="K27317"/>
      <c r="L27317" s="172"/>
    </row>
    <row r="27318" spans="7:12" x14ac:dyDescent="0.15">
      <c r="G27318"/>
      <c r="H27318"/>
      <c r="I27318"/>
      <c r="J27318"/>
      <c r="K27318"/>
      <c r="L27318" s="172"/>
    </row>
    <row r="27319" spans="7:12" x14ac:dyDescent="0.15">
      <c r="G27319"/>
      <c r="H27319"/>
      <c r="I27319"/>
      <c r="J27319"/>
      <c r="K27319"/>
      <c r="L27319" s="172"/>
    </row>
    <row r="27320" spans="7:12" x14ac:dyDescent="0.15">
      <c r="G27320"/>
      <c r="H27320"/>
      <c r="I27320"/>
      <c r="J27320"/>
      <c r="K27320"/>
      <c r="L27320" s="172"/>
    </row>
    <row r="27321" spans="7:12" x14ac:dyDescent="0.15">
      <c r="G27321"/>
      <c r="H27321"/>
      <c r="I27321"/>
      <c r="J27321"/>
      <c r="K27321"/>
      <c r="L27321" s="172"/>
    </row>
    <row r="27322" spans="7:12" x14ac:dyDescent="0.15">
      <c r="G27322"/>
      <c r="H27322"/>
      <c r="I27322"/>
      <c r="J27322"/>
      <c r="K27322"/>
      <c r="L27322" s="172"/>
    </row>
    <row r="27323" spans="7:12" x14ac:dyDescent="0.15">
      <c r="G27323"/>
      <c r="H27323"/>
      <c r="I27323"/>
      <c r="J27323"/>
      <c r="K27323"/>
      <c r="L27323" s="172"/>
    </row>
    <row r="27324" spans="7:12" x14ac:dyDescent="0.15">
      <c r="G27324"/>
      <c r="H27324"/>
      <c r="I27324"/>
      <c r="J27324"/>
      <c r="K27324"/>
      <c r="L27324" s="172"/>
    </row>
    <row r="27325" spans="7:12" x14ac:dyDescent="0.15">
      <c r="G27325"/>
      <c r="H27325"/>
      <c r="I27325"/>
      <c r="J27325"/>
      <c r="K27325"/>
      <c r="L27325" s="172"/>
    </row>
    <row r="27326" spans="7:12" x14ac:dyDescent="0.15">
      <c r="G27326"/>
      <c r="H27326"/>
      <c r="I27326"/>
      <c r="J27326"/>
      <c r="K27326"/>
      <c r="L27326" s="172"/>
    </row>
    <row r="27327" spans="7:12" x14ac:dyDescent="0.15">
      <c r="G27327"/>
      <c r="H27327"/>
      <c r="I27327"/>
      <c r="J27327"/>
      <c r="K27327"/>
      <c r="L27327" s="172"/>
    </row>
    <row r="27328" spans="7:12" x14ac:dyDescent="0.15">
      <c r="G27328"/>
      <c r="H27328"/>
      <c r="I27328"/>
      <c r="J27328"/>
      <c r="K27328"/>
      <c r="L27328" s="172"/>
    </row>
    <row r="27329" spans="7:12" x14ac:dyDescent="0.15">
      <c r="G27329"/>
      <c r="H27329"/>
      <c r="I27329"/>
      <c r="J27329"/>
      <c r="K27329"/>
      <c r="L27329" s="172"/>
    </row>
    <row r="27330" spans="7:12" x14ac:dyDescent="0.15">
      <c r="G27330"/>
      <c r="H27330"/>
      <c r="I27330"/>
      <c r="J27330"/>
      <c r="K27330"/>
      <c r="L27330" s="172"/>
    </row>
    <row r="27331" spans="7:12" x14ac:dyDescent="0.15">
      <c r="G27331"/>
      <c r="H27331"/>
      <c r="I27331"/>
      <c r="J27331"/>
      <c r="K27331"/>
      <c r="L27331" s="172"/>
    </row>
    <row r="27332" spans="7:12" x14ac:dyDescent="0.15">
      <c r="G27332"/>
      <c r="H27332"/>
      <c r="I27332"/>
      <c r="J27332"/>
      <c r="K27332"/>
      <c r="L27332" s="172"/>
    </row>
    <row r="27333" spans="7:12" x14ac:dyDescent="0.15">
      <c r="G27333"/>
      <c r="H27333"/>
      <c r="I27333"/>
      <c r="J27333"/>
      <c r="K27333"/>
      <c r="L27333" s="172"/>
    </row>
    <row r="27334" spans="7:12" x14ac:dyDescent="0.15">
      <c r="G27334"/>
      <c r="H27334"/>
      <c r="I27334"/>
      <c r="J27334"/>
      <c r="K27334"/>
      <c r="L27334" s="172"/>
    </row>
    <row r="27335" spans="7:12" x14ac:dyDescent="0.15">
      <c r="G27335"/>
      <c r="H27335"/>
      <c r="I27335"/>
      <c r="J27335"/>
      <c r="K27335"/>
      <c r="L27335" s="172"/>
    </row>
    <row r="27336" spans="7:12" x14ac:dyDescent="0.15">
      <c r="G27336"/>
      <c r="H27336"/>
      <c r="I27336"/>
      <c r="J27336"/>
      <c r="K27336"/>
      <c r="L27336" s="172"/>
    </row>
    <row r="27337" spans="7:12" x14ac:dyDescent="0.15">
      <c r="G27337"/>
      <c r="H27337"/>
      <c r="I27337"/>
      <c r="J27337"/>
      <c r="K27337"/>
      <c r="L27337" s="172"/>
    </row>
    <row r="27338" spans="7:12" x14ac:dyDescent="0.15">
      <c r="G27338"/>
      <c r="H27338"/>
      <c r="I27338"/>
      <c r="J27338"/>
      <c r="K27338"/>
      <c r="L27338" s="172"/>
    </row>
    <row r="27339" spans="7:12" x14ac:dyDescent="0.15">
      <c r="G27339"/>
      <c r="H27339"/>
      <c r="I27339"/>
      <c r="J27339"/>
      <c r="K27339"/>
      <c r="L27339" s="172"/>
    </row>
    <row r="27340" spans="7:12" x14ac:dyDescent="0.15">
      <c r="G27340"/>
      <c r="H27340"/>
      <c r="I27340"/>
      <c r="J27340"/>
      <c r="K27340"/>
      <c r="L27340" s="172"/>
    </row>
    <row r="27341" spans="7:12" x14ac:dyDescent="0.15">
      <c r="G27341"/>
      <c r="H27341"/>
      <c r="I27341"/>
      <c r="J27341"/>
      <c r="K27341"/>
      <c r="L27341" s="172"/>
    </row>
    <row r="27342" spans="7:12" x14ac:dyDescent="0.15">
      <c r="G27342"/>
      <c r="H27342"/>
      <c r="I27342"/>
      <c r="J27342"/>
      <c r="K27342"/>
      <c r="L27342" s="172"/>
    </row>
    <row r="27343" spans="7:12" x14ac:dyDescent="0.15">
      <c r="G27343"/>
      <c r="H27343"/>
      <c r="I27343"/>
      <c r="J27343"/>
      <c r="K27343"/>
      <c r="L27343" s="172"/>
    </row>
    <row r="27344" spans="7:12" x14ac:dyDescent="0.15">
      <c r="G27344"/>
      <c r="H27344"/>
      <c r="I27344"/>
      <c r="J27344"/>
      <c r="K27344"/>
      <c r="L27344" s="172"/>
    </row>
    <row r="27345" spans="7:12" x14ac:dyDescent="0.15">
      <c r="G27345"/>
      <c r="H27345"/>
      <c r="I27345"/>
      <c r="J27345"/>
      <c r="K27345"/>
      <c r="L27345" s="172"/>
    </row>
    <row r="27346" spans="7:12" x14ac:dyDescent="0.15">
      <c r="G27346"/>
      <c r="H27346"/>
      <c r="I27346"/>
      <c r="J27346"/>
      <c r="K27346"/>
      <c r="L27346" s="172"/>
    </row>
    <row r="27347" spans="7:12" x14ac:dyDescent="0.15">
      <c r="G27347"/>
      <c r="H27347"/>
      <c r="I27347"/>
      <c r="J27347"/>
      <c r="K27347"/>
      <c r="L27347" s="172"/>
    </row>
    <row r="27348" spans="7:12" x14ac:dyDescent="0.15">
      <c r="G27348"/>
      <c r="H27348"/>
      <c r="I27348"/>
      <c r="J27348"/>
      <c r="K27348"/>
      <c r="L27348" s="172"/>
    </row>
    <row r="27349" spans="7:12" x14ac:dyDescent="0.15">
      <c r="G27349"/>
      <c r="H27349"/>
      <c r="I27349"/>
      <c r="J27349"/>
      <c r="K27349"/>
      <c r="L27349" s="172"/>
    </row>
    <row r="27350" spans="7:12" x14ac:dyDescent="0.15">
      <c r="G27350"/>
      <c r="H27350"/>
      <c r="I27350"/>
      <c r="J27350"/>
      <c r="K27350"/>
      <c r="L27350" s="172"/>
    </row>
    <row r="27351" spans="7:12" x14ac:dyDescent="0.15">
      <c r="G27351"/>
      <c r="H27351"/>
      <c r="I27351"/>
      <c r="J27351"/>
      <c r="K27351"/>
      <c r="L27351" s="172"/>
    </row>
    <row r="27352" spans="7:12" x14ac:dyDescent="0.15">
      <c r="G27352"/>
      <c r="H27352"/>
      <c r="I27352"/>
      <c r="J27352"/>
      <c r="K27352"/>
      <c r="L27352" s="172"/>
    </row>
    <row r="27353" spans="7:12" x14ac:dyDescent="0.15">
      <c r="G27353"/>
      <c r="H27353"/>
      <c r="I27353"/>
      <c r="J27353"/>
      <c r="K27353"/>
      <c r="L27353" s="172"/>
    </row>
    <row r="27354" spans="7:12" x14ac:dyDescent="0.15">
      <c r="G27354"/>
      <c r="H27354"/>
      <c r="I27354"/>
      <c r="J27354"/>
      <c r="K27354"/>
      <c r="L27354" s="172"/>
    </row>
    <row r="27355" spans="7:12" x14ac:dyDescent="0.15">
      <c r="G27355"/>
      <c r="H27355"/>
      <c r="I27355"/>
      <c r="J27355"/>
      <c r="K27355"/>
      <c r="L27355" s="172"/>
    </row>
    <row r="27356" spans="7:12" x14ac:dyDescent="0.15">
      <c r="G27356"/>
      <c r="H27356"/>
      <c r="I27356"/>
      <c r="J27356"/>
      <c r="K27356"/>
      <c r="L27356" s="172"/>
    </row>
    <row r="27357" spans="7:12" x14ac:dyDescent="0.15">
      <c r="G27357"/>
      <c r="H27357"/>
      <c r="I27357"/>
      <c r="J27357"/>
      <c r="K27357"/>
      <c r="L27357" s="172"/>
    </row>
    <row r="27358" spans="7:12" x14ac:dyDescent="0.15">
      <c r="G27358"/>
      <c r="H27358"/>
      <c r="I27358"/>
      <c r="J27358"/>
      <c r="K27358"/>
      <c r="L27358" s="172"/>
    </row>
    <row r="27359" spans="7:12" x14ac:dyDescent="0.15">
      <c r="G27359"/>
      <c r="H27359"/>
      <c r="I27359"/>
      <c r="J27359"/>
      <c r="K27359"/>
      <c r="L27359" s="172"/>
    </row>
    <row r="27360" spans="7:12" x14ac:dyDescent="0.15">
      <c r="G27360"/>
      <c r="H27360"/>
      <c r="I27360"/>
      <c r="J27360"/>
      <c r="K27360"/>
      <c r="L27360" s="172"/>
    </row>
    <row r="27361" spans="7:12" x14ac:dyDescent="0.15">
      <c r="G27361"/>
      <c r="H27361"/>
      <c r="I27361"/>
      <c r="J27361"/>
      <c r="K27361"/>
      <c r="L27361" s="172"/>
    </row>
    <row r="27362" spans="7:12" x14ac:dyDescent="0.15">
      <c r="G27362"/>
      <c r="H27362"/>
      <c r="I27362"/>
      <c r="J27362"/>
      <c r="K27362"/>
      <c r="L27362" s="172"/>
    </row>
    <row r="27363" spans="7:12" x14ac:dyDescent="0.15">
      <c r="G27363"/>
      <c r="H27363"/>
      <c r="I27363"/>
      <c r="J27363"/>
      <c r="K27363"/>
      <c r="L27363" s="172"/>
    </row>
    <row r="27364" spans="7:12" x14ac:dyDescent="0.15">
      <c r="G27364"/>
      <c r="H27364"/>
      <c r="I27364"/>
      <c r="J27364"/>
      <c r="K27364"/>
      <c r="L27364" s="172"/>
    </row>
    <row r="27365" spans="7:12" x14ac:dyDescent="0.15">
      <c r="G27365"/>
      <c r="H27365"/>
      <c r="I27365"/>
      <c r="J27365"/>
      <c r="K27365"/>
      <c r="L27365" s="172"/>
    </row>
    <row r="27366" spans="7:12" x14ac:dyDescent="0.15">
      <c r="G27366"/>
      <c r="H27366"/>
      <c r="I27366"/>
      <c r="J27366"/>
      <c r="K27366"/>
      <c r="L27366" s="172"/>
    </row>
    <row r="27367" spans="7:12" x14ac:dyDescent="0.15">
      <c r="G27367"/>
      <c r="H27367"/>
      <c r="I27367"/>
      <c r="J27367"/>
      <c r="K27367"/>
      <c r="L27367" s="172"/>
    </row>
    <row r="27368" spans="7:12" x14ac:dyDescent="0.15">
      <c r="G27368"/>
      <c r="H27368"/>
      <c r="I27368"/>
      <c r="J27368"/>
      <c r="K27368"/>
      <c r="L27368" s="172"/>
    </row>
    <row r="27369" spans="7:12" x14ac:dyDescent="0.15">
      <c r="G27369"/>
      <c r="H27369"/>
      <c r="I27369"/>
      <c r="J27369"/>
      <c r="K27369"/>
      <c r="L27369" s="172"/>
    </row>
    <row r="27370" spans="7:12" x14ac:dyDescent="0.15">
      <c r="G27370"/>
      <c r="H27370"/>
      <c r="I27370"/>
      <c r="J27370"/>
      <c r="K27370"/>
      <c r="L27370" s="172"/>
    </row>
    <row r="27371" spans="7:12" x14ac:dyDescent="0.15">
      <c r="G27371"/>
      <c r="H27371"/>
      <c r="I27371"/>
      <c r="J27371"/>
      <c r="K27371"/>
      <c r="L27371" s="172"/>
    </row>
    <row r="27372" spans="7:12" x14ac:dyDescent="0.15">
      <c r="G27372"/>
      <c r="H27372"/>
      <c r="I27372"/>
      <c r="J27372"/>
      <c r="K27372"/>
      <c r="L27372" s="172"/>
    </row>
    <row r="27373" spans="7:12" x14ac:dyDescent="0.15">
      <c r="G27373"/>
      <c r="H27373"/>
      <c r="I27373"/>
      <c r="J27373"/>
      <c r="K27373"/>
      <c r="L27373" s="172"/>
    </row>
    <row r="27374" spans="7:12" x14ac:dyDescent="0.15">
      <c r="G27374"/>
      <c r="H27374"/>
      <c r="I27374"/>
      <c r="J27374"/>
      <c r="K27374"/>
      <c r="L27374" s="172"/>
    </row>
    <row r="27375" spans="7:12" x14ac:dyDescent="0.15">
      <c r="G27375"/>
      <c r="H27375"/>
      <c r="I27375"/>
      <c r="J27375"/>
      <c r="K27375"/>
      <c r="L27375" s="172"/>
    </row>
    <row r="27376" spans="7:12" x14ac:dyDescent="0.15">
      <c r="G27376"/>
      <c r="H27376"/>
      <c r="I27376"/>
      <c r="J27376"/>
      <c r="K27376"/>
      <c r="L27376" s="172"/>
    </row>
    <row r="27377" spans="7:12" x14ac:dyDescent="0.15">
      <c r="G27377"/>
      <c r="H27377"/>
      <c r="I27377"/>
      <c r="J27377"/>
      <c r="K27377"/>
      <c r="L27377" s="172"/>
    </row>
    <row r="27378" spans="7:12" x14ac:dyDescent="0.15">
      <c r="G27378"/>
      <c r="H27378"/>
      <c r="I27378"/>
      <c r="J27378"/>
      <c r="K27378"/>
      <c r="L27378" s="172"/>
    </row>
    <row r="27379" spans="7:12" x14ac:dyDescent="0.15">
      <c r="G27379"/>
      <c r="H27379"/>
      <c r="I27379"/>
      <c r="J27379"/>
      <c r="K27379"/>
      <c r="L27379" s="172"/>
    </row>
    <row r="27380" spans="7:12" x14ac:dyDescent="0.15">
      <c r="G27380"/>
      <c r="H27380"/>
      <c r="I27380"/>
      <c r="J27380"/>
      <c r="K27380"/>
      <c r="L27380" s="172"/>
    </row>
    <row r="27381" spans="7:12" x14ac:dyDescent="0.15">
      <c r="G27381"/>
      <c r="H27381"/>
      <c r="I27381"/>
      <c r="J27381"/>
      <c r="K27381"/>
      <c r="L27381" s="172"/>
    </row>
    <row r="27382" spans="7:12" x14ac:dyDescent="0.15">
      <c r="G27382"/>
      <c r="H27382"/>
      <c r="I27382"/>
      <c r="J27382"/>
      <c r="K27382"/>
      <c r="L27382" s="172"/>
    </row>
    <row r="27383" spans="7:12" x14ac:dyDescent="0.15">
      <c r="G27383"/>
      <c r="H27383"/>
      <c r="I27383"/>
      <c r="J27383"/>
      <c r="K27383"/>
      <c r="L27383" s="172"/>
    </row>
    <row r="27384" spans="7:12" x14ac:dyDescent="0.15">
      <c r="G27384"/>
      <c r="H27384"/>
      <c r="I27384"/>
      <c r="J27384"/>
      <c r="K27384"/>
      <c r="L27384" s="172"/>
    </row>
    <row r="27385" spans="7:12" x14ac:dyDescent="0.15">
      <c r="G27385"/>
      <c r="H27385"/>
      <c r="I27385"/>
      <c r="J27385"/>
      <c r="K27385"/>
      <c r="L27385" s="172"/>
    </row>
    <row r="27386" spans="7:12" x14ac:dyDescent="0.15">
      <c r="G27386"/>
      <c r="H27386"/>
      <c r="I27386"/>
      <c r="J27386"/>
      <c r="K27386"/>
      <c r="L27386" s="172"/>
    </row>
    <row r="27387" spans="7:12" x14ac:dyDescent="0.15">
      <c r="G27387"/>
      <c r="H27387"/>
      <c r="I27387"/>
      <c r="J27387"/>
      <c r="K27387"/>
      <c r="L27387" s="172"/>
    </row>
    <row r="27388" spans="7:12" x14ac:dyDescent="0.15">
      <c r="G27388"/>
      <c r="H27388"/>
      <c r="I27388"/>
      <c r="J27388"/>
      <c r="K27388"/>
      <c r="L27388" s="172"/>
    </row>
    <row r="27389" spans="7:12" x14ac:dyDescent="0.15">
      <c r="G27389"/>
      <c r="H27389"/>
      <c r="I27389"/>
      <c r="J27389"/>
      <c r="K27389"/>
      <c r="L27389" s="172"/>
    </row>
    <row r="27390" spans="7:12" x14ac:dyDescent="0.15">
      <c r="G27390"/>
      <c r="H27390"/>
      <c r="I27390"/>
      <c r="J27390"/>
      <c r="K27390"/>
      <c r="L27390" s="172"/>
    </row>
    <row r="27391" spans="7:12" x14ac:dyDescent="0.15">
      <c r="G27391"/>
      <c r="H27391"/>
      <c r="I27391"/>
      <c r="J27391"/>
      <c r="K27391"/>
      <c r="L27391" s="172"/>
    </row>
    <row r="27392" spans="7:12" x14ac:dyDescent="0.15">
      <c r="G27392"/>
      <c r="H27392"/>
      <c r="I27392"/>
      <c r="J27392"/>
      <c r="K27392"/>
      <c r="L27392" s="172"/>
    </row>
    <row r="27393" spans="7:12" x14ac:dyDescent="0.15">
      <c r="G27393"/>
      <c r="H27393"/>
      <c r="I27393"/>
      <c r="J27393"/>
      <c r="K27393"/>
      <c r="L27393" s="172"/>
    </row>
    <row r="27394" spans="7:12" x14ac:dyDescent="0.15">
      <c r="G27394"/>
      <c r="H27394"/>
      <c r="I27394"/>
      <c r="J27394"/>
      <c r="K27394"/>
      <c r="L27394" s="172"/>
    </row>
    <row r="27395" spans="7:12" x14ac:dyDescent="0.15">
      <c r="G27395"/>
      <c r="H27395"/>
      <c r="I27395"/>
      <c r="J27395"/>
      <c r="K27395"/>
      <c r="L27395" s="172"/>
    </row>
    <row r="27396" spans="7:12" x14ac:dyDescent="0.15">
      <c r="G27396"/>
      <c r="H27396"/>
      <c r="I27396"/>
      <c r="J27396"/>
      <c r="K27396"/>
      <c r="L27396" s="172"/>
    </row>
    <row r="27397" spans="7:12" x14ac:dyDescent="0.15">
      <c r="G27397"/>
      <c r="H27397"/>
      <c r="I27397"/>
      <c r="J27397"/>
      <c r="K27397"/>
      <c r="L27397" s="172"/>
    </row>
    <row r="27398" spans="7:12" x14ac:dyDescent="0.15">
      <c r="G27398"/>
      <c r="H27398"/>
      <c r="I27398"/>
      <c r="J27398"/>
      <c r="K27398"/>
      <c r="L27398" s="172"/>
    </row>
    <row r="27399" spans="7:12" x14ac:dyDescent="0.15">
      <c r="G27399"/>
      <c r="H27399"/>
      <c r="I27399"/>
      <c r="J27399"/>
      <c r="K27399"/>
      <c r="L27399" s="172"/>
    </row>
    <row r="27400" spans="7:12" x14ac:dyDescent="0.15">
      <c r="G27400"/>
      <c r="H27400"/>
      <c r="I27400"/>
      <c r="J27400"/>
      <c r="K27400"/>
      <c r="L27400" s="172"/>
    </row>
    <row r="27401" spans="7:12" x14ac:dyDescent="0.15">
      <c r="G27401"/>
      <c r="H27401"/>
      <c r="I27401"/>
      <c r="J27401"/>
      <c r="K27401"/>
      <c r="L27401" s="172"/>
    </row>
    <row r="27402" spans="7:12" x14ac:dyDescent="0.15">
      <c r="G27402"/>
      <c r="H27402"/>
      <c r="I27402"/>
      <c r="J27402"/>
      <c r="K27402"/>
      <c r="L27402" s="172"/>
    </row>
    <row r="27403" spans="7:12" x14ac:dyDescent="0.15">
      <c r="G27403"/>
      <c r="H27403"/>
      <c r="I27403"/>
      <c r="J27403"/>
      <c r="K27403"/>
      <c r="L27403" s="172"/>
    </row>
    <row r="27404" spans="7:12" x14ac:dyDescent="0.15">
      <c r="G27404"/>
      <c r="H27404"/>
      <c r="I27404"/>
      <c r="J27404"/>
      <c r="K27404"/>
      <c r="L27404" s="172"/>
    </row>
    <row r="27405" spans="7:12" x14ac:dyDescent="0.15">
      <c r="G27405"/>
      <c r="H27405"/>
      <c r="I27405"/>
      <c r="J27405"/>
      <c r="K27405"/>
      <c r="L27405" s="172"/>
    </row>
    <row r="27406" spans="7:12" x14ac:dyDescent="0.15">
      <c r="G27406"/>
      <c r="H27406"/>
      <c r="I27406"/>
      <c r="J27406"/>
      <c r="K27406"/>
      <c r="L27406" s="172"/>
    </row>
    <row r="27407" spans="7:12" x14ac:dyDescent="0.15">
      <c r="G27407"/>
      <c r="H27407"/>
      <c r="I27407"/>
      <c r="J27407"/>
      <c r="K27407"/>
      <c r="L27407" s="172"/>
    </row>
    <row r="27408" spans="7:12" x14ac:dyDescent="0.15">
      <c r="G27408"/>
      <c r="H27408"/>
      <c r="I27408"/>
      <c r="J27408"/>
      <c r="K27408"/>
      <c r="L27408" s="172"/>
    </row>
    <row r="27409" spans="7:12" x14ac:dyDescent="0.15">
      <c r="G27409"/>
      <c r="H27409"/>
      <c r="I27409"/>
      <c r="J27409"/>
      <c r="K27409"/>
      <c r="L27409" s="172"/>
    </row>
    <row r="27410" spans="7:12" x14ac:dyDescent="0.15">
      <c r="G27410"/>
      <c r="H27410"/>
      <c r="I27410"/>
      <c r="J27410"/>
      <c r="K27410"/>
      <c r="L27410" s="172"/>
    </row>
    <row r="27411" spans="7:12" x14ac:dyDescent="0.15">
      <c r="G27411"/>
      <c r="H27411"/>
      <c r="I27411"/>
      <c r="J27411"/>
      <c r="K27411"/>
      <c r="L27411" s="172"/>
    </row>
    <row r="27412" spans="7:12" x14ac:dyDescent="0.15">
      <c r="G27412"/>
      <c r="H27412"/>
      <c r="I27412"/>
      <c r="J27412"/>
      <c r="K27412"/>
      <c r="L27412" s="172"/>
    </row>
    <row r="27413" spans="7:12" x14ac:dyDescent="0.15">
      <c r="G27413"/>
      <c r="H27413"/>
      <c r="I27413"/>
      <c r="J27413"/>
      <c r="K27413"/>
      <c r="L27413" s="172"/>
    </row>
    <row r="27414" spans="7:12" x14ac:dyDescent="0.15">
      <c r="G27414"/>
      <c r="H27414"/>
      <c r="I27414"/>
      <c r="J27414"/>
      <c r="K27414"/>
      <c r="L27414" s="172"/>
    </row>
    <row r="27415" spans="7:12" x14ac:dyDescent="0.15">
      <c r="G27415"/>
      <c r="H27415"/>
      <c r="I27415"/>
      <c r="J27415"/>
      <c r="K27415"/>
      <c r="L27415" s="172"/>
    </row>
    <row r="27416" spans="7:12" x14ac:dyDescent="0.15">
      <c r="G27416"/>
      <c r="H27416"/>
      <c r="I27416"/>
      <c r="J27416"/>
      <c r="K27416"/>
      <c r="L27416" s="172"/>
    </row>
    <row r="27417" spans="7:12" x14ac:dyDescent="0.15">
      <c r="G27417"/>
      <c r="H27417"/>
      <c r="I27417"/>
      <c r="J27417"/>
      <c r="K27417"/>
      <c r="L27417" s="172"/>
    </row>
    <row r="27418" spans="7:12" x14ac:dyDescent="0.15">
      <c r="G27418"/>
      <c r="H27418"/>
      <c r="I27418"/>
      <c r="J27418"/>
      <c r="K27418"/>
      <c r="L27418" s="172"/>
    </row>
    <row r="27419" spans="7:12" x14ac:dyDescent="0.15">
      <c r="G27419"/>
      <c r="H27419"/>
      <c r="I27419"/>
      <c r="J27419"/>
      <c r="K27419"/>
      <c r="L27419" s="172"/>
    </row>
    <row r="27420" spans="7:12" x14ac:dyDescent="0.15">
      <c r="G27420"/>
      <c r="H27420"/>
      <c r="I27420"/>
      <c r="J27420"/>
      <c r="K27420"/>
      <c r="L27420" s="172"/>
    </row>
    <row r="27421" spans="7:12" x14ac:dyDescent="0.15">
      <c r="G27421"/>
      <c r="H27421"/>
      <c r="I27421"/>
      <c r="J27421"/>
      <c r="K27421"/>
      <c r="L27421" s="172"/>
    </row>
    <row r="27422" spans="7:12" x14ac:dyDescent="0.15">
      <c r="G27422"/>
      <c r="H27422"/>
      <c r="I27422"/>
      <c r="J27422"/>
      <c r="K27422"/>
      <c r="L27422" s="172"/>
    </row>
    <row r="27423" spans="7:12" x14ac:dyDescent="0.15">
      <c r="G27423"/>
      <c r="H27423"/>
      <c r="I27423"/>
      <c r="J27423"/>
      <c r="K27423"/>
      <c r="L27423" s="172"/>
    </row>
    <row r="27424" spans="7:12" x14ac:dyDescent="0.15">
      <c r="G27424"/>
      <c r="H27424"/>
      <c r="I27424"/>
      <c r="J27424"/>
      <c r="K27424"/>
      <c r="L27424" s="172"/>
    </row>
    <row r="27425" spans="7:12" x14ac:dyDescent="0.15">
      <c r="G27425"/>
      <c r="H27425"/>
      <c r="I27425"/>
      <c r="J27425"/>
      <c r="K27425"/>
      <c r="L27425" s="172"/>
    </row>
    <row r="27426" spans="7:12" x14ac:dyDescent="0.15">
      <c r="G27426"/>
      <c r="H27426"/>
      <c r="I27426"/>
      <c r="J27426"/>
      <c r="K27426"/>
      <c r="L27426" s="172"/>
    </row>
    <row r="27427" spans="7:12" x14ac:dyDescent="0.15">
      <c r="G27427"/>
      <c r="H27427"/>
      <c r="I27427"/>
      <c r="J27427"/>
      <c r="K27427"/>
      <c r="L27427" s="172"/>
    </row>
    <row r="27428" spans="7:12" x14ac:dyDescent="0.15">
      <c r="G27428"/>
      <c r="H27428"/>
      <c r="I27428"/>
      <c r="J27428"/>
      <c r="K27428"/>
      <c r="L27428" s="172"/>
    </row>
    <row r="27429" spans="7:12" x14ac:dyDescent="0.15">
      <c r="G27429"/>
      <c r="H27429"/>
      <c r="I27429"/>
      <c r="J27429"/>
      <c r="K27429"/>
      <c r="L27429" s="172"/>
    </row>
    <row r="27430" spans="7:12" x14ac:dyDescent="0.15">
      <c r="G27430"/>
      <c r="H27430"/>
      <c r="I27430"/>
      <c r="J27430"/>
      <c r="K27430"/>
      <c r="L27430" s="172"/>
    </row>
    <row r="27431" spans="7:12" x14ac:dyDescent="0.15">
      <c r="G27431"/>
      <c r="H27431"/>
      <c r="I27431"/>
      <c r="J27431"/>
      <c r="K27431"/>
      <c r="L27431" s="172"/>
    </row>
    <row r="27432" spans="7:12" x14ac:dyDescent="0.15">
      <c r="G27432"/>
      <c r="H27432"/>
      <c r="I27432"/>
      <c r="J27432"/>
      <c r="K27432"/>
      <c r="L27432" s="172"/>
    </row>
    <row r="27433" spans="7:12" x14ac:dyDescent="0.15">
      <c r="G27433"/>
      <c r="H27433"/>
      <c r="I27433"/>
      <c r="J27433"/>
      <c r="K27433"/>
      <c r="L27433" s="172"/>
    </row>
    <row r="27434" spans="7:12" x14ac:dyDescent="0.15">
      <c r="G27434"/>
      <c r="H27434"/>
      <c r="I27434"/>
      <c r="J27434"/>
      <c r="K27434"/>
      <c r="L27434" s="172"/>
    </row>
    <row r="27435" spans="7:12" x14ac:dyDescent="0.15">
      <c r="G27435"/>
      <c r="H27435"/>
      <c r="I27435"/>
      <c r="J27435"/>
      <c r="K27435"/>
      <c r="L27435" s="172"/>
    </row>
    <row r="27436" spans="7:12" x14ac:dyDescent="0.15">
      <c r="G27436"/>
      <c r="H27436"/>
      <c r="I27436"/>
      <c r="J27436"/>
      <c r="K27436"/>
      <c r="L27436" s="172"/>
    </row>
    <row r="27437" spans="7:12" x14ac:dyDescent="0.15">
      <c r="G27437"/>
      <c r="H27437"/>
      <c r="I27437"/>
      <c r="J27437"/>
      <c r="K27437"/>
      <c r="L27437" s="172"/>
    </row>
    <row r="27438" spans="7:12" x14ac:dyDescent="0.15">
      <c r="G27438"/>
      <c r="H27438"/>
      <c r="I27438"/>
      <c r="J27438"/>
      <c r="K27438"/>
      <c r="L27438" s="172"/>
    </row>
    <row r="27439" spans="7:12" x14ac:dyDescent="0.15">
      <c r="G27439"/>
      <c r="H27439"/>
      <c r="I27439"/>
      <c r="J27439"/>
      <c r="K27439"/>
      <c r="L27439" s="172"/>
    </row>
    <row r="27440" spans="7:12" x14ac:dyDescent="0.15">
      <c r="G27440"/>
      <c r="H27440"/>
      <c r="I27440"/>
      <c r="J27440"/>
      <c r="K27440"/>
      <c r="L27440" s="172"/>
    </row>
    <row r="27441" spans="7:12" x14ac:dyDescent="0.15">
      <c r="G27441"/>
      <c r="H27441"/>
      <c r="I27441"/>
      <c r="J27441"/>
      <c r="K27441"/>
      <c r="L27441" s="172"/>
    </row>
    <row r="27442" spans="7:12" x14ac:dyDescent="0.15">
      <c r="G27442"/>
      <c r="H27442"/>
      <c r="I27442"/>
      <c r="J27442"/>
      <c r="K27442"/>
      <c r="L27442" s="172"/>
    </row>
    <row r="27443" spans="7:12" x14ac:dyDescent="0.15">
      <c r="G27443"/>
      <c r="H27443"/>
      <c r="I27443"/>
      <c r="J27443"/>
      <c r="K27443"/>
      <c r="L27443" s="172"/>
    </row>
    <row r="27444" spans="7:12" x14ac:dyDescent="0.15">
      <c r="G27444"/>
      <c r="H27444"/>
      <c r="I27444"/>
      <c r="J27444"/>
      <c r="K27444"/>
      <c r="L27444" s="172"/>
    </row>
    <row r="27445" spans="7:12" x14ac:dyDescent="0.15">
      <c r="G27445"/>
      <c r="H27445"/>
      <c r="I27445"/>
      <c r="J27445"/>
      <c r="K27445"/>
      <c r="L27445" s="172"/>
    </row>
    <row r="27446" spans="7:12" x14ac:dyDescent="0.15">
      <c r="G27446"/>
      <c r="H27446"/>
      <c r="I27446"/>
      <c r="J27446"/>
      <c r="K27446"/>
      <c r="L27446" s="172"/>
    </row>
    <row r="27447" spans="7:12" x14ac:dyDescent="0.15">
      <c r="G27447"/>
      <c r="H27447"/>
      <c r="I27447"/>
      <c r="J27447"/>
      <c r="K27447"/>
      <c r="L27447" s="172"/>
    </row>
    <row r="27448" spans="7:12" x14ac:dyDescent="0.15">
      <c r="G27448"/>
      <c r="H27448"/>
      <c r="I27448"/>
      <c r="J27448"/>
      <c r="K27448"/>
      <c r="L27448" s="172"/>
    </row>
    <row r="27449" spans="7:12" x14ac:dyDescent="0.15">
      <c r="G27449"/>
      <c r="H27449"/>
      <c r="I27449"/>
      <c r="J27449"/>
      <c r="K27449"/>
      <c r="L27449" s="172"/>
    </row>
    <row r="27450" spans="7:12" x14ac:dyDescent="0.15">
      <c r="G27450"/>
      <c r="H27450"/>
      <c r="I27450"/>
      <c r="J27450"/>
      <c r="K27450"/>
      <c r="L27450" s="172"/>
    </row>
    <row r="27451" spans="7:12" x14ac:dyDescent="0.15">
      <c r="G27451"/>
      <c r="H27451"/>
      <c r="I27451"/>
      <c r="J27451"/>
      <c r="K27451"/>
      <c r="L27451" s="172"/>
    </row>
    <row r="27452" spans="7:12" x14ac:dyDescent="0.15">
      <c r="G27452"/>
      <c r="H27452"/>
      <c r="I27452"/>
      <c r="J27452"/>
      <c r="K27452"/>
      <c r="L27452" s="172"/>
    </row>
    <row r="27453" spans="7:12" x14ac:dyDescent="0.15">
      <c r="G27453"/>
      <c r="H27453"/>
      <c r="I27453"/>
      <c r="J27453"/>
      <c r="K27453"/>
      <c r="L27453" s="172"/>
    </row>
    <row r="27454" spans="7:12" x14ac:dyDescent="0.15">
      <c r="G27454"/>
      <c r="H27454"/>
      <c r="I27454"/>
      <c r="J27454"/>
      <c r="K27454"/>
      <c r="L27454" s="172"/>
    </row>
    <row r="27455" spans="7:12" x14ac:dyDescent="0.15">
      <c r="G27455"/>
      <c r="H27455"/>
      <c r="I27455"/>
      <c r="J27455"/>
      <c r="K27455"/>
      <c r="L27455" s="172"/>
    </row>
    <row r="27456" spans="7:12" x14ac:dyDescent="0.15">
      <c r="G27456"/>
      <c r="H27456"/>
      <c r="I27456"/>
      <c r="J27456"/>
      <c r="K27456"/>
      <c r="L27456" s="172"/>
    </row>
    <row r="27457" spans="7:12" x14ac:dyDescent="0.15">
      <c r="G27457"/>
      <c r="H27457"/>
      <c r="I27457"/>
      <c r="J27457"/>
      <c r="K27457"/>
      <c r="L27457" s="172"/>
    </row>
    <row r="27458" spans="7:12" x14ac:dyDescent="0.15">
      <c r="G27458"/>
      <c r="H27458"/>
      <c r="I27458"/>
      <c r="J27458"/>
      <c r="K27458"/>
      <c r="L27458" s="172"/>
    </row>
    <row r="27459" spans="7:12" x14ac:dyDescent="0.15">
      <c r="G27459"/>
      <c r="H27459"/>
      <c r="I27459"/>
      <c r="J27459"/>
      <c r="K27459"/>
      <c r="L27459" s="172"/>
    </row>
    <row r="27460" spans="7:12" x14ac:dyDescent="0.15">
      <c r="G27460"/>
      <c r="H27460"/>
      <c r="I27460"/>
      <c r="J27460"/>
      <c r="K27460"/>
      <c r="L27460" s="172"/>
    </row>
    <row r="27461" spans="7:12" x14ac:dyDescent="0.15">
      <c r="G27461"/>
      <c r="H27461"/>
      <c r="I27461"/>
      <c r="J27461"/>
      <c r="K27461"/>
      <c r="L27461" s="172"/>
    </row>
    <row r="27462" spans="7:12" x14ac:dyDescent="0.15">
      <c r="G27462"/>
      <c r="H27462"/>
      <c r="I27462"/>
      <c r="J27462"/>
      <c r="K27462"/>
      <c r="L27462" s="172"/>
    </row>
    <row r="27463" spans="7:12" x14ac:dyDescent="0.15">
      <c r="G27463"/>
      <c r="H27463"/>
      <c r="I27463"/>
      <c r="J27463"/>
      <c r="K27463"/>
      <c r="L27463" s="172"/>
    </row>
    <row r="27464" spans="7:12" x14ac:dyDescent="0.15">
      <c r="G27464"/>
      <c r="H27464"/>
      <c r="I27464"/>
      <c r="J27464"/>
      <c r="K27464"/>
      <c r="L27464" s="172"/>
    </row>
    <row r="27465" spans="7:12" x14ac:dyDescent="0.15">
      <c r="G27465"/>
      <c r="H27465"/>
      <c r="I27465"/>
      <c r="J27465"/>
      <c r="K27465"/>
      <c r="L27465" s="172"/>
    </row>
    <row r="27466" spans="7:12" x14ac:dyDescent="0.15">
      <c r="G27466"/>
      <c r="H27466"/>
      <c r="I27466"/>
      <c r="J27466"/>
      <c r="K27466"/>
      <c r="L27466" s="172"/>
    </row>
    <row r="27467" spans="7:12" x14ac:dyDescent="0.15">
      <c r="G27467"/>
      <c r="H27467"/>
      <c r="I27467"/>
      <c r="J27467"/>
      <c r="K27467"/>
      <c r="L27467" s="172"/>
    </row>
    <row r="27468" spans="7:12" x14ac:dyDescent="0.15">
      <c r="G27468"/>
      <c r="H27468"/>
      <c r="I27468"/>
      <c r="J27468"/>
      <c r="K27468"/>
      <c r="L27468" s="172"/>
    </row>
    <row r="27469" spans="7:12" x14ac:dyDescent="0.15">
      <c r="G27469"/>
      <c r="H27469"/>
      <c r="I27469"/>
      <c r="J27469"/>
      <c r="K27469"/>
      <c r="L27469" s="172"/>
    </row>
    <row r="27470" spans="7:12" x14ac:dyDescent="0.15">
      <c r="G27470"/>
      <c r="H27470"/>
      <c r="I27470"/>
      <c r="J27470"/>
      <c r="K27470"/>
      <c r="L27470" s="172"/>
    </row>
    <row r="27471" spans="7:12" x14ac:dyDescent="0.15">
      <c r="G27471"/>
      <c r="H27471"/>
      <c r="I27471"/>
      <c r="J27471"/>
      <c r="K27471"/>
      <c r="L27471" s="172"/>
    </row>
    <row r="27472" spans="7:12" x14ac:dyDescent="0.15">
      <c r="G27472"/>
      <c r="H27472"/>
      <c r="I27472"/>
      <c r="J27472"/>
      <c r="K27472"/>
      <c r="L27472" s="172"/>
    </row>
    <row r="27473" spans="7:12" x14ac:dyDescent="0.15">
      <c r="G27473"/>
      <c r="H27473"/>
      <c r="I27473"/>
      <c r="J27473"/>
      <c r="K27473"/>
      <c r="L27473" s="172"/>
    </row>
    <row r="27474" spans="7:12" x14ac:dyDescent="0.15">
      <c r="G27474"/>
      <c r="H27474"/>
      <c r="I27474"/>
      <c r="J27474"/>
      <c r="K27474"/>
      <c r="L27474" s="172"/>
    </row>
    <row r="27475" spans="7:12" x14ac:dyDescent="0.15">
      <c r="G27475"/>
      <c r="H27475"/>
      <c r="I27475"/>
      <c r="J27475"/>
      <c r="K27475"/>
      <c r="L27475" s="172"/>
    </row>
    <row r="27476" spans="7:12" x14ac:dyDescent="0.15">
      <c r="G27476"/>
      <c r="H27476"/>
      <c r="I27476"/>
      <c r="J27476"/>
      <c r="K27476"/>
      <c r="L27476" s="172"/>
    </row>
    <row r="27477" spans="7:12" x14ac:dyDescent="0.15">
      <c r="G27477"/>
      <c r="H27477"/>
      <c r="I27477"/>
      <c r="J27477"/>
      <c r="K27477"/>
      <c r="L27477" s="172"/>
    </row>
    <row r="27478" spans="7:12" x14ac:dyDescent="0.15">
      <c r="G27478"/>
      <c r="H27478"/>
      <c r="I27478"/>
      <c r="J27478"/>
      <c r="K27478"/>
      <c r="L27478" s="172"/>
    </row>
    <row r="27479" spans="7:12" x14ac:dyDescent="0.15">
      <c r="G27479"/>
      <c r="H27479"/>
      <c r="I27479"/>
      <c r="J27479"/>
      <c r="K27479"/>
      <c r="L27479" s="172"/>
    </row>
    <row r="27480" spans="7:12" x14ac:dyDescent="0.15">
      <c r="G27480"/>
      <c r="H27480"/>
      <c r="I27480"/>
      <c r="J27480"/>
      <c r="K27480"/>
      <c r="L27480" s="172"/>
    </row>
    <row r="27481" spans="7:12" x14ac:dyDescent="0.15">
      <c r="G27481"/>
      <c r="H27481"/>
      <c r="I27481"/>
      <c r="J27481"/>
      <c r="K27481"/>
      <c r="L27481" s="172"/>
    </row>
    <row r="27482" spans="7:12" x14ac:dyDescent="0.15">
      <c r="G27482"/>
      <c r="H27482"/>
      <c r="I27482"/>
      <c r="J27482"/>
      <c r="K27482"/>
      <c r="L27482" s="172"/>
    </row>
    <row r="27483" spans="7:12" x14ac:dyDescent="0.15">
      <c r="G27483"/>
      <c r="H27483"/>
      <c r="I27483"/>
      <c r="J27483"/>
      <c r="K27483"/>
      <c r="L27483" s="172"/>
    </row>
    <row r="27484" spans="7:12" x14ac:dyDescent="0.15">
      <c r="G27484"/>
      <c r="H27484"/>
      <c r="I27484"/>
      <c r="J27484"/>
      <c r="K27484"/>
      <c r="L27484" s="172"/>
    </row>
    <row r="27485" spans="7:12" x14ac:dyDescent="0.15">
      <c r="G27485"/>
      <c r="H27485"/>
      <c r="I27485"/>
      <c r="J27485"/>
      <c r="K27485"/>
      <c r="L27485" s="172"/>
    </row>
    <row r="27486" spans="7:12" x14ac:dyDescent="0.15">
      <c r="G27486"/>
      <c r="H27486"/>
      <c r="I27486"/>
      <c r="J27486"/>
      <c r="K27486"/>
      <c r="L27486" s="172"/>
    </row>
    <row r="27487" spans="7:12" x14ac:dyDescent="0.15">
      <c r="G27487"/>
      <c r="H27487"/>
      <c r="I27487"/>
      <c r="J27487"/>
      <c r="K27487"/>
      <c r="L27487" s="172"/>
    </row>
    <row r="27488" spans="7:12" x14ac:dyDescent="0.15">
      <c r="G27488"/>
      <c r="H27488"/>
      <c r="I27488"/>
      <c r="J27488"/>
      <c r="K27488"/>
      <c r="L27488" s="172"/>
    </row>
    <row r="27489" spans="7:12" x14ac:dyDescent="0.15">
      <c r="G27489"/>
      <c r="H27489"/>
      <c r="I27489"/>
      <c r="J27489"/>
      <c r="K27489"/>
      <c r="L27489" s="172"/>
    </row>
    <row r="27490" spans="7:12" x14ac:dyDescent="0.15">
      <c r="G27490"/>
      <c r="H27490"/>
      <c r="I27490"/>
      <c r="J27490"/>
      <c r="K27490"/>
      <c r="L27490" s="172"/>
    </row>
    <row r="27491" spans="7:12" x14ac:dyDescent="0.15">
      <c r="G27491"/>
      <c r="H27491"/>
      <c r="I27491"/>
      <c r="J27491"/>
      <c r="K27491"/>
      <c r="L27491" s="172"/>
    </row>
    <row r="27492" spans="7:12" x14ac:dyDescent="0.15">
      <c r="G27492"/>
      <c r="H27492"/>
      <c r="I27492"/>
      <c r="J27492"/>
      <c r="K27492"/>
      <c r="L27492" s="172"/>
    </row>
    <row r="27493" spans="7:12" x14ac:dyDescent="0.15">
      <c r="G27493"/>
      <c r="H27493"/>
      <c r="I27493"/>
      <c r="J27493"/>
      <c r="K27493"/>
      <c r="L27493" s="172"/>
    </row>
    <row r="27494" spans="7:12" x14ac:dyDescent="0.15">
      <c r="G27494"/>
      <c r="H27494"/>
      <c r="I27494"/>
      <c r="J27494"/>
      <c r="K27494"/>
      <c r="L27494" s="172"/>
    </row>
    <row r="27495" spans="7:12" x14ac:dyDescent="0.15">
      <c r="G27495"/>
      <c r="H27495"/>
      <c r="I27495"/>
      <c r="J27495"/>
      <c r="K27495"/>
      <c r="L27495" s="172"/>
    </row>
    <row r="27496" spans="7:12" x14ac:dyDescent="0.15">
      <c r="G27496"/>
      <c r="H27496"/>
      <c r="I27496"/>
      <c r="J27496"/>
      <c r="K27496"/>
      <c r="L27496" s="172"/>
    </row>
    <row r="27497" spans="7:12" x14ac:dyDescent="0.15">
      <c r="G27497"/>
      <c r="H27497"/>
      <c r="I27497"/>
      <c r="J27497"/>
      <c r="K27497"/>
      <c r="L27497" s="172"/>
    </row>
    <row r="27498" spans="7:12" x14ac:dyDescent="0.15">
      <c r="G27498"/>
      <c r="H27498"/>
      <c r="I27498"/>
      <c r="J27498"/>
      <c r="K27498"/>
      <c r="L27498" s="172"/>
    </row>
    <row r="27499" spans="7:12" x14ac:dyDescent="0.15">
      <c r="G27499"/>
      <c r="H27499"/>
      <c r="I27499"/>
      <c r="J27499"/>
      <c r="K27499"/>
      <c r="L27499" s="172"/>
    </row>
    <row r="27500" spans="7:12" x14ac:dyDescent="0.15">
      <c r="G27500"/>
      <c r="H27500"/>
      <c r="I27500"/>
      <c r="J27500"/>
      <c r="K27500"/>
      <c r="L27500" s="172"/>
    </row>
    <row r="27501" spans="7:12" x14ac:dyDescent="0.15">
      <c r="G27501"/>
      <c r="H27501"/>
      <c r="I27501"/>
      <c r="J27501"/>
      <c r="K27501"/>
      <c r="L27501" s="172"/>
    </row>
    <row r="27502" spans="7:12" x14ac:dyDescent="0.15">
      <c r="G27502"/>
      <c r="H27502"/>
      <c r="I27502"/>
      <c r="J27502"/>
      <c r="K27502"/>
      <c r="L27502" s="172"/>
    </row>
    <row r="27503" spans="7:12" x14ac:dyDescent="0.15">
      <c r="G27503"/>
      <c r="H27503"/>
      <c r="I27503"/>
      <c r="J27503"/>
      <c r="K27503"/>
      <c r="L27503" s="172"/>
    </row>
    <row r="27504" spans="7:12" x14ac:dyDescent="0.15">
      <c r="G27504"/>
      <c r="H27504"/>
      <c r="I27504"/>
      <c r="J27504"/>
      <c r="K27504"/>
      <c r="L27504" s="172"/>
    </row>
    <row r="27505" spans="7:12" x14ac:dyDescent="0.15">
      <c r="G27505"/>
      <c r="H27505"/>
      <c r="I27505"/>
      <c r="J27505"/>
      <c r="K27505"/>
      <c r="L27505" s="172"/>
    </row>
    <row r="27506" spans="7:12" x14ac:dyDescent="0.15">
      <c r="G27506"/>
      <c r="H27506"/>
      <c r="I27506"/>
      <c r="J27506"/>
      <c r="K27506"/>
      <c r="L27506" s="172"/>
    </row>
    <row r="27507" spans="7:12" x14ac:dyDescent="0.15">
      <c r="G27507"/>
      <c r="H27507"/>
      <c r="I27507"/>
      <c r="J27507"/>
      <c r="K27507"/>
      <c r="L27507" s="172"/>
    </row>
    <row r="27508" spans="7:12" x14ac:dyDescent="0.15">
      <c r="G27508"/>
      <c r="H27508"/>
      <c r="I27508"/>
      <c r="J27508"/>
      <c r="K27508"/>
      <c r="L27508" s="172"/>
    </row>
    <row r="27509" spans="7:12" x14ac:dyDescent="0.15">
      <c r="G27509"/>
      <c r="H27509"/>
      <c r="I27509"/>
      <c r="J27509"/>
      <c r="K27509"/>
      <c r="L27509" s="172"/>
    </row>
    <row r="27510" spans="7:12" x14ac:dyDescent="0.15">
      <c r="G27510"/>
      <c r="H27510"/>
      <c r="I27510"/>
      <c r="J27510"/>
      <c r="K27510"/>
      <c r="L27510" s="172"/>
    </row>
    <row r="27511" spans="7:12" x14ac:dyDescent="0.15">
      <c r="G27511"/>
      <c r="H27511"/>
      <c r="I27511"/>
      <c r="J27511"/>
      <c r="K27511"/>
      <c r="L27511" s="172"/>
    </row>
    <row r="27512" spans="7:12" x14ac:dyDescent="0.15">
      <c r="G27512"/>
      <c r="H27512"/>
      <c r="I27512"/>
      <c r="J27512"/>
      <c r="K27512"/>
      <c r="L27512" s="172"/>
    </row>
    <row r="27513" spans="7:12" x14ac:dyDescent="0.15">
      <c r="G27513"/>
      <c r="H27513"/>
      <c r="I27513"/>
      <c r="J27513"/>
      <c r="K27513"/>
      <c r="L27513" s="172"/>
    </row>
    <row r="27514" spans="7:12" x14ac:dyDescent="0.15">
      <c r="G27514"/>
      <c r="H27514"/>
      <c r="I27514"/>
      <c r="J27514"/>
      <c r="K27514"/>
      <c r="L27514" s="172"/>
    </row>
    <row r="27515" spans="7:12" x14ac:dyDescent="0.15">
      <c r="G27515"/>
      <c r="H27515"/>
      <c r="I27515"/>
      <c r="J27515"/>
      <c r="K27515"/>
      <c r="L27515" s="172"/>
    </row>
    <row r="27516" spans="7:12" x14ac:dyDescent="0.15">
      <c r="G27516"/>
      <c r="H27516"/>
      <c r="I27516"/>
      <c r="J27516"/>
      <c r="K27516"/>
      <c r="L27516" s="172"/>
    </row>
    <row r="27517" spans="7:12" x14ac:dyDescent="0.15">
      <c r="G27517"/>
      <c r="H27517"/>
      <c r="I27517"/>
      <c r="J27517"/>
      <c r="K27517"/>
      <c r="L27517" s="172"/>
    </row>
    <row r="27518" spans="7:12" x14ac:dyDescent="0.15">
      <c r="G27518"/>
      <c r="H27518"/>
      <c r="I27518"/>
      <c r="J27518"/>
      <c r="K27518"/>
      <c r="L27518" s="172"/>
    </row>
    <row r="27519" spans="7:12" x14ac:dyDescent="0.15">
      <c r="G27519"/>
      <c r="H27519"/>
      <c r="I27519"/>
      <c r="J27519"/>
      <c r="K27519"/>
      <c r="L27519" s="172"/>
    </row>
    <row r="27520" spans="7:12" x14ac:dyDescent="0.15">
      <c r="G27520"/>
      <c r="H27520"/>
      <c r="I27520"/>
      <c r="J27520"/>
      <c r="K27520"/>
      <c r="L27520" s="172"/>
    </row>
    <row r="27521" spans="7:12" x14ac:dyDescent="0.15">
      <c r="G27521"/>
      <c r="H27521"/>
      <c r="I27521"/>
      <c r="J27521"/>
      <c r="K27521"/>
      <c r="L27521" s="172"/>
    </row>
    <row r="27522" spans="7:12" x14ac:dyDescent="0.15">
      <c r="G27522"/>
      <c r="H27522"/>
      <c r="I27522"/>
      <c r="J27522"/>
      <c r="K27522"/>
      <c r="L27522" s="172"/>
    </row>
    <row r="27523" spans="7:12" x14ac:dyDescent="0.15">
      <c r="G27523"/>
      <c r="H27523"/>
      <c r="I27523"/>
      <c r="J27523"/>
      <c r="K27523"/>
      <c r="L27523" s="172"/>
    </row>
    <row r="27524" spans="7:12" x14ac:dyDescent="0.15">
      <c r="G27524"/>
      <c r="H27524"/>
      <c r="I27524"/>
      <c r="J27524"/>
      <c r="K27524"/>
      <c r="L27524" s="172"/>
    </row>
    <row r="27525" spans="7:12" x14ac:dyDescent="0.15">
      <c r="G27525"/>
      <c r="H27525"/>
      <c r="I27525"/>
      <c r="J27525"/>
      <c r="K27525"/>
      <c r="L27525" s="172"/>
    </row>
    <row r="27526" spans="7:12" x14ac:dyDescent="0.15">
      <c r="G27526"/>
      <c r="H27526"/>
      <c r="I27526"/>
      <c r="J27526"/>
      <c r="K27526"/>
      <c r="L27526" s="172"/>
    </row>
    <row r="27527" spans="7:12" x14ac:dyDescent="0.15">
      <c r="G27527"/>
      <c r="H27527"/>
      <c r="I27527"/>
      <c r="J27527"/>
      <c r="K27527"/>
      <c r="L27527" s="172"/>
    </row>
    <row r="27528" spans="7:12" x14ac:dyDescent="0.15">
      <c r="G27528"/>
      <c r="H27528"/>
      <c r="I27528"/>
      <c r="J27528"/>
      <c r="K27528"/>
      <c r="L27528" s="172"/>
    </row>
    <row r="27529" spans="7:12" x14ac:dyDescent="0.15">
      <c r="G27529"/>
      <c r="H27529"/>
      <c r="I27529"/>
      <c r="J27529"/>
      <c r="K27529"/>
      <c r="L27529" s="172"/>
    </row>
    <row r="27530" spans="7:12" x14ac:dyDescent="0.15">
      <c r="G27530"/>
      <c r="H27530"/>
      <c r="I27530"/>
      <c r="J27530"/>
      <c r="K27530"/>
      <c r="L27530" s="172"/>
    </row>
    <row r="27531" spans="7:12" x14ac:dyDescent="0.15">
      <c r="G27531"/>
      <c r="H27531"/>
      <c r="I27531"/>
      <c r="J27531"/>
      <c r="K27531"/>
      <c r="L27531" s="172"/>
    </row>
    <row r="27532" spans="7:12" x14ac:dyDescent="0.15">
      <c r="G27532"/>
      <c r="H27532"/>
      <c r="I27532"/>
      <c r="J27532"/>
      <c r="K27532"/>
      <c r="L27532" s="172"/>
    </row>
    <row r="27533" spans="7:12" x14ac:dyDescent="0.15">
      <c r="G27533"/>
      <c r="H27533"/>
      <c r="I27533"/>
      <c r="J27533"/>
      <c r="K27533"/>
      <c r="L27533" s="172"/>
    </row>
    <row r="27534" spans="7:12" x14ac:dyDescent="0.15">
      <c r="G27534"/>
      <c r="H27534"/>
      <c r="I27534"/>
      <c r="J27534"/>
      <c r="K27534"/>
      <c r="L27534" s="172"/>
    </row>
    <row r="27535" spans="7:12" x14ac:dyDescent="0.15">
      <c r="G27535"/>
      <c r="H27535"/>
      <c r="I27535"/>
      <c r="J27535"/>
      <c r="K27535"/>
      <c r="L27535" s="172"/>
    </row>
    <row r="27536" spans="7:12" x14ac:dyDescent="0.15">
      <c r="G27536"/>
      <c r="H27536"/>
      <c r="I27536"/>
      <c r="J27536"/>
      <c r="K27536"/>
      <c r="L27536" s="172"/>
    </row>
    <row r="27537" spans="7:12" x14ac:dyDescent="0.15">
      <c r="G27537"/>
      <c r="H27537"/>
      <c r="I27537"/>
      <c r="J27537"/>
      <c r="K27537"/>
      <c r="L27537" s="172"/>
    </row>
    <row r="27538" spans="7:12" x14ac:dyDescent="0.15">
      <c r="G27538"/>
      <c r="H27538"/>
      <c r="I27538"/>
      <c r="J27538"/>
      <c r="K27538"/>
      <c r="L27538" s="172"/>
    </row>
    <row r="27539" spans="7:12" x14ac:dyDescent="0.15">
      <c r="G27539"/>
      <c r="H27539"/>
      <c r="I27539"/>
      <c r="J27539"/>
      <c r="K27539"/>
      <c r="L27539" s="172"/>
    </row>
    <row r="27540" spans="7:12" x14ac:dyDescent="0.15">
      <c r="G27540"/>
      <c r="H27540"/>
      <c r="I27540"/>
      <c r="J27540"/>
      <c r="K27540"/>
      <c r="L27540" s="172"/>
    </row>
    <row r="27541" spans="7:12" x14ac:dyDescent="0.15">
      <c r="G27541"/>
      <c r="H27541"/>
      <c r="I27541"/>
      <c r="J27541"/>
      <c r="K27541"/>
      <c r="L27541" s="172"/>
    </row>
    <row r="27542" spans="7:12" x14ac:dyDescent="0.15">
      <c r="G27542"/>
      <c r="H27542"/>
      <c r="I27542"/>
      <c r="J27542"/>
      <c r="K27542"/>
      <c r="L27542" s="172"/>
    </row>
    <row r="27543" spans="7:12" x14ac:dyDescent="0.15">
      <c r="G27543"/>
      <c r="H27543"/>
      <c r="I27543"/>
      <c r="J27543"/>
      <c r="K27543"/>
      <c r="L27543" s="172"/>
    </row>
    <row r="27544" spans="7:12" x14ac:dyDescent="0.15">
      <c r="G27544"/>
      <c r="H27544"/>
      <c r="I27544"/>
      <c r="J27544"/>
      <c r="K27544"/>
      <c r="L27544" s="172"/>
    </row>
    <row r="27545" spans="7:12" x14ac:dyDescent="0.15">
      <c r="G27545"/>
      <c r="H27545"/>
      <c r="I27545"/>
      <c r="J27545"/>
      <c r="K27545"/>
      <c r="L27545" s="172"/>
    </row>
    <row r="27546" spans="7:12" x14ac:dyDescent="0.15">
      <c r="G27546"/>
      <c r="H27546"/>
      <c r="I27546"/>
      <c r="J27546"/>
      <c r="K27546"/>
      <c r="L27546" s="172"/>
    </row>
    <row r="27547" spans="7:12" x14ac:dyDescent="0.15">
      <c r="G27547"/>
      <c r="H27547"/>
      <c r="I27547"/>
      <c r="J27547"/>
      <c r="K27547"/>
      <c r="L27547" s="172"/>
    </row>
    <row r="27548" spans="7:12" x14ac:dyDescent="0.15">
      <c r="G27548"/>
      <c r="H27548"/>
      <c r="I27548"/>
      <c r="J27548"/>
      <c r="K27548"/>
      <c r="L27548" s="172"/>
    </row>
    <row r="27549" spans="7:12" x14ac:dyDescent="0.15">
      <c r="G27549"/>
      <c r="H27549"/>
      <c r="I27549"/>
      <c r="J27549"/>
      <c r="K27549"/>
      <c r="L27549" s="172"/>
    </row>
    <row r="27550" spans="7:12" x14ac:dyDescent="0.15">
      <c r="G27550"/>
      <c r="H27550"/>
      <c r="I27550"/>
      <c r="J27550"/>
      <c r="K27550"/>
      <c r="L27550" s="172"/>
    </row>
    <row r="27551" spans="7:12" x14ac:dyDescent="0.15">
      <c r="G27551"/>
      <c r="H27551"/>
      <c r="I27551"/>
      <c r="J27551"/>
      <c r="K27551"/>
      <c r="L27551" s="172"/>
    </row>
    <row r="27552" spans="7:12" x14ac:dyDescent="0.15">
      <c r="G27552"/>
      <c r="H27552"/>
      <c r="I27552"/>
      <c r="J27552"/>
      <c r="K27552"/>
      <c r="L27552" s="172"/>
    </row>
    <row r="27553" spans="7:12" x14ac:dyDescent="0.15">
      <c r="G27553"/>
      <c r="H27553"/>
      <c r="I27553"/>
      <c r="J27553"/>
      <c r="K27553"/>
      <c r="L27553" s="172"/>
    </row>
    <row r="27554" spans="7:12" x14ac:dyDescent="0.15">
      <c r="G27554"/>
      <c r="H27554"/>
      <c r="I27554"/>
      <c r="J27554"/>
      <c r="K27554"/>
      <c r="L27554" s="172"/>
    </row>
    <row r="27555" spans="7:12" x14ac:dyDescent="0.15">
      <c r="G27555"/>
      <c r="H27555"/>
      <c r="I27555"/>
      <c r="J27555"/>
      <c r="K27555"/>
      <c r="L27555" s="172"/>
    </row>
    <row r="27556" spans="7:12" x14ac:dyDescent="0.15">
      <c r="G27556"/>
      <c r="H27556"/>
      <c r="I27556"/>
      <c r="J27556"/>
      <c r="K27556"/>
      <c r="L27556" s="172"/>
    </row>
    <row r="27557" spans="7:12" x14ac:dyDescent="0.15">
      <c r="G27557"/>
      <c r="H27557"/>
      <c r="I27557"/>
      <c r="J27557"/>
      <c r="K27557"/>
      <c r="L27557" s="172"/>
    </row>
    <row r="27558" spans="7:12" x14ac:dyDescent="0.15">
      <c r="G27558"/>
      <c r="H27558"/>
      <c r="I27558"/>
      <c r="J27558"/>
      <c r="K27558"/>
      <c r="L27558" s="172"/>
    </row>
    <row r="27559" spans="7:12" x14ac:dyDescent="0.15">
      <c r="G27559"/>
      <c r="H27559"/>
      <c r="I27559"/>
      <c r="J27559"/>
      <c r="K27559"/>
      <c r="L27559" s="172"/>
    </row>
    <row r="27560" spans="7:12" x14ac:dyDescent="0.15">
      <c r="G27560"/>
      <c r="H27560"/>
      <c r="I27560"/>
      <c r="J27560"/>
      <c r="K27560"/>
      <c r="L27560" s="172"/>
    </row>
    <row r="27561" spans="7:12" x14ac:dyDescent="0.15">
      <c r="G27561"/>
      <c r="H27561"/>
      <c r="I27561"/>
      <c r="J27561"/>
      <c r="K27561"/>
      <c r="L27561" s="172"/>
    </row>
    <row r="27562" spans="7:12" x14ac:dyDescent="0.15">
      <c r="G27562"/>
      <c r="H27562"/>
      <c r="I27562"/>
      <c r="J27562"/>
      <c r="K27562"/>
      <c r="L27562" s="172"/>
    </row>
    <row r="27563" spans="7:12" x14ac:dyDescent="0.15">
      <c r="G27563"/>
      <c r="H27563"/>
      <c r="I27563"/>
      <c r="J27563"/>
      <c r="K27563"/>
      <c r="L27563" s="172"/>
    </row>
    <row r="27564" spans="7:12" x14ac:dyDescent="0.15">
      <c r="G27564"/>
      <c r="H27564"/>
      <c r="I27564"/>
      <c r="J27564"/>
      <c r="K27564"/>
      <c r="L27564" s="172"/>
    </row>
    <row r="27565" spans="7:12" x14ac:dyDescent="0.15">
      <c r="G27565"/>
      <c r="H27565"/>
      <c r="I27565"/>
      <c r="J27565"/>
      <c r="K27565"/>
      <c r="L27565" s="172"/>
    </row>
    <row r="27566" spans="7:12" x14ac:dyDescent="0.15">
      <c r="G27566"/>
      <c r="H27566"/>
      <c r="I27566"/>
      <c r="J27566"/>
      <c r="K27566"/>
      <c r="L27566" s="172"/>
    </row>
    <row r="27567" spans="7:12" x14ac:dyDescent="0.15">
      <c r="G27567"/>
      <c r="H27567"/>
      <c r="I27567"/>
      <c r="J27567"/>
      <c r="K27567"/>
      <c r="L27567" s="172"/>
    </row>
    <row r="27568" spans="7:12" x14ac:dyDescent="0.15">
      <c r="G27568"/>
      <c r="H27568"/>
      <c r="I27568"/>
      <c r="J27568"/>
      <c r="K27568"/>
      <c r="L27568" s="172"/>
    </row>
    <row r="27569" spans="7:12" x14ac:dyDescent="0.15">
      <c r="G27569"/>
      <c r="H27569"/>
      <c r="I27569"/>
      <c r="J27569"/>
      <c r="K27569"/>
      <c r="L27569" s="172"/>
    </row>
    <row r="27570" spans="7:12" x14ac:dyDescent="0.15">
      <c r="G27570"/>
      <c r="H27570"/>
      <c r="I27570"/>
      <c r="J27570"/>
      <c r="K27570"/>
      <c r="L27570" s="172"/>
    </row>
    <row r="27571" spans="7:12" x14ac:dyDescent="0.15">
      <c r="G27571"/>
      <c r="H27571"/>
      <c r="I27571"/>
      <c r="J27571"/>
      <c r="K27571"/>
      <c r="L27571" s="172"/>
    </row>
    <row r="27572" spans="7:12" x14ac:dyDescent="0.15">
      <c r="G27572"/>
      <c r="H27572"/>
      <c r="I27572"/>
      <c r="J27572"/>
      <c r="K27572"/>
      <c r="L27572" s="172"/>
    </row>
    <row r="27573" spans="7:12" x14ac:dyDescent="0.15">
      <c r="G27573"/>
      <c r="H27573"/>
      <c r="I27573"/>
      <c r="J27573"/>
      <c r="K27573"/>
      <c r="L27573" s="172"/>
    </row>
    <row r="27574" spans="7:12" x14ac:dyDescent="0.15">
      <c r="G27574"/>
      <c r="H27574"/>
      <c r="I27574"/>
      <c r="J27574"/>
      <c r="K27574"/>
      <c r="L27574" s="172"/>
    </row>
    <row r="27575" spans="7:12" x14ac:dyDescent="0.15">
      <c r="G27575"/>
      <c r="H27575"/>
      <c r="I27575"/>
      <c r="J27575"/>
      <c r="K27575"/>
      <c r="L27575" s="172"/>
    </row>
    <row r="27576" spans="7:12" x14ac:dyDescent="0.15">
      <c r="G27576"/>
      <c r="H27576"/>
      <c r="I27576"/>
      <c r="J27576"/>
      <c r="K27576"/>
      <c r="L27576" s="172"/>
    </row>
    <row r="27577" spans="7:12" x14ac:dyDescent="0.15">
      <c r="G27577"/>
      <c r="H27577"/>
      <c r="I27577"/>
      <c r="J27577"/>
      <c r="K27577"/>
      <c r="L27577" s="172"/>
    </row>
    <row r="27578" spans="7:12" x14ac:dyDescent="0.15">
      <c r="G27578"/>
      <c r="H27578"/>
      <c r="I27578"/>
      <c r="J27578"/>
      <c r="K27578"/>
      <c r="L27578" s="172"/>
    </row>
    <row r="27579" spans="7:12" x14ac:dyDescent="0.15">
      <c r="G27579"/>
      <c r="H27579"/>
      <c r="I27579"/>
      <c r="J27579"/>
      <c r="K27579"/>
      <c r="L27579" s="172"/>
    </row>
    <row r="27580" spans="7:12" x14ac:dyDescent="0.15">
      <c r="G27580"/>
      <c r="H27580"/>
      <c r="I27580"/>
      <c r="J27580"/>
      <c r="K27580"/>
      <c r="L27580" s="172"/>
    </row>
    <row r="27581" spans="7:12" x14ac:dyDescent="0.15">
      <c r="G27581"/>
      <c r="H27581"/>
      <c r="I27581"/>
      <c r="J27581"/>
      <c r="K27581"/>
      <c r="L27581" s="172"/>
    </row>
    <row r="27582" spans="7:12" x14ac:dyDescent="0.15">
      <c r="G27582"/>
      <c r="H27582"/>
      <c r="I27582"/>
      <c r="J27582"/>
      <c r="K27582"/>
      <c r="L27582" s="172"/>
    </row>
    <row r="27583" spans="7:12" x14ac:dyDescent="0.15">
      <c r="G27583"/>
      <c r="H27583"/>
      <c r="I27583"/>
      <c r="J27583"/>
      <c r="K27583"/>
      <c r="L27583" s="172"/>
    </row>
    <row r="27584" spans="7:12" x14ac:dyDescent="0.15">
      <c r="G27584"/>
      <c r="H27584"/>
      <c r="I27584"/>
      <c r="J27584"/>
      <c r="K27584"/>
      <c r="L27584" s="172"/>
    </row>
    <row r="27585" spans="7:12" x14ac:dyDescent="0.15">
      <c r="G27585"/>
      <c r="H27585"/>
      <c r="I27585"/>
      <c r="J27585"/>
      <c r="K27585"/>
      <c r="L27585" s="172"/>
    </row>
    <row r="27586" spans="7:12" x14ac:dyDescent="0.15">
      <c r="G27586"/>
      <c r="H27586"/>
      <c r="I27586"/>
      <c r="J27586"/>
      <c r="K27586"/>
      <c r="L27586" s="172"/>
    </row>
    <row r="27587" spans="7:12" x14ac:dyDescent="0.15">
      <c r="G27587"/>
      <c r="H27587"/>
      <c r="I27587"/>
      <c r="J27587"/>
      <c r="K27587"/>
      <c r="L27587" s="172"/>
    </row>
    <row r="27588" spans="7:12" x14ac:dyDescent="0.15">
      <c r="G27588"/>
      <c r="H27588"/>
      <c r="I27588"/>
      <c r="J27588"/>
      <c r="K27588"/>
      <c r="L27588" s="172"/>
    </row>
    <row r="27589" spans="7:12" x14ac:dyDescent="0.15">
      <c r="G27589"/>
      <c r="H27589"/>
      <c r="I27589"/>
      <c r="J27589"/>
      <c r="K27589"/>
      <c r="L27589" s="172"/>
    </row>
    <row r="27590" spans="7:12" x14ac:dyDescent="0.15">
      <c r="G27590"/>
      <c r="H27590"/>
      <c r="I27590"/>
      <c r="J27590"/>
      <c r="K27590"/>
      <c r="L27590" s="172"/>
    </row>
    <row r="27591" spans="7:12" x14ac:dyDescent="0.15">
      <c r="G27591"/>
      <c r="H27591"/>
      <c r="I27591"/>
      <c r="J27591"/>
      <c r="K27591"/>
      <c r="L27591" s="172"/>
    </row>
    <row r="27592" spans="7:12" x14ac:dyDescent="0.15">
      <c r="G27592"/>
      <c r="H27592"/>
      <c r="I27592"/>
      <c r="J27592"/>
      <c r="K27592"/>
      <c r="L27592" s="172"/>
    </row>
    <row r="27593" spans="7:12" x14ac:dyDescent="0.15">
      <c r="G27593"/>
      <c r="H27593"/>
      <c r="I27593"/>
      <c r="J27593"/>
      <c r="K27593"/>
      <c r="L27593" s="172"/>
    </row>
    <row r="27594" spans="7:12" x14ac:dyDescent="0.15">
      <c r="G27594"/>
      <c r="H27594"/>
      <c r="I27594"/>
      <c r="J27594"/>
      <c r="K27594"/>
      <c r="L27594" s="172"/>
    </row>
    <row r="27595" spans="7:12" x14ac:dyDescent="0.15">
      <c r="G27595"/>
      <c r="H27595"/>
      <c r="I27595"/>
      <c r="J27595"/>
      <c r="K27595"/>
      <c r="L27595" s="172"/>
    </row>
    <row r="27596" spans="7:12" x14ac:dyDescent="0.15">
      <c r="G27596"/>
      <c r="H27596"/>
      <c r="I27596"/>
      <c r="J27596"/>
      <c r="K27596"/>
      <c r="L27596" s="172"/>
    </row>
    <row r="27597" spans="7:12" x14ac:dyDescent="0.15">
      <c r="G27597"/>
      <c r="H27597"/>
      <c r="I27597"/>
      <c r="J27597"/>
      <c r="K27597"/>
      <c r="L27597" s="172"/>
    </row>
    <row r="27598" spans="7:12" x14ac:dyDescent="0.15">
      <c r="G27598"/>
      <c r="H27598"/>
      <c r="I27598"/>
      <c r="J27598"/>
      <c r="K27598"/>
      <c r="L27598" s="172"/>
    </row>
    <row r="27599" spans="7:12" x14ac:dyDescent="0.15">
      <c r="G27599"/>
      <c r="H27599"/>
      <c r="I27599"/>
      <c r="J27599"/>
      <c r="K27599"/>
      <c r="L27599" s="172"/>
    </row>
    <row r="27600" spans="7:12" x14ac:dyDescent="0.15">
      <c r="G27600"/>
      <c r="H27600"/>
      <c r="I27600"/>
      <c r="J27600"/>
      <c r="K27600"/>
      <c r="L27600" s="172"/>
    </row>
    <row r="27601" spans="7:12" x14ac:dyDescent="0.15">
      <c r="G27601"/>
      <c r="H27601"/>
      <c r="I27601"/>
      <c r="J27601"/>
      <c r="K27601"/>
      <c r="L27601" s="172"/>
    </row>
    <row r="27602" spans="7:12" x14ac:dyDescent="0.15">
      <c r="G27602"/>
      <c r="H27602"/>
      <c r="I27602"/>
      <c r="J27602"/>
      <c r="K27602"/>
      <c r="L27602" s="172"/>
    </row>
    <row r="27603" spans="7:12" x14ac:dyDescent="0.15">
      <c r="G27603"/>
      <c r="H27603"/>
      <c r="I27603"/>
      <c r="J27603"/>
      <c r="K27603"/>
      <c r="L27603" s="172"/>
    </row>
    <row r="27604" spans="7:12" x14ac:dyDescent="0.15">
      <c r="G27604"/>
      <c r="H27604"/>
      <c r="I27604"/>
      <c r="J27604"/>
      <c r="K27604"/>
      <c r="L27604" s="172"/>
    </row>
    <row r="27605" spans="7:12" x14ac:dyDescent="0.15">
      <c r="G27605"/>
      <c r="H27605"/>
      <c r="I27605"/>
      <c r="J27605"/>
      <c r="K27605"/>
      <c r="L27605" s="172"/>
    </row>
    <row r="27606" spans="7:12" x14ac:dyDescent="0.15">
      <c r="G27606"/>
      <c r="H27606"/>
      <c r="I27606"/>
      <c r="J27606"/>
      <c r="K27606"/>
      <c r="L27606" s="172"/>
    </row>
    <row r="27607" spans="7:12" x14ac:dyDescent="0.15">
      <c r="G27607"/>
      <c r="H27607"/>
      <c r="I27607"/>
      <c r="J27607"/>
      <c r="K27607"/>
      <c r="L27607" s="172"/>
    </row>
    <row r="27608" spans="7:12" x14ac:dyDescent="0.15">
      <c r="G27608"/>
      <c r="H27608"/>
      <c r="I27608"/>
      <c r="J27608"/>
      <c r="K27608"/>
      <c r="L27608" s="172"/>
    </row>
    <row r="27609" spans="7:12" x14ac:dyDescent="0.15">
      <c r="G27609"/>
      <c r="H27609"/>
      <c r="I27609"/>
      <c r="J27609"/>
      <c r="K27609"/>
      <c r="L27609" s="172"/>
    </row>
    <row r="27610" spans="7:12" x14ac:dyDescent="0.15">
      <c r="G27610"/>
      <c r="H27610"/>
      <c r="I27610"/>
      <c r="J27610"/>
      <c r="K27610"/>
      <c r="L27610" s="172"/>
    </row>
    <row r="27611" spans="7:12" x14ac:dyDescent="0.15">
      <c r="G27611"/>
      <c r="H27611"/>
      <c r="I27611"/>
      <c r="J27611"/>
      <c r="K27611"/>
      <c r="L27611" s="172"/>
    </row>
    <row r="27612" spans="7:12" x14ac:dyDescent="0.15">
      <c r="G27612"/>
      <c r="H27612"/>
      <c r="I27612"/>
      <c r="J27612"/>
      <c r="K27612"/>
      <c r="L27612" s="172"/>
    </row>
    <row r="27613" spans="7:12" x14ac:dyDescent="0.15">
      <c r="G27613"/>
      <c r="H27613"/>
      <c r="I27613"/>
      <c r="J27613"/>
      <c r="K27613"/>
      <c r="L27613" s="172"/>
    </row>
    <row r="27614" spans="7:12" x14ac:dyDescent="0.15">
      <c r="G27614"/>
      <c r="H27614"/>
      <c r="I27614"/>
      <c r="J27614"/>
      <c r="K27614"/>
      <c r="L27614" s="172"/>
    </row>
    <row r="27615" spans="7:12" x14ac:dyDescent="0.15">
      <c r="G27615"/>
      <c r="H27615"/>
      <c r="I27615"/>
      <c r="J27615"/>
      <c r="K27615"/>
      <c r="L27615" s="172"/>
    </row>
    <row r="27616" spans="7:12" x14ac:dyDescent="0.15">
      <c r="G27616"/>
      <c r="H27616"/>
      <c r="I27616"/>
      <c r="J27616"/>
      <c r="K27616"/>
      <c r="L27616" s="172"/>
    </row>
    <row r="27617" spans="7:12" x14ac:dyDescent="0.15">
      <c r="G27617"/>
      <c r="H27617"/>
      <c r="I27617"/>
      <c r="J27617"/>
      <c r="K27617"/>
      <c r="L27617" s="172"/>
    </row>
    <row r="27618" spans="7:12" x14ac:dyDescent="0.15">
      <c r="G27618"/>
      <c r="H27618"/>
      <c r="I27618"/>
      <c r="J27618"/>
      <c r="K27618"/>
      <c r="L27618" s="172"/>
    </row>
    <row r="27619" spans="7:12" x14ac:dyDescent="0.15">
      <c r="G27619"/>
      <c r="H27619"/>
      <c r="I27619"/>
      <c r="J27619"/>
      <c r="K27619"/>
      <c r="L27619" s="172"/>
    </row>
    <row r="27620" spans="7:12" x14ac:dyDescent="0.15">
      <c r="G27620"/>
      <c r="H27620"/>
      <c r="I27620"/>
      <c r="J27620"/>
      <c r="K27620"/>
      <c r="L27620" s="172"/>
    </row>
    <row r="27621" spans="7:12" x14ac:dyDescent="0.15">
      <c r="G27621"/>
      <c r="H27621"/>
      <c r="I27621"/>
      <c r="J27621"/>
      <c r="K27621"/>
      <c r="L27621" s="172"/>
    </row>
    <row r="27622" spans="7:12" x14ac:dyDescent="0.15">
      <c r="G27622"/>
      <c r="H27622"/>
      <c r="I27622"/>
      <c r="J27622"/>
      <c r="K27622"/>
      <c r="L27622" s="172"/>
    </row>
    <row r="27623" spans="7:12" x14ac:dyDescent="0.15">
      <c r="G27623"/>
      <c r="H27623"/>
      <c r="I27623"/>
      <c r="J27623"/>
      <c r="K27623"/>
      <c r="L27623" s="172"/>
    </row>
    <row r="27624" spans="7:12" x14ac:dyDescent="0.15">
      <c r="G27624"/>
      <c r="H27624"/>
      <c r="I27624"/>
      <c r="J27624"/>
      <c r="K27624"/>
      <c r="L27624" s="172"/>
    </row>
    <row r="27625" spans="7:12" x14ac:dyDescent="0.15">
      <c r="G27625"/>
      <c r="H27625"/>
      <c r="I27625"/>
      <c r="J27625"/>
      <c r="K27625"/>
      <c r="L27625" s="172"/>
    </row>
    <row r="27626" spans="7:12" x14ac:dyDescent="0.15">
      <c r="G27626"/>
      <c r="H27626"/>
      <c r="I27626"/>
      <c r="J27626"/>
      <c r="K27626"/>
      <c r="L27626" s="172"/>
    </row>
    <row r="27627" spans="7:12" x14ac:dyDescent="0.15">
      <c r="G27627"/>
      <c r="H27627"/>
      <c r="I27627"/>
      <c r="J27627"/>
      <c r="K27627"/>
      <c r="L27627" s="172"/>
    </row>
    <row r="27628" spans="7:12" x14ac:dyDescent="0.15">
      <c r="G27628"/>
      <c r="H27628"/>
      <c r="I27628"/>
      <c r="J27628"/>
      <c r="K27628"/>
      <c r="L27628" s="172"/>
    </row>
    <row r="27629" spans="7:12" x14ac:dyDescent="0.15">
      <c r="G27629"/>
      <c r="H27629"/>
      <c r="I27629"/>
      <c r="J27629"/>
      <c r="K27629"/>
      <c r="L27629" s="172"/>
    </row>
    <row r="27630" spans="7:12" x14ac:dyDescent="0.15">
      <c r="G27630"/>
      <c r="H27630"/>
      <c r="I27630"/>
      <c r="J27630"/>
      <c r="K27630"/>
      <c r="L27630" s="172"/>
    </row>
    <row r="27631" spans="7:12" x14ac:dyDescent="0.15">
      <c r="G27631"/>
      <c r="H27631"/>
      <c r="I27631"/>
      <c r="J27631"/>
      <c r="K27631"/>
      <c r="L27631" s="172"/>
    </row>
    <row r="27632" spans="7:12" x14ac:dyDescent="0.15">
      <c r="G27632"/>
      <c r="H27632"/>
      <c r="I27632"/>
      <c r="J27632"/>
      <c r="K27632"/>
      <c r="L27632" s="172"/>
    </row>
    <row r="27633" spans="7:12" x14ac:dyDescent="0.15">
      <c r="G27633"/>
      <c r="H27633"/>
      <c r="I27633"/>
      <c r="J27633"/>
      <c r="K27633"/>
      <c r="L27633" s="172"/>
    </row>
    <row r="27634" spans="7:12" x14ac:dyDescent="0.15">
      <c r="G27634"/>
      <c r="H27634"/>
      <c r="I27634"/>
      <c r="J27634"/>
      <c r="K27634"/>
      <c r="L27634" s="172"/>
    </row>
    <row r="27635" spans="7:12" x14ac:dyDescent="0.15">
      <c r="G27635"/>
      <c r="H27635"/>
      <c r="I27635"/>
      <c r="J27635"/>
      <c r="K27635"/>
      <c r="L27635" s="172"/>
    </row>
    <row r="27636" spans="7:12" x14ac:dyDescent="0.15">
      <c r="G27636"/>
      <c r="H27636"/>
      <c r="I27636"/>
      <c r="J27636"/>
      <c r="K27636"/>
      <c r="L27636" s="172"/>
    </row>
    <row r="27637" spans="7:12" x14ac:dyDescent="0.15">
      <c r="G27637"/>
      <c r="H27637"/>
      <c r="I27637"/>
      <c r="J27637"/>
      <c r="K27637"/>
      <c r="L27637" s="172"/>
    </row>
    <row r="27638" spans="7:12" x14ac:dyDescent="0.15">
      <c r="G27638"/>
      <c r="H27638"/>
      <c r="I27638"/>
      <c r="J27638"/>
      <c r="K27638"/>
      <c r="L27638" s="172"/>
    </row>
    <row r="27639" spans="7:12" x14ac:dyDescent="0.15">
      <c r="G27639"/>
      <c r="H27639"/>
      <c r="I27639"/>
      <c r="J27639"/>
      <c r="K27639"/>
      <c r="L27639" s="172"/>
    </row>
    <row r="27640" spans="7:12" x14ac:dyDescent="0.15">
      <c r="G27640"/>
      <c r="H27640"/>
      <c r="I27640"/>
      <c r="J27640"/>
      <c r="K27640"/>
      <c r="L27640" s="172"/>
    </row>
    <row r="27641" spans="7:12" x14ac:dyDescent="0.15">
      <c r="G27641"/>
      <c r="H27641"/>
      <c r="I27641"/>
      <c r="J27641"/>
      <c r="K27641"/>
      <c r="L27641" s="172"/>
    </row>
    <row r="27642" spans="7:12" x14ac:dyDescent="0.15">
      <c r="G27642"/>
      <c r="H27642"/>
      <c r="I27642"/>
      <c r="J27642"/>
      <c r="K27642"/>
      <c r="L27642" s="172"/>
    </row>
    <row r="27643" spans="7:12" x14ac:dyDescent="0.15">
      <c r="G27643"/>
      <c r="H27643"/>
      <c r="I27643"/>
      <c r="J27643"/>
      <c r="K27643"/>
      <c r="L27643" s="172"/>
    </row>
    <row r="27644" spans="7:12" x14ac:dyDescent="0.15">
      <c r="G27644"/>
      <c r="H27644"/>
      <c r="I27644"/>
      <c r="J27644"/>
      <c r="K27644"/>
      <c r="L27644" s="172"/>
    </row>
    <row r="27645" spans="7:12" x14ac:dyDescent="0.15">
      <c r="G27645"/>
      <c r="H27645"/>
      <c r="I27645"/>
      <c r="J27645"/>
      <c r="K27645"/>
      <c r="L27645" s="172"/>
    </row>
    <row r="27646" spans="7:12" x14ac:dyDescent="0.15">
      <c r="G27646"/>
      <c r="H27646"/>
      <c r="I27646"/>
      <c r="J27646"/>
      <c r="K27646"/>
      <c r="L27646" s="172"/>
    </row>
    <row r="27647" spans="7:12" x14ac:dyDescent="0.15">
      <c r="G27647"/>
      <c r="H27647"/>
      <c r="I27647"/>
      <c r="J27647"/>
      <c r="K27647"/>
      <c r="L27647" s="172"/>
    </row>
    <row r="27648" spans="7:12" x14ac:dyDescent="0.15">
      <c r="G27648"/>
      <c r="H27648"/>
      <c r="I27648"/>
      <c r="J27648"/>
      <c r="K27648"/>
      <c r="L27648" s="172"/>
    </row>
    <row r="27649" spans="7:12" x14ac:dyDescent="0.15">
      <c r="G27649"/>
      <c r="H27649"/>
      <c r="I27649"/>
      <c r="J27649"/>
      <c r="K27649"/>
      <c r="L27649" s="172"/>
    </row>
    <row r="27650" spans="7:12" x14ac:dyDescent="0.15">
      <c r="G27650"/>
      <c r="H27650"/>
      <c r="I27650"/>
      <c r="J27650"/>
      <c r="K27650"/>
      <c r="L27650" s="172"/>
    </row>
    <row r="27651" spans="7:12" x14ac:dyDescent="0.15">
      <c r="G27651"/>
      <c r="H27651"/>
      <c r="I27651"/>
      <c r="J27651"/>
      <c r="K27651"/>
      <c r="L27651" s="172"/>
    </row>
    <row r="27652" spans="7:12" x14ac:dyDescent="0.15">
      <c r="G27652"/>
      <c r="H27652"/>
      <c r="I27652"/>
      <c r="J27652"/>
      <c r="K27652"/>
      <c r="L27652" s="172"/>
    </row>
    <row r="27653" spans="7:12" x14ac:dyDescent="0.15">
      <c r="G27653"/>
      <c r="H27653"/>
      <c r="I27653"/>
      <c r="J27653"/>
      <c r="K27653"/>
      <c r="L27653" s="172"/>
    </row>
    <row r="27654" spans="7:12" x14ac:dyDescent="0.15">
      <c r="G27654"/>
      <c r="H27654"/>
      <c r="I27654"/>
      <c r="J27654"/>
      <c r="K27654"/>
      <c r="L27654" s="172"/>
    </row>
    <row r="27655" spans="7:12" x14ac:dyDescent="0.15">
      <c r="G27655"/>
      <c r="H27655"/>
      <c r="I27655"/>
      <c r="J27655"/>
      <c r="K27655"/>
      <c r="L27655" s="172"/>
    </row>
    <row r="27656" spans="7:12" x14ac:dyDescent="0.15">
      <c r="G27656"/>
      <c r="H27656"/>
      <c r="I27656"/>
      <c r="J27656"/>
      <c r="K27656"/>
      <c r="L27656" s="172"/>
    </row>
    <row r="27657" spans="7:12" x14ac:dyDescent="0.15">
      <c r="G27657"/>
      <c r="H27657"/>
      <c r="I27657"/>
      <c r="J27657"/>
      <c r="K27657"/>
      <c r="L27657" s="172"/>
    </row>
    <row r="27658" spans="7:12" x14ac:dyDescent="0.15">
      <c r="G27658"/>
      <c r="H27658"/>
      <c r="I27658"/>
      <c r="J27658"/>
      <c r="K27658"/>
      <c r="L27658" s="172"/>
    </row>
    <row r="27659" spans="7:12" x14ac:dyDescent="0.15">
      <c r="G27659"/>
      <c r="H27659"/>
      <c r="I27659"/>
      <c r="J27659"/>
      <c r="K27659"/>
      <c r="L27659" s="172"/>
    </row>
    <row r="27660" spans="7:12" x14ac:dyDescent="0.15">
      <c r="G27660"/>
      <c r="H27660"/>
      <c r="I27660"/>
      <c r="J27660"/>
      <c r="K27660"/>
      <c r="L27660" s="172"/>
    </row>
    <row r="27661" spans="7:12" x14ac:dyDescent="0.15">
      <c r="G27661"/>
      <c r="H27661"/>
      <c r="I27661"/>
      <c r="J27661"/>
      <c r="K27661"/>
      <c r="L27661" s="172"/>
    </row>
    <row r="27662" spans="7:12" x14ac:dyDescent="0.15">
      <c r="G27662"/>
      <c r="H27662"/>
      <c r="I27662"/>
      <c r="J27662"/>
      <c r="K27662"/>
      <c r="L27662" s="172"/>
    </row>
    <row r="27663" spans="7:12" x14ac:dyDescent="0.15">
      <c r="G27663"/>
      <c r="H27663"/>
      <c r="I27663"/>
      <c r="J27663"/>
      <c r="K27663"/>
      <c r="L27663" s="172"/>
    </row>
    <row r="27664" spans="7:12" x14ac:dyDescent="0.15">
      <c r="G27664"/>
      <c r="H27664"/>
      <c r="I27664"/>
      <c r="J27664"/>
      <c r="K27664"/>
      <c r="L27664" s="172"/>
    </row>
    <row r="27665" spans="7:12" x14ac:dyDescent="0.15">
      <c r="G27665"/>
      <c r="H27665"/>
      <c r="I27665"/>
      <c r="J27665"/>
      <c r="K27665"/>
      <c r="L27665" s="172"/>
    </row>
    <row r="27666" spans="7:12" x14ac:dyDescent="0.15">
      <c r="G27666"/>
      <c r="H27666"/>
      <c r="I27666"/>
      <c r="J27666"/>
      <c r="K27666"/>
      <c r="L27666" s="172"/>
    </row>
    <row r="27667" spans="7:12" x14ac:dyDescent="0.15">
      <c r="G27667"/>
      <c r="H27667"/>
      <c r="I27667"/>
      <c r="J27667"/>
      <c r="K27667"/>
      <c r="L27667" s="172"/>
    </row>
    <row r="27668" spans="7:12" x14ac:dyDescent="0.15">
      <c r="G27668"/>
      <c r="H27668"/>
      <c r="I27668"/>
      <c r="J27668"/>
      <c r="K27668"/>
      <c r="L27668" s="172"/>
    </row>
    <row r="27669" spans="7:12" x14ac:dyDescent="0.15">
      <c r="G27669"/>
      <c r="H27669"/>
      <c r="I27669"/>
      <c r="J27669"/>
      <c r="K27669"/>
      <c r="L27669" s="172"/>
    </row>
    <row r="27670" spans="7:12" x14ac:dyDescent="0.15">
      <c r="G27670"/>
      <c r="H27670"/>
      <c r="I27670"/>
      <c r="J27670"/>
      <c r="K27670"/>
      <c r="L27670" s="172"/>
    </row>
    <row r="27671" spans="7:12" x14ac:dyDescent="0.15">
      <c r="G27671"/>
      <c r="H27671"/>
      <c r="I27671"/>
      <c r="J27671"/>
      <c r="K27671"/>
      <c r="L27671" s="172"/>
    </row>
    <row r="27672" spans="7:12" x14ac:dyDescent="0.15">
      <c r="G27672"/>
      <c r="H27672"/>
      <c r="I27672"/>
      <c r="J27672"/>
      <c r="K27672"/>
      <c r="L27672" s="172"/>
    </row>
    <row r="27673" spans="7:12" x14ac:dyDescent="0.15">
      <c r="G27673"/>
      <c r="H27673"/>
      <c r="I27673"/>
      <c r="J27673"/>
      <c r="K27673"/>
      <c r="L27673" s="172"/>
    </row>
    <row r="27674" spans="7:12" x14ac:dyDescent="0.15">
      <c r="G27674"/>
      <c r="H27674"/>
      <c r="I27674"/>
      <c r="J27674"/>
      <c r="K27674"/>
      <c r="L27674" s="172"/>
    </row>
    <row r="27675" spans="7:12" x14ac:dyDescent="0.15">
      <c r="G27675"/>
      <c r="H27675"/>
      <c r="I27675"/>
      <c r="J27675"/>
      <c r="K27675"/>
      <c r="L27675" s="172"/>
    </row>
    <row r="27676" spans="7:12" x14ac:dyDescent="0.15">
      <c r="G27676"/>
      <c r="H27676"/>
      <c r="I27676"/>
      <c r="J27676"/>
      <c r="K27676"/>
      <c r="L27676" s="172"/>
    </row>
    <row r="27677" spans="7:12" x14ac:dyDescent="0.15">
      <c r="G27677"/>
      <c r="H27677"/>
      <c r="I27677"/>
      <c r="J27677"/>
      <c r="K27677"/>
      <c r="L27677" s="172"/>
    </row>
    <row r="27678" spans="7:12" x14ac:dyDescent="0.15">
      <c r="G27678"/>
      <c r="H27678"/>
      <c r="I27678"/>
      <c r="J27678"/>
      <c r="K27678"/>
      <c r="L27678" s="172"/>
    </row>
    <row r="27679" spans="7:12" x14ac:dyDescent="0.15">
      <c r="G27679"/>
      <c r="H27679"/>
      <c r="I27679"/>
      <c r="J27679"/>
      <c r="K27679"/>
      <c r="L27679" s="172"/>
    </row>
    <row r="27680" spans="7:12" x14ac:dyDescent="0.15">
      <c r="G27680"/>
      <c r="H27680"/>
      <c r="I27680"/>
      <c r="J27680"/>
      <c r="K27680"/>
      <c r="L27680" s="172"/>
    </row>
    <row r="27681" spans="7:12" x14ac:dyDescent="0.15">
      <c r="G27681"/>
      <c r="H27681"/>
      <c r="I27681"/>
      <c r="J27681"/>
      <c r="K27681"/>
      <c r="L27681" s="172"/>
    </row>
    <row r="27682" spans="7:12" x14ac:dyDescent="0.15">
      <c r="G27682"/>
      <c r="H27682"/>
      <c r="I27682"/>
      <c r="J27682"/>
      <c r="K27682"/>
      <c r="L27682" s="172"/>
    </row>
    <row r="27683" spans="7:12" x14ac:dyDescent="0.15">
      <c r="G27683"/>
      <c r="H27683"/>
      <c r="I27683"/>
      <c r="J27683"/>
      <c r="K27683"/>
      <c r="L27683" s="172"/>
    </row>
    <row r="27684" spans="7:12" x14ac:dyDescent="0.15">
      <c r="G27684"/>
      <c r="H27684"/>
      <c r="I27684"/>
      <c r="J27684"/>
      <c r="K27684"/>
      <c r="L27684" s="172"/>
    </row>
    <row r="27685" spans="7:12" x14ac:dyDescent="0.15">
      <c r="G27685"/>
      <c r="H27685"/>
      <c r="I27685"/>
      <c r="J27685"/>
      <c r="K27685"/>
      <c r="L27685" s="172"/>
    </row>
    <row r="27686" spans="7:12" x14ac:dyDescent="0.15">
      <c r="G27686"/>
      <c r="H27686"/>
      <c r="I27686"/>
      <c r="J27686"/>
      <c r="K27686"/>
      <c r="L27686" s="172"/>
    </row>
    <row r="27687" spans="7:12" x14ac:dyDescent="0.15">
      <c r="G27687"/>
      <c r="H27687"/>
      <c r="I27687"/>
      <c r="J27687"/>
      <c r="K27687"/>
      <c r="L27687" s="172"/>
    </row>
    <row r="27688" spans="7:12" x14ac:dyDescent="0.15">
      <c r="G27688"/>
      <c r="H27688"/>
      <c r="I27688"/>
      <c r="J27688"/>
      <c r="K27688"/>
      <c r="L27688" s="172"/>
    </row>
    <row r="27689" spans="7:12" x14ac:dyDescent="0.15">
      <c r="G27689"/>
      <c r="H27689"/>
      <c r="I27689"/>
      <c r="J27689"/>
      <c r="K27689"/>
      <c r="L27689" s="172"/>
    </row>
    <row r="27690" spans="7:12" x14ac:dyDescent="0.15">
      <c r="G27690"/>
      <c r="H27690"/>
      <c r="I27690"/>
      <c r="J27690"/>
      <c r="K27690"/>
      <c r="L27690" s="172"/>
    </row>
    <row r="27691" spans="7:12" x14ac:dyDescent="0.15">
      <c r="G27691"/>
      <c r="H27691"/>
      <c r="I27691"/>
      <c r="J27691"/>
      <c r="K27691"/>
      <c r="L27691" s="172"/>
    </row>
    <row r="27692" spans="7:12" x14ac:dyDescent="0.15">
      <c r="G27692"/>
      <c r="H27692"/>
      <c r="I27692"/>
      <c r="J27692"/>
      <c r="K27692"/>
      <c r="L27692" s="172"/>
    </row>
    <row r="27693" spans="7:12" x14ac:dyDescent="0.15">
      <c r="G27693"/>
      <c r="H27693"/>
      <c r="I27693"/>
      <c r="J27693"/>
      <c r="K27693"/>
      <c r="L27693" s="172"/>
    </row>
    <row r="27694" spans="7:12" x14ac:dyDescent="0.15">
      <c r="G27694"/>
      <c r="H27694"/>
      <c r="I27694"/>
      <c r="J27694"/>
      <c r="K27694"/>
      <c r="L27694" s="172"/>
    </row>
    <row r="27695" spans="7:12" x14ac:dyDescent="0.15">
      <c r="G27695"/>
      <c r="H27695"/>
      <c r="I27695"/>
      <c r="J27695"/>
      <c r="K27695"/>
      <c r="L27695" s="172"/>
    </row>
    <row r="27696" spans="7:12" x14ac:dyDescent="0.15">
      <c r="G27696"/>
      <c r="H27696"/>
      <c r="I27696"/>
      <c r="J27696"/>
      <c r="K27696"/>
      <c r="L27696" s="172"/>
    </row>
    <row r="27697" spans="7:12" x14ac:dyDescent="0.15">
      <c r="G27697"/>
      <c r="H27697"/>
      <c r="I27697"/>
      <c r="J27697"/>
      <c r="K27697"/>
      <c r="L27697" s="172"/>
    </row>
    <row r="27698" spans="7:12" x14ac:dyDescent="0.15">
      <c r="G27698"/>
      <c r="H27698"/>
      <c r="I27698"/>
      <c r="J27698"/>
      <c r="K27698"/>
      <c r="L27698" s="172"/>
    </row>
    <row r="27699" spans="7:12" x14ac:dyDescent="0.15">
      <c r="G27699"/>
      <c r="H27699"/>
      <c r="I27699"/>
      <c r="J27699"/>
      <c r="K27699"/>
      <c r="L27699" s="172"/>
    </row>
    <row r="27700" spans="7:12" x14ac:dyDescent="0.15">
      <c r="G27700"/>
      <c r="H27700"/>
      <c r="I27700"/>
      <c r="J27700"/>
      <c r="K27700"/>
      <c r="L27700" s="172"/>
    </row>
    <row r="27701" spans="7:12" x14ac:dyDescent="0.15">
      <c r="G27701"/>
      <c r="H27701"/>
      <c r="I27701"/>
      <c r="J27701"/>
      <c r="K27701"/>
      <c r="L27701" s="172"/>
    </row>
    <row r="27702" spans="7:12" x14ac:dyDescent="0.15">
      <c r="G27702"/>
      <c r="H27702"/>
      <c r="I27702"/>
      <c r="J27702"/>
      <c r="K27702"/>
      <c r="L27702" s="172"/>
    </row>
    <row r="27703" spans="7:12" x14ac:dyDescent="0.15">
      <c r="G27703"/>
      <c r="H27703"/>
      <c r="I27703"/>
      <c r="J27703"/>
      <c r="K27703"/>
      <c r="L27703" s="172"/>
    </row>
    <row r="27704" spans="7:12" x14ac:dyDescent="0.15">
      <c r="G27704"/>
      <c r="H27704"/>
      <c r="I27704"/>
      <c r="J27704"/>
      <c r="K27704"/>
      <c r="L27704" s="172"/>
    </row>
    <row r="27705" spans="7:12" x14ac:dyDescent="0.15">
      <c r="G27705"/>
      <c r="H27705"/>
      <c r="I27705"/>
      <c r="J27705"/>
      <c r="K27705"/>
      <c r="L27705" s="172"/>
    </row>
    <row r="27706" spans="7:12" x14ac:dyDescent="0.15">
      <c r="G27706"/>
      <c r="H27706"/>
      <c r="I27706"/>
      <c r="J27706"/>
      <c r="K27706"/>
      <c r="L27706" s="172"/>
    </row>
    <row r="27707" spans="7:12" x14ac:dyDescent="0.15">
      <c r="G27707"/>
      <c r="H27707"/>
      <c r="I27707"/>
      <c r="J27707"/>
      <c r="K27707"/>
      <c r="L27707" s="172"/>
    </row>
    <row r="27708" spans="7:12" x14ac:dyDescent="0.15">
      <c r="G27708"/>
      <c r="H27708"/>
      <c r="I27708"/>
      <c r="J27708"/>
      <c r="K27708"/>
      <c r="L27708" s="172"/>
    </row>
    <row r="27709" spans="7:12" x14ac:dyDescent="0.15">
      <c r="G27709"/>
      <c r="H27709"/>
      <c r="I27709"/>
      <c r="J27709"/>
      <c r="K27709"/>
      <c r="L27709" s="172"/>
    </row>
    <row r="27710" spans="7:12" x14ac:dyDescent="0.15">
      <c r="G27710"/>
      <c r="H27710"/>
      <c r="I27710"/>
      <c r="J27710"/>
      <c r="K27710"/>
      <c r="L27710" s="172"/>
    </row>
    <row r="27711" spans="7:12" x14ac:dyDescent="0.15">
      <c r="G27711"/>
      <c r="H27711"/>
      <c r="I27711"/>
      <c r="J27711"/>
      <c r="K27711"/>
      <c r="L27711" s="172"/>
    </row>
    <row r="27712" spans="7:12" x14ac:dyDescent="0.15">
      <c r="G27712"/>
      <c r="H27712"/>
      <c r="I27712"/>
      <c r="J27712"/>
      <c r="K27712"/>
      <c r="L27712" s="172"/>
    </row>
    <row r="27713" spans="7:12" x14ac:dyDescent="0.15">
      <c r="G27713"/>
      <c r="H27713"/>
      <c r="I27713"/>
      <c r="J27713"/>
      <c r="K27713"/>
      <c r="L27713" s="172"/>
    </row>
    <row r="27714" spans="7:12" x14ac:dyDescent="0.15">
      <c r="G27714"/>
      <c r="H27714"/>
      <c r="I27714"/>
      <c r="J27714"/>
      <c r="K27714"/>
      <c r="L27714" s="172"/>
    </row>
    <row r="27715" spans="7:12" x14ac:dyDescent="0.15">
      <c r="G27715"/>
      <c r="H27715"/>
      <c r="I27715"/>
      <c r="J27715"/>
      <c r="K27715"/>
      <c r="L27715" s="172"/>
    </row>
    <row r="27716" spans="7:12" x14ac:dyDescent="0.15">
      <c r="G27716"/>
      <c r="H27716"/>
      <c r="I27716"/>
      <c r="J27716"/>
      <c r="K27716"/>
      <c r="L27716" s="172"/>
    </row>
    <row r="27717" spans="7:12" x14ac:dyDescent="0.15">
      <c r="G27717"/>
      <c r="H27717"/>
      <c r="I27717"/>
      <c r="J27717"/>
      <c r="K27717"/>
      <c r="L27717" s="172"/>
    </row>
    <row r="27718" spans="7:12" x14ac:dyDescent="0.15">
      <c r="G27718"/>
      <c r="H27718"/>
      <c r="I27718"/>
      <c r="J27718"/>
      <c r="K27718"/>
      <c r="L27718" s="172"/>
    </row>
    <row r="27719" spans="7:12" x14ac:dyDescent="0.15">
      <c r="G27719"/>
      <c r="H27719"/>
      <c r="I27719"/>
      <c r="J27719"/>
      <c r="K27719"/>
      <c r="L27719" s="172"/>
    </row>
    <row r="27720" spans="7:12" x14ac:dyDescent="0.15">
      <c r="G27720"/>
      <c r="H27720"/>
      <c r="I27720"/>
      <c r="J27720"/>
      <c r="K27720"/>
      <c r="L27720" s="172"/>
    </row>
    <row r="27721" spans="7:12" x14ac:dyDescent="0.15">
      <c r="G27721"/>
      <c r="H27721"/>
      <c r="I27721"/>
      <c r="J27721"/>
      <c r="K27721"/>
      <c r="L27721" s="172"/>
    </row>
    <row r="27722" spans="7:12" x14ac:dyDescent="0.15">
      <c r="G27722"/>
      <c r="H27722"/>
      <c r="I27722"/>
      <c r="J27722"/>
      <c r="K27722"/>
      <c r="L27722" s="172"/>
    </row>
    <row r="27723" spans="7:12" x14ac:dyDescent="0.15">
      <c r="G27723"/>
      <c r="H27723"/>
      <c r="I27723"/>
      <c r="J27723"/>
      <c r="K27723"/>
      <c r="L27723" s="172"/>
    </row>
    <row r="27724" spans="7:12" x14ac:dyDescent="0.15">
      <c r="G27724"/>
      <c r="H27724"/>
      <c r="I27724"/>
      <c r="J27724"/>
      <c r="K27724"/>
      <c r="L27724" s="172"/>
    </row>
    <row r="27725" spans="7:12" x14ac:dyDescent="0.15">
      <c r="G27725"/>
      <c r="H27725"/>
      <c r="I27725"/>
      <c r="J27725"/>
      <c r="K27725"/>
      <c r="L27725" s="172"/>
    </row>
    <row r="27726" spans="7:12" x14ac:dyDescent="0.15">
      <c r="G27726"/>
      <c r="H27726"/>
      <c r="I27726"/>
      <c r="J27726"/>
      <c r="K27726"/>
      <c r="L27726" s="172"/>
    </row>
    <row r="27727" spans="7:12" x14ac:dyDescent="0.15">
      <c r="G27727"/>
      <c r="H27727"/>
      <c r="I27727"/>
      <c r="J27727"/>
      <c r="K27727"/>
      <c r="L27727" s="172"/>
    </row>
    <row r="27728" spans="7:12" x14ac:dyDescent="0.15">
      <c r="G27728"/>
      <c r="H27728"/>
      <c r="I27728"/>
      <c r="J27728"/>
      <c r="K27728"/>
      <c r="L27728" s="172"/>
    </row>
    <row r="27729" spans="7:12" x14ac:dyDescent="0.15">
      <c r="G27729"/>
      <c r="H27729"/>
      <c r="I27729"/>
      <c r="J27729"/>
      <c r="K27729"/>
      <c r="L27729" s="172"/>
    </row>
    <row r="27730" spans="7:12" x14ac:dyDescent="0.15">
      <c r="G27730"/>
      <c r="H27730"/>
      <c r="I27730"/>
      <c r="J27730"/>
      <c r="K27730"/>
      <c r="L27730" s="172"/>
    </row>
    <row r="27731" spans="7:12" x14ac:dyDescent="0.15">
      <c r="G27731"/>
      <c r="H27731"/>
      <c r="I27731"/>
      <c r="J27731"/>
      <c r="K27731"/>
      <c r="L27731" s="172"/>
    </row>
    <row r="27732" spans="7:12" x14ac:dyDescent="0.15">
      <c r="G27732"/>
      <c r="H27732"/>
      <c r="I27732"/>
      <c r="J27732"/>
      <c r="K27732"/>
      <c r="L27732" s="172"/>
    </row>
    <row r="27733" spans="7:12" x14ac:dyDescent="0.15">
      <c r="G27733"/>
      <c r="H27733"/>
      <c r="I27733"/>
      <c r="J27733"/>
      <c r="K27733"/>
      <c r="L27733" s="172"/>
    </row>
    <row r="27734" spans="7:12" x14ac:dyDescent="0.15">
      <c r="G27734"/>
      <c r="H27734"/>
      <c r="I27734"/>
      <c r="J27734"/>
      <c r="K27734"/>
      <c r="L27734" s="172"/>
    </row>
    <row r="27735" spans="7:12" x14ac:dyDescent="0.15">
      <c r="G27735"/>
      <c r="H27735"/>
      <c r="I27735"/>
      <c r="J27735"/>
      <c r="K27735"/>
      <c r="L27735" s="172"/>
    </row>
    <row r="27736" spans="7:12" x14ac:dyDescent="0.15">
      <c r="G27736"/>
      <c r="H27736"/>
      <c r="I27736"/>
      <c r="J27736"/>
      <c r="K27736"/>
      <c r="L27736" s="172"/>
    </row>
    <row r="27737" spans="7:12" x14ac:dyDescent="0.15">
      <c r="G27737"/>
      <c r="H27737"/>
      <c r="I27737"/>
      <c r="J27737"/>
      <c r="K27737"/>
      <c r="L27737" s="172"/>
    </row>
    <row r="27738" spans="7:12" x14ac:dyDescent="0.15">
      <c r="G27738"/>
      <c r="H27738"/>
      <c r="I27738"/>
      <c r="J27738"/>
      <c r="K27738"/>
      <c r="L27738" s="172"/>
    </row>
    <row r="27739" spans="7:12" x14ac:dyDescent="0.15">
      <c r="G27739"/>
      <c r="H27739"/>
      <c r="I27739"/>
      <c r="J27739"/>
      <c r="K27739"/>
      <c r="L27739" s="172"/>
    </row>
    <row r="27740" spans="7:12" x14ac:dyDescent="0.15">
      <c r="G27740"/>
      <c r="H27740"/>
      <c r="I27740"/>
      <c r="J27740"/>
      <c r="K27740"/>
      <c r="L27740" s="172"/>
    </row>
    <row r="27741" spans="7:12" x14ac:dyDescent="0.15">
      <c r="G27741"/>
      <c r="H27741"/>
      <c r="I27741"/>
      <c r="J27741"/>
      <c r="K27741"/>
      <c r="L27741" s="172"/>
    </row>
    <row r="27742" spans="7:12" x14ac:dyDescent="0.15">
      <c r="G27742"/>
      <c r="H27742"/>
      <c r="I27742"/>
      <c r="J27742"/>
      <c r="K27742"/>
      <c r="L27742" s="172"/>
    </row>
    <row r="27743" spans="7:12" x14ac:dyDescent="0.15">
      <c r="G27743"/>
      <c r="H27743"/>
      <c r="I27743"/>
      <c r="J27743"/>
      <c r="K27743"/>
      <c r="L27743" s="172"/>
    </row>
    <row r="27744" spans="7:12" x14ac:dyDescent="0.15">
      <c r="G27744"/>
      <c r="H27744"/>
      <c r="I27744"/>
      <c r="J27744"/>
      <c r="K27744"/>
      <c r="L27744" s="172"/>
    </row>
    <row r="27745" spans="7:12" x14ac:dyDescent="0.15">
      <c r="G27745"/>
      <c r="H27745"/>
      <c r="I27745"/>
      <c r="J27745"/>
      <c r="K27745"/>
      <c r="L27745" s="172"/>
    </row>
    <row r="27746" spans="7:12" x14ac:dyDescent="0.15">
      <c r="G27746"/>
      <c r="H27746"/>
      <c r="I27746"/>
      <c r="J27746"/>
      <c r="K27746"/>
      <c r="L27746" s="172"/>
    </row>
    <row r="27747" spans="7:12" x14ac:dyDescent="0.15">
      <c r="G27747"/>
      <c r="H27747"/>
      <c r="I27747"/>
      <c r="J27747"/>
      <c r="K27747"/>
      <c r="L27747" s="172"/>
    </row>
    <row r="27748" spans="7:12" x14ac:dyDescent="0.15">
      <c r="G27748"/>
      <c r="H27748"/>
      <c r="I27748"/>
      <c r="J27748"/>
      <c r="K27748"/>
      <c r="L27748" s="172"/>
    </row>
    <row r="27749" spans="7:12" x14ac:dyDescent="0.15">
      <c r="G27749"/>
      <c r="H27749"/>
      <c r="I27749"/>
      <c r="J27749"/>
      <c r="K27749"/>
      <c r="L27749" s="172"/>
    </row>
    <row r="27750" spans="7:12" x14ac:dyDescent="0.15">
      <c r="G27750"/>
      <c r="H27750"/>
      <c r="I27750"/>
      <c r="J27750"/>
      <c r="K27750"/>
      <c r="L27750" s="172"/>
    </row>
    <row r="27751" spans="7:12" x14ac:dyDescent="0.15">
      <c r="G27751"/>
      <c r="H27751"/>
      <c r="I27751"/>
      <c r="J27751"/>
      <c r="K27751"/>
      <c r="L27751" s="172"/>
    </row>
    <row r="27752" spans="7:12" x14ac:dyDescent="0.15">
      <c r="G27752"/>
      <c r="H27752"/>
      <c r="I27752"/>
      <c r="J27752"/>
      <c r="K27752"/>
      <c r="L27752" s="172"/>
    </row>
    <row r="27753" spans="7:12" x14ac:dyDescent="0.15">
      <c r="G27753"/>
      <c r="H27753"/>
      <c r="I27753"/>
      <c r="J27753"/>
      <c r="K27753"/>
      <c r="L27753" s="172"/>
    </row>
    <row r="27754" spans="7:12" x14ac:dyDescent="0.15">
      <c r="G27754"/>
      <c r="H27754"/>
      <c r="I27754"/>
      <c r="J27754"/>
      <c r="K27754"/>
      <c r="L27754" s="172"/>
    </row>
    <row r="27755" spans="7:12" x14ac:dyDescent="0.15">
      <c r="G27755"/>
      <c r="H27755"/>
      <c r="I27755"/>
      <c r="J27755"/>
      <c r="K27755"/>
      <c r="L27755" s="172"/>
    </row>
    <row r="27756" spans="7:12" x14ac:dyDescent="0.15">
      <c r="G27756"/>
      <c r="H27756"/>
      <c r="I27756"/>
      <c r="J27756"/>
      <c r="K27756"/>
      <c r="L27756" s="172"/>
    </row>
    <row r="27757" spans="7:12" x14ac:dyDescent="0.15">
      <c r="G27757"/>
      <c r="H27757"/>
      <c r="I27757"/>
      <c r="J27757"/>
      <c r="K27757"/>
      <c r="L27757" s="172"/>
    </row>
    <row r="27758" spans="7:12" x14ac:dyDescent="0.15">
      <c r="G27758"/>
      <c r="H27758"/>
      <c r="I27758"/>
      <c r="J27758"/>
      <c r="K27758"/>
      <c r="L27758" s="172"/>
    </row>
    <row r="27759" spans="7:12" x14ac:dyDescent="0.15">
      <c r="G27759"/>
      <c r="H27759"/>
      <c r="I27759"/>
      <c r="J27759"/>
      <c r="K27759"/>
      <c r="L27759" s="172"/>
    </row>
    <row r="27760" spans="7:12" x14ac:dyDescent="0.15">
      <c r="G27760"/>
      <c r="H27760"/>
      <c r="I27760"/>
      <c r="J27760"/>
      <c r="K27760"/>
      <c r="L27760" s="172"/>
    </row>
    <row r="27761" spans="7:12" x14ac:dyDescent="0.15">
      <c r="G27761"/>
      <c r="H27761"/>
      <c r="I27761"/>
      <c r="J27761"/>
      <c r="K27761"/>
      <c r="L27761" s="172"/>
    </row>
    <row r="27762" spans="7:12" x14ac:dyDescent="0.15">
      <c r="G27762"/>
      <c r="H27762"/>
      <c r="I27762"/>
      <c r="J27762"/>
      <c r="K27762"/>
      <c r="L27762" s="172"/>
    </row>
    <row r="27763" spans="7:12" x14ac:dyDescent="0.15">
      <c r="G27763"/>
      <c r="H27763"/>
      <c r="I27763"/>
      <c r="J27763"/>
      <c r="K27763"/>
      <c r="L27763" s="172"/>
    </row>
    <row r="27764" spans="7:12" x14ac:dyDescent="0.15">
      <c r="G27764"/>
      <c r="H27764"/>
      <c r="I27764"/>
      <c r="J27764"/>
      <c r="K27764"/>
      <c r="L27764" s="172"/>
    </row>
    <row r="27765" spans="7:12" x14ac:dyDescent="0.15">
      <c r="G27765"/>
      <c r="H27765"/>
      <c r="I27765"/>
      <c r="J27765"/>
      <c r="K27765"/>
      <c r="L27765" s="172"/>
    </row>
    <row r="27766" spans="7:12" x14ac:dyDescent="0.15">
      <c r="G27766"/>
      <c r="H27766"/>
      <c r="I27766"/>
      <c r="J27766"/>
      <c r="K27766"/>
      <c r="L27766" s="172"/>
    </row>
    <row r="27767" spans="7:12" x14ac:dyDescent="0.15">
      <c r="G27767"/>
      <c r="H27767"/>
      <c r="I27767"/>
      <c r="J27767"/>
      <c r="K27767"/>
      <c r="L27767" s="172"/>
    </row>
    <row r="27768" spans="7:12" x14ac:dyDescent="0.15">
      <c r="G27768"/>
      <c r="H27768"/>
      <c r="I27768"/>
      <c r="J27768"/>
      <c r="K27768"/>
      <c r="L27768" s="172"/>
    </row>
    <row r="27769" spans="7:12" x14ac:dyDescent="0.15">
      <c r="G27769"/>
      <c r="H27769"/>
      <c r="I27769"/>
      <c r="J27769"/>
      <c r="K27769"/>
      <c r="L27769" s="172"/>
    </row>
    <row r="27770" spans="7:12" x14ac:dyDescent="0.15">
      <c r="G27770"/>
      <c r="H27770"/>
      <c r="I27770"/>
      <c r="J27770"/>
      <c r="K27770"/>
      <c r="L27770" s="172"/>
    </row>
    <row r="27771" spans="7:12" x14ac:dyDescent="0.15">
      <c r="G27771"/>
      <c r="H27771"/>
      <c r="I27771"/>
      <c r="J27771"/>
      <c r="K27771"/>
      <c r="L27771" s="172"/>
    </row>
    <row r="27772" spans="7:12" x14ac:dyDescent="0.15">
      <c r="G27772"/>
      <c r="H27772"/>
      <c r="I27772"/>
      <c r="J27772"/>
      <c r="K27772"/>
      <c r="L27772" s="172"/>
    </row>
    <row r="27773" spans="7:12" x14ac:dyDescent="0.15">
      <c r="G27773"/>
      <c r="H27773"/>
      <c r="I27773"/>
      <c r="J27773"/>
      <c r="K27773"/>
      <c r="L27773" s="172"/>
    </row>
    <row r="27774" spans="7:12" x14ac:dyDescent="0.15">
      <c r="G27774"/>
      <c r="H27774"/>
      <c r="I27774"/>
      <c r="J27774"/>
      <c r="K27774"/>
      <c r="L27774" s="172"/>
    </row>
    <row r="27775" spans="7:12" x14ac:dyDescent="0.15">
      <c r="G27775"/>
      <c r="H27775"/>
      <c r="I27775"/>
      <c r="J27775"/>
      <c r="K27775"/>
      <c r="L27775" s="172"/>
    </row>
    <row r="27776" spans="7:12" x14ac:dyDescent="0.15">
      <c r="G27776"/>
      <c r="H27776"/>
      <c r="I27776"/>
      <c r="J27776"/>
      <c r="K27776"/>
      <c r="L27776" s="172"/>
    </row>
    <row r="27777" spans="7:12" x14ac:dyDescent="0.15">
      <c r="G27777"/>
      <c r="H27777"/>
      <c r="I27777"/>
      <c r="J27777"/>
      <c r="K27777"/>
      <c r="L27777" s="172"/>
    </row>
    <row r="27778" spans="7:12" x14ac:dyDescent="0.15">
      <c r="G27778"/>
      <c r="H27778"/>
      <c r="I27778"/>
      <c r="J27778"/>
      <c r="K27778"/>
      <c r="L27778" s="172"/>
    </row>
    <row r="27779" spans="7:12" x14ac:dyDescent="0.15">
      <c r="G27779"/>
      <c r="H27779"/>
      <c r="I27779"/>
      <c r="J27779"/>
      <c r="K27779"/>
      <c r="L27779" s="172"/>
    </row>
    <row r="27780" spans="7:12" x14ac:dyDescent="0.15">
      <c r="G27780"/>
      <c r="H27780"/>
      <c r="I27780"/>
      <c r="J27780"/>
      <c r="K27780"/>
      <c r="L27780" s="172"/>
    </row>
    <row r="27781" spans="7:12" x14ac:dyDescent="0.15">
      <c r="G27781"/>
      <c r="H27781"/>
      <c r="I27781"/>
      <c r="J27781"/>
      <c r="K27781"/>
      <c r="L27781" s="172"/>
    </row>
    <row r="27782" spans="7:12" x14ac:dyDescent="0.15">
      <c r="G27782"/>
      <c r="H27782"/>
      <c r="I27782"/>
      <c r="J27782"/>
      <c r="K27782"/>
      <c r="L27782" s="172"/>
    </row>
    <row r="27783" spans="7:12" x14ac:dyDescent="0.15">
      <c r="G27783"/>
      <c r="H27783"/>
      <c r="I27783"/>
      <c r="J27783"/>
      <c r="K27783"/>
      <c r="L27783" s="172"/>
    </row>
    <row r="27784" spans="7:12" x14ac:dyDescent="0.15">
      <c r="G27784"/>
      <c r="H27784"/>
      <c r="I27784"/>
      <c r="J27784"/>
      <c r="K27784"/>
      <c r="L27784" s="172"/>
    </row>
    <row r="27785" spans="7:12" x14ac:dyDescent="0.15">
      <c r="G27785"/>
      <c r="H27785"/>
      <c r="I27785"/>
      <c r="J27785"/>
      <c r="K27785"/>
      <c r="L27785" s="172"/>
    </row>
    <row r="27786" spans="7:12" x14ac:dyDescent="0.15">
      <c r="G27786"/>
      <c r="H27786"/>
      <c r="I27786"/>
      <c r="J27786"/>
      <c r="K27786"/>
      <c r="L27786" s="172"/>
    </row>
    <row r="27787" spans="7:12" x14ac:dyDescent="0.15">
      <c r="G27787"/>
      <c r="H27787"/>
      <c r="I27787"/>
      <c r="J27787"/>
      <c r="K27787"/>
      <c r="L27787" s="172"/>
    </row>
    <row r="27788" spans="7:12" x14ac:dyDescent="0.15">
      <c r="G27788"/>
      <c r="H27788"/>
      <c r="I27788"/>
      <c r="J27788"/>
      <c r="K27788"/>
      <c r="L27788" s="172"/>
    </row>
    <row r="27789" spans="7:12" x14ac:dyDescent="0.15">
      <c r="G27789"/>
      <c r="H27789"/>
      <c r="I27789"/>
      <c r="J27789"/>
      <c r="K27789"/>
      <c r="L27789" s="172"/>
    </row>
    <row r="27790" spans="7:12" x14ac:dyDescent="0.15">
      <c r="G27790"/>
      <c r="H27790"/>
      <c r="I27790"/>
      <c r="J27790"/>
      <c r="K27790"/>
      <c r="L27790" s="172"/>
    </row>
    <row r="27791" spans="7:12" x14ac:dyDescent="0.15">
      <c r="G27791"/>
      <c r="H27791"/>
      <c r="I27791"/>
      <c r="J27791"/>
      <c r="K27791"/>
      <c r="L27791" s="172"/>
    </row>
    <row r="27792" spans="7:12" x14ac:dyDescent="0.15">
      <c r="G27792"/>
      <c r="H27792"/>
      <c r="I27792"/>
      <c r="J27792"/>
      <c r="K27792"/>
      <c r="L27792" s="172"/>
    </row>
    <row r="27793" spans="7:12" x14ac:dyDescent="0.15">
      <c r="G27793"/>
      <c r="H27793"/>
      <c r="I27793"/>
      <c r="J27793"/>
      <c r="K27793"/>
      <c r="L27793" s="172"/>
    </row>
    <row r="27794" spans="7:12" x14ac:dyDescent="0.15">
      <c r="G27794"/>
      <c r="H27794"/>
      <c r="I27794"/>
      <c r="J27794"/>
      <c r="K27794"/>
      <c r="L27794" s="172"/>
    </row>
    <row r="27795" spans="7:12" x14ac:dyDescent="0.15">
      <c r="G27795"/>
      <c r="H27795"/>
      <c r="I27795"/>
      <c r="J27795"/>
      <c r="K27795"/>
      <c r="L27795" s="172"/>
    </row>
    <row r="27796" spans="7:12" x14ac:dyDescent="0.15">
      <c r="G27796"/>
      <c r="H27796"/>
      <c r="I27796"/>
      <c r="J27796"/>
      <c r="K27796"/>
      <c r="L27796" s="172"/>
    </row>
    <row r="27797" spans="7:12" x14ac:dyDescent="0.15">
      <c r="G27797"/>
      <c r="H27797"/>
      <c r="I27797"/>
      <c r="J27797"/>
      <c r="K27797"/>
      <c r="L27797" s="172"/>
    </row>
    <row r="27798" spans="7:12" x14ac:dyDescent="0.15">
      <c r="G27798"/>
      <c r="H27798"/>
      <c r="I27798"/>
      <c r="J27798"/>
      <c r="K27798"/>
      <c r="L27798" s="172"/>
    </row>
    <row r="27799" spans="7:12" x14ac:dyDescent="0.15">
      <c r="G27799"/>
      <c r="H27799"/>
      <c r="I27799"/>
      <c r="J27799"/>
      <c r="K27799"/>
      <c r="L27799" s="172"/>
    </row>
    <row r="27800" spans="7:12" x14ac:dyDescent="0.15">
      <c r="G27800"/>
      <c r="H27800"/>
      <c r="I27800"/>
      <c r="J27800"/>
      <c r="K27800"/>
      <c r="L27800" s="172"/>
    </row>
    <row r="27801" spans="7:12" x14ac:dyDescent="0.15">
      <c r="G27801"/>
      <c r="H27801"/>
      <c r="I27801"/>
      <c r="J27801"/>
      <c r="K27801"/>
      <c r="L27801" s="172"/>
    </row>
    <row r="27802" spans="7:12" x14ac:dyDescent="0.15">
      <c r="G27802"/>
      <c r="H27802"/>
      <c r="I27802"/>
      <c r="J27802"/>
      <c r="K27802"/>
      <c r="L27802" s="172"/>
    </row>
    <row r="27803" spans="7:12" x14ac:dyDescent="0.15">
      <c r="G27803"/>
      <c r="H27803"/>
      <c r="I27803"/>
      <c r="J27803"/>
      <c r="K27803"/>
      <c r="L27803" s="172"/>
    </row>
    <row r="27804" spans="7:12" x14ac:dyDescent="0.15">
      <c r="G27804"/>
      <c r="H27804"/>
      <c r="I27804"/>
      <c r="J27804"/>
      <c r="K27804"/>
      <c r="L27804" s="172"/>
    </row>
    <row r="27805" spans="7:12" x14ac:dyDescent="0.15">
      <c r="G27805"/>
      <c r="H27805"/>
      <c r="I27805"/>
      <c r="J27805"/>
      <c r="K27805"/>
      <c r="L27805" s="172"/>
    </row>
    <row r="27806" spans="7:12" x14ac:dyDescent="0.15">
      <c r="G27806"/>
      <c r="H27806"/>
      <c r="I27806"/>
      <c r="J27806"/>
      <c r="K27806"/>
      <c r="L27806" s="172"/>
    </row>
    <row r="27807" spans="7:12" x14ac:dyDescent="0.15">
      <c r="G27807"/>
      <c r="H27807"/>
      <c r="I27807"/>
      <c r="J27807"/>
      <c r="K27807"/>
      <c r="L27807" s="172"/>
    </row>
    <row r="27808" spans="7:12" x14ac:dyDescent="0.15">
      <c r="G27808"/>
      <c r="H27808"/>
      <c r="I27808"/>
      <c r="J27808"/>
      <c r="K27808"/>
      <c r="L27808" s="172"/>
    </row>
    <row r="27809" spans="7:12" x14ac:dyDescent="0.15">
      <c r="G27809"/>
      <c r="H27809"/>
      <c r="I27809"/>
      <c r="J27809"/>
      <c r="K27809"/>
      <c r="L27809" s="172"/>
    </row>
    <row r="27810" spans="7:12" x14ac:dyDescent="0.15">
      <c r="G27810"/>
      <c r="H27810"/>
      <c r="I27810"/>
      <c r="J27810"/>
      <c r="K27810"/>
      <c r="L27810" s="172"/>
    </row>
    <row r="27811" spans="7:12" x14ac:dyDescent="0.15">
      <c r="G27811"/>
      <c r="H27811"/>
      <c r="I27811"/>
      <c r="J27811"/>
      <c r="K27811"/>
      <c r="L27811" s="172"/>
    </row>
    <row r="27812" spans="7:12" x14ac:dyDescent="0.15">
      <c r="G27812"/>
      <c r="H27812"/>
      <c r="I27812"/>
      <c r="J27812"/>
      <c r="K27812"/>
      <c r="L27812" s="172"/>
    </row>
    <row r="27813" spans="7:12" x14ac:dyDescent="0.15">
      <c r="G27813"/>
      <c r="H27813"/>
      <c r="I27813"/>
      <c r="J27813"/>
      <c r="K27813"/>
      <c r="L27813" s="172"/>
    </row>
    <row r="27814" spans="7:12" x14ac:dyDescent="0.15">
      <c r="G27814"/>
      <c r="H27814"/>
      <c r="I27814"/>
      <c r="J27814"/>
      <c r="K27814"/>
      <c r="L27814" s="172"/>
    </row>
    <row r="27815" spans="7:12" x14ac:dyDescent="0.15">
      <c r="G27815"/>
      <c r="H27815"/>
      <c r="I27815"/>
      <c r="J27815"/>
      <c r="K27815"/>
      <c r="L27815" s="172"/>
    </row>
    <row r="27816" spans="7:12" x14ac:dyDescent="0.15">
      <c r="G27816"/>
      <c r="H27816"/>
      <c r="I27816"/>
      <c r="J27816"/>
      <c r="K27816"/>
      <c r="L27816" s="172"/>
    </row>
    <row r="27817" spans="7:12" x14ac:dyDescent="0.15">
      <c r="G27817"/>
      <c r="H27817"/>
      <c r="I27817"/>
      <c r="J27817"/>
      <c r="K27817"/>
      <c r="L27817" s="172"/>
    </row>
    <row r="27818" spans="7:12" x14ac:dyDescent="0.15">
      <c r="G27818"/>
      <c r="H27818"/>
      <c r="I27818"/>
      <c r="J27818"/>
      <c r="K27818"/>
      <c r="L27818" s="172"/>
    </row>
    <row r="27819" spans="7:12" x14ac:dyDescent="0.15">
      <c r="G27819"/>
      <c r="H27819"/>
      <c r="I27819"/>
      <c r="J27819"/>
      <c r="K27819"/>
      <c r="L27819" s="172"/>
    </row>
    <row r="27820" spans="7:12" x14ac:dyDescent="0.15">
      <c r="G27820"/>
      <c r="H27820"/>
      <c r="I27820"/>
      <c r="J27820"/>
      <c r="K27820"/>
      <c r="L27820" s="172"/>
    </row>
    <row r="27821" spans="7:12" x14ac:dyDescent="0.15">
      <c r="G27821"/>
      <c r="H27821"/>
      <c r="I27821"/>
      <c r="J27821"/>
      <c r="K27821"/>
      <c r="L27821" s="172"/>
    </row>
    <row r="27822" spans="7:12" x14ac:dyDescent="0.15">
      <c r="G27822"/>
      <c r="H27822"/>
      <c r="I27822"/>
      <c r="J27822"/>
      <c r="K27822"/>
      <c r="L27822" s="172"/>
    </row>
    <row r="27823" spans="7:12" x14ac:dyDescent="0.15">
      <c r="G27823"/>
      <c r="H27823"/>
      <c r="I27823"/>
      <c r="J27823"/>
      <c r="K27823"/>
      <c r="L27823" s="172"/>
    </row>
    <row r="27824" spans="7:12" x14ac:dyDescent="0.15">
      <c r="G27824"/>
      <c r="H27824"/>
      <c r="I27824"/>
      <c r="J27824"/>
      <c r="K27824"/>
      <c r="L27824" s="172"/>
    </row>
    <row r="27825" spans="7:12" x14ac:dyDescent="0.15">
      <c r="G27825"/>
      <c r="H27825"/>
      <c r="I27825"/>
      <c r="J27825"/>
      <c r="K27825"/>
      <c r="L27825" s="172"/>
    </row>
    <row r="27826" spans="7:12" x14ac:dyDescent="0.15">
      <c r="G27826"/>
      <c r="H27826"/>
      <c r="I27826"/>
      <c r="J27826"/>
      <c r="K27826"/>
      <c r="L27826" s="172"/>
    </row>
    <row r="27827" spans="7:12" x14ac:dyDescent="0.15">
      <c r="G27827"/>
      <c r="H27827"/>
      <c r="I27827"/>
      <c r="J27827"/>
      <c r="K27827"/>
      <c r="L27827" s="172"/>
    </row>
    <row r="27828" spans="7:12" x14ac:dyDescent="0.15">
      <c r="G27828"/>
      <c r="H27828"/>
      <c r="I27828"/>
      <c r="J27828"/>
      <c r="K27828"/>
      <c r="L27828" s="172"/>
    </row>
    <row r="27829" spans="7:12" x14ac:dyDescent="0.15">
      <c r="G27829"/>
      <c r="H27829"/>
      <c r="I27829"/>
      <c r="J27829"/>
      <c r="K27829"/>
      <c r="L27829" s="172"/>
    </row>
    <row r="27830" spans="7:12" x14ac:dyDescent="0.15">
      <c r="G27830"/>
      <c r="H27830"/>
      <c r="I27830"/>
      <c r="J27830"/>
      <c r="K27830"/>
      <c r="L27830" s="172"/>
    </row>
    <row r="27831" spans="7:12" x14ac:dyDescent="0.15">
      <c r="G27831"/>
      <c r="H27831"/>
      <c r="I27831"/>
      <c r="J27831"/>
      <c r="K27831"/>
      <c r="L27831" s="172"/>
    </row>
    <row r="27832" spans="7:12" x14ac:dyDescent="0.15">
      <c r="G27832"/>
      <c r="H27832"/>
      <c r="I27832"/>
      <c r="J27832"/>
      <c r="K27832"/>
      <c r="L27832" s="172"/>
    </row>
    <row r="27833" spans="7:12" x14ac:dyDescent="0.15">
      <c r="G27833"/>
      <c r="H27833"/>
      <c r="I27833"/>
      <c r="J27833"/>
      <c r="K27833"/>
      <c r="L27833" s="172"/>
    </row>
    <row r="27834" spans="7:12" x14ac:dyDescent="0.15">
      <c r="G27834"/>
      <c r="H27834"/>
      <c r="I27834"/>
      <c r="J27834"/>
      <c r="K27834"/>
      <c r="L27834" s="172"/>
    </row>
    <row r="27835" spans="7:12" x14ac:dyDescent="0.15">
      <c r="G27835"/>
      <c r="H27835"/>
      <c r="I27835"/>
      <c r="J27835"/>
      <c r="K27835"/>
      <c r="L27835" s="172"/>
    </row>
    <row r="27836" spans="7:12" x14ac:dyDescent="0.15">
      <c r="G27836"/>
      <c r="H27836"/>
      <c r="I27836"/>
      <c r="J27836"/>
      <c r="K27836"/>
      <c r="L27836" s="172"/>
    </row>
    <row r="27837" spans="7:12" x14ac:dyDescent="0.15">
      <c r="G27837"/>
      <c r="H27837"/>
      <c r="I27837"/>
      <c r="J27837"/>
      <c r="K27837"/>
      <c r="L27837" s="172"/>
    </row>
    <row r="27838" spans="7:12" x14ac:dyDescent="0.15">
      <c r="G27838"/>
      <c r="H27838"/>
      <c r="I27838"/>
      <c r="J27838"/>
      <c r="K27838"/>
      <c r="L27838" s="172"/>
    </row>
    <row r="27839" spans="7:12" x14ac:dyDescent="0.15">
      <c r="G27839"/>
      <c r="H27839"/>
      <c r="I27839"/>
      <c r="J27839"/>
      <c r="K27839"/>
      <c r="L27839" s="172"/>
    </row>
    <row r="27840" spans="7:12" x14ac:dyDescent="0.15">
      <c r="G27840"/>
      <c r="H27840"/>
      <c r="I27840"/>
      <c r="J27840"/>
      <c r="K27840"/>
      <c r="L27840" s="172"/>
    </row>
    <row r="27841" spans="7:12" x14ac:dyDescent="0.15">
      <c r="G27841"/>
      <c r="H27841"/>
      <c r="I27841"/>
      <c r="J27841"/>
      <c r="K27841"/>
      <c r="L27841" s="172"/>
    </row>
    <row r="27842" spans="7:12" x14ac:dyDescent="0.15">
      <c r="G27842"/>
      <c r="H27842"/>
      <c r="I27842"/>
      <c r="J27842"/>
      <c r="K27842"/>
      <c r="L27842" s="172"/>
    </row>
    <row r="27843" spans="7:12" x14ac:dyDescent="0.15">
      <c r="G27843"/>
      <c r="H27843"/>
      <c r="I27843"/>
      <c r="J27843"/>
      <c r="K27843"/>
      <c r="L27843" s="172"/>
    </row>
    <row r="27844" spans="7:12" x14ac:dyDescent="0.15">
      <c r="G27844"/>
      <c r="H27844"/>
      <c r="I27844"/>
      <c r="J27844"/>
      <c r="K27844"/>
      <c r="L27844" s="172"/>
    </row>
    <row r="27845" spans="7:12" x14ac:dyDescent="0.15">
      <c r="G27845"/>
      <c r="H27845"/>
      <c r="I27845"/>
      <c r="J27845"/>
      <c r="K27845"/>
      <c r="L27845" s="172"/>
    </row>
    <row r="27846" spans="7:12" x14ac:dyDescent="0.15">
      <c r="G27846"/>
      <c r="H27846"/>
      <c r="I27846"/>
      <c r="J27846"/>
      <c r="K27846"/>
      <c r="L27846" s="172"/>
    </row>
    <row r="27847" spans="7:12" x14ac:dyDescent="0.15">
      <c r="G27847"/>
      <c r="H27847"/>
      <c r="I27847"/>
      <c r="J27847"/>
      <c r="K27847"/>
      <c r="L27847" s="172"/>
    </row>
    <row r="27848" spans="7:12" x14ac:dyDescent="0.15">
      <c r="G27848"/>
      <c r="H27848"/>
      <c r="I27848"/>
      <c r="J27848"/>
      <c r="K27848"/>
      <c r="L27848" s="172"/>
    </row>
    <row r="27849" spans="7:12" x14ac:dyDescent="0.15">
      <c r="G27849"/>
      <c r="H27849"/>
      <c r="I27849"/>
      <c r="J27849"/>
      <c r="K27849"/>
      <c r="L27849" s="172"/>
    </row>
    <row r="27850" spans="7:12" x14ac:dyDescent="0.15">
      <c r="G27850"/>
      <c r="H27850"/>
      <c r="I27850"/>
      <c r="J27850"/>
      <c r="K27850"/>
      <c r="L27850" s="172"/>
    </row>
    <row r="27851" spans="7:12" x14ac:dyDescent="0.15">
      <c r="G27851"/>
      <c r="H27851"/>
      <c r="I27851"/>
      <c r="J27851"/>
      <c r="K27851"/>
      <c r="L27851" s="172"/>
    </row>
    <row r="27852" spans="7:12" x14ac:dyDescent="0.15">
      <c r="G27852"/>
      <c r="H27852"/>
      <c r="I27852"/>
      <c r="J27852"/>
      <c r="K27852"/>
      <c r="L27852" s="172"/>
    </row>
    <row r="27853" spans="7:12" x14ac:dyDescent="0.15">
      <c r="G27853"/>
      <c r="H27853"/>
      <c r="I27853"/>
      <c r="J27853"/>
      <c r="K27853"/>
      <c r="L27853" s="172"/>
    </row>
    <row r="27854" spans="7:12" x14ac:dyDescent="0.15">
      <c r="G27854"/>
      <c r="H27854"/>
      <c r="I27854"/>
      <c r="J27854"/>
      <c r="K27854"/>
      <c r="L27854" s="172"/>
    </row>
    <row r="27855" spans="7:12" x14ac:dyDescent="0.15">
      <c r="G27855"/>
      <c r="H27855"/>
      <c r="I27855"/>
      <c r="J27855"/>
      <c r="K27855"/>
      <c r="L27855" s="172"/>
    </row>
    <row r="27856" spans="7:12" x14ac:dyDescent="0.15">
      <c r="G27856"/>
      <c r="H27856"/>
      <c r="I27856"/>
      <c r="J27856"/>
      <c r="K27856"/>
      <c r="L27856" s="172"/>
    </row>
    <row r="27857" spans="7:12" x14ac:dyDescent="0.15">
      <c r="G27857"/>
      <c r="H27857"/>
      <c r="I27857"/>
      <c r="J27857"/>
      <c r="K27857"/>
      <c r="L27857" s="172"/>
    </row>
    <row r="27858" spans="7:12" x14ac:dyDescent="0.15">
      <c r="G27858"/>
      <c r="H27858"/>
      <c r="I27858"/>
      <c r="J27858"/>
      <c r="K27858"/>
      <c r="L27858" s="172"/>
    </row>
    <row r="27859" spans="7:12" x14ac:dyDescent="0.15">
      <c r="G27859"/>
      <c r="H27859"/>
      <c r="I27859"/>
      <c r="J27859"/>
      <c r="K27859"/>
      <c r="L27859" s="172"/>
    </row>
    <row r="27860" spans="7:12" x14ac:dyDescent="0.15">
      <c r="G27860"/>
      <c r="H27860"/>
      <c r="I27860"/>
      <c r="J27860"/>
      <c r="K27860"/>
      <c r="L27860" s="172"/>
    </row>
    <row r="27861" spans="7:12" x14ac:dyDescent="0.15">
      <c r="G27861"/>
      <c r="H27861"/>
      <c r="I27861"/>
      <c r="J27861"/>
      <c r="K27861"/>
      <c r="L27861" s="172"/>
    </row>
    <row r="27862" spans="7:12" x14ac:dyDescent="0.15">
      <c r="G27862"/>
      <c r="H27862"/>
      <c r="I27862"/>
      <c r="J27862"/>
      <c r="K27862"/>
      <c r="L27862" s="172"/>
    </row>
    <row r="27863" spans="7:12" x14ac:dyDescent="0.15">
      <c r="G27863"/>
      <c r="H27863"/>
      <c r="I27863"/>
      <c r="J27863"/>
      <c r="K27863"/>
      <c r="L27863" s="172"/>
    </row>
    <row r="27864" spans="7:12" x14ac:dyDescent="0.15">
      <c r="G27864"/>
      <c r="H27864"/>
      <c r="I27864"/>
      <c r="J27864"/>
      <c r="K27864"/>
      <c r="L27864" s="172"/>
    </row>
    <row r="27865" spans="7:12" x14ac:dyDescent="0.15">
      <c r="G27865"/>
      <c r="H27865"/>
      <c r="I27865"/>
      <c r="J27865"/>
      <c r="K27865"/>
      <c r="L27865" s="172"/>
    </row>
    <row r="27866" spans="7:12" x14ac:dyDescent="0.15">
      <c r="G27866"/>
      <c r="H27866"/>
      <c r="I27866"/>
      <c r="J27866"/>
      <c r="K27866"/>
      <c r="L27866" s="172"/>
    </row>
    <row r="27867" spans="7:12" x14ac:dyDescent="0.15">
      <c r="G27867"/>
      <c r="H27867"/>
      <c r="I27867"/>
      <c r="J27867"/>
      <c r="K27867"/>
      <c r="L27867" s="172"/>
    </row>
    <row r="27868" spans="7:12" x14ac:dyDescent="0.15">
      <c r="G27868"/>
      <c r="H27868"/>
      <c r="I27868"/>
      <c r="J27868"/>
      <c r="K27868"/>
      <c r="L27868" s="172"/>
    </row>
    <row r="27869" spans="7:12" x14ac:dyDescent="0.15">
      <c r="G27869"/>
      <c r="H27869"/>
      <c r="I27869"/>
      <c r="J27869"/>
      <c r="K27869"/>
      <c r="L27869" s="172"/>
    </row>
    <row r="27870" spans="7:12" x14ac:dyDescent="0.15">
      <c r="G27870"/>
      <c r="H27870"/>
      <c r="I27870"/>
      <c r="J27870"/>
      <c r="K27870"/>
      <c r="L27870" s="172"/>
    </row>
    <row r="27871" spans="7:12" x14ac:dyDescent="0.15">
      <c r="G27871"/>
      <c r="H27871"/>
      <c r="I27871"/>
      <c r="J27871"/>
      <c r="K27871"/>
      <c r="L27871" s="172"/>
    </row>
    <row r="27872" spans="7:12" x14ac:dyDescent="0.15">
      <c r="G27872"/>
      <c r="H27872"/>
      <c r="I27872"/>
      <c r="J27872"/>
      <c r="K27872"/>
      <c r="L27872" s="172"/>
    </row>
    <row r="27873" spans="7:12" x14ac:dyDescent="0.15">
      <c r="G27873"/>
      <c r="H27873"/>
      <c r="I27873"/>
      <c r="J27873"/>
      <c r="K27873"/>
      <c r="L27873" s="172"/>
    </row>
    <row r="27874" spans="7:12" x14ac:dyDescent="0.15">
      <c r="G27874"/>
      <c r="H27874"/>
      <c r="I27874"/>
      <c r="J27874"/>
      <c r="K27874"/>
      <c r="L27874" s="172"/>
    </row>
    <row r="27875" spans="7:12" x14ac:dyDescent="0.15">
      <c r="G27875"/>
      <c r="H27875"/>
      <c r="I27875"/>
      <c r="J27875"/>
      <c r="K27875"/>
      <c r="L27875" s="172"/>
    </row>
    <row r="27876" spans="7:12" x14ac:dyDescent="0.15">
      <c r="G27876"/>
      <c r="H27876"/>
      <c r="I27876"/>
      <c r="J27876"/>
      <c r="K27876"/>
      <c r="L27876" s="172"/>
    </row>
    <row r="27877" spans="7:12" x14ac:dyDescent="0.15">
      <c r="G27877"/>
      <c r="H27877"/>
      <c r="I27877"/>
      <c r="J27877"/>
      <c r="K27877"/>
      <c r="L27877" s="172"/>
    </row>
    <row r="27878" spans="7:12" x14ac:dyDescent="0.15">
      <c r="G27878"/>
      <c r="H27878"/>
      <c r="I27878"/>
      <c r="J27878"/>
      <c r="K27878"/>
      <c r="L27878" s="172"/>
    </row>
    <row r="27879" spans="7:12" x14ac:dyDescent="0.15">
      <c r="G27879"/>
      <c r="H27879"/>
      <c r="I27879"/>
      <c r="J27879"/>
      <c r="K27879"/>
      <c r="L27879" s="172"/>
    </row>
    <row r="27880" spans="7:12" x14ac:dyDescent="0.15">
      <c r="G27880"/>
      <c r="H27880"/>
      <c r="I27880"/>
      <c r="J27880"/>
      <c r="K27880"/>
      <c r="L27880" s="172"/>
    </row>
    <row r="27881" spans="7:12" x14ac:dyDescent="0.15">
      <c r="G27881"/>
      <c r="H27881"/>
      <c r="I27881"/>
      <c r="J27881"/>
      <c r="K27881"/>
      <c r="L27881" s="172"/>
    </row>
    <row r="27882" spans="7:12" x14ac:dyDescent="0.15">
      <c r="G27882"/>
      <c r="H27882"/>
      <c r="I27882"/>
      <c r="J27882"/>
      <c r="K27882"/>
      <c r="L27882" s="172"/>
    </row>
    <row r="27883" spans="7:12" x14ac:dyDescent="0.15">
      <c r="G27883"/>
      <c r="H27883"/>
      <c r="I27883"/>
      <c r="J27883"/>
      <c r="K27883"/>
      <c r="L27883" s="172"/>
    </row>
    <row r="27884" spans="7:12" x14ac:dyDescent="0.15">
      <c r="G27884"/>
      <c r="H27884"/>
      <c r="I27884"/>
      <c r="J27884"/>
      <c r="K27884"/>
      <c r="L27884" s="172"/>
    </row>
    <row r="27885" spans="7:12" x14ac:dyDescent="0.15">
      <c r="G27885"/>
      <c r="H27885"/>
      <c r="I27885"/>
      <c r="J27885"/>
      <c r="K27885"/>
      <c r="L27885" s="172"/>
    </row>
    <row r="27886" spans="7:12" x14ac:dyDescent="0.15">
      <c r="G27886"/>
      <c r="H27886"/>
      <c r="I27886"/>
      <c r="J27886"/>
      <c r="K27886"/>
      <c r="L27886" s="172"/>
    </row>
    <row r="27887" spans="7:12" x14ac:dyDescent="0.15">
      <c r="G27887"/>
      <c r="H27887"/>
      <c r="I27887"/>
      <c r="J27887"/>
      <c r="K27887"/>
      <c r="L27887" s="172"/>
    </row>
    <row r="27888" spans="7:12" x14ac:dyDescent="0.15">
      <c r="G27888"/>
      <c r="H27888"/>
      <c r="I27888"/>
      <c r="J27888"/>
      <c r="K27888"/>
      <c r="L27888" s="172"/>
    </row>
    <row r="27889" spans="7:12" x14ac:dyDescent="0.15">
      <c r="G27889"/>
      <c r="H27889"/>
      <c r="I27889"/>
      <c r="J27889"/>
      <c r="K27889"/>
      <c r="L27889" s="172"/>
    </row>
    <row r="27890" spans="7:12" x14ac:dyDescent="0.15">
      <c r="G27890"/>
      <c r="H27890"/>
      <c r="I27890"/>
      <c r="J27890"/>
      <c r="K27890"/>
      <c r="L27890" s="172"/>
    </row>
    <row r="27891" spans="7:12" x14ac:dyDescent="0.15">
      <c r="G27891"/>
      <c r="H27891"/>
      <c r="I27891"/>
      <c r="J27891"/>
      <c r="K27891"/>
      <c r="L27891" s="172"/>
    </row>
    <row r="27892" spans="7:12" x14ac:dyDescent="0.15">
      <c r="G27892"/>
      <c r="H27892"/>
      <c r="I27892"/>
      <c r="J27892"/>
      <c r="K27892"/>
      <c r="L27892" s="172"/>
    </row>
    <row r="27893" spans="7:12" x14ac:dyDescent="0.15">
      <c r="G27893"/>
      <c r="H27893"/>
      <c r="I27893"/>
      <c r="J27893"/>
      <c r="K27893"/>
      <c r="L27893" s="172"/>
    </row>
    <row r="27894" spans="7:12" x14ac:dyDescent="0.15">
      <c r="G27894"/>
      <c r="H27894"/>
      <c r="I27894"/>
      <c r="J27894"/>
      <c r="K27894"/>
      <c r="L27894" s="172"/>
    </row>
    <row r="27895" spans="7:12" x14ac:dyDescent="0.15">
      <c r="G27895"/>
      <c r="H27895"/>
      <c r="I27895"/>
      <c r="J27895"/>
      <c r="K27895"/>
      <c r="L27895" s="172"/>
    </row>
    <row r="27896" spans="7:12" x14ac:dyDescent="0.15">
      <c r="G27896"/>
      <c r="H27896"/>
      <c r="I27896"/>
      <c r="J27896"/>
      <c r="K27896"/>
      <c r="L27896" s="172"/>
    </row>
    <row r="27897" spans="7:12" x14ac:dyDescent="0.15">
      <c r="G27897"/>
      <c r="H27897"/>
      <c r="I27897"/>
      <c r="J27897"/>
      <c r="K27897"/>
      <c r="L27897" s="172"/>
    </row>
    <row r="27898" spans="7:12" x14ac:dyDescent="0.15">
      <c r="G27898"/>
      <c r="H27898"/>
      <c r="I27898"/>
      <c r="J27898"/>
      <c r="K27898"/>
      <c r="L27898" s="172"/>
    </row>
    <row r="27899" spans="7:12" x14ac:dyDescent="0.15">
      <c r="G27899"/>
      <c r="H27899"/>
      <c r="I27899"/>
      <c r="J27899"/>
      <c r="K27899"/>
      <c r="L27899" s="172"/>
    </row>
    <row r="27900" spans="7:12" x14ac:dyDescent="0.15">
      <c r="G27900"/>
      <c r="H27900"/>
      <c r="I27900"/>
      <c r="J27900"/>
      <c r="K27900"/>
      <c r="L27900" s="172"/>
    </row>
    <row r="27901" spans="7:12" x14ac:dyDescent="0.15">
      <c r="G27901"/>
      <c r="H27901"/>
      <c r="I27901"/>
      <c r="J27901"/>
      <c r="K27901"/>
      <c r="L27901" s="172"/>
    </row>
    <row r="27902" spans="7:12" x14ac:dyDescent="0.15">
      <c r="G27902"/>
      <c r="H27902"/>
      <c r="I27902"/>
      <c r="J27902"/>
      <c r="K27902"/>
      <c r="L27902" s="172"/>
    </row>
    <row r="27903" spans="7:12" x14ac:dyDescent="0.15">
      <c r="G27903"/>
      <c r="H27903"/>
      <c r="I27903"/>
      <c r="J27903"/>
      <c r="K27903"/>
      <c r="L27903" s="172"/>
    </row>
    <row r="27904" spans="7:12" x14ac:dyDescent="0.15">
      <c r="G27904"/>
      <c r="H27904"/>
      <c r="I27904"/>
      <c r="J27904"/>
      <c r="K27904"/>
      <c r="L27904" s="172"/>
    </row>
    <row r="27905" spans="7:12" x14ac:dyDescent="0.15">
      <c r="G27905"/>
      <c r="H27905"/>
      <c r="I27905"/>
      <c r="J27905"/>
      <c r="K27905"/>
      <c r="L27905" s="172"/>
    </row>
    <row r="27906" spans="7:12" x14ac:dyDescent="0.15">
      <c r="G27906"/>
      <c r="H27906"/>
      <c r="I27906"/>
      <c r="J27906"/>
      <c r="K27906"/>
      <c r="L27906" s="172"/>
    </row>
    <row r="27907" spans="7:12" x14ac:dyDescent="0.15">
      <c r="G27907"/>
      <c r="H27907"/>
      <c r="I27907"/>
      <c r="J27907"/>
      <c r="K27907"/>
      <c r="L27907" s="172"/>
    </row>
    <row r="27908" spans="7:12" x14ac:dyDescent="0.15">
      <c r="G27908"/>
      <c r="H27908"/>
      <c r="I27908"/>
      <c r="J27908"/>
      <c r="K27908"/>
      <c r="L27908" s="172"/>
    </row>
    <row r="27909" spans="7:12" x14ac:dyDescent="0.15">
      <c r="G27909"/>
      <c r="H27909"/>
      <c r="I27909"/>
      <c r="J27909"/>
      <c r="K27909"/>
      <c r="L27909" s="172"/>
    </row>
    <row r="27910" spans="7:12" x14ac:dyDescent="0.15">
      <c r="G27910"/>
      <c r="H27910"/>
      <c r="I27910"/>
      <c r="J27910"/>
      <c r="K27910"/>
      <c r="L27910" s="172"/>
    </row>
    <row r="27911" spans="7:12" x14ac:dyDescent="0.15">
      <c r="G27911"/>
      <c r="H27911"/>
      <c r="I27911"/>
      <c r="J27911"/>
      <c r="K27911"/>
      <c r="L27911" s="172"/>
    </row>
    <row r="27912" spans="7:12" x14ac:dyDescent="0.15">
      <c r="G27912"/>
      <c r="H27912"/>
      <c r="I27912"/>
      <c r="J27912"/>
      <c r="K27912"/>
      <c r="L27912" s="172"/>
    </row>
    <row r="27913" spans="7:12" x14ac:dyDescent="0.15">
      <c r="G27913"/>
      <c r="H27913"/>
      <c r="I27913"/>
      <c r="J27913"/>
      <c r="K27913"/>
      <c r="L27913" s="172"/>
    </row>
    <row r="27914" spans="7:12" x14ac:dyDescent="0.15">
      <c r="G27914"/>
      <c r="H27914"/>
      <c r="I27914"/>
      <c r="J27914"/>
      <c r="K27914"/>
      <c r="L27914" s="172"/>
    </row>
    <row r="27915" spans="7:12" x14ac:dyDescent="0.15">
      <c r="G27915"/>
      <c r="H27915"/>
      <c r="I27915"/>
      <c r="J27915"/>
      <c r="K27915"/>
      <c r="L27915" s="172"/>
    </row>
    <row r="27916" spans="7:12" x14ac:dyDescent="0.15">
      <c r="G27916"/>
      <c r="H27916"/>
      <c r="I27916"/>
      <c r="J27916"/>
      <c r="K27916"/>
      <c r="L27916" s="172"/>
    </row>
    <row r="27917" spans="7:12" x14ac:dyDescent="0.15">
      <c r="G27917"/>
      <c r="H27917"/>
      <c r="I27917"/>
      <c r="J27917"/>
      <c r="K27917"/>
      <c r="L27917" s="172"/>
    </row>
    <row r="27918" spans="7:12" x14ac:dyDescent="0.15">
      <c r="G27918"/>
      <c r="H27918"/>
      <c r="I27918"/>
      <c r="J27918"/>
      <c r="K27918"/>
      <c r="L27918" s="172"/>
    </row>
    <row r="27919" spans="7:12" x14ac:dyDescent="0.15">
      <c r="G27919"/>
      <c r="H27919"/>
      <c r="I27919"/>
      <c r="J27919"/>
      <c r="K27919"/>
      <c r="L27919" s="172"/>
    </row>
    <row r="27920" spans="7:12" x14ac:dyDescent="0.15">
      <c r="G27920"/>
      <c r="H27920"/>
      <c r="I27920"/>
      <c r="J27920"/>
      <c r="K27920"/>
      <c r="L27920" s="172"/>
    </row>
    <row r="27921" spans="7:12" x14ac:dyDescent="0.15">
      <c r="G27921"/>
      <c r="H27921"/>
      <c r="I27921"/>
      <c r="J27921"/>
      <c r="K27921"/>
      <c r="L27921" s="172"/>
    </row>
    <row r="27922" spans="7:12" x14ac:dyDescent="0.15">
      <c r="G27922"/>
      <c r="H27922"/>
      <c r="I27922"/>
      <c r="J27922"/>
      <c r="K27922"/>
      <c r="L27922" s="172"/>
    </row>
    <row r="27923" spans="7:12" x14ac:dyDescent="0.15">
      <c r="G27923"/>
      <c r="H27923"/>
      <c r="I27923"/>
      <c r="J27923"/>
      <c r="K27923"/>
      <c r="L27923" s="172"/>
    </row>
    <row r="27924" spans="7:12" x14ac:dyDescent="0.15">
      <c r="G27924"/>
      <c r="H27924"/>
      <c r="I27924"/>
      <c r="J27924"/>
      <c r="K27924"/>
      <c r="L27924" s="172"/>
    </row>
    <row r="27925" spans="7:12" x14ac:dyDescent="0.15">
      <c r="G27925"/>
      <c r="H27925"/>
      <c r="I27925"/>
      <c r="J27925"/>
      <c r="K27925"/>
      <c r="L27925" s="172"/>
    </row>
    <row r="27926" spans="7:12" x14ac:dyDescent="0.15">
      <c r="G27926"/>
      <c r="H27926"/>
      <c r="I27926"/>
      <c r="J27926"/>
      <c r="K27926"/>
      <c r="L27926" s="172"/>
    </row>
    <row r="27927" spans="7:12" x14ac:dyDescent="0.15">
      <c r="G27927"/>
      <c r="H27927"/>
      <c r="I27927"/>
      <c r="J27927"/>
      <c r="K27927"/>
      <c r="L27927" s="172"/>
    </row>
    <row r="27928" spans="7:12" x14ac:dyDescent="0.15">
      <c r="G27928"/>
      <c r="H27928"/>
      <c r="I27928"/>
      <c r="J27928"/>
      <c r="K27928"/>
      <c r="L27928" s="172"/>
    </row>
    <row r="27929" spans="7:12" x14ac:dyDescent="0.15">
      <c r="G27929"/>
      <c r="H27929"/>
      <c r="I27929"/>
      <c r="J27929"/>
      <c r="K27929"/>
      <c r="L27929" s="172"/>
    </row>
    <row r="27930" spans="7:12" x14ac:dyDescent="0.15">
      <c r="G27930"/>
      <c r="H27930"/>
      <c r="I27930"/>
      <c r="J27930"/>
      <c r="K27930"/>
      <c r="L27930" s="172"/>
    </row>
    <row r="27931" spans="7:12" x14ac:dyDescent="0.15">
      <c r="G27931"/>
      <c r="H27931"/>
      <c r="I27931"/>
      <c r="J27931"/>
      <c r="K27931"/>
      <c r="L27931" s="172"/>
    </row>
    <row r="27932" spans="7:12" x14ac:dyDescent="0.15">
      <c r="G27932"/>
      <c r="H27932"/>
      <c r="I27932"/>
      <c r="J27932"/>
      <c r="K27932"/>
      <c r="L27932" s="172"/>
    </row>
    <row r="27933" spans="7:12" x14ac:dyDescent="0.15">
      <c r="G27933"/>
      <c r="H27933"/>
      <c r="I27933"/>
      <c r="J27933"/>
      <c r="K27933"/>
      <c r="L27933" s="172"/>
    </row>
    <row r="27934" spans="7:12" x14ac:dyDescent="0.15">
      <c r="G27934"/>
      <c r="H27934"/>
      <c r="I27934"/>
      <c r="J27934"/>
      <c r="K27934"/>
      <c r="L27934" s="172"/>
    </row>
    <row r="27935" spans="7:12" x14ac:dyDescent="0.15">
      <c r="G27935"/>
      <c r="H27935"/>
      <c r="I27935"/>
      <c r="J27935"/>
      <c r="K27935"/>
      <c r="L27935" s="172"/>
    </row>
    <row r="27936" spans="7:12" x14ac:dyDescent="0.15">
      <c r="G27936"/>
      <c r="H27936"/>
      <c r="I27936"/>
      <c r="J27936"/>
      <c r="K27936"/>
      <c r="L27936" s="172"/>
    </row>
    <row r="27937" spans="7:12" x14ac:dyDescent="0.15">
      <c r="G27937"/>
      <c r="H27937"/>
      <c r="I27937"/>
      <c r="J27937"/>
      <c r="K27937"/>
      <c r="L27937" s="172"/>
    </row>
    <row r="27938" spans="7:12" x14ac:dyDescent="0.15">
      <c r="G27938"/>
      <c r="H27938"/>
      <c r="I27938"/>
      <c r="J27938"/>
      <c r="K27938"/>
      <c r="L27938" s="172"/>
    </row>
    <row r="27939" spans="7:12" x14ac:dyDescent="0.15">
      <c r="G27939"/>
      <c r="H27939"/>
      <c r="I27939"/>
      <c r="J27939"/>
      <c r="K27939"/>
      <c r="L27939" s="172"/>
    </row>
    <row r="27940" spans="7:12" x14ac:dyDescent="0.15">
      <c r="G27940"/>
      <c r="H27940"/>
      <c r="I27940"/>
      <c r="J27940"/>
      <c r="K27940"/>
      <c r="L27940" s="172"/>
    </row>
    <row r="27941" spans="7:12" x14ac:dyDescent="0.15">
      <c r="G27941"/>
      <c r="H27941"/>
      <c r="I27941"/>
      <c r="J27941"/>
      <c r="K27941"/>
      <c r="L27941" s="172"/>
    </row>
    <row r="27942" spans="7:12" x14ac:dyDescent="0.15">
      <c r="G27942"/>
      <c r="H27942"/>
      <c r="I27942"/>
      <c r="J27942"/>
      <c r="K27942"/>
      <c r="L27942" s="172"/>
    </row>
    <row r="27943" spans="7:12" x14ac:dyDescent="0.15">
      <c r="G27943"/>
      <c r="H27943"/>
      <c r="I27943"/>
      <c r="J27943"/>
      <c r="K27943"/>
      <c r="L27943" s="172"/>
    </row>
    <row r="27944" spans="7:12" x14ac:dyDescent="0.15">
      <c r="G27944"/>
      <c r="H27944"/>
      <c r="I27944"/>
      <c r="J27944"/>
      <c r="K27944"/>
      <c r="L27944" s="172"/>
    </row>
    <row r="27945" spans="7:12" x14ac:dyDescent="0.15">
      <c r="G27945"/>
      <c r="H27945"/>
      <c r="I27945"/>
      <c r="J27945"/>
      <c r="K27945"/>
      <c r="L27945" s="172"/>
    </row>
    <row r="27946" spans="7:12" x14ac:dyDescent="0.15">
      <c r="G27946"/>
      <c r="H27946"/>
      <c r="I27946"/>
      <c r="J27946"/>
      <c r="K27946"/>
      <c r="L27946" s="172"/>
    </row>
    <row r="27947" spans="7:12" x14ac:dyDescent="0.15">
      <c r="G27947"/>
      <c r="H27947"/>
      <c r="I27947"/>
      <c r="J27947"/>
      <c r="K27947"/>
      <c r="L27947" s="172"/>
    </row>
    <row r="27948" spans="7:12" x14ac:dyDescent="0.15">
      <c r="G27948"/>
      <c r="H27948"/>
      <c r="I27948"/>
      <c r="J27948"/>
      <c r="K27948"/>
      <c r="L27948" s="172"/>
    </row>
    <row r="27949" spans="7:12" x14ac:dyDescent="0.15">
      <c r="G27949"/>
      <c r="H27949"/>
      <c r="I27949"/>
      <c r="J27949"/>
      <c r="K27949"/>
      <c r="L27949" s="172"/>
    </row>
    <row r="27950" spans="7:12" x14ac:dyDescent="0.15">
      <c r="G27950"/>
      <c r="H27950"/>
      <c r="I27950"/>
      <c r="J27950"/>
      <c r="K27950"/>
      <c r="L27950" s="172"/>
    </row>
    <row r="27951" spans="7:12" x14ac:dyDescent="0.15">
      <c r="G27951"/>
      <c r="H27951"/>
      <c r="I27951"/>
      <c r="J27951"/>
      <c r="K27951"/>
      <c r="L27951" s="172"/>
    </row>
    <row r="27952" spans="7:12" x14ac:dyDescent="0.15">
      <c r="G27952"/>
      <c r="H27952"/>
      <c r="I27952"/>
      <c r="J27952"/>
      <c r="K27952"/>
      <c r="L27952" s="172"/>
    </row>
    <row r="27953" spans="7:12" x14ac:dyDescent="0.15">
      <c r="G27953"/>
      <c r="H27953"/>
      <c r="I27953"/>
      <c r="J27953"/>
      <c r="K27953"/>
      <c r="L27953" s="172"/>
    </row>
    <row r="27954" spans="7:12" x14ac:dyDescent="0.15">
      <c r="G27954"/>
      <c r="H27954"/>
      <c r="I27954"/>
      <c r="J27954"/>
      <c r="K27954"/>
      <c r="L27954" s="172"/>
    </row>
    <row r="27955" spans="7:12" x14ac:dyDescent="0.15">
      <c r="G27955"/>
      <c r="H27955"/>
      <c r="I27955"/>
      <c r="J27955"/>
      <c r="K27955"/>
      <c r="L27955" s="172"/>
    </row>
    <row r="27956" spans="7:12" x14ac:dyDescent="0.15">
      <c r="G27956"/>
      <c r="H27956"/>
      <c r="I27956"/>
      <c r="J27956"/>
      <c r="K27956"/>
      <c r="L27956" s="172"/>
    </row>
    <row r="27957" spans="7:12" x14ac:dyDescent="0.15">
      <c r="G27957"/>
      <c r="H27957"/>
      <c r="I27957"/>
      <c r="J27957"/>
      <c r="K27957"/>
      <c r="L27957" s="172"/>
    </row>
    <row r="27958" spans="7:12" x14ac:dyDescent="0.15">
      <c r="G27958"/>
      <c r="H27958"/>
      <c r="I27958"/>
      <c r="J27958"/>
      <c r="K27958"/>
      <c r="L27958" s="172"/>
    </row>
    <row r="27959" spans="7:12" x14ac:dyDescent="0.15">
      <c r="G27959"/>
      <c r="H27959"/>
      <c r="I27959"/>
      <c r="J27959"/>
      <c r="K27959"/>
      <c r="L27959" s="172"/>
    </row>
    <row r="27960" spans="7:12" x14ac:dyDescent="0.15">
      <c r="G27960"/>
      <c r="H27960"/>
      <c r="I27960"/>
      <c r="J27960"/>
      <c r="K27960"/>
      <c r="L27960" s="172"/>
    </row>
    <row r="27961" spans="7:12" x14ac:dyDescent="0.15">
      <c r="G27961"/>
      <c r="H27961"/>
      <c r="I27961"/>
      <c r="J27961"/>
      <c r="K27961"/>
      <c r="L27961" s="172"/>
    </row>
    <row r="27962" spans="7:12" x14ac:dyDescent="0.15">
      <c r="G27962"/>
      <c r="H27962"/>
      <c r="I27962"/>
      <c r="J27962"/>
      <c r="K27962"/>
      <c r="L27962" s="172"/>
    </row>
    <row r="27963" spans="7:12" x14ac:dyDescent="0.15">
      <c r="G27963"/>
      <c r="H27963"/>
      <c r="I27963"/>
      <c r="J27963"/>
      <c r="K27963"/>
      <c r="L27963" s="172"/>
    </row>
    <row r="27964" spans="7:12" x14ac:dyDescent="0.15">
      <c r="G27964"/>
      <c r="H27964"/>
      <c r="I27964"/>
      <c r="J27964"/>
      <c r="K27964"/>
      <c r="L27964" s="172"/>
    </row>
    <row r="27965" spans="7:12" x14ac:dyDescent="0.15">
      <c r="G27965"/>
      <c r="H27965"/>
      <c r="I27965"/>
      <c r="J27965"/>
      <c r="K27965"/>
      <c r="L27965" s="172"/>
    </row>
    <row r="27966" spans="7:12" x14ac:dyDescent="0.15">
      <c r="G27966"/>
      <c r="H27966"/>
      <c r="I27966"/>
      <c r="J27966"/>
      <c r="K27966"/>
      <c r="L27966" s="172"/>
    </row>
    <row r="27967" spans="7:12" x14ac:dyDescent="0.15">
      <c r="G27967"/>
      <c r="H27967"/>
      <c r="I27967"/>
      <c r="J27967"/>
      <c r="K27967"/>
      <c r="L27967" s="172"/>
    </row>
    <row r="27968" spans="7:12" x14ac:dyDescent="0.15">
      <c r="G27968"/>
      <c r="H27968"/>
      <c r="I27968"/>
      <c r="J27968"/>
      <c r="K27968"/>
      <c r="L27968" s="172"/>
    </row>
    <row r="27969" spans="7:12" x14ac:dyDescent="0.15">
      <c r="G27969"/>
      <c r="H27969"/>
      <c r="I27969"/>
      <c r="J27969"/>
      <c r="K27969"/>
      <c r="L27969" s="172"/>
    </row>
    <row r="27970" spans="7:12" x14ac:dyDescent="0.15">
      <c r="G27970"/>
      <c r="H27970"/>
      <c r="I27970"/>
      <c r="J27970"/>
      <c r="K27970"/>
      <c r="L27970" s="172"/>
    </row>
    <row r="27971" spans="7:12" x14ac:dyDescent="0.15">
      <c r="G27971"/>
      <c r="H27971"/>
      <c r="I27971"/>
      <c r="J27971"/>
      <c r="K27971"/>
      <c r="L27971" s="172"/>
    </row>
    <row r="27972" spans="7:12" x14ac:dyDescent="0.15">
      <c r="G27972"/>
      <c r="H27972"/>
      <c r="I27972"/>
      <c r="J27972"/>
      <c r="K27972"/>
      <c r="L27972" s="172"/>
    </row>
    <row r="27973" spans="7:12" x14ac:dyDescent="0.15">
      <c r="G27973"/>
      <c r="H27973"/>
      <c r="I27973"/>
      <c r="J27973"/>
      <c r="K27973"/>
      <c r="L27973" s="172"/>
    </row>
    <row r="27974" spans="7:12" x14ac:dyDescent="0.15">
      <c r="G27974"/>
      <c r="H27974"/>
      <c r="I27974"/>
      <c r="J27974"/>
      <c r="K27974"/>
      <c r="L27974" s="172"/>
    </row>
    <row r="27975" spans="7:12" x14ac:dyDescent="0.15">
      <c r="G27975"/>
      <c r="H27975"/>
      <c r="I27975"/>
      <c r="J27975"/>
      <c r="K27975"/>
      <c r="L27975" s="172"/>
    </row>
    <row r="27976" spans="7:12" x14ac:dyDescent="0.15">
      <c r="G27976"/>
      <c r="H27976"/>
      <c r="I27976"/>
      <c r="J27976"/>
      <c r="K27976"/>
      <c r="L27976" s="172"/>
    </row>
    <row r="27977" spans="7:12" x14ac:dyDescent="0.15">
      <c r="G27977"/>
      <c r="H27977"/>
      <c r="I27977"/>
      <c r="J27977"/>
      <c r="K27977"/>
      <c r="L27977" s="172"/>
    </row>
    <row r="27978" spans="7:12" x14ac:dyDescent="0.15">
      <c r="G27978"/>
      <c r="H27978"/>
      <c r="I27978"/>
      <c r="J27978"/>
      <c r="K27978"/>
      <c r="L27978" s="172"/>
    </row>
    <row r="27979" spans="7:12" x14ac:dyDescent="0.15">
      <c r="G27979"/>
      <c r="H27979"/>
      <c r="I27979"/>
      <c r="J27979"/>
      <c r="K27979"/>
      <c r="L27979" s="172"/>
    </row>
    <row r="27980" spans="7:12" x14ac:dyDescent="0.15">
      <c r="G27980"/>
      <c r="H27980"/>
      <c r="I27980"/>
      <c r="J27980"/>
      <c r="K27980"/>
      <c r="L27980" s="172"/>
    </row>
    <row r="27981" spans="7:12" x14ac:dyDescent="0.15">
      <c r="G27981"/>
      <c r="H27981"/>
      <c r="I27981"/>
      <c r="J27981"/>
      <c r="K27981"/>
      <c r="L27981" s="172"/>
    </row>
    <row r="27982" spans="7:12" x14ac:dyDescent="0.15">
      <c r="G27982"/>
      <c r="H27982"/>
      <c r="I27982"/>
      <c r="J27982"/>
      <c r="K27982"/>
      <c r="L27982" s="172"/>
    </row>
    <row r="27983" spans="7:12" x14ac:dyDescent="0.15">
      <c r="G27983"/>
      <c r="H27983"/>
      <c r="I27983"/>
      <c r="J27983"/>
      <c r="K27983"/>
      <c r="L27983" s="172"/>
    </row>
    <row r="27984" spans="7:12" x14ac:dyDescent="0.15">
      <c r="G27984"/>
      <c r="H27984"/>
      <c r="I27984"/>
      <c r="J27984"/>
      <c r="K27984"/>
      <c r="L27984" s="172"/>
    </row>
    <row r="27985" spans="7:12" x14ac:dyDescent="0.15">
      <c r="G27985"/>
      <c r="H27985"/>
      <c r="I27985"/>
      <c r="J27985"/>
      <c r="K27985"/>
      <c r="L27985" s="172"/>
    </row>
    <row r="27986" spans="7:12" x14ac:dyDescent="0.15">
      <c r="G27986"/>
      <c r="H27986"/>
      <c r="I27986"/>
      <c r="J27986"/>
      <c r="K27986"/>
      <c r="L27986" s="172"/>
    </row>
    <row r="27987" spans="7:12" x14ac:dyDescent="0.15">
      <c r="G27987"/>
      <c r="H27987"/>
      <c r="I27987"/>
      <c r="J27987"/>
      <c r="K27987"/>
      <c r="L27987" s="172"/>
    </row>
    <row r="27988" spans="7:12" x14ac:dyDescent="0.15">
      <c r="G27988"/>
      <c r="H27988"/>
      <c r="I27988"/>
      <c r="J27988"/>
      <c r="K27988"/>
      <c r="L27988" s="172"/>
    </row>
    <row r="27989" spans="7:12" x14ac:dyDescent="0.15">
      <c r="G27989"/>
      <c r="H27989"/>
      <c r="I27989"/>
      <c r="J27989"/>
      <c r="K27989"/>
      <c r="L27989" s="172"/>
    </row>
    <row r="27990" spans="7:12" x14ac:dyDescent="0.15">
      <c r="G27990"/>
      <c r="H27990"/>
      <c r="I27990"/>
      <c r="J27990"/>
      <c r="K27990"/>
      <c r="L27990" s="172"/>
    </row>
    <row r="27991" spans="7:12" x14ac:dyDescent="0.15">
      <c r="G27991"/>
      <c r="H27991"/>
      <c r="I27991"/>
      <c r="J27991"/>
      <c r="K27991"/>
      <c r="L27991" s="172"/>
    </row>
    <row r="27992" spans="7:12" x14ac:dyDescent="0.15">
      <c r="G27992"/>
      <c r="H27992"/>
      <c r="I27992"/>
      <c r="J27992"/>
      <c r="K27992"/>
      <c r="L27992" s="172"/>
    </row>
    <row r="27993" spans="7:12" x14ac:dyDescent="0.15">
      <c r="G27993"/>
      <c r="H27993"/>
      <c r="I27993"/>
      <c r="J27993"/>
      <c r="K27993"/>
      <c r="L27993" s="172"/>
    </row>
    <row r="27994" spans="7:12" x14ac:dyDescent="0.15">
      <c r="G27994"/>
      <c r="H27994"/>
      <c r="I27994"/>
      <c r="J27994"/>
      <c r="K27994"/>
      <c r="L27994" s="172"/>
    </row>
    <row r="27995" spans="7:12" x14ac:dyDescent="0.15">
      <c r="G27995"/>
      <c r="H27995"/>
      <c r="I27995"/>
      <c r="J27995"/>
      <c r="K27995"/>
      <c r="L27995" s="172"/>
    </row>
    <row r="27996" spans="7:12" x14ac:dyDescent="0.15">
      <c r="G27996"/>
      <c r="H27996"/>
      <c r="I27996"/>
      <c r="J27996"/>
      <c r="K27996"/>
      <c r="L27996" s="172"/>
    </row>
    <row r="27997" spans="7:12" x14ac:dyDescent="0.15">
      <c r="G27997"/>
      <c r="H27997"/>
      <c r="I27997"/>
      <c r="J27997"/>
      <c r="K27997"/>
      <c r="L27997" s="172"/>
    </row>
    <row r="27998" spans="7:12" x14ac:dyDescent="0.15">
      <c r="G27998"/>
      <c r="H27998"/>
      <c r="I27998"/>
      <c r="J27998"/>
      <c r="K27998"/>
      <c r="L27998" s="172"/>
    </row>
    <row r="27999" spans="7:12" x14ac:dyDescent="0.15">
      <c r="G27999"/>
      <c r="H27999"/>
      <c r="I27999"/>
      <c r="J27999"/>
      <c r="K27999"/>
      <c r="L27999" s="172"/>
    </row>
    <row r="28000" spans="7:12" x14ac:dyDescent="0.15">
      <c r="G28000"/>
      <c r="H28000"/>
      <c r="I28000"/>
      <c r="J28000"/>
      <c r="K28000"/>
      <c r="L28000" s="172"/>
    </row>
    <row r="28001" spans="7:12" x14ac:dyDescent="0.15">
      <c r="G28001"/>
      <c r="H28001"/>
      <c r="I28001"/>
      <c r="J28001"/>
      <c r="K28001"/>
      <c r="L28001" s="172"/>
    </row>
    <row r="28002" spans="7:12" x14ac:dyDescent="0.15">
      <c r="G28002"/>
      <c r="H28002"/>
      <c r="I28002"/>
      <c r="J28002"/>
      <c r="K28002"/>
      <c r="L28002" s="172"/>
    </row>
    <row r="28003" spans="7:12" x14ac:dyDescent="0.15">
      <c r="G28003"/>
      <c r="H28003"/>
      <c r="I28003"/>
      <c r="J28003"/>
      <c r="K28003"/>
      <c r="L28003" s="172"/>
    </row>
    <row r="28004" spans="7:12" x14ac:dyDescent="0.15">
      <c r="G28004"/>
      <c r="H28004"/>
      <c r="I28004"/>
      <c r="J28004"/>
      <c r="K28004"/>
      <c r="L28004" s="172"/>
    </row>
    <row r="28005" spans="7:12" x14ac:dyDescent="0.15">
      <c r="G28005"/>
      <c r="H28005"/>
      <c r="I28005"/>
      <c r="J28005"/>
      <c r="K28005"/>
      <c r="L28005" s="172"/>
    </row>
    <row r="28006" spans="7:12" x14ac:dyDescent="0.15">
      <c r="G28006"/>
      <c r="H28006"/>
      <c r="I28006"/>
      <c r="J28006"/>
      <c r="K28006"/>
      <c r="L28006" s="172"/>
    </row>
    <row r="28007" spans="7:12" x14ac:dyDescent="0.15">
      <c r="G28007"/>
      <c r="H28007"/>
      <c r="I28007"/>
      <c r="J28007"/>
      <c r="K28007"/>
      <c r="L28007" s="172"/>
    </row>
    <row r="28008" spans="7:12" x14ac:dyDescent="0.15">
      <c r="G28008"/>
      <c r="H28008"/>
      <c r="I28008"/>
      <c r="J28008"/>
      <c r="K28008"/>
      <c r="L28008" s="172"/>
    </row>
    <row r="28009" spans="7:12" x14ac:dyDescent="0.15">
      <c r="G28009"/>
      <c r="H28009"/>
      <c r="I28009"/>
      <c r="J28009"/>
      <c r="K28009"/>
      <c r="L28009" s="172"/>
    </row>
    <row r="28010" spans="7:12" x14ac:dyDescent="0.15">
      <c r="G28010"/>
      <c r="H28010"/>
      <c r="I28010"/>
      <c r="J28010"/>
      <c r="K28010"/>
      <c r="L28010" s="172"/>
    </row>
    <row r="28011" spans="7:12" x14ac:dyDescent="0.15">
      <c r="G28011"/>
      <c r="H28011"/>
      <c r="I28011"/>
      <c r="J28011"/>
      <c r="K28011"/>
      <c r="L28011" s="172"/>
    </row>
    <row r="28012" spans="7:12" x14ac:dyDescent="0.15">
      <c r="G28012"/>
      <c r="H28012"/>
      <c r="I28012"/>
      <c r="J28012"/>
      <c r="K28012"/>
      <c r="L28012" s="172"/>
    </row>
    <row r="28013" spans="7:12" x14ac:dyDescent="0.15">
      <c r="G28013"/>
      <c r="H28013"/>
      <c r="I28013"/>
      <c r="J28013"/>
      <c r="K28013"/>
      <c r="L28013" s="172"/>
    </row>
    <row r="28014" spans="7:12" x14ac:dyDescent="0.15">
      <c r="G28014"/>
      <c r="H28014"/>
      <c r="I28014"/>
      <c r="J28014"/>
      <c r="K28014"/>
      <c r="L28014" s="172"/>
    </row>
    <row r="28015" spans="7:12" x14ac:dyDescent="0.15">
      <c r="G28015"/>
      <c r="H28015"/>
      <c r="I28015"/>
      <c r="J28015"/>
      <c r="K28015"/>
      <c r="L28015" s="172"/>
    </row>
    <row r="28016" spans="7:12" x14ac:dyDescent="0.15">
      <c r="G28016"/>
      <c r="H28016"/>
      <c r="I28016"/>
      <c r="J28016"/>
      <c r="K28016"/>
      <c r="L28016" s="172"/>
    </row>
    <row r="28017" spans="7:12" x14ac:dyDescent="0.15">
      <c r="G28017"/>
      <c r="H28017"/>
      <c r="I28017"/>
      <c r="J28017"/>
      <c r="K28017"/>
      <c r="L28017" s="172"/>
    </row>
    <row r="28018" spans="7:12" x14ac:dyDescent="0.15">
      <c r="G28018"/>
      <c r="H28018"/>
      <c r="I28018"/>
      <c r="J28018"/>
      <c r="K28018"/>
      <c r="L28018" s="172"/>
    </row>
    <row r="28019" spans="7:12" x14ac:dyDescent="0.15">
      <c r="G28019"/>
      <c r="H28019"/>
      <c r="I28019"/>
      <c r="J28019"/>
      <c r="K28019"/>
      <c r="L28019" s="172"/>
    </row>
    <row r="28020" spans="7:12" x14ac:dyDescent="0.15">
      <c r="G28020"/>
      <c r="H28020"/>
      <c r="I28020"/>
      <c r="J28020"/>
      <c r="K28020"/>
      <c r="L28020" s="172"/>
    </row>
    <row r="28021" spans="7:12" x14ac:dyDescent="0.15">
      <c r="G28021"/>
      <c r="H28021"/>
      <c r="I28021"/>
      <c r="J28021"/>
      <c r="K28021"/>
      <c r="L28021" s="172"/>
    </row>
    <row r="28022" spans="7:12" x14ac:dyDescent="0.15">
      <c r="G28022"/>
      <c r="H28022"/>
      <c r="I28022"/>
      <c r="J28022"/>
      <c r="K28022"/>
      <c r="L28022" s="172"/>
    </row>
    <row r="28023" spans="7:12" x14ac:dyDescent="0.15">
      <c r="G28023"/>
      <c r="H28023"/>
      <c r="I28023"/>
      <c r="J28023"/>
      <c r="K28023"/>
      <c r="L28023" s="172"/>
    </row>
    <row r="28024" spans="7:12" x14ac:dyDescent="0.15">
      <c r="G28024"/>
      <c r="H28024"/>
      <c r="I28024"/>
      <c r="J28024"/>
      <c r="K28024"/>
      <c r="L28024" s="172"/>
    </row>
    <row r="28025" spans="7:12" x14ac:dyDescent="0.15">
      <c r="G28025"/>
      <c r="H28025"/>
      <c r="I28025"/>
      <c r="J28025"/>
      <c r="K28025"/>
      <c r="L28025" s="172"/>
    </row>
    <row r="28026" spans="7:12" x14ac:dyDescent="0.15">
      <c r="G28026"/>
      <c r="H28026"/>
      <c r="I28026"/>
      <c r="J28026"/>
      <c r="K28026"/>
      <c r="L28026" s="172"/>
    </row>
    <row r="28027" spans="7:12" x14ac:dyDescent="0.15">
      <c r="G28027"/>
      <c r="H28027"/>
      <c r="I28027"/>
      <c r="J28027"/>
      <c r="K28027"/>
      <c r="L28027" s="172"/>
    </row>
    <row r="28028" spans="7:12" x14ac:dyDescent="0.15">
      <c r="G28028"/>
      <c r="H28028"/>
      <c r="I28028"/>
      <c r="J28028"/>
      <c r="K28028"/>
      <c r="L28028" s="172"/>
    </row>
    <row r="28029" spans="7:12" x14ac:dyDescent="0.15">
      <c r="G28029"/>
      <c r="H28029"/>
      <c r="I28029"/>
      <c r="J28029"/>
      <c r="K28029"/>
      <c r="L28029" s="172"/>
    </row>
    <row r="28030" spans="7:12" x14ac:dyDescent="0.15">
      <c r="G28030"/>
      <c r="H28030"/>
      <c r="I28030"/>
      <c r="J28030"/>
      <c r="K28030"/>
      <c r="L28030" s="172"/>
    </row>
    <row r="28031" spans="7:12" x14ac:dyDescent="0.15">
      <c r="G28031"/>
      <c r="H28031"/>
      <c r="I28031"/>
      <c r="J28031"/>
      <c r="K28031"/>
      <c r="L28031" s="172"/>
    </row>
    <row r="28032" spans="7:12" x14ac:dyDescent="0.15">
      <c r="G28032"/>
      <c r="H28032"/>
      <c r="I28032"/>
      <c r="J28032"/>
      <c r="K28032"/>
      <c r="L28032" s="172"/>
    </row>
    <row r="28033" spans="7:12" x14ac:dyDescent="0.15">
      <c r="G28033"/>
      <c r="H28033"/>
      <c r="I28033"/>
      <c r="J28033"/>
      <c r="K28033"/>
      <c r="L28033" s="172"/>
    </row>
    <row r="28034" spans="7:12" x14ac:dyDescent="0.15">
      <c r="G28034"/>
      <c r="H28034"/>
      <c r="I28034"/>
      <c r="J28034"/>
      <c r="K28034"/>
      <c r="L28034" s="172"/>
    </row>
    <row r="28035" spans="7:12" x14ac:dyDescent="0.15">
      <c r="G28035"/>
      <c r="H28035"/>
      <c r="I28035"/>
      <c r="J28035"/>
      <c r="K28035"/>
      <c r="L28035" s="172"/>
    </row>
    <row r="28036" spans="7:12" x14ac:dyDescent="0.15">
      <c r="G28036"/>
      <c r="H28036"/>
      <c r="I28036"/>
      <c r="J28036"/>
      <c r="K28036"/>
      <c r="L28036" s="172"/>
    </row>
    <row r="28037" spans="7:12" x14ac:dyDescent="0.15">
      <c r="G28037"/>
      <c r="H28037"/>
      <c r="I28037"/>
      <c r="J28037"/>
      <c r="K28037"/>
      <c r="L28037" s="172"/>
    </row>
    <row r="28038" spans="7:12" x14ac:dyDescent="0.15">
      <c r="G28038"/>
      <c r="H28038"/>
      <c r="I28038"/>
      <c r="J28038"/>
      <c r="K28038"/>
      <c r="L28038" s="172"/>
    </row>
    <row r="28039" spans="7:12" x14ac:dyDescent="0.15">
      <c r="G28039"/>
      <c r="H28039"/>
      <c r="I28039"/>
      <c r="J28039"/>
      <c r="K28039"/>
      <c r="L28039" s="172"/>
    </row>
    <row r="28040" spans="7:12" x14ac:dyDescent="0.15">
      <c r="G28040"/>
      <c r="H28040"/>
      <c r="I28040"/>
      <c r="J28040"/>
      <c r="K28040"/>
      <c r="L28040" s="172"/>
    </row>
    <row r="28041" spans="7:12" x14ac:dyDescent="0.15">
      <c r="G28041"/>
      <c r="H28041"/>
      <c r="I28041"/>
      <c r="J28041"/>
      <c r="K28041"/>
      <c r="L28041" s="172"/>
    </row>
    <row r="28042" spans="7:12" x14ac:dyDescent="0.15">
      <c r="G28042"/>
      <c r="H28042"/>
      <c r="I28042"/>
      <c r="J28042"/>
      <c r="K28042"/>
      <c r="L28042" s="172"/>
    </row>
    <row r="28043" spans="7:12" x14ac:dyDescent="0.15">
      <c r="G28043"/>
      <c r="H28043"/>
      <c r="I28043"/>
      <c r="J28043"/>
      <c r="K28043"/>
      <c r="L28043" s="172"/>
    </row>
    <row r="28044" spans="7:12" x14ac:dyDescent="0.15">
      <c r="G28044"/>
      <c r="H28044"/>
      <c r="I28044"/>
      <c r="J28044"/>
      <c r="K28044"/>
      <c r="L28044" s="172"/>
    </row>
    <row r="28045" spans="7:12" x14ac:dyDescent="0.15">
      <c r="G28045"/>
      <c r="H28045"/>
      <c r="I28045"/>
      <c r="J28045"/>
      <c r="K28045"/>
      <c r="L28045" s="172"/>
    </row>
    <row r="28046" spans="7:12" x14ac:dyDescent="0.15">
      <c r="G28046"/>
      <c r="H28046"/>
      <c r="I28046"/>
      <c r="J28046"/>
      <c r="K28046"/>
      <c r="L28046" s="172"/>
    </row>
    <row r="28047" spans="7:12" x14ac:dyDescent="0.15">
      <c r="G28047"/>
      <c r="H28047"/>
      <c r="I28047"/>
      <c r="J28047"/>
      <c r="K28047"/>
      <c r="L28047" s="172"/>
    </row>
    <row r="28048" spans="7:12" x14ac:dyDescent="0.15">
      <c r="G28048"/>
      <c r="H28048"/>
      <c r="I28048"/>
      <c r="J28048"/>
      <c r="K28048"/>
      <c r="L28048" s="172"/>
    </row>
    <row r="28049" spans="7:12" x14ac:dyDescent="0.15">
      <c r="G28049"/>
      <c r="H28049"/>
      <c r="I28049"/>
      <c r="J28049"/>
      <c r="K28049"/>
      <c r="L28049" s="172"/>
    </row>
    <row r="28050" spans="7:12" x14ac:dyDescent="0.15">
      <c r="G28050"/>
      <c r="H28050"/>
      <c r="I28050"/>
      <c r="J28050"/>
      <c r="K28050"/>
      <c r="L28050" s="172"/>
    </row>
    <row r="28051" spans="7:12" x14ac:dyDescent="0.15">
      <c r="G28051"/>
      <c r="H28051"/>
      <c r="I28051"/>
      <c r="J28051"/>
      <c r="K28051"/>
      <c r="L28051" s="172"/>
    </row>
    <row r="28052" spans="7:12" x14ac:dyDescent="0.15">
      <c r="G28052"/>
      <c r="H28052"/>
      <c r="I28052"/>
      <c r="J28052"/>
      <c r="K28052"/>
      <c r="L28052" s="172"/>
    </row>
    <row r="28053" spans="7:12" x14ac:dyDescent="0.15">
      <c r="G28053"/>
      <c r="H28053"/>
      <c r="I28053"/>
      <c r="J28053"/>
      <c r="K28053"/>
      <c r="L28053" s="172"/>
    </row>
    <row r="28054" spans="7:12" x14ac:dyDescent="0.15">
      <c r="G28054"/>
      <c r="H28054"/>
      <c r="I28054"/>
      <c r="J28054"/>
      <c r="K28054"/>
      <c r="L28054" s="172"/>
    </row>
    <row r="28055" spans="7:12" x14ac:dyDescent="0.15">
      <c r="G28055"/>
      <c r="H28055"/>
      <c r="I28055"/>
      <c r="J28055"/>
      <c r="K28055"/>
      <c r="L28055" s="172"/>
    </row>
    <row r="28056" spans="7:12" x14ac:dyDescent="0.15">
      <c r="G28056"/>
      <c r="H28056"/>
      <c r="I28056"/>
      <c r="J28056"/>
      <c r="K28056"/>
      <c r="L28056" s="172"/>
    </row>
    <row r="28057" spans="7:12" x14ac:dyDescent="0.15">
      <c r="G28057"/>
      <c r="H28057"/>
      <c r="I28057"/>
      <c r="J28057"/>
      <c r="K28057"/>
      <c r="L28057" s="172"/>
    </row>
    <row r="28058" spans="7:12" x14ac:dyDescent="0.15">
      <c r="G28058"/>
      <c r="H28058"/>
      <c r="I28058"/>
      <c r="J28058"/>
      <c r="K28058"/>
      <c r="L28058" s="172"/>
    </row>
    <row r="28059" spans="7:12" x14ac:dyDescent="0.15">
      <c r="G28059"/>
      <c r="H28059"/>
      <c r="I28059"/>
      <c r="J28059"/>
      <c r="K28059"/>
      <c r="L28059" s="172"/>
    </row>
    <row r="28060" spans="7:12" x14ac:dyDescent="0.15">
      <c r="G28060"/>
      <c r="H28060"/>
      <c r="I28060"/>
      <c r="J28060"/>
      <c r="K28060"/>
      <c r="L28060" s="172"/>
    </row>
    <row r="28061" spans="7:12" x14ac:dyDescent="0.15">
      <c r="G28061"/>
      <c r="H28061"/>
      <c r="I28061"/>
      <c r="J28061"/>
      <c r="K28061"/>
      <c r="L28061" s="172"/>
    </row>
    <row r="28062" spans="7:12" x14ac:dyDescent="0.15">
      <c r="G28062"/>
      <c r="H28062"/>
      <c r="I28062"/>
      <c r="J28062"/>
      <c r="K28062"/>
      <c r="L28062" s="172"/>
    </row>
    <row r="28063" spans="7:12" x14ac:dyDescent="0.15">
      <c r="G28063"/>
      <c r="H28063"/>
      <c r="I28063"/>
      <c r="J28063"/>
      <c r="K28063"/>
      <c r="L28063" s="172"/>
    </row>
    <row r="28064" spans="7:12" x14ac:dyDescent="0.15">
      <c r="G28064"/>
      <c r="H28064"/>
      <c r="I28064"/>
      <c r="J28064"/>
      <c r="K28064"/>
      <c r="L28064" s="172"/>
    </row>
    <row r="28065" spans="7:12" x14ac:dyDescent="0.15">
      <c r="G28065"/>
      <c r="H28065"/>
      <c r="I28065"/>
      <c r="J28065"/>
      <c r="K28065"/>
      <c r="L28065" s="172"/>
    </row>
    <row r="28066" spans="7:12" x14ac:dyDescent="0.15">
      <c r="G28066"/>
      <c r="H28066"/>
      <c r="I28066"/>
      <c r="J28066"/>
      <c r="K28066"/>
      <c r="L28066" s="172"/>
    </row>
    <row r="28067" spans="7:12" x14ac:dyDescent="0.15">
      <c r="G28067"/>
      <c r="H28067"/>
      <c r="I28067"/>
      <c r="J28067"/>
      <c r="K28067"/>
      <c r="L28067" s="172"/>
    </row>
    <row r="28068" spans="7:12" x14ac:dyDescent="0.15">
      <c r="G28068"/>
      <c r="H28068"/>
      <c r="I28068"/>
      <c r="J28068"/>
      <c r="K28068"/>
      <c r="L28068" s="172"/>
    </row>
    <row r="28069" spans="7:12" x14ac:dyDescent="0.15">
      <c r="G28069"/>
      <c r="H28069"/>
      <c r="I28069"/>
      <c r="J28069"/>
      <c r="K28069"/>
      <c r="L28069" s="172"/>
    </row>
    <row r="28070" spans="7:12" x14ac:dyDescent="0.15">
      <c r="G28070"/>
      <c r="H28070"/>
      <c r="I28070"/>
      <c r="J28070"/>
      <c r="K28070"/>
      <c r="L28070" s="172"/>
    </row>
    <row r="28071" spans="7:12" x14ac:dyDescent="0.15">
      <c r="G28071"/>
      <c r="H28071"/>
      <c r="I28071"/>
      <c r="J28071"/>
      <c r="K28071"/>
      <c r="L28071" s="172"/>
    </row>
    <row r="28072" spans="7:12" x14ac:dyDescent="0.15">
      <c r="G28072"/>
      <c r="H28072"/>
      <c r="I28072"/>
      <c r="J28072"/>
      <c r="K28072"/>
      <c r="L28072" s="172"/>
    </row>
    <row r="28073" spans="7:12" x14ac:dyDescent="0.15">
      <c r="G28073"/>
      <c r="H28073"/>
      <c r="I28073"/>
      <c r="J28073"/>
      <c r="K28073"/>
      <c r="L28073" s="172"/>
    </row>
    <row r="28074" spans="7:12" x14ac:dyDescent="0.15">
      <c r="G28074"/>
      <c r="H28074"/>
      <c r="I28074"/>
      <c r="J28074"/>
      <c r="K28074"/>
      <c r="L28074" s="172"/>
    </row>
    <row r="28075" spans="7:12" x14ac:dyDescent="0.15">
      <c r="G28075"/>
      <c r="H28075"/>
      <c r="I28075"/>
      <c r="J28075"/>
      <c r="K28075"/>
      <c r="L28075" s="172"/>
    </row>
    <row r="28076" spans="7:12" x14ac:dyDescent="0.15">
      <c r="G28076"/>
      <c r="H28076"/>
      <c r="I28076"/>
      <c r="J28076"/>
      <c r="K28076"/>
      <c r="L28076" s="172"/>
    </row>
    <row r="28077" spans="7:12" x14ac:dyDescent="0.15">
      <c r="G28077"/>
      <c r="H28077"/>
      <c r="I28077"/>
      <c r="J28077"/>
      <c r="K28077"/>
      <c r="L28077" s="172"/>
    </row>
    <row r="28078" spans="7:12" x14ac:dyDescent="0.15">
      <c r="G28078"/>
      <c r="H28078"/>
      <c r="I28078"/>
      <c r="J28078"/>
      <c r="K28078"/>
      <c r="L28078" s="172"/>
    </row>
    <row r="28079" spans="7:12" x14ac:dyDescent="0.15">
      <c r="G28079"/>
      <c r="H28079"/>
      <c r="I28079"/>
      <c r="J28079"/>
      <c r="K28079"/>
      <c r="L28079" s="172"/>
    </row>
    <row r="28080" spans="7:12" x14ac:dyDescent="0.15">
      <c r="G28080"/>
      <c r="H28080"/>
      <c r="I28080"/>
      <c r="J28080"/>
      <c r="K28080"/>
      <c r="L28080" s="172"/>
    </row>
    <row r="28081" spans="7:12" x14ac:dyDescent="0.15">
      <c r="G28081"/>
      <c r="H28081"/>
      <c r="I28081"/>
      <c r="J28081"/>
      <c r="K28081"/>
      <c r="L28081" s="172"/>
    </row>
    <row r="28082" spans="7:12" x14ac:dyDescent="0.15">
      <c r="G28082"/>
      <c r="H28082"/>
      <c r="I28082"/>
      <c r="J28082"/>
      <c r="K28082"/>
      <c r="L28082" s="172"/>
    </row>
    <row r="28083" spans="7:12" x14ac:dyDescent="0.15">
      <c r="G28083"/>
      <c r="H28083"/>
      <c r="I28083"/>
      <c r="J28083"/>
      <c r="K28083"/>
      <c r="L28083" s="172"/>
    </row>
    <row r="28084" spans="7:12" x14ac:dyDescent="0.15">
      <c r="G28084"/>
      <c r="H28084"/>
      <c r="I28084"/>
      <c r="J28084"/>
      <c r="K28084"/>
      <c r="L28084" s="172"/>
    </row>
    <row r="28085" spans="7:12" x14ac:dyDescent="0.15">
      <c r="G28085"/>
      <c r="H28085"/>
      <c r="I28085"/>
      <c r="J28085"/>
      <c r="K28085"/>
      <c r="L28085" s="172"/>
    </row>
    <row r="28086" spans="7:12" x14ac:dyDescent="0.15">
      <c r="G28086"/>
      <c r="H28086"/>
      <c r="I28086"/>
      <c r="J28086"/>
      <c r="K28086"/>
      <c r="L28086" s="172"/>
    </row>
    <row r="28087" spans="7:12" x14ac:dyDescent="0.15">
      <c r="G28087"/>
      <c r="H28087"/>
      <c r="I28087"/>
      <c r="J28087"/>
      <c r="K28087"/>
      <c r="L28087" s="172"/>
    </row>
    <row r="28088" spans="7:12" x14ac:dyDescent="0.15">
      <c r="G28088"/>
      <c r="H28088"/>
      <c r="I28088"/>
      <c r="J28088"/>
      <c r="K28088"/>
      <c r="L28088" s="172"/>
    </row>
    <row r="28089" spans="7:12" x14ac:dyDescent="0.15">
      <c r="G28089"/>
      <c r="H28089"/>
      <c r="I28089"/>
      <c r="J28089"/>
      <c r="K28089"/>
      <c r="L28089" s="172"/>
    </row>
    <row r="28090" spans="7:12" x14ac:dyDescent="0.15">
      <c r="G28090"/>
      <c r="H28090"/>
      <c r="I28090"/>
      <c r="J28090"/>
      <c r="K28090"/>
      <c r="L28090" s="172"/>
    </row>
    <row r="28091" spans="7:12" x14ac:dyDescent="0.15">
      <c r="G28091"/>
      <c r="H28091"/>
      <c r="I28091"/>
      <c r="J28091"/>
      <c r="K28091"/>
      <c r="L28091" s="172"/>
    </row>
    <row r="28092" spans="7:12" x14ac:dyDescent="0.15">
      <c r="G28092"/>
      <c r="H28092"/>
      <c r="I28092"/>
      <c r="J28092"/>
      <c r="K28092"/>
      <c r="L28092" s="172"/>
    </row>
    <row r="28093" spans="7:12" x14ac:dyDescent="0.15">
      <c r="G28093"/>
      <c r="H28093"/>
      <c r="I28093"/>
      <c r="J28093"/>
      <c r="K28093"/>
      <c r="L28093" s="172"/>
    </row>
    <row r="28094" spans="7:12" x14ac:dyDescent="0.15">
      <c r="G28094"/>
      <c r="H28094"/>
      <c r="I28094"/>
      <c r="J28094"/>
      <c r="K28094"/>
      <c r="L28094" s="172"/>
    </row>
    <row r="28095" spans="7:12" x14ac:dyDescent="0.15">
      <c r="G28095"/>
      <c r="H28095"/>
      <c r="I28095"/>
      <c r="J28095"/>
      <c r="K28095"/>
      <c r="L28095" s="172"/>
    </row>
    <row r="28096" spans="7:12" x14ac:dyDescent="0.15">
      <c r="G28096"/>
      <c r="H28096"/>
      <c r="I28096"/>
      <c r="J28096"/>
      <c r="K28096"/>
      <c r="L28096" s="172"/>
    </row>
    <row r="28097" spans="7:12" x14ac:dyDescent="0.15">
      <c r="G28097"/>
      <c r="H28097"/>
      <c r="I28097"/>
      <c r="J28097"/>
      <c r="K28097"/>
      <c r="L28097" s="172"/>
    </row>
    <row r="28098" spans="7:12" x14ac:dyDescent="0.15">
      <c r="G28098"/>
      <c r="H28098"/>
      <c r="I28098"/>
      <c r="J28098"/>
      <c r="K28098"/>
      <c r="L28098" s="172"/>
    </row>
    <row r="28099" spans="7:12" x14ac:dyDescent="0.15">
      <c r="G28099"/>
      <c r="H28099"/>
      <c r="I28099"/>
      <c r="J28099"/>
      <c r="K28099"/>
      <c r="L28099" s="172"/>
    </row>
    <row r="28100" spans="7:12" x14ac:dyDescent="0.15">
      <c r="G28100"/>
      <c r="H28100"/>
      <c r="I28100"/>
      <c r="J28100"/>
      <c r="K28100"/>
      <c r="L28100" s="172"/>
    </row>
    <row r="28101" spans="7:12" x14ac:dyDescent="0.15">
      <c r="G28101"/>
      <c r="H28101"/>
      <c r="I28101"/>
      <c r="J28101"/>
      <c r="K28101"/>
      <c r="L28101" s="172"/>
    </row>
    <row r="28102" spans="7:12" x14ac:dyDescent="0.15">
      <c r="G28102"/>
      <c r="H28102"/>
      <c r="I28102"/>
      <c r="J28102"/>
      <c r="K28102"/>
      <c r="L28102" s="172"/>
    </row>
    <row r="28103" spans="7:12" x14ac:dyDescent="0.15">
      <c r="G28103"/>
      <c r="H28103"/>
      <c r="I28103"/>
      <c r="J28103"/>
      <c r="K28103"/>
      <c r="L28103" s="172"/>
    </row>
    <row r="28104" spans="7:12" x14ac:dyDescent="0.15">
      <c r="G28104"/>
      <c r="H28104"/>
      <c r="I28104"/>
      <c r="J28104"/>
      <c r="K28104"/>
      <c r="L28104" s="172"/>
    </row>
    <row r="28105" spans="7:12" x14ac:dyDescent="0.15">
      <c r="G28105"/>
      <c r="H28105"/>
      <c r="I28105"/>
      <c r="J28105"/>
      <c r="K28105"/>
      <c r="L28105" s="172"/>
    </row>
    <row r="28106" spans="7:12" x14ac:dyDescent="0.15">
      <c r="G28106"/>
      <c r="H28106"/>
      <c r="I28106"/>
      <c r="J28106"/>
      <c r="K28106"/>
      <c r="L28106" s="172"/>
    </row>
    <row r="28107" spans="7:12" x14ac:dyDescent="0.15">
      <c r="G28107"/>
      <c r="H28107"/>
      <c r="I28107"/>
      <c r="J28107"/>
      <c r="K28107"/>
      <c r="L28107" s="172"/>
    </row>
    <row r="28108" spans="7:12" x14ac:dyDescent="0.15">
      <c r="G28108"/>
      <c r="H28108"/>
      <c r="I28108"/>
      <c r="J28108"/>
      <c r="K28108"/>
      <c r="L28108" s="172"/>
    </row>
    <row r="28109" spans="7:12" x14ac:dyDescent="0.15">
      <c r="G28109"/>
      <c r="H28109"/>
      <c r="I28109"/>
      <c r="J28109"/>
      <c r="K28109"/>
      <c r="L28109" s="172"/>
    </row>
    <row r="28110" spans="7:12" x14ac:dyDescent="0.15">
      <c r="G28110"/>
      <c r="H28110"/>
      <c r="I28110"/>
      <c r="J28110"/>
      <c r="K28110"/>
      <c r="L28110" s="172"/>
    </row>
    <row r="28111" spans="7:12" x14ac:dyDescent="0.15">
      <c r="G28111"/>
      <c r="H28111"/>
      <c r="I28111"/>
      <c r="J28111"/>
      <c r="K28111"/>
      <c r="L28111" s="172"/>
    </row>
    <row r="28112" spans="7:12" x14ac:dyDescent="0.15">
      <c r="G28112"/>
      <c r="H28112"/>
      <c r="I28112"/>
      <c r="J28112"/>
      <c r="K28112"/>
      <c r="L28112" s="172"/>
    </row>
    <row r="28113" spans="7:12" x14ac:dyDescent="0.15">
      <c r="G28113"/>
      <c r="H28113"/>
      <c r="I28113"/>
      <c r="J28113"/>
      <c r="K28113"/>
      <c r="L28113" s="172"/>
    </row>
    <row r="28114" spans="7:12" x14ac:dyDescent="0.15">
      <c r="G28114"/>
      <c r="H28114"/>
      <c r="I28114"/>
      <c r="J28114"/>
      <c r="K28114"/>
      <c r="L28114" s="172"/>
    </row>
    <row r="28115" spans="7:12" x14ac:dyDescent="0.15">
      <c r="G28115"/>
      <c r="H28115"/>
      <c r="I28115"/>
      <c r="J28115"/>
      <c r="K28115"/>
      <c r="L28115" s="172"/>
    </row>
    <row r="28116" spans="7:12" x14ac:dyDescent="0.15">
      <c r="G28116"/>
      <c r="H28116"/>
      <c r="I28116"/>
      <c r="J28116"/>
      <c r="K28116"/>
      <c r="L28116" s="172"/>
    </row>
    <row r="28117" spans="7:12" x14ac:dyDescent="0.15">
      <c r="G28117"/>
      <c r="H28117"/>
      <c r="I28117"/>
      <c r="J28117"/>
      <c r="K28117"/>
      <c r="L28117" s="172"/>
    </row>
    <row r="28118" spans="7:12" x14ac:dyDescent="0.15">
      <c r="G28118"/>
      <c r="H28118"/>
      <c r="I28118"/>
      <c r="J28118"/>
      <c r="K28118"/>
      <c r="L28118" s="172"/>
    </row>
    <row r="28119" spans="7:12" x14ac:dyDescent="0.15">
      <c r="G28119"/>
      <c r="H28119"/>
      <c r="I28119"/>
      <c r="J28119"/>
      <c r="K28119"/>
      <c r="L28119" s="172"/>
    </row>
    <row r="28120" spans="7:12" x14ac:dyDescent="0.15">
      <c r="G28120"/>
      <c r="H28120"/>
      <c r="I28120"/>
      <c r="J28120"/>
      <c r="K28120"/>
      <c r="L28120" s="172"/>
    </row>
    <row r="28121" spans="7:12" x14ac:dyDescent="0.15">
      <c r="G28121"/>
      <c r="H28121"/>
      <c r="I28121"/>
      <c r="J28121"/>
      <c r="K28121"/>
      <c r="L28121" s="172"/>
    </row>
    <row r="28122" spans="7:12" x14ac:dyDescent="0.15">
      <c r="G28122"/>
      <c r="H28122"/>
      <c r="I28122"/>
      <c r="J28122"/>
      <c r="K28122"/>
      <c r="L28122" s="172"/>
    </row>
    <row r="28123" spans="7:12" x14ac:dyDescent="0.15">
      <c r="G28123"/>
      <c r="H28123"/>
      <c r="I28123"/>
      <c r="J28123"/>
      <c r="K28123"/>
      <c r="L28123" s="172"/>
    </row>
    <row r="28124" spans="7:12" x14ac:dyDescent="0.15">
      <c r="G28124"/>
      <c r="H28124"/>
      <c r="I28124"/>
      <c r="J28124"/>
      <c r="K28124"/>
      <c r="L28124" s="172"/>
    </row>
    <row r="28125" spans="7:12" x14ac:dyDescent="0.15">
      <c r="G28125"/>
      <c r="H28125"/>
      <c r="I28125"/>
      <c r="J28125"/>
      <c r="K28125"/>
      <c r="L28125" s="172"/>
    </row>
    <row r="28126" spans="7:12" x14ac:dyDescent="0.15">
      <c r="G28126"/>
      <c r="H28126"/>
      <c r="I28126"/>
      <c r="J28126"/>
      <c r="K28126"/>
      <c r="L28126" s="172"/>
    </row>
    <row r="28127" spans="7:12" x14ac:dyDescent="0.15">
      <c r="G28127"/>
      <c r="H28127"/>
      <c r="I28127"/>
      <c r="J28127"/>
      <c r="K28127"/>
      <c r="L28127" s="172"/>
    </row>
    <row r="28128" spans="7:12" x14ac:dyDescent="0.15">
      <c r="G28128"/>
      <c r="H28128"/>
      <c r="I28128"/>
      <c r="J28128"/>
      <c r="K28128"/>
      <c r="L28128" s="172"/>
    </row>
    <row r="28129" spans="7:12" x14ac:dyDescent="0.15">
      <c r="G28129"/>
      <c r="H28129"/>
      <c r="I28129"/>
      <c r="J28129"/>
      <c r="K28129"/>
      <c r="L28129" s="172"/>
    </row>
    <row r="28130" spans="7:12" x14ac:dyDescent="0.15">
      <c r="G28130"/>
      <c r="H28130"/>
      <c r="I28130"/>
      <c r="J28130"/>
      <c r="K28130"/>
      <c r="L28130" s="172"/>
    </row>
    <row r="28131" spans="7:12" x14ac:dyDescent="0.15">
      <c r="G28131"/>
      <c r="H28131"/>
      <c r="I28131"/>
      <c r="J28131"/>
      <c r="K28131"/>
      <c r="L28131" s="172"/>
    </row>
    <row r="28132" spans="7:12" x14ac:dyDescent="0.15">
      <c r="G28132"/>
      <c r="H28132"/>
      <c r="I28132"/>
      <c r="J28132"/>
      <c r="K28132"/>
      <c r="L28132" s="172"/>
    </row>
    <row r="28133" spans="7:12" x14ac:dyDescent="0.15">
      <c r="G28133"/>
      <c r="H28133"/>
      <c r="I28133"/>
      <c r="J28133"/>
      <c r="K28133"/>
      <c r="L28133" s="172"/>
    </row>
    <row r="28134" spans="7:12" x14ac:dyDescent="0.15">
      <c r="G28134"/>
      <c r="H28134"/>
      <c r="I28134"/>
      <c r="J28134"/>
      <c r="K28134"/>
      <c r="L28134" s="172"/>
    </row>
    <row r="28135" spans="7:12" x14ac:dyDescent="0.15">
      <c r="G28135"/>
      <c r="H28135"/>
      <c r="I28135"/>
      <c r="J28135"/>
      <c r="K28135"/>
      <c r="L28135" s="172"/>
    </row>
    <row r="28136" spans="7:12" x14ac:dyDescent="0.15">
      <c r="G28136"/>
      <c r="H28136"/>
      <c r="I28136"/>
      <c r="J28136"/>
      <c r="K28136"/>
      <c r="L28136" s="172"/>
    </row>
    <row r="28137" spans="7:12" x14ac:dyDescent="0.15">
      <c r="G28137"/>
      <c r="H28137"/>
      <c r="I28137"/>
      <c r="J28137"/>
      <c r="K28137"/>
      <c r="L28137" s="172"/>
    </row>
    <row r="28138" spans="7:12" x14ac:dyDescent="0.15">
      <c r="G28138"/>
      <c r="H28138"/>
      <c r="I28138"/>
      <c r="J28138"/>
      <c r="K28138"/>
      <c r="L28138" s="172"/>
    </row>
    <row r="28139" spans="7:12" x14ac:dyDescent="0.15">
      <c r="G28139"/>
      <c r="H28139"/>
      <c r="I28139"/>
      <c r="J28139"/>
      <c r="K28139"/>
      <c r="L28139" s="172"/>
    </row>
    <row r="28140" spans="7:12" x14ac:dyDescent="0.15">
      <c r="G28140"/>
      <c r="H28140"/>
      <c r="I28140"/>
      <c r="J28140"/>
      <c r="K28140"/>
      <c r="L28140" s="172"/>
    </row>
    <row r="28141" spans="7:12" x14ac:dyDescent="0.15">
      <c r="G28141"/>
      <c r="H28141"/>
      <c r="I28141"/>
      <c r="J28141"/>
      <c r="K28141"/>
      <c r="L28141" s="172"/>
    </row>
    <row r="28142" spans="7:12" x14ac:dyDescent="0.15">
      <c r="G28142"/>
      <c r="H28142"/>
      <c r="I28142"/>
      <c r="J28142"/>
      <c r="K28142"/>
      <c r="L28142" s="172"/>
    </row>
    <row r="28143" spans="7:12" x14ac:dyDescent="0.15">
      <c r="G28143"/>
      <c r="H28143"/>
      <c r="I28143"/>
      <c r="J28143"/>
      <c r="K28143"/>
      <c r="L28143" s="172"/>
    </row>
    <row r="28144" spans="7:12" x14ac:dyDescent="0.15">
      <c r="G28144"/>
      <c r="H28144"/>
      <c r="I28144"/>
      <c r="J28144"/>
      <c r="K28144"/>
      <c r="L28144" s="172"/>
    </row>
    <row r="28145" spans="7:12" x14ac:dyDescent="0.15">
      <c r="G28145"/>
      <c r="H28145"/>
      <c r="I28145"/>
      <c r="J28145"/>
      <c r="K28145"/>
      <c r="L28145" s="172"/>
    </row>
    <row r="28146" spans="7:12" x14ac:dyDescent="0.15">
      <c r="G28146"/>
      <c r="H28146"/>
      <c r="I28146"/>
      <c r="J28146"/>
      <c r="K28146"/>
      <c r="L28146" s="172"/>
    </row>
    <row r="28147" spans="7:12" x14ac:dyDescent="0.15">
      <c r="G28147"/>
      <c r="H28147"/>
      <c r="I28147"/>
      <c r="J28147"/>
      <c r="K28147"/>
      <c r="L28147" s="172"/>
    </row>
    <row r="28148" spans="7:12" x14ac:dyDescent="0.15">
      <c r="G28148"/>
      <c r="H28148"/>
      <c r="I28148"/>
      <c r="J28148"/>
      <c r="K28148"/>
      <c r="L28148" s="172"/>
    </row>
    <row r="28149" spans="7:12" x14ac:dyDescent="0.15">
      <c r="G28149"/>
      <c r="H28149"/>
      <c r="I28149"/>
      <c r="J28149"/>
      <c r="K28149"/>
      <c r="L28149" s="172"/>
    </row>
    <row r="28150" spans="7:12" x14ac:dyDescent="0.15">
      <c r="G28150"/>
      <c r="H28150"/>
      <c r="I28150"/>
      <c r="J28150"/>
      <c r="K28150"/>
      <c r="L28150" s="172"/>
    </row>
    <row r="28151" spans="7:12" x14ac:dyDescent="0.15">
      <c r="G28151"/>
      <c r="H28151"/>
      <c r="I28151"/>
      <c r="J28151"/>
      <c r="K28151"/>
      <c r="L28151" s="172"/>
    </row>
    <row r="28152" spans="7:12" x14ac:dyDescent="0.15">
      <c r="G28152"/>
      <c r="H28152"/>
      <c r="I28152"/>
      <c r="J28152"/>
      <c r="K28152"/>
      <c r="L28152" s="172"/>
    </row>
    <row r="28153" spans="7:12" x14ac:dyDescent="0.15">
      <c r="G28153"/>
      <c r="H28153"/>
      <c r="I28153"/>
      <c r="J28153"/>
      <c r="K28153"/>
      <c r="L28153" s="172"/>
    </row>
    <row r="28154" spans="7:12" x14ac:dyDescent="0.15">
      <c r="G28154"/>
      <c r="H28154"/>
      <c r="I28154"/>
      <c r="J28154"/>
      <c r="K28154"/>
      <c r="L28154" s="172"/>
    </row>
    <row r="28155" spans="7:12" x14ac:dyDescent="0.15">
      <c r="G28155"/>
      <c r="H28155"/>
      <c r="I28155"/>
      <c r="J28155"/>
      <c r="K28155"/>
      <c r="L28155" s="172"/>
    </row>
    <row r="28156" spans="7:12" x14ac:dyDescent="0.15">
      <c r="G28156"/>
      <c r="H28156"/>
      <c r="I28156"/>
      <c r="J28156"/>
      <c r="K28156"/>
      <c r="L28156" s="172"/>
    </row>
    <row r="28157" spans="7:12" x14ac:dyDescent="0.15">
      <c r="G28157"/>
      <c r="H28157"/>
      <c r="I28157"/>
      <c r="J28157"/>
      <c r="K28157"/>
      <c r="L28157" s="172"/>
    </row>
    <row r="28158" spans="7:12" x14ac:dyDescent="0.15">
      <c r="G28158"/>
      <c r="H28158"/>
      <c r="I28158"/>
      <c r="J28158"/>
      <c r="K28158"/>
      <c r="L28158" s="172"/>
    </row>
    <row r="28159" spans="7:12" x14ac:dyDescent="0.15">
      <c r="G28159"/>
      <c r="H28159"/>
      <c r="I28159"/>
      <c r="J28159"/>
      <c r="K28159"/>
      <c r="L28159" s="172"/>
    </row>
    <row r="28160" spans="7:12" x14ac:dyDescent="0.15">
      <c r="G28160"/>
      <c r="H28160"/>
      <c r="I28160"/>
      <c r="J28160"/>
      <c r="K28160"/>
      <c r="L28160" s="172"/>
    </row>
    <row r="28161" spans="7:12" x14ac:dyDescent="0.15">
      <c r="G28161"/>
      <c r="H28161"/>
      <c r="I28161"/>
      <c r="J28161"/>
      <c r="K28161"/>
      <c r="L28161" s="172"/>
    </row>
    <row r="28162" spans="7:12" x14ac:dyDescent="0.15">
      <c r="G28162"/>
      <c r="H28162"/>
      <c r="I28162"/>
      <c r="J28162"/>
      <c r="K28162"/>
      <c r="L28162" s="172"/>
    </row>
    <row r="28163" spans="7:12" x14ac:dyDescent="0.15">
      <c r="G28163"/>
      <c r="H28163"/>
      <c r="I28163"/>
      <c r="J28163"/>
      <c r="K28163"/>
      <c r="L28163" s="172"/>
    </row>
    <row r="28164" spans="7:12" x14ac:dyDescent="0.15">
      <c r="G28164"/>
      <c r="H28164"/>
      <c r="I28164"/>
      <c r="J28164"/>
      <c r="K28164"/>
      <c r="L28164" s="172"/>
    </row>
    <row r="28165" spans="7:12" x14ac:dyDescent="0.15">
      <c r="G28165"/>
      <c r="H28165"/>
      <c r="I28165"/>
      <c r="J28165"/>
      <c r="K28165"/>
      <c r="L28165" s="172"/>
    </row>
    <row r="28166" spans="7:12" x14ac:dyDescent="0.15">
      <c r="G28166"/>
      <c r="H28166"/>
      <c r="I28166"/>
      <c r="J28166"/>
      <c r="K28166"/>
      <c r="L28166" s="172"/>
    </row>
    <row r="28167" spans="7:12" x14ac:dyDescent="0.15">
      <c r="G28167"/>
      <c r="H28167"/>
      <c r="I28167"/>
      <c r="J28167"/>
      <c r="K28167"/>
      <c r="L28167" s="172"/>
    </row>
    <row r="28168" spans="7:12" x14ac:dyDescent="0.15">
      <c r="G28168"/>
      <c r="H28168"/>
      <c r="I28168"/>
      <c r="J28168"/>
      <c r="K28168"/>
      <c r="L28168" s="172"/>
    </row>
    <row r="28169" spans="7:12" x14ac:dyDescent="0.15">
      <c r="G28169"/>
      <c r="H28169"/>
      <c r="I28169"/>
      <c r="J28169"/>
      <c r="K28169"/>
      <c r="L28169" s="172"/>
    </row>
    <row r="28170" spans="7:12" x14ac:dyDescent="0.15">
      <c r="G28170"/>
      <c r="H28170"/>
      <c r="I28170"/>
      <c r="J28170"/>
      <c r="K28170"/>
      <c r="L28170" s="172"/>
    </row>
    <row r="28171" spans="7:12" x14ac:dyDescent="0.15">
      <c r="G28171"/>
      <c r="H28171"/>
      <c r="I28171"/>
      <c r="J28171"/>
      <c r="K28171"/>
      <c r="L28171" s="172"/>
    </row>
    <row r="28172" spans="7:12" x14ac:dyDescent="0.15">
      <c r="G28172"/>
      <c r="H28172"/>
      <c r="I28172"/>
      <c r="J28172"/>
      <c r="K28172"/>
      <c r="L28172" s="172"/>
    </row>
    <row r="28173" spans="7:12" x14ac:dyDescent="0.15">
      <c r="G28173"/>
      <c r="H28173"/>
      <c r="I28173"/>
      <c r="J28173"/>
      <c r="K28173"/>
      <c r="L28173" s="172"/>
    </row>
    <row r="28174" spans="7:12" x14ac:dyDescent="0.15">
      <c r="G28174"/>
      <c r="H28174"/>
      <c r="I28174"/>
      <c r="J28174"/>
      <c r="K28174"/>
      <c r="L28174" s="172"/>
    </row>
    <row r="28175" spans="7:12" x14ac:dyDescent="0.15">
      <c r="G28175"/>
      <c r="H28175"/>
      <c r="I28175"/>
      <c r="J28175"/>
      <c r="K28175"/>
      <c r="L28175" s="172"/>
    </row>
    <row r="28176" spans="7:12" x14ac:dyDescent="0.15">
      <c r="G28176"/>
      <c r="H28176"/>
      <c r="I28176"/>
      <c r="J28176"/>
      <c r="K28176"/>
      <c r="L28176" s="172"/>
    </row>
    <row r="28177" spans="7:12" x14ac:dyDescent="0.15">
      <c r="G28177"/>
      <c r="H28177"/>
      <c r="I28177"/>
      <c r="J28177"/>
      <c r="K28177"/>
      <c r="L28177" s="172"/>
    </row>
    <row r="28178" spans="7:12" x14ac:dyDescent="0.15">
      <c r="G28178"/>
      <c r="H28178"/>
      <c r="I28178"/>
      <c r="J28178"/>
      <c r="K28178"/>
      <c r="L28178" s="172"/>
    </row>
    <row r="28179" spans="7:12" x14ac:dyDescent="0.15">
      <c r="G28179"/>
      <c r="H28179"/>
      <c r="I28179"/>
      <c r="J28179"/>
      <c r="K28179"/>
      <c r="L28179" s="172"/>
    </row>
    <row r="28180" spans="7:12" x14ac:dyDescent="0.15">
      <c r="G28180"/>
      <c r="H28180"/>
      <c r="I28180"/>
      <c r="J28180"/>
      <c r="K28180"/>
      <c r="L28180" s="172"/>
    </row>
    <row r="28181" spans="7:12" x14ac:dyDescent="0.15">
      <c r="G28181"/>
      <c r="H28181"/>
      <c r="I28181"/>
      <c r="J28181"/>
      <c r="K28181"/>
      <c r="L28181" s="172"/>
    </row>
    <row r="28182" spans="7:12" x14ac:dyDescent="0.15">
      <c r="G28182"/>
      <c r="H28182"/>
      <c r="I28182"/>
      <c r="J28182"/>
      <c r="K28182"/>
      <c r="L28182" s="172"/>
    </row>
    <row r="28183" spans="7:12" x14ac:dyDescent="0.15">
      <c r="G28183"/>
      <c r="H28183"/>
      <c r="I28183"/>
      <c r="J28183"/>
      <c r="K28183"/>
      <c r="L28183" s="172"/>
    </row>
    <row r="28184" spans="7:12" x14ac:dyDescent="0.15">
      <c r="G28184"/>
      <c r="H28184"/>
      <c r="I28184"/>
      <c r="J28184"/>
      <c r="K28184"/>
      <c r="L28184" s="172"/>
    </row>
    <row r="28185" spans="7:12" x14ac:dyDescent="0.15">
      <c r="G28185"/>
      <c r="H28185"/>
      <c r="I28185"/>
      <c r="J28185"/>
      <c r="K28185"/>
      <c r="L28185" s="172"/>
    </row>
    <row r="28186" spans="7:12" x14ac:dyDescent="0.15">
      <c r="G28186"/>
      <c r="H28186"/>
      <c r="I28186"/>
      <c r="J28186"/>
      <c r="K28186"/>
      <c r="L28186" s="172"/>
    </row>
    <row r="28187" spans="7:12" x14ac:dyDescent="0.15">
      <c r="G28187"/>
      <c r="H28187"/>
      <c r="I28187"/>
      <c r="J28187"/>
      <c r="K28187"/>
      <c r="L28187" s="172"/>
    </row>
    <row r="28188" spans="7:12" x14ac:dyDescent="0.15">
      <c r="G28188"/>
      <c r="H28188"/>
      <c r="I28188"/>
      <c r="J28188"/>
      <c r="K28188"/>
      <c r="L28188" s="172"/>
    </row>
    <row r="28189" spans="7:12" x14ac:dyDescent="0.15">
      <c r="G28189"/>
      <c r="H28189"/>
      <c r="I28189"/>
      <c r="J28189"/>
      <c r="K28189"/>
      <c r="L28189" s="172"/>
    </row>
    <row r="28190" spans="7:12" x14ac:dyDescent="0.15">
      <c r="G28190"/>
      <c r="H28190"/>
      <c r="I28190"/>
      <c r="J28190"/>
      <c r="K28190"/>
      <c r="L28190" s="172"/>
    </row>
    <row r="28191" spans="7:12" x14ac:dyDescent="0.15">
      <c r="G28191"/>
      <c r="H28191"/>
      <c r="I28191"/>
      <c r="J28191"/>
      <c r="K28191"/>
      <c r="L28191" s="172"/>
    </row>
    <row r="28192" spans="7:12" x14ac:dyDescent="0.15">
      <c r="G28192"/>
      <c r="H28192"/>
      <c r="I28192"/>
      <c r="J28192"/>
      <c r="K28192"/>
      <c r="L28192" s="172"/>
    </row>
    <row r="28193" spans="7:12" x14ac:dyDescent="0.15">
      <c r="G28193"/>
      <c r="H28193"/>
      <c r="I28193"/>
      <c r="J28193"/>
      <c r="K28193"/>
      <c r="L28193" s="172"/>
    </row>
    <row r="28194" spans="7:12" x14ac:dyDescent="0.15">
      <c r="G28194"/>
      <c r="H28194"/>
      <c r="I28194"/>
      <c r="J28194"/>
      <c r="K28194"/>
      <c r="L28194" s="172"/>
    </row>
    <row r="28195" spans="7:12" x14ac:dyDescent="0.15">
      <c r="G28195"/>
      <c r="H28195"/>
      <c r="I28195"/>
      <c r="J28195"/>
      <c r="K28195"/>
      <c r="L28195" s="172"/>
    </row>
    <row r="28196" spans="7:12" x14ac:dyDescent="0.15">
      <c r="G28196"/>
      <c r="H28196"/>
      <c r="I28196"/>
      <c r="J28196"/>
      <c r="K28196"/>
      <c r="L28196" s="172"/>
    </row>
    <row r="28197" spans="7:12" x14ac:dyDescent="0.15">
      <c r="G28197"/>
      <c r="H28197"/>
      <c r="I28197"/>
      <c r="J28197"/>
      <c r="K28197"/>
      <c r="L28197" s="172"/>
    </row>
    <row r="28198" spans="7:12" x14ac:dyDescent="0.15">
      <c r="G28198"/>
      <c r="H28198"/>
      <c r="I28198"/>
      <c r="J28198"/>
      <c r="K28198"/>
      <c r="L28198" s="172"/>
    </row>
    <row r="28199" spans="7:12" x14ac:dyDescent="0.15">
      <c r="G28199"/>
      <c r="H28199"/>
      <c r="I28199"/>
      <c r="J28199"/>
      <c r="K28199"/>
      <c r="L28199" s="172"/>
    </row>
    <row r="28200" spans="7:12" x14ac:dyDescent="0.15">
      <c r="G28200"/>
      <c r="H28200"/>
      <c r="I28200"/>
      <c r="J28200"/>
      <c r="K28200"/>
      <c r="L28200" s="172"/>
    </row>
    <row r="28201" spans="7:12" x14ac:dyDescent="0.15">
      <c r="G28201"/>
      <c r="H28201"/>
      <c r="I28201"/>
      <c r="J28201"/>
      <c r="K28201"/>
      <c r="L28201" s="172"/>
    </row>
    <row r="28202" spans="7:12" x14ac:dyDescent="0.15">
      <c r="G28202"/>
      <c r="H28202"/>
      <c r="I28202"/>
      <c r="J28202"/>
      <c r="K28202"/>
      <c r="L28202" s="172"/>
    </row>
    <row r="28203" spans="7:12" x14ac:dyDescent="0.15">
      <c r="G28203"/>
      <c r="H28203"/>
      <c r="I28203"/>
      <c r="J28203"/>
      <c r="K28203"/>
      <c r="L28203" s="172"/>
    </row>
    <row r="28204" spans="7:12" x14ac:dyDescent="0.15">
      <c r="G28204"/>
      <c r="H28204"/>
      <c r="I28204"/>
      <c r="J28204"/>
      <c r="K28204"/>
      <c r="L28204" s="172"/>
    </row>
    <row r="28205" spans="7:12" x14ac:dyDescent="0.15">
      <c r="G28205"/>
      <c r="H28205"/>
      <c r="I28205"/>
      <c r="J28205"/>
      <c r="K28205"/>
      <c r="L28205" s="172"/>
    </row>
    <row r="28206" spans="7:12" x14ac:dyDescent="0.15">
      <c r="G28206"/>
      <c r="H28206"/>
      <c r="I28206"/>
      <c r="J28206"/>
      <c r="K28206"/>
      <c r="L28206" s="172"/>
    </row>
    <row r="28207" spans="7:12" x14ac:dyDescent="0.15">
      <c r="G28207"/>
      <c r="H28207"/>
      <c r="I28207"/>
      <c r="J28207"/>
      <c r="K28207"/>
      <c r="L28207" s="172"/>
    </row>
    <row r="28208" spans="7:12" x14ac:dyDescent="0.15">
      <c r="G28208"/>
      <c r="H28208"/>
      <c r="I28208"/>
      <c r="J28208"/>
      <c r="K28208"/>
      <c r="L28208" s="172"/>
    </row>
    <row r="28209" spans="7:12" x14ac:dyDescent="0.15">
      <c r="G28209"/>
      <c r="H28209"/>
      <c r="I28209"/>
      <c r="J28209"/>
      <c r="K28209"/>
      <c r="L28209" s="172"/>
    </row>
    <row r="28210" spans="7:12" x14ac:dyDescent="0.15">
      <c r="G28210"/>
      <c r="H28210"/>
      <c r="I28210"/>
      <c r="J28210"/>
      <c r="K28210"/>
      <c r="L28210" s="172"/>
    </row>
    <row r="28211" spans="7:12" x14ac:dyDescent="0.15">
      <c r="G28211"/>
      <c r="H28211"/>
      <c r="I28211"/>
      <c r="J28211"/>
      <c r="K28211"/>
      <c r="L28211" s="172"/>
    </row>
    <row r="28212" spans="7:12" x14ac:dyDescent="0.15">
      <c r="G28212"/>
      <c r="H28212"/>
      <c r="I28212"/>
      <c r="J28212"/>
      <c r="K28212"/>
      <c r="L28212" s="172"/>
    </row>
    <row r="28213" spans="7:12" x14ac:dyDescent="0.15">
      <c r="G28213"/>
      <c r="H28213"/>
      <c r="I28213"/>
      <c r="J28213"/>
      <c r="K28213"/>
      <c r="L28213" s="172"/>
    </row>
    <row r="28214" spans="7:12" x14ac:dyDescent="0.15">
      <c r="G28214"/>
      <c r="H28214"/>
      <c r="I28214"/>
      <c r="J28214"/>
      <c r="K28214"/>
      <c r="L28214" s="172"/>
    </row>
    <row r="28215" spans="7:12" x14ac:dyDescent="0.15">
      <c r="G28215"/>
      <c r="H28215"/>
      <c r="I28215"/>
      <c r="J28215"/>
      <c r="K28215"/>
      <c r="L28215" s="172"/>
    </row>
    <row r="28216" spans="7:12" x14ac:dyDescent="0.15">
      <c r="G28216"/>
      <c r="H28216"/>
      <c r="I28216"/>
      <c r="J28216"/>
      <c r="K28216"/>
      <c r="L28216" s="172"/>
    </row>
    <row r="28217" spans="7:12" x14ac:dyDescent="0.15">
      <c r="G28217"/>
      <c r="H28217"/>
      <c r="I28217"/>
      <c r="J28217"/>
      <c r="K28217"/>
      <c r="L28217" s="172"/>
    </row>
    <row r="28218" spans="7:12" x14ac:dyDescent="0.15">
      <c r="G28218"/>
      <c r="H28218"/>
      <c r="I28218"/>
      <c r="J28218"/>
      <c r="K28218"/>
      <c r="L28218" s="172"/>
    </row>
    <row r="28219" spans="7:12" x14ac:dyDescent="0.15">
      <c r="G28219"/>
      <c r="H28219"/>
      <c r="I28219"/>
      <c r="J28219"/>
      <c r="K28219"/>
      <c r="L28219" s="172"/>
    </row>
    <row r="28220" spans="7:12" x14ac:dyDescent="0.15">
      <c r="G28220"/>
      <c r="H28220"/>
      <c r="I28220"/>
      <c r="J28220"/>
      <c r="K28220"/>
      <c r="L28220" s="172"/>
    </row>
    <row r="28221" spans="7:12" x14ac:dyDescent="0.15">
      <c r="G28221"/>
      <c r="H28221"/>
      <c r="I28221"/>
      <c r="J28221"/>
      <c r="K28221"/>
      <c r="L28221" s="172"/>
    </row>
    <row r="28222" spans="7:12" x14ac:dyDescent="0.15">
      <c r="G28222"/>
      <c r="H28222"/>
      <c r="I28222"/>
      <c r="J28222"/>
      <c r="K28222"/>
      <c r="L28222" s="172"/>
    </row>
    <row r="28223" spans="7:12" x14ac:dyDescent="0.15">
      <c r="G28223"/>
      <c r="H28223"/>
      <c r="I28223"/>
      <c r="J28223"/>
      <c r="K28223"/>
      <c r="L28223" s="172"/>
    </row>
    <row r="28224" spans="7:12" x14ac:dyDescent="0.15">
      <c r="G28224"/>
      <c r="H28224"/>
      <c r="I28224"/>
      <c r="J28224"/>
      <c r="K28224"/>
      <c r="L28224" s="172"/>
    </row>
    <row r="28225" spans="7:12" x14ac:dyDescent="0.15">
      <c r="G28225"/>
      <c r="H28225"/>
      <c r="I28225"/>
      <c r="J28225"/>
      <c r="K28225"/>
      <c r="L28225" s="172"/>
    </row>
    <row r="28226" spans="7:12" x14ac:dyDescent="0.15">
      <c r="G28226"/>
      <c r="H28226"/>
      <c r="I28226"/>
      <c r="J28226"/>
      <c r="K28226"/>
      <c r="L28226" s="172"/>
    </row>
    <row r="28227" spans="7:12" x14ac:dyDescent="0.15">
      <c r="G28227"/>
      <c r="H28227"/>
      <c r="I28227"/>
      <c r="J28227"/>
      <c r="K28227"/>
      <c r="L28227" s="172"/>
    </row>
    <row r="28228" spans="7:12" x14ac:dyDescent="0.15">
      <c r="G28228"/>
      <c r="H28228"/>
      <c r="I28228"/>
      <c r="J28228"/>
      <c r="K28228"/>
      <c r="L28228" s="172"/>
    </row>
    <row r="28229" spans="7:12" x14ac:dyDescent="0.15">
      <c r="G28229"/>
      <c r="H28229"/>
      <c r="I28229"/>
      <c r="J28229"/>
      <c r="K28229"/>
      <c r="L28229" s="172"/>
    </row>
    <row r="28230" spans="7:12" x14ac:dyDescent="0.15">
      <c r="G28230"/>
      <c r="H28230"/>
      <c r="I28230"/>
      <c r="J28230"/>
      <c r="K28230"/>
      <c r="L28230" s="172"/>
    </row>
    <row r="28231" spans="7:12" x14ac:dyDescent="0.15">
      <c r="G28231"/>
      <c r="H28231"/>
      <c r="I28231"/>
      <c r="J28231"/>
      <c r="K28231"/>
      <c r="L28231" s="172"/>
    </row>
    <row r="28232" spans="7:12" x14ac:dyDescent="0.15">
      <c r="G28232"/>
      <c r="H28232"/>
      <c r="I28232"/>
      <c r="J28232"/>
      <c r="K28232"/>
      <c r="L28232" s="172"/>
    </row>
    <row r="28233" spans="7:12" x14ac:dyDescent="0.15">
      <c r="G28233"/>
      <c r="H28233"/>
      <c r="I28233"/>
      <c r="J28233"/>
      <c r="K28233"/>
      <c r="L28233" s="172"/>
    </row>
    <row r="28234" spans="7:12" x14ac:dyDescent="0.15">
      <c r="G28234"/>
      <c r="H28234"/>
      <c r="I28234"/>
      <c r="J28234"/>
      <c r="K28234"/>
      <c r="L28234" s="172"/>
    </row>
    <row r="28235" spans="7:12" x14ac:dyDescent="0.15">
      <c r="G28235"/>
      <c r="H28235"/>
      <c r="I28235"/>
      <c r="J28235"/>
      <c r="K28235"/>
      <c r="L28235" s="172"/>
    </row>
    <row r="28236" spans="7:12" x14ac:dyDescent="0.15">
      <c r="G28236"/>
      <c r="H28236"/>
      <c r="I28236"/>
      <c r="J28236"/>
      <c r="K28236"/>
      <c r="L28236" s="172"/>
    </row>
    <row r="28237" spans="7:12" x14ac:dyDescent="0.15">
      <c r="G28237"/>
      <c r="H28237"/>
      <c r="I28237"/>
      <c r="J28237"/>
      <c r="K28237"/>
      <c r="L28237" s="172"/>
    </row>
    <row r="28238" spans="7:12" x14ac:dyDescent="0.15">
      <c r="G28238"/>
      <c r="H28238"/>
      <c r="I28238"/>
      <c r="J28238"/>
      <c r="K28238"/>
      <c r="L28238" s="172"/>
    </row>
    <row r="28239" spans="7:12" x14ac:dyDescent="0.15">
      <c r="G28239"/>
      <c r="H28239"/>
      <c r="I28239"/>
      <c r="J28239"/>
      <c r="K28239"/>
      <c r="L28239" s="172"/>
    </row>
    <row r="28240" spans="7:12" x14ac:dyDescent="0.15">
      <c r="G28240"/>
      <c r="H28240"/>
      <c r="I28240"/>
      <c r="J28240"/>
      <c r="K28240"/>
      <c r="L28240" s="172"/>
    </row>
    <row r="28241" spans="7:12" x14ac:dyDescent="0.15">
      <c r="G28241"/>
      <c r="H28241"/>
      <c r="I28241"/>
      <c r="J28241"/>
      <c r="K28241"/>
      <c r="L28241" s="172"/>
    </row>
    <row r="28242" spans="7:12" x14ac:dyDescent="0.15">
      <c r="G28242"/>
      <c r="H28242"/>
      <c r="I28242"/>
      <c r="J28242"/>
      <c r="K28242"/>
      <c r="L28242" s="172"/>
    </row>
    <row r="28243" spans="7:12" x14ac:dyDescent="0.15">
      <c r="G28243"/>
      <c r="H28243"/>
      <c r="I28243"/>
      <c r="J28243"/>
      <c r="K28243"/>
      <c r="L28243" s="172"/>
    </row>
    <row r="28244" spans="7:12" x14ac:dyDescent="0.15">
      <c r="G28244"/>
      <c r="H28244"/>
      <c r="I28244"/>
      <c r="J28244"/>
      <c r="K28244"/>
      <c r="L28244" s="172"/>
    </row>
    <row r="28245" spans="7:12" x14ac:dyDescent="0.15">
      <c r="G28245"/>
      <c r="H28245"/>
      <c r="I28245"/>
      <c r="J28245"/>
      <c r="K28245"/>
      <c r="L28245" s="172"/>
    </row>
    <row r="28246" spans="7:12" x14ac:dyDescent="0.15">
      <c r="G28246"/>
      <c r="H28246"/>
      <c r="I28246"/>
      <c r="J28246"/>
      <c r="K28246"/>
      <c r="L28246" s="172"/>
    </row>
    <row r="28247" spans="7:12" x14ac:dyDescent="0.15">
      <c r="G28247"/>
      <c r="H28247"/>
      <c r="I28247"/>
      <c r="J28247"/>
      <c r="K28247"/>
      <c r="L28247" s="172"/>
    </row>
    <row r="28248" spans="7:12" x14ac:dyDescent="0.15">
      <c r="G28248"/>
      <c r="H28248"/>
      <c r="I28248"/>
      <c r="J28248"/>
      <c r="K28248"/>
      <c r="L28248" s="172"/>
    </row>
    <row r="28249" spans="7:12" x14ac:dyDescent="0.15">
      <c r="G28249"/>
      <c r="H28249"/>
      <c r="I28249"/>
      <c r="J28249"/>
      <c r="K28249"/>
      <c r="L28249" s="172"/>
    </row>
    <row r="28250" spans="7:12" x14ac:dyDescent="0.15">
      <c r="G28250"/>
      <c r="H28250"/>
      <c r="I28250"/>
      <c r="J28250"/>
      <c r="K28250"/>
      <c r="L28250" s="172"/>
    </row>
    <row r="28251" spans="7:12" x14ac:dyDescent="0.15">
      <c r="G28251"/>
      <c r="H28251"/>
      <c r="I28251"/>
      <c r="J28251"/>
      <c r="K28251"/>
      <c r="L28251" s="172"/>
    </row>
    <row r="28252" spans="7:12" x14ac:dyDescent="0.15">
      <c r="G28252"/>
      <c r="H28252"/>
      <c r="I28252"/>
      <c r="J28252"/>
      <c r="K28252"/>
      <c r="L28252" s="172"/>
    </row>
    <row r="28253" spans="7:12" x14ac:dyDescent="0.15">
      <c r="G28253"/>
      <c r="H28253"/>
      <c r="I28253"/>
      <c r="J28253"/>
      <c r="K28253"/>
      <c r="L28253" s="172"/>
    </row>
    <row r="28254" spans="7:12" x14ac:dyDescent="0.15">
      <c r="G28254"/>
      <c r="H28254"/>
      <c r="I28254"/>
      <c r="J28254"/>
      <c r="K28254"/>
      <c r="L28254" s="172"/>
    </row>
    <row r="28255" spans="7:12" x14ac:dyDescent="0.15">
      <c r="G28255"/>
      <c r="H28255"/>
      <c r="I28255"/>
      <c r="J28255"/>
      <c r="K28255"/>
      <c r="L28255" s="172"/>
    </row>
    <row r="28256" spans="7:12" x14ac:dyDescent="0.15">
      <c r="G28256"/>
      <c r="H28256"/>
      <c r="I28256"/>
      <c r="J28256"/>
      <c r="K28256"/>
      <c r="L28256" s="172"/>
    </row>
    <row r="28257" spans="7:12" x14ac:dyDescent="0.15">
      <c r="G28257"/>
      <c r="H28257"/>
      <c r="I28257"/>
      <c r="J28257"/>
      <c r="K28257"/>
      <c r="L28257" s="172"/>
    </row>
    <row r="28258" spans="7:12" x14ac:dyDescent="0.15">
      <c r="G28258"/>
      <c r="H28258"/>
      <c r="I28258"/>
      <c r="J28258"/>
      <c r="K28258"/>
      <c r="L28258" s="172"/>
    </row>
    <row r="28259" spans="7:12" x14ac:dyDescent="0.15">
      <c r="G28259"/>
      <c r="H28259"/>
      <c r="I28259"/>
      <c r="J28259"/>
      <c r="K28259"/>
      <c r="L28259" s="172"/>
    </row>
    <row r="28260" spans="7:12" x14ac:dyDescent="0.15">
      <c r="G28260"/>
      <c r="H28260"/>
      <c r="I28260"/>
      <c r="J28260"/>
      <c r="K28260"/>
      <c r="L28260" s="172"/>
    </row>
    <row r="28261" spans="7:12" x14ac:dyDescent="0.15">
      <c r="G28261"/>
      <c r="H28261"/>
      <c r="I28261"/>
      <c r="J28261"/>
      <c r="K28261"/>
      <c r="L28261" s="172"/>
    </row>
    <row r="28262" spans="7:12" x14ac:dyDescent="0.15">
      <c r="G28262"/>
      <c r="H28262"/>
      <c r="I28262"/>
      <c r="J28262"/>
      <c r="K28262"/>
      <c r="L28262" s="172"/>
    </row>
    <row r="28263" spans="7:12" x14ac:dyDescent="0.15">
      <c r="G28263"/>
      <c r="H28263"/>
      <c r="I28263"/>
      <c r="J28263"/>
      <c r="K28263"/>
      <c r="L28263" s="172"/>
    </row>
    <row r="28264" spans="7:12" x14ac:dyDescent="0.15">
      <c r="G28264"/>
      <c r="H28264"/>
      <c r="I28264"/>
      <c r="J28264"/>
      <c r="K28264"/>
      <c r="L28264" s="172"/>
    </row>
    <row r="28265" spans="7:12" x14ac:dyDescent="0.15">
      <c r="G28265"/>
      <c r="H28265"/>
      <c r="I28265"/>
      <c r="J28265"/>
      <c r="K28265"/>
      <c r="L28265" s="172"/>
    </row>
    <row r="28266" spans="7:12" x14ac:dyDescent="0.15">
      <c r="G28266"/>
      <c r="H28266"/>
      <c r="I28266"/>
      <c r="J28266"/>
      <c r="K28266"/>
      <c r="L28266" s="172"/>
    </row>
    <row r="28267" spans="7:12" x14ac:dyDescent="0.15">
      <c r="G28267"/>
      <c r="H28267"/>
      <c r="I28267"/>
      <c r="J28267"/>
      <c r="K28267"/>
      <c r="L28267" s="172"/>
    </row>
    <row r="28268" spans="7:12" x14ac:dyDescent="0.15">
      <c r="G28268"/>
      <c r="H28268"/>
      <c r="I28268"/>
      <c r="J28268"/>
      <c r="K28268"/>
      <c r="L28268" s="172"/>
    </row>
    <row r="28269" spans="7:12" x14ac:dyDescent="0.15">
      <c r="G28269"/>
      <c r="H28269"/>
      <c r="I28269"/>
      <c r="J28269"/>
      <c r="K28269"/>
      <c r="L28269" s="172"/>
    </row>
    <row r="28270" spans="7:12" x14ac:dyDescent="0.15">
      <c r="G28270"/>
      <c r="H28270"/>
      <c r="I28270"/>
      <c r="J28270"/>
      <c r="K28270"/>
      <c r="L28270" s="172"/>
    </row>
    <row r="28271" spans="7:12" x14ac:dyDescent="0.15">
      <c r="G28271"/>
      <c r="H28271"/>
      <c r="I28271"/>
      <c r="J28271"/>
      <c r="K28271"/>
      <c r="L28271" s="172"/>
    </row>
    <row r="28272" spans="7:12" x14ac:dyDescent="0.15">
      <c r="G28272"/>
      <c r="H28272"/>
      <c r="I28272"/>
      <c r="J28272"/>
      <c r="K28272"/>
      <c r="L28272" s="172"/>
    </row>
    <row r="28273" spans="7:12" x14ac:dyDescent="0.15">
      <c r="G28273"/>
      <c r="H28273"/>
      <c r="I28273"/>
      <c r="J28273"/>
      <c r="K28273"/>
      <c r="L28273" s="172"/>
    </row>
    <row r="28274" spans="7:12" x14ac:dyDescent="0.15">
      <c r="G28274"/>
      <c r="H28274"/>
      <c r="I28274"/>
      <c r="J28274"/>
      <c r="K28274"/>
      <c r="L28274" s="172"/>
    </row>
    <row r="28275" spans="7:12" x14ac:dyDescent="0.15">
      <c r="G28275"/>
      <c r="H28275"/>
      <c r="I28275"/>
      <c r="J28275"/>
      <c r="K28275"/>
      <c r="L28275" s="172"/>
    </row>
    <row r="28276" spans="7:12" x14ac:dyDescent="0.15">
      <c r="G28276"/>
      <c r="H28276"/>
      <c r="I28276"/>
      <c r="J28276"/>
      <c r="K28276"/>
      <c r="L28276" s="172"/>
    </row>
    <row r="28277" spans="7:12" x14ac:dyDescent="0.15">
      <c r="G28277"/>
      <c r="H28277"/>
      <c r="I28277"/>
      <c r="J28277"/>
      <c r="K28277"/>
      <c r="L28277" s="172"/>
    </row>
    <row r="28278" spans="7:12" x14ac:dyDescent="0.15">
      <c r="G28278"/>
      <c r="H28278"/>
      <c r="I28278"/>
      <c r="J28278"/>
      <c r="K28278"/>
      <c r="L28278" s="172"/>
    </row>
    <row r="28279" spans="7:12" x14ac:dyDescent="0.15">
      <c r="G28279"/>
      <c r="H28279"/>
      <c r="I28279"/>
      <c r="J28279"/>
      <c r="K28279"/>
      <c r="L28279" s="172"/>
    </row>
    <row r="28280" spans="7:12" x14ac:dyDescent="0.15">
      <c r="G28280"/>
      <c r="H28280"/>
      <c r="I28280"/>
      <c r="J28280"/>
      <c r="K28280"/>
      <c r="L28280" s="172"/>
    </row>
    <row r="28281" spans="7:12" x14ac:dyDescent="0.15">
      <c r="G28281"/>
      <c r="H28281"/>
      <c r="I28281"/>
      <c r="J28281"/>
      <c r="K28281"/>
      <c r="L28281" s="172"/>
    </row>
    <row r="28282" spans="7:12" x14ac:dyDescent="0.15">
      <c r="G28282"/>
      <c r="H28282"/>
      <c r="I28282"/>
      <c r="J28282"/>
      <c r="K28282"/>
      <c r="L28282" s="172"/>
    </row>
    <row r="28283" spans="7:12" x14ac:dyDescent="0.15">
      <c r="G28283"/>
      <c r="H28283"/>
      <c r="I28283"/>
      <c r="J28283"/>
      <c r="K28283"/>
      <c r="L28283" s="172"/>
    </row>
    <row r="28284" spans="7:12" x14ac:dyDescent="0.15">
      <c r="G28284"/>
      <c r="H28284"/>
      <c r="I28284"/>
      <c r="J28284"/>
      <c r="K28284"/>
      <c r="L28284" s="172"/>
    </row>
    <row r="28285" spans="7:12" x14ac:dyDescent="0.15">
      <c r="G28285"/>
      <c r="H28285"/>
      <c r="I28285"/>
      <c r="J28285"/>
      <c r="K28285"/>
      <c r="L28285" s="172"/>
    </row>
    <row r="28286" spans="7:12" x14ac:dyDescent="0.15">
      <c r="G28286"/>
      <c r="H28286"/>
      <c r="I28286"/>
      <c r="J28286"/>
      <c r="K28286"/>
      <c r="L28286" s="172"/>
    </row>
    <row r="28287" spans="7:12" x14ac:dyDescent="0.15">
      <c r="G28287"/>
      <c r="H28287"/>
      <c r="I28287"/>
      <c r="J28287"/>
      <c r="K28287"/>
      <c r="L28287" s="172"/>
    </row>
    <row r="28288" spans="7:12" x14ac:dyDescent="0.15">
      <c r="G28288"/>
      <c r="H28288"/>
      <c r="I28288"/>
      <c r="J28288"/>
      <c r="K28288"/>
      <c r="L28288" s="172"/>
    </row>
    <row r="28289" spans="7:12" x14ac:dyDescent="0.15">
      <c r="G28289"/>
      <c r="H28289"/>
      <c r="I28289"/>
      <c r="J28289"/>
      <c r="K28289"/>
      <c r="L28289" s="172"/>
    </row>
    <row r="28290" spans="7:12" x14ac:dyDescent="0.15">
      <c r="G28290"/>
      <c r="H28290"/>
      <c r="I28290"/>
      <c r="J28290"/>
      <c r="K28290"/>
      <c r="L28290" s="172"/>
    </row>
    <row r="28291" spans="7:12" x14ac:dyDescent="0.15">
      <c r="G28291"/>
      <c r="H28291"/>
      <c r="I28291"/>
      <c r="J28291"/>
      <c r="K28291"/>
      <c r="L28291" s="172"/>
    </row>
    <row r="28292" spans="7:12" x14ac:dyDescent="0.15">
      <c r="G28292"/>
      <c r="H28292"/>
      <c r="I28292"/>
      <c r="J28292"/>
      <c r="K28292"/>
      <c r="L28292" s="172"/>
    </row>
    <row r="28293" spans="7:12" x14ac:dyDescent="0.15">
      <c r="G28293"/>
      <c r="H28293"/>
      <c r="I28293"/>
      <c r="J28293"/>
      <c r="K28293"/>
      <c r="L28293" s="172"/>
    </row>
    <row r="28294" spans="7:12" x14ac:dyDescent="0.15">
      <c r="G28294"/>
      <c r="H28294"/>
      <c r="I28294"/>
      <c r="J28294"/>
      <c r="K28294"/>
      <c r="L28294" s="172"/>
    </row>
    <row r="28295" spans="7:12" x14ac:dyDescent="0.15">
      <c r="G28295"/>
      <c r="H28295"/>
      <c r="I28295"/>
      <c r="J28295"/>
      <c r="K28295"/>
      <c r="L28295" s="172"/>
    </row>
    <row r="28296" spans="7:12" x14ac:dyDescent="0.15">
      <c r="G28296"/>
      <c r="H28296"/>
      <c r="I28296"/>
      <c r="J28296"/>
      <c r="K28296"/>
      <c r="L28296" s="172"/>
    </row>
    <row r="28297" spans="7:12" x14ac:dyDescent="0.15">
      <c r="G28297"/>
      <c r="H28297"/>
      <c r="I28297"/>
      <c r="J28297"/>
      <c r="K28297"/>
      <c r="L28297" s="172"/>
    </row>
    <row r="28298" spans="7:12" x14ac:dyDescent="0.15">
      <c r="G28298"/>
      <c r="H28298"/>
      <c r="I28298"/>
      <c r="J28298"/>
      <c r="K28298"/>
      <c r="L28298" s="172"/>
    </row>
    <row r="28299" spans="7:12" x14ac:dyDescent="0.15">
      <c r="G28299"/>
      <c r="H28299"/>
      <c r="I28299"/>
      <c r="J28299"/>
      <c r="K28299"/>
      <c r="L28299" s="172"/>
    </row>
    <row r="28300" spans="7:12" x14ac:dyDescent="0.15">
      <c r="G28300"/>
      <c r="H28300"/>
      <c r="I28300"/>
      <c r="J28300"/>
      <c r="K28300"/>
      <c r="L28300" s="172"/>
    </row>
    <row r="28301" spans="7:12" x14ac:dyDescent="0.15">
      <c r="G28301"/>
      <c r="H28301"/>
      <c r="I28301"/>
      <c r="J28301"/>
      <c r="K28301"/>
      <c r="L28301" s="172"/>
    </row>
    <row r="28302" spans="7:12" x14ac:dyDescent="0.15">
      <c r="G28302"/>
      <c r="H28302"/>
      <c r="I28302"/>
      <c r="J28302"/>
      <c r="K28302"/>
      <c r="L28302" s="172"/>
    </row>
    <row r="28303" spans="7:12" x14ac:dyDescent="0.15">
      <c r="G28303"/>
      <c r="H28303"/>
      <c r="I28303"/>
      <c r="J28303"/>
      <c r="K28303"/>
      <c r="L28303" s="172"/>
    </row>
    <row r="28304" spans="7:12" x14ac:dyDescent="0.15">
      <c r="G28304"/>
      <c r="H28304"/>
      <c r="I28304"/>
      <c r="J28304"/>
      <c r="K28304"/>
      <c r="L28304" s="172"/>
    </row>
    <row r="28305" spans="7:12" x14ac:dyDescent="0.15">
      <c r="G28305"/>
      <c r="H28305"/>
      <c r="I28305"/>
      <c r="J28305"/>
      <c r="K28305"/>
      <c r="L28305" s="172"/>
    </row>
    <row r="28306" spans="7:12" x14ac:dyDescent="0.15">
      <c r="G28306"/>
      <c r="H28306"/>
      <c r="I28306"/>
      <c r="J28306"/>
      <c r="K28306"/>
      <c r="L28306" s="172"/>
    </row>
    <row r="28307" spans="7:12" x14ac:dyDescent="0.15">
      <c r="G28307"/>
      <c r="H28307"/>
      <c r="I28307"/>
      <c r="J28307"/>
      <c r="K28307"/>
      <c r="L28307" s="172"/>
    </row>
    <row r="28308" spans="7:12" x14ac:dyDescent="0.15">
      <c r="G28308"/>
      <c r="H28308"/>
      <c r="I28308"/>
      <c r="J28308"/>
      <c r="K28308"/>
      <c r="L28308" s="172"/>
    </row>
    <row r="28309" spans="7:12" x14ac:dyDescent="0.15">
      <c r="G28309"/>
      <c r="H28309"/>
      <c r="I28309"/>
      <c r="J28309"/>
      <c r="K28309"/>
      <c r="L28309" s="172"/>
    </row>
    <row r="28310" spans="7:12" x14ac:dyDescent="0.15">
      <c r="G28310"/>
      <c r="H28310"/>
      <c r="I28310"/>
      <c r="J28310"/>
      <c r="K28310"/>
      <c r="L28310" s="172"/>
    </row>
    <row r="28311" spans="7:12" x14ac:dyDescent="0.15">
      <c r="G28311"/>
      <c r="H28311"/>
      <c r="I28311"/>
      <c r="J28311"/>
      <c r="K28311"/>
      <c r="L28311" s="172"/>
    </row>
    <row r="28312" spans="7:12" x14ac:dyDescent="0.15">
      <c r="G28312"/>
      <c r="H28312"/>
      <c r="I28312"/>
      <c r="J28312"/>
      <c r="K28312"/>
      <c r="L28312" s="172"/>
    </row>
    <row r="28313" spans="7:12" x14ac:dyDescent="0.15">
      <c r="G28313"/>
      <c r="H28313"/>
      <c r="I28313"/>
      <c r="J28313"/>
      <c r="K28313"/>
      <c r="L28313" s="172"/>
    </row>
    <row r="28314" spans="7:12" x14ac:dyDescent="0.15">
      <c r="G28314"/>
      <c r="H28314"/>
      <c r="I28314"/>
      <c r="J28314"/>
      <c r="K28314"/>
      <c r="L28314" s="172"/>
    </row>
    <row r="28315" spans="7:12" x14ac:dyDescent="0.15">
      <c r="G28315"/>
      <c r="H28315"/>
      <c r="I28315"/>
      <c r="J28315"/>
      <c r="K28315"/>
      <c r="L28315" s="172"/>
    </row>
    <row r="28316" spans="7:12" x14ac:dyDescent="0.15">
      <c r="G28316"/>
      <c r="H28316"/>
      <c r="I28316"/>
      <c r="J28316"/>
      <c r="K28316"/>
      <c r="L28316" s="172"/>
    </row>
    <row r="28317" spans="7:12" x14ac:dyDescent="0.15">
      <c r="G28317"/>
      <c r="H28317"/>
      <c r="I28317"/>
      <c r="J28317"/>
      <c r="K28317"/>
      <c r="L28317" s="172"/>
    </row>
    <row r="28318" spans="7:12" x14ac:dyDescent="0.15">
      <c r="G28318"/>
      <c r="H28318"/>
      <c r="I28318"/>
      <c r="J28318"/>
      <c r="K28318"/>
      <c r="L28318" s="172"/>
    </row>
    <row r="28319" spans="7:12" x14ac:dyDescent="0.15">
      <c r="G28319"/>
      <c r="H28319"/>
      <c r="I28319"/>
      <c r="J28319"/>
      <c r="K28319"/>
      <c r="L28319" s="172"/>
    </row>
    <row r="28320" spans="7:12" x14ac:dyDescent="0.15">
      <c r="G28320"/>
      <c r="H28320"/>
      <c r="I28320"/>
      <c r="J28320"/>
      <c r="K28320"/>
      <c r="L28320" s="172"/>
    </row>
    <row r="28321" spans="7:12" x14ac:dyDescent="0.15">
      <c r="G28321"/>
      <c r="H28321"/>
      <c r="I28321"/>
      <c r="J28321"/>
      <c r="K28321"/>
      <c r="L28321" s="172"/>
    </row>
    <row r="28322" spans="7:12" x14ac:dyDescent="0.15">
      <c r="G28322"/>
      <c r="H28322"/>
      <c r="I28322"/>
      <c r="J28322"/>
      <c r="K28322"/>
      <c r="L28322" s="172"/>
    </row>
    <row r="28323" spans="7:12" x14ac:dyDescent="0.15">
      <c r="G28323"/>
      <c r="H28323"/>
      <c r="I28323"/>
      <c r="J28323"/>
      <c r="K28323"/>
      <c r="L28323" s="172"/>
    </row>
    <row r="28324" spans="7:12" x14ac:dyDescent="0.15">
      <c r="G28324"/>
      <c r="H28324"/>
      <c r="I28324"/>
      <c r="J28324"/>
      <c r="K28324"/>
      <c r="L28324" s="172"/>
    </row>
    <row r="28325" spans="7:12" x14ac:dyDescent="0.15">
      <c r="G28325"/>
      <c r="H28325"/>
      <c r="I28325"/>
      <c r="J28325"/>
      <c r="K28325"/>
      <c r="L28325" s="172"/>
    </row>
    <row r="28326" spans="7:12" x14ac:dyDescent="0.15">
      <c r="G28326"/>
      <c r="H28326"/>
      <c r="I28326"/>
      <c r="J28326"/>
      <c r="K28326"/>
      <c r="L28326" s="172"/>
    </row>
    <row r="28327" spans="7:12" x14ac:dyDescent="0.15">
      <c r="G28327"/>
      <c r="H28327"/>
      <c r="I28327"/>
      <c r="J28327"/>
      <c r="K28327"/>
      <c r="L28327" s="172"/>
    </row>
    <row r="28328" spans="7:12" x14ac:dyDescent="0.15">
      <c r="G28328"/>
      <c r="H28328"/>
      <c r="I28328"/>
      <c r="J28328"/>
      <c r="K28328"/>
      <c r="L28328" s="172"/>
    </row>
    <row r="28329" spans="7:12" x14ac:dyDescent="0.15">
      <c r="G28329"/>
      <c r="H28329"/>
      <c r="I28329"/>
      <c r="J28329"/>
      <c r="K28329"/>
      <c r="L28329" s="172"/>
    </row>
    <row r="28330" spans="7:12" x14ac:dyDescent="0.15">
      <c r="G28330"/>
      <c r="H28330"/>
      <c r="I28330"/>
      <c r="J28330"/>
      <c r="K28330"/>
      <c r="L28330" s="172"/>
    </row>
    <row r="28331" spans="7:12" x14ac:dyDescent="0.15">
      <c r="G28331"/>
      <c r="H28331"/>
      <c r="I28331"/>
      <c r="J28331"/>
      <c r="K28331"/>
      <c r="L28331" s="172"/>
    </row>
    <row r="28332" spans="7:12" x14ac:dyDescent="0.15">
      <c r="G28332"/>
      <c r="H28332"/>
      <c r="I28332"/>
      <c r="J28332"/>
      <c r="K28332"/>
      <c r="L28332" s="172"/>
    </row>
    <row r="28333" spans="7:12" x14ac:dyDescent="0.15">
      <c r="G28333"/>
      <c r="H28333"/>
      <c r="I28333"/>
      <c r="J28333"/>
      <c r="K28333"/>
      <c r="L28333" s="172"/>
    </row>
    <row r="28334" spans="7:12" x14ac:dyDescent="0.15">
      <c r="G28334"/>
      <c r="H28334"/>
      <c r="I28334"/>
      <c r="J28334"/>
      <c r="K28334"/>
      <c r="L28334" s="172"/>
    </row>
    <row r="28335" spans="7:12" x14ac:dyDescent="0.15">
      <c r="G28335"/>
      <c r="H28335"/>
      <c r="I28335"/>
      <c r="J28335"/>
      <c r="K28335"/>
      <c r="L28335" s="172"/>
    </row>
    <row r="28336" spans="7:12" x14ac:dyDescent="0.15">
      <c r="G28336"/>
      <c r="H28336"/>
      <c r="I28336"/>
      <c r="J28336"/>
      <c r="K28336"/>
      <c r="L28336" s="172"/>
    </row>
    <row r="28337" spans="7:12" x14ac:dyDescent="0.15">
      <c r="G28337"/>
      <c r="H28337"/>
      <c r="I28337"/>
      <c r="J28337"/>
      <c r="K28337"/>
      <c r="L28337" s="172"/>
    </row>
    <row r="28338" spans="7:12" x14ac:dyDescent="0.15">
      <c r="G28338"/>
      <c r="H28338"/>
      <c r="I28338"/>
      <c r="J28338"/>
      <c r="K28338"/>
      <c r="L28338" s="172"/>
    </row>
    <row r="28339" spans="7:12" x14ac:dyDescent="0.15">
      <c r="G28339"/>
      <c r="H28339"/>
      <c r="I28339"/>
      <c r="J28339"/>
      <c r="K28339"/>
      <c r="L28339" s="172"/>
    </row>
    <row r="28340" spans="7:12" x14ac:dyDescent="0.15">
      <c r="G28340"/>
      <c r="H28340"/>
      <c r="I28340"/>
      <c r="J28340"/>
      <c r="K28340"/>
      <c r="L28340" s="172"/>
    </row>
    <row r="28341" spans="7:12" x14ac:dyDescent="0.15">
      <c r="G28341"/>
      <c r="H28341"/>
      <c r="I28341"/>
      <c r="J28341"/>
      <c r="K28341"/>
      <c r="L28341" s="172"/>
    </row>
    <row r="28342" spans="7:12" x14ac:dyDescent="0.15">
      <c r="G28342"/>
      <c r="H28342"/>
      <c r="I28342"/>
      <c r="J28342"/>
      <c r="K28342"/>
      <c r="L28342" s="172"/>
    </row>
    <row r="28343" spans="7:12" x14ac:dyDescent="0.15">
      <c r="G28343"/>
      <c r="H28343"/>
      <c r="I28343"/>
      <c r="J28343"/>
      <c r="K28343"/>
      <c r="L28343" s="172"/>
    </row>
    <row r="28344" spans="7:12" x14ac:dyDescent="0.15">
      <c r="G28344"/>
      <c r="H28344"/>
      <c r="I28344"/>
      <c r="J28344"/>
      <c r="K28344"/>
      <c r="L28344" s="172"/>
    </row>
    <row r="28345" spans="7:12" x14ac:dyDescent="0.15">
      <c r="G28345"/>
      <c r="H28345"/>
      <c r="I28345"/>
      <c r="J28345"/>
      <c r="K28345"/>
      <c r="L28345" s="172"/>
    </row>
    <row r="28346" spans="7:12" x14ac:dyDescent="0.15">
      <c r="G28346"/>
      <c r="H28346"/>
      <c r="I28346"/>
      <c r="J28346"/>
      <c r="K28346"/>
      <c r="L28346" s="172"/>
    </row>
    <row r="28347" spans="7:12" x14ac:dyDescent="0.15">
      <c r="G28347"/>
      <c r="H28347"/>
      <c r="I28347"/>
      <c r="J28347"/>
      <c r="K28347"/>
      <c r="L28347" s="172"/>
    </row>
    <row r="28348" spans="7:12" x14ac:dyDescent="0.15">
      <c r="G28348"/>
      <c r="H28348"/>
      <c r="I28348"/>
      <c r="J28348"/>
      <c r="K28348"/>
      <c r="L28348" s="172"/>
    </row>
    <row r="28349" spans="7:12" x14ac:dyDescent="0.15">
      <c r="G28349"/>
      <c r="H28349"/>
      <c r="I28349"/>
      <c r="J28349"/>
      <c r="K28349"/>
      <c r="L28349" s="172"/>
    </row>
    <row r="28350" spans="7:12" x14ac:dyDescent="0.15">
      <c r="G28350"/>
      <c r="H28350"/>
      <c r="I28350"/>
      <c r="J28350"/>
      <c r="K28350"/>
      <c r="L28350" s="172"/>
    </row>
    <row r="28351" spans="7:12" x14ac:dyDescent="0.15">
      <c r="G28351"/>
      <c r="H28351"/>
      <c r="I28351"/>
      <c r="J28351"/>
      <c r="K28351"/>
      <c r="L28351" s="172"/>
    </row>
    <row r="28352" spans="7:12" x14ac:dyDescent="0.15">
      <c r="G28352"/>
      <c r="H28352"/>
      <c r="I28352"/>
      <c r="J28352"/>
      <c r="K28352"/>
      <c r="L28352" s="172"/>
    </row>
    <row r="28353" spans="7:12" x14ac:dyDescent="0.15">
      <c r="G28353"/>
      <c r="H28353"/>
      <c r="I28353"/>
      <c r="J28353"/>
      <c r="K28353"/>
      <c r="L28353" s="172"/>
    </row>
    <row r="28354" spans="7:12" x14ac:dyDescent="0.15">
      <c r="G28354"/>
      <c r="H28354"/>
      <c r="I28354"/>
      <c r="J28354"/>
      <c r="K28354"/>
      <c r="L28354" s="172"/>
    </row>
    <row r="28355" spans="7:12" x14ac:dyDescent="0.15">
      <c r="G28355"/>
      <c r="H28355"/>
      <c r="I28355"/>
      <c r="J28355"/>
      <c r="K28355"/>
      <c r="L28355" s="172"/>
    </row>
    <row r="28356" spans="7:12" x14ac:dyDescent="0.15">
      <c r="G28356"/>
      <c r="H28356"/>
      <c r="I28356"/>
      <c r="J28356"/>
      <c r="K28356"/>
      <c r="L28356" s="172"/>
    </row>
    <row r="28357" spans="7:12" x14ac:dyDescent="0.15">
      <c r="G28357"/>
      <c r="H28357"/>
      <c r="I28357"/>
      <c r="J28357"/>
      <c r="K28357"/>
      <c r="L28357" s="172"/>
    </row>
    <row r="28358" spans="7:12" x14ac:dyDescent="0.15">
      <c r="G28358"/>
      <c r="H28358"/>
      <c r="I28358"/>
      <c r="J28358"/>
      <c r="K28358"/>
      <c r="L28358" s="172"/>
    </row>
    <row r="28359" spans="7:12" x14ac:dyDescent="0.15">
      <c r="G28359"/>
      <c r="H28359"/>
      <c r="I28359"/>
      <c r="J28359"/>
      <c r="K28359"/>
      <c r="L28359" s="172"/>
    </row>
    <row r="28360" spans="7:12" x14ac:dyDescent="0.15">
      <c r="G28360"/>
      <c r="H28360"/>
      <c r="I28360"/>
      <c r="J28360"/>
      <c r="K28360"/>
      <c r="L28360" s="172"/>
    </row>
    <row r="28361" spans="7:12" x14ac:dyDescent="0.15">
      <c r="G28361"/>
      <c r="H28361"/>
      <c r="I28361"/>
      <c r="J28361"/>
      <c r="K28361"/>
      <c r="L28361" s="172"/>
    </row>
    <row r="28362" spans="7:12" x14ac:dyDescent="0.15">
      <c r="G28362"/>
      <c r="H28362"/>
      <c r="I28362"/>
      <c r="J28362"/>
      <c r="K28362"/>
      <c r="L28362" s="172"/>
    </row>
    <row r="28363" spans="7:12" x14ac:dyDescent="0.15">
      <c r="G28363"/>
      <c r="H28363"/>
      <c r="I28363"/>
      <c r="J28363"/>
      <c r="K28363"/>
      <c r="L28363" s="172"/>
    </row>
    <row r="28364" spans="7:12" x14ac:dyDescent="0.15">
      <c r="G28364"/>
      <c r="H28364"/>
      <c r="I28364"/>
      <c r="J28364"/>
      <c r="K28364"/>
      <c r="L28364" s="172"/>
    </row>
    <row r="28365" spans="7:12" x14ac:dyDescent="0.15">
      <c r="G28365"/>
      <c r="H28365"/>
      <c r="I28365"/>
      <c r="J28365"/>
      <c r="K28365"/>
      <c r="L28365" s="172"/>
    </row>
    <row r="28366" spans="7:12" x14ac:dyDescent="0.15">
      <c r="G28366"/>
      <c r="H28366"/>
      <c r="I28366"/>
      <c r="J28366"/>
      <c r="K28366"/>
      <c r="L28366" s="172"/>
    </row>
    <row r="28367" spans="7:12" x14ac:dyDescent="0.15">
      <c r="G28367"/>
      <c r="H28367"/>
      <c r="I28367"/>
      <c r="J28367"/>
      <c r="K28367"/>
      <c r="L28367" s="172"/>
    </row>
    <row r="28368" spans="7:12" x14ac:dyDescent="0.15">
      <c r="G28368"/>
      <c r="H28368"/>
      <c r="I28368"/>
      <c r="J28368"/>
      <c r="K28368"/>
      <c r="L28368" s="172"/>
    </row>
    <row r="28369" spans="7:12" x14ac:dyDescent="0.15">
      <c r="G28369"/>
      <c r="H28369"/>
      <c r="I28369"/>
      <c r="J28369"/>
      <c r="K28369"/>
      <c r="L28369" s="172"/>
    </row>
    <row r="28370" spans="7:12" x14ac:dyDescent="0.15">
      <c r="G28370"/>
      <c r="H28370"/>
      <c r="I28370"/>
      <c r="J28370"/>
      <c r="K28370"/>
      <c r="L28370" s="172"/>
    </row>
    <row r="28371" spans="7:12" x14ac:dyDescent="0.15">
      <c r="G28371"/>
      <c r="H28371"/>
      <c r="I28371"/>
      <c r="J28371"/>
      <c r="K28371"/>
      <c r="L28371" s="172"/>
    </row>
    <row r="28372" spans="7:12" x14ac:dyDescent="0.15">
      <c r="G28372"/>
      <c r="H28372"/>
      <c r="I28372"/>
      <c r="J28372"/>
      <c r="K28372"/>
      <c r="L28372" s="172"/>
    </row>
    <row r="28373" spans="7:12" x14ac:dyDescent="0.15">
      <c r="G28373"/>
      <c r="H28373"/>
      <c r="I28373"/>
      <c r="J28373"/>
      <c r="K28373"/>
      <c r="L28373" s="172"/>
    </row>
    <row r="28374" spans="7:12" x14ac:dyDescent="0.15">
      <c r="G28374"/>
      <c r="H28374"/>
      <c r="I28374"/>
      <c r="J28374"/>
      <c r="K28374"/>
      <c r="L28374" s="172"/>
    </row>
    <row r="28375" spans="7:12" x14ac:dyDescent="0.15">
      <c r="G28375"/>
      <c r="H28375"/>
      <c r="I28375"/>
      <c r="J28375"/>
      <c r="K28375"/>
      <c r="L28375" s="172"/>
    </row>
    <row r="28376" spans="7:12" x14ac:dyDescent="0.15">
      <c r="G28376"/>
      <c r="H28376"/>
      <c r="I28376"/>
      <c r="J28376"/>
      <c r="K28376"/>
      <c r="L28376" s="172"/>
    </row>
    <row r="28377" spans="7:12" x14ac:dyDescent="0.15">
      <c r="G28377"/>
      <c r="H28377"/>
      <c r="I28377"/>
      <c r="J28377"/>
      <c r="K28377"/>
      <c r="L28377" s="172"/>
    </row>
    <row r="28378" spans="7:12" x14ac:dyDescent="0.15">
      <c r="G28378"/>
      <c r="H28378"/>
      <c r="I28378"/>
      <c r="J28378"/>
      <c r="K28378"/>
      <c r="L28378" s="172"/>
    </row>
    <row r="28379" spans="7:12" x14ac:dyDescent="0.15">
      <c r="G28379"/>
      <c r="H28379"/>
      <c r="I28379"/>
      <c r="J28379"/>
      <c r="K28379"/>
      <c r="L28379" s="172"/>
    </row>
    <row r="28380" spans="7:12" x14ac:dyDescent="0.15">
      <c r="G28380"/>
      <c r="H28380"/>
      <c r="I28380"/>
      <c r="J28380"/>
      <c r="K28380"/>
      <c r="L28380" s="172"/>
    </row>
    <row r="28381" spans="7:12" x14ac:dyDescent="0.15">
      <c r="G28381"/>
      <c r="H28381"/>
      <c r="I28381"/>
      <c r="J28381"/>
      <c r="K28381"/>
      <c r="L28381" s="172"/>
    </row>
    <row r="28382" spans="7:12" x14ac:dyDescent="0.15">
      <c r="G28382"/>
      <c r="H28382"/>
      <c r="I28382"/>
      <c r="J28382"/>
      <c r="K28382"/>
      <c r="L28382" s="172"/>
    </row>
    <row r="28383" spans="7:12" x14ac:dyDescent="0.15">
      <c r="G28383"/>
      <c r="H28383"/>
      <c r="I28383"/>
      <c r="J28383"/>
      <c r="K28383"/>
      <c r="L28383" s="172"/>
    </row>
    <row r="28384" spans="7:12" x14ac:dyDescent="0.15">
      <c r="G28384"/>
      <c r="H28384"/>
      <c r="I28384"/>
      <c r="J28384"/>
      <c r="K28384"/>
      <c r="L28384" s="172"/>
    </row>
    <row r="28385" spans="7:12" x14ac:dyDescent="0.15">
      <c r="G28385"/>
      <c r="H28385"/>
      <c r="I28385"/>
      <c r="J28385"/>
      <c r="K28385"/>
      <c r="L28385" s="172"/>
    </row>
    <row r="28386" spans="7:12" x14ac:dyDescent="0.15">
      <c r="G28386"/>
      <c r="H28386"/>
      <c r="I28386"/>
      <c r="J28386"/>
      <c r="K28386"/>
      <c r="L28386" s="172"/>
    </row>
    <row r="28387" spans="7:12" x14ac:dyDescent="0.15">
      <c r="G28387"/>
      <c r="H28387"/>
      <c r="I28387"/>
      <c r="J28387"/>
      <c r="K28387"/>
      <c r="L28387" s="172"/>
    </row>
    <row r="28388" spans="7:12" x14ac:dyDescent="0.15">
      <c r="G28388"/>
      <c r="H28388"/>
      <c r="I28388"/>
      <c r="J28388"/>
      <c r="K28388"/>
      <c r="L28388" s="172"/>
    </row>
    <row r="28389" spans="7:12" x14ac:dyDescent="0.15">
      <c r="G28389"/>
      <c r="H28389"/>
      <c r="I28389"/>
      <c r="J28389"/>
      <c r="K28389"/>
      <c r="L28389" s="172"/>
    </row>
    <row r="28390" spans="7:12" x14ac:dyDescent="0.15">
      <c r="G28390"/>
      <c r="H28390"/>
      <c r="I28390"/>
      <c r="J28390"/>
      <c r="K28390"/>
      <c r="L28390" s="172"/>
    </row>
    <row r="28391" spans="7:12" x14ac:dyDescent="0.15">
      <c r="G28391"/>
      <c r="H28391"/>
      <c r="I28391"/>
      <c r="J28391"/>
      <c r="K28391"/>
      <c r="L28391" s="172"/>
    </row>
    <row r="28392" spans="7:12" x14ac:dyDescent="0.15">
      <c r="G28392"/>
      <c r="H28392"/>
      <c r="I28392"/>
      <c r="J28392"/>
      <c r="K28392"/>
      <c r="L28392" s="172"/>
    </row>
    <row r="28393" spans="7:12" x14ac:dyDescent="0.15">
      <c r="G28393"/>
      <c r="H28393"/>
      <c r="I28393"/>
      <c r="J28393"/>
      <c r="K28393"/>
      <c r="L28393" s="172"/>
    </row>
    <row r="28394" spans="7:12" x14ac:dyDescent="0.15">
      <c r="G28394"/>
      <c r="H28394"/>
      <c r="I28394"/>
      <c r="J28394"/>
      <c r="K28394"/>
      <c r="L28394" s="172"/>
    </row>
    <row r="28395" spans="7:12" x14ac:dyDescent="0.15">
      <c r="G28395"/>
      <c r="H28395"/>
      <c r="I28395"/>
      <c r="J28395"/>
      <c r="K28395"/>
      <c r="L28395" s="172"/>
    </row>
    <row r="28396" spans="7:12" x14ac:dyDescent="0.15">
      <c r="G28396"/>
      <c r="H28396"/>
      <c r="I28396"/>
      <c r="J28396"/>
      <c r="K28396"/>
      <c r="L28396" s="172"/>
    </row>
    <row r="28397" spans="7:12" x14ac:dyDescent="0.15">
      <c r="G28397"/>
      <c r="H28397"/>
      <c r="I28397"/>
      <c r="J28397"/>
      <c r="K28397"/>
      <c r="L28397" s="172"/>
    </row>
    <row r="28398" spans="7:12" x14ac:dyDescent="0.15">
      <c r="G28398"/>
      <c r="H28398"/>
      <c r="I28398"/>
      <c r="J28398"/>
      <c r="K28398"/>
      <c r="L28398" s="172"/>
    </row>
    <row r="28399" spans="7:12" x14ac:dyDescent="0.15">
      <c r="G28399"/>
      <c r="H28399"/>
      <c r="I28399"/>
      <c r="J28399"/>
      <c r="K28399"/>
      <c r="L28399" s="172"/>
    </row>
    <row r="28400" spans="7:12" x14ac:dyDescent="0.15">
      <c r="G28400"/>
      <c r="H28400"/>
      <c r="I28400"/>
      <c r="J28400"/>
      <c r="K28400"/>
      <c r="L28400" s="172"/>
    </row>
    <row r="28401" spans="7:12" x14ac:dyDescent="0.15">
      <c r="G28401"/>
      <c r="H28401"/>
      <c r="I28401"/>
      <c r="J28401"/>
      <c r="K28401"/>
      <c r="L28401" s="172"/>
    </row>
    <row r="28402" spans="7:12" x14ac:dyDescent="0.15">
      <c r="G28402"/>
      <c r="H28402"/>
      <c r="I28402"/>
      <c r="J28402"/>
      <c r="K28402"/>
      <c r="L28402" s="172"/>
    </row>
    <row r="28403" spans="7:12" x14ac:dyDescent="0.15">
      <c r="G28403"/>
      <c r="H28403"/>
      <c r="I28403"/>
      <c r="J28403"/>
      <c r="K28403"/>
      <c r="L28403" s="172"/>
    </row>
    <row r="28404" spans="7:12" x14ac:dyDescent="0.15">
      <c r="G28404"/>
      <c r="H28404"/>
      <c r="I28404"/>
      <c r="J28404"/>
      <c r="K28404"/>
      <c r="L28404" s="172"/>
    </row>
    <row r="28405" spans="7:12" x14ac:dyDescent="0.15">
      <c r="G28405"/>
      <c r="H28405"/>
      <c r="I28405"/>
      <c r="J28405"/>
      <c r="K28405"/>
      <c r="L28405" s="172"/>
    </row>
    <row r="28406" spans="7:12" x14ac:dyDescent="0.15">
      <c r="G28406"/>
      <c r="H28406"/>
      <c r="I28406"/>
      <c r="J28406"/>
      <c r="K28406"/>
      <c r="L28406" s="172"/>
    </row>
    <row r="28407" spans="7:12" x14ac:dyDescent="0.15">
      <c r="G28407"/>
      <c r="H28407"/>
      <c r="I28407"/>
      <c r="J28407"/>
      <c r="K28407"/>
      <c r="L28407" s="172"/>
    </row>
    <row r="28408" spans="7:12" x14ac:dyDescent="0.15">
      <c r="G28408"/>
      <c r="H28408"/>
      <c r="I28408"/>
      <c r="J28408"/>
      <c r="K28408"/>
      <c r="L28408" s="172"/>
    </row>
    <row r="28409" spans="7:12" x14ac:dyDescent="0.15">
      <c r="G28409"/>
      <c r="H28409"/>
      <c r="I28409"/>
      <c r="J28409"/>
      <c r="K28409"/>
      <c r="L28409" s="172"/>
    </row>
    <row r="28410" spans="7:12" x14ac:dyDescent="0.15">
      <c r="G28410"/>
      <c r="H28410"/>
      <c r="I28410"/>
      <c r="J28410"/>
      <c r="K28410"/>
      <c r="L28410" s="172"/>
    </row>
    <row r="28411" spans="7:12" x14ac:dyDescent="0.15">
      <c r="G28411"/>
      <c r="H28411"/>
      <c r="I28411"/>
      <c r="J28411"/>
      <c r="K28411"/>
      <c r="L28411" s="172"/>
    </row>
    <row r="28412" spans="7:12" x14ac:dyDescent="0.15">
      <c r="G28412"/>
      <c r="H28412"/>
      <c r="I28412"/>
      <c r="J28412"/>
      <c r="K28412"/>
      <c r="L28412" s="172"/>
    </row>
    <row r="28413" spans="7:12" x14ac:dyDescent="0.15">
      <c r="G28413"/>
      <c r="H28413"/>
      <c r="I28413"/>
      <c r="J28413"/>
      <c r="K28413"/>
      <c r="L28413" s="172"/>
    </row>
    <row r="28414" spans="7:12" x14ac:dyDescent="0.15">
      <c r="G28414"/>
      <c r="H28414"/>
      <c r="I28414"/>
      <c r="J28414"/>
      <c r="K28414"/>
      <c r="L28414" s="172"/>
    </row>
    <row r="28415" spans="7:12" x14ac:dyDescent="0.15">
      <c r="G28415"/>
      <c r="H28415"/>
      <c r="I28415"/>
      <c r="J28415"/>
      <c r="K28415"/>
      <c r="L28415" s="172"/>
    </row>
    <row r="28416" spans="7:12" x14ac:dyDescent="0.15">
      <c r="G28416"/>
      <c r="H28416"/>
      <c r="I28416"/>
      <c r="J28416"/>
      <c r="K28416"/>
      <c r="L28416" s="172"/>
    </row>
    <row r="28417" spans="7:12" x14ac:dyDescent="0.15">
      <c r="G28417"/>
      <c r="H28417"/>
      <c r="I28417"/>
      <c r="J28417"/>
      <c r="K28417"/>
      <c r="L28417" s="172"/>
    </row>
    <row r="28418" spans="7:12" x14ac:dyDescent="0.15">
      <c r="G28418"/>
      <c r="H28418"/>
      <c r="I28418"/>
      <c r="J28418"/>
      <c r="K28418"/>
      <c r="L28418" s="172"/>
    </row>
    <row r="28419" spans="7:12" x14ac:dyDescent="0.15">
      <c r="G28419"/>
      <c r="H28419"/>
      <c r="I28419"/>
      <c r="J28419"/>
      <c r="K28419"/>
      <c r="L28419" s="172"/>
    </row>
    <row r="28420" spans="7:12" x14ac:dyDescent="0.15">
      <c r="G28420"/>
      <c r="H28420"/>
      <c r="I28420"/>
      <c r="J28420"/>
      <c r="K28420"/>
      <c r="L28420" s="172"/>
    </row>
    <row r="28421" spans="7:12" x14ac:dyDescent="0.15">
      <c r="G28421"/>
      <c r="H28421"/>
      <c r="I28421"/>
      <c r="J28421"/>
      <c r="K28421"/>
      <c r="L28421" s="172"/>
    </row>
    <row r="28422" spans="7:12" x14ac:dyDescent="0.15">
      <c r="G28422"/>
      <c r="H28422"/>
      <c r="I28422"/>
      <c r="J28422"/>
      <c r="K28422"/>
      <c r="L28422" s="172"/>
    </row>
    <row r="28423" spans="7:12" x14ac:dyDescent="0.15">
      <c r="G28423"/>
      <c r="H28423"/>
      <c r="I28423"/>
      <c r="J28423"/>
      <c r="K28423"/>
      <c r="L28423" s="172"/>
    </row>
    <row r="28424" spans="7:12" x14ac:dyDescent="0.15">
      <c r="G28424"/>
      <c r="H28424"/>
      <c r="I28424"/>
      <c r="J28424"/>
      <c r="K28424"/>
      <c r="L28424" s="172"/>
    </row>
    <row r="28425" spans="7:12" x14ac:dyDescent="0.15">
      <c r="G28425"/>
      <c r="H28425"/>
      <c r="I28425"/>
      <c r="J28425"/>
      <c r="K28425"/>
      <c r="L28425" s="172"/>
    </row>
    <row r="28426" spans="7:12" x14ac:dyDescent="0.15">
      <c r="G28426"/>
      <c r="H28426"/>
      <c r="I28426"/>
      <c r="J28426"/>
      <c r="K28426"/>
      <c r="L28426" s="172"/>
    </row>
    <row r="28427" spans="7:12" x14ac:dyDescent="0.15">
      <c r="G28427"/>
      <c r="H28427"/>
      <c r="I28427"/>
      <c r="J28427"/>
      <c r="K28427"/>
      <c r="L28427" s="172"/>
    </row>
    <row r="28428" spans="7:12" x14ac:dyDescent="0.15">
      <c r="G28428"/>
      <c r="H28428"/>
      <c r="I28428"/>
      <c r="J28428"/>
      <c r="K28428"/>
      <c r="L28428" s="172"/>
    </row>
    <row r="28429" spans="7:12" x14ac:dyDescent="0.15">
      <c r="G28429"/>
      <c r="H28429"/>
      <c r="I28429"/>
      <c r="J28429"/>
      <c r="K28429"/>
      <c r="L28429" s="172"/>
    </row>
    <row r="28430" spans="7:12" x14ac:dyDescent="0.15">
      <c r="G28430"/>
      <c r="H28430"/>
      <c r="I28430"/>
      <c r="J28430"/>
      <c r="K28430"/>
      <c r="L28430" s="172"/>
    </row>
    <row r="28431" spans="7:12" x14ac:dyDescent="0.15">
      <c r="G28431"/>
      <c r="H28431"/>
      <c r="I28431"/>
      <c r="J28431"/>
      <c r="K28431"/>
      <c r="L28431" s="172"/>
    </row>
    <row r="28432" spans="7:12" x14ac:dyDescent="0.15">
      <c r="G28432"/>
      <c r="H28432"/>
      <c r="I28432"/>
      <c r="J28432"/>
      <c r="K28432"/>
      <c r="L28432" s="172"/>
    </row>
    <row r="28433" spans="7:12" x14ac:dyDescent="0.15">
      <c r="G28433"/>
      <c r="H28433"/>
      <c r="I28433"/>
      <c r="J28433"/>
      <c r="K28433"/>
      <c r="L28433" s="172"/>
    </row>
    <row r="28434" spans="7:12" x14ac:dyDescent="0.15">
      <c r="G28434"/>
      <c r="H28434"/>
      <c r="I28434"/>
      <c r="J28434"/>
      <c r="K28434"/>
      <c r="L28434" s="172"/>
    </row>
    <row r="28435" spans="7:12" x14ac:dyDescent="0.15">
      <c r="G28435"/>
      <c r="H28435"/>
      <c r="I28435"/>
      <c r="J28435"/>
      <c r="K28435"/>
      <c r="L28435" s="172"/>
    </row>
    <row r="28436" spans="7:12" x14ac:dyDescent="0.15">
      <c r="G28436"/>
      <c r="H28436"/>
      <c r="I28436"/>
      <c r="J28436"/>
      <c r="K28436"/>
      <c r="L28436" s="172"/>
    </row>
    <row r="28437" spans="7:12" x14ac:dyDescent="0.15">
      <c r="G28437"/>
      <c r="H28437"/>
      <c r="I28437"/>
      <c r="J28437"/>
      <c r="K28437"/>
      <c r="L28437" s="172"/>
    </row>
    <row r="28438" spans="7:12" x14ac:dyDescent="0.15">
      <c r="G28438"/>
      <c r="H28438"/>
      <c r="I28438"/>
      <c r="J28438"/>
      <c r="K28438"/>
      <c r="L28438" s="172"/>
    </row>
    <row r="28439" spans="7:12" x14ac:dyDescent="0.15">
      <c r="G28439"/>
      <c r="H28439"/>
      <c r="I28439"/>
      <c r="J28439"/>
      <c r="K28439"/>
      <c r="L28439" s="172"/>
    </row>
    <row r="28440" spans="7:12" x14ac:dyDescent="0.15">
      <c r="G28440"/>
      <c r="H28440"/>
      <c r="I28440"/>
      <c r="J28440"/>
      <c r="K28440"/>
      <c r="L28440" s="172"/>
    </row>
    <row r="28441" spans="7:12" x14ac:dyDescent="0.15">
      <c r="G28441"/>
      <c r="H28441"/>
      <c r="I28441"/>
      <c r="J28441"/>
      <c r="K28441"/>
      <c r="L28441" s="172"/>
    </row>
    <row r="28442" spans="7:12" x14ac:dyDescent="0.15">
      <c r="G28442"/>
      <c r="H28442"/>
      <c r="I28442"/>
      <c r="J28442"/>
      <c r="K28442"/>
      <c r="L28442" s="172"/>
    </row>
    <row r="28443" spans="7:12" x14ac:dyDescent="0.15">
      <c r="G28443"/>
      <c r="H28443"/>
      <c r="I28443"/>
      <c r="J28443"/>
      <c r="K28443"/>
      <c r="L28443" s="172"/>
    </row>
    <row r="28444" spans="7:12" x14ac:dyDescent="0.15">
      <c r="G28444"/>
      <c r="H28444"/>
      <c r="I28444"/>
      <c r="J28444"/>
      <c r="K28444"/>
      <c r="L28444" s="172"/>
    </row>
    <row r="28445" spans="7:12" x14ac:dyDescent="0.15">
      <c r="G28445"/>
      <c r="H28445"/>
      <c r="I28445"/>
      <c r="J28445"/>
      <c r="K28445"/>
      <c r="L28445" s="172"/>
    </row>
    <row r="28446" spans="7:12" x14ac:dyDescent="0.15">
      <c r="G28446"/>
      <c r="H28446"/>
      <c r="I28446"/>
      <c r="J28446"/>
      <c r="K28446"/>
      <c r="L28446" s="172"/>
    </row>
    <row r="28447" spans="7:12" x14ac:dyDescent="0.15">
      <c r="G28447"/>
      <c r="H28447"/>
      <c r="I28447"/>
      <c r="J28447"/>
      <c r="K28447"/>
      <c r="L28447" s="172"/>
    </row>
    <row r="28448" spans="7:12" x14ac:dyDescent="0.15">
      <c r="G28448"/>
      <c r="H28448"/>
      <c r="I28448"/>
      <c r="J28448"/>
      <c r="K28448"/>
      <c r="L28448" s="172"/>
    </row>
    <row r="28449" spans="7:12" x14ac:dyDescent="0.15">
      <c r="G28449"/>
      <c r="H28449"/>
      <c r="I28449"/>
      <c r="J28449"/>
      <c r="K28449"/>
      <c r="L28449" s="172"/>
    </row>
    <row r="28450" spans="7:12" x14ac:dyDescent="0.15">
      <c r="G28450"/>
      <c r="H28450"/>
      <c r="I28450"/>
      <c r="J28450"/>
      <c r="K28450"/>
      <c r="L28450" s="172"/>
    </row>
    <row r="28451" spans="7:12" x14ac:dyDescent="0.15">
      <c r="G28451"/>
      <c r="H28451"/>
      <c r="I28451"/>
      <c r="J28451"/>
      <c r="K28451"/>
      <c r="L28451" s="172"/>
    </row>
    <row r="28452" spans="7:12" x14ac:dyDescent="0.15">
      <c r="G28452"/>
      <c r="H28452"/>
      <c r="I28452"/>
      <c r="J28452"/>
      <c r="K28452"/>
      <c r="L28452" s="172"/>
    </row>
    <row r="28453" spans="7:12" x14ac:dyDescent="0.15">
      <c r="G28453"/>
      <c r="H28453"/>
      <c r="I28453"/>
      <c r="J28453"/>
      <c r="K28453"/>
      <c r="L28453" s="172"/>
    </row>
    <row r="28454" spans="7:12" x14ac:dyDescent="0.15">
      <c r="G28454"/>
      <c r="H28454"/>
      <c r="I28454"/>
      <c r="J28454"/>
      <c r="K28454"/>
      <c r="L28454" s="172"/>
    </row>
    <row r="28455" spans="7:12" x14ac:dyDescent="0.15">
      <c r="G28455"/>
      <c r="H28455"/>
      <c r="I28455"/>
      <c r="J28455"/>
      <c r="K28455"/>
      <c r="L28455" s="172"/>
    </row>
    <row r="28456" spans="7:12" x14ac:dyDescent="0.15">
      <c r="G28456"/>
      <c r="H28456"/>
      <c r="I28456"/>
      <c r="J28456"/>
      <c r="K28456"/>
      <c r="L28456" s="172"/>
    </row>
    <row r="28457" spans="7:12" x14ac:dyDescent="0.15">
      <c r="G28457"/>
      <c r="H28457"/>
      <c r="I28457"/>
      <c r="J28457"/>
      <c r="K28457"/>
      <c r="L28457" s="172"/>
    </row>
    <row r="28458" spans="7:12" x14ac:dyDescent="0.15">
      <c r="G28458"/>
      <c r="H28458"/>
      <c r="I28458"/>
      <c r="J28458"/>
      <c r="K28458"/>
      <c r="L28458" s="172"/>
    </row>
    <row r="28459" spans="7:12" x14ac:dyDescent="0.15">
      <c r="G28459"/>
      <c r="H28459"/>
      <c r="I28459"/>
      <c r="J28459"/>
      <c r="K28459"/>
      <c r="L28459" s="172"/>
    </row>
    <row r="28460" spans="7:12" x14ac:dyDescent="0.15">
      <c r="G28460"/>
      <c r="H28460"/>
      <c r="I28460"/>
      <c r="J28460"/>
      <c r="K28460"/>
      <c r="L28460" s="172"/>
    </row>
    <row r="28461" spans="7:12" x14ac:dyDescent="0.15">
      <c r="G28461"/>
      <c r="H28461"/>
      <c r="I28461"/>
      <c r="J28461"/>
      <c r="K28461"/>
      <c r="L28461" s="172"/>
    </row>
    <row r="28462" spans="7:12" x14ac:dyDescent="0.15">
      <c r="G28462"/>
      <c r="H28462"/>
      <c r="I28462"/>
      <c r="J28462"/>
      <c r="K28462"/>
      <c r="L28462" s="172"/>
    </row>
    <row r="28463" spans="7:12" x14ac:dyDescent="0.15">
      <c r="G28463"/>
      <c r="H28463"/>
      <c r="I28463"/>
      <c r="J28463"/>
      <c r="K28463"/>
      <c r="L28463" s="172"/>
    </row>
    <row r="28464" spans="7:12" x14ac:dyDescent="0.15">
      <c r="G28464"/>
      <c r="H28464"/>
      <c r="I28464"/>
      <c r="J28464"/>
      <c r="K28464"/>
      <c r="L28464" s="172"/>
    </row>
    <row r="28465" spans="7:12" x14ac:dyDescent="0.15">
      <c r="G28465"/>
      <c r="H28465"/>
      <c r="I28465"/>
      <c r="J28465"/>
      <c r="K28465"/>
      <c r="L28465" s="172"/>
    </row>
    <row r="28466" spans="7:12" x14ac:dyDescent="0.15">
      <c r="G28466"/>
      <c r="H28466"/>
      <c r="I28466"/>
      <c r="J28466"/>
      <c r="K28466"/>
      <c r="L28466" s="172"/>
    </row>
    <row r="28467" spans="7:12" x14ac:dyDescent="0.15">
      <c r="G28467"/>
      <c r="H28467"/>
      <c r="I28467"/>
      <c r="J28467"/>
      <c r="K28467"/>
      <c r="L28467" s="172"/>
    </row>
    <row r="28468" spans="7:12" x14ac:dyDescent="0.15">
      <c r="G28468"/>
      <c r="H28468"/>
      <c r="I28468"/>
      <c r="J28468"/>
      <c r="K28468"/>
      <c r="L28468" s="172"/>
    </row>
    <row r="28469" spans="7:12" x14ac:dyDescent="0.15">
      <c r="G28469"/>
      <c r="H28469"/>
      <c r="I28469"/>
      <c r="J28469"/>
      <c r="K28469"/>
      <c r="L28469" s="172"/>
    </row>
    <row r="28470" spans="7:12" x14ac:dyDescent="0.15">
      <c r="G28470"/>
      <c r="H28470"/>
      <c r="I28470"/>
      <c r="J28470"/>
      <c r="K28470"/>
      <c r="L28470" s="172"/>
    </row>
    <row r="28471" spans="7:12" x14ac:dyDescent="0.15">
      <c r="G28471"/>
      <c r="H28471"/>
      <c r="I28471"/>
      <c r="J28471"/>
      <c r="K28471"/>
      <c r="L28471" s="172"/>
    </row>
    <row r="28472" spans="7:12" x14ac:dyDescent="0.15">
      <c r="G28472"/>
      <c r="H28472"/>
      <c r="I28472"/>
      <c r="J28472"/>
      <c r="K28472"/>
      <c r="L28472" s="172"/>
    </row>
    <row r="28473" spans="7:12" x14ac:dyDescent="0.15">
      <c r="G28473"/>
      <c r="H28473"/>
      <c r="I28473"/>
      <c r="J28473"/>
      <c r="K28473"/>
      <c r="L28473" s="172"/>
    </row>
    <row r="28474" spans="7:12" x14ac:dyDescent="0.15">
      <c r="G28474"/>
      <c r="H28474"/>
      <c r="I28474"/>
      <c r="J28474"/>
      <c r="K28474"/>
      <c r="L28474" s="172"/>
    </row>
    <row r="28475" spans="7:12" x14ac:dyDescent="0.15">
      <c r="G28475"/>
      <c r="H28475"/>
      <c r="I28475"/>
      <c r="J28475"/>
      <c r="K28475"/>
      <c r="L28475" s="172"/>
    </row>
    <row r="28476" spans="7:12" x14ac:dyDescent="0.15">
      <c r="G28476"/>
      <c r="H28476"/>
      <c r="I28476"/>
      <c r="J28476"/>
      <c r="K28476"/>
      <c r="L28476" s="172"/>
    </row>
    <row r="28477" spans="7:12" x14ac:dyDescent="0.15">
      <c r="G28477"/>
      <c r="H28477"/>
      <c r="I28477"/>
      <c r="J28477"/>
      <c r="K28477"/>
      <c r="L28477" s="172"/>
    </row>
    <row r="28478" spans="7:12" x14ac:dyDescent="0.15">
      <c r="G28478"/>
      <c r="H28478"/>
      <c r="I28478"/>
      <c r="J28478"/>
      <c r="K28478"/>
      <c r="L28478" s="172"/>
    </row>
    <row r="28479" spans="7:12" x14ac:dyDescent="0.15">
      <c r="G28479"/>
      <c r="H28479"/>
      <c r="I28479"/>
      <c r="J28479"/>
      <c r="K28479"/>
      <c r="L28479" s="172"/>
    </row>
    <row r="28480" spans="7:12" x14ac:dyDescent="0.15">
      <c r="G28480"/>
      <c r="H28480"/>
      <c r="I28480"/>
      <c r="J28480"/>
      <c r="K28480"/>
      <c r="L28480" s="172"/>
    </row>
    <row r="28481" spans="7:12" x14ac:dyDescent="0.15">
      <c r="G28481"/>
      <c r="H28481"/>
      <c r="I28481"/>
      <c r="J28481"/>
      <c r="K28481"/>
      <c r="L28481" s="172"/>
    </row>
    <row r="28482" spans="7:12" x14ac:dyDescent="0.15">
      <c r="G28482"/>
      <c r="H28482"/>
      <c r="I28482"/>
      <c r="J28482"/>
      <c r="K28482"/>
      <c r="L28482" s="172"/>
    </row>
    <row r="28483" spans="7:12" x14ac:dyDescent="0.15">
      <c r="G28483"/>
      <c r="H28483"/>
      <c r="I28483"/>
      <c r="J28483"/>
      <c r="K28483"/>
      <c r="L28483" s="172"/>
    </row>
    <row r="28484" spans="7:12" x14ac:dyDescent="0.15">
      <c r="G28484"/>
      <c r="H28484"/>
      <c r="I28484"/>
      <c r="J28484"/>
      <c r="K28484"/>
      <c r="L28484" s="172"/>
    </row>
    <row r="28485" spans="7:12" x14ac:dyDescent="0.15">
      <c r="G28485"/>
      <c r="H28485"/>
      <c r="I28485"/>
      <c r="J28485"/>
      <c r="K28485"/>
      <c r="L28485" s="172"/>
    </row>
    <row r="28486" spans="7:12" x14ac:dyDescent="0.15">
      <c r="G28486"/>
      <c r="H28486"/>
      <c r="I28486"/>
      <c r="J28486"/>
      <c r="K28486"/>
      <c r="L28486" s="172"/>
    </row>
    <row r="28487" spans="7:12" x14ac:dyDescent="0.15">
      <c r="G28487"/>
      <c r="H28487"/>
      <c r="I28487"/>
      <c r="J28487"/>
      <c r="K28487"/>
      <c r="L28487" s="172"/>
    </row>
    <row r="28488" spans="7:12" x14ac:dyDescent="0.15">
      <c r="G28488"/>
      <c r="H28488"/>
      <c r="I28488"/>
      <c r="J28488"/>
      <c r="K28488"/>
      <c r="L28488" s="172"/>
    </row>
    <row r="28489" spans="7:12" x14ac:dyDescent="0.15">
      <c r="G28489"/>
      <c r="H28489"/>
      <c r="I28489"/>
      <c r="J28489"/>
      <c r="K28489"/>
      <c r="L28489" s="172"/>
    </row>
    <row r="28490" spans="7:12" x14ac:dyDescent="0.15">
      <c r="G28490"/>
      <c r="H28490"/>
      <c r="I28490"/>
      <c r="J28490"/>
      <c r="K28490"/>
      <c r="L28490" s="172"/>
    </row>
    <row r="28491" spans="7:12" x14ac:dyDescent="0.15">
      <c r="G28491"/>
      <c r="H28491"/>
      <c r="I28491"/>
      <c r="J28491"/>
      <c r="K28491"/>
      <c r="L28491" s="172"/>
    </row>
    <row r="28492" spans="7:12" x14ac:dyDescent="0.15">
      <c r="G28492"/>
      <c r="H28492"/>
      <c r="I28492"/>
      <c r="J28492"/>
      <c r="K28492"/>
      <c r="L28492" s="172"/>
    </row>
    <row r="28493" spans="7:12" x14ac:dyDescent="0.15">
      <c r="G28493"/>
      <c r="H28493"/>
      <c r="I28493"/>
      <c r="J28493"/>
      <c r="K28493"/>
      <c r="L28493" s="172"/>
    </row>
    <row r="28494" spans="7:12" x14ac:dyDescent="0.15">
      <c r="G28494"/>
      <c r="H28494"/>
      <c r="I28494"/>
      <c r="J28494"/>
      <c r="K28494"/>
      <c r="L28494" s="172"/>
    </row>
    <row r="28495" spans="7:12" x14ac:dyDescent="0.15">
      <c r="G28495"/>
      <c r="H28495"/>
      <c r="I28495"/>
      <c r="J28495"/>
      <c r="K28495"/>
      <c r="L28495" s="172"/>
    </row>
    <row r="28496" spans="7:12" x14ac:dyDescent="0.15">
      <c r="G28496"/>
      <c r="H28496"/>
      <c r="I28496"/>
      <c r="J28496"/>
      <c r="K28496"/>
      <c r="L28496" s="172"/>
    </row>
    <row r="28497" spans="7:12" x14ac:dyDescent="0.15">
      <c r="G28497"/>
      <c r="H28497"/>
      <c r="I28497"/>
      <c r="J28497"/>
      <c r="K28497"/>
      <c r="L28497" s="172"/>
    </row>
    <row r="28498" spans="7:12" x14ac:dyDescent="0.15">
      <c r="G28498"/>
      <c r="H28498"/>
      <c r="I28498"/>
      <c r="J28498"/>
      <c r="K28498"/>
      <c r="L28498" s="172"/>
    </row>
    <row r="28499" spans="7:12" x14ac:dyDescent="0.15">
      <c r="G28499"/>
      <c r="H28499"/>
      <c r="I28499"/>
      <c r="J28499"/>
      <c r="K28499"/>
      <c r="L28499" s="172"/>
    </row>
    <row r="28500" spans="7:12" x14ac:dyDescent="0.15">
      <c r="G28500"/>
      <c r="H28500"/>
      <c r="I28500"/>
      <c r="J28500"/>
      <c r="K28500"/>
      <c r="L28500" s="172"/>
    </row>
    <row r="28501" spans="7:12" x14ac:dyDescent="0.15">
      <c r="G28501"/>
      <c r="H28501"/>
      <c r="I28501"/>
      <c r="J28501"/>
      <c r="K28501"/>
      <c r="L28501" s="172"/>
    </row>
    <row r="28502" spans="7:12" x14ac:dyDescent="0.15">
      <c r="G28502"/>
      <c r="H28502"/>
      <c r="I28502"/>
      <c r="J28502"/>
      <c r="K28502"/>
      <c r="L28502" s="172"/>
    </row>
    <row r="28503" spans="7:12" x14ac:dyDescent="0.15">
      <c r="G28503"/>
      <c r="H28503"/>
      <c r="I28503"/>
      <c r="J28503"/>
      <c r="K28503"/>
      <c r="L28503" s="172"/>
    </row>
    <row r="28504" spans="7:12" x14ac:dyDescent="0.15">
      <c r="G28504"/>
      <c r="H28504"/>
      <c r="I28504"/>
      <c r="J28504"/>
      <c r="K28504"/>
      <c r="L28504" s="172"/>
    </row>
    <row r="28505" spans="7:12" x14ac:dyDescent="0.15">
      <c r="G28505"/>
      <c r="H28505"/>
      <c r="I28505"/>
      <c r="J28505"/>
      <c r="K28505"/>
      <c r="L28505" s="172"/>
    </row>
    <row r="28506" spans="7:12" x14ac:dyDescent="0.15">
      <c r="G28506"/>
      <c r="H28506"/>
      <c r="I28506"/>
      <c r="J28506"/>
      <c r="K28506"/>
      <c r="L28506" s="172"/>
    </row>
    <row r="28507" spans="7:12" x14ac:dyDescent="0.15">
      <c r="G28507"/>
      <c r="H28507"/>
      <c r="I28507"/>
      <c r="J28507"/>
      <c r="K28507"/>
      <c r="L28507" s="172"/>
    </row>
    <row r="28508" spans="7:12" x14ac:dyDescent="0.15">
      <c r="G28508"/>
      <c r="H28508"/>
      <c r="I28508"/>
      <c r="J28508"/>
      <c r="K28508"/>
      <c r="L28508" s="172"/>
    </row>
    <row r="28509" spans="7:12" x14ac:dyDescent="0.15">
      <c r="G28509"/>
      <c r="H28509"/>
      <c r="I28509"/>
      <c r="J28509"/>
      <c r="K28509"/>
      <c r="L28509" s="172"/>
    </row>
    <row r="28510" spans="7:12" x14ac:dyDescent="0.15">
      <c r="G28510"/>
      <c r="H28510"/>
      <c r="I28510"/>
      <c r="J28510"/>
      <c r="K28510"/>
      <c r="L28510" s="172"/>
    </row>
    <row r="28511" spans="7:12" x14ac:dyDescent="0.15">
      <c r="G28511"/>
      <c r="H28511"/>
      <c r="I28511"/>
      <c r="J28511"/>
      <c r="K28511"/>
      <c r="L28511" s="172"/>
    </row>
    <row r="28512" spans="7:12" x14ac:dyDescent="0.15">
      <c r="G28512"/>
      <c r="H28512"/>
      <c r="I28512"/>
      <c r="J28512"/>
      <c r="K28512"/>
      <c r="L28512" s="172"/>
    </row>
    <row r="28513" spans="7:12" x14ac:dyDescent="0.15">
      <c r="G28513"/>
      <c r="H28513"/>
      <c r="I28513"/>
      <c r="J28513"/>
      <c r="K28513"/>
      <c r="L28513" s="172"/>
    </row>
    <row r="28514" spans="7:12" x14ac:dyDescent="0.15">
      <c r="G28514"/>
      <c r="H28514"/>
      <c r="I28514"/>
      <c r="J28514"/>
      <c r="K28514"/>
      <c r="L28514" s="172"/>
    </row>
    <row r="28515" spans="7:12" x14ac:dyDescent="0.15">
      <c r="G28515"/>
      <c r="H28515"/>
      <c r="I28515"/>
      <c r="J28515"/>
      <c r="K28515"/>
      <c r="L28515" s="172"/>
    </row>
    <row r="28516" spans="7:12" x14ac:dyDescent="0.15">
      <c r="G28516"/>
      <c r="H28516"/>
      <c r="I28516"/>
      <c r="J28516"/>
      <c r="K28516"/>
      <c r="L28516" s="172"/>
    </row>
    <row r="28517" spans="7:12" x14ac:dyDescent="0.15">
      <c r="G28517"/>
      <c r="H28517"/>
      <c r="I28517"/>
      <c r="J28517"/>
      <c r="K28517"/>
      <c r="L28517" s="172"/>
    </row>
    <row r="28518" spans="7:12" x14ac:dyDescent="0.15">
      <c r="G28518"/>
      <c r="H28518"/>
      <c r="I28518"/>
      <c r="J28518"/>
      <c r="K28518"/>
      <c r="L28518" s="172"/>
    </row>
    <row r="28519" spans="7:12" x14ac:dyDescent="0.15">
      <c r="G28519"/>
      <c r="H28519"/>
      <c r="I28519"/>
      <c r="J28519"/>
      <c r="K28519"/>
      <c r="L28519" s="172"/>
    </row>
    <row r="28520" spans="7:12" x14ac:dyDescent="0.15">
      <c r="G28520"/>
      <c r="H28520"/>
      <c r="I28520"/>
      <c r="J28520"/>
      <c r="K28520"/>
      <c r="L28520" s="172"/>
    </row>
    <row r="28521" spans="7:12" x14ac:dyDescent="0.15">
      <c r="G28521"/>
      <c r="H28521"/>
      <c r="I28521"/>
      <c r="J28521"/>
      <c r="K28521"/>
      <c r="L28521" s="172"/>
    </row>
    <row r="28522" spans="7:12" x14ac:dyDescent="0.15">
      <c r="G28522"/>
      <c r="H28522"/>
      <c r="I28522"/>
      <c r="J28522"/>
      <c r="K28522"/>
      <c r="L28522" s="172"/>
    </row>
    <row r="28523" spans="7:12" x14ac:dyDescent="0.15">
      <c r="G28523"/>
      <c r="H28523"/>
      <c r="I28523"/>
      <c r="J28523"/>
      <c r="K28523"/>
      <c r="L28523" s="172"/>
    </row>
    <row r="28524" spans="7:12" x14ac:dyDescent="0.15">
      <c r="G28524"/>
      <c r="H28524"/>
      <c r="I28524"/>
      <c r="J28524"/>
      <c r="K28524"/>
      <c r="L28524" s="172"/>
    </row>
    <row r="28525" spans="7:12" x14ac:dyDescent="0.15">
      <c r="G28525"/>
      <c r="H28525"/>
      <c r="I28525"/>
      <c r="J28525"/>
      <c r="K28525"/>
      <c r="L28525" s="172"/>
    </row>
    <row r="28526" spans="7:12" x14ac:dyDescent="0.15">
      <c r="G28526"/>
      <c r="H28526"/>
      <c r="I28526"/>
      <c r="J28526"/>
      <c r="K28526"/>
      <c r="L28526" s="172"/>
    </row>
    <row r="28527" spans="7:12" x14ac:dyDescent="0.15">
      <c r="G28527"/>
      <c r="H28527"/>
      <c r="I28527"/>
      <c r="J28527"/>
      <c r="K28527"/>
      <c r="L28527" s="172"/>
    </row>
    <row r="28528" spans="7:12" x14ac:dyDescent="0.15">
      <c r="G28528"/>
      <c r="H28528"/>
      <c r="I28528"/>
      <c r="J28528"/>
      <c r="K28528"/>
      <c r="L28528" s="172"/>
    </row>
    <row r="28529" spans="7:12" x14ac:dyDescent="0.15">
      <c r="G28529"/>
      <c r="H28529"/>
      <c r="I28529"/>
      <c r="J28529"/>
      <c r="K28529"/>
      <c r="L28529" s="172"/>
    </row>
    <row r="28530" spans="7:12" x14ac:dyDescent="0.15">
      <c r="G28530"/>
      <c r="H28530"/>
      <c r="I28530"/>
      <c r="J28530"/>
      <c r="K28530"/>
      <c r="L28530" s="172"/>
    </row>
    <row r="28531" spans="7:12" x14ac:dyDescent="0.15">
      <c r="G28531"/>
      <c r="H28531"/>
      <c r="I28531"/>
      <c r="J28531"/>
      <c r="K28531"/>
      <c r="L28531" s="172"/>
    </row>
    <row r="28532" spans="7:12" x14ac:dyDescent="0.15">
      <c r="G28532"/>
      <c r="H28532"/>
      <c r="I28532"/>
      <c r="J28532"/>
      <c r="K28532"/>
      <c r="L28532" s="172"/>
    </row>
    <row r="28533" spans="7:12" x14ac:dyDescent="0.15">
      <c r="G28533"/>
      <c r="H28533"/>
      <c r="I28533"/>
      <c r="J28533"/>
      <c r="K28533"/>
      <c r="L28533" s="172"/>
    </row>
    <row r="28534" spans="7:12" x14ac:dyDescent="0.15">
      <c r="G28534"/>
      <c r="H28534"/>
      <c r="I28534"/>
      <c r="J28534"/>
      <c r="K28534"/>
      <c r="L28534" s="172"/>
    </row>
    <row r="28535" spans="7:12" x14ac:dyDescent="0.15">
      <c r="G28535"/>
      <c r="H28535"/>
      <c r="I28535"/>
      <c r="J28535"/>
      <c r="K28535"/>
      <c r="L28535" s="172"/>
    </row>
    <row r="28536" spans="7:12" x14ac:dyDescent="0.15">
      <c r="G28536"/>
      <c r="H28536"/>
      <c r="I28536"/>
      <c r="J28536"/>
      <c r="K28536"/>
      <c r="L28536" s="172"/>
    </row>
    <row r="28537" spans="7:12" x14ac:dyDescent="0.15">
      <c r="G28537"/>
      <c r="H28537"/>
      <c r="I28537"/>
      <c r="J28537"/>
      <c r="K28537"/>
      <c r="L28537" s="172"/>
    </row>
    <row r="28538" spans="7:12" x14ac:dyDescent="0.15">
      <c r="G28538"/>
      <c r="H28538"/>
      <c r="I28538"/>
      <c r="J28538"/>
      <c r="K28538"/>
      <c r="L28538" s="172"/>
    </row>
    <row r="28539" spans="7:12" x14ac:dyDescent="0.15">
      <c r="G28539"/>
      <c r="H28539"/>
      <c r="I28539"/>
      <c r="J28539"/>
      <c r="K28539"/>
      <c r="L28539" s="172"/>
    </row>
    <row r="28540" spans="7:12" x14ac:dyDescent="0.15">
      <c r="G28540"/>
      <c r="H28540"/>
      <c r="I28540"/>
      <c r="J28540"/>
      <c r="K28540"/>
      <c r="L28540" s="172"/>
    </row>
    <row r="28541" spans="7:12" x14ac:dyDescent="0.15">
      <c r="G28541"/>
      <c r="H28541"/>
      <c r="I28541"/>
      <c r="J28541"/>
      <c r="K28541"/>
      <c r="L28541" s="172"/>
    </row>
    <row r="28542" spans="7:12" x14ac:dyDescent="0.15">
      <c r="G28542"/>
      <c r="H28542"/>
      <c r="I28542"/>
      <c r="J28542"/>
      <c r="K28542"/>
      <c r="L28542" s="172"/>
    </row>
    <row r="28543" spans="7:12" x14ac:dyDescent="0.15">
      <c r="G28543"/>
      <c r="H28543"/>
      <c r="I28543"/>
      <c r="J28543"/>
      <c r="K28543"/>
      <c r="L28543" s="172"/>
    </row>
    <row r="28544" spans="7:12" x14ac:dyDescent="0.15">
      <c r="G28544"/>
      <c r="H28544"/>
      <c r="I28544"/>
      <c r="J28544"/>
      <c r="K28544"/>
      <c r="L28544" s="172"/>
    </row>
    <row r="28545" spans="7:12" x14ac:dyDescent="0.15">
      <c r="G28545"/>
      <c r="H28545"/>
      <c r="I28545"/>
      <c r="J28545"/>
      <c r="K28545"/>
      <c r="L28545" s="172"/>
    </row>
    <row r="28546" spans="7:12" x14ac:dyDescent="0.15">
      <c r="G28546"/>
      <c r="H28546"/>
      <c r="I28546"/>
      <c r="J28546"/>
      <c r="K28546"/>
      <c r="L28546" s="172"/>
    </row>
    <row r="28547" spans="7:12" x14ac:dyDescent="0.15">
      <c r="G28547"/>
      <c r="H28547"/>
      <c r="I28547"/>
      <c r="J28547"/>
      <c r="K28547"/>
      <c r="L28547" s="172"/>
    </row>
    <row r="28548" spans="7:12" x14ac:dyDescent="0.15">
      <c r="G28548"/>
      <c r="H28548"/>
      <c r="I28548"/>
      <c r="J28548"/>
      <c r="K28548"/>
      <c r="L28548" s="172"/>
    </row>
    <row r="28549" spans="7:12" x14ac:dyDescent="0.15">
      <c r="G28549"/>
      <c r="H28549"/>
      <c r="I28549"/>
      <c r="J28549"/>
      <c r="K28549"/>
      <c r="L28549" s="172"/>
    </row>
    <row r="28550" spans="7:12" x14ac:dyDescent="0.15">
      <c r="G28550"/>
      <c r="H28550"/>
      <c r="I28550"/>
      <c r="J28550"/>
      <c r="K28550"/>
      <c r="L28550" s="172"/>
    </row>
    <row r="28551" spans="7:12" x14ac:dyDescent="0.15">
      <c r="G28551"/>
      <c r="H28551"/>
      <c r="I28551"/>
      <c r="J28551"/>
      <c r="K28551"/>
      <c r="L28551" s="172"/>
    </row>
    <row r="28552" spans="7:12" x14ac:dyDescent="0.15">
      <c r="G28552"/>
      <c r="H28552"/>
      <c r="I28552"/>
      <c r="J28552"/>
      <c r="K28552"/>
      <c r="L28552" s="172"/>
    </row>
    <row r="28553" spans="7:12" x14ac:dyDescent="0.15">
      <c r="G28553"/>
      <c r="H28553"/>
      <c r="I28553"/>
      <c r="J28553"/>
      <c r="K28553"/>
      <c r="L28553" s="172"/>
    </row>
    <row r="28554" spans="7:12" x14ac:dyDescent="0.15">
      <c r="G28554"/>
      <c r="H28554"/>
      <c r="I28554"/>
      <c r="J28554"/>
      <c r="K28554"/>
      <c r="L28554" s="172"/>
    </row>
    <row r="28555" spans="7:12" x14ac:dyDescent="0.15">
      <c r="G28555"/>
      <c r="H28555"/>
      <c r="I28555"/>
      <c r="J28555"/>
      <c r="K28555"/>
      <c r="L28555" s="172"/>
    </row>
    <row r="28556" spans="7:12" x14ac:dyDescent="0.15">
      <c r="G28556"/>
      <c r="H28556"/>
      <c r="I28556"/>
      <c r="J28556"/>
      <c r="K28556"/>
      <c r="L28556" s="172"/>
    </row>
    <row r="28557" spans="7:12" x14ac:dyDescent="0.15">
      <c r="G28557"/>
      <c r="H28557"/>
      <c r="I28557"/>
      <c r="J28557"/>
      <c r="K28557"/>
      <c r="L28557" s="172"/>
    </row>
    <row r="28558" spans="7:12" x14ac:dyDescent="0.15">
      <c r="G28558"/>
      <c r="H28558"/>
      <c r="I28558"/>
      <c r="J28558"/>
      <c r="K28558"/>
      <c r="L28558" s="172"/>
    </row>
    <row r="28559" spans="7:12" x14ac:dyDescent="0.15">
      <c r="G28559"/>
      <c r="H28559"/>
      <c r="I28559"/>
      <c r="J28559"/>
      <c r="K28559"/>
      <c r="L28559" s="172"/>
    </row>
    <row r="28560" spans="7:12" x14ac:dyDescent="0.15">
      <c r="G28560"/>
      <c r="H28560"/>
      <c r="I28560"/>
      <c r="J28560"/>
      <c r="K28560"/>
      <c r="L28560" s="172"/>
    </row>
    <row r="28561" spans="7:12" x14ac:dyDescent="0.15">
      <c r="G28561"/>
      <c r="H28561"/>
      <c r="I28561"/>
      <c r="J28561"/>
      <c r="K28561"/>
      <c r="L28561" s="172"/>
    </row>
    <row r="28562" spans="7:12" x14ac:dyDescent="0.15">
      <c r="G28562"/>
      <c r="H28562"/>
      <c r="I28562"/>
      <c r="J28562"/>
      <c r="K28562"/>
      <c r="L28562" s="172"/>
    </row>
    <row r="28563" spans="7:12" x14ac:dyDescent="0.15">
      <c r="G28563"/>
      <c r="H28563"/>
      <c r="I28563"/>
      <c r="J28563"/>
      <c r="K28563"/>
      <c r="L28563" s="172"/>
    </row>
    <row r="28564" spans="7:12" x14ac:dyDescent="0.15">
      <c r="G28564"/>
      <c r="H28564"/>
      <c r="I28564"/>
      <c r="J28564"/>
      <c r="K28564"/>
      <c r="L28564" s="172"/>
    </row>
    <row r="28565" spans="7:12" x14ac:dyDescent="0.15">
      <c r="G28565"/>
      <c r="H28565"/>
      <c r="I28565"/>
      <c r="J28565"/>
      <c r="K28565"/>
      <c r="L28565" s="172"/>
    </row>
    <row r="28566" spans="7:12" x14ac:dyDescent="0.15">
      <c r="G28566"/>
      <c r="H28566"/>
      <c r="I28566"/>
      <c r="J28566"/>
      <c r="K28566"/>
      <c r="L28566" s="172"/>
    </row>
    <row r="28567" spans="7:12" x14ac:dyDescent="0.15">
      <c r="G28567"/>
      <c r="H28567"/>
      <c r="I28567"/>
      <c r="J28567"/>
      <c r="K28567"/>
      <c r="L28567" s="172"/>
    </row>
    <row r="28568" spans="7:12" x14ac:dyDescent="0.15">
      <c r="G28568"/>
      <c r="H28568"/>
      <c r="I28568"/>
      <c r="J28568"/>
      <c r="K28568"/>
      <c r="L28568" s="172"/>
    </row>
    <row r="28569" spans="7:12" x14ac:dyDescent="0.15">
      <c r="G28569"/>
      <c r="H28569"/>
      <c r="I28569"/>
      <c r="J28569"/>
      <c r="K28569"/>
      <c r="L28569" s="172"/>
    </row>
    <row r="28570" spans="7:12" x14ac:dyDescent="0.15">
      <c r="G28570"/>
      <c r="H28570"/>
      <c r="I28570"/>
      <c r="J28570"/>
      <c r="K28570"/>
      <c r="L28570" s="172"/>
    </row>
    <row r="28571" spans="7:12" x14ac:dyDescent="0.15">
      <c r="G28571"/>
      <c r="H28571"/>
      <c r="I28571"/>
      <c r="J28571"/>
      <c r="K28571"/>
      <c r="L28571" s="172"/>
    </row>
    <row r="28572" spans="7:12" x14ac:dyDescent="0.15">
      <c r="G28572"/>
      <c r="H28572"/>
      <c r="I28572"/>
      <c r="J28572"/>
      <c r="K28572"/>
      <c r="L28572" s="172"/>
    </row>
    <row r="28573" spans="7:12" x14ac:dyDescent="0.15">
      <c r="G28573"/>
      <c r="H28573"/>
      <c r="I28573"/>
      <c r="J28573"/>
      <c r="K28573"/>
      <c r="L28573" s="172"/>
    </row>
    <row r="28574" spans="7:12" x14ac:dyDescent="0.15">
      <c r="G28574"/>
      <c r="H28574"/>
      <c r="I28574"/>
      <c r="J28574"/>
      <c r="K28574"/>
      <c r="L28574" s="172"/>
    </row>
    <row r="28575" spans="7:12" x14ac:dyDescent="0.15">
      <c r="G28575"/>
      <c r="H28575"/>
      <c r="I28575"/>
      <c r="J28575"/>
      <c r="K28575"/>
      <c r="L28575" s="172"/>
    </row>
    <row r="28576" spans="7:12" x14ac:dyDescent="0.15">
      <c r="G28576"/>
      <c r="H28576"/>
      <c r="I28576"/>
      <c r="J28576"/>
      <c r="K28576"/>
      <c r="L28576" s="172"/>
    </row>
    <row r="28577" spans="7:12" x14ac:dyDescent="0.15">
      <c r="G28577"/>
      <c r="H28577"/>
      <c r="I28577"/>
      <c r="J28577"/>
      <c r="K28577"/>
      <c r="L28577" s="172"/>
    </row>
    <row r="28578" spans="7:12" x14ac:dyDescent="0.15">
      <c r="G28578"/>
      <c r="H28578"/>
      <c r="I28578"/>
      <c r="J28578"/>
      <c r="K28578"/>
      <c r="L28578" s="172"/>
    </row>
    <row r="28579" spans="7:12" x14ac:dyDescent="0.15">
      <c r="G28579"/>
      <c r="H28579"/>
      <c r="I28579"/>
      <c r="J28579"/>
      <c r="K28579"/>
      <c r="L28579" s="172"/>
    </row>
    <row r="28580" spans="7:12" x14ac:dyDescent="0.15">
      <c r="G28580"/>
      <c r="H28580"/>
      <c r="I28580"/>
      <c r="J28580"/>
      <c r="K28580"/>
      <c r="L28580" s="172"/>
    </row>
    <row r="28581" spans="7:12" x14ac:dyDescent="0.15">
      <c r="G28581"/>
      <c r="H28581"/>
      <c r="I28581"/>
      <c r="J28581"/>
      <c r="K28581"/>
      <c r="L28581" s="172"/>
    </row>
    <row r="28582" spans="7:12" x14ac:dyDescent="0.15">
      <c r="G28582"/>
      <c r="H28582"/>
      <c r="I28582"/>
      <c r="J28582"/>
      <c r="K28582"/>
      <c r="L28582" s="172"/>
    </row>
    <row r="28583" spans="7:12" x14ac:dyDescent="0.15">
      <c r="G28583"/>
      <c r="H28583"/>
      <c r="I28583"/>
      <c r="J28583"/>
      <c r="K28583"/>
      <c r="L28583" s="172"/>
    </row>
    <row r="28584" spans="7:12" x14ac:dyDescent="0.15">
      <c r="G28584"/>
      <c r="H28584"/>
      <c r="I28584"/>
      <c r="J28584"/>
      <c r="K28584"/>
      <c r="L28584" s="172"/>
    </row>
    <row r="28585" spans="7:12" x14ac:dyDescent="0.15">
      <c r="G28585"/>
      <c r="H28585"/>
      <c r="I28585"/>
      <c r="J28585"/>
      <c r="K28585"/>
      <c r="L28585" s="172"/>
    </row>
    <row r="28586" spans="7:12" x14ac:dyDescent="0.15">
      <c r="G28586"/>
      <c r="H28586"/>
      <c r="I28586"/>
      <c r="J28586"/>
      <c r="K28586"/>
      <c r="L28586" s="172"/>
    </row>
    <row r="28587" spans="7:12" x14ac:dyDescent="0.15">
      <c r="G28587"/>
      <c r="H28587"/>
      <c r="I28587"/>
      <c r="J28587"/>
      <c r="K28587"/>
      <c r="L28587" s="172"/>
    </row>
    <row r="28588" spans="7:12" x14ac:dyDescent="0.15">
      <c r="G28588"/>
      <c r="H28588"/>
      <c r="I28588"/>
      <c r="J28588"/>
      <c r="K28588"/>
      <c r="L28588" s="172"/>
    </row>
    <row r="28589" spans="7:12" x14ac:dyDescent="0.15">
      <c r="G28589"/>
      <c r="H28589"/>
      <c r="I28589"/>
      <c r="J28589"/>
      <c r="K28589"/>
      <c r="L28589" s="172"/>
    </row>
    <row r="28590" spans="7:12" x14ac:dyDescent="0.15">
      <c r="G28590"/>
      <c r="H28590"/>
      <c r="I28590"/>
      <c r="J28590"/>
      <c r="K28590"/>
      <c r="L28590" s="172"/>
    </row>
    <row r="28591" spans="7:12" x14ac:dyDescent="0.15">
      <c r="G28591"/>
      <c r="H28591"/>
      <c r="I28591"/>
      <c r="J28591"/>
      <c r="K28591"/>
      <c r="L28591" s="172"/>
    </row>
    <row r="28592" spans="7:12" x14ac:dyDescent="0.15">
      <c r="G28592"/>
      <c r="H28592"/>
      <c r="I28592"/>
      <c r="J28592"/>
      <c r="K28592"/>
      <c r="L28592" s="172"/>
    </row>
    <row r="28593" spans="7:12" x14ac:dyDescent="0.15">
      <c r="G28593"/>
      <c r="H28593"/>
      <c r="I28593"/>
      <c r="J28593"/>
      <c r="K28593"/>
      <c r="L28593" s="172"/>
    </row>
    <row r="28594" spans="7:12" x14ac:dyDescent="0.15">
      <c r="G28594"/>
      <c r="H28594"/>
      <c r="I28594"/>
      <c r="J28594"/>
      <c r="K28594"/>
      <c r="L28594" s="172"/>
    </row>
    <row r="28595" spans="7:12" x14ac:dyDescent="0.15">
      <c r="G28595"/>
      <c r="H28595"/>
      <c r="I28595"/>
      <c r="J28595"/>
      <c r="K28595"/>
      <c r="L28595" s="172"/>
    </row>
    <row r="28596" spans="7:12" x14ac:dyDescent="0.15">
      <c r="G28596"/>
      <c r="H28596"/>
      <c r="I28596"/>
      <c r="J28596"/>
      <c r="K28596"/>
      <c r="L28596" s="172"/>
    </row>
    <row r="28597" spans="7:12" x14ac:dyDescent="0.15">
      <c r="G28597"/>
      <c r="H28597"/>
      <c r="I28597"/>
      <c r="J28597"/>
      <c r="K28597"/>
      <c r="L28597" s="172"/>
    </row>
    <row r="28598" spans="7:12" x14ac:dyDescent="0.15">
      <c r="G28598"/>
      <c r="H28598"/>
      <c r="I28598"/>
      <c r="J28598"/>
      <c r="K28598"/>
      <c r="L28598" s="172"/>
    </row>
    <row r="28599" spans="7:12" x14ac:dyDescent="0.15">
      <c r="G28599"/>
      <c r="H28599"/>
      <c r="I28599"/>
      <c r="J28599"/>
      <c r="K28599"/>
      <c r="L28599" s="172"/>
    </row>
    <row r="28600" spans="7:12" x14ac:dyDescent="0.15">
      <c r="G28600"/>
      <c r="H28600"/>
      <c r="I28600"/>
      <c r="J28600"/>
      <c r="K28600"/>
      <c r="L28600" s="172"/>
    </row>
    <row r="28601" spans="7:12" x14ac:dyDescent="0.15">
      <c r="G28601"/>
      <c r="H28601"/>
      <c r="I28601"/>
      <c r="J28601"/>
      <c r="K28601"/>
      <c r="L28601" s="172"/>
    </row>
    <row r="28602" spans="7:12" x14ac:dyDescent="0.15">
      <c r="G28602"/>
      <c r="H28602"/>
      <c r="I28602"/>
      <c r="J28602"/>
      <c r="K28602"/>
      <c r="L28602" s="172"/>
    </row>
    <row r="28603" spans="7:12" x14ac:dyDescent="0.15">
      <c r="G28603"/>
      <c r="H28603"/>
      <c r="I28603"/>
      <c r="J28603"/>
      <c r="K28603"/>
      <c r="L28603" s="172"/>
    </row>
    <row r="28604" spans="7:12" x14ac:dyDescent="0.15">
      <c r="G28604"/>
      <c r="H28604"/>
      <c r="I28604"/>
      <c r="J28604"/>
      <c r="K28604"/>
      <c r="L28604" s="172"/>
    </row>
    <row r="28605" spans="7:12" x14ac:dyDescent="0.15">
      <c r="G28605"/>
      <c r="H28605"/>
      <c r="I28605"/>
      <c r="J28605"/>
      <c r="K28605"/>
      <c r="L28605" s="172"/>
    </row>
    <row r="28606" spans="7:12" x14ac:dyDescent="0.15">
      <c r="G28606"/>
      <c r="H28606"/>
      <c r="I28606"/>
      <c r="J28606"/>
      <c r="K28606"/>
      <c r="L28606" s="172"/>
    </row>
    <row r="28607" spans="7:12" x14ac:dyDescent="0.15">
      <c r="G28607"/>
      <c r="H28607"/>
      <c r="I28607"/>
      <c r="J28607"/>
      <c r="K28607"/>
      <c r="L28607" s="172"/>
    </row>
    <row r="28608" spans="7:12" x14ac:dyDescent="0.15">
      <c r="G28608"/>
      <c r="H28608"/>
      <c r="I28608"/>
      <c r="J28608"/>
      <c r="K28608"/>
      <c r="L28608" s="172"/>
    </row>
    <row r="28609" spans="7:12" x14ac:dyDescent="0.15">
      <c r="G28609"/>
      <c r="H28609"/>
      <c r="I28609"/>
      <c r="J28609"/>
      <c r="K28609"/>
      <c r="L28609" s="172"/>
    </row>
    <row r="28610" spans="7:12" x14ac:dyDescent="0.15">
      <c r="G28610"/>
      <c r="H28610"/>
      <c r="I28610"/>
      <c r="J28610"/>
      <c r="K28610"/>
      <c r="L28610" s="172"/>
    </row>
    <row r="28611" spans="7:12" x14ac:dyDescent="0.15">
      <c r="G28611"/>
      <c r="H28611"/>
      <c r="I28611"/>
      <c r="J28611"/>
      <c r="K28611"/>
      <c r="L28611" s="172"/>
    </row>
    <row r="28612" spans="7:12" x14ac:dyDescent="0.15">
      <c r="G28612"/>
      <c r="H28612"/>
      <c r="I28612"/>
      <c r="J28612"/>
      <c r="K28612"/>
      <c r="L28612" s="172"/>
    </row>
    <row r="28613" spans="7:12" x14ac:dyDescent="0.15">
      <c r="G28613"/>
      <c r="H28613"/>
      <c r="I28613"/>
      <c r="J28613"/>
      <c r="K28613"/>
      <c r="L28613" s="172"/>
    </row>
    <row r="28614" spans="7:12" x14ac:dyDescent="0.15">
      <c r="G28614"/>
      <c r="H28614"/>
      <c r="I28614"/>
      <c r="J28614"/>
      <c r="K28614"/>
      <c r="L28614" s="172"/>
    </row>
    <row r="28615" spans="7:12" x14ac:dyDescent="0.15">
      <c r="G28615"/>
      <c r="H28615"/>
      <c r="I28615"/>
      <c r="J28615"/>
      <c r="K28615"/>
      <c r="L28615" s="172"/>
    </row>
    <row r="28616" spans="7:12" x14ac:dyDescent="0.15">
      <c r="G28616"/>
      <c r="H28616"/>
      <c r="I28616"/>
      <c r="J28616"/>
      <c r="K28616"/>
      <c r="L28616" s="172"/>
    </row>
    <row r="28617" spans="7:12" x14ac:dyDescent="0.15">
      <c r="G28617"/>
      <c r="H28617"/>
      <c r="I28617"/>
      <c r="J28617"/>
      <c r="K28617"/>
      <c r="L28617" s="172"/>
    </row>
    <row r="28618" spans="7:12" x14ac:dyDescent="0.15">
      <c r="G28618"/>
      <c r="H28618"/>
      <c r="I28618"/>
      <c r="J28618"/>
      <c r="K28618"/>
      <c r="L28618" s="172"/>
    </row>
    <row r="28619" spans="7:12" x14ac:dyDescent="0.15">
      <c r="G28619"/>
      <c r="H28619"/>
      <c r="I28619"/>
      <c r="J28619"/>
      <c r="K28619"/>
      <c r="L28619" s="172"/>
    </row>
    <row r="28620" spans="7:12" x14ac:dyDescent="0.15">
      <c r="G28620"/>
      <c r="H28620"/>
      <c r="I28620"/>
      <c r="J28620"/>
      <c r="K28620"/>
      <c r="L28620" s="172"/>
    </row>
    <row r="28621" spans="7:12" x14ac:dyDescent="0.15">
      <c r="G28621"/>
      <c r="H28621"/>
      <c r="I28621"/>
      <c r="J28621"/>
      <c r="K28621"/>
      <c r="L28621" s="172"/>
    </row>
    <row r="28622" spans="7:12" x14ac:dyDescent="0.15">
      <c r="G28622"/>
      <c r="H28622"/>
      <c r="I28622"/>
      <c r="J28622"/>
      <c r="K28622"/>
      <c r="L28622" s="172"/>
    </row>
    <row r="28623" spans="7:12" x14ac:dyDescent="0.15">
      <c r="G28623"/>
      <c r="H28623"/>
      <c r="I28623"/>
      <c r="J28623"/>
      <c r="K28623"/>
      <c r="L28623" s="172"/>
    </row>
    <row r="28624" spans="7:12" x14ac:dyDescent="0.15">
      <c r="G28624"/>
      <c r="H28624"/>
      <c r="I28624"/>
      <c r="J28624"/>
      <c r="K28624"/>
      <c r="L28624" s="172"/>
    </row>
    <row r="28625" spans="7:12" x14ac:dyDescent="0.15">
      <c r="G28625"/>
      <c r="H28625"/>
      <c r="I28625"/>
      <c r="J28625"/>
      <c r="K28625"/>
      <c r="L28625" s="172"/>
    </row>
    <row r="28626" spans="7:12" x14ac:dyDescent="0.15">
      <c r="G28626"/>
      <c r="H28626"/>
      <c r="I28626"/>
      <c r="J28626"/>
      <c r="K28626"/>
      <c r="L28626" s="172"/>
    </row>
    <row r="28627" spans="7:12" x14ac:dyDescent="0.15">
      <c r="G28627"/>
      <c r="H28627"/>
      <c r="I28627"/>
      <c r="J28627"/>
      <c r="K28627"/>
      <c r="L28627" s="172"/>
    </row>
    <row r="28628" spans="7:12" x14ac:dyDescent="0.15">
      <c r="G28628"/>
      <c r="H28628"/>
      <c r="I28628"/>
      <c r="J28628"/>
      <c r="K28628"/>
      <c r="L28628" s="172"/>
    </row>
    <row r="28629" spans="7:12" x14ac:dyDescent="0.15">
      <c r="G28629"/>
      <c r="H28629"/>
      <c r="I28629"/>
      <c r="J28629"/>
      <c r="K28629"/>
      <c r="L28629" s="172"/>
    </row>
    <row r="28630" spans="7:12" x14ac:dyDescent="0.15">
      <c r="G28630"/>
      <c r="H28630"/>
      <c r="I28630"/>
      <c r="J28630"/>
      <c r="K28630"/>
      <c r="L28630" s="172"/>
    </row>
    <row r="28631" spans="7:12" x14ac:dyDescent="0.15">
      <c r="G28631"/>
      <c r="H28631"/>
      <c r="I28631"/>
      <c r="J28631"/>
      <c r="K28631"/>
      <c r="L28631" s="172"/>
    </row>
    <row r="28632" spans="7:12" x14ac:dyDescent="0.15">
      <c r="G28632"/>
      <c r="H28632"/>
      <c r="I28632"/>
      <c r="J28632"/>
      <c r="K28632"/>
      <c r="L28632" s="172"/>
    </row>
    <row r="28633" spans="7:12" x14ac:dyDescent="0.15">
      <c r="G28633"/>
      <c r="H28633"/>
      <c r="I28633"/>
      <c r="J28633"/>
      <c r="K28633"/>
      <c r="L28633" s="172"/>
    </row>
    <row r="28634" spans="7:12" x14ac:dyDescent="0.15">
      <c r="G28634"/>
      <c r="H28634"/>
      <c r="I28634"/>
      <c r="J28634"/>
      <c r="K28634"/>
      <c r="L28634" s="172"/>
    </row>
    <row r="28635" spans="7:12" x14ac:dyDescent="0.15">
      <c r="G28635"/>
      <c r="H28635"/>
      <c r="I28635"/>
      <c r="J28635"/>
      <c r="K28635"/>
      <c r="L28635" s="172"/>
    </row>
    <row r="28636" spans="7:12" x14ac:dyDescent="0.15">
      <c r="G28636"/>
      <c r="H28636"/>
      <c r="I28636"/>
      <c r="J28636"/>
      <c r="K28636"/>
      <c r="L28636" s="172"/>
    </row>
    <row r="28637" spans="7:12" x14ac:dyDescent="0.15">
      <c r="G28637"/>
      <c r="H28637"/>
      <c r="I28637"/>
      <c r="J28637"/>
      <c r="K28637"/>
      <c r="L28637" s="172"/>
    </row>
    <row r="28638" spans="7:12" x14ac:dyDescent="0.15">
      <c r="G28638"/>
      <c r="H28638"/>
      <c r="I28638"/>
      <c r="J28638"/>
      <c r="K28638"/>
      <c r="L28638" s="172"/>
    </row>
    <row r="28639" spans="7:12" x14ac:dyDescent="0.15">
      <c r="G28639"/>
      <c r="H28639"/>
      <c r="I28639"/>
      <c r="J28639"/>
      <c r="K28639"/>
      <c r="L28639" s="172"/>
    </row>
    <row r="28640" spans="7:12" x14ac:dyDescent="0.15">
      <c r="G28640"/>
      <c r="H28640"/>
      <c r="I28640"/>
      <c r="J28640"/>
      <c r="K28640"/>
      <c r="L28640" s="172"/>
    </row>
    <row r="28641" spans="7:12" x14ac:dyDescent="0.15">
      <c r="G28641"/>
      <c r="H28641"/>
      <c r="I28641"/>
      <c r="J28641"/>
      <c r="K28641"/>
      <c r="L28641" s="172"/>
    </row>
    <row r="28642" spans="7:12" x14ac:dyDescent="0.15">
      <c r="G28642"/>
      <c r="H28642"/>
      <c r="I28642"/>
      <c r="J28642"/>
      <c r="K28642"/>
      <c r="L28642" s="172"/>
    </row>
    <row r="28643" spans="7:12" x14ac:dyDescent="0.15">
      <c r="G28643"/>
      <c r="H28643"/>
      <c r="I28643"/>
      <c r="J28643"/>
      <c r="K28643"/>
      <c r="L28643" s="172"/>
    </row>
    <row r="28644" spans="7:12" x14ac:dyDescent="0.15">
      <c r="G28644"/>
      <c r="H28644"/>
      <c r="I28644"/>
      <c r="J28644"/>
      <c r="K28644"/>
      <c r="L28644" s="172"/>
    </row>
    <row r="28645" spans="7:12" x14ac:dyDescent="0.15">
      <c r="G28645"/>
      <c r="H28645"/>
      <c r="I28645"/>
      <c r="J28645"/>
      <c r="K28645"/>
      <c r="L28645" s="172"/>
    </row>
    <row r="28646" spans="7:12" x14ac:dyDescent="0.15">
      <c r="G28646"/>
      <c r="H28646"/>
      <c r="I28646"/>
      <c r="J28646"/>
      <c r="K28646"/>
      <c r="L28646" s="172"/>
    </row>
    <row r="28647" spans="7:12" x14ac:dyDescent="0.15">
      <c r="G28647"/>
      <c r="H28647"/>
      <c r="I28647"/>
      <c r="J28647"/>
      <c r="K28647"/>
      <c r="L28647" s="172"/>
    </row>
    <row r="28648" spans="7:12" x14ac:dyDescent="0.15">
      <c r="G28648"/>
      <c r="H28648"/>
      <c r="I28648"/>
      <c r="J28648"/>
      <c r="K28648"/>
      <c r="L28648" s="172"/>
    </row>
    <row r="28649" spans="7:12" x14ac:dyDescent="0.15">
      <c r="G28649"/>
      <c r="H28649"/>
      <c r="I28649"/>
      <c r="J28649"/>
      <c r="K28649"/>
      <c r="L28649" s="172"/>
    </row>
    <row r="28650" spans="7:12" x14ac:dyDescent="0.15">
      <c r="G28650"/>
      <c r="H28650"/>
      <c r="I28650"/>
      <c r="J28650"/>
      <c r="K28650"/>
      <c r="L28650" s="172"/>
    </row>
    <row r="28651" spans="7:12" x14ac:dyDescent="0.15">
      <c r="G28651"/>
      <c r="H28651"/>
      <c r="I28651"/>
      <c r="J28651"/>
      <c r="K28651"/>
      <c r="L28651" s="172"/>
    </row>
    <row r="28652" spans="7:12" x14ac:dyDescent="0.15">
      <c r="G28652"/>
      <c r="H28652"/>
      <c r="I28652"/>
      <c r="J28652"/>
      <c r="K28652"/>
      <c r="L28652" s="172"/>
    </row>
    <row r="28653" spans="7:12" x14ac:dyDescent="0.15">
      <c r="G28653"/>
      <c r="H28653"/>
      <c r="I28653"/>
      <c r="J28653"/>
      <c r="K28653"/>
      <c r="L28653" s="172"/>
    </row>
    <row r="28654" spans="7:12" x14ac:dyDescent="0.15">
      <c r="G28654"/>
      <c r="H28654"/>
      <c r="I28654"/>
      <c r="J28654"/>
      <c r="K28654"/>
      <c r="L28654" s="172"/>
    </row>
    <row r="28655" spans="7:12" x14ac:dyDescent="0.15">
      <c r="G28655"/>
      <c r="H28655"/>
      <c r="I28655"/>
      <c r="J28655"/>
      <c r="K28655"/>
      <c r="L28655" s="172"/>
    </row>
    <row r="28656" spans="7:12" x14ac:dyDescent="0.15">
      <c r="G28656"/>
      <c r="H28656"/>
      <c r="I28656"/>
      <c r="J28656"/>
      <c r="K28656"/>
      <c r="L28656" s="172"/>
    </row>
    <row r="28657" spans="7:12" x14ac:dyDescent="0.15">
      <c r="G28657"/>
      <c r="H28657"/>
      <c r="I28657"/>
      <c r="J28657"/>
      <c r="K28657"/>
      <c r="L28657" s="172"/>
    </row>
    <row r="28658" spans="7:12" x14ac:dyDescent="0.15">
      <c r="G28658"/>
      <c r="H28658"/>
      <c r="I28658"/>
      <c r="J28658"/>
      <c r="K28658"/>
      <c r="L28658" s="172"/>
    </row>
    <row r="28659" spans="7:12" x14ac:dyDescent="0.15">
      <c r="G28659"/>
      <c r="H28659"/>
      <c r="I28659"/>
      <c r="J28659"/>
      <c r="K28659"/>
      <c r="L28659" s="172"/>
    </row>
    <row r="28660" spans="7:12" x14ac:dyDescent="0.15">
      <c r="G28660"/>
      <c r="H28660"/>
      <c r="I28660"/>
      <c r="J28660"/>
      <c r="K28660"/>
      <c r="L28660" s="172"/>
    </row>
    <row r="28661" spans="7:12" x14ac:dyDescent="0.15">
      <c r="G28661"/>
      <c r="H28661"/>
      <c r="I28661"/>
      <c r="J28661"/>
      <c r="K28661"/>
      <c r="L28661" s="172"/>
    </row>
    <row r="28662" spans="7:12" x14ac:dyDescent="0.15">
      <c r="G28662"/>
      <c r="H28662"/>
      <c r="I28662"/>
      <c r="J28662"/>
      <c r="K28662"/>
      <c r="L28662" s="172"/>
    </row>
    <row r="28663" spans="7:12" x14ac:dyDescent="0.15">
      <c r="G28663"/>
      <c r="H28663"/>
      <c r="I28663"/>
      <c r="J28663"/>
      <c r="K28663"/>
      <c r="L28663" s="172"/>
    </row>
    <row r="28664" spans="7:12" x14ac:dyDescent="0.15">
      <c r="G28664"/>
      <c r="H28664"/>
      <c r="I28664"/>
      <c r="J28664"/>
      <c r="K28664"/>
      <c r="L28664" s="172"/>
    </row>
    <row r="28665" spans="7:12" x14ac:dyDescent="0.15">
      <c r="G28665"/>
      <c r="H28665"/>
      <c r="I28665"/>
      <c r="J28665"/>
      <c r="K28665"/>
      <c r="L28665" s="172"/>
    </row>
    <row r="28666" spans="7:12" x14ac:dyDescent="0.15">
      <c r="G28666"/>
      <c r="H28666"/>
      <c r="I28666"/>
      <c r="J28666"/>
      <c r="K28666"/>
      <c r="L28666" s="172"/>
    </row>
    <row r="28667" spans="7:12" x14ac:dyDescent="0.15">
      <c r="G28667"/>
      <c r="H28667"/>
      <c r="I28667"/>
      <c r="J28667"/>
      <c r="K28667"/>
      <c r="L28667" s="172"/>
    </row>
    <row r="28668" spans="7:12" x14ac:dyDescent="0.15">
      <c r="G28668"/>
      <c r="H28668"/>
      <c r="I28668"/>
      <c r="J28668"/>
      <c r="K28668"/>
      <c r="L28668" s="172"/>
    </row>
    <row r="28669" spans="7:12" x14ac:dyDescent="0.15">
      <c r="G28669"/>
      <c r="H28669"/>
      <c r="I28669"/>
      <c r="J28669"/>
      <c r="K28669"/>
      <c r="L28669" s="172"/>
    </row>
    <row r="28670" spans="7:12" x14ac:dyDescent="0.15">
      <c r="G28670"/>
      <c r="H28670"/>
      <c r="I28670"/>
      <c r="J28670"/>
      <c r="K28670"/>
      <c r="L28670" s="172"/>
    </row>
    <row r="28671" spans="7:12" x14ac:dyDescent="0.15">
      <c r="G28671"/>
      <c r="H28671"/>
      <c r="I28671"/>
      <c r="J28671"/>
      <c r="K28671"/>
      <c r="L28671" s="172"/>
    </row>
    <row r="28672" spans="7:12" x14ac:dyDescent="0.15">
      <c r="G28672"/>
      <c r="H28672"/>
      <c r="I28672"/>
      <c r="J28672"/>
      <c r="K28672"/>
      <c r="L28672" s="172"/>
    </row>
    <row r="28673" spans="7:12" x14ac:dyDescent="0.15">
      <c r="G28673"/>
      <c r="H28673"/>
      <c r="I28673"/>
      <c r="J28673"/>
      <c r="K28673"/>
      <c r="L28673" s="172"/>
    </row>
    <row r="28674" spans="7:12" x14ac:dyDescent="0.15">
      <c r="G28674"/>
      <c r="H28674"/>
      <c r="I28674"/>
      <c r="J28674"/>
      <c r="K28674"/>
      <c r="L28674" s="172"/>
    </row>
    <row r="28675" spans="7:12" x14ac:dyDescent="0.15">
      <c r="G28675"/>
      <c r="H28675"/>
      <c r="I28675"/>
      <c r="J28675"/>
      <c r="K28675"/>
      <c r="L28675" s="172"/>
    </row>
    <row r="28676" spans="7:12" x14ac:dyDescent="0.15">
      <c r="G28676"/>
      <c r="H28676"/>
      <c r="I28676"/>
      <c r="J28676"/>
      <c r="K28676"/>
      <c r="L28676" s="172"/>
    </row>
    <row r="28677" spans="7:12" x14ac:dyDescent="0.15">
      <c r="G28677"/>
      <c r="H28677"/>
      <c r="I28677"/>
      <c r="J28677"/>
      <c r="K28677"/>
      <c r="L28677" s="172"/>
    </row>
    <row r="28678" spans="7:12" x14ac:dyDescent="0.15">
      <c r="G28678"/>
      <c r="H28678"/>
      <c r="I28678"/>
      <c r="J28678"/>
      <c r="K28678"/>
      <c r="L28678" s="172"/>
    </row>
    <row r="28679" spans="7:12" x14ac:dyDescent="0.15">
      <c r="G28679"/>
      <c r="H28679"/>
      <c r="I28679"/>
      <c r="J28679"/>
      <c r="K28679"/>
      <c r="L28679" s="172"/>
    </row>
    <row r="28680" spans="7:12" x14ac:dyDescent="0.15">
      <c r="G28680"/>
      <c r="H28680"/>
      <c r="I28680"/>
      <c r="J28680"/>
      <c r="K28680"/>
      <c r="L28680" s="172"/>
    </row>
    <row r="28681" spans="7:12" x14ac:dyDescent="0.15">
      <c r="G28681"/>
      <c r="H28681"/>
      <c r="I28681"/>
      <c r="J28681"/>
      <c r="K28681"/>
      <c r="L28681" s="172"/>
    </row>
    <row r="28682" spans="7:12" x14ac:dyDescent="0.15">
      <c r="G28682"/>
      <c r="H28682"/>
      <c r="I28682"/>
      <c r="J28682"/>
      <c r="K28682"/>
      <c r="L28682" s="172"/>
    </row>
    <row r="28683" spans="7:12" x14ac:dyDescent="0.15">
      <c r="G28683"/>
      <c r="H28683"/>
      <c r="I28683"/>
      <c r="J28683"/>
      <c r="K28683"/>
      <c r="L28683" s="172"/>
    </row>
    <row r="28684" spans="7:12" x14ac:dyDescent="0.15">
      <c r="G28684"/>
      <c r="H28684"/>
      <c r="I28684"/>
      <c r="J28684"/>
      <c r="K28684"/>
      <c r="L28684" s="172"/>
    </row>
    <row r="28685" spans="7:12" x14ac:dyDescent="0.15">
      <c r="G28685"/>
      <c r="H28685"/>
      <c r="I28685"/>
      <c r="J28685"/>
      <c r="K28685"/>
      <c r="L28685" s="172"/>
    </row>
    <row r="28686" spans="7:12" x14ac:dyDescent="0.15">
      <c r="G28686"/>
      <c r="H28686"/>
      <c r="I28686"/>
      <c r="J28686"/>
      <c r="K28686"/>
      <c r="L28686" s="172"/>
    </row>
    <row r="28687" spans="7:12" x14ac:dyDescent="0.15">
      <c r="G28687"/>
      <c r="H28687"/>
      <c r="I28687"/>
      <c r="J28687"/>
      <c r="K28687"/>
      <c r="L28687" s="172"/>
    </row>
    <row r="28688" spans="7:12" x14ac:dyDescent="0.15">
      <c r="G28688"/>
      <c r="H28688"/>
      <c r="I28688"/>
      <c r="J28688"/>
      <c r="K28688"/>
      <c r="L28688" s="172"/>
    </row>
    <row r="28689" spans="7:12" x14ac:dyDescent="0.15">
      <c r="G28689"/>
      <c r="H28689"/>
      <c r="I28689"/>
      <c r="J28689"/>
      <c r="K28689"/>
      <c r="L28689" s="172"/>
    </row>
    <row r="28690" spans="7:12" x14ac:dyDescent="0.15">
      <c r="G28690"/>
      <c r="H28690"/>
      <c r="I28690"/>
      <c r="J28690"/>
      <c r="K28690"/>
      <c r="L28690" s="172"/>
    </row>
    <row r="28691" spans="7:12" x14ac:dyDescent="0.15">
      <c r="G28691"/>
      <c r="H28691"/>
      <c r="I28691"/>
      <c r="J28691"/>
      <c r="K28691"/>
      <c r="L28691" s="172"/>
    </row>
    <row r="28692" spans="7:12" x14ac:dyDescent="0.15">
      <c r="G28692"/>
      <c r="H28692"/>
      <c r="I28692"/>
      <c r="J28692"/>
      <c r="K28692"/>
      <c r="L28692" s="172"/>
    </row>
    <row r="28693" spans="7:12" x14ac:dyDescent="0.15">
      <c r="G28693"/>
      <c r="H28693"/>
      <c r="I28693"/>
      <c r="J28693"/>
      <c r="K28693"/>
      <c r="L28693" s="172"/>
    </row>
    <row r="28694" spans="7:12" x14ac:dyDescent="0.15">
      <c r="G28694"/>
      <c r="H28694"/>
      <c r="I28694"/>
      <c r="J28694"/>
      <c r="K28694"/>
      <c r="L28694" s="172"/>
    </row>
    <row r="28695" spans="7:12" x14ac:dyDescent="0.15">
      <c r="G28695"/>
      <c r="H28695"/>
      <c r="I28695"/>
      <c r="J28695"/>
      <c r="K28695"/>
      <c r="L28695" s="172"/>
    </row>
    <row r="28696" spans="7:12" x14ac:dyDescent="0.15">
      <c r="G28696"/>
      <c r="H28696"/>
      <c r="I28696"/>
      <c r="J28696"/>
      <c r="K28696"/>
      <c r="L28696" s="172"/>
    </row>
    <row r="28697" spans="7:12" x14ac:dyDescent="0.15">
      <c r="G28697"/>
      <c r="H28697"/>
      <c r="I28697"/>
      <c r="J28697"/>
      <c r="K28697"/>
      <c r="L28697" s="172"/>
    </row>
    <row r="28698" spans="7:12" x14ac:dyDescent="0.15">
      <c r="G28698"/>
      <c r="H28698"/>
      <c r="I28698"/>
      <c r="J28698"/>
      <c r="K28698"/>
      <c r="L28698" s="172"/>
    </row>
    <row r="28699" spans="7:12" x14ac:dyDescent="0.15">
      <c r="G28699"/>
      <c r="H28699"/>
      <c r="I28699"/>
      <c r="J28699"/>
      <c r="K28699"/>
      <c r="L28699" s="172"/>
    </row>
    <row r="28700" spans="7:12" x14ac:dyDescent="0.15">
      <c r="G28700"/>
      <c r="H28700"/>
      <c r="I28700"/>
      <c r="J28700"/>
      <c r="K28700"/>
      <c r="L28700" s="172"/>
    </row>
    <row r="28701" spans="7:12" x14ac:dyDescent="0.15">
      <c r="G28701"/>
      <c r="H28701"/>
      <c r="I28701"/>
      <c r="J28701"/>
      <c r="K28701"/>
      <c r="L28701" s="172"/>
    </row>
    <row r="28702" spans="7:12" x14ac:dyDescent="0.15">
      <c r="G28702"/>
      <c r="H28702"/>
      <c r="I28702"/>
      <c r="J28702"/>
      <c r="K28702"/>
      <c r="L28702" s="172"/>
    </row>
    <row r="28703" spans="7:12" x14ac:dyDescent="0.15">
      <c r="G28703"/>
      <c r="H28703"/>
      <c r="I28703"/>
      <c r="J28703"/>
      <c r="K28703"/>
      <c r="L28703" s="172"/>
    </row>
    <row r="28704" spans="7:12" x14ac:dyDescent="0.15">
      <c r="G28704"/>
      <c r="H28704"/>
      <c r="I28704"/>
      <c r="J28704"/>
      <c r="K28704"/>
      <c r="L28704" s="172"/>
    </row>
    <row r="28705" spans="7:12" x14ac:dyDescent="0.15">
      <c r="G28705"/>
      <c r="H28705"/>
      <c r="I28705"/>
      <c r="J28705"/>
      <c r="K28705"/>
      <c r="L28705" s="172"/>
    </row>
    <row r="28706" spans="7:12" x14ac:dyDescent="0.15">
      <c r="G28706"/>
      <c r="H28706"/>
      <c r="I28706"/>
      <c r="J28706"/>
      <c r="K28706"/>
      <c r="L28706" s="172"/>
    </row>
    <row r="28707" spans="7:12" x14ac:dyDescent="0.15">
      <c r="G28707"/>
      <c r="H28707"/>
      <c r="I28707"/>
      <c r="J28707"/>
      <c r="K28707"/>
      <c r="L28707" s="172"/>
    </row>
    <row r="28708" spans="7:12" x14ac:dyDescent="0.15">
      <c r="G28708"/>
      <c r="H28708"/>
      <c r="I28708"/>
      <c r="J28708"/>
      <c r="K28708"/>
      <c r="L28708" s="172"/>
    </row>
    <row r="28709" spans="7:12" x14ac:dyDescent="0.15">
      <c r="G28709"/>
      <c r="H28709"/>
      <c r="I28709"/>
      <c r="J28709"/>
      <c r="K28709"/>
      <c r="L28709" s="172"/>
    </row>
    <row r="28710" spans="7:12" x14ac:dyDescent="0.15">
      <c r="G28710"/>
      <c r="H28710"/>
      <c r="I28710"/>
      <c r="J28710"/>
      <c r="K28710"/>
      <c r="L28710" s="172"/>
    </row>
    <row r="28711" spans="7:12" x14ac:dyDescent="0.15">
      <c r="G28711"/>
      <c r="H28711"/>
      <c r="I28711"/>
      <c r="J28711"/>
      <c r="K28711"/>
      <c r="L28711" s="172"/>
    </row>
    <row r="28712" spans="7:12" x14ac:dyDescent="0.15">
      <c r="G28712"/>
      <c r="H28712"/>
      <c r="I28712"/>
      <c r="J28712"/>
      <c r="K28712"/>
      <c r="L28712" s="172"/>
    </row>
    <row r="28713" spans="7:12" x14ac:dyDescent="0.15">
      <c r="G28713"/>
      <c r="H28713"/>
      <c r="I28713"/>
      <c r="J28713"/>
      <c r="K28713"/>
      <c r="L28713" s="172"/>
    </row>
    <row r="28714" spans="7:12" x14ac:dyDescent="0.15">
      <c r="G28714"/>
      <c r="H28714"/>
      <c r="I28714"/>
      <c r="J28714"/>
      <c r="K28714"/>
      <c r="L28714" s="172"/>
    </row>
    <row r="28715" spans="7:12" x14ac:dyDescent="0.15">
      <c r="G28715"/>
      <c r="H28715"/>
      <c r="I28715"/>
      <c r="J28715"/>
      <c r="K28715"/>
      <c r="L28715" s="172"/>
    </row>
    <row r="28716" spans="7:12" x14ac:dyDescent="0.15">
      <c r="G28716"/>
      <c r="H28716"/>
      <c r="I28716"/>
      <c r="J28716"/>
      <c r="K28716"/>
      <c r="L28716" s="172"/>
    </row>
    <row r="28717" spans="7:12" x14ac:dyDescent="0.15">
      <c r="G28717"/>
      <c r="H28717"/>
      <c r="I28717"/>
      <c r="J28717"/>
      <c r="K28717"/>
      <c r="L28717" s="172"/>
    </row>
    <row r="28718" spans="7:12" x14ac:dyDescent="0.15">
      <c r="G28718"/>
      <c r="H28718"/>
      <c r="I28718"/>
      <c r="J28718"/>
      <c r="K28718"/>
      <c r="L28718" s="172"/>
    </row>
    <row r="28719" spans="7:12" x14ac:dyDescent="0.15">
      <c r="G28719"/>
      <c r="H28719"/>
      <c r="I28719"/>
      <c r="J28719"/>
      <c r="K28719"/>
      <c r="L28719" s="172"/>
    </row>
    <row r="28720" spans="7:12" x14ac:dyDescent="0.15">
      <c r="G28720"/>
      <c r="H28720"/>
      <c r="I28720"/>
      <c r="J28720"/>
      <c r="K28720"/>
      <c r="L28720" s="172"/>
    </row>
    <row r="28721" spans="7:12" x14ac:dyDescent="0.15">
      <c r="G28721"/>
      <c r="H28721"/>
      <c r="I28721"/>
      <c r="J28721"/>
      <c r="K28721"/>
      <c r="L28721" s="172"/>
    </row>
    <row r="28722" spans="7:12" x14ac:dyDescent="0.15">
      <c r="G28722"/>
      <c r="H28722"/>
      <c r="I28722"/>
      <c r="J28722"/>
      <c r="K28722"/>
      <c r="L28722" s="172"/>
    </row>
    <row r="28723" spans="7:12" x14ac:dyDescent="0.15">
      <c r="G28723"/>
      <c r="H28723"/>
      <c r="I28723"/>
      <c r="J28723"/>
      <c r="K28723"/>
      <c r="L28723" s="172"/>
    </row>
    <row r="28724" spans="7:12" x14ac:dyDescent="0.15">
      <c r="G28724"/>
      <c r="H28724"/>
      <c r="I28724"/>
      <c r="J28724"/>
      <c r="K28724"/>
      <c r="L28724" s="172"/>
    </row>
    <row r="28725" spans="7:12" x14ac:dyDescent="0.15">
      <c r="G28725"/>
      <c r="H28725"/>
      <c r="I28725"/>
      <c r="J28725"/>
      <c r="K28725"/>
      <c r="L28725" s="172"/>
    </row>
    <row r="28726" spans="7:12" x14ac:dyDescent="0.15">
      <c r="G28726"/>
      <c r="H28726"/>
      <c r="I28726"/>
      <c r="J28726"/>
      <c r="K28726"/>
      <c r="L28726" s="172"/>
    </row>
    <row r="28727" spans="7:12" x14ac:dyDescent="0.15">
      <c r="G28727"/>
      <c r="H28727"/>
      <c r="I28727"/>
      <c r="J28727"/>
      <c r="K28727"/>
      <c r="L28727" s="172"/>
    </row>
    <row r="28728" spans="7:12" x14ac:dyDescent="0.15">
      <c r="G28728"/>
      <c r="H28728"/>
      <c r="I28728"/>
      <c r="J28728"/>
      <c r="K28728"/>
      <c r="L28728" s="172"/>
    </row>
    <row r="28729" spans="7:12" x14ac:dyDescent="0.15">
      <c r="G28729"/>
      <c r="H28729"/>
      <c r="I28729"/>
      <c r="J28729"/>
      <c r="K28729"/>
      <c r="L28729" s="172"/>
    </row>
    <row r="28730" spans="7:12" x14ac:dyDescent="0.15">
      <c r="G28730"/>
      <c r="H28730"/>
      <c r="I28730"/>
      <c r="J28730"/>
      <c r="K28730"/>
      <c r="L28730" s="172"/>
    </row>
    <row r="28731" spans="7:12" x14ac:dyDescent="0.15">
      <c r="G28731"/>
      <c r="H28731"/>
      <c r="I28731"/>
      <c r="J28731"/>
      <c r="K28731"/>
      <c r="L28731" s="172"/>
    </row>
    <row r="28732" spans="7:12" x14ac:dyDescent="0.15">
      <c r="G28732"/>
      <c r="H28732"/>
      <c r="I28732"/>
      <c r="J28732"/>
      <c r="K28732"/>
      <c r="L28732" s="172"/>
    </row>
    <row r="28733" spans="7:12" x14ac:dyDescent="0.15">
      <c r="G28733"/>
      <c r="H28733"/>
      <c r="I28733"/>
      <c r="J28733"/>
      <c r="K28733"/>
      <c r="L28733" s="172"/>
    </row>
    <row r="28734" spans="7:12" x14ac:dyDescent="0.15">
      <c r="G28734"/>
      <c r="H28734"/>
      <c r="I28734"/>
      <c r="J28734"/>
      <c r="K28734"/>
      <c r="L28734" s="172"/>
    </row>
    <row r="28735" spans="7:12" x14ac:dyDescent="0.15">
      <c r="G28735"/>
      <c r="H28735"/>
      <c r="I28735"/>
      <c r="J28735"/>
      <c r="K28735"/>
      <c r="L28735" s="172"/>
    </row>
    <row r="28736" spans="7:12" x14ac:dyDescent="0.15">
      <c r="G28736"/>
      <c r="H28736"/>
      <c r="I28736"/>
      <c r="J28736"/>
      <c r="K28736"/>
      <c r="L28736" s="172"/>
    </row>
    <row r="28737" spans="7:12" x14ac:dyDescent="0.15">
      <c r="G28737"/>
      <c r="H28737"/>
      <c r="I28737"/>
      <c r="J28737"/>
      <c r="K28737"/>
      <c r="L28737" s="172"/>
    </row>
    <row r="28738" spans="7:12" x14ac:dyDescent="0.15">
      <c r="G28738"/>
      <c r="H28738"/>
      <c r="I28738"/>
      <c r="J28738"/>
      <c r="K28738"/>
      <c r="L28738" s="172"/>
    </row>
    <row r="28739" spans="7:12" x14ac:dyDescent="0.15">
      <c r="G28739"/>
      <c r="H28739"/>
      <c r="I28739"/>
      <c r="J28739"/>
      <c r="K28739"/>
      <c r="L28739" s="172"/>
    </row>
    <row r="28740" spans="7:12" x14ac:dyDescent="0.15">
      <c r="G28740"/>
      <c r="H28740"/>
      <c r="I28740"/>
      <c r="J28740"/>
      <c r="K28740"/>
      <c r="L28740" s="172"/>
    </row>
    <row r="28741" spans="7:12" x14ac:dyDescent="0.15">
      <c r="G28741"/>
      <c r="H28741"/>
      <c r="I28741"/>
      <c r="J28741"/>
      <c r="K28741"/>
      <c r="L28741" s="172"/>
    </row>
    <row r="28742" spans="7:12" x14ac:dyDescent="0.15">
      <c r="G28742"/>
      <c r="H28742"/>
      <c r="I28742"/>
      <c r="J28742"/>
      <c r="K28742"/>
      <c r="L28742" s="172"/>
    </row>
    <row r="28743" spans="7:12" x14ac:dyDescent="0.15">
      <c r="G28743"/>
      <c r="H28743"/>
      <c r="I28743"/>
      <c r="J28743"/>
      <c r="K28743"/>
      <c r="L28743" s="172"/>
    </row>
    <row r="28744" spans="7:12" x14ac:dyDescent="0.15">
      <c r="G28744"/>
      <c r="H28744"/>
      <c r="I28744"/>
      <c r="J28744"/>
      <c r="K28744"/>
      <c r="L28744" s="172"/>
    </row>
    <row r="28745" spans="7:12" x14ac:dyDescent="0.15">
      <c r="G28745"/>
      <c r="H28745"/>
      <c r="I28745"/>
      <c r="J28745"/>
      <c r="K28745"/>
      <c r="L28745" s="172"/>
    </row>
    <row r="28746" spans="7:12" x14ac:dyDescent="0.15">
      <c r="G28746"/>
      <c r="H28746"/>
      <c r="I28746"/>
      <c r="J28746"/>
      <c r="K28746"/>
      <c r="L28746" s="172"/>
    </row>
    <row r="28747" spans="7:12" x14ac:dyDescent="0.15">
      <c r="G28747"/>
      <c r="H28747"/>
      <c r="I28747"/>
      <c r="J28747"/>
      <c r="K28747"/>
      <c r="L28747" s="172"/>
    </row>
    <row r="28748" spans="7:12" x14ac:dyDescent="0.15">
      <c r="G28748"/>
      <c r="H28748"/>
      <c r="I28748"/>
      <c r="J28748"/>
      <c r="K28748"/>
      <c r="L28748" s="172"/>
    </row>
    <row r="28749" spans="7:12" x14ac:dyDescent="0.15">
      <c r="G28749"/>
      <c r="H28749"/>
      <c r="I28749"/>
      <c r="J28749"/>
      <c r="K28749"/>
      <c r="L28749" s="172"/>
    </row>
    <row r="28750" spans="7:12" x14ac:dyDescent="0.15">
      <c r="G28750"/>
      <c r="H28750"/>
      <c r="I28750"/>
      <c r="J28750"/>
      <c r="K28750"/>
      <c r="L28750" s="172"/>
    </row>
    <row r="28751" spans="7:12" x14ac:dyDescent="0.15">
      <c r="G28751"/>
      <c r="H28751"/>
      <c r="I28751"/>
      <c r="J28751"/>
      <c r="K28751"/>
      <c r="L28751" s="172"/>
    </row>
    <row r="28752" spans="7:12" x14ac:dyDescent="0.15">
      <c r="G28752"/>
      <c r="H28752"/>
      <c r="I28752"/>
      <c r="J28752"/>
      <c r="K28752"/>
      <c r="L28752" s="172"/>
    </row>
    <row r="28753" spans="7:12" x14ac:dyDescent="0.15">
      <c r="G28753"/>
      <c r="H28753"/>
      <c r="I28753"/>
      <c r="J28753"/>
      <c r="K28753"/>
      <c r="L28753" s="172"/>
    </row>
    <row r="28754" spans="7:12" x14ac:dyDescent="0.15">
      <c r="G28754"/>
      <c r="H28754"/>
      <c r="I28754"/>
      <c r="J28754"/>
      <c r="K28754"/>
      <c r="L28754" s="172"/>
    </row>
    <row r="28755" spans="7:12" x14ac:dyDescent="0.15">
      <c r="G28755"/>
      <c r="H28755"/>
      <c r="I28755"/>
      <c r="J28755"/>
      <c r="K28755"/>
      <c r="L28755" s="172"/>
    </row>
    <row r="28756" spans="7:12" x14ac:dyDescent="0.15">
      <c r="G28756"/>
      <c r="H28756"/>
      <c r="I28756"/>
      <c r="J28756"/>
      <c r="K28756"/>
      <c r="L28756" s="172"/>
    </row>
    <row r="28757" spans="7:12" x14ac:dyDescent="0.15">
      <c r="G28757"/>
      <c r="H28757"/>
      <c r="I28757"/>
      <c r="J28757"/>
      <c r="K28757"/>
      <c r="L28757" s="172"/>
    </row>
    <row r="28758" spans="7:12" x14ac:dyDescent="0.15">
      <c r="G28758"/>
      <c r="H28758"/>
      <c r="I28758"/>
      <c r="J28758"/>
      <c r="K28758"/>
      <c r="L28758" s="172"/>
    </row>
    <row r="28759" spans="7:12" x14ac:dyDescent="0.15">
      <c r="G28759"/>
      <c r="H28759"/>
      <c r="I28759"/>
      <c r="J28759"/>
      <c r="K28759"/>
      <c r="L28759" s="172"/>
    </row>
    <row r="28760" spans="7:12" x14ac:dyDescent="0.15">
      <c r="G28760"/>
      <c r="H28760"/>
      <c r="I28760"/>
      <c r="J28760"/>
      <c r="K28760"/>
      <c r="L28760" s="172"/>
    </row>
    <row r="28761" spans="7:12" x14ac:dyDescent="0.15">
      <c r="G28761"/>
      <c r="H28761"/>
      <c r="I28761"/>
      <c r="J28761"/>
      <c r="K28761"/>
      <c r="L28761" s="172"/>
    </row>
    <row r="28762" spans="7:12" x14ac:dyDescent="0.15">
      <c r="G28762"/>
      <c r="H28762"/>
      <c r="I28762"/>
      <c r="J28762"/>
      <c r="K28762"/>
      <c r="L28762" s="172"/>
    </row>
    <row r="28763" spans="7:12" x14ac:dyDescent="0.15">
      <c r="G28763"/>
      <c r="H28763"/>
      <c r="I28763"/>
      <c r="J28763"/>
      <c r="K28763"/>
      <c r="L28763" s="172"/>
    </row>
    <row r="28764" spans="7:12" x14ac:dyDescent="0.15">
      <c r="G28764"/>
      <c r="H28764"/>
      <c r="I28764"/>
      <c r="J28764"/>
      <c r="K28764"/>
      <c r="L28764" s="172"/>
    </row>
    <row r="28765" spans="7:12" x14ac:dyDescent="0.15">
      <c r="G28765"/>
      <c r="H28765"/>
      <c r="I28765"/>
      <c r="J28765"/>
      <c r="K28765"/>
      <c r="L28765" s="172"/>
    </row>
    <row r="28766" spans="7:12" x14ac:dyDescent="0.15">
      <c r="G28766"/>
      <c r="H28766"/>
      <c r="I28766"/>
      <c r="J28766"/>
      <c r="K28766"/>
      <c r="L28766" s="172"/>
    </row>
    <row r="28767" spans="7:12" x14ac:dyDescent="0.15">
      <c r="G28767"/>
      <c r="H28767"/>
      <c r="I28767"/>
      <c r="J28767"/>
      <c r="K28767"/>
      <c r="L28767" s="172"/>
    </row>
    <row r="28768" spans="7:12" x14ac:dyDescent="0.15">
      <c r="G28768"/>
      <c r="H28768"/>
      <c r="I28768"/>
      <c r="J28768"/>
      <c r="K28768"/>
      <c r="L28768" s="172"/>
    </row>
    <row r="28769" spans="7:12" x14ac:dyDescent="0.15">
      <c r="G28769"/>
      <c r="H28769"/>
      <c r="I28769"/>
      <c r="J28769"/>
      <c r="K28769"/>
      <c r="L28769" s="172"/>
    </row>
    <row r="28770" spans="7:12" x14ac:dyDescent="0.15">
      <c r="G28770"/>
      <c r="H28770"/>
      <c r="I28770"/>
      <c r="J28770"/>
      <c r="K28770"/>
      <c r="L28770" s="172"/>
    </row>
    <row r="28771" spans="7:12" x14ac:dyDescent="0.15">
      <c r="G28771"/>
      <c r="H28771"/>
      <c r="I28771"/>
      <c r="J28771"/>
      <c r="K28771"/>
      <c r="L28771" s="172"/>
    </row>
    <row r="28772" spans="7:12" x14ac:dyDescent="0.15">
      <c r="G28772"/>
      <c r="H28772"/>
      <c r="I28772"/>
      <c r="J28772"/>
      <c r="K28772"/>
      <c r="L28772" s="172"/>
    </row>
    <row r="28773" spans="7:12" x14ac:dyDescent="0.15">
      <c r="G28773"/>
      <c r="H28773"/>
      <c r="I28773"/>
      <c r="J28773"/>
      <c r="K28773"/>
      <c r="L28773" s="172"/>
    </row>
    <row r="28774" spans="7:12" x14ac:dyDescent="0.15">
      <c r="G28774"/>
      <c r="H28774"/>
      <c r="I28774"/>
      <c r="J28774"/>
      <c r="K28774"/>
      <c r="L28774" s="172"/>
    </row>
    <row r="28775" spans="7:12" x14ac:dyDescent="0.15">
      <c r="G28775"/>
      <c r="H28775"/>
      <c r="I28775"/>
      <c r="J28775"/>
      <c r="K28775"/>
      <c r="L28775" s="172"/>
    </row>
    <row r="28776" spans="7:12" x14ac:dyDescent="0.15">
      <c r="G28776"/>
      <c r="H28776"/>
      <c r="I28776"/>
      <c r="J28776"/>
      <c r="K28776"/>
      <c r="L28776" s="172"/>
    </row>
    <row r="28777" spans="7:12" x14ac:dyDescent="0.15">
      <c r="G28777"/>
      <c r="H28777"/>
      <c r="I28777"/>
      <c r="J28777"/>
      <c r="K28777"/>
      <c r="L28777" s="172"/>
    </row>
    <row r="28778" spans="7:12" x14ac:dyDescent="0.15">
      <c r="G28778"/>
      <c r="H28778"/>
      <c r="I28778"/>
      <c r="J28778"/>
      <c r="K28778"/>
      <c r="L28778" s="172"/>
    </row>
    <row r="28779" spans="7:12" x14ac:dyDescent="0.15">
      <c r="G28779"/>
      <c r="H28779"/>
      <c r="I28779"/>
      <c r="J28779"/>
      <c r="K28779"/>
      <c r="L28779" s="172"/>
    </row>
    <row r="28780" spans="7:12" x14ac:dyDescent="0.15">
      <c r="G28780"/>
      <c r="H28780"/>
      <c r="I28780"/>
      <c r="J28780"/>
      <c r="K28780"/>
      <c r="L28780" s="172"/>
    </row>
    <row r="28781" spans="7:12" x14ac:dyDescent="0.15">
      <c r="G28781"/>
      <c r="H28781"/>
      <c r="I28781"/>
      <c r="J28781"/>
      <c r="K28781"/>
      <c r="L28781" s="172"/>
    </row>
    <row r="28782" spans="7:12" x14ac:dyDescent="0.15">
      <c r="G28782"/>
      <c r="H28782"/>
      <c r="I28782"/>
      <c r="J28782"/>
      <c r="K28782"/>
      <c r="L28782" s="172"/>
    </row>
    <row r="28783" spans="7:12" x14ac:dyDescent="0.15">
      <c r="G28783"/>
      <c r="H28783"/>
      <c r="I28783"/>
      <c r="J28783"/>
      <c r="K28783"/>
      <c r="L28783" s="172"/>
    </row>
    <row r="28784" spans="7:12" x14ac:dyDescent="0.15">
      <c r="G28784"/>
      <c r="H28784"/>
      <c r="I28784"/>
      <c r="J28784"/>
      <c r="K28784"/>
      <c r="L28784" s="172"/>
    </row>
    <row r="28785" spans="7:12" x14ac:dyDescent="0.15">
      <c r="G28785"/>
      <c r="H28785"/>
      <c r="I28785"/>
      <c r="J28785"/>
      <c r="K28785"/>
      <c r="L28785" s="172"/>
    </row>
    <row r="28786" spans="7:12" x14ac:dyDescent="0.15">
      <c r="G28786"/>
      <c r="H28786"/>
      <c r="I28786"/>
      <c r="J28786"/>
      <c r="K28786"/>
      <c r="L28786" s="172"/>
    </row>
    <row r="28787" spans="7:12" x14ac:dyDescent="0.15">
      <c r="G28787"/>
      <c r="H28787"/>
      <c r="I28787"/>
      <c r="J28787"/>
      <c r="K28787"/>
      <c r="L28787" s="172"/>
    </row>
    <row r="28788" spans="7:12" x14ac:dyDescent="0.15">
      <c r="G28788"/>
      <c r="H28788"/>
      <c r="I28788"/>
      <c r="J28788"/>
      <c r="K28788"/>
      <c r="L28788" s="172"/>
    </row>
    <row r="28789" spans="7:12" x14ac:dyDescent="0.15">
      <c r="G28789"/>
      <c r="H28789"/>
      <c r="I28789"/>
      <c r="J28789"/>
      <c r="K28789"/>
      <c r="L28789" s="172"/>
    </row>
    <row r="28790" spans="7:12" x14ac:dyDescent="0.15">
      <c r="G28790"/>
      <c r="H28790"/>
      <c r="I28790"/>
      <c r="J28790"/>
      <c r="K28790"/>
      <c r="L28790" s="172"/>
    </row>
    <row r="28791" spans="7:12" x14ac:dyDescent="0.15">
      <c r="G28791"/>
      <c r="H28791"/>
      <c r="I28791"/>
      <c r="J28791"/>
      <c r="K28791"/>
      <c r="L28791" s="172"/>
    </row>
    <row r="28792" spans="7:12" x14ac:dyDescent="0.15">
      <c r="G28792"/>
      <c r="H28792"/>
      <c r="I28792"/>
      <c r="J28792"/>
      <c r="K28792"/>
      <c r="L28792" s="172"/>
    </row>
    <row r="28793" spans="7:12" x14ac:dyDescent="0.15">
      <c r="G28793"/>
      <c r="H28793"/>
      <c r="I28793"/>
      <c r="J28793"/>
      <c r="K28793"/>
      <c r="L28793" s="172"/>
    </row>
    <row r="28794" spans="7:12" x14ac:dyDescent="0.15">
      <c r="G28794"/>
      <c r="H28794"/>
      <c r="I28794"/>
      <c r="J28794"/>
      <c r="K28794"/>
      <c r="L28794" s="172"/>
    </row>
    <row r="28795" spans="7:12" x14ac:dyDescent="0.15">
      <c r="G28795"/>
      <c r="H28795"/>
      <c r="I28795"/>
      <c r="J28795"/>
      <c r="K28795"/>
      <c r="L28795" s="172"/>
    </row>
    <row r="28796" spans="7:12" x14ac:dyDescent="0.15">
      <c r="G28796"/>
      <c r="H28796"/>
      <c r="I28796"/>
      <c r="J28796"/>
      <c r="K28796"/>
      <c r="L28796" s="172"/>
    </row>
    <row r="28797" spans="7:12" x14ac:dyDescent="0.15">
      <c r="G28797"/>
      <c r="H28797"/>
      <c r="I28797"/>
      <c r="J28797"/>
      <c r="K28797"/>
      <c r="L28797" s="172"/>
    </row>
    <row r="28798" spans="7:12" x14ac:dyDescent="0.15">
      <c r="G28798"/>
      <c r="H28798"/>
      <c r="I28798"/>
      <c r="J28798"/>
      <c r="K28798"/>
      <c r="L28798" s="172"/>
    </row>
    <row r="28799" spans="7:12" x14ac:dyDescent="0.15">
      <c r="G28799"/>
      <c r="H28799"/>
      <c r="I28799"/>
      <c r="J28799"/>
      <c r="K28799"/>
      <c r="L28799" s="172"/>
    </row>
    <row r="28800" spans="7:12" x14ac:dyDescent="0.15">
      <c r="G28800"/>
      <c r="H28800"/>
      <c r="I28800"/>
      <c r="J28800"/>
      <c r="K28800"/>
      <c r="L28800" s="172"/>
    </row>
    <row r="28801" spans="7:12" x14ac:dyDescent="0.15">
      <c r="G28801"/>
      <c r="H28801"/>
      <c r="I28801"/>
      <c r="J28801"/>
      <c r="K28801"/>
      <c r="L28801" s="172"/>
    </row>
    <row r="28802" spans="7:12" x14ac:dyDescent="0.15">
      <c r="G28802"/>
      <c r="H28802"/>
      <c r="I28802"/>
      <c r="J28802"/>
      <c r="K28802"/>
      <c r="L28802" s="172"/>
    </row>
    <row r="28803" spans="7:12" x14ac:dyDescent="0.15">
      <c r="G28803"/>
      <c r="H28803"/>
      <c r="I28803"/>
      <c r="J28803"/>
      <c r="K28803"/>
      <c r="L28803" s="172"/>
    </row>
    <row r="28804" spans="7:12" x14ac:dyDescent="0.15">
      <c r="G28804"/>
      <c r="H28804"/>
      <c r="I28804"/>
      <c r="J28804"/>
      <c r="K28804"/>
      <c r="L28804" s="172"/>
    </row>
    <row r="28805" spans="7:12" x14ac:dyDescent="0.15">
      <c r="G28805"/>
      <c r="H28805"/>
      <c r="I28805"/>
      <c r="J28805"/>
      <c r="K28805"/>
      <c r="L28805" s="172"/>
    </row>
    <row r="28806" spans="7:12" x14ac:dyDescent="0.15">
      <c r="G28806"/>
      <c r="H28806"/>
      <c r="I28806"/>
      <c r="J28806"/>
      <c r="K28806"/>
      <c r="L28806" s="172"/>
    </row>
    <row r="28807" spans="7:12" x14ac:dyDescent="0.15">
      <c r="G28807"/>
      <c r="H28807"/>
      <c r="I28807"/>
      <c r="J28807"/>
      <c r="K28807"/>
      <c r="L28807" s="172"/>
    </row>
    <row r="28808" spans="7:12" x14ac:dyDescent="0.15">
      <c r="G28808"/>
      <c r="H28808"/>
      <c r="I28808"/>
      <c r="J28808"/>
      <c r="K28808"/>
      <c r="L28808" s="172"/>
    </row>
    <row r="28809" spans="7:12" x14ac:dyDescent="0.15">
      <c r="G28809"/>
      <c r="H28809"/>
      <c r="I28809"/>
      <c r="J28809"/>
      <c r="K28809"/>
      <c r="L28809" s="172"/>
    </row>
    <row r="28810" spans="7:12" x14ac:dyDescent="0.15">
      <c r="G28810"/>
      <c r="H28810"/>
      <c r="I28810"/>
      <c r="J28810"/>
      <c r="K28810"/>
      <c r="L28810" s="172"/>
    </row>
    <row r="28811" spans="7:12" x14ac:dyDescent="0.15">
      <c r="G28811"/>
      <c r="H28811"/>
      <c r="I28811"/>
      <c r="J28811"/>
      <c r="K28811"/>
      <c r="L28811" s="172"/>
    </row>
    <row r="28812" spans="7:12" x14ac:dyDescent="0.15">
      <c r="G28812"/>
      <c r="H28812"/>
      <c r="I28812"/>
      <c r="J28812"/>
      <c r="K28812"/>
      <c r="L28812" s="172"/>
    </row>
    <row r="28813" spans="7:12" x14ac:dyDescent="0.15">
      <c r="G28813"/>
      <c r="H28813"/>
      <c r="I28813"/>
      <c r="J28813"/>
      <c r="K28813"/>
      <c r="L28813" s="172"/>
    </row>
    <row r="28814" spans="7:12" x14ac:dyDescent="0.15">
      <c r="G28814"/>
      <c r="H28814"/>
      <c r="I28814"/>
      <c r="J28814"/>
      <c r="K28814"/>
      <c r="L28814" s="172"/>
    </row>
    <row r="28815" spans="7:12" x14ac:dyDescent="0.15">
      <c r="G28815"/>
      <c r="H28815"/>
      <c r="I28815"/>
      <c r="J28815"/>
      <c r="K28815"/>
      <c r="L28815" s="172"/>
    </row>
    <row r="28816" spans="7:12" x14ac:dyDescent="0.15">
      <c r="G28816"/>
      <c r="H28816"/>
      <c r="I28816"/>
      <c r="J28816"/>
      <c r="K28816"/>
      <c r="L28816" s="172"/>
    </row>
    <row r="28817" spans="7:12" x14ac:dyDescent="0.15">
      <c r="G28817"/>
      <c r="H28817"/>
      <c r="I28817"/>
      <c r="J28817"/>
      <c r="K28817"/>
      <c r="L28817" s="172"/>
    </row>
    <row r="28818" spans="7:12" x14ac:dyDescent="0.15">
      <c r="G28818"/>
      <c r="H28818"/>
      <c r="I28818"/>
      <c r="J28818"/>
      <c r="K28818"/>
      <c r="L28818" s="172"/>
    </row>
    <row r="28819" spans="7:12" x14ac:dyDescent="0.15">
      <c r="G28819"/>
      <c r="H28819"/>
      <c r="I28819"/>
      <c r="J28819"/>
      <c r="K28819"/>
      <c r="L28819" s="172"/>
    </row>
    <row r="28820" spans="7:12" x14ac:dyDescent="0.15">
      <c r="G28820"/>
      <c r="H28820"/>
      <c r="I28820"/>
      <c r="J28820"/>
      <c r="K28820"/>
      <c r="L28820" s="172"/>
    </row>
    <row r="28821" spans="7:12" x14ac:dyDescent="0.15">
      <c r="G28821"/>
      <c r="H28821"/>
      <c r="I28821"/>
      <c r="J28821"/>
      <c r="K28821"/>
      <c r="L28821" s="172"/>
    </row>
    <row r="28822" spans="7:12" x14ac:dyDescent="0.15">
      <c r="G28822"/>
      <c r="H28822"/>
      <c r="I28822"/>
      <c r="J28822"/>
      <c r="K28822"/>
      <c r="L28822" s="172"/>
    </row>
    <row r="28823" spans="7:12" x14ac:dyDescent="0.15">
      <c r="G28823"/>
      <c r="H28823"/>
      <c r="I28823"/>
      <c r="J28823"/>
      <c r="K28823"/>
      <c r="L28823" s="172"/>
    </row>
    <row r="28824" spans="7:12" x14ac:dyDescent="0.15">
      <c r="G28824"/>
      <c r="H28824"/>
      <c r="I28824"/>
      <c r="J28824"/>
      <c r="K28824"/>
      <c r="L28824" s="172"/>
    </row>
    <row r="28825" spans="7:12" x14ac:dyDescent="0.15">
      <c r="G28825"/>
      <c r="H28825"/>
      <c r="I28825"/>
      <c r="J28825"/>
      <c r="K28825"/>
      <c r="L28825" s="172"/>
    </row>
    <row r="28826" spans="7:12" x14ac:dyDescent="0.15">
      <c r="G28826"/>
      <c r="H28826"/>
      <c r="I28826"/>
      <c r="J28826"/>
      <c r="K28826"/>
      <c r="L28826" s="172"/>
    </row>
    <row r="28827" spans="7:12" x14ac:dyDescent="0.15">
      <c r="G28827"/>
      <c r="H28827"/>
      <c r="I28827"/>
      <c r="J28827"/>
      <c r="K28827"/>
      <c r="L28827" s="172"/>
    </row>
    <row r="28828" spans="7:12" x14ac:dyDescent="0.15">
      <c r="G28828"/>
      <c r="H28828"/>
      <c r="I28828"/>
      <c r="J28828"/>
      <c r="K28828"/>
      <c r="L28828" s="172"/>
    </row>
    <row r="28829" spans="7:12" x14ac:dyDescent="0.15">
      <c r="G28829"/>
      <c r="H28829"/>
      <c r="I28829"/>
      <c r="J28829"/>
      <c r="K28829"/>
      <c r="L28829" s="172"/>
    </row>
    <row r="28830" spans="7:12" x14ac:dyDescent="0.15">
      <c r="G28830"/>
      <c r="H28830"/>
      <c r="I28830"/>
      <c r="J28830"/>
      <c r="K28830"/>
      <c r="L28830" s="172"/>
    </row>
    <row r="28831" spans="7:12" x14ac:dyDescent="0.15">
      <c r="G28831"/>
      <c r="H28831"/>
      <c r="I28831"/>
      <c r="J28831"/>
      <c r="K28831"/>
      <c r="L28831" s="172"/>
    </row>
    <row r="28832" spans="7:12" x14ac:dyDescent="0.15">
      <c r="G28832"/>
      <c r="H28832"/>
      <c r="I28832"/>
      <c r="J28832"/>
      <c r="K28832"/>
      <c r="L28832" s="172"/>
    </row>
    <row r="28833" spans="7:12" x14ac:dyDescent="0.15">
      <c r="G28833"/>
      <c r="H28833"/>
      <c r="I28833"/>
      <c r="J28833"/>
      <c r="K28833"/>
      <c r="L28833" s="172"/>
    </row>
    <row r="28834" spans="7:12" x14ac:dyDescent="0.15">
      <c r="G28834"/>
      <c r="H28834"/>
      <c r="I28834"/>
      <c r="J28834"/>
      <c r="K28834"/>
      <c r="L28834" s="172"/>
    </row>
    <row r="28835" spans="7:12" x14ac:dyDescent="0.15">
      <c r="G28835"/>
      <c r="H28835"/>
      <c r="I28835"/>
      <c r="J28835"/>
      <c r="K28835"/>
      <c r="L28835" s="172"/>
    </row>
    <row r="28836" spans="7:12" x14ac:dyDescent="0.15">
      <c r="G28836"/>
      <c r="H28836"/>
      <c r="I28836"/>
      <c r="J28836"/>
      <c r="K28836"/>
      <c r="L28836" s="172"/>
    </row>
    <row r="28837" spans="7:12" x14ac:dyDescent="0.15">
      <c r="G28837"/>
      <c r="H28837"/>
      <c r="I28837"/>
      <c r="J28837"/>
      <c r="K28837"/>
      <c r="L28837" s="172"/>
    </row>
    <row r="28838" spans="7:12" x14ac:dyDescent="0.15">
      <c r="G28838"/>
      <c r="H28838"/>
      <c r="I28838"/>
      <c r="J28838"/>
      <c r="K28838"/>
      <c r="L28838" s="172"/>
    </row>
    <row r="28839" spans="7:12" x14ac:dyDescent="0.15">
      <c r="G28839"/>
      <c r="H28839"/>
      <c r="I28839"/>
      <c r="J28839"/>
      <c r="K28839"/>
      <c r="L28839" s="172"/>
    </row>
    <row r="28840" spans="7:12" x14ac:dyDescent="0.15">
      <c r="G28840"/>
      <c r="H28840"/>
      <c r="I28840"/>
      <c r="J28840"/>
      <c r="K28840"/>
      <c r="L28840" s="172"/>
    </row>
    <row r="28841" spans="7:12" x14ac:dyDescent="0.15">
      <c r="G28841"/>
      <c r="H28841"/>
      <c r="I28841"/>
      <c r="J28841"/>
      <c r="K28841"/>
      <c r="L28841" s="172"/>
    </row>
    <row r="28842" spans="7:12" x14ac:dyDescent="0.15">
      <c r="G28842"/>
      <c r="H28842"/>
      <c r="I28842"/>
      <c r="J28842"/>
      <c r="K28842"/>
      <c r="L28842" s="172"/>
    </row>
    <row r="28843" spans="7:12" x14ac:dyDescent="0.15">
      <c r="G28843"/>
      <c r="H28843"/>
      <c r="I28843"/>
      <c r="J28843"/>
      <c r="K28843"/>
      <c r="L28843" s="172"/>
    </row>
    <row r="28844" spans="7:12" x14ac:dyDescent="0.15">
      <c r="G28844"/>
      <c r="H28844"/>
      <c r="I28844"/>
      <c r="J28844"/>
      <c r="K28844"/>
      <c r="L28844" s="172"/>
    </row>
    <row r="28845" spans="7:12" x14ac:dyDescent="0.15">
      <c r="G28845"/>
      <c r="H28845"/>
      <c r="I28845"/>
      <c r="J28845"/>
      <c r="K28845"/>
      <c r="L28845" s="172"/>
    </row>
    <row r="28846" spans="7:12" x14ac:dyDescent="0.15">
      <c r="G28846"/>
      <c r="H28846"/>
      <c r="I28846"/>
      <c r="J28846"/>
      <c r="K28846"/>
      <c r="L28846" s="172"/>
    </row>
    <row r="28847" spans="7:12" x14ac:dyDescent="0.15">
      <c r="G28847"/>
      <c r="H28847"/>
      <c r="I28847"/>
      <c r="J28847"/>
      <c r="K28847"/>
      <c r="L28847" s="172"/>
    </row>
    <row r="28848" spans="7:12" x14ac:dyDescent="0.15">
      <c r="G28848"/>
      <c r="H28848"/>
      <c r="I28848"/>
      <c r="J28848"/>
      <c r="K28848"/>
      <c r="L28848" s="172"/>
    </row>
    <row r="28849" spans="7:12" x14ac:dyDescent="0.15">
      <c r="G28849"/>
      <c r="H28849"/>
      <c r="I28849"/>
      <c r="J28849"/>
      <c r="K28849"/>
      <c r="L28849" s="172"/>
    </row>
    <row r="28850" spans="7:12" x14ac:dyDescent="0.15">
      <c r="G28850"/>
      <c r="H28850"/>
      <c r="I28850"/>
      <c r="J28850"/>
      <c r="K28850"/>
      <c r="L28850" s="172"/>
    </row>
    <row r="28851" spans="7:12" x14ac:dyDescent="0.15">
      <c r="G28851"/>
      <c r="H28851"/>
      <c r="I28851"/>
      <c r="J28851"/>
      <c r="K28851"/>
      <c r="L28851" s="172"/>
    </row>
    <row r="28852" spans="7:12" x14ac:dyDescent="0.15">
      <c r="G28852"/>
      <c r="H28852"/>
      <c r="I28852"/>
      <c r="J28852"/>
      <c r="K28852"/>
      <c r="L28852" s="172"/>
    </row>
    <row r="28853" spans="7:12" x14ac:dyDescent="0.15">
      <c r="G28853"/>
      <c r="H28853"/>
      <c r="I28853"/>
      <c r="J28853"/>
      <c r="K28853"/>
      <c r="L28853" s="172"/>
    </row>
    <row r="28854" spans="7:12" x14ac:dyDescent="0.15">
      <c r="G28854"/>
      <c r="H28854"/>
      <c r="I28854"/>
      <c r="J28854"/>
      <c r="K28854"/>
      <c r="L28854" s="172"/>
    </row>
    <row r="28855" spans="7:12" x14ac:dyDescent="0.15">
      <c r="G28855"/>
      <c r="H28855"/>
      <c r="I28855"/>
      <c r="J28855"/>
      <c r="K28855"/>
      <c r="L28855" s="172"/>
    </row>
    <row r="28856" spans="7:12" x14ac:dyDescent="0.15">
      <c r="G28856"/>
      <c r="H28856"/>
      <c r="I28856"/>
      <c r="J28856"/>
      <c r="K28856"/>
      <c r="L28856" s="172"/>
    </row>
    <row r="28857" spans="7:12" x14ac:dyDescent="0.15">
      <c r="G28857"/>
      <c r="H28857"/>
      <c r="I28857"/>
      <c r="J28857"/>
      <c r="K28857"/>
      <c r="L28857" s="172"/>
    </row>
    <row r="28858" spans="7:12" x14ac:dyDescent="0.15">
      <c r="G28858"/>
      <c r="H28858"/>
      <c r="I28858"/>
      <c r="J28858"/>
      <c r="K28858"/>
      <c r="L28858" s="172"/>
    </row>
    <row r="28859" spans="7:12" x14ac:dyDescent="0.15">
      <c r="G28859"/>
      <c r="H28859"/>
      <c r="I28859"/>
      <c r="J28859"/>
      <c r="K28859"/>
      <c r="L28859" s="172"/>
    </row>
    <row r="28860" spans="7:12" x14ac:dyDescent="0.15">
      <c r="G28860"/>
      <c r="H28860"/>
      <c r="I28860"/>
      <c r="J28860"/>
      <c r="K28860"/>
      <c r="L28860" s="172"/>
    </row>
    <row r="28861" spans="7:12" x14ac:dyDescent="0.15">
      <c r="G28861"/>
      <c r="H28861"/>
      <c r="I28861"/>
      <c r="J28861"/>
      <c r="K28861"/>
      <c r="L28861" s="172"/>
    </row>
    <row r="28862" spans="7:12" x14ac:dyDescent="0.15">
      <c r="G28862"/>
      <c r="H28862"/>
      <c r="I28862"/>
      <c r="J28862"/>
      <c r="K28862"/>
      <c r="L28862" s="172"/>
    </row>
    <row r="28863" spans="7:12" x14ac:dyDescent="0.15">
      <c r="G28863"/>
      <c r="H28863"/>
      <c r="I28863"/>
      <c r="J28863"/>
      <c r="K28863"/>
      <c r="L28863" s="172"/>
    </row>
    <row r="28864" spans="7:12" x14ac:dyDescent="0.15">
      <c r="G28864"/>
      <c r="H28864"/>
      <c r="I28864"/>
      <c r="J28864"/>
      <c r="K28864"/>
      <c r="L28864" s="172"/>
    </row>
    <row r="28865" spans="7:12" x14ac:dyDescent="0.15">
      <c r="G28865"/>
      <c r="H28865"/>
      <c r="I28865"/>
      <c r="J28865"/>
      <c r="K28865"/>
      <c r="L28865" s="172"/>
    </row>
    <row r="28866" spans="7:12" x14ac:dyDescent="0.15">
      <c r="G28866"/>
      <c r="H28866"/>
      <c r="I28866"/>
      <c r="J28866"/>
      <c r="K28866"/>
      <c r="L28866" s="172"/>
    </row>
    <row r="28867" spans="7:12" x14ac:dyDescent="0.15">
      <c r="G28867"/>
      <c r="H28867"/>
      <c r="I28867"/>
      <c r="J28867"/>
      <c r="K28867"/>
      <c r="L28867" s="172"/>
    </row>
    <row r="28868" spans="7:12" x14ac:dyDescent="0.15">
      <c r="G28868"/>
      <c r="H28868"/>
      <c r="I28868"/>
      <c r="J28868"/>
      <c r="K28868"/>
      <c r="L28868" s="172"/>
    </row>
    <row r="28869" spans="7:12" x14ac:dyDescent="0.15">
      <c r="G28869"/>
      <c r="H28869"/>
      <c r="I28869"/>
      <c r="J28869"/>
      <c r="K28869"/>
      <c r="L28869" s="172"/>
    </row>
    <row r="28870" spans="7:12" x14ac:dyDescent="0.15">
      <c r="G28870"/>
      <c r="H28870"/>
      <c r="I28870"/>
      <c r="J28870"/>
      <c r="K28870"/>
      <c r="L28870" s="172"/>
    </row>
    <row r="28871" spans="7:12" x14ac:dyDescent="0.15">
      <c r="G28871"/>
      <c r="H28871"/>
      <c r="I28871"/>
      <c r="J28871"/>
      <c r="K28871"/>
      <c r="L28871" s="172"/>
    </row>
    <row r="28872" spans="7:12" x14ac:dyDescent="0.15">
      <c r="G28872"/>
      <c r="H28872"/>
      <c r="I28872"/>
      <c r="J28872"/>
      <c r="K28872"/>
      <c r="L28872" s="172"/>
    </row>
    <row r="28873" spans="7:12" x14ac:dyDescent="0.15">
      <c r="G28873"/>
      <c r="H28873"/>
      <c r="I28873"/>
      <c r="J28873"/>
      <c r="K28873"/>
      <c r="L28873" s="172"/>
    </row>
    <row r="28874" spans="7:12" x14ac:dyDescent="0.15">
      <c r="G28874"/>
      <c r="H28874"/>
      <c r="I28874"/>
      <c r="J28874"/>
      <c r="K28874"/>
      <c r="L28874" s="172"/>
    </row>
    <row r="28875" spans="7:12" x14ac:dyDescent="0.15">
      <c r="G28875"/>
      <c r="H28875"/>
      <c r="I28875"/>
      <c r="J28875"/>
      <c r="K28875"/>
      <c r="L28875" s="172"/>
    </row>
    <row r="28876" spans="7:12" x14ac:dyDescent="0.15">
      <c r="G28876"/>
      <c r="H28876"/>
      <c r="I28876"/>
      <c r="J28876"/>
      <c r="K28876"/>
      <c r="L28876" s="172"/>
    </row>
    <row r="28877" spans="7:12" x14ac:dyDescent="0.15">
      <c r="G28877"/>
      <c r="H28877"/>
      <c r="I28877"/>
      <c r="J28877"/>
      <c r="K28877"/>
      <c r="L28877" s="172"/>
    </row>
    <row r="28878" spans="7:12" x14ac:dyDescent="0.15">
      <c r="G28878"/>
      <c r="H28878"/>
      <c r="I28878"/>
      <c r="J28878"/>
      <c r="K28878"/>
      <c r="L28878" s="172"/>
    </row>
    <row r="28879" spans="7:12" x14ac:dyDescent="0.15">
      <c r="G28879"/>
      <c r="H28879"/>
      <c r="I28879"/>
      <c r="J28879"/>
      <c r="K28879"/>
      <c r="L28879" s="172"/>
    </row>
    <row r="28880" spans="7:12" x14ac:dyDescent="0.15">
      <c r="G28880"/>
      <c r="H28880"/>
      <c r="I28880"/>
      <c r="J28880"/>
      <c r="K28880"/>
      <c r="L28880" s="172"/>
    </row>
    <row r="28881" spans="7:12" x14ac:dyDescent="0.15">
      <c r="G28881"/>
      <c r="H28881"/>
      <c r="I28881"/>
      <c r="J28881"/>
      <c r="K28881"/>
      <c r="L28881" s="172"/>
    </row>
    <row r="28882" spans="7:12" x14ac:dyDescent="0.15">
      <c r="G28882"/>
      <c r="H28882"/>
      <c r="I28882"/>
      <c r="J28882"/>
      <c r="K28882"/>
      <c r="L28882" s="172"/>
    </row>
    <row r="28883" spans="7:12" x14ac:dyDescent="0.15">
      <c r="G28883"/>
      <c r="H28883"/>
      <c r="I28883"/>
      <c r="J28883"/>
      <c r="K28883"/>
      <c r="L28883" s="172"/>
    </row>
    <row r="28884" spans="7:12" x14ac:dyDescent="0.15">
      <c r="G28884"/>
      <c r="H28884"/>
      <c r="I28884"/>
      <c r="J28884"/>
      <c r="K28884"/>
      <c r="L28884" s="172"/>
    </row>
    <row r="28885" spans="7:12" x14ac:dyDescent="0.15">
      <c r="G28885"/>
      <c r="H28885"/>
      <c r="I28885"/>
      <c r="J28885"/>
      <c r="K28885"/>
      <c r="L28885" s="172"/>
    </row>
    <row r="28886" spans="7:12" x14ac:dyDescent="0.15">
      <c r="G28886"/>
      <c r="H28886"/>
      <c r="I28886"/>
      <c r="J28886"/>
      <c r="K28886"/>
      <c r="L28886" s="172"/>
    </row>
    <row r="28887" spans="7:12" x14ac:dyDescent="0.15">
      <c r="G28887"/>
      <c r="H28887"/>
      <c r="I28887"/>
      <c r="J28887"/>
      <c r="K28887"/>
      <c r="L28887" s="172"/>
    </row>
    <row r="28888" spans="7:12" x14ac:dyDescent="0.15">
      <c r="G28888"/>
      <c r="H28888"/>
      <c r="I28888"/>
      <c r="J28888"/>
      <c r="K28888"/>
      <c r="L28888" s="172"/>
    </row>
    <row r="28889" spans="7:12" x14ac:dyDescent="0.15">
      <c r="G28889"/>
      <c r="H28889"/>
      <c r="I28889"/>
      <c r="J28889"/>
      <c r="K28889"/>
      <c r="L28889" s="172"/>
    </row>
    <row r="28890" spans="7:12" x14ac:dyDescent="0.15">
      <c r="G28890"/>
      <c r="H28890"/>
      <c r="I28890"/>
      <c r="J28890"/>
      <c r="K28890"/>
      <c r="L28890" s="172"/>
    </row>
    <row r="28891" spans="7:12" x14ac:dyDescent="0.15">
      <c r="G28891"/>
      <c r="H28891"/>
      <c r="I28891"/>
      <c r="J28891"/>
      <c r="K28891"/>
      <c r="L28891" s="172"/>
    </row>
    <row r="28892" spans="7:12" x14ac:dyDescent="0.15">
      <c r="G28892"/>
      <c r="H28892"/>
      <c r="I28892"/>
      <c r="J28892"/>
      <c r="K28892"/>
      <c r="L28892" s="172"/>
    </row>
    <row r="28893" spans="7:12" x14ac:dyDescent="0.15">
      <c r="G28893"/>
      <c r="H28893"/>
      <c r="I28893"/>
      <c r="J28893"/>
      <c r="K28893"/>
      <c r="L28893" s="172"/>
    </row>
    <row r="28894" spans="7:12" x14ac:dyDescent="0.15">
      <c r="G28894"/>
      <c r="H28894"/>
      <c r="I28894"/>
      <c r="J28894"/>
      <c r="K28894"/>
      <c r="L28894" s="172"/>
    </row>
    <row r="28895" spans="7:12" x14ac:dyDescent="0.15">
      <c r="G28895"/>
      <c r="H28895"/>
      <c r="I28895"/>
      <c r="J28895"/>
      <c r="K28895"/>
      <c r="L28895" s="172"/>
    </row>
    <row r="28896" spans="7:12" x14ac:dyDescent="0.15">
      <c r="G28896"/>
      <c r="H28896"/>
      <c r="I28896"/>
      <c r="J28896"/>
      <c r="K28896"/>
      <c r="L28896" s="172"/>
    </row>
    <row r="28897" spans="7:12" x14ac:dyDescent="0.15">
      <c r="G28897"/>
      <c r="H28897"/>
      <c r="I28897"/>
      <c r="J28897"/>
      <c r="K28897"/>
      <c r="L28897" s="172"/>
    </row>
    <row r="28898" spans="7:12" x14ac:dyDescent="0.15">
      <c r="G28898"/>
      <c r="H28898"/>
      <c r="I28898"/>
      <c r="J28898"/>
      <c r="K28898"/>
      <c r="L28898" s="172"/>
    </row>
    <row r="28899" spans="7:12" x14ac:dyDescent="0.15">
      <c r="G28899"/>
      <c r="H28899"/>
      <c r="I28899"/>
      <c r="J28899"/>
      <c r="K28899"/>
      <c r="L28899" s="172"/>
    </row>
    <row r="28900" spans="7:12" x14ac:dyDescent="0.15">
      <c r="G28900"/>
      <c r="H28900"/>
      <c r="I28900"/>
      <c r="J28900"/>
      <c r="K28900"/>
      <c r="L28900" s="172"/>
    </row>
    <row r="28901" spans="7:12" x14ac:dyDescent="0.15">
      <c r="G28901"/>
      <c r="H28901"/>
      <c r="I28901"/>
      <c r="J28901"/>
      <c r="K28901"/>
      <c r="L28901" s="172"/>
    </row>
    <row r="28902" spans="7:12" x14ac:dyDescent="0.15">
      <c r="G28902"/>
      <c r="H28902"/>
      <c r="I28902"/>
      <c r="J28902"/>
      <c r="K28902"/>
      <c r="L28902" s="172"/>
    </row>
    <row r="28903" spans="7:12" x14ac:dyDescent="0.15">
      <c r="G28903"/>
      <c r="H28903"/>
      <c r="I28903"/>
      <c r="J28903"/>
      <c r="K28903"/>
      <c r="L28903" s="172"/>
    </row>
    <row r="28904" spans="7:12" x14ac:dyDescent="0.15">
      <c r="G28904"/>
      <c r="H28904"/>
      <c r="I28904"/>
      <c r="J28904"/>
      <c r="K28904"/>
      <c r="L28904" s="172"/>
    </row>
    <row r="28905" spans="7:12" x14ac:dyDescent="0.15">
      <c r="G28905"/>
      <c r="H28905"/>
      <c r="I28905"/>
      <c r="J28905"/>
      <c r="K28905"/>
      <c r="L28905" s="172"/>
    </row>
    <row r="28906" spans="7:12" x14ac:dyDescent="0.15">
      <c r="G28906"/>
      <c r="H28906"/>
      <c r="I28906"/>
      <c r="J28906"/>
      <c r="K28906"/>
      <c r="L28906" s="172"/>
    </row>
    <row r="28907" spans="7:12" x14ac:dyDescent="0.15">
      <c r="G28907"/>
      <c r="H28907"/>
      <c r="I28907"/>
      <c r="J28907"/>
      <c r="K28907"/>
      <c r="L28907" s="172"/>
    </row>
    <row r="28908" spans="7:12" x14ac:dyDescent="0.15">
      <c r="G28908"/>
      <c r="H28908"/>
      <c r="I28908"/>
      <c r="J28908"/>
      <c r="K28908"/>
      <c r="L28908" s="172"/>
    </row>
    <row r="28909" spans="7:12" x14ac:dyDescent="0.15">
      <c r="G28909"/>
      <c r="H28909"/>
      <c r="I28909"/>
      <c r="J28909"/>
      <c r="K28909"/>
      <c r="L28909" s="172"/>
    </row>
    <row r="28910" spans="7:12" x14ac:dyDescent="0.15">
      <c r="G28910"/>
      <c r="H28910"/>
      <c r="I28910"/>
      <c r="J28910"/>
      <c r="K28910"/>
      <c r="L28910" s="172"/>
    </row>
    <row r="28911" spans="7:12" x14ac:dyDescent="0.15">
      <c r="G28911"/>
      <c r="H28911"/>
      <c r="I28911"/>
      <c r="J28911"/>
      <c r="K28911"/>
      <c r="L28911" s="172"/>
    </row>
    <row r="28912" spans="7:12" x14ac:dyDescent="0.15">
      <c r="G28912"/>
      <c r="H28912"/>
      <c r="I28912"/>
      <c r="J28912"/>
      <c r="K28912"/>
      <c r="L28912" s="172"/>
    </row>
    <row r="28913" spans="7:12" x14ac:dyDescent="0.15">
      <c r="G28913"/>
      <c r="H28913"/>
      <c r="I28913"/>
      <c r="J28913"/>
      <c r="K28913"/>
      <c r="L28913" s="172"/>
    </row>
    <row r="28914" spans="7:12" x14ac:dyDescent="0.15">
      <c r="G28914"/>
      <c r="H28914"/>
      <c r="I28914"/>
      <c r="J28914"/>
      <c r="K28914"/>
      <c r="L28914" s="172"/>
    </row>
    <row r="28915" spans="7:12" x14ac:dyDescent="0.15">
      <c r="G28915"/>
      <c r="H28915"/>
      <c r="I28915"/>
      <c r="J28915"/>
      <c r="K28915"/>
      <c r="L28915" s="172"/>
    </row>
    <row r="28916" spans="7:12" x14ac:dyDescent="0.15">
      <c r="G28916"/>
      <c r="H28916"/>
      <c r="I28916"/>
      <c r="J28916"/>
      <c r="K28916"/>
      <c r="L28916" s="172"/>
    </row>
    <row r="28917" spans="7:12" x14ac:dyDescent="0.15">
      <c r="G28917"/>
      <c r="H28917"/>
      <c r="I28917"/>
      <c r="J28917"/>
      <c r="K28917"/>
      <c r="L28917" s="172"/>
    </row>
    <row r="28918" spans="7:12" x14ac:dyDescent="0.15">
      <c r="G28918"/>
      <c r="H28918"/>
      <c r="I28918"/>
      <c r="J28918"/>
      <c r="K28918"/>
      <c r="L28918" s="172"/>
    </row>
    <row r="28919" spans="7:12" x14ac:dyDescent="0.15">
      <c r="G28919"/>
      <c r="H28919"/>
      <c r="I28919"/>
      <c r="J28919"/>
      <c r="K28919"/>
      <c r="L28919" s="172"/>
    </row>
    <row r="28920" spans="7:12" x14ac:dyDescent="0.15">
      <c r="G28920"/>
      <c r="H28920"/>
      <c r="I28920"/>
      <c r="J28920"/>
      <c r="K28920"/>
      <c r="L28920" s="172"/>
    </row>
    <row r="28921" spans="7:12" x14ac:dyDescent="0.15">
      <c r="G28921"/>
      <c r="H28921"/>
      <c r="I28921"/>
      <c r="J28921"/>
      <c r="K28921"/>
      <c r="L28921" s="172"/>
    </row>
    <row r="28922" spans="7:12" x14ac:dyDescent="0.15">
      <c r="G28922"/>
      <c r="H28922"/>
      <c r="I28922"/>
      <c r="J28922"/>
      <c r="K28922"/>
      <c r="L28922" s="172"/>
    </row>
    <row r="28923" spans="7:12" x14ac:dyDescent="0.15">
      <c r="G28923"/>
      <c r="H28923"/>
      <c r="I28923"/>
      <c r="J28923"/>
      <c r="K28923"/>
      <c r="L28923" s="172"/>
    </row>
    <row r="28924" spans="7:12" x14ac:dyDescent="0.15">
      <c r="G28924"/>
      <c r="H28924"/>
      <c r="I28924"/>
      <c r="J28924"/>
      <c r="K28924"/>
      <c r="L28924" s="172"/>
    </row>
    <row r="28925" spans="7:12" x14ac:dyDescent="0.15">
      <c r="G28925"/>
      <c r="H28925"/>
      <c r="I28925"/>
      <c r="J28925"/>
      <c r="K28925"/>
      <c r="L28925" s="172"/>
    </row>
    <row r="28926" spans="7:12" x14ac:dyDescent="0.15">
      <c r="G28926"/>
      <c r="H28926"/>
      <c r="I28926"/>
      <c r="J28926"/>
      <c r="K28926"/>
      <c r="L28926" s="172"/>
    </row>
    <row r="28927" spans="7:12" x14ac:dyDescent="0.15">
      <c r="G28927"/>
      <c r="H28927"/>
      <c r="I28927"/>
      <c r="J28927"/>
      <c r="K28927"/>
      <c r="L28927" s="172"/>
    </row>
    <row r="28928" spans="7:12" x14ac:dyDescent="0.15">
      <c r="G28928"/>
      <c r="H28928"/>
      <c r="I28928"/>
      <c r="J28928"/>
      <c r="K28928"/>
      <c r="L28928" s="172"/>
    </row>
    <row r="28929" spans="7:12" x14ac:dyDescent="0.15">
      <c r="G28929"/>
      <c r="H28929"/>
      <c r="I28929"/>
      <c r="J28929"/>
      <c r="K28929"/>
      <c r="L28929" s="172"/>
    </row>
    <row r="28930" spans="7:12" x14ac:dyDescent="0.15">
      <c r="G28930"/>
      <c r="H28930"/>
      <c r="I28930"/>
      <c r="J28930"/>
      <c r="K28930"/>
      <c r="L28930" s="172"/>
    </row>
    <row r="28931" spans="7:12" x14ac:dyDescent="0.15">
      <c r="G28931"/>
      <c r="H28931"/>
      <c r="I28931"/>
      <c r="J28931"/>
      <c r="K28931"/>
      <c r="L28931" s="172"/>
    </row>
    <row r="28932" spans="7:12" x14ac:dyDescent="0.15">
      <c r="G28932"/>
      <c r="H28932"/>
      <c r="I28932"/>
      <c r="J28932"/>
      <c r="K28932"/>
      <c r="L28932" s="172"/>
    </row>
    <row r="28933" spans="7:12" x14ac:dyDescent="0.15">
      <c r="G28933"/>
      <c r="H28933"/>
      <c r="I28933"/>
      <c r="J28933"/>
      <c r="K28933"/>
      <c r="L28933" s="172"/>
    </row>
    <row r="28934" spans="7:12" x14ac:dyDescent="0.15">
      <c r="G28934"/>
      <c r="H28934"/>
      <c r="I28934"/>
      <c r="J28934"/>
      <c r="K28934"/>
      <c r="L28934" s="172"/>
    </row>
    <row r="28935" spans="7:12" x14ac:dyDescent="0.15">
      <c r="G28935"/>
      <c r="H28935"/>
      <c r="I28935"/>
      <c r="J28935"/>
      <c r="K28935"/>
      <c r="L28935" s="172"/>
    </row>
    <row r="28936" spans="7:12" x14ac:dyDescent="0.15">
      <c r="G28936"/>
      <c r="H28936"/>
      <c r="I28936"/>
      <c r="J28936"/>
      <c r="K28936"/>
      <c r="L28936" s="172"/>
    </row>
    <row r="28937" spans="7:12" x14ac:dyDescent="0.15">
      <c r="G28937"/>
      <c r="H28937"/>
      <c r="I28937"/>
      <c r="J28937"/>
      <c r="K28937"/>
      <c r="L28937" s="172"/>
    </row>
    <row r="28938" spans="7:12" x14ac:dyDescent="0.15">
      <c r="G28938"/>
      <c r="H28938"/>
      <c r="I28938"/>
      <c r="J28938"/>
      <c r="K28938"/>
      <c r="L28938" s="172"/>
    </row>
    <row r="28939" spans="7:12" x14ac:dyDescent="0.15">
      <c r="G28939"/>
      <c r="H28939"/>
      <c r="I28939"/>
      <c r="J28939"/>
      <c r="K28939"/>
      <c r="L28939" s="172"/>
    </row>
    <row r="28940" spans="7:12" x14ac:dyDescent="0.15">
      <c r="G28940"/>
      <c r="H28940"/>
      <c r="I28940"/>
      <c r="J28940"/>
      <c r="K28940"/>
      <c r="L28940" s="172"/>
    </row>
    <row r="28941" spans="7:12" x14ac:dyDescent="0.15">
      <c r="G28941"/>
      <c r="H28941"/>
      <c r="I28941"/>
      <c r="J28941"/>
      <c r="K28941"/>
      <c r="L28941" s="172"/>
    </row>
    <row r="28942" spans="7:12" x14ac:dyDescent="0.15">
      <c r="G28942"/>
      <c r="H28942"/>
      <c r="I28942"/>
      <c r="J28942"/>
      <c r="K28942"/>
      <c r="L28942" s="172"/>
    </row>
    <row r="28943" spans="7:12" x14ac:dyDescent="0.15">
      <c r="G28943"/>
      <c r="H28943"/>
      <c r="I28943"/>
      <c r="J28943"/>
      <c r="K28943"/>
      <c r="L28943" s="172"/>
    </row>
    <row r="28944" spans="7:12" x14ac:dyDescent="0.15">
      <c r="G28944"/>
      <c r="H28944"/>
      <c r="I28944"/>
      <c r="J28944"/>
      <c r="K28944"/>
      <c r="L28944" s="172"/>
    </row>
    <row r="28945" spans="7:12" x14ac:dyDescent="0.15">
      <c r="G28945"/>
      <c r="H28945"/>
      <c r="I28945"/>
      <c r="J28945"/>
      <c r="K28945"/>
      <c r="L28945" s="172"/>
    </row>
    <row r="28946" spans="7:12" x14ac:dyDescent="0.15">
      <c r="G28946"/>
      <c r="H28946"/>
      <c r="I28946"/>
      <c r="J28946"/>
      <c r="K28946"/>
      <c r="L28946" s="172"/>
    </row>
    <row r="28947" spans="7:12" x14ac:dyDescent="0.15">
      <c r="G28947"/>
      <c r="H28947"/>
      <c r="I28947"/>
      <c r="J28947"/>
      <c r="K28947"/>
      <c r="L28947" s="172"/>
    </row>
    <row r="28948" spans="7:12" x14ac:dyDescent="0.15">
      <c r="G28948"/>
      <c r="H28948"/>
      <c r="I28948"/>
      <c r="J28948"/>
      <c r="K28948"/>
      <c r="L28948" s="172"/>
    </row>
    <row r="28949" spans="7:12" x14ac:dyDescent="0.15">
      <c r="G28949"/>
      <c r="H28949"/>
      <c r="I28949"/>
      <c r="J28949"/>
      <c r="K28949"/>
      <c r="L28949" s="172"/>
    </row>
    <row r="28950" spans="7:12" x14ac:dyDescent="0.15">
      <c r="G28950"/>
      <c r="H28950"/>
      <c r="I28950"/>
      <c r="J28950"/>
      <c r="K28950"/>
      <c r="L28950" s="172"/>
    </row>
    <row r="28951" spans="7:12" x14ac:dyDescent="0.15">
      <c r="G28951"/>
      <c r="H28951"/>
      <c r="I28951"/>
      <c r="J28951"/>
      <c r="K28951"/>
      <c r="L28951" s="172"/>
    </row>
    <row r="28952" spans="7:12" x14ac:dyDescent="0.15">
      <c r="G28952"/>
      <c r="H28952"/>
      <c r="I28952"/>
      <c r="J28952"/>
      <c r="K28952"/>
      <c r="L28952" s="172"/>
    </row>
    <row r="28953" spans="7:12" x14ac:dyDescent="0.15">
      <c r="G28953"/>
      <c r="H28953"/>
      <c r="I28953"/>
      <c r="J28953"/>
      <c r="K28953"/>
      <c r="L28953" s="172"/>
    </row>
    <row r="28954" spans="7:12" x14ac:dyDescent="0.15">
      <c r="G28954"/>
      <c r="H28954"/>
      <c r="I28954"/>
      <c r="J28954"/>
      <c r="K28954"/>
      <c r="L28954" s="172"/>
    </row>
    <row r="28955" spans="7:12" x14ac:dyDescent="0.15">
      <c r="G28955"/>
      <c r="H28955"/>
      <c r="I28955"/>
      <c r="J28955"/>
      <c r="K28955"/>
      <c r="L28955" s="172"/>
    </row>
    <row r="28956" spans="7:12" x14ac:dyDescent="0.15">
      <c r="G28956"/>
      <c r="H28956"/>
      <c r="I28956"/>
      <c r="J28956"/>
      <c r="K28956"/>
      <c r="L28956" s="172"/>
    </row>
    <row r="28957" spans="7:12" x14ac:dyDescent="0.15">
      <c r="G28957"/>
      <c r="H28957"/>
      <c r="I28957"/>
      <c r="J28957"/>
      <c r="K28957"/>
      <c r="L28957" s="172"/>
    </row>
    <row r="28958" spans="7:12" x14ac:dyDescent="0.15">
      <c r="G28958"/>
      <c r="H28958"/>
      <c r="I28958"/>
      <c r="J28958"/>
      <c r="K28958"/>
      <c r="L28958" s="172"/>
    </row>
    <row r="28959" spans="7:12" x14ac:dyDescent="0.15">
      <c r="G28959"/>
      <c r="H28959"/>
      <c r="I28959"/>
      <c r="J28959"/>
      <c r="K28959"/>
      <c r="L28959" s="172"/>
    </row>
    <row r="28960" spans="7:12" x14ac:dyDescent="0.15">
      <c r="G28960"/>
      <c r="H28960"/>
      <c r="I28960"/>
      <c r="J28960"/>
      <c r="K28960"/>
      <c r="L28960" s="172"/>
    </row>
    <row r="28961" spans="7:12" x14ac:dyDescent="0.15">
      <c r="G28961"/>
      <c r="H28961"/>
      <c r="I28961"/>
      <c r="J28961"/>
      <c r="K28961"/>
      <c r="L28961" s="172"/>
    </row>
    <row r="28962" spans="7:12" x14ac:dyDescent="0.15">
      <c r="G28962"/>
      <c r="H28962"/>
      <c r="I28962"/>
      <c r="J28962"/>
      <c r="K28962"/>
      <c r="L28962" s="172"/>
    </row>
    <row r="28963" spans="7:12" x14ac:dyDescent="0.15">
      <c r="G28963"/>
      <c r="H28963"/>
      <c r="I28963"/>
      <c r="J28963"/>
      <c r="K28963"/>
      <c r="L28963" s="172"/>
    </row>
    <row r="28964" spans="7:12" x14ac:dyDescent="0.15">
      <c r="G28964"/>
      <c r="H28964"/>
      <c r="I28964"/>
      <c r="J28964"/>
      <c r="K28964"/>
      <c r="L28964" s="172"/>
    </row>
    <row r="28965" spans="7:12" x14ac:dyDescent="0.15">
      <c r="G28965"/>
      <c r="H28965"/>
      <c r="I28965"/>
      <c r="J28965"/>
      <c r="K28965"/>
      <c r="L28965" s="172"/>
    </row>
    <row r="28966" spans="7:12" x14ac:dyDescent="0.15">
      <c r="G28966"/>
      <c r="H28966"/>
      <c r="I28966"/>
      <c r="J28966"/>
      <c r="K28966"/>
      <c r="L28966" s="172"/>
    </row>
    <row r="28967" spans="7:12" x14ac:dyDescent="0.15">
      <c r="G28967"/>
      <c r="H28967"/>
      <c r="I28967"/>
      <c r="J28967"/>
      <c r="K28967"/>
      <c r="L28967" s="172"/>
    </row>
    <row r="28968" spans="7:12" x14ac:dyDescent="0.15">
      <c r="G28968"/>
      <c r="H28968"/>
      <c r="I28968"/>
      <c r="J28968"/>
      <c r="K28968"/>
      <c r="L28968" s="172"/>
    </row>
    <row r="28969" spans="7:12" x14ac:dyDescent="0.15">
      <c r="G28969"/>
      <c r="H28969"/>
      <c r="I28969"/>
      <c r="J28969"/>
      <c r="K28969"/>
      <c r="L28969" s="172"/>
    </row>
    <row r="28970" spans="7:12" x14ac:dyDescent="0.15">
      <c r="G28970"/>
      <c r="H28970"/>
      <c r="I28970"/>
      <c r="J28970"/>
      <c r="K28970"/>
      <c r="L28970" s="172"/>
    </row>
    <row r="28971" spans="7:12" x14ac:dyDescent="0.15">
      <c r="G28971"/>
      <c r="H28971"/>
      <c r="I28971"/>
      <c r="J28971"/>
      <c r="K28971"/>
      <c r="L28971" s="172"/>
    </row>
    <row r="28972" spans="7:12" x14ac:dyDescent="0.15">
      <c r="G28972"/>
      <c r="H28972"/>
      <c r="I28972"/>
      <c r="J28972"/>
      <c r="K28972"/>
      <c r="L28972" s="172"/>
    </row>
    <row r="28973" spans="7:12" x14ac:dyDescent="0.15">
      <c r="G28973"/>
      <c r="H28973"/>
      <c r="I28973"/>
      <c r="J28973"/>
      <c r="K28973"/>
      <c r="L28973" s="172"/>
    </row>
    <row r="28974" spans="7:12" x14ac:dyDescent="0.15">
      <c r="G28974"/>
      <c r="H28974"/>
      <c r="I28974"/>
      <c r="J28974"/>
      <c r="K28974"/>
      <c r="L28974" s="172"/>
    </row>
    <row r="28975" spans="7:12" x14ac:dyDescent="0.15">
      <c r="G28975"/>
      <c r="H28975"/>
      <c r="I28975"/>
      <c r="J28975"/>
      <c r="K28975"/>
      <c r="L28975" s="172"/>
    </row>
    <row r="28976" spans="7:12" x14ac:dyDescent="0.15">
      <c r="G28976"/>
      <c r="H28976"/>
      <c r="I28976"/>
      <c r="J28976"/>
      <c r="K28976"/>
      <c r="L28976" s="172"/>
    </row>
    <row r="28977" spans="7:12" x14ac:dyDescent="0.15">
      <c r="G28977"/>
      <c r="H28977"/>
      <c r="I28977"/>
      <c r="J28977"/>
      <c r="K28977"/>
      <c r="L28977" s="172"/>
    </row>
    <row r="28978" spans="7:12" x14ac:dyDescent="0.15">
      <c r="G28978"/>
      <c r="H28978"/>
      <c r="I28978"/>
      <c r="J28978"/>
      <c r="K28978"/>
      <c r="L28978" s="172"/>
    </row>
    <row r="28979" spans="7:12" x14ac:dyDescent="0.15">
      <c r="G28979"/>
      <c r="H28979"/>
      <c r="I28979"/>
      <c r="J28979"/>
      <c r="K28979"/>
      <c r="L28979" s="172"/>
    </row>
    <row r="28980" spans="7:12" x14ac:dyDescent="0.15">
      <c r="G28980"/>
      <c r="H28980"/>
      <c r="I28980"/>
      <c r="J28980"/>
      <c r="K28980"/>
      <c r="L28980" s="172"/>
    </row>
    <row r="28981" spans="7:12" x14ac:dyDescent="0.15">
      <c r="G28981"/>
      <c r="H28981"/>
      <c r="I28981"/>
      <c r="J28981"/>
      <c r="K28981"/>
      <c r="L28981" s="172"/>
    </row>
    <row r="28982" spans="7:12" x14ac:dyDescent="0.15">
      <c r="G28982"/>
      <c r="H28982"/>
      <c r="I28982"/>
      <c r="J28982"/>
      <c r="K28982"/>
      <c r="L28982" s="172"/>
    </row>
    <row r="28983" spans="7:12" x14ac:dyDescent="0.15">
      <c r="G28983"/>
      <c r="H28983"/>
      <c r="I28983"/>
      <c r="J28983"/>
      <c r="K28983"/>
      <c r="L28983" s="172"/>
    </row>
    <row r="28984" spans="7:12" x14ac:dyDescent="0.15">
      <c r="G28984"/>
      <c r="H28984"/>
      <c r="I28984"/>
      <c r="J28984"/>
      <c r="K28984"/>
      <c r="L28984" s="172"/>
    </row>
    <row r="28985" spans="7:12" x14ac:dyDescent="0.15">
      <c r="G28985"/>
      <c r="H28985"/>
      <c r="I28985"/>
      <c r="J28985"/>
      <c r="K28985"/>
      <c r="L28985" s="172"/>
    </row>
    <row r="28986" spans="7:12" x14ac:dyDescent="0.15">
      <c r="G28986"/>
      <c r="H28986"/>
      <c r="I28986"/>
      <c r="J28986"/>
      <c r="K28986"/>
      <c r="L28986" s="172"/>
    </row>
    <row r="28987" spans="7:12" x14ac:dyDescent="0.15">
      <c r="G28987"/>
      <c r="H28987"/>
      <c r="I28987"/>
      <c r="J28987"/>
      <c r="K28987"/>
      <c r="L28987" s="172"/>
    </row>
    <row r="28988" spans="7:12" x14ac:dyDescent="0.15">
      <c r="G28988"/>
      <c r="H28988"/>
      <c r="I28988"/>
      <c r="J28988"/>
      <c r="K28988"/>
      <c r="L28988" s="172"/>
    </row>
    <row r="28989" spans="7:12" x14ac:dyDescent="0.15">
      <c r="G28989"/>
      <c r="H28989"/>
      <c r="I28989"/>
      <c r="J28989"/>
      <c r="K28989"/>
      <c r="L28989" s="172"/>
    </row>
    <row r="28990" spans="7:12" x14ac:dyDescent="0.15">
      <c r="G28990"/>
      <c r="H28990"/>
      <c r="I28990"/>
      <c r="J28990"/>
      <c r="K28990"/>
      <c r="L28990" s="172"/>
    </row>
    <row r="28991" spans="7:12" x14ac:dyDescent="0.15">
      <c r="G28991"/>
      <c r="H28991"/>
      <c r="I28991"/>
      <c r="J28991"/>
      <c r="K28991"/>
      <c r="L28991" s="172"/>
    </row>
    <row r="28992" spans="7:12" x14ac:dyDescent="0.15">
      <c r="G28992"/>
      <c r="H28992"/>
      <c r="I28992"/>
      <c r="J28992"/>
      <c r="K28992"/>
      <c r="L28992" s="172"/>
    </row>
    <row r="28993" spans="7:12" x14ac:dyDescent="0.15">
      <c r="G28993"/>
      <c r="H28993"/>
      <c r="I28993"/>
      <c r="J28993"/>
      <c r="K28993"/>
      <c r="L28993" s="172"/>
    </row>
    <row r="28994" spans="7:12" x14ac:dyDescent="0.15">
      <c r="G28994"/>
      <c r="H28994"/>
      <c r="I28994"/>
      <c r="J28994"/>
      <c r="K28994"/>
      <c r="L28994" s="172"/>
    </row>
    <row r="28995" spans="7:12" x14ac:dyDescent="0.15">
      <c r="G28995"/>
      <c r="H28995"/>
      <c r="I28995"/>
      <c r="J28995"/>
      <c r="K28995"/>
      <c r="L28995" s="172"/>
    </row>
    <row r="28996" spans="7:12" x14ac:dyDescent="0.15">
      <c r="G28996"/>
      <c r="H28996"/>
      <c r="I28996"/>
      <c r="J28996"/>
      <c r="K28996"/>
      <c r="L28996" s="172"/>
    </row>
    <row r="28997" spans="7:12" x14ac:dyDescent="0.15">
      <c r="G28997"/>
      <c r="H28997"/>
      <c r="I28997"/>
      <c r="J28997"/>
      <c r="K28997"/>
      <c r="L28997" s="172"/>
    </row>
    <row r="28998" spans="7:12" x14ac:dyDescent="0.15">
      <c r="G28998"/>
      <c r="H28998"/>
      <c r="I28998"/>
      <c r="J28998"/>
      <c r="K28998"/>
      <c r="L28998" s="172"/>
    </row>
    <row r="28999" spans="7:12" x14ac:dyDescent="0.15">
      <c r="G28999"/>
      <c r="H28999"/>
      <c r="I28999"/>
      <c r="J28999"/>
      <c r="K28999"/>
      <c r="L28999" s="172"/>
    </row>
    <row r="29000" spans="7:12" x14ac:dyDescent="0.15">
      <c r="G29000"/>
      <c r="H29000"/>
      <c r="I29000"/>
      <c r="J29000"/>
      <c r="K29000"/>
      <c r="L29000" s="172"/>
    </row>
    <row r="29001" spans="7:12" x14ac:dyDescent="0.15">
      <c r="G29001"/>
      <c r="H29001"/>
      <c r="I29001"/>
      <c r="J29001"/>
      <c r="K29001"/>
      <c r="L29001" s="172"/>
    </row>
    <row r="29002" spans="7:12" x14ac:dyDescent="0.15">
      <c r="G29002"/>
      <c r="H29002"/>
      <c r="I29002"/>
      <c r="J29002"/>
      <c r="K29002"/>
      <c r="L29002" s="172"/>
    </row>
    <row r="29003" spans="7:12" x14ac:dyDescent="0.15">
      <c r="G29003"/>
      <c r="H29003"/>
      <c r="I29003"/>
      <c r="J29003"/>
      <c r="K29003"/>
      <c r="L29003" s="172"/>
    </row>
    <row r="29004" spans="7:12" x14ac:dyDescent="0.15">
      <c r="G29004"/>
      <c r="H29004"/>
      <c r="I29004"/>
      <c r="J29004"/>
      <c r="K29004"/>
      <c r="L29004" s="172"/>
    </row>
    <row r="29005" spans="7:12" x14ac:dyDescent="0.15">
      <c r="G29005"/>
      <c r="H29005"/>
      <c r="I29005"/>
      <c r="J29005"/>
      <c r="K29005"/>
      <c r="L29005" s="172"/>
    </row>
    <row r="29006" spans="7:12" x14ac:dyDescent="0.15">
      <c r="G29006"/>
      <c r="H29006"/>
      <c r="I29006"/>
      <c r="J29006"/>
      <c r="K29006"/>
      <c r="L29006" s="172"/>
    </row>
    <row r="29007" spans="7:12" x14ac:dyDescent="0.15">
      <c r="G29007"/>
      <c r="H29007"/>
      <c r="I29007"/>
      <c r="J29007"/>
      <c r="K29007"/>
      <c r="L29007" s="172"/>
    </row>
    <row r="29008" spans="7:12" x14ac:dyDescent="0.15">
      <c r="G29008"/>
      <c r="H29008"/>
      <c r="I29008"/>
      <c r="J29008"/>
      <c r="K29008"/>
      <c r="L29008" s="172"/>
    </row>
    <row r="29009" spans="7:12" x14ac:dyDescent="0.15">
      <c r="G29009"/>
      <c r="H29009"/>
      <c r="I29009"/>
      <c r="J29009"/>
      <c r="K29009"/>
      <c r="L29009" s="172"/>
    </row>
    <row r="29010" spans="7:12" x14ac:dyDescent="0.15">
      <c r="G29010"/>
      <c r="H29010"/>
      <c r="I29010"/>
      <c r="J29010"/>
      <c r="K29010"/>
      <c r="L29010" s="172"/>
    </row>
    <row r="29011" spans="7:12" x14ac:dyDescent="0.15">
      <c r="G29011"/>
      <c r="H29011"/>
      <c r="I29011"/>
      <c r="J29011"/>
      <c r="K29011"/>
      <c r="L29011" s="172"/>
    </row>
    <row r="29012" spans="7:12" x14ac:dyDescent="0.15">
      <c r="G29012"/>
      <c r="H29012"/>
      <c r="I29012"/>
      <c r="J29012"/>
      <c r="K29012"/>
      <c r="L29012" s="172"/>
    </row>
    <row r="29013" spans="7:12" x14ac:dyDescent="0.15">
      <c r="G29013"/>
      <c r="H29013"/>
      <c r="I29013"/>
      <c r="J29013"/>
      <c r="K29013"/>
      <c r="L29013" s="172"/>
    </row>
    <row r="29014" spans="7:12" x14ac:dyDescent="0.15">
      <c r="G29014"/>
      <c r="H29014"/>
      <c r="I29014"/>
      <c r="J29014"/>
      <c r="K29014"/>
      <c r="L29014" s="172"/>
    </row>
    <row r="29015" spans="7:12" x14ac:dyDescent="0.15">
      <c r="G29015"/>
      <c r="H29015"/>
      <c r="I29015"/>
      <c r="J29015"/>
      <c r="K29015"/>
      <c r="L29015" s="172"/>
    </row>
    <row r="29016" spans="7:12" x14ac:dyDescent="0.15">
      <c r="G29016"/>
      <c r="H29016"/>
      <c r="I29016"/>
      <c r="J29016"/>
      <c r="K29016"/>
      <c r="L29016" s="172"/>
    </row>
    <row r="29017" spans="7:12" x14ac:dyDescent="0.15">
      <c r="G29017"/>
      <c r="H29017"/>
      <c r="I29017"/>
      <c r="J29017"/>
      <c r="K29017"/>
      <c r="L29017" s="172"/>
    </row>
    <row r="29018" spans="7:12" x14ac:dyDescent="0.15">
      <c r="G29018"/>
      <c r="H29018"/>
      <c r="I29018"/>
      <c r="J29018"/>
      <c r="K29018"/>
      <c r="L29018" s="172"/>
    </row>
    <row r="29019" spans="7:12" x14ac:dyDescent="0.15">
      <c r="G29019"/>
      <c r="H29019"/>
      <c r="I29019"/>
      <c r="J29019"/>
      <c r="K29019"/>
      <c r="L29019" s="172"/>
    </row>
    <row r="29020" spans="7:12" x14ac:dyDescent="0.15">
      <c r="G29020"/>
      <c r="H29020"/>
      <c r="I29020"/>
      <c r="J29020"/>
      <c r="K29020"/>
      <c r="L29020" s="172"/>
    </row>
    <row r="29021" spans="7:12" x14ac:dyDescent="0.15">
      <c r="G29021"/>
      <c r="H29021"/>
      <c r="I29021"/>
      <c r="J29021"/>
      <c r="K29021"/>
      <c r="L29021" s="172"/>
    </row>
    <row r="29022" spans="7:12" x14ac:dyDescent="0.15">
      <c r="G29022"/>
      <c r="H29022"/>
      <c r="I29022"/>
      <c r="J29022"/>
      <c r="K29022"/>
      <c r="L29022" s="172"/>
    </row>
    <row r="29023" spans="7:12" x14ac:dyDescent="0.15">
      <c r="G29023"/>
      <c r="H29023"/>
      <c r="I29023"/>
      <c r="J29023"/>
      <c r="K29023"/>
      <c r="L29023" s="172"/>
    </row>
    <row r="29024" spans="7:12" x14ac:dyDescent="0.15">
      <c r="G29024"/>
      <c r="H29024"/>
      <c r="I29024"/>
      <c r="J29024"/>
      <c r="K29024"/>
      <c r="L29024" s="172"/>
    </row>
    <row r="29025" spans="7:12" x14ac:dyDescent="0.15">
      <c r="G29025"/>
      <c r="H29025"/>
      <c r="I29025"/>
      <c r="J29025"/>
      <c r="K29025"/>
      <c r="L29025" s="172"/>
    </row>
    <row r="29026" spans="7:12" x14ac:dyDescent="0.15">
      <c r="G29026"/>
      <c r="H29026"/>
      <c r="I29026"/>
      <c r="J29026"/>
      <c r="K29026"/>
      <c r="L29026" s="172"/>
    </row>
    <row r="29027" spans="7:12" x14ac:dyDescent="0.15">
      <c r="G29027"/>
      <c r="H29027"/>
      <c r="I29027"/>
      <c r="J29027"/>
      <c r="K29027"/>
      <c r="L29027" s="172"/>
    </row>
    <row r="29028" spans="7:12" x14ac:dyDescent="0.15">
      <c r="G29028"/>
      <c r="H29028"/>
      <c r="I29028"/>
      <c r="J29028"/>
      <c r="K29028"/>
      <c r="L29028" s="172"/>
    </row>
    <row r="29029" spans="7:12" x14ac:dyDescent="0.15">
      <c r="G29029"/>
      <c r="H29029"/>
      <c r="I29029"/>
      <c r="J29029"/>
      <c r="K29029"/>
      <c r="L29029" s="172"/>
    </row>
    <row r="29030" spans="7:12" x14ac:dyDescent="0.15">
      <c r="G29030"/>
      <c r="H29030"/>
      <c r="I29030"/>
      <c r="J29030"/>
      <c r="K29030"/>
      <c r="L29030" s="172"/>
    </row>
    <row r="29031" spans="7:12" x14ac:dyDescent="0.15">
      <c r="G29031"/>
      <c r="H29031"/>
      <c r="I29031"/>
      <c r="J29031"/>
      <c r="K29031"/>
      <c r="L29031" s="172"/>
    </row>
    <row r="29032" spans="7:12" x14ac:dyDescent="0.15">
      <c r="G29032"/>
      <c r="H29032"/>
      <c r="I29032"/>
      <c r="J29032"/>
      <c r="K29032"/>
      <c r="L29032" s="172"/>
    </row>
    <row r="29033" spans="7:12" x14ac:dyDescent="0.15">
      <c r="G29033"/>
      <c r="H29033"/>
      <c r="I29033"/>
      <c r="J29033"/>
      <c r="K29033"/>
      <c r="L29033" s="172"/>
    </row>
    <row r="29034" spans="7:12" x14ac:dyDescent="0.15">
      <c r="G29034"/>
      <c r="H29034"/>
      <c r="I29034"/>
      <c r="J29034"/>
      <c r="K29034"/>
      <c r="L29034" s="172"/>
    </row>
    <row r="29035" spans="7:12" x14ac:dyDescent="0.15">
      <c r="G29035"/>
      <c r="H29035"/>
      <c r="I29035"/>
      <c r="J29035"/>
      <c r="K29035"/>
      <c r="L29035" s="172"/>
    </row>
    <row r="29036" spans="7:12" x14ac:dyDescent="0.15">
      <c r="G29036"/>
      <c r="H29036"/>
      <c r="I29036"/>
      <c r="J29036"/>
      <c r="K29036"/>
      <c r="L29036" s="172"/>
    </row>
    <row r="29037" spans="7:12" x14ac:dyDescent="0.15">
      <c r="G29037"/>
      <c r="H29037"/>
      <c r="I29037"/>
      <c r="J29037"/>
      <c r="K29037"/>
      <c r="L29037" s="172"/>
    </row>
    <row r="29038" spans="7:12" x14ac:dyDescent="0.15">
      <c r="G29038"/>
      <c r="H29038"/>
      <c r="I29038"/>
      <c r="J29038"/>
      <c r="K29038"/>
      <c r="L29038" s="172"/>
    </row>
    <row r="29039" spans="7:12" x14ac:dyDescent="0.15">
      <c r="G29039"/>
      <c r="H29039"/>
      <c r="I29039"/>
      <c r="J29039"/>
      <c r="K29039"/>
      <c r="L29039" s="172"/>
    </row>
    <row r="29040" spans="7:12" x14ac:dyDescent="0.15">
      <c r="G29040"/>
      <c r="H29040"/>
      <c r="I29040"/>
      <c r="J29040"/>
      <c r="K29040"/>
      <c r="L29040" s="172"/>
    </row>
    <row r="29041" spans="7:12" x14ac:dyDescent="0.15">
      <c r="G29041"/>
      <c r="H29041"/>
      <c r="I29041"/>
      <c r="J29041"/>
      <c r="K29041"/>
      <c r="L29041" s="172"/>
    </row>
    <row r="29042" spans="7:12" x14ac:dyDescent="0.15">
      <c r="G29042"/>
      <c r="H29042"/>
      <c r="I29042"/>
      <c r="J29042"/>
      <c r="K29042"/>
      <c r="L29042" s="172"/>
    </row>
    <row r="29043" spans="7:12" x14ac:dyDescent="0.15">
      <c r="G29043"/>
      <c r="H29043"/>
      <c r="I29043"/>
      <c r="J29043"/>
      <c r="K29043"/>
      <c r="L29043" s="172"/>
    </row>
    <row r="29044" spans="7:12" x14ac:dyDescent="0.15">
      <c r="G29044"/>
      <c r="H29044"/>
      <c r="I29044"/>
      <c r="J29044"/>
      <c r="K29044"/>
      <c r="L29044" s="172"/>
    </row>
    <row r="29045" spans="7:12" x14ac:dyDescent="0.15">
      <c r="G29045"/>
      <c r="H29045"/>
      <c r="I29045"/>
      <c r="J29045"/>
      <c r="K29045"/>
      <c r="L29045" s="172"/>
    </row>
    <row r="29046" spans="7:12" x14ac:dyDescent="0.15">
      <c r="G29046"/>
      <c r="H29046"/>
      <c r="I29046"/>
      <c r="J29046"/>
      <c r="K29046"/>
      <c r="L29046" s="172"/>
    </row>
    <row r="29047" spans="7:12" x14ac:dyDescent="0.15">
      <c r="G29047"/>
      <c r="H29047"/>
      <c r="I29047"/>
      <c r="J29047"/>
      <c r="K29047"/>
      <c r="L29047" s="172"/>
    </row>
    <row r="29048" spans="7:12" x14ac:dyDescent="0.15">
      <c r="G29048"/>
      <c r="H29048"/>
      <c r="I29048"/>
      <c r="J29048"/>
      <c r="K29048"/>
      <c r="L29048" s="172"/>
    </row>
    <row r="29049" spans="7:12" x14ac:dyDescent="0.15">
      <c r="G29049"/>
      <c r="H29049"/>
      <c r="I29049"/>
      <c r="J29049"/>
      <c r="K29049"/>
      <c r="L29049" s="172"/>
    </row>
    <row r="29050" spans="7:12" x14ac:dyDescent="0.15">
      <c r="G29050"/>
      <c r="H29050"/>
      <c r="I29050"/>
      <c r="J29050"/>
      <c r="K29050"/>
      <c r="L29050" s="172"/>
    </row>
    <row r="29051" spans="7:12" x14ac:dyDescent="0.15">
      <c r="G29051"/>
      <c r="H29051"/>
      <c r="I29051"/>
      <c r="J29051"/>
      <c r="K29051"/>
      <c r="L29051" s="172"/>
    </row>
    <row r="29052" spans="7:12" x14ac:dyDescent="0.15">
      <c r="G29052"/>
      <c r="H29052"/>
      <c r="I29052"/>
      <c r="J29052"/>
      <c r="K29052"/>
      <c r="L29052" s="172"/>
    </row>
    <row r="29053" spans="7:12" x14ac:dyDescent="0.15">
      <c r="G29053"/>
      <c r="H29053"/>
      <c r="I29053"/>
      <c r="J29053"/>
      <c r="K29053"/>
      <c r="L29053" s="172"/>
    </row>
    <row r="29054" spans="7:12" x14ac:dyDescent="0.15">
      <c r="G29054"/>
      <c r="H29054"/>
      <c r="I29054"/>
      <c r="J29054"/>
      <c r="K29054"/>
      <c r="L29054" s="172"/>
    </row>
    <row r="29055" spans="7:12" x14ac:dyDescent="0.15">
      <c r="G29055"/>
      <c r="H29055"/>
      <c r="I29055"/>
      <c r="J29055"/>
      <c r="K29055"/>
      <c r="L29055" s="172"/>
    </row>
    <row r="29056" spans="7:12" x14ac:dyDescent="0.15">
      <c r="G29056"/>
      <c r="H29056"/>
      <c r="I29056"/>
      <c r="J29056"/>
      <c r="K29056"/>
      <c r="L29056" s="172"/>
    </row>
    <row r="29057" spans="7:12" x14ac:dyDescent="0.15">
      <c r="G29057"/>
      <c r="H29057"/>
      <c r="I29057"/>
      <c r="J29057"/>
      <c r="K29057"/>
      <c r="L29057" s="172"/>
    </row>
    <row r="29058" spans="7:12" x14ac:dyDescent="0.15">
      <c r="G29058"/>
      <c r="H29058"/>
      <c r="I29058"/>
      <c r="J29058"/>
      <c r="K29058"/>
      <c r="L29058" s="172"/>
    </row>
    <row r="29059" spans="7:12" x14ac:dyDescent="0.15">
      <c r="G29059"/>
      <c r="H29059"/>
      <c r="I29059"/>
      <c r="J29059"/>
      <c r="K29059"/>
      <c r="L29059" s="172"/>
    </row>
    <row r="29060" spans="7:12" x14ac:dyDescent="0.15">
      <c r="G29060"/>
      <c r="H29060"/>
      <c r="I29060"/>
      <c r="J29060"/>
      <c r="K29060"/>
      <c r="L29060" s="172"/>
    </row>
    <row r="29061" spans="7:12" x14ac:dyDescent="0.15">
      <c r="G29061"/>
      <c r="H29061"/>
      <c r="I29061"/>
      <c r="J29061"/>
      <c r="K29061"/>
      <c r="L29061" s="172"/>
    </row>
    <row r="29062" spans="7:12" x14ac:dyDescent="0.15">
      <c r="G29062"/>
      <c r="H29062"/>
      <c r="I29062"/>
      <c r="J29062"/>
      <c r="K29062"/>
      <c r="L29062" s="172"/>
    </row>
    <row r="29063" spans="7:12" x14ac:dyDescent="0.15">
      <c r="G29063"/>
      <c r="H29063"/>
      <c r="I29063"/>
      <c r="J29063"/>
      <c r="K29063"/>
      <c r="L29063" s="172"/>
    </row>
    <row r="29064" spans="7:12" x14ac:dyDescent="0.15">
      <c r="G29064"/>
      <c r="H29064"/>
      <c r="I29064"/>
      <c r="J29064"/>
      <c r="K29064"/>
      <c r="L29064" s="172"/>
    </row>
    <row r="29065" spans="7:12" x14ac:dyDescent="0.15">
      <c r="G29065"/>
      <c r="H29065"/>
      <c r="I29065"/>
      <c r="J29065"/>
      <c r="K29065"/>
      <c r="L29065" s="172"/>
    </row>
    <row r="29066" spans="7:12" x14ac:dyDescent="0.15">
      <c r="G29066"/>
      <c r="H29066"/>
      <c r="I29066"/>
      <c r="J29066"/>
      <c r="K29066"/>
      <c r="L29066" s="172"/>
    </row>
    <row r="29067" spans="7:12" x14ac:dyDescent="0.15">
      <c r="G29067"/>
      <c r="H29067"/>
      <c r="I29067"/>
      <c r="J29067"/>
      <c r="K29067"/>
      <c r="L29067" s="172"/>
    </row>
    <row r="29068" spans="7:12" x14ac:dyDescent="0.15">
      <c r="G29068"/>
      <c r="H29068"/>
      <c r="I29068"/>
      <c r="J29068"/>
      <c r="K29068"/>
      <c r="L29068" s="172"/>
    </row>
    <row r="29069" spans="7:12" x14ac:dyDescent="0.15">
      <c r="G29069"/>
      <c r="H29069"/>
      <c r="I29069"/>
      <c r="J29069"/>
      <c r="K29069"/>
      <c r="L29069" s="172"/>
    </row>
    <row r="29070" spans="7:12" x14ac:dyDescent="0.15">
      <c r="G29070"/>
      <c r="H29070"/>
      <c r="I29070"/>
      <c r="J29070"/>
      <c r="K29070"/>
      <c r="L29070" s="172"/>
    </row>
    <row r="29071" spans="7:12" x14ac:dyDescent="0.15">
      <c r="G29071"/>
      <c r="H29071"/>
      <c r="I29071"/>
      <c r="J29071"/>
      <c r="K29071"/>
      <c r="L29071" s="172"/>
    </row>
    <row r="29072" spans="7:12" x14ac:dyDescent="0.15">
      <c r="G29072"/>
      <c r="H29072"/>
      <c r="I29072"/>
      <c r="J29072"/>
      <c r="K29072"/>
      <c r="L29072" s="172"/>
    </row>
    <row r="29073" spans="7:12" x14ac:dyDescent="0.15">
      <c r="G29073"/>
      <c r="H29073"/>
      <c r="I29073"/>
      <c r="J29073"/>
      <c r="K29073"/>
      <c r="L29073" s="172"/>
    </row>
    <row r="29074" spans="7:12" x14ac:dyDescent="0.15">
      <c r="G29074"/>
      <c r="H29074"/>
      <c r="I29074"/>
      <c r="J29074"/>
      <c r="K29074"/>
      <c r="L29074" s="172"/>
    </row>
    <row r="29075" spans="7:12" x14ac:dyDescent="0.15">
      <c r="G29075"/>
      <c r="H29075"/>
      <c r="I29075"/>
      <c r="J29075"/>
      <c r="K29075"/>
      <c r="L29075" s="172"/>
    </row>
    <row r="29076" spans="7:12" x14ac:dyDescent="0.15">
      <c r="G29076"/>
      <c r="H29076"/>
      <c r="I29076"/>
      <c r="J29076"/>
      <c r="K29076"/>
      <c r="L29076" s="172"/>
    </row>
    <row r="29077" spans="7:12" x14ac:dyDescent="0.15">
      <c r="G29077"/>
      <c r="H29077"/>
      <c r="I29077"/>
      <c r="J29077"/>
      <c r="K29077"/>
      <c r="L29077" s="172"/>
    </row>
    <row r="29078" spans="7:12" x14ac:dyDescent="0.15">
      <c r="G29078"/>
      <c r="H29078"/>
      <c r="I29078"/>
      <c r="J29078"/>
      <c r="K29078"/>
      <c r="L29078" s="172"/>
    </row>
    <row r="29079" spans="7:12" x14ac:dyDescent="0.15">
      <c r="G29079"/>
      <c r="H29079"/>
      <c r="I29079"/>
      <c r="J29079"/>
      <c r="K29079"/>
      <c r="L29079" s="172"/>
    </row>
    <row r="29080" spans="7:12" x14ac:dyDescent="0.15">
      <c r="G29080"/>
      <c r="H29080"/>
      <c r="I29080"/>
      <c r="J29080"/>
      <c r="K29080"/>
      <c r="L29080" s="172"/>
    </row>
    <row r="29081" spans="7:12" x14ac:dyDescent="0.15">
      <c r="G29081"/>
      <c r="H29081"/>
      <c r="I29081"/>
      <c r="J29081"/>
      <c r="K29081"/>
      <c r="L29081" s="172"/>
    </row>
    <row r="29082" spans="7:12" x14ac:dyDescent="0.15">
      <c r="G29082"/>
      <c r="H29082"/>
      <c r="I29082"/>
      <c r="J29082"/>
      <c r="K29082"/>
      <c r="L29082" s="172"/>
    </row>
    <row r="29083" spans="7:12" x14ac:dyDescent="0.15">
      <c r="G29083"/>
      <c r="H29083"/>
      <c r="I29083"/>
      <c r="J29083"/>
      <c r="K29083"/>
      <c r="L29083" s="172"/>
    </row>
    <row r="29084" spans="7:12" x14ac:dyDescent="0.15">
      <c r="G29084"/>
      <c r="H29084"/>
      <c r="I29084"/>
      <c r="J29084"/>
      <c r="K29084"/>
      <c r="L29084" s="172"/>
    </row>
    <row r="29085" spans="7:12" x14ac:dyDescent="0.15">
      <c r="G29085"/>
      <c r="H29085"/>
      <c r="I29085"/>
      <c r="J29085"/>
      <c r="K29085"/>
      <c r="L29085" s="172"/>
    </row>
    <row r="29086" spans="7:12" x14ac:dyDescent="0.15">
      <c r="G29086"/>
      <c r="H29086"/>
      <c r="I29086"/>
      <c r="J29086"/>
      <c r="K29086"/>
      <c r="L29086" s="172"/>
    </row>
    <row r="29087" spans="7:12" x14ac:dyDescent="0.15">
      <c r="G29087"/>
      <c r="H29087"/>
      <c r="I29087"/>
      <c r="J29087"/>
      <c r="K29087"/>
      <c r="L29087" s="172"/>
    </row>
    <row r="29088" spans="7:12" x14ac:dyDescent="0.15">
      <c r="G29088"/>
      <c r="H29088"/>
      <c r="I29088"/>
      <c r="J29088"/>
      <c r="K29088"/>
      <c r="L29088" s="172"/>
    </row>
    <row r="29089" spans="7:12" x14ac:dyDescent="0.15">
      <c r="G29089"/>
      <c r="H29089"/>
      <c r="I29089"/>
      <c r="J29089"/>
      <c r="K29089"/>
      <c r="L29089" s="172"/>
    </row>
    <row r="29090" spans="7:12" x14ac:dyDescent="0.15">
      <c r="G29090"/>
      <c r="H29090"/>
      <c r="I29090"/>
      <c r="J29090"/>
      <c r="K29090"/>
      <c r="L29090" s="172"/>
    </row>
    <row r="29091" spans="7:12" x14ac:dyDescent="0.15">
      <c r="G29091"/>
      <c r="H29091"/>
      <c r="I29091"/>
      <c r="J29091"/>
      <c r="K29091"/>
      <c r="L29091" s="172"/>
    </row>
    <row r="29092" spans="7:12" x14ac:dyDescent="0.15">
      <c r="G29092"/>
      <c r="H29092"/>
      <c r="I29092"/>
      <c r="J29092"/>
      <c r="K29092"/>
      <c r="L29092" s="172"/>
    </row>
    <row r="29093" spans="7:12" x14ac:dyDescent="0.15">
      <c r="G29093"/>
      <c r="H29093"/>
      <c r="I29093"/>
      <c r="J29093"/>
      <c r="K29093"/>
      <c r="L29093" s="172"/>
    </row>
    <row r="29094" spans="7:12" x14ac:dyDescent="0.15">
      <c r="G29094"/>
      <c r="H29094"/>
      <c r="I29094"/>
      <c r="J29094"/>
      <c r="K29094"/>
      <c r="L29094" s="172"/>
    </row>
    <row r="29095" spans="7:12" x14ac:dyDescent="0.15">
      <c r="G29095"/>
      <c r="H29095"/>
      <c r="I29095"/>
      <c r="J29095"/>
      <c r="K29095"/>
      <c r="L29095" s="172"/>
    </row>
    <row r="29096" spans="7:12" x14ac:dyDescent="0.15">
      <c r="G29096"/>
      <c r="H29096"/>
      <c r="I29096"/>
      <c r="J29096"/>
      <c r="K29096"/>
      <c r="L29096" s="172"/>
    </row>
    <row r="29097" spans="7:12" x14ac:dyDescent="0.15">
      <c r="G29097"/>
      <c r="H29097"/>
      <c r="I29097"/>
      <c r="J29097"/>
      <c r="K29097"/>
      <c r="L29097" s="172"/>
    </row>
    <row r="29098" spans="7:12" x14ac:dyDescent="0.15">
      <c r="G29098"/>
      <c r="H29098"/>
      <c r="I29098"/>
      <c r="J29098"/>
      <c r="K29098"/>
      <c r="L29098" s="172"/>
    </row>
    <row r="29099" spans="7:12" x14ac:dyDescent="0.15">
      <c r="G29099"/>
      <c r="H29099"/>
      <c r="I29099"/>
      <c r="J29099"/>
      <c r="K29099"/>
      <c r="L29099" s="172"/>
    </row>
    <row r="29100" spans="7:12" x14ac:dyDescent="0.15">
      <c r="G29100"/>
      <c r="H29100"/>
      <c r="I29100"/>
      <c r="J29100"/>
      <c r="K29100"/>
      <c r="L29100" s="172"/>
    </row>
    <row r="29101" spans="7:12" x14ac:dyDescent="0.15">
      <c r="G29101"/>
      <c r="H29101"/>
      <c r="I29101"/>
      <c r="J29101"/>
      <c r="K29101"/>
      <c r="L29101" s="172"/>
    </row>
    <row r="29102" spans="7:12" x14ac:dyDescent="0.15">
      <c r="G29102"/>
      <c r="H29102"/>
      <c r="I29102"/>
      <c r="J29102"/>
      <c r="K29102"/>
      <c r="L29102" s="172"/>
    </row>
    <row r="29103" spans="7:12" x14ac:dyDescent="0.15">
      <c r="G29103"/>
      <c r="H29103"/>
      <c r="I29103"/>
      <c r="J29103"/>
      <c r="K29103"/>
      <c r="L29103" s="172"/>
    </row>
    <row r="29104" spans="7:12" x14ac:dyDescent="0.15">
      <c r="G29104"/>
      <c r="H29104"/>
      <c r="I29104"/>
      <c r="J29104"/>
      <c r="K29104"/>
      <c r="L29104" s="172"/>
    </row>
    <row r="29105" spans="7:12" x14ac:dyDescent="0.15">
      <c r="G29105"/>
      <c r="H29105"/>
      <c r="I29105"/>
      <c r="J29105"/>
      <c r="K29105"/>
      <c r="L29105" s="172"/>
    </row>
    <row r="29106" spans="7:12" x14ac:dyDescent="0.15">
      <c r="G29106"/>
      <c r="H29106"/>
      <c r="I29106"/>
      <c r="J29106"/>
      <c r="K29106"/>
      <c r="L29106" s="172"/>
    </row>
    <row r="29107" spans="7:12" x14ac:dyDescent="0.15">
      <c r="G29107"/>
      <c r="H29107"/>
      <c r="I29107"/>
      <c r="J29107"/>
      <c r="K29107"/>
      <c r="L29107" s="172"/>
    </row>
    <row r="29108" spans="7:12" x14ac:dyDescent="0.15">
      <c r="G29108"/>
      <c r="H29108"/>
      <c r="I29108"/>
      <c r="J29108"/>
      <c r="K29108"/>
      <c r="L29108" s="172"/>
    </row>
    <row r="29109" spans="7:12" x14ac:dyDescent="0.15">
      <c r="G29109"/>
      <c r="H29109"/>
      <c r="I29109"/>
      <c r="J29109"/>
      <c r="K29109"/>
      <c r="L29109" s="172"/>
    </row>
    <row r="29110" spans="7:12" x14ac:dyDescent="0.15">
      <c r="G29110"/>
      <c r="H29110"/>
      <c r="I29110"/>
      <c r="J29110"/>
      <c r="K29110"/>
      <c r="L29110" s="172"/>
    </row>
    <row r="29111" spans="7:12" x14ac:dyDescent="0.15">
      <c r="G29111"/>
      <c r="H29111"/>
      <c r="I29111"/>
      <c r="J29111"/>
      <c r="K29111"/>
      <c r="L29111" s="172"/>
    </row>
    <row r="29112" spans="7:12" x14ac:dyDescent="0.15">
      <c r="G29112"/>
      <c r="H29112"/>
      <c r="I29112"/>
      <c r="J29112"/>
      <c r="K29112"/>
      <c r="L29112" s="172"/>
    </row>
    <row r="29113" spans="7:12" x14ac:dyDescent="0.15">
      <c r="G29113"/>
      <c r="H29113"/>
      <c r="I29113"/>
      <c r="J29113"/>
      <c r="K29113"/>
      <c r="L29113" s="172"/>
    </row>
    <row r="29114" spans="7:12" x14ac:dyDescent="0.15">
      <c r="G29114"/>
      <c r="H29114"/>
      <c r="I29114"/>
      <c r="J29114"/>
      <c r="K29114"/>
      <c r="L29114" s="172"/>
    </row>
    <row r="29115" spans="7:12" x14ac:dyDescent="0.15">
      <c r="G29115"/>
      <c r="H29115"/>
      <c r="I29115"/>
      <c r="J29115"/>
      <c r="K29115"/>
      <c r="L29115" s="172"/>
    </row>
    <row r="29116" spans="7:12" x14ac:dyDescent="0.15">
      <c r="G29116"/>
      <c r="H29116"/>
      <c r="I29116"/>
      <c r="J29116"/>
      <c r="K29116"/>
      <c r="L29116" s="172"/>
    </row>
    <row r="29117" spans="7:12" x14ac:dyDescent="0.15">
      <c r="G29117"/>
      <c r="H29117"/>
      <c r="I29117"/>
      <c r="J29117"/>
      <c r="K29117"/>
      <c r="L29117" s="172"/>
    </row>
    <row r="29118" spans="7:12" x14ac:dyDescent="0.15">
      <c r="G29118"/>
      <c r="H29118"/>
      <c r="I29118"/>
      <c r="J29118"/>
      <c r="K29118"/>
      <c r="L29118" s="172"/>
    </row>
    <row r="29119" spans="7:12" x14ac:dyDescent="0.15">
      <c r="G29119"/>
      <c r="H29119"/>
      <c r="I29119"/>
      <c r="J29119"/>
      <c r="K29119"/>
      <c r="L29119" s="172"/>
    </row>
    <row r="29120" spans="7:12" x14ac:dyDescent="0.15">
      <c r="G29120"/>
      <c r="H29120"/>
      <c r="I29120"/>
      <c r="J29120"/>
      <c r="K29120"/>
      <c r="L29120" s="172"/>
    </row>
    <row r="29121" spans="7:12" x14ac:dyDescent="0.15">
      <c r="G29121"/>
      <c r="H29121"/>
      <c r="I29121"/>
      <c r="J29121"/>
      <c r="K29121"/>
      <c r="L29121" s="172"/>
    </row>
    <row r="29122" spans="7:12" x14ac:dyDescent="0.15">
      <c r="G29122"/>
      <c r="H29122"/>
      <c r="I29122"/>
      <c r="J29122"/>
      <c r="K29122"/>
      <c r="L29122" s="172"/>
    </row>
    <row r="29123" spans="7:12" x14ac:dyDescent="0.15">
      <c r="G29123"/>
      <c r="H29123"/>
      <c r="I29123"/>
      <c r="J29123"/>
      <c r="K29123"/>
      <c r="L29123" s="172"/>
    </row>
    <row r="29124" spans="7:12" x14ac:dyDescent="0.15">
      <c r="G29124"/>
      <c r="H29124"/>
      <c r="I29124"/>
      <c r="J29124"/>
      <c r="K29124"/>
      <c r="L29124" s="172"/>
    </row>
    <row r="29125" spans="7:12" x14ac:dyDescent="0.15">
      <c r="G29125"/>
      <c r="H29125"/>
      <c r="I29125"/>
      <c r="J29125"/>
      <c r="K29125"/>
      <c r="L29125" s="172"/>
    </row>
    <row r="29126" spans="7:12" x14ac:dyDescent="0.15">
      <c r="G29126"/>
      <c r="H29126"/>
      <c r="I29126"/>
      <c r="J29126"/>
      <c r="K29126"/>
      <c r="L29126" s="172"/>
    </row>
    <row r="29127" spans="7:12" x14ac:dyDescent="0.15">
      <c r="G29127"/>
      <c r="H29127"/>
      <c r="I29127"/>
      <c r="J29127"/>
      <c r="K29127"/>
      <c r="L29127" s="172"/>
    </row>
    <row r="29128" spans="7:12" x14ac:dyDescent="0.15">
      <c r="G29128"/>
      <c r="H29128"/>
      <c r="I29128"/>
      <c r="J29128"/>
      <c r="K29128"/>
      <c r="L29128" s="172"/>
    </row>
    <row r="29129" spans="7:12" x14ac:dyDescent="0.15">
      <c r="G29129"/>
      <c r="H29129"/>
      <c r="I29129"/>
      <c r="J29129"/>
      <c r="K29129"/>
      <c r="L29129" s="172"/>
    </row>
    <row r="29130" spans="7:12" x14ac:dyDescent="0.15">
      <c r="G29130"/>
      <c r="H29130"/>
      <c r="I29130"/>
      <c r="J29130"/>
      <c r="K29130"/>
      <c r="L29130" s="172"/>
    </row>
    <row r="29131" spans="7:12" x14ac:dyDescent="0.15">
      <c r="G29131"/>
      <c r="H29131"/>
      <c r="I29131"/>
      <c r="J29131"/>
      <c r="K29131"/>
      <c r="L29131" s="172"/>
    </row>
    <row r="29132" spans="7:12" x14ac:dyDescent="0.15">
      <c r="G29132"/>
      <c r="H29132"/>
      <c r="I29132"/>
      <c r="J29132"/>
      <c r="K29132"/>
      <c r="L29132" s="172"/>
    </row>
    <row r="29133" spans="7:12" x14ac:dyDescent="0.15">
      <c r="G29133"/>
      <c r="H29133"/>
      <c r="I29133"/>
      <c r="J29133"/>
      <c r="K29133"/>
      <c r="L29133" s="172"/>
    </row>
    <row r="29134" spans="7:12" x14ac:dyDescent="0.15">
      <c r="G29134"/>
      <c r="H29134"/>
      <c r="I29134"/>
      <c r="J29134"/>
      <c r="K29134"/>
      <c r="L29134" s="172"/>
    </row>
    <row r="29135" spans="7:12" x14ac:dyDescent="0.15">
      <c r="G29135"/>
      <c r="H29135"/>
      <c r="I29135"/>
      <c r="J29135"/>
      <c r="K29135"/>
      <c r="L29135" s="172"/>
    </row>
    <row r="29136" spans="7:12" x14ac:dyDescent="0.15">
      <c r="G29136"/>
      <c r="H29136"/>
      <c r="I29136"/>
      <c r="J29136"/>
      <c r="K29136"/>
      <c r="L29136" s="172"/>
    </row>
    <row r="29137" spans="7:12" x14ac:dyDescent="0.15">
      <c r="G29137"/>
      <c r="H29137"/>
      <c r="I29137"/>
      <c r="J29137"/>
      <c r="K29137"/>
      <c r="L29137" s="172"/>
    </row>
    <row r="29138" spans="7:12" x14ac:dyDescent="0.15">
      <c r="G29138"/>
      <c r="H29138"/>
      <c r="I29138"/>
      <c r="J29138"/>
      <c r="K29138"/>
      <c r="L29138" s="172"/>
    </row>
    <row r="29139" spans="7:12" x14ac:dyDescent="0.15">
      <c r="G29139"/>
      <c r="H29139"/>
      <c r="I29139"/>
      <c r="J29139"/>
      <c r="K29139"/>
      <c r="L29139" s="172"/>
    </row>
    <row r="29140" spans="7:12" x14ac:dyDescent="0.15">
      <c r="G29140"/>
      <c r="H29140"/>
      <c r="I29140"/>
      <c r="J29140"/>
      <c r="K29140"/>
      <c r="L29140" s="172"/>
    </row>
    <row r="29141" spans="7:12" x14ac:dyDescent="0.15">
      <c r="G29141"/>
      <c r="H29141"/>
      <c r="I29141"/>
      <c r="J29141"/>
      <c r="K29141"/>
      <c r="L29141" s="172"/>
    </row>
    <row r="29142" spans="7:12" x14ac:dyDescent="0.15">
      <c r="G29142"/>
      <c r="H29142"/>
      <c r="I29142"/>
      <c r="J29142"/>
      <c r="K29142"/>
      <c r="L29142" s="172"/>
    </row>
    <row r="29143" spans="7:12" x14ac:dyDescent="0.15">
      <c r="G29143"/>
      <c r="H29143"/>
      <c r="I29143"/>
      <c r="J29143"/>
      <c r="K29143"/>
      <c r="L29143" s="172"/>
    </row>
    <row r="29144" spans="7:12" x14ac:dyDescent="0.15">
      <c r="G29144"/>
      <c r="H29144"/>
      <c r="I29144"/>
      <c r="J29144"/>
      <c r="K29144"/>
      <c r="L29144" s="172"/>
    </row>
    <row r="29145" spans="7:12" x14ac:dyDescent="0.15">
      <c r="G29145"/>
      <c r="H29145"/>
      <c r="I29145"/>
      <c r="J29145"/>
      <c r="K29145"/>
      <c r="L29145" s="172"/>
    </row>
    <row r="29146" spans="7:12" x14ac:dyDescent="0.15">
      <c r="G29146"/>
      <c r="H29146"/>
      <c r="I29146"/>
      <c r="J29146"/>
      <c r="K29146"/>
      <c r="L29146" s="172"/>
    </row>
    <row r="29147" spans="7:12" x14ac:dyDescent="0.15">
      <c r="G29147"/>
      <c r="H29147"/>
      <c r="I29147"/>
      <c r="J29147"/>
      <c r="K29147"/>
      <c r="L29147" s="172"/>
    </row>
    <row r="29148" spans="7:12" x14ac:dyDescent="0.15">
      <c r="G29148"/>
      <c r="H29148"/>
      <c r="I29148"/>
      <c r="J29148"/>
      <c r="K29148"/>
      <c r="L29148" s="172"/>
    </row>
    <row r="29149" spans="7:12" x14ac:dyDescent="0.15">
      <c r="G29149"/>
      <c r="H29149"/>
      <c r="I29149"/>
      <c r="J29149"/>
      <c r="K29149"/>
      <c r="L29149" s="172"/>
    </row>
    <row r="29150" spans="7:12" x14ac:dyDescent="0.15">
      <c r="G29150"/>
      <c r="H29150"/>
      <c r="I29150"/>
      <c r="J29150"/>
      <c r="K29150"/>
      <c r="L29150" s="172"/>
    </row>
    <row r="29151" spans="7:12" x14ac:dyDescent="0.15">
      <c r="G29151"/>
      <c r="H29151"/>
      <c r="I29151"/>
      <c r="J29151"/>
      <c r="K29151"/>
      <c r="L29151" s="172"/>
    </row>
    <row r="29152" spans="7:12" x14ac:dyDescent="0.15">
      <c r="G29152"/>
      <c r="H29152"/>
      <c r="I29152"/>
      <c r="J29152"/>
      <c r="K29152"/>
      <c r="L29152" s="172"/>
    </row>
    <row r="29153" spans="7:12" x14ac:dyDescent="0.15">
      <c r="G29153"/>
      <c r="H29153"/>
      <c r="I29153"/>
      <c r="J29153"/>
      <c r="K29153"/>
      <c r="L29153" s="172"/>
    </row>
    <row r="29154" spans="7:12" x14ac:dyDescent="0.15">
      <c r="G29154"/>
      <c r="H29154"/>
      <c r="I29154"/>
      <c r="J29154"/>
      <c r="K29154"/>
      <c r="L29154" s="172"/>
    </row>
    <row r="29155" spans="7:12" x14ac:dyDescent="0.15">
      <c r="G29155"/>
      <c r="H29155"/>
      <c r="I29155"/>
      <c r="J29155"/>
      <c r="K29155"/>
      <c r="L29155" s="172"/>
    </row>
    <row r="29156" spans="7:12" x14ac:dyDescent="0.15">
      <c r="G29156"/>
      <c r="H29156"/>
      <c r="I29156"/>
      <c r="J29156"/>
      <c r="K29156"/>
      <c r="L29156" s="172"/>
    </row>
    <row r="29157" spans="7:12" x14ac:dyDescent="0.15">
      <c r="G29157"/>
      <c r="H29157"/>
      <c r="I29157"/>
      <c r="J29157"/>
      <c r="K29157"/>
      <c r="L29157" s="172"/>
    </row>
    <row r="29158" spans="7:12" x14ac:dyDescent="0.15">
      <c r="G29158"/>
      <c r="H29158"/>
      <c r="I29158"/>
      <c r="J29158"/>
      <c r="K29158"/>
      <c r="L29158" s="172"/>
    </row>
    <row r="29159" spans="7:12" x14ac:dyDescent="0.15">
      <c r="G29159"/>
      <c r="H29159"/>
      <c r="I29159"/>
      <c r="J29159"/>
      <c r="K29159"/>
      <c r="L29159" s="172"/>
    </row>
    <row r="29160" spans="7:12" x14ac:dyDescent="0.15">
      <c r="G29160"/>
      <c r="H29160"/>
      <c r="I29160"/>
      <c r="J29160"/>
      <c r="K29160"/>
      <c r="L29160" s="172"/>
    </row>
    <row r="29161" spans="7:12" x14ac:dyDescent="0.15">
      <c r="G29161"/>
      <c r="H29161"/>
      <c r="I29161"/>
      <c r="J29161"/>
      <c r="K29161"/>
      <c r="L29161" s="172"/>
    </row>
    <row r="29162" spans="7:12" x14ac:dyDescent="0.15">
      <c r="G29162"/>
      <c r="H29162"/>
      <c r="I29162"/>
      <c r="J29162"/>
      <c r="K29162"/>
      <c r="L29162" s="172"/>
    </row>
    <row r="29163" spans="7:12" x14ac:dyDescent="0.15">
      <c r="G29163"/>
      <c r="H29163"/>
      <c r="I29163"/>
      <c r="J29163"/>
      <c r="K29163"/>
      <c r="L29163" s="172"/>
    </row>
    <row r="29164" spans="7:12" x14ac:dyDescent="0.15">
      <c r="G29164"/>
      <c r="H29164"/>
      <c r="I29164"/>
      <c r="J29164"/>
      <c r="K29164"/>
      <c r="L29164" s="172"/>
    </row>
    <row r="29165" spans="7:12" x14ac:dyDescent="0.15">
      <c r="G29165"/>
      <c r="H29165"/>
      <c r="I29165"/>
      <c r="J29165"/>
      <c r="K29165"/>
      <c r="L29165" s="172"/>
    </row>
    <row r="29166" spans="7:12" x14ac:dyDescent="0.15">
      <c r="G29166"/>
      <c r="H29166"/>
      <c r="I29166"/>
      <c r="J29166"/>
      <c r="K29166"/>
      <c r="L29166" s="172"/>
    </row>
    <row r="29167" spans="7:12" x14ac:dyDescent="0.15">
      <c r="G29167"/>
      <c r="H29167"/>
      <c r="I29167"/>
      <c r="J29167"/>
      <c r="K29167"/>
      <c r="L29167" s="172"/>
    </row>
    <row r="29168" spans="7:12" x14ac:dyDescent="0.15">
      <c r="G29168"/>
      <c r="H29168"/>
      <c r="I29168"/>
      <c r="J29168"/>
      <c r="K29168"/>
      <c r="L29168" s="172"/>
    </row>
    <row r="29169" spans="7:12" x14ac:dyDescent="0.15">
      <c r="G29169"/>
      <c r="H29169"/>
      <c r="I29169"/>
      <c r="J29169"/>
      <c r="K29169"/>
      <c r="L29169" s="172"/>
    </row>
    <row r="29170" spans="7:12" x14ac:dyDescent="0.15">
      <c r="G29170"/>
      <c r="H29170"/>
      <c r="I29170"/>
      <c r="J29170"/>
      <c r="K29170"/>
      <c r="L29170" s="172"/>
    </row>
    <row r="29171" spans="7:12" x14ac:dyDescent="0.15">
      <c r="G29171"/>
      <c r="H29171"/>
      <c r="I29171"/>
      <c r="J29171"/>
      <c r="K29171"/>
      <c r="L29171" s="172"/>
    </row>
    <row r="29172" spans="7:12" x14ac:dyDescent="0.15">
      <c r="G29172"/>
      <c r="H29172"/>
      <c r="I29172"/>
      <c r="J29172"/>
      <c r="K29172"/>
      <c r="L29172" s="172"/>
    </row>
    <row r="29173" spans="7:12" x14ac:dyDescent="0.15">
      <c r="G29173"/>
      <c r="H29173"/>
      <c r="I29173"/>
      <c r="J29173"/>
      <c r="K29173"/>
      <c r="L29173" s="172"/>
    </row>
    <row r="29174" spans="7:12" x14ac:dyDescent="0.15">
      <c r="G29174"/>
      <c r="H29174"/>
      <c r="I29174"/>
      <c r="J29174"/>
      <c r="K29174"/>
      <c r="L29174" s="172"/>
    </row>
    <row r="29175" spans="7:12" x14ac:dyDescent="0.15">
      <c r="G29175"/>
      <c r="H29175"/>
      <c r="I29175"/>
      <c r="J29175"/>
      <c r="K29175"/>
      <c r="L29175" s="172"/>
    </row>
    <row r="29176" spans="7:12" x14ac:dyDescent="0.15">
      <c r="G29176"/>
      <c r="H29176"/>
      <c r="I29176"/>
      <c r="J29176"/>
      <c r="K29176"/>
      <c r="L29176" s="172"/>
    </row>
    <row r="29177" spans="7:12" x14ac:dyDescent="0.15">
      <c r="G29177"/>
      <c r="H29177"/>
      <c r="I29177"/>
      <c r="J29177"/>
      <c r="K29177"/>
      <c r="L29177" s="172"/>
    </row>
    <row r="29178" spans="7:12" x14ac:dyDescent="0.15">
      <c r="G29178"/>
      <c r="H29178"/>
      <c r="I29178"/>
      <c r="J29178"/>
      <c r="K29178"/>
      <c r="L29178" s="172"/>
    </row>
    <row r="29179" spans="7:12" x14ac:dyDescent="0.15">
      <c r="G29179"/>
      <c r="H29179"/>
      <c r="I29179"/>
      <c r="J29179"/>
      <c r="K29179"/>
      <c r="L29179" s="172"/>
    </row>
    <row r="29180" spans="7:12" x14ac:dyDescent="0.15">
      <c r="G29180"/>
      <c r="H29180"/>
      <c r="I29180"/>
      <c r="J29180"/>
      <c r="K29180"/>
      <c r="L29180" s="172"/>
    </row>
    <row r="29181" spans="7:12" x14ac:dyDescent="0.15">
      <c r="G29181"/>
      <c r="H29181"/>
      <c r="I29181"/>
      <c r="J29181"/>
      <c r="K29181"/>
      <c r="L29181" s="172"/>
    </row>
    <row r="29182" spans="7:12" x14ac:dyDescent="0.15">
      <c r="G29182"/>
      <c r="H29182"/>
      <c r="I29182"/>
      <c r="J29182"/>
      <c r="K29182"/>
      <c r="L29182" s="172"/>
    </row>
    <row r="29183" spans="7:12" x14ac:dyDescent="0.15">
      <c r="G29183"/>
      <c r="H29183"/>
      <c r="I29183"/>
      <c r="J29183"/>
      <c r="K29183"/>
      <c r="L29183" s="172"/>
    </row>
    <row r="29184" spans="7:12" x14ac:dyDescent="0.15">
      <c r="G29184"/>
      <c r="H29184"/>
      <c r="I29184"/>
      <c r="J29184"/>
      <c r="K29184"/>
      <c r="L29184" s="172"/>
    </row>
    <row r="29185" spans="7:12" x14ac:dyDescent="0.15">
      <c r="G29185"/>
      <c r="H29185"/>
      <c r="I29185"/>
      <c r="J29185"/>
      <c r="K29185"/>
      <c r="L29185" s="172"/>
    </row>
    <row r="29186" spans="7:12" x14ac:dyDescent="0.15">
      <c r="G29186"/>
      <c r="H29186"/>
      <c r="I29186"/>
      <c r="J29186"/>
      <c r="K29186"/>
      <c r="L29186" s="172"/>
    </row>
    <row r="29187" spans="7:12" x14ac:dyDescent="0.15">
      <c r="G29187"/>
      <c r="H29187"/>
      <c r="I29187"/>
      <c r="J29187"/>
      <c r="K29187"/>
      <c r="L29187" s="172"/>
    </row>
    <row r="29188" spans="7:12" x14ac:dyDescent="0.15">
      <c r="G29188"/>
      <c r="H29188"/>
      <c r="I29188"/>
      <c r="J29188"/>
      <c r="K29188"/>
      <c r="L29188" s="172"/>
    </row>
    <row r="29189" spans="7:12" x14ac:dyDescent="0.15">
      <c r="G29189"/>
      <c r="H29189"/>
      <c r="I29189"/>
      <c r="J29189"/>
      <c r="K29189"/>
      <c r="L29189" s="172"/>
    </row>
    <row r="29190" spans="7:12" x14ac:dyDescent="0.15">
      <c r="G29190"/>
      <c r="H29190"/>
      <c r="I29190"/>
      <c r="J29190"/>
      <c r="K29190"/>
      <c r="L29190" s="172"/>
    </row>
    <row r="29191" spans="7:12" x14ac:dyDescent="0.15">
      <c r="G29191"/>
      <c r="H29191"/>
      <c r="I29191"/>
      <c r="J29191"/>
      <c r="K29191"/>
      <c r="L29191" s="172"/>
    </row>
    <row r="29192" spans="7:12" x14ac:dyDescent="0.15">
      <c r="G29192"/>
      <c r="H29192"/>
      <c r="I29192"/>
      <c r="J29192"/>
      <c r="K29192"/>
      <c r="L29192" s="172"/>
    </row>
    <row r="29193" spans="7:12" x14ac:dyDescent="0.15">
      <c r="G29193"/>
      <c r="H29193"/>
      <c r="I29193"/>
      <c r="J29193"/>
      <c r="K29193"/>
      <c r="L29193" s="172"/>
    </row>
    <row r="29194" spans="7:12" x14ac:dyDescent="0.15">
      <c r="G29194"/>
      <c r="H29194"/>
      <c r="I29194"/>
      <c r="J29194"/>
      <c r="K29194"/>
      <c r="L29194" s="172"/>
    </row>
    <row r="29195" spans="7:12" x14ac:dyDescent="0.15">
      <c r="G29195"/>
      <c r="H29195"/>
      <c r="I29195"/>
      <c r="J29195"/>
      <c r="K29195"/>
      <c r="L29195" s="172"/>
    </row>
    <row r="29196" spans="7:12" x14ac:dyDescent="0.15">
      <c r="G29196"/>
      <c r="H29196"/>
      <c r="I29196"/>
      <c r="J29196"/>
      <c r="K29196"/>
      <c r="L29196" s="172"/>
    </row>
    <row r="29197" spans="7:12" x14ac:dyDescent="0.15">
      <c r="G29197"/>
      <c r="H29197"/>
      <c r="I29197"/>
      <c r="J29197"/>
      <c r="K29197"/>
      <c r="L29197" s="172"/>
    </row>
    <row r="29198" spans="7:12" x14ac:dyDescent="0.15">
      <c r="G29198"/>
      <c r="H29198"/>
      <c r="I29198"/>
      <c r="J29198"/>
      <c r="K29198"/>
      <c r="L29198" s="172"/>
    </row>
    <row r="29199" spans="7:12" x14ac:dyDescent="0.15">
      <c r="G29199"/>
      <c r="H29199"/>
      <c r="I29199"/>
      <c r="J29199"/>
      <c r="K29199"/>
      <c r="L29199" s="172"/>
    </row>
    <row r="29200" spans="7:12" x14ac:dyDescent="0.15">
      <c r="G29200"/>
      <c r="H29200"/>
      <c r="I29200"/>
      <c r="J29200"/>
      <c r="K29200"/>
      <c r="L29200" s="172"/>
    </row>
    <row r="29201" spans="7:12" x14ac:dyDescent="0.15">
      <c r="G29201"/>
      <c r="H29201"/>
      <c r="I29201"/>
      <c r="J29201"/>
      <c r="K29201"/>
      <c r="L29201" s="172"/>
    </row>
    <row r="29202" spans="7:12" x14ac:dyDescent="0.15">
      <c r="G29202"/>
      <c r="H29202"/>
      <c r="I29202"/>
      <c r="J29202"/>
      <c r="K29202"/>
      <c r="L29202" s="172"/>
    </row>
    <row r="29203" spans="7:12" x14ac:dyDescent="0.15">
      <c r="G29203"/>
      <c r="H29203"/>
      <c r="I29203"/>
      <c r="J29203"/>
      <c r="K29203"/>
      <c r="L29203" s="172"/>
    </row>
    <row r="29204" spans="7:12" x14ac:dyDescent="0.15">
      <c r="G29204"/>
      <c r="H29204"/>
      <c r="I29204"/>
      <c r="J29204"/>
      <c r="K29204"/>
      <c r="L29204" s="172"/>
    </row>
    <row r="29205" spans="7:12" x14ac:dyDescent="0.15">
      <c r="G29205"/>
      <c r="H29205"/>
      <c r="I29205"/>
      <c r="J29205"/>
      <c r="K29205"/>
      <c r="L29205" s="172"/>
    </row>
    <row r="29206" spans="7:12" x14ac:dyDescent="0.15">
      <c r="G29206"/>
      <c r="H29206"/>
      <c r="I29206"/>
      <c r="J29206"/>
      <c r="K29206"/>
      <c r="L29206" s="172"/>
    </row>
    <row r="29207" spans="7:12" x14ac:dyDescent="0.15">
      <c r="G29207"/>
      <c r="H29207"/>
      <c r="I29207"/>
      <c r="J29207"/>
      <c r="K29207"/>
      <c r="L29207" s="172"/>
    </row>
    <row r="29208" spans="7:12" x14ac:dyDescent="0.15">
      <c r="G29208"/>
      <c r="H29208"/>
      <c r="I29208"/>
      <c r="J29208"/>
      <c r="K29208"/>
      <c r="L29208" s="172"/>
    </row>
    <row r="29209" spans="7:12" x14ac:dyDescent="0.15">
      <c r="G29209"/>
      <c r="H29209"/>
      <c r="I29209"/>
      <c r="J29209"/>
      <c r="K29209"/>
      <c r="L29209" s="172"/>
    </row>
    <row r="29210" spans="7:12" x14ac:dyDescent="0.15">
      <c r="G29210"/>
      <c r="H29210"/>
      <c r="I29210"/>
      <c r="J29210"/>
      <c r="K29210"/>
      <c r="L29210" s="172"/>
    </row>
    <row r="29211" spans="7:12" x14ac:dyDescent="0.15">
      <c r="G29211"/>
      <c r="H29211"/>
      <c r="I29211"/>
      <c r="J29211"/>
      <c r="K29211"/>
      <c r="L29211" s="172"/>
    </row>
    <row r="29212" spans="7:12" x14ac:dyDescent="0.15">
      <c r="G29212"/>
      <c r="H29212"/>
      <c r="I29212"/>
      <c r="J29212"/>
      <c r="K29212"/>
      <c r="L29212" s="172"/>
    </row>
    <row r="29213" spans="7:12" x14ac:dyDescent="0.15">
      <c r="G29213"/>
      <c r="H29213"/>
      <c r="I29213"/>
      <c r="J29213"/>
      <c r="K29213"/>
      <c r="L29213" s="172"/>
    </row>
    <row r="29214" spans="7:12" x14ac:dyDescent="0.15">
      <c r="G29214"/>
      <c r="H29214"/>
      <c r="I29214"/>
      <c r="J29214"/>
      <c r="K29214"/>
      <c r="L29214" s="172"/>
    </row>
    <row r="29215" spans="7:12" x14ac:dyDescent="0.15">
      <c r="G29215"/>
      <c r="H29215"/>
      <c r="I29215"/>
      <c r="J29215"/>
      <c r="K29215"/>
      <c r="L29215" s="172"/>
    </row>
    <row r="29216" spans="7:12" x14ac:dyDescent="0.15">
      <c r="G29216"/>
      <c r="H29216"/>
      <c r="I29216"/>
      <c r="J29216"/>
      <c r="K29216"/>
      <c r="L29216" s="172"/>
    </row>
    <row r="29217" spans="7:12" x14ac:dyDescent="0.15">
      <c r="G29217"/>
      <c r="H29217"/>
      <c r="I29217"/>
      <c r="J29217"/>
      <c r="K29217"/>
      <c r="L29217" s="172"/>
    </row>
    <row r="29218" spans="7:12" x14ac:dyDescent="0.15">
      <c r="G29218"/>
      <c r="H29218"/>
      <c r="I29218"/>
      <c r="J29218"/>
      <c r="K29218"/>
      <c r="L29218" s="172"/>
    </row>
    <row r="29219" spans="7:12" x14ac:dyDescent="0.15">
      <c r="G29219"/>
      <c r="H29219"/>
      <c r="I29219"/>
      <c r="J29219"/>
      <c r="K29219"/>
      <c r="L29219" s="172"/>
    </row>
    <row r="29220" spans="7:12" x14ac:dyDescent="0.15">
      <c r="G29220"/>
      <c r="H29220"/>
      <c r="I29220"/>
      <c r="J29220"/>
      <c r="K29220"/>
      <c r="L29220" s="172"/>
    </row>
    <row r="29221" spans="7:12" x14ac:dyDescent="0.15">
      <c r="G29221"/>
      <c r="H29221"/>
      <c r="I29221"/>
      <c r="J29221"/>
      <c r="K29221"/>
      <c r="L29221" s="172"/>
    </row>
    <row r="29222" spans="7:12" x14ac:dyDescent="0.15">
      <c r="G29222"/>
      <c r="H29222"/>
      <c r="I29222"/>
      <c r="J29222"/>
      <c r="K29222"/>
      <c r="L29222" s="172"/>
    </row>
    <row r="29223" spans="7:12" x14ac:dyDescent="0.15">
      <c r="G29223"/>
      <c r="H29223"/>
      <c r="I29223"/>
      <c r="J29223"/>
      <c r="K29223"/>
      <c r="L29223" s="172"/>
    </row>
    <row r="29224" spans="7:12" x14ac:dyDescent="0.15">
      <c r="G29224"/>
      <c r="H29224"/>
      <c r="I29224"/>
      <c r="J29224"/>
      <c r="K29224"/>
      <c r="L29224" s="172"/>
    </row>
    <row r="29225" spans="7:12" x14ac:dyDescent="0.15">
      <c r="G29225"/>
      <c r="H29225"/>
      <c r="I29225"/>
      <c r="J29225"/>
      <c r="K29225"/>
      <c r="L29225" s="172"/>
    </row>
    <row r="29226" spans="7:12" x14ac:dyDescent="0.15">
      <c r="G29226"/>
      <c r="H29226"/>
      <c r="I29226"/>
      <c r="J29226"/>
      <c r="K29226"/>
      <c r="L29226" s="172"/>
    </row>
    <row r="29227" spans="7:12" x14ac:dyDescent="0.15">
      <c r="G29227"/>
      <c r="H29227"/>
      <c r="I29227"/>
      <c r="J29227"/>
      <c r="K29227"/>
      <c r="L29227" s="172"/>
    </row>
    <row r="29228" spans="7:12" x14ac:dyDescent="0.15">
      <c r="G29228"/>
      <c r="H29228"/>
      <c r="I29228"/>
      <c r="J29228"/>
      <c r="K29228"/>
      <c r="L29228" s="172"/>
    </row>
    <row r="29229" spans="7:12" x14ac:dyDescent="0.15">
      <c r="G29229"/>
      <c r="H29229"/>
      <c r="I29229"/>
      <c r="J29229"/>
      <c r="K29229"/>
      <c r="L29229" s="172"/>
    </row>
    <row r="29230" spans="7:12" x14ac:dyDescent="0.15">
      <c r="G29230"/>
      <c r="H29230"/>
      <c r="I29230"/>
      <c r="J29230"/>
      <c r="K29230"/>
      <c r="L29230" s="172"/>
    </row>
    <row r="29231" spans="7:12" x14ac:dyDescent="0.15">
      <c r="G29231"/>
      <c r="H29231"/>
      <c r="I29231"/>
      <c r="J29231"/>
      <c r="K29231"/>
      <c r="L29231" s="172"/>
    </row>
    <row r="29232" spans="7:12" x14ac:dyDescent="0.15">
      <c r="G29232"/>
      <c r="H29232"/>
      <c r="I29232"/>
      <c r="J29232"/>
      <c r="K29232"/>
      <c r="L29232" s="172"/>
    </row>
    <row r="29233" spans="7:12" x14ac:dyDescent="0.15">
      <c r="G29233"/>
      <c r="H29233"/>
      <c r="I29233"/>
      <c r="J29233"/>
      <c r="K29233"/>
      <c r="L29233" s="172"/>
    </row>
    <row r="29234" spans="7:12" x14ac:dyDescent="0.15">
      <c r="G29234"/>
      <c r="H29234"/>
      <c r="I29234"/>
      <c r="J29234"/>
      <c r="K29234"/>
      <c r="L29234" s="172"/>
    </row>
    <row r="29235" spans="7:12" x14ac:dyDescent="0.15">
      <c r="G29235"/>
      <c r="H29235"/>
      <c r="I29235"/>
      <c r="J29235"/>
      <c r="K29235"/>
      <c r="L29235" s="172"/>
    </row>
    <row r="29236" spans="7:12" x14ac:dyDescent="0.15">
      <c r="G29236"/>
      <c r="H29236"/>
      <c r="I29236"/>
      <c r="J29236"/>
      <c r="K29236"/>
      <c r="L29236" s="172"/>
    </row>
    <row r="29237" spans="7:12" x14ac:dyDescent="0.15">
      <c r="G29237"/>
      <c r="H29237"/>
      <c r="I29237"/>
      <c r="J29237"/>
      <c r="K29237"/>
      <c r="L29237" s="172"/>
    </row>
    <row r="29238" spans="7:12" x14ac:dyDescent="0.15">
      <c r="G29238"/>
      <c r="H29238"/>
      <c r="I29238"/>
      <c r="J29238"/>
      <c r="K29238"/>
      <c r="L29238" s="172"/>
    </row>
    <row r="29239" spans="7:12" x14ac:dyDescent="0.15">
      <c r="G29239"/>
      <c r="H29239"/>
      <c r="I29239"/>
      <c r="J29239"/>
      <c r="K29239"/>
      <c r="L29239" s="172"/>
    </row>
    <row r="29240" spans="7:12" x14ac:dyDescent="0.15">
      <c r="G29240"/>
      <c r="H29240"/>
      <c r="I29240"/>
      <c r="J29240"/>
      <c r="K29240"/>
      <c r="L29240" s="172"/>
    </row>
    <row r="29241" spans="7:12" x14ac:dyDescent="0.15">
      <c r="G29241"/>
      <c r="H29241"/>
      <c r="I29241"/>
      <c r="J29241"/>
      <c r="K29241"/>
      <c r="L29241" s="172"/>
    </row>
    <row r="29242" spans="7:12" x14ac:dyDescent="0.15">
      <c r="G29242"/>
      <c r="H29242"/>
      <c r="I29242"/>
      <c r="J29242"/>
      <c r="K29242"/>
      <c r="L29242" s="172"/>
    </row>
    <row r="29243" spans="7:12" x14ac:dyDescent="0.15">
      <c r="G29243"/>
      <c r="H29243"/>
      <c r="I29243"/>
      <c r="J29243"/>
      <c r="K29243"/>
      <c r="L29243" s="172"/>
    </row>
    <row r="29244" spans="7:12" x14ac:dyDescent="0.15">
      <c r="G29244"/>
      <c r="H29244"/>
      <c r="I29244"/>
      <c r="J29244"/>
      <c r="K29244"/>
      <c r="L29244" s="172"/>
    </row>
    <row r="29245" spans="7:12" x14ac:dyDescent="0.15">
      <c r="G29245"/>
      <c r="H29245"/>
      <c r="I29245"/>
      <c r="J29245"/>
      <c r="K29245"/>
      <c r="L29245" s="172"/>
    </row>
    <row r="29246" spans="7:12" x14ac:dyDescent="0.15">
      <c r="G29246"/>
      <c r="H29246"/>
      <c r="I29246"/>
      <c r="J29246"/>
      <c r="K29246"/>
      <c r="L29246" s="172"/>
    </row>
    <row r="29247" spans="7:12" x14ac:dyDescent="0.15">
      <c r="G29247"/>
      <c r="H29247"/>
      <c r="I29247"/>
      <c r="J29247"/>
      <c r="K29247"/>
      <c r="L29247" s="172"/>
    </row>
    <row r="29248" spans="7:12" x14ac:dyDescent="0.15">
      <c r="G29248"/>
      <c r="H29248"/>
      <c r="I29248"/>
      <c r="J29248"/>
      <c r="K29248"/>
      <c r="L29248" s="172"/>
    </row>
    <row r="29249" spans="7:12" x14ac:dyDescent="0.15">
      <c r="G29249"/>
      <c r="H29249"/>
      <c r="I29249"/>
      <c r="J29249"/>
      <c r="K29249"/>
      <c r="L29249" s="172"/>
    </row>
    <row r="29250" spans="7:12" x14ac:dyDescent="0.15">
      <c r="G29250"/>
      <c r="H29250"/>
      <c r="I29250"/>
      <c r="J29250"/>
      <c r="K29250"/>
      <c r="L29250" s="172"/>
    </row>
    <row r="29251" spans="7:12" x14ac:dyDescent="0.15">
      <c r="G29251"/>
      <c r="H29251"/>
      <c r="I29251"/>
      <c r="J29251"/>
      <c r="K29251"/>
      <c r="L29251" s="172"/>
    </row>
    <row r="29252" spans="7:12" x14ac:dyDescent="0.15">
      <c r="G29252"/>
      <c r="H29252"/>
      <c r="I29252"/>
      <c r="J29252"/>
      <c r="K29252"/>
      <c r="L29252" s="172"/>
    </row>
    <row r="29253" spans="7:12" x14ac:dyDescent="0.15">
      <c r="G29253"/>
      <c r="H29253"/>
      <c r="I29253"/>
      <c r="J29253"/>
      <c r="K29253"/>
      <c r="L29253" s="172"/>
    </row>
    <row r="29254" spans="7:12" x14ac:dyDescent="0.15">
      <c r="G29254"/>
      <c r="H29254"/>
      <c r="I29254"/>
      <c r="J29254"/>
      <c r="K29254"/>
      <c r="L29254" s="172"/>
    </row>
    <row r="29255" spans="7:12" x14ac:dyDescent="0.15">
      <c r="G29255"/>
      <c r="H29255"/>
      <c r="I29255"/>
      <c r="J29255"/>
      <c r="K29255"/>
      <c r="L29255" s="172"/>
    </row>
    <row r="29256" spans="7:12" x14ac:dyDescent="0.15">
      <c r="G29256"/>
      <c r="H29256"/>
      <c r="I29256"/>
      <c r="J29256"/>
      <c r="K29256"/>
      <c r="L29256" s="172"/>
    </row>
    <row r="29257" spans="7:12" x14ac:dyDescent="0.15">
      <c r="G29257"/>
      <c r="H29257"/>
      <c r="I29257"/>
      <c r="J29257"/>
      <c r="K29257"/>
      <c r="L29257" s="172"/>
    </row>
    <row r="29258" spans="7:12" x14ac:dyDescent="0.15">
      <c r="G29258"/>
      <c r="H29258"/>
      <c r="I29258"/>
      <c r="J29258"/>
      <c r="K29258"/>
      <c r="L29258" s="172"/>
    </row>
    <row r="29259" spans="7:12" x14ac:dyDescent="0.15">
      <c r="G29259"/>
      <c r="H29259"/>
      <c r="I29259"/>
      <c r="J29259"/>
      <c r="K29259"/>
      <c r="L29259" s="172"/>
    </row>
    <row r="29260" spans="7:12" x14ac:dyDescent="0.15">
      <c r="G29260"/>
      <c r="H29260"/>
      <c r="I29260"/>
      <c r="J29260"/>
      <c r="K29260"/>
      <c r="L29260" s="172"/>
    </row>
    <row r="29261" spans="7:12" x14ac:dyDescent="0.15">
      <c r="G29261"/>
      <c r="H29261"/>
      <c r="I29261"/>
      <c r="J29261"/>
      <c r="K29261"/>
      <c r="L29261" s="172"/>
    </row>
    <row r="29262" spans="7:12" x14ac:dyDescent="0.15">
      <c r="G29262"/>
      <c r="H29262"/>
      <c r="I29262"/>
      <c r="J29262"/>
      <c r="K29262"/>
      <c r="L29262" s="172"/>
    </row>
    <row r="29263" spans="7:12" x14ac:dyDescent="0.15">
      <c r="G29263"/>
      <c r="H29263"/>
      <c r="I29263"/>
      <c r="J29263"/>
      <c r="K29263"/>
      <c r="L29263" s="172"/>
    </row>
    <row r="29264" spans="7:12" x14ac:dyDescent="0.15">
      <c r="G29264"/>
      <c r="H29264"/>
      <c r="I29264"/>
      <c r="J29264"/>
      <c r="K29264"/>
      <c r="L29264" s="172"/>
    </row>
    <row r="29265" spans="7:12" x14ac:dyDescent="0.15">
      <c r="G29265"/>
      <c r="H29265"/>
      <c r="I29265"/>
      <c r="J29265"/>
      <c r="K29265"/>
      <c r="L29265" s="172"/>
    </row>
    <row r="29266" spans="7:12" x14ac:dyDescent="0.15">
      <c r="G29266"/>
      <c r="H29266"/>
      <c r="I29266"/>
      <c r="J29266"/>
      <c r="K29266"/>
      <c r="L29266" s="172"/>
    </row>
    <row r="29267" spans="7:12" x14ac:dyDescent="0.15">
      <c r="G29267"/>
      <c r="H29267"/>
      <c r="I29267"/>
      <c r="J29267"/>
      <c r="K29267"/>
      <c r="L29267" s="172"/>
    </row>
    <row r="29268" spans="7:12" x14ac:dyDescent="0.15">
      <c r="G29268"/>
      <c r="H29268"/>
      <c r="I29268"/>
      <c r="J29268"/>
      <c r="K29268"/>
      <c r="L29268" s="172"/>
    </row>
    <row r="29269" spans="7:12" x14ac:dyDescent="0.15">
      <c r="G29269"/>
      <c r="H29269"/>
      <c r="I29269"/>
      <c r="J29269"/>
      <c r="K29269"/>
      <c r="L29269" s="172"/>
    </row>
    <row r="29270" spans="7:12" x14ac:dyDescent="0.15">
      <c r="G29270"/>
      <c r="H29270"/>
      <c r="I29270"/>
      <c r="J29270"/>
      <c r="K29270"/>
      <c r="L29270" s="172"/>
    </row>
    <row r="29271" spans="7:12" x14ac:dyDescent="0.15">
      <c r="G29271"/>
      <c r="H29271"/>
      <c r="I29271"/>
      <c r="J29271"/>
      <c r="K29271"/>
      <c r="L29271" s="172"/>
    </row>
    <row r="29272" spans="7:12" x14ac:dyDescent="0.15">
      <c r="G29272"/>
      <c r="H29272"/>
      <c r="I29272"/>
      <c r="J29272"/>
      <c r="K29272"/>
      <c r="L29272" s="172"/>
    </row>
    <row r="29273" spans="7:12" x14ac:dyDescent="0.15">
      <c r="G29273"/>
      <c r="H29273"/>
      <c r="I29273"/>
      <c r="J29273"/>
      <c r="K29273"/>
      <c r="L29273" s="172"/>
    </row>
    <row r="29274" spans="7:12" x14ac:dyDescent="0.15">
      <c r="G29274"/>
      <c r="H29274"/>
      <c r="I29274"/>
      <c r="J29274"/>
      <c r="K29274"/>
      <c r="L29274" s="172"/>
    </row>
    <row r="29275" spans="7:12" x14ac:dyDescent="0.15">
      <c r="G29275"/>
      <c r="H29275"/>
      <c r="I29275"/>
      <c r="J29275"/>
      <c r="K29275"/>
      <c r="L29275" s="172"/>
    </row>
    <row r="29276" spans="7:12" x14ac:dyDescent="0.15">
      <c r="G29276"/>
      <c r="H29276"/>
      <c r="I29276"/>
      <c r="J29276"/>
      <c r="K29276"/>
      <c r="L29276" s="172"/>
    </row>
    <row r="29277" spans="7:12" x14ac:dyDescent="0.15">
      <c r="G29277"/>
      <c r="H29277"/>
      <c r="I29277"/>
      <c r="J29277"/>
      <c r="K29277"/>
      <c r="L29277" s="172"/>
    </row>
    <row r="29278" spans="7:12" x14ac:dyDescent="0.15">
      <c r="G29278"/>
      <c r="H29278"/>
      <c r="I29278"/>
      <c r="J29278"/>
      <c r="K29278"/>
      <c r="L29278" s="172"/>
    </row>
    <row r="29279" spans="7:12" x14ac:dyDescent="0.15">
      <c r="G29279"/>
      <c r="H29279"/>
      <c r="I29279"/>
      <c r="J29279"/>
      <c r="K29279"/>
      <c r="L29279" s="172"/>
    </row>
    <row r="29280" spans="7:12" x14ac:dyDescent="0.15">
      <c r="G29280"/>
      <c r="H29280"/>
      <c r="I29280"/>
      <c r="J29280"/>
      <c r="K29280"/>
      <c r="L29280" s="172"/>
    </row>
    <row r="29281" spans="7:12" x14ac:dyDescent="0.15">
      <c r="G29281"/>
      <c r="H29281"/>
      <c r="I29281"/>
      <c r="J29281"/>
      <c r="K29281"/>
      <c r="L29281" s="172"/>
    </row>
    <row r="29282" spans="7:12" x14ac:dyDescent="0.15">
      <c r="G29282"/>
      <c r="H29282"/>
      <c r="I29282"/>
      <c r="J29282"/>
      <c r="K29282"/>
      <c r="L29282" s="172"/>
    </row>
    <row r="29283" spans="7:12" x14ac:dyDescent="0.15">
      <c r="G29283"/>
      <c r="H29283"/>
      <c r="I29283"/>
      <c r="J29283"/>
      <c r="K29283"/>
      <c r="L29283" s="172"/>
    </row>
    <row r="29284" spans="7:12" x14ac:dyDescent="0.15">
      <c r="G29284"/>
      <c r="H29284"/>
      <c r="I29284"/>
      <c r="J29284"/>
      <c r="K29284"/>
      <c r="L29284" s="172"/>
    </row>
    <row r="29285" spans="7:12" x14ac:dyDescent="0.15">
      <c r="G29285"/>
      <c r="H29285"/>
      <c r="I29285"/>
      <c r="J29285"/>
      <c r="K29285"/>
      <c r="L29285" s="172"/>
    </row>
    <row r="29286" spans="7:12" x14ac:dyDescent="0.15">
      <c r="G29286"/>
      <c r="H29286"/>
      <c r="I29286"/>
      <c r="J29286"/>
      <c r="K29286"/>
      <c r="L29286" s="172"/>
    </row>
    <row r="29287" spans="7:12" x14ac:dyDescent="0.15">
      <c r="G29287"/>
      <c r="H29287"/>
      <c r="I29287"/>
      <c r="J29287"/>
      <c r="K29287"/>
      <c r="L29287" s="172"/>
    </row>
    <row r="29288" spans="7:12" x14ac:dyDescent="0.15">
      <c r="G29288"/>
      <c r="H29288"/>
      <c r="I29288"/>
      <c r="J29288"/>
      <c r="K29288"/>
      <c r="L29288" s="172"/>
    </row>
    <row r="29289" spans="7:12" x14ac:dyDescent="0.15">
      <c r="G29289"/>
      <c r="H29289"/>
      <c r="I29289"/>
      <c r="J29289"/>
      <c r="K29289"/>
      <c r="L29289" s="172"/>
    </row>
    <row r="29290" spans="7:12" x14ac:dyDescent="0.15">
      <c r="G29290"/>
      <c r="H29290"/>
      <c r="I29290"/>
      <c r="J29290"/>
      <c r="K29290"/>
      <c r="L29290" s="172"/>
    </row>
    <row r="29291" spans="7:12" x14ac:dyDescent="0.15">
      <c r="G29291"/>
      <c r="H29291"/>
      <c r="I29291"/>
      <c r="J29291"/>
      <c r="K29291"/>
      <c r="L29291" s="172"/>
    </row>
    <row r="29292" spans="7:12" x14ac:dyDescent="0.15">
      <c r="G29292"/>
      <c r="H29292"/>
      <c r="I29292"/>
      <c r="J29292"/>
      <c r="K29292"/>
      <c r="L29292" s="172"/>
    </row>
    <row r="29293" spans="7:12" x14ac:dyDescent="0.15">
      <c r="G29293"/>
      <c r="H29293"/>
      <c r="I29293"/>
      <c r="J29293"/>
      <c r="K29293"/>
      <c r="L29293" s="172"/>
    </row>
    <row r="29294" spans="7:12" x14ac:dyDescent="0.15">
      <c r="G29294"/>
      <c r="H29294"/>
      <c r="I29294"/>
      <c r="J29294"/>
      <c r="K29294"/>
      <c r="L29294" s="172"/>
    </row>
    <row r="29295" spans="7:12" x14ac:dyDescent="0.15">
      <c r="G29295"/>
      <c r="H29295"/>
      <c r="I29295"/>
      <c r="J29295"/>
      <c r="K29295"/>
      <c r="L29295" s="172"/>
    </row>
    <row r="29296" spans="7:12" x14ac:dyDescent="0.15">
      <c r="G29296"/>
      <c r="H29296"/>
      <c r="I29296"/>
      <c r="J29296"/>
      <c r="K29296"/>
      <c r="L29296" s="172"/>
    </row>
    <row r="29297" spans="7:12" x14ac:dyDescent="0.15">
      <c r="G29297"/>
      <c r="H29297"/>
      <c r="I29297"/>
      <c r="J29297"/>
      <c r="K29297"/>
      <c r="L29297" s="172"/>
    </row>
    <row r="29298" spans="7:12" x14ac:dyDescent="0.15">
      <c r="G29298"/>
      <c r="H29298"/>
      <c r="I29298"/>
      <c r="J29298"/>
      <c r="K29298"/>
      <c r="L29298" s="172"/>
    </row>
    <row r="29299" spans="7:12" x14ac:dyDescent="0.15">
      <c r="G29299"/>
      <c r="H29299"/>
      <c r="I29299"/>
      <c r="J29299"/>
      <c r="K29299"/>
      <c r="L29299" s="172"/>
    </row>
    <row r="29300" spans="7:12" x14ac:dyDescent="0.15">
      <c r="G29300"/>
      <c r="H29300"/>
      <c r="I29300"/>
      <c r="J29300"/>
      <c r="K29300"/>
      <c r="L29300" s="172"/>
    </row>
    <row r="29301" spans="7:12" x14ac:dyDescent="0.15">
      <c r="G29301"/>
      <c r="H29301"/>
      <c r="I29301"/>
      <c r="J29301"/>
      <c r="K29301"/>
      <c r="L29301" s="172"/>
    </row>
    <row r="29302" spans="7:12" x14ac:dyDescent="0.15">
      <c r="G29302"/>
      <c r="H29302"/>
      <c r="I29302"/>
      <c r="J29302"/>
      <c r="K29302"/>
      <c r="L29302" s="172"/>
    </row>
    <row r="29303" spans="7:12" x14ac:dyDescent="0.15">
      <c r="G29303"/>
      <c r="H29303"/>
      <c r="I29303"/>
      <c r="J29303"/>
      <c r="K29303"/>
      <c r="L29303" s="172"/>
    </row>
    <row r="29304" spans="7:12" x14ac:dyDescent="0.15">
      <c r="G29304"/>
      <c r="H29304"/>
      <c r="I29304"/>
      <c r="J29304"/>
      <c r="K29304"/>
      <c r="L29304" s="172"/>
    </row>
    <row r="29305" spans="7:12" x14ac:dyDescent="0.15">
      <c r="G29305"/>
      <c r="H29305"/>
      <c r="I29305"/>
      <c r="J29305"/>
      <c r="K29305"/>
      <c r="L29305" s="172"/>
    </row>
    <row r="29306" spans="7:12" x14ac:dyDescent="0.15">
      <c r="G29306"/>
      <c r="H29306"/>
      <c r="I29306"/>
      <c r="J29306"/>
      <c r="K29306"/>
      <c r="L29306" s="172"/>
    </row>
    <row r="29307" spans="7:12" x14ac:dyDescent="0.15">
      <c r="G29307"/>
      <c r="H29307"/>
      <c r="I29307"/>
      <c r="J29307"/>
      <c r="K29307"/>
      <c r="L29307" s="172"/>
    </row>
    <row r="29308" spans="7:12" x14ac:dyDescent="0.15">
      <c r="G29308"/>
      <c r="H29308"/>
      <c r="I29308"/>
      <c r="J29308"/>
      <c r="K29308"/>
      <c r="L29308" s="172"/>
    </row>
    <row r="29309" spans="7:12" x14ac:dyDescent="0.15">
      <c r="G29309"/>
      <c r="H29309"/>
      <c r="I29309"/>
      <c r="J29309"/>
      <c r="K29309"/>
      <c r="L29309" s="172"/>
    </row>
    <row r="29310" spans="7:12" x14ac:dyDescent="0.15">
      <c r="G29310"/>
      <c r="H29310"/>
      <c r="I29310"/>
      <c r="J29310"/>
      <c r="K29310"/>
      <c r="L29310" s="172"/>
    </row>
    <row r="29311" spans="7:12" x14ac:dyDescent="0.15">
      <c r="G29311"/>
      <c r="H29311"/>
      <c r="I29311"/>
      <c r="J29311"/>
      <c r="K29311"/>
      <c r="L29311" s="172"/>
    </row>
    <row r="29312" spans="7:12" x14ac:dyDescent="0.15">
      <c r="G29312"/>
      <c r="H29312"/>
      <c r="I29312"/>
      <c r="J29312"/>
      <c r="K29312"/>
      <c r="L29312" s="172"/>
    </row>
    <row r="29313" spans="7:12" x14ac:dyDescent="0.15">
      <c r="G29313"/>
      <c r="H29313"/>
      <c r="I29313"/>
      <c r="J29313"/>
      <c r="K29313"/>
      <c r="L29313" s="172"/>
    </row>
    <row r="29314" spans="7:12" x14ac:dyDescent="0.15">
      <c r="G29314"/>
      <c r="H29314"/>
      <c r="I29314"/>
      <c r="J29314"/>
      <c r="K29314"/>
      <c r="L29314" s="172"/>
    </row>
    <row r="29315" spans="7:12" x14ac:dyDescent="0.15">
      <c r="G29315"/>
      <c r="H29315"/>
      <c r="I29315"/>
      <c r="J29315"/>
      <c r="K29315"/>
      <c r="L29315" s="172"/>
    </row>
    <row r="29316" spans="7:12" x14ac:dyDescent="0.15">
      <c r="G29316"/>
      <c r="H29316"/>
      <c r="I29316"/>
      <c r="J29316"/>
      <c r="K29316"/>
      <c r="L29316" s="172"/>
    </row>
    <row r="29317" spans="7:12" x14ac:dyDescent="0.15">
      <c r="G29317"/>
      <c r="H29317"/>
      <c r="I29317"/>
      <c r="J29317"/>
      <c r="K29317"/>
      <c r="L29317" s="172"/>
    </row>
    <row r="29318" spans="7:12" x14ac:dyDescent="0.15">
      <c r="G29318"/>
      <c r="H29318"/>
      <c r="I29318"/>
      <c r="J29318"/>
      <c r="K29318"/>
      <c r="L29318" s="172"/>
    </row>
    <row r="29319" spans="7:12" x14ac:dyDescent="0.15">
      <c r="G29319"/>
      <c r="H29319"/>
      <c r="I29319"/>
      <c r="J29319"/>
      <c r="K29319"/>
      <c r="L29319" s="172"/>
    </row>
    <row r="29320" spans="7:12" x14ac:dyDescent="0.15">
      <c r="G29320"/>
      <c r="H29320"/>
      <c r="I29320"/>
      <c r="J29320"/>
      <c r="K29320"/>
      <c r="L29320" s="172"/>
    </row>
    <row r="29321" spans="7:12" x14ac:dyDescent="0.15">
      <c r="G29321"/>
      <c r="H29321"/>
      <c r="I29321"/>
      <c r="J29321"/>
      <c r="K29321"/>
      <c r="L29321" s="172"/>
    </row>
    <row r="29322" spans="7:12" x14ac:dyDescent="0.15">
      <c r="G29322"/>
      <c r="H29322"/>
      <c r="I29322"/>
      <c r="J29322"/>
      <c r="K29322"/>
      <c r="L29322" s="172"/>
    </row>
    <row r="29323" spans="7:12" x14ac:dyDescent="0.15">
      <c r="G29323"/>
      <c r="H29323"/>
      <c r="I29323"/>
      <c r="J29323"/>
      <c r="K29323"/>
      <c r="L29323" s="172"/>
    </row>
    <row r="29324" spans="7:12" x14ac:dyDescent="0.15">
      <c r="G29324"/>
      <c r="H29324"/>
      <c r="I29324"/>
      <c r="J29324"/>
      <c r="K29324"/>
      <c r="L29324" s="172"/>
    </row>
    <row r="29325" spans="7:12" x14ac:dyDescent="0.15">
      <c r="G29325"/>
      <c r="H29325"/>
      <c r="I29325"/>
      <c r="J29325"/>
      <c r="K29325"/>
      <c r="L29325" s="172"/>
    </row>
    <row r="29326" spans="7:12" x14ac:dyDescent="0.15">
      <c r="G29326"/>
      <c r="H29326"/>
      <c r="I29326"/>
      <c r="J29326"/>
      <c r="K29326"/>
      <c r="L29326" s="172"/>
    </row>
    <row r="29327" spans="7:12" x14ac:dyDescent="0.15">
      <c r="G29327"/>
      <c r="H29327"/>
      <c r="I29327"/>
      <c r="J29327"/>
      <c r="K29327"/>
      <c r="L29327" s="172"/>
    </row>
    <row r="29328" spans="7:12" x14ac:dyDescent="0.15">
      <c r="G29328"/>
      <c r="H29328"/>
      <c r="I29328"/>
      <c r="J29328"/>
      <c r="K29328"/>
      <c r="L29328" s="172"/>
    </row>
    <row r="29329" spans="7:12" x14ac:dyDescent="0.15">
      <c r="G29329"/>
      <c r="H29329"/>
      <c r="I29329"/>
      <c r="J29329"/>
      <c r="K29329"/>
      <c r="L29329" s="172"/>
    </row>
    <row r="29330" spans="7:12" x14ac:dyDescent="0.15">
      <c r="G29330"/>
      <c r="H29330"/>
      <c r="I29330"/>
      <c r="J29330"/>
      <c r="K29330"/>
      <c r="L29330" s="172"/>
    </row>
    <row r="29331" spans="7:12" x14ac:dyDescent="0.15">
      <c r="G29331"/>
      <c r="H29331"/>
      <c r="I29331"/>
      <c r="J29331"/>
      <c r="K29331"/>
      <c r="L29331" s="172"/>
    </row>
    <row r="29332" spans="7:12" x14ac:dyDescent="0.15">
      <c r="G29332"/>
      <c r="H29332"/>
      <c r="I29332"/>
      <c r="J29332"/>
      <c r="K29332"/>
      <c r="L29332" s="172"/>
    </row>
    <row r="29333" spans="7:12" x14ac:dyDescent="0.15">
      <c r="G29333"/>
      <c r="H29333"/>
      <c r="I29333"/>
      <c r="J29333"/>
      <c r="K29333"/>
      <c r="L29333" s="172"/>
    </row>
    <row r="29334" spans="7:12" x14ac:dyDescent="0.15">
      <c r="G29334"/>
      <c r="H29334"/>
      <c r="I29334"/>
      <c r="J29334"/>
      <c r="K29334"/>
      <c r="L29334" s="172"/>
    </row>
    <row r="29335" spans="7:12" x14ac:dyDescent="0.15">
      <c r="G29335"/>
      <c r="H29335"/>
      <c r="I29335"/>
      <c r="J29335"/>
      <c r="K29335"/>
      <c r="L29335" s="172"/>
    </row>
    <row r="29336" spans="7:12" x14ac:dyDescent="0.15">
      <c r="G29336"/>
      <c r="H29336"/>
      <c r="I29336"/>
      <c r="J29336"/>
      <c r="K29336"/>
      <c r="L29336" s="172"/>
    </row>
    <row r="29337" spans="7:12" x14ac:dyDescent="0.15">
      <c r="G29337"/>
      <c r="H29337"/>
      <c r="I29337"/>
      <c r="J29337"/>
      <c r="K29337"/>
      <c r="L29337" s="172"/>
    </row>
    <row r="29338" spans="7:12" x14ac:dyDescent="0.15">
      <c r="G29338"/>
      <c r="H29338"/>
      <c r="I29338"/>
      <c r="J29338"/>
      <c r="K29338"/>
      <c r="L29338" s="172"/>
    </row>
    <row r="29339" spans="7:12" x14ac:dyDescent="0.15">
      <c r="G29339"/>
      <c r="H29339"/>
      <c r="I29339"/>
      <c r="J29339"/>
      <c r="K29339"/>
      <c r="L29339" s="172"/>
    </row>
    <row r="29340" spans="7:12" x14ac:dyDescent="0.15">
      <c r="G29340"/>
      <c r="H29340"/>
      <c r="I29340"/>
      <c r="J29340"/>
      <c r="K29340"/>
      <c r="L29340" s="172"/>
    </row>
    <row r="29341" spans="7:12" x14ac:dyDescent="0.15">
      <c r="G29341"/>
      <c r="H29341"/>
      <c r="I29341"/>
      <c r="J29341"/>
      <c r="K29341"/>
      <c r="L29341" s="172"/>
    </row>
    <row r="29342" spans="7:12" x14ac:dyDescent="0.15">
      <c r="G29342"/>
      <c r="H29342"/>
      <c r="I29342"/>
      <c r="J29342"/>
      <c r="K29342"/>
      <c r="L29342" s="172"/>
    </row>
    <row r="29343" spans="7:12" x14ac:dyDescent="0.15">
      <c r="G29343"/>
      <c r="H29343"/>
      <c r="I29343"/>
      <c r="J29343"/>
      <c r="K29343"/>
      <c r="L29343" s="172"/>
    </row>
    <row r="29344" spans="7:12" x14ac:dyDescent="0.15">
      <c r="G29344"/>
      <c r="H29344"/>
      <c r="I29344"/>
      <c r="J29344"/>
      <c r="K29344"/>
      <c r="L29344" s="172"/>
    </row>
    <row r="29345" spans="7:12" x14ac:dyDescent="0.15">
      <c r="G29345"/>
      <c r="H29345"/>
      <c r="I29345"/>
      <c r="J29345"/>
      <c r="K29345"/>
      <c r="L29345" s="172"/>
    </row>
    <row r="29346" spans="7:12" x14ac:dyDescent="0.15">
      <c r="G29346"/>
      <c r="H29346"/>
      <c r="I29346"/>
      <c r="J29346"/>
      <c r="K29346"/>
      <c r="L29346" s="172"/>
    </row>
    <row r="29347" spans="7:12" x14ac:dyDescent="0.15">
      <c r="G29347"/>
      <c r="H29347"/>
      <c r="I29347"/>
      <c r="J29347"/>
      <c r="K29347"/>
      <c r="L29347" s="172"/>
    </row>
    <row r="29348" spans="7:12" x14ac:dyDescent="0.15">
      <c r="G29348"/>
      <c r="H29348"/>
      <c r="I29348"/>
      <c r="J29348"/>
      <c r="K29348"/>
      <c r="L29348" s="172"/>
    </row>
    <row r="29349" spans="7:12" x14ac:dyDescent="0.15">
      <c r="G29349"/>
      <c r="H29349"/>
      <c r="I29349"/>
      <c r="J29349"/>
      <c r="K29349"/>
      <c r="L29349" s="172"/>
    </row>
    <row r="29350" spans="7:12" x14ac:dyDescent="0.15">
      <c r="G29350"/>
      <c r="H29350"/>
      <c r="I29350"/>
      <c r="J29350"/>
      <c r="K29350"/>
      <c r="L29350" s="172"/>
    </row>
    <row r="29351" spans="7:12" x14ac:dyDescent="0.15">
      <c r="G29351"/>
      <c r="H29351"/>
      <c r="I29351"/>
      <c r="J29351"/>
      <c r="K29351"/>
      <c r="L29351" s="172"/>
    </row>
    <row r="29352" spans="7:12" x14ac:dyDescent="0.15">
      <c r="G29352"/>
      <c r="H29352"/>
      <c r="I29352"/>
      <c r="J29352"/>
      <c r="K29352"/>
      <c r="L29352" s="172"/>
    </row>
    <row r="29353" spans="7:12" x14ac:dyDescent="0.15">
      <c r="G29353"/>
      <c r="H29353"/>
      <c r="I29353"/>
      <c r="J29353"/>
      <c r="K29353"/>
      <c r="L29353" s="172"/>
    </row>
    <row r="29354" spans="7:12" x14ac:dyDescent="0.15">
      <c r="G29354"/>
      <c r="H29354"/>
      <c r="I29354"/>
      <c r="J29354"/>
      <c r="K29354"/>
      <c r="L29354" s="172"/>
    </row>
    <row r="29355" spans="7:12" x14ac:dyDescent="0.15">
      <c r="G29355"/>
      <c r="H29355"/>
      <c r="I29355"/>
      <c r="J29355"/>
      <c r="K29355"/>
      <c r="L29355" s="172"/>
    </row>
    <row r="29356" spans="7:12" x14ac:dyDescent="0.15">
      <c r="G29356"/>
      <c r="H29356"/>
      <c r="I29356"/>
      <c r="J29356"/>
      <c r="K29356"/>
      <c r="L29356" s="172"/>
    </row>
    <row r="29357" spans="7:12" x14ac:dyDescent="0.15">
      <c r="G29357"/>
      <c r="H29357"/>
      <c r="I29357"/>
      <c r="J29357"/>
      <c r="K29357"/>
      <c r="L29357" s="172"/>
    </row>
    <row r="29358" spans="7:12" x14ac:dyDescent="0.15">
      <c r="G29358"/>
      <c r="H29358"/>
      <c r="I29358"/>
      <c r="J29358"/>
      <c r="K29358"/>
      <c r="L29358" s="172"/>
    </row>
    <row r="29359" spans="7:12" x14ac:dyDescent="0.15">
      <c r="G29359"/>
      <c r="H29359"/>
      <c r="I29359"/>
      <c r="J29359"/>
      <c r="K29359"/>
      <c r="L29359" s="172"/>
    </row>
    <row r="29360" spans="7:12" x14ac:dyDescent="0.15">
      <c r="G29360"/>
      <c r="H29360"/>
      <c r="I29360"/>
      <c r="J29360"/>
      <c r="K29360"/>
      <c r="L29360" s="172"/>
    </row>
    <row r="29361" spans="7:12" x14ac:dyDescent="0.15">
      <c r="G29361"/>
      <c r="H29361"/>
      <c r="I29361"/>
      <c r="J29361"/>
      <c r="K29361"/>
      <c r="L29361" s="172"/>
    </row>
    <row r="29362" spans="7:12" x14ac:dyDescent="0.15">
      <c r="G29362"/>
      <c r="H29362"/>
      <c r="I29362"/>
      <c r="J29362"/>
      <c r="K29362"/>
      <c r="L29362" s="172"/>
    </row>
    <row r="29363" spans="7:12" x14ac:dyDescent="0.15">
      <c r="G29363"/>
      <c r="H29363"/>
      <c r="I29363"/>
      <c r="J29363"/>
      <c r="K29363"/>
      <c r="L29363" s="172"/>
    </row>
    <row r="29364" spans="7:12" x14ac:dyDescent="0.15">
      <c r="G29364"/>
      <c r="H29364"/>
      <c r="I29364"/>
      <c r="J29364"/>
      <c r="K29364"/>
      <c r="L29364" s="172"/>
    </row>
    <row r="29365" spans="7:12" x14ac:dyDescent="0.15">
      <c r="G29365"/>
      <c r="H29365"/>
      <c r="I29365"/>
      <c r="J29365"/>
      <c r="K29365"/>
      <c r="L29365" s="172"/>
    </row>
    <row r="29366" spans="7:12" x14ac:dyDescent="0.15">
      <c r="G29366"/>
      <c r="H29366"/>
      <c r="I29366"/>
      <c r="J29366"/>
      <c r="K29366"/>
      <c r="L29366" s="172"/>
    </row>
    <row r="29367" spans="7:12" x14ac:dyDescent="0.15">
      <c r="G29367"/>
      <c r="H29367"/>
      <c r="I29367"/>
      <c r="J29367"/>
      <c r="K29367"/>
      <c r="L29367" s="172"/>
    </row>
    <row r="29368" spans="7:12" x14ac:dyDescent="0.15">
      <c r="G29368"/>
      <c r="H29368"/>
      <c r="I29368"/>
      <c r="J29368"/>
      <c r="K29368"/>
      <c r="L29368" s="172"/>
    </row>
    <row r="29369" spans="7:12" x14ac:dyDescent="0.15">
      <c r="G29369"/>
      <c r="H29369"/>
      <c r="I29369"/>
      <c r="J29369"/>
      <c r="K29369"/>
      <c r="L29369" s="172"/>
    </row>
    <row r="29370" spans="7:12" x14ac:dyDescent="0.15">
      <c r="G29370"/>
      <c r="H29370"/>
      <c r="I29370"/>
      <c r="J29370"/>
      <c r="K29370"/>
      <c r="L29370" s="172"/>
    </row>
    <row r="29371" spans="7:12" x14ac:dyDescent="0.15">
      <c r="G29371"/>
      <c r="H29371"/>
      <c r="I29371"/>
      <c r="J29371"/>
      <c r="K29371"/>
      <c r="L29371" s="172"/>
    </row>
    <row r="29372" spans="7:12" x14ac:dyDescent="0.15">
      <c r="G29372"/>
      <c r="H29372"/>
      <c r="I29372"/>
      <c r="J29372"/>
      <c r="K29372"/>
      <c r="L29372" s="172"/>
    </row>
    <row r="29373" spans="7:12" x14ac:dyDescent="0.15">
      <c r="G29373"/>
      <c r="H29373"/>
      <c r="I29373"/>
      <c r="J29373"/>
      <c r="K29373"/>
      <c r="L29373" s="172"/>
    </row>
    <row r="29374" spans="7:12" x14ac:dyDescent="0.15">
      <c r="G29374"/>
      <c r="H29374"/>
      <c r="I29374"/>
      <c r="J29374"/>
      <c r="K29374"/>
      <c r="L29374" s="172"/>
    </row>
    <row r="29375" spans="7:12" x14ac:dyDescent="0.15">
      <c r="G29375"/>
      <c r="H29375"/>
      <c r="I29375"/>
      <c r="J29375"/>
      <c r="K29375"/>
      <c r="L29375" s="172"/>
    </row>
    <row r="29376" spans="7:12" x14ac:dyDescent="0.15">
      <c r="G29376"/>
      <c r="H29376"/>
      <c r="I29376"/>
      <c r="J29376"/>
      <c r="K29376"/>
      <c r="L29376" s="172"/>
    </row>
    <row r="29377" spans="7:12" x14ac:dyDescent="0.15">
      <c r="G29377"/>
      <c r="H29377"/>
      <c r="I29377"/>
      <c r="J29377"/>
      <c r="K29377"/>
      <c r="L29377" s="172"/>
    </row>
    <row r="29378" spans="7:12" x14ac:dyDescent="0.15">
      <c r="G29378"/>
      <c r="H29378"/>
      <c r="I29378"/>
      <c r="J29378"/>
      <c r="K29378"/>
      <c r="L29378" s="172"/>
    </row>
    <row r="29379" spans="7:12" x14ac:dyDescent="0.15">
      <c r="G29379"/>
      <c r="H29379"/>
      <c r="I29379"/>
      <c r="J29379"/>
      <c r="K29379"/>
      <c r="L29379" s="172"/>
    </row>
    <row r="29380" spans="7:12" x14ac:dyDescent="0.15">
      <c r="G29380"/>
      <c r="H29380"/>
      <c r="I29380"/>
      <c r="J29380"/>
      <c r="K29380"/>
      <c r="L29380" s="172"/>
    </row>
    <row r="29381" spans="7:12" x14ac:dyDescent="0.15">
      <c r="G29381"/>
      <c r="H29381"/>
      <c r="I29381"/>
      <c r="J29381"/>
      <c r="K29381"/>
      <c r="L29381" s="172"/>
    </row>
    <row r="29382" spans="7:12" x14ac:dyDescent="0.15">
      <c r="G29382"/>
      <c r="H29382"/>
      <c r="I29382"/>
      <c r="J29382"/>
      <c r="K29382"/>
      <c r="L29382" s="172"/>
    </row>
    <row r="29383" spans="7:12" x14ac:dyDescent="0.15">
      <c r="G29383"/>
      <c r="H29383"/>
      <c r="I29383"/>
      <c r="J29383"/>
      <c r="K29383"/>
      <c r="L29383" s="172"/>
    </row>
    <row r="29384" spans="7:12" x14ac:dyDescent="0.15">
      <c r="G29384"/>
      <c r="H29384"/>
      <c r="I29384"/>
      <c r="J29384"/>
      <c r="K29384"/>
      <c r="L29384" s="172"/>
    </row>
    <row r="29385" spans="7:12" x14ac:dyDescent="0.15">
      <c r="G29385"/>
      <c r="H29385"/>
      <c r="I29385"/>
      <c r="J29385"/>
      <c r="K29385"/>
      <c r="L29385" s="172"/>
    </row>
    <row r="29386" spans="7:12" x14ac:dyDescent="0.15">
      <c r="G29386"/>
      <c r="H29386"/>
      <c r="I29386"/>
      <c r="J29386"/>
      <c r="K29386"/>
      <c r="L29386" s="172"/>
    </row>
    <row r="29387" spans="7:12" x14ac:dyDescent="0.15">
      <c r="G29387"/>
      <c r="H29387"/>
      <c r="I29387"/>
      <c r="J29387"/>
      <c r="K29387"/>
      <c r="L29387" s="172"/>
    </row>
    <row r="29388" spans="7:12" x14ac:dyDescent="0.15">
      <c r="G29388"/>
      <c r="H29388"/>
      <c r="I29388"/>
      <c r="J29388"/>
      <c r="K29388"/>
      <c r="L29388" s="172"/>
    </row>
    <row r="29389" spans="7:12" x14ac:dyDescent="0.15">
      <c r="G29389"/>
      <c r="H29389"/>
      <c r="I29389"/>
      <c r="J29389"/>
      <c r="K29389"/>
      <c r="L29389" s="172"/>
    </row>
    <row r="29390" spans="7:12" x14ac:dyDescent="0.15">
      <c r="G29390"/>
      <c r="H29390"/>
      <c r="I29390"/>
      <c r="J29390"/>
      <c r="K29390"/>
      <c r="L29390" s="172"/>
    </row>
    <row r="29391" spans="7:12" x14ac:dyDescent="0.15">
      <c r="G29391"/>
      <c r="H29391"/>
      <c r="I29391"/>
      <c r="J29391"/>
      <c r="K29391"/>
      <c r="L29391" s="172"/>
    </row>
    <row r="29392" spans="7:12" x14ac:dyDescent="0.15">
      <c r="G29392"/>
      <c r="H29392"/>
      <c r="I29392"/>
      <c r="J29392"/>
      <c r="K29392"/>
      <c r="L29392" s="172"/>
    </row>
    <row r="29393" spans="7:12" x14ac:dyDescent="0.15">
      <c r="G29393"/>
      <c r="H29393"/>
      <c r="I29393"/>
      <c r="J29393"/>
      <c r="K29393"/>
      <c r="L29393" s="172"/>
    </row>
    <row r="29394" spans="7:12" x14ac:dyDescent="0.15">
      <c r="G29394"/>
      <c r="H29394"/>
      <c r="I29394"/>
      <c r="J29394"/>
      <c r="K29394"/>
      <c r="L29394" s="172"/>
    </row>
    <row r="29395" spans="7:12" x14ac:dyDescent="0.15">
      <c r="G29395"/>
      <c r="H29395"/>
      <c r="I29395"/>
      <c r="J29395"/>
      <c r="K29395"/>
      <c r="L29395" s="172"/>
    </row>
    <row r="29396" spans="7:12" x14ac:dyDescent="0.15">
      <c r="G29396"/>
      <c r="H29396"/>
      <c r="I29396"/>
      <c r="J29396"/>
      <c r="K29396"/>
      <c r="L29396" s="172"/>
    </row>
    <row r="29397" spans="7:12" x14ac:dyDescent="0.15">
      <c r="G29397"/>
      <c r="H29397"/>
      <c r="I29397"/>
      <c r="J29397"/>
      <c r="K29397"/>
      <c r="L29397" s="172"/>
    </row>
    <row r="29398" spans="7:12" x14ac:dyDescent="0.15">
      <c r="G29398"/>
      <c r="H29398"/>
      <c r="I29398"/>
      <c r="J29398"/>
      <c r="K29398"/>
      <c r="L29398" s="172"/>
    </row>
    <row r="29399" spans="7:12" x14ac:dyDescent="0.15">
      <c r="G29399"/>
      <c r="H29399"/>
      <c r="I29399"/>
      <c r="J29399"/>
      <c r="K29399"/>
      <c r="L29399" s="172"/>
    </row>
    <row r="29400" spans="7:12" x14ac:dyDescent="0.15">
      <c r="G29400"/>
      <c r="H29400"/>
      <c r="I29400"/>
      <c r="J29400"/>
      <c r="K29400"/>
      <c r="L29400" s="172"/>
    </row>
    <row r="29401" spans="7:12" x14ac:dyDescent="0.15">
      <c r="G29401"/>
      <c r="H29401"/>
      <c r="I29401"/>
      <c r="J29401"/>
      <c r="K29401"/>
      <c r="L29401" s="172"/>
    </row>
    <row r="29402" spans="7:12" x14ac:dyDescent="0.15">
      <c r="G29402"/>
      <c r="H29402"/>
      <c r="I29402"/>
      <c r="J29402"/>
      <c r="K29402"/>
      <c r="L29402" s="172"/>
    </row>
    <row r="29403" spans="7:12" x14ac:dyDescent="0.15">
      <c r="G29403"/>
      <c r="H29403"/>
      <c r="I29403"/>
      <c r="J29403"/>
      <c r="K29403"/>
      <c r="L29403" s="172"/>
    </row>
    <row r="29404" spans="7:12" x14ac:dyDescent="0.15">
      <c r="G29404"/>
      <c r="H29404"/>
      <c r="I29404"/>
      <c r="J29404"/>
      <c r="K29404"/>
      <c r="L29404" s="172"/>
    </row>
    <row r="29405" spans="7:12" x14ac:dyDescent="0.15">
      <c r="G29405"/>
      <c r="H29405"/>
      <c r="I29405"/>
      <c r="J29405"/>
      <c r="K29405"/>
      <c r="L29405" s="172"/>
    </row>
    <row r="29406" spans="7:12" x14ac:dyDescent="0.15">
      <c r="G29406"/>
      <c r="H29406"/>
      <c r="I29406"/>
      <c r="J29406"/>
      <c r="K29406"/>
      <c r="L29406" s="172"/>
    </row>
    <row r="29407" spans="7:12" x14ac:dyDescent="0.15">
      <c r="G29407"/>
      <c r="H29407"/>
      <c r="I29407"/>
      <c r="J29407"/>
      <c r="K29407"/>
      <c r="L29407" s="172"/>
    </row>
    <row r="29408" spans="7:12" x14ac:dyDescent="0.15">
      <c r="G29408"/>
      <c r="H29408"/>
      <c r="I29408"/>
      <c r="J29408"/>
      <c r="K29408"/>
      <c r="L29408" s="172"/>
    </row>
    <row r="29409" spans="7:12" x14ac:dyDescent="0.15">
      <c r="G29409"/>
      <c r="H29409"/>
      <c r="I29409"/>
      <c r="J29409"/>
      <c r="K29409"/>
      <c r="L29409" s="172"/>
    </row>
    <row r="29410" spans="7:12" x14ac:dyDescent="0.15">
      <c r="G29410"/>
      <c r="H29410"/>
      <c r="I29410"/>
      <c r="J29410"/>
      <c r="K29410"/>
      <c r="L29410" s="172"/>
    </row>
    <row r="29411" spans="7:12" x14ac:dyDescent="0.15">
      <c r="G29411"/>
      <c r="H29411"/>
      <c r="I29411"/>
      <c r="J29411"/>
      <c r="K29411"/>
      <c r="L29411" s="172"/>
    </row>
    <row r="29412" spans="7:12" x14ac:dyDescent="0.15">
      <c r="G29412"/>
      <c r="H29412"/>
      <c r="I29412"/>
      <c r="J29412"/>
      <c r="K29412"/>
      <c r="L29412" s="172"/>
    </row>
    <row r="29413" spans="7:12" x14ac:dyDescent="0.15">
      <c r="G29413"/>
      <c r="H29413"/>
      <c r="I29413"/>
      <c r="J29413"/>
      <c r="K29413"/>
      <c r="L29413" s="172"/>
    </row>
    <row r="29414" spans="7:12" x14ac:dyDescent="0.15">
      <c r="G29414"/>
      <c r="H29414"/>
      <c r="I29414"/>
      <c r="J29414"/>
      <c r="K29414"/>
      <c r="L29414" s="172"/>
    </row>
    <row r="29415" spans="7:12" x14ac:dyDescent="0.15">
      <c r="G29415"/>
      <c r="H29415"/>
      <c r="I29415"/>
      <c r="J29415"/>
      <c r="K29415"/>
      <c r="L29415" s="172"/>
    </row>
    <row r="29416" spans="7:12" x14ac:dyDescent="0.15">
      <c r="G29416"/>
      <c r="H29416"/>
      <c r="I29416"/>
      <c r="J29416"/>
      <c r="K29416"/>
      <c r="L29416" s="172"/>
    </row>
    <row r="29417" spans="7:12" x14ac:dyDescent="0.15">
      <c r="G29417"/>
      <c r="H29417"/>
      <c r="I29417"/>
      <c r="J29417"/>
      <c r="K29417"/>
      <c r="L29417" s="172"/>
    </row>
    <row r="29418" spans="7:12" x14ac:dyDescent="0.15">
      <c r="G29418"/>
      <c r="H29418"/>
      <c r="I29418"/>
      <c r="J29418"/>
      <c r="K29418"/>
      <c r="L29418" s="172"/>
    </row>
    <row r="29419" spans="7:12" x14ac:dyDescent="0.15">
      <c r="G29419"/>
      <c r="H29419"/>
      <c r="I29419"/>
      <c r="J29419"/>
      <c r="K29419"/>
      <c r="L29419" s="172"/>
    </row>
    <row r="29420" spans="7:12" x14ac:dyDescent="0.15">
      <c r="G29420"/>
      <c r="H29420"/>
      <c r="I29420"/>
      <c r="J29420"/>
      <c r="K29420"/>
      <c r="L29420" s="172"/>
    </row>
    <row r="29421" spans="7:12" x14ac:dyDescent="0.15">
      <c r="G29421"/>
      <c r="H29421"/>
      <c r="I29421"/>
      <c r="J29421"/>
      <c r="K29421"/>
      <c r="L29421" s="172"/>
    </row>
    <row r="29422" spans="7:12" x14ac:dyDescent="0.15">
      <c r="G29422"/>
      <c r="H29422"/>
      <c r="I29422"/>
      <c r="J29422"/>
      <c r="K29422"/>
      <c r="L29422" s="172"/>
    </row>
    <row r="29423" spans="7:12" x14ac:dyDescent="0.15">
      <c r="G29423"/>
      <c r="H29423"/>
      <c r="I29423"/>
      <c r="J29423"/>
      <c r="K29423"/>
      <c r="L29423" s="172"/>
    </row>
    <row r="29424" spans="7:12" x14ac:dyDescent="0.15">
      <c r="G29424"/>
      <c r="H29424"/>
      <c r="I29424"/>
      <c r="J29424"/>
      <c r="K29424"/>
      <c r="L29424" s="172"/>
    </row>
    <row r="29425" spans="7:12" x14ac:dyDescent="0.15">
      <c r="G29425"/>
      <c r="H29425"/>
      <c r="I29425"/>
      <c r="J29425"/>
      <c r="K29425"/>
      <c r="L29425" s="172"/>
    </row>
    <row r="29426" spans="7:12" x14ac:dyDescent="0.15">
      <c r="G29426"/>
      <c r="H29426"/>
      <c r="I29426"/>
      <c r="J29426"/>
      <c r="K29426"/>
      <c r="L29426" s="172"/>
    </row>
    <row r="29427" spans="7:12" x14ac:dyDescent="0.15">
      <c r="G29427"/>
      <c r="H29427"/>
      <c r="I29427"/>
      <c r="J29427"/>
      <c r="K29427"/>
      <c r="L29427" s="172"/>
    </row>
    <row r="29428" spans="7:12" x14ac:dyDescent="0.15">
      <c r="G29428"/>
      <c r="H29428"/>
      <c r="I29428"/>
      <c r="J29428"/>
      <c r="K29428"/>
      <c r="L29428" s="172"/>
    </row>
    <row r="29429" spans="7:12" x14ac:dyDescent="0.15">
      <c r="G29429"/>
      <c r="H29429"/>
      <c r="I29429"/>
      <c r="J29429"/>
      <c r="K29429"/>
      <c r="L29429" s="172"/>
    </row>
    <row r="29430" spans="7:12" x14ac:dyDescent="0.15">
      <c r="G29430"/>
      <c r="H29430"/>
      <c r="I29430"/>
      <c r="J29430"/>
      <c r="K29430"/>
      <c r="L29430" s="172"/>
    </row>
    <row r="29431" spans="7:12" x14ac:dyDescent="0.15">
      <c r="G29431"/>
      <c r="H29431"/>
      <c r="I29431"/>
      <c r="J29431"/>
      <c r="K29431"/>
      <c r="L29431" s="172"/>
    </row>
    <row r="29432" spans="7:12" x14ac:dyDescent="0.15">
      <c r="G29432"/>
      <c r="H29432"/>
      <c r="I29432"/>
      <c r="J29432"/>
      <c r="K29432"/>
      <c r="L29432" s="172"/>
    </row>
    <row r="29433" spans="7:12" x14ac:dyDescent="0.15">
      <c r="G29433"/>
      <c r="H29433"/>
      <c r="I29433"/>
      <c r="J29433"/>
      <c r="K29433"/>
      <c r="L29433" s="172"/>
    </row>
    <row r="29434" spans="7:12" x14ac:dyDescent="0.15">
      <c r="G29434"/>
      <c r="H29434"/>
      <c r="I29434"/>
      <c r="J29434"/>
      <c r="K29434"/>
      <c r="L29434" s="172"/>
    </row>
    <row r="29435" spans="7:12" x14ac:dyDescent="0.15">
      <c r="G29435"/>
      <c r="H29435"/>
      <c r="I29435"/>
      <c r="J29435"/>
      <c r="K29435"/>
      <c r="L29435" s="172"/>
    </row>
    <row r="29436" spans="7:12" x14ac:dyDescent="0.15">
      <c r="G29436"/>
      <c r="H29436"/>
      <c r="I29436"/>
      <c r="J29436"/>
      <c r="K29436"/>
      <c r="L29436" s="172"/>
    </row>
    <row r="29437" spans="7:12" x14ac:dyDescent="0.15">
      <c r="G29437"/>
      <c r="H29437"/>
      <c r="I29437"/>
      <c r="J29437"/>
      <c r="K29437"/>
      <c r="L29437" s="172"/>
    </row>
    <row r="29438" spans="7:12" x14ac:dyDescent="0.15">
      <c r="G29438"/>
      <c r="H29438"/>
      <c r="I29438"/>
      <c r="J29438"/>
      <c r="K29438"/>
      <c r="L29438" s="172"/>
    </row>
    <row r="29439" spans="7:12" x14ac:dyDescent="0.15">
      <c r="G29439"/>
      <c r="H29439"/>
      <c r="I29439"/>
      <c r="J29439"/>
      <c r="K29439"/>
      <c r="L29439" s="172"/>
    </row>
    <row r="29440" spans="7:12" x14ac:dyDescent="0.15">
      <c r="G29440"/>
      <c r="H29440"/>
      <c r="I29440"/>
      <c r="J29440"/>
      <c r="K29440"/>
      <c r="L29440" s="172"/>
    </row>
    <row r="29441" spans="7:12" x14ac:dyDescent="0.15">
      <c r="G29441"/>
      <c r="H29441"/>
      <c r="I29441"/>
      <c r="J29441"/>
      <c r="K29441"/>
      <c r="L29441" s="172"/>
    </row>
    <row r="29442" spans="7:12" x14ac:dyDescent="0.15">
      <c r="G29442"/>
      <c r="H29442"/>
      <c r="I29442"/>
      <c r="J29442"/>
      <c r="K29442"/>
      <c r="L29442" s="172"/>
    </row>
    <row r="29443" spans="7:12" x14ac:dyDescent="0.15">
      <c r="G29443"/>
      <c r="H29443"/>
      <c r="I29443"/>
      <c r="J29443"/>
      <c r="K29443"/>
      <c r="L29443" s="172"/>
    </row>
    <row r="29444" spans="7:12" x14ac:dyDescent="0.15">
      <c r="G29444"/>
      <c r="H29444"/>
      <c r="I29444"/>
      <c r="J29444"/>
      <c r="K29444"/>
      <c r="L29444" s="172"/>
    </row>
    <row r="29445" spans="7:12" x14ac:dyDescent="0.15">
      <c r="G29445"/>
      <c r="H29445"/>
      <c r="I29445"/>
      <c r="J29445"/>
      <c r="K29445"/>
      <c r="L29445" s="172"/>
    </row>
    <row r="29446" spans="7:12" x14ac:dyDescent="0.15">
      <c r="G29446"/>
      <c r="H29446"/>
      <c r="I29446"/>
      <c r="J29446"/>
      <c r="K29446"/>
      <c r="L29446" s="172"/>
    </row>
    <row r="29447" spans="7:12" x14ac:dyDescent="0.15">
      <c r="G29447"/>
      <c r="H29447"/>
      <c r="I29447"/>
      <c r="J29447"/>
      <c r="K29447"/>
      <c r="L29447" s="172"/>
    </row>
    <row r="29448" spans="7:12" x14ac:dyDescent="0.15">
      <c r="G29448"/>
      <c r="H29448"/>
      <c r="I29448"/>
      <c r="J29448"/>
      <c r="K29448"/>
      <c r="L29448" s="172"/>
    </row>
    <row r="29449" spans="7:12" x14ac:dyDescent="0.15">
      <c r="G29449"/>
      <c r="H29449"/>
      <c r="I29449"/>
      <c r="J29449"/>
      <c r="K29449"/>
      <c r="L29449" s="172"/>
    </row>
    <row r="29450" spans="7:12" x14ac:dyDescent="0.15">
      <c r="G29450"/>
      <c r="H29450"/>
      <c r="I29450"/>
      <c r="J29450"/>
      <c r="K29450"/>
      <c r="L29450" s="172"/>
    </row>
    <row r="29451" spans="7:12" x14ac:dyDescent="0.15">
      <c r="G29451"/>
      <c r="H29451"/>
      <c r="I29451"/>
      <c r="J29451"/>
      <c r="K29451"/>
      <c r="L29451" s="172"/>
    </row>
    <row r="29452" spans="7:12" x14ac:dyDescent="0.15">
      <c r="G29452"/>
      <c r="H29452"/>
      <c r="I29452"/>
      <c r="J29452"/>
      <c r="K29452"/>
      <c r="L29452" s="172"/>
    </row>
    <row r="29453" spans="7:12" x14ac:dyDescent="0.15">
      <c r="G29453"/>
      <c r="H29453"/>
      <c r="I29453"/>
      <c r="J29453"/>
      <c r="K29453"/>
      <c r="L29453" s="172"/>
    </row>
    <row r="29454" spans="7:12" x14ac:dyDescent="0.15">
      <c r="G29454"/>
      <c r="H29454"/>
      <c r="I29454"/>
      <c r="J29454"/>
      <c r="K29454"/>
      <c r="L29454" s="172"/>
    </row>
    <row r="29455" spans="7:12" x14ac:dyDescent="0.15">
      <c r="G29455"/>
      <c r="H29455"/>
      <c r="I29455"/>
      <c r="J29455"/>
      <c r="K29455"/>
      <c r="L29455" s="172"/>
    </row>
    <row r="29456" spans="7:12" x14ac:dyDescent="0.15">
      <c r="G29456"/>
      <c r="H29456"/>
      <c r="I29456"/>
      <c r="J29456"/>
      <c r="K29456"/>
      <c r="L29456" s="172"/>
    </row>
    <row r="29457" spans="7:12" x14ac:dyDescent="0.15">
      <c r="G29457"/>
      <c r="H29457"/>
      <c r="I29457"/>
      <c r="J29457"/>
      <c r="K29457"/>
      <c r="L29457" s="172"/>
    </row>
    <row r="29458" spans="7:12" x14ac:dyDescent="0.15">
      <c r="G29458"/>
      <c r="H29458"/>
      <c r="I29458"/>
      <c r="J29458"/>
      <c r="K29458"/>
      <c r="L29458" s="172"/>
    </row>
    <row r="29459" spans="7:12" x14ac:dyDescent="0.15">
      <c r="G29459"/>
      <c r="H29459"/>
      <c r="I29459"/>
      <c r="J29459"/>
      <c r="K29459"/>
      <c r="L29459" s="172"/>
    </row>
    <row r="29460" spans="7:12" x14ac:dyDescent="0.15">
      <c r="G29460"/>
      <c r="H29460"/>
      <c r="I29460"/>
      <c r="J29460"/>
      <c r="K29460"/>
      <c r="L29460" s="172"/>
    </row>
    <row r="29461" spans="7:12" x14ac:dyDescent="0.15">
      <c r="G29461"/>
      <c r="H29461"/>
      <c r="I29461"/>
      <c r="J29461"/>
      <c r="K29461"/>
      <c r="L29461" s="172"/>
    </row>
    <row r="29462" spans="7:12" x14ac:dyDescent="0.15">
      <c r="G29462"/>
      <c r="H29462"/>
      <c r="I29462"/>
      <c r="J29462"/>
      <c r="K29462"/>
      <c r="L29462" s="172"/>
    </row>
    <row r="29463" spans="7:12" x14ac:dyDescent="0.15">
      <c r="G29463"/>
      <c r="H29463"/>
      <c r="I29463"/>
      <c r="J29463"/>
      <c r="K29463"/>
      <c r="L29463" s="172"/>
    </row>
    <row r="29464" spans="7:12" x14ac:dyDescent="0.15">
      <c r="G29464"/>
      <c r="H29464"/>
      <c r="I29464"/>
      <c r="J29464"/>
      <c r="K29464"/>
      <c r="L29464" s="172"/>
    </row>
    <row r="29465" spans="7:12" x14ac:dyDescent="0.15">
      <c r="G29465"/>
      <c r="H29465"/>
      <c r="I29465"/>
      <c r="J29465"/>
      <c r="K29465"/>
      <c r="L29465" s="172"/>
    </row>
    <row r="29466" spans="7:12" x14ac:dyDescent="0.15">
      <c r="G29466"/>
      <c r="H29466"/>
      <c r="I29466"/>
      <c r="J29466"/>
      <c r="K29466"/>
      <c r="L29466" s="172"/>
    </row>
    <row r="29467" spans="7:12" x14ac:dyDescent="0.15">
      <c r="G29467"/>
      <c r="H29467"/>
      <c r="I29467"/>
      <c r="J29467"/>
      <c r="K29467"/>
      <c r="L29467" s="172"/>
    </row>
    <row r="29468" spans="7:12" x14ac:dyDescent="0.15">
      <c r="G29468"/>
      <c r="H29468"/>
      <c r="I29468"/>
      <c r="J29468"/>
      <c r="K29468"/>
      <c r="L29468" s="172"/>
    </row>
    <row r="29469" spans="7:12" x14ac:dyDescent="0.15">
      <c r="G29469"/>
      <c r="H29469"/>
      <c r="I29469"/>
      <c r="J29469"/>
      <c r="K29469"/>
      <c r="L29469" s="172"/>
    </row>
    <row r="29470" spans="7:12" x14ac:dyDescent="0.15">
      <c r="G29470"/>
      <c r="H29470"/>
      <c r="I29470"/>
      <c r="J29470"/>
      <c r="K29470"/>
      <c r="L29470" s="172"/>
    </row>
    <row r="29471" spans="7:12" x14ac:dyDescent="0.15">
      <c r="G29471"/>
      <c r="H29471"/>
      <c r="I29471"/>
      <c r="J29471"/>
      <c r="K29471"/>
      <c r="L29471" s="172"/>
    </row>
    <row r="29472" spans="7:12" x14ac:dyDescent="0.15">
      <c r="G29472"/>
      <c r="H29472"/>
      <c r="I29472"/>
      <c r="J29472"/>
      <c r="K29472"/>
      <c r="L29472" s="172"/>
    </row>
    <row r="29473" spans="7:12" x14ac:dyDescent="0.15">
      <c r="G29473"/>
      <c r="H29473"/>
      <c r="I29473"/>
      <c r="J29473"/>
      <c r="K29473"/>
      <c r="L29473" s="172"/>
    </row>
    <row r="29474" spans="7:12" x14ac:dyDescent="0.15">
      <c r="G29474"/>
      <c r="H29474"/>
      <c r="I29474"/>
      <c r="J29474"/>
      <c r="K29474"/>
      <c r="L29474" s="172"/>
    </row>
    <row r="29475" spans="7:12" x14ac:dyDescent="0.15">
      <c r="G29475"/>
      <c r="H29475"/>
      <c r="I29475"/>
      <c r="J29475"/>
      <c r="K29475"/>
      <c r="L29475" s="172"/>
    </row>
    <row r="29476" spans="7:12" x14ac:dyDescent="0.15">
      <c r="G29476"/>
      <c r="H29476"/>
      <c r="I29476"/>
      <c r="J29476"/>
      <c r="K29476"/>
      <c r="L29476" s="172"/>
    </row>
    <row r="29477" spans="7:12" x14ac:dyDescent="0.15">
      <c r="G29477"/>
      <c r="H29477"/>
      <c r="I29477"/>
      <c r="J29477"/>
      <c r="K29477"/>
      <c r="L29477" s="172"/>
    </row>
    <row r="29478" spans="7:12" x14ac:dyDescent="0.15">
      <c r="G29478"/>
      <c r="H29478"/>
      <c r="I29478"/>
      <c r="J29478"/>
      <c r="K29478"/>
      <c r="L29478" s="172"/>
    </row>
    <row r="29479" spans="7:12" x14ac:dyDescent="0.15">
      <c r="G29479"/>
      <c r="H29479"/>
      <c r="I29479"/>
      <c r="J29479"/>
      <c r="K29479"/>
      <c r="L29479" s="172"/>
    </row>
    <row r="29480" spans="7:12" x14ac:dyDescent="0.15">
      <c r="G29480"/>
      <c r="H29480"/>
      <c r="I29480"/>
      <c r="J29480"/>
      <c r="K29480"/>
      <c r="L29480" s="172"/>
    </row>
    <row r="29481" spans="7:12" x14ac:dyDescent="0.15">
      <c r="G29481"/>
      <c r="H29481"/>
      <c r="I29481"/>
      <c r="J29481"/>
      <c r="K29481"/>
      <c r="L29481" s="172"/>
    </row>
    <row r="29482" spans="7:12" x14ac:dyDescent="0.15">
      <c r="G29482"/>
      <c r="H29482"/>
      <c r="I29482"/>
      <c r="J29482"/>
      <c r="K29482"/>
      <c r="L29482" s="172"/>
    </row>
    <row r="29483" spans="7:12" x14ac:dyDescent="0.15">
      <c r="G29483"/>
      <c r="H29483"/>
      <c r="I29483"/>
      <c r="J29483"/>
      <c r="K29483"/>
      <c r="L29483" s="172"/>
    </row>
    <row r="29484" spans="7:12" x14ac:dyDescent="0.15">
      <c r="G29484"/>
      <c r="H29484"/>
      <c r="I29484"/>
      <c r="J29484"/>
      <c r="K29484"/>
      <c r="L29484" s="172"/>
    </row>
    <row r="29485" spans="7:12" x14ac:dyDescent="0.15">
      <c r="G29485"/>
      <c r="H29485"/>
      <c r="I29485"/>
      <c r="J29485"/>
      <c r="K29485"/>
      <c r="L29485" s="172"/>
    </row>
    <row r="29486" spans="7:12" x14ac:dyDescent="0.15">
      <c r="G29486"/>
      <c r="H29486"/>
      <c r="I29486"/>
      <c r="J29486"/>
      <c r="K29486"/>
      <c r="L29486" s="172"/>
    </row>
    <row r="29487" spans="7:12" x14ac:dyDescent="0.15">
      <c r="G29487"/>
      <c r="H29487"/>
      <c r="I29487"/>
      <c r="J29487"/>
      <c r="K29487"/>
      <c r="L29487" s="172"/>
    </row>
    <row r="29488" spans="7:12" x14ac:dyDescent="0.15">
      <c r="G29488"/>
      <c r="H29488"/>
      <c r="I29488"/>
      <c r="J29488"/>
      <c r="K29488"/>
      <c r="L29488" s="172"/>
    </row>
    <row r="29489" spans="7:12" x14ac:dyDescent="0.15">
      <c r="G29489"/>
      <c r="H29489"/>
      <c r="I29489"/>
      <c r="J29489"/>
      <c r="K29489"/>
      <c r="L29489" s="172"/>
    </row>
    <row r="29490" spans="7:12" x14ac:dyDescent="0.15">
      <c r="G29490"/>
      <c r="H29490"/>
      <c r="I29490"/>
      <c r="J29490"/>
      <c r="K29490"/>
      <c r="L29490" s="172"/>
    </row>
    <row r="29491" spans="7:12" x14ac:dyDescent="0.15">
      <c r="G29491"/>
      <c r="H29491"/>
      <c r="I29491"/>
      <c r="J29491"/>
      <c r="K29491"/>
      <c r="L29491" s="172"/>
    </row>
    <row r="29492" spans="7:12" x14ac:dyDescent="0.15">
      <c r="G29492"/>
      <c r="H29492"/>
      <c r="I29492"/>
      <c r="J29492"/>
      <c r="K29492"/>
      <c r="L29492" s="172"/>
    </row>
    <row r="29493" spans="7:12" x14ac:dyDescent="0.15">
      <c r="G29493"/>
      <c r="H29493"/>
      <c r="I29493"/>
      <c r="J29493"/>
      <c r="K29493"/>
      <c r="L29493" s="172"/>
    </row>
    <row r="29494" spans="7:12" x14ac:dyDescent="0.15">
      <c r="G29494"/>
      <c r="H29494"/>
      <c r="I29494"/>
      <c r="J29494"/>
      <c r="K29494"/>
      <c r="L29494" s="172"/>
    </row>
    <row r="29495" spans="7:12" x14ac:dyDescent="0.15">
      <c r="G29495"/>
      <c r="H29495"/>
      <c r="I29495"/>
      <c r="J29495"/>
      <c r="K29495"/>
      <c r="L29495" s="172"/>
    </row>
    <row r="29496" spans="7:12" x14ac:dyDescent="0.15">
      <c r="G29496"/>
      <c r="H29496"/>
      <c r="I29496"/>
      <c r="J29496"/>
      <c r="K29496"/>
      <c r="L29496" s="172"/>
    </row>
    <row r="29497" spans="7:12" x14ac:dyDescent="0.15">
      <c r="G29497"/>
      <c r="H29497"/>
      <c r="I29497"/>
      <c r="J29497"/>
      <c r="K29497"/>
      <c r="L29497" s="172"/>
    </row>
    <row r="29498" spans="7:12" x14ac:dyDescent="0.15">
      <c r="G29498"/>
      <c r="H29498"/>
      <c r="I29498"/>
      <c r="J29498"/>
      <c r="K29498"/>
      <c r="L29498" s="172"/>
    </row>
    <row r="29499" spans="7:12" x14ac:dyDescent="0.15">
      <c r="G29499"/>
      <c r="H29499"/>
      <c r="I29499"/>
      <c r="J29499"/>
      <c r="K29499"/>
      <c r="L29499" s="172"/>
    </row>
    <row r="29500" spans="7:12" x14ac:dyDescent="0.15">
      <c r="G29500"/>
      <c r="H29500"/>
      <c r="I29500"/>
      <c r="J29500"/>
      <c r="K29500"/>
      <c r="L29500" s="172"/>
    </row>
    <row r="29501" spans="7:12" x14ac:dyDescent="0.15">
      <c r="G29501"/>
      <c r="H29501"/>
      <c r="I29501"/>
      <c r="J29501"/>
      <c r="K29501"/>
      <c r="L29501" s="172"/>
    </row>
    <row r="29502" spans="7:12" x14ac:dyDescent="0.15">
      <c r="G29502"/>
      <c r="H29502"/>
      <c r="I29502"/>
      <c r="J29502"/>
      <c r="K29502"/>
      <c r="L29502" s="172"/>
    </row>
    <row r="29503" spans="7:12" x14ac:dyDescent="0.15">
      <c r="G29503"/>
      <c r="H29503"/>
      <c r="I29503"/>
      <c r="J29503"/>
      <c r="K29503"/>
      <c r="L29503" s="172"/>
    </row>
    <row r="29504" spans="7:12" x14ac:dyDescent="0.15">
      <c r="G29504"/>
      <c r="H29504"/>
      <c r="I29504"/>
      <c r="J29504"/>
      <c r="K29504"/>
      <c r="L29504" s="172"/>
    </row>
    <row r="29505" spans="7:12" x14ac:dyDescent="0.15">
      <c r="G29505"/>
      <c r="H29505"/>
      <c r="I29505"/>
      <c r="J29505"/>
      <c r="K29505"/>
      <c r="L29505" s="172"/>
    </row>
    <row r="29506" spans="7:12" x14ac:dyDescent="0.15">
      <c r="G29506"/>
      <c r="H29506"/>
      <c r="I29506"/>
      <c r="J29506"/>
      <c r="K29506"/>
      <c r="L29506" s="172"/>
    </row>
    <row r="29507" spans="7:12" x14ac:dyDescent="0.15">
      <c r="G29507"/>
      <c r="H29507"/>
      <c r="I29507"/>
      <c r="J29507"/>
      <c r="K29507"/>
      <c r="L29507" s="172"/>
    </row>
    <row r="29508" spans="7:12" x14ac:dyDescent="0.15">
      <c r="G29508"/>
      <c r="H29508"/>
      <c r="I29508"/>
      <c r="J29508"/>
      <c r="K29508"/>
      <c r="L29508" s="172"/>
    </row>
    <row r="29509" spans="7:12" x14ac:dyDescent="0.15">
      <c r="G29509"/>
      <c r="H29509"/>
      <c r="I29509"/>
      <c r="J29509"/>
      <c r="K29509"/>
      <c r="L29509" s="172"/>
    </row>
    <row r="29510" spans="7:12" x14ac:dyDescent="0.15">
      <c r="G29510"/>
      <c r="H29510"/>
      <c r="I29510"/>
      <c r="J29510"/>
      <c r="K29510"/>
      <c r="L29510" s="172"/>
    </row>
    <row r="29511" spans="7:12" x14ac:dyDescent="0.15">
      <c r="G29511"/>
      <c r="H29511"/>
      <c r="I29511"/>
      <c r="J29511"/>
      <c r="K29511"/>
      <c r="L29511" s="172"/>
    </row>
    <row r="29512" spans="7:12" x14ac:dyDescent="0.15">
      <c r="G29512"/>
      <c r="H29512"/>
      <c r="I29512"/>
      <c r="J29512"/>
      <c r="K29512"/>
      <c r="L29512" s="172"/>
    </row>
    <row r="29513" spans="7:12" x14ac:dyDescent="0.15">
      <c r="G29513"/>
      <c r="H29513"/>
      <c r="I29513"/>
      <c r="J29513"/>
      <c r="K29513"/>
      <c r="L29513" s="172"/>
    </row>
    <row r="29514" spans="7:12" x14ac:dyDescent="0.15">
      <c r="G29514"/>
      <c r="H29514"/>
      <c r="I29514"/>
      <c r="J29514"/>
      <c r="K29514"/>
      <c r="L29514" s="172"/>
    </row>
    <row r="29515" spans="7:12" x14ac:dyDescent="0.15">
      <c r="G29515"/>
      <c r="H29515"/>
      <c r="I29515"/>
      <c r="J29515"/>
      <c r="K29515"/>
      <c r="L29515" s="172"/>
    </row>
    <row r="29516" spans="7:12" x14ac:dyDescent="0.15">
      <c r="G29516"/>
      <c r="H29516"/>
      <c r="I29516"/>
      <c r="J29516"/>
      <c r="K29516"/>
      <c r="L29516" s="172"/>
    </row>
    <row r="29517" spans="7:12" x14ac:dyDescent="0.15">
      <c r="G29517"/>
      <c r="H29517"/>
      <c r="I29517"/>
      <c r="J29517"/>
      <c r="K29517"/>
      <c r="L29517" s="172"/>
    </row>
    <row r="29518" spans="7:12" x14ac:dyDescent="0.15">
      <c r="G29518"/>
      <c r="H29518"/>
      <c r="I29518"/>
      <c r="J29518"/>
      <c r="K29518"/>
      <c r="L29518" s="172"/>
    </row>
    <row r="29519" spans="7:12" x14ac:dyDescent="0.15">
      <c r="G29519"/>
      <c r="H29519"/>
      <c r="I29519"/>
      <c r="J29519"/>
      <c r="K29519"/>
      <c r="L29519" s="172"/>
    </row>
    <row r="29520" spans="7:12" x14ac:dyDescent="0.15">
      <c r="G29520"/>
      <c r="H29520"/>
      <c r="I29520"/>
      <c r="J29520"/>
      <c r="K29520"/>
      <c r="L29520" s="172"/>
    </row>
    <row r="29521" spans="7:12" x14ac:dyDescent="0.15">
      <c r="G29521"/>
      <c r="H29521"/>
      <c r="I29521"/>
      <c r="J29521"/>
      <c r="K29521"/>
      <c r="L29521" s="172"/>
    </row>
    <row r="29522" spans="7:12" x14ac:dyDescent="0.15">
      <c r="G29522"/>
      <c r="H29522"/>
      <c r="I29522"/>
      <c r="J29522"/>
      <c r="K29522"/>
      <c r="L29522" s="172"/>
    </row>
    <row r="29523" spans="7:12" x14ac:dyDescent="0.15">
      <c r="G29523"/>
      <c r="H29523"/>
      <c r="I29523"/>
      <c r="J29523"/>
      <c r="K29523"/>
      <c r="L29523" s="172"/>
    </row>
    <row r="29524" spans="7:12" x14ac:dyDescent="0.15">
      <c r="G29524"/>
      <c r="H29524"/>
      <c r="I29524"/>
      <c r="J29524"/>
      <c r="K29524"/>
      <c r="L29524" s="172"/>
    </row>
    <row r="29525" spans="7:12" x14ac:dyDescent="0.15">
      <c r="G29525"/>
      <c r="H29525"/>
      <c r="I29525"/>
      <c r="J29525"/>
      <c r="K29525"/>
      <c r="L29525" s="172"/>
    </row>
    <row r="29526" spans="7:12" x14ac:dyDescent="0.15">
      <c r="G29526"/>
      <c r="H29526"/>
      <c r="I29526"/>
      <c r="J29526"/>
      <c r="K29526"/>
      <c r="L29526" s="172"/>
    </row>
    <row r="29527" spans="7:12" x14ac:dyDescent="0.15">
      <c r="G29527"/>
      <c r="H29527"/>
      <c r="I29527"/>
      <c r="J29527"/>
      <c r="K29527"/>
      <c r="L29527" s="172"/>
    </row>
    <row r="29528" spans="7:12" x14ac:dyDescent="0.15">
      <c r="G29528"/>
      <c r="H29528"/>
      <c r="I29528"/>
      <c r="J29528"/>
      <c r="K29528"/>
      <c r="L29528" s="172"/>
    </row>
    <row r="29529" spans="7:12" x14ac:dyDescent="0.15">
      <c r="G29529"/>
      <c r="H29529"/>
      <c r="I29529"/>
      <c r="J29529"/>
      <c r="K29529"/>
      <c r="L29529" s="172"/>
    </row>
    <row r="29530" spans="7:12" x14ac:dyDescent="0.15">
      <c r="G29530"/>
      <c r="H29530"/>
      <c r="I29530"/>
      <c r="J29530"/>
      <c r="K29530"/>
      <c r="L29530" s="172"/>
    </row>
    <row r="29531" spans="7:12" x14ac:dyDescent="0.15">
      <c r="G29531"/>
      <c r="H29531"/>
      <c r="I29531"/>
      <c r="J29531"/>
      <c r="K29531"/>
      <c r="L29531" s="172"/>
    </row>
    <row r="29532" spans="7:12" x14ac:dyDescent="0.15">
      <c r="G29532"/>
      <c r="H29532"/>
      <c r="I29532"/>
      <c r="J29532"/>
      <c r="K29532"/>
      <c r="L29532" s="172"/>
    </row>
    <row r="29533" spans="7:12" x14ac:dyDescent="0.15">
      <c r="G29533"/>
      <c r="H29533"/>
      <c r="I29533"/>
      <c r="J29533"/>
      <c r="K29533"/>
      <c r="L29533" s="172"/>
    </row>
    <row r="29534" spans="7:12" x14ac:dyDescent="0.15">
      <c r="G29534"/>
      <c r="H29534"/>
      <c r="I29534"/>
      <c r="J29534"/>
      <c r="K29534"/>
      <c r="L29534" s="172"/>
    </row>
    <row r="29535" spans="7:12" x14ac:dyDescent="0.15">
      <c r="G29535"/>
      <c r="H29535"/>
      <c r="I29535"/>
      <c r="J29535"/>
      <c r="K29535"/>
      <c r="L29535" s="172"/>
    </row>
    <row r="29536" spans="7:12" x14ac:dyDescent="0.15">
      <c r="G29536"/>
      <c r="H29536"/>
      <c r="I29536"/>
      <c r="J29536"/>
      <c r="K29536"/>
      <c r="L29536" s="172"/>
    </row>
    <row r="29537" spans="7:12" x14ac:dyDescent="0.15">
      <c r="G29537"/>
      <c r="H29537"/>
      <c r="I29537"/>
      <c r="J29537"/>
      <c r="K29537"/>
      <c r="L29537" s="172"/>
    </row>
    <row r="29538" spans="7:12" x14ac:dyDescent="0.15">
      <c r="G29538"/>
      <c r="H29538"/>
      <c r="I29538"/>
      <c r="J29538"/>
      <c r="K29538"/>
      <c r="L29538" s="172"/>
    </row>
    <row r="29539" spans="7:12" x14ac:dyDescent="0.15">
      <c r="G29539"/>
      <c r="H29539"/>
      <c r="I29539"/>
      <c r="J29539"/>
      <c r="K29539"/>
      <c r="L29539" s="172"/>
    </row>
    <row r="29540" spans="7:12" x14ac:dyDescent="0.15">
      <c r="G29540"/>
      <c r="H29540"/>
      <c r="I29540"/>
      <c r="J29540"/>
      <c r="K29540"/>
      <c r="L29540" s="172"/>
    </row>
    <row r="29541" spans="7:12" x14ac:dyDescent="0.15">
      <c r="G29541"/>
      <c r="H29541"/>
      <c r="I29541"/>
      <c r="J29541"/>
      <c r="K29541"/>
      <c r="L29541" s="172"/>
    </row>
    <row r="29542" spans="7:12" x14ac:dyDescent="0.15">
      <c r="G29542"/>
      <c r="H29542"/>
      <c r="I29542"/>
      <c r="J29542"/>
      <c r="K29542"/>
      <c r="L29542" s="172"/>
    </row>
    <row r="29543" spans="7:12" x14ac:dyDescent="0.15">
      <c r="G29543"/>
      <c r="H29543"/>
      <c r="I29543"/>
      <c r="J29543"/>
      <c r="K29543"/>
      <c r="L29543" s="172"/>
    </row>
    <row r="29544" spans="7:12" x14ac:dyDescent="0.15">
      <c r="G29544"/>
      <c r="H29544"/>
      <c r="I29544"/>
      <c r="J29544"/>
      <c r="K29544"/>
      <c r="L29544" s="172"/>
    </row>
    <row r="29545" spans="7:12" x14ac:dyDescent="0.15">
      <c r="G29545"/>
      <c r="H29545"/>
      <c r="I29545"/>
      <c r="J29545"/>
      <c r="K29545"/>
      <c r="L29545" s="172"/>
    </row>
    <row r="29546" spans="7:12" x14ac:dyDescent="0.15">
      <c r="G29546"/>
      <c r="H29546"/>
      <c r="I29546"/>
      <c r="J29546"/>
      <c r="K29546"/>
      <c r="L29546" s="172"/>
    </row>
    <row r="29547" spans="7:12" x14ac:dyDescent="0.15">
      <c r="G29547"/>
      <c r="H29547"/>
      <c r="I29547"/>
      <c r="J29547"/>
      <c r="K29547"/>
      <c r="L29547" s="172"/>
    </row>
    <row r="29548" spans="7:12" x14ac:dyDescent="0.15">
      <c r="G29548"/>
      <c r="H29548"/>
      <c r="I29548"/>
      <c r="J29548"/>
      <c r="K29548"/>
      <c r="L29548" s="172"/>
    </row>
    <row r="29549" spans="7:12" x14ac:dyDescent="0.15">
      <c r="G29549"/>
      <c r="H29549"/>
      <c r="I29549"/>
      <c r="J29549"/>
      <c r="K29549"/>
      <c r="L29549" s="172"/>
    </row>
    <row r="29550" spans="7:12" x14ac:dyDescent="0.15">
      <c r="G29550"/>
      <c r="H29550"/>
      <c r="I29550"/>
      <c r="J29550"/>
      <c r="K29550"/>
      <c r="L29550" s="172"/>
    </row>
    <row r="29551" spans="7:12" x14ac:dyDescent="0.15">
      <c r="G29551"/>
      <c r="H29551"/>
      <c r="I29551"/>
      <c r="J29551"/>
      <c r="K29551"/>
      <c r="L29551" s="172"/>
    </row>
    <row r="29552" spans="7:12" x14ac:dyDescent="0.15">
      <c r="G29552"/>
      <c r="H29552"/>
      <c r="I29552"/>
      <c r="J29552"/>
      <c r="K29552"/>
      <c r="L29552" s="172"/>
    </row>
    <row r="29553" spans="7:12" x14ac:dyDescent="0.15">
      <c r="G29553"/>
      <c r="H29553"/>
      <c r="I29553"/>
      <c r="J29553"/>
      <c r="K29553"/>
      <c r="L29553" s="172"/>
    </row>
    <row r="29554" spans="7:12" x14ac:dyDescent="0.15">
      <c r="G29554"/>
      <c r="H29554"/>
      <c r="I29554"/>
      <c r="J29554"/>
      <c r="K29554"/>
      <c r="L29554" s="172"/>
    </row>
    <row r="29555" spans="7:12" x14ac:dyDescent="0.15">
      <c r="G29555"/>
      <c r="H29555"/>
      <c r="I29555"/>
      <c r="J29555"/>
      <c r="K29555"/>
      <c r="L29555" s="172"/>
    </row>
    <row r="29556" spans="7:12" x14ac:dyDescent="0.15">
      <c r="G29556"/>
      <c r="H29556"/>
      <c r="I29556"/>
      <c r="J29556"/>
      <c r="K29556"/>
      <c r="L29556" s="172"/>
    </row>
    <row r="29557" spans="7:12" x14ac:dyDescent="0.15">
      <c r="G29557"/>
      <c r="H29557"/>
      <c r="I29557"/>
      <c r="J29557"/>
      <c r="K29557"/>
      <c r="L29557" s="172"/>
    </row>
    <row r="29558" spans="7:12" x14ac:dyDescent="0.15">
      <c r="G29558"/>
      <c r="H29558"/>
      <c r="I29558"/>
      <c r="J29558"/>
      <c r="K29558"/>
      <c r="L29558" s="172"/>
    </row>
    <row r="29559" spans="7:12" x14ac:dyDescent="0.15">
      <c r="G29559"/>
      <c r="H29559"/>
      <c r="I29559"/>
      <c r="J29559"/>
      <c r="K29559"/>
      <c r="L29559" s="172"/>
    </row>
    <row r="29560" spans="7:12" x14ac:dyDescent="0.15">
      <c r="G29560"/>
      <c r="H29560"/>
      <c r="I29560"/>
      <c r="J29560"/>
      <c r="K29560"/>
      <c r="L29560" s="172"/>
    </row>
    <row r="29561" spans="7:12" x14ac:dyDescent="0.15">
      <c r="G29561"/>
      <c r="H29561"/>
      <c r="I29561"/>
      <c r="J29561"/>
      <c r="K29561"/>
      <c r="L29561" s="172"/>
    </row>
    <row r="29562" spans="7:12" x14ac:dyDescent="0.15">
      <c r="G29562"/>
      <c r="H29562"/>
      <c r="I29562"/>
      <c r="J29562"/>
      <c r="K29562"/>
      <c r="L29562" s="172"/>
    </row>
    <row r="29563" spans="7:12" x14ac:dyDescent="0.15">
      <c r="G29563"/>
      <c r="H29563"/>
      <c r="I29563"/>
      <c r="J29563"/>
      <c r="K29563"/>
      <c r="L29563" s="172"/>
    </row>
    <row r="29564" spans="7:12" x14ac:dyDescent="0.15">
      <c r="G29564"/>
      <c r="H29564"/>
      <c r="I29564"/>
      <c r="J29564"/>
      <c r="K29564"/>
      <c r="L29564" s="172"/>
    </row>
    <row r="29565" spans="7:12" x14ac:dyDescent="0.15">
      <c r="G29565"/>
      <c r="H29565"/>
      <c r="I29565"/>
      <c r="J29565"/>
      <c r="K29565"/>
      <c r="L29565" s="172"/>
    </row>
    <row r="29566" spans="7:12" x14ac:dyDescent="0.15">
      <c r="G29566"/>
      <c r="H29566"/>
      <c r="I29566"/>
      <c r="J29566"/>
      <c r="K29566"/>
      <c r="L29566" s="172"/>
    </row>
    <row r="29567" spans="7:12" x14ac:dyDescent="0.15">
      <c r="G29567"/>
      <c r="H29567"/>
      <c r="I29567"/>
      <c r="J29567"/>
      <c r="K29567"/>
      <c r="L29567" s="172"/>
    </row>
    <row r="29568" spans="7:12" x14ac:dyDescent="0.15">
      <c r="G29568"/>
      <c r="H29568"/>
      <c r="I29568"/>
      <c r="J29568"/>
      <c r="K29568"/>
      <c r="L29568" s="172"/>
    </row>
    <row r="29569" spans="7:12" x14ac:dyDescent="0.15">
      <c r="G29569"/>
      <c r="H29569"/>
      <c r="I29569"/>
      <c r="J29569"/>
      <c r="K29569"/>
      <c r="L29569" s="172"/>
    </row>
    <row r="29570" spans="7:12" x14ac:dyDescent="0.15">
      <c r="G29570"/>
      <c r="H29570"/>
      <c r="I29570"/>
      <c r="J29570"/>
      <c r="K29570"/>
      <c r="L29570" s="172"/>
    </row>
    <row r="29571" spans="7:12" x14ac:dyDescent="0.15">
      <c r="G29571"/>
      <c r="H29571"/>
      <c r="I29571"/>
      <c r="J29571"/>
      <c r="K29571"/>
      <c r="L29571" s="172"/>
    </row>
    <row r="29572" spans="7:12" x14ac:dyDescent="0.15">
      <c r="G29572"/>
      <c r="H29572"/>
      <c r="I29572"/>
      <c r="J29572"/>
      <c r="K29572"/>
      <c r="L29572" s="172"/>
    </row>
    <row r="29573" spans="7:12" x14ac:dyDescent="0.15">
      <c r="G29573"/>
      <c r="H29573"/>
      <c r="I29573"/>
      <c r="J29573"/>
      <c r="K29573"/>
      <c r="L29573" s="172"/>
    </row>
    <row r="29574" spans="7:12" x14ac:dyDescent="0.15">
      <c r="G29574"/>
      <c r="H29574"/>
      <c r="I29574"/>
      <c r="J29574"/>
      <c r="K29574"/>
      <c r="L29574" s="172"/>
    </row>
    <row r="29575" spans="7:12" x14ac:dyDescent="0.15">
      <c r="G29575"/>
      <c r="H29575"/>
      <c r="I29575"/>
      <c r="J29575"/>
      <c r="K29575"/>
      <c r="L29575" s="172"/>
    </row>
    <row r="29576" spans="7:12" x14ac:dyDescent="0.15">
      <c r="G29576"/>
      <c r="H29576"/>
      <c r="I29576"/>
      <c r="J29576"/>
      <c r="K29576"/>
      <c r="L29576" s="172"/>
    </row>
    <row r="29577" spans="7:12" x14ac:dyDescent="0.15">
      <c r="G29577"/>
      <c r="H29577"/>
      <c r="I29577"/>
      <c r="J29577"/>
      <c r="K29577"/>
      <c r="L29577" s="172"/>
    </row>
    <row r="29578" spans="7:12" x14ac:dyDescent="0.15">
      <c r="G29578"/>
      <c r="H29578"/>
      <c r="I29578"/>
      <c r="J29578"/>
      <c r="K29578"/>
      <c r="L29578" s="172"/>
    </row>
    <row r="29579" spans="7:12" x14ac:dyDescent="0.15">
      <c r="G29579"/>
      <c r="H29579"/>
      <c r="I29579"/>
      <c r="J29579"/>
      <c r="K29579"/>
      <c r="L29579" s="172"/>
    </row>
    <row r="29580" spans="7:12" x14ac:dyDescent="0.15">
      <c r="G29580"/>
      <c r="H29580"/>
      <c r="I29580"/>
      <c r="J29580"/>
      <c r="K29580"/>
      <c r="L29580" s="172"/>
    </row>
    <row r="29581" spans="7:12" x14ac:dyDescent="0.15">
      <c r="G29581"/>
      <c r="H29581"/>
      <c r="I29581"/>
      <c r="J29581"/>
      <c r="K29581"/>
      <c r="L29581" s="172"/>
    </row>
    <row r="29582" spans="7:12" x14ac:dyDescent="0.15">
      <c r="G29582"/>
      <c r="H29582"/>
      <c r="I29582"/>
      <c r="J29582"/>
      <c r="K29582"/>
      <c r="L29582" s="172"/>
    </row>
    <row r="29583" spans="7:12" x14ac:dyDescent="0.15">
      <c r="G29583"/>
      <c r="H29583"/>
      <c r="I29583"/>
      <c r="J29583"/>
      <c r="K29583"/>
      <c r="L29583" s="172"/>
    </row>
    <row r="29584" spans="7:12" x14ac:dyDescent="0.15">
      <c r="G29584"/>
      <c r="H29584"/>
      <c r="I29584"/>
      <c r="J29584"/>
      <c r="K29584"/>
      <c r="L29584" s="172"/>
    </row>
    <row r="29585" spans="7:12" x14ac:dyDescent="0.15">
      <c r="G29585"/>
      <c r="H29585"/>
      <c r="I29585"/>
      <c r="J29585"/>
      <c r="K29585"/>
      <c r="L29585" s="172"/>
    </row>
    <row r="29586" spans="7:12" x14ac:dyDescent="0.15">
      <c r="G29586"/>
      <c r="H29586"/>
      <c r="I29586"/>
      <c r="J29586"/>
      <c r="K29586"/>
      <c r="L29586" s="172"/>
    </row>
    <row r="29587" spans="7:12" x14ac:dyDescent="0.15">
      <c r="G29587"/>
      <c r="H29587"/>
      <c r="I29587"/>
      <c r="J29587"/>
      <c r="K29587"/>
      <c r="L29587" s="172"/>
    </row>
    <row r="29588" spans="7:12" x14ac:dyDescent="0.15">
      <c r="G29588"/>
      <c r="H29588"/>
      <c r="I29588"/>
      <c r="J29588"/>
      <c r="K29588"/>
      <c r="L29588" s="172"/>
    </row>
    <row r="29589" spans="7:12" x14ac:dyDescent="0.15">
      <c r="G29589"/>
      <c r="H29589"/>
      <c r="I29589"/>
      <c r="J29589"/>
      <c r="K29589"/>
      <c r="L29589" s="172"/>
    </row>
    <row r="29590" spans="7:12" x14ac:dyDescent="0.15">
      <c r="G29590"/>
      <c r="H29590"/>
      <c r="I29590"/>
      <c r="J29590"/>
      <c r="K29590"/>
      <c r="L29590" s="172"/>
    </row>
    <row r="29591" spans="7:12" x14ac:dyDescent="0.15">
      <c r="G29591"/>
      <c r="H29591"/>
      <c r="I29591"/>
      <c r="J29591"/>
      <c r="K29591"/>
      <c r="L29591" s="172"/>
    </row>
    <row r="29592" spans="7:12" x14ac:dyDescent="0.15">
      <c r="G29592"/>
      <c r="H29592"/>
      <c r="I29592"/>
      <c r="J29592"/>
      <c r="K29592"/>
      <c r="L29592" s="172"/>
    </row>
    <row r="29593" spans="7:12" x14ac:dyDescent="0.15">
      <c r="G29593"/>
      <c r="H29593"/>
      <c r="I29593"/>
      <c r="J29593"/>
      <c r="K29593"/>
      <c r="L29593" s="172"/>
    </row>
    <row r="29594" spans="7:12" x14ac:dyDescent="0.15">
      <c r="G29594"/>
      <c r="H29594"/>
      <c r="I29594"/>
      <c r="J29594"/>
      <c r="K29594"/>
      <c r="L29594" s="172"/>
    </row>
    <row r="29595" spans="7:12" x14ac:dyDescent="0.15">
      <c r="G29595"/>
      <c r="H29595"/>
      <c r="I29595"/>
      <c r="J29595"/>
      <c r="K29595"/>
      <c r="L29595" s="172"/>
    </row>
    <row r="29596" spans="7:12" x14ac:dyDescent="0.15">
      <c r="G29596"/>
      <c r="H29596"/>
      <c r="I29596"/>
      <c r="J29596"/>
      <c r="K29596"/>
      <c r="L29596" s="172"/>
    </row>
    <row r="29597" spans="7:12" x14ac:dyDescent="0.15">
      <c r="G29597"/>
      <c r="H29597"/>
      <c r="I29597"/>
      <c r="J29597"/>
      <c r="K29597"/>
      <c r="L29597" s="172"/>
    </row>
    <row r="29598" spans="7:12" x14ac:dyDescent="0.15">
      <c r="G29598"/>
      <c r="H29598"/>
      <c r="I29598"/>
      <c r="J29598"/>
      <c r="K29598"/>
      <c r="L29598" s="172"/>
    </row>
    <row r="29599" spans="7:12" x14ac:dyDescent="0.15">
      <c r="G29599"/>
      <c r="H29599"/>
      <c r="I29599"/>
      <c r="J29599"/>
      <c r="K29599"/>
      <c r="L29599" s="172"/>
    </row>
    <row r="29600" spans="7:12" x14ac:dyDescent="0.15">
      <c r="G29600"/>
      <c r="H29600"/>
      <c r="I29600"/>
      <c r="J29600"/>
      <c r="K29600"/>
      <c r="L29600" s="172"/>
    </row>
    <row r="29601" spans="7:12" x14ac:dyDescent="0.15">
      <c r="G29601"/>
      <c r="H29601"/>
      <c r="I29601"/>
      <c r="J29601"/>
      <c r="K29601"/>
      <c r="L29601" s="172"/>
    </row>
    <row r="29602" spans="7:12" x14ac:dyDescent="0.15">
      <c r="G29602"/>
      <c r="H29602"/>
      <c r="I29602"/>
      <c r="J29602"/>
      <c r="K29602"/>
      <c r="L29602" s="172"/>
    </row>
    <row r="29603" spans="7:12" x14ac:dyDescent="0.15">
      <c r="G29603"/>
      <c r="H29603"/>
      <c r="I29603"/>
      <c r="J29603"/>
      <c r="K29603"/>
      <c r="L29603" s="172"/>
    </row>
    <row r="29604" spans="7:12" x14ac:dyDescent="0.15">
      <c r="G29604"/>
      <c r="H29604"/>
      <c r="I29604"/>
      <c r="J29604"/>
      <c r="K29604"/>
      <c r="L29604" s="172"/>
    </row>
    <row r="29605" spans="7:12" x14ac:dyDescent="0.15">
      <c r="G29605"/>
      <c r="H29605"/>
      <c r="I29605"/>
      <c r="J29605"/>
      <c r="K29605"/>
      <c r="L29605" s="172"/>
    </row>
    <row r="29606" spans="7:12" x14ac:dyDescent="0.15">
      <c r="G29606"/>
      <c r="H29606"/>
      <c r="I29606"/>
      <c r="J29606"/>
      <c r="K29606"/>
      <c r="L29606" s="172"/>
    </row>
    <row r="29607" spans="7:12" x14ac:dyDescent="0.15">
      <c r="G29607"/>
      <c r="H29607"/>
      <c r="I29607"/>
      <c r="J29607"/>
      <c r="K29607"/>
      <c r="L29607" s="172"/>
    </row>
    <row r="29608" spans="7:12" x14ac:dyDescent="0.15">
      <c r="G29608"/>
      <c r="H29608"/>
      <c r="I29608"/>
      <c r="J29608"/>
      <c r="K29608"/>
      <c r="L29608" s="172"/>
    </row>
    <row r="29609" spans="7:12" x14ac:dyDescent="0.15">
      <c r="G29609"/>
      <c r="H29609"/>
      <c r="I29609"/>
      <c r="J29609"/>
      <c r="K29609"/>
      <c r="L29609" s="172"/>
    </row>
    <row r="29610" spans="7:12" x14ac:dyDescent="0.15">
      <c r="G29610"/>
      <c r="H29610"/>
      <c r="I29610"/>
      <c r="J29610"/>
      <c r="K29610"/>
      <c r="L29610" s="172"/>
    </row>
    <row r="29611" spans="7:12" x14ac:dyDescent="0.15">
      <c r="G29611"/>
      <c r="H29611"/>
      <c r="I29611"/>
      <c r="J29611"/>
      <c r="K29611"/>
      <c r="L29611" s="172"/>
    </row>
    <row r="29612" spans="7:12" x14ac:dyDescent="0.15">
      <c r="G29612"/>
      <c r="H29612"/>
      <c r="I29612"/>
      <c r="J29612"/>
      <c r="K29612"/>
      <c r="L29612" s="172"/>
    </row>
    <row r="29613" spans="7:12" x14ac:dyDescent="0.15">
      <c r="G29613"/>
      <c r="H29613"/>
      <c r="I29613"/>
      <c r="J29613"/>
      <c r="K29613"/>
      <c r="L29613" s="172"/>
    </row>
    <row r="29614" spans="7:12" x14ac:dyDescent="0.15">
      <c r="G29614"/>
      <c r="H29614"/>
      <c r="I29614"/>
      <c r="J29614"/>
      <c r="K29614"/>
      <c r="L29614" s="172"/>
    </row>
    <row r="29615" spans="7:12" x14ac:dyDescent="0.15">
      <c r="G29615"/>
      <c r="H29615"/>
      <c r="I29615"/>
      <c r="J29615"/>
      <c r="K29615"/>
      <c r="L29615" s="172"/>
    </row>
    <row r="29616" spans="7:12" x14ac:dyDescent="0.15">
      <c r="G29616"/>
      <c r="H29616"/>
      <c r="I29616"/>
      <c r="J29616"/>
      <c r="K29616"/>
      <c r="L29616" s="172"/>
    </row>
    <row r="29617" spans="7:12" x14ac:dyDescent="0.15">
      <c r="G29617"/>
      <c r="H29617"/>
      <c r="I29617"/>
      <c r="J29617"/>
      <c r="K29617"/>
      <c r="L29617" s="172"/>
    </row>
    <row r="29618" spans="7:12" x14ac:dyDescent="0.15">
      <c r="G29618"/>
      <c r="H29618"/>
      <c r="I29618"/>
      <c r="J29618"/>
      <c r="K29618"/>
      <c r="L29618" s="172"/>
    </row>
    <row r="29619" spans="7:12" x14ac:dyDescent="0.15">
      <c r="G29619"/>
      <c r="H29619"/>
      <c r="I29619"/>
      <c r="J29619"/>
      <c r="K29619"/>
      <c r="L29619" s="172"/>
    </row>
    <row r="29620" spans="7:12" x14ac:dyDescent="0.15">
      <c r="G29620"/>
      <c r="H29620"/>
      <c r="I29620"/>
      <c r="J29620"/>
      <c r="K29620"/>
      <c r="L29620" s="172"/>
    </row>
    <row r="29621" spans="7:12" x14ac:dyDescent="0.15">
      <c r="G29621"/>
      <c r="H29621"/>
      <c r="I29621"/>
      <c r="J29621"/>
      <c r="K29621"/>
      <c r="L29621" s="172"/>
    </row>
    <row r="29622" spans="7:12" x14ac:dyDescent="0.15">
      <c r="G29622"/>
      <c r="H29622"/>
      <c r="I29622"/>
      <c r="J29622"/>
      <c r="K29622"/>
      <c r="L29622" s="172"/>
    </row>
    <row r="29623" spans="7:12" x14ac:dyDescent="0.15">
      <c r="G29623"/>
      <c r="H29623"/>
      <c r="I29623"/>
      <c r="J29623"/>
      <c r="K29623"/>
      <c r="L29623" s="172"/>
    </row>
    <row r="29624" spans="7:12" x14ac:dyDescent="0.15">
      <c r="G29624"/>
      <c r="H29624"/>
      <c r="I29624"/>
      <c r="J29624"/>
      <c r="K29624"/>
      <c r="L29624" s="172"/>
    </row>
    <row r="29625" spans="7:12" x14ac:dyDescent="0.15">
      <c r="G29625"/>
      <c r="H29625"/>
      <c r="I29625"/>
      <c r="J29625"/>
      <c r="K29625"/>
      <c r="L29625" s="172"/>
    </row>
    <row r="29626" spans="7:12" x14ac:dyDescent="0.15">
      <c r="G29626"/>
      <c r="H29626"/>
      <c r="I29626"/>
      <c r="J29626"/>
      <c r="K29626"/>
      <c r="L29626" s="172"/>
    </row>
    <row r="29627" spans="7:12" x14ac:dyDescent="0.15">
      <c r="G29627"/>
      <c r="H29627"/>
      <c r="I29627"/>
      <c r="J29627"/>
      <c r="K29627"/>
      <c r="L29627" s="172"/>
    </row>
    <row r="29628" spans="7:12" x14ac:dyDescent="0.15">
      <c r="G29628"/>
      <c r="H29628"/>
      <c r="I29628"/>
      <c r="J29628"/>
      <c r="K29628"/>
      <c r="L29628" s="172"/>
    </row>
    <row r="29629" spans="7:12" x14ac:dyDescent="0.15">
      <c r="G29629"/>
      <c r="H29629"/>
      <c r="I29629"/>
      <c r="J29629"/>
      <c r="K29629"/>
      <c r="L29629" s="172"/>
    </row>
    <row r="29630" spans="7:12" x14ac:dyDescent="0.15">
      <c r="G29630"/>
      <c r="H29630"/>
      <c r="I29630"/>
      <c r="J29630"/>
      <c r="K29630"/>
      <c r="L29630" s="172"/>
    </row>
    <row r="29631" spans="7:12" x14ac:dyDescent="0.15">
      <c r="G29631"/>
      <c r="H29631"/>
      <c r="I29631"/>
      <c r="J29631"/>
      <c r="K29631"/>
      <c r="L29631" s="172"/>
    </row>
    <row r="29632" spans="7:12" x14ac:dyDescent="0.15">
      <c r="G29632"/>
      <c r="H29632"/>
      <c r="I29632"/>
      <c r="J29632"/>
      <c r="K29632"/>
      <c r="L29632" s="172"/>
    </row>
    <row r="29633" spans="7:12" x14ac:dyDescent="0.15">
      <c r="G29633"/>
      <c r="H29633"/>
      <c r="I29633"/>
      <c r="J29633"/>
      <c r="K29633"/>
      <c r="L29633" s="172"/>
    </row>
    <row r="29634" spans="7:12" x14ac:dyDescent="0.15">
      <c r="G29634"/>
      <c r="H29634"/>
      <c r="I29634"/>
      <c r="J29634"/>
      <c r="K29634"/>
      <c r="L29634" s="172"/>
    </row>
    <row r="29635" spans="7:12" x14ac:dyDescent="0.15">
      <c r="G29635"/>
      <c r="H29635"/>
      <c r="I29635"/>
      <c r="J29635"/>
      <c r="K29635"/>
      <c r="L29635" s="172"/>
    </row>
    <row r="29636" spans="7:12" x14ac:dyDescent="0.15">
      <c r="G29636"/>
      <c r="H29636"/>
      <c r="I29636"/>
      <c r="J29636"/>
      <c r="K29636"/>
      <c r="L29636" s="172"/>
    </row>
    <row r="29637" spans="7:12" x14ac:dyDescent="0.15">
      <c r="G29637"/>
      <c r="H29637"/>
      <c r="I29637"/>
      <c r="J29637"/>
      <c r="K29637"/>
      <c r="L29637" s="172"/>
    </row>
    <row r="29638" spans="7:12" x14ac:dyDescent="0.15">
      <c r="G29638"/>
      <c r="H29638"/>
      <c r="I29638"/>
      <c r="J29638"/>
      <c r="K29638"/>
      <c r="L29638" s="172"/>
    </row>
    <row r="29639" spans="7:12" x14ac:dyDescent="0.15">
      <c r="G29639"/>
      <c r="H29639"/>
      <c r="I29639"/>
      <c r="J29639"/>
      <c r="K29639"/>
      <c r="L29639" s="172"/>
    </row>
    <row r="29640" spans="7:12" x14ac:dyDescent="0.15">
      <c r="G29640"/>
      <c r="H29640"/>
      <c r="I29640"/>
      <c r="J29640"/>
      <c r="K29640"/>
      <c r="L29640" s="172"/>
    </row>
    <row r="29641" spans="7:12" x14ac:dyDescent="0.15">
      <c r="G29641"/>
      <c r="H29641"/>
      <c r="I29641"/>
      <c r="J29641"/>
      <c r="K29641"/>
      <c r="L29641" s="172"/>
    </row>
    <row r="29642" spans="7:12" x14ac:dyDescent="0.15">
      <c r="G29642"/>
      <c r="H29642"/>
      <c r="I29642"/>
      <c r="J29642"/>
      <c r="K29642"/>
      <c r="L29642" s="172"/>
    </row>
    <row r="29643" spans="7:12" x14ac:dyDescent="0.15">
      <c r="G29643"/>
      <c r="H29643"/>
      <c r="I29643"/>
      <c r="J29643"/>
      <c r="K29643"/>
      <c r="L29643" s="172"/>
    </row>
    <row r="29644" spans="7:12" x14ac:dyDescent="0.15">
      <c r="G29644"/>
      <c r="H29644"/>
      <c r="I29644"/>
      <c r="J29644"/>
      <c r="K29644"/>
      <c r="L29644" s="172"/>
    </row>
    <row r="29645" spans="7:12" x14ac:dyDescent="0.15">
      <c r="G29645"/>
      <c r="H29645"/>
      <c r="I29645"/>
      <c r="J29645"/>
      <c r="K29645"/>
      <c r="L29645" s="172"/>
    </row>
    <row r="29646" spans="7:12" x14ac:dyDescent="0.15">
      <c r="G29646"/>
      <c r="H29646"/>
      <c r="I29646"/>
      <c r="J29646"/>
      <c r="K29646"/>
      <c r="L29646" s="172"/>
    </row>
    <row r="29647" spans="7:12" x14ac:dyDescent="0.15">
      <c r="G29647"/>
      <c r="H29647"/>
      <c r="I29647"/>
      <c r="J29647"/>
      <c r="K29647"/>
      <c r="L29647" s="172"/>
    </row>
    <row r="29648" spans="7:12" x14ac:dyDescent="0.15">
      <c r="G29648"/>
      <c r="H29648"/>
      <c r="I29648"/>
      <c r="J29648"/>
      <c r="K29648"/>
      <c r="L29648" s="172"/>
    </row>
    <row r="29649" spans="7:12" x14ac:dyDescent="0.15">
      <c r="G29649"/>
      <c r="H29649"/>
      <c r="I29649"/>
      <c r="J29649"/>
      <c r="K29649"/>
      <c r="L29649" s="172"/>
    </row>
    <row r="29650" spans="7:12" x14ac:dyDescent="0.15">
      <c r="G29650"/>
      <c r="H29650"/>
      <c r="I29650"/>
      <c r="J29650"/>
      <c r="K29650"/>
      <c r="L29650" s="172"/>
    </row>
    <row r="29651" spans="7:12" x14ac:dyDescent="0.15">
      <c r="G29651"/>
      <c r="H29651"/>
      <c r="I29651"/>
      <c r="J29651"/>
      <c r="K29651"/>
      <c r="L29651" s="172"/>
    </row>
    <row r="29652" spans="7:12" x14ac:dyDescent="0.15">
      <c r="G29652"/>
      <c r="H29652"/>
      <c r="I29652"/>
      <c r="J29652"/>
      <c r="K29652"/>
      <c r="L29652" s="172"/>
    </row>
    <row r="29653" spans="7:12" x14ac:dyDescent="0.15">
      <c r="G29653"/>
      <c r="H29653"/>
      <c r="I29653"/>
      <c r="J29653"/>
      <c r="K29653"/>
      <c r="L29653" s="172"/>
    </row>
    <row r="29654" spans="7:12" x14ac:dyDescent="0.15">
      <c r="G29654"/>
      <c r="H29654"/>
      <c r="I29654"/>
      <c r="J29654"/>
      <c r="K29654"/>
      <c r="L29654" s="172"/>
    </row>
    <row r="29655" spans="7:12" x14ac:dyDescent="0.15">
      <c r="G29655"/>
      <c r="H29655"/>
      <c r="I29655"/>
      <c r="J29655"/>
      <c r="K29655"/>
      <c r="L29655" s="172"/>
    </row>
    <row r="29656" spans="7:12" x14ac:dyDescent="0.15">
      <c r="G29656"/>
      <c r="H29656"/>
      <c r="I29656"/>
      <c r="J29656"/>
      <c r="K29656"/>
      <c r="L29656" s="172"/>
    </row>
    <row r="29657" spans="7:12" x14ac:dyDescent="0.15">
      <c r="G29657"/>
      <c r="H29657"/>
      <c r="I29657"/>
      <c r="J29657"/>
      <c r="K29657"/>
      <c r="L29657" s="172"/>
    </row>
    <row r="29658" spans="7:12" x14ac:dyDescent="0.15">
      <c r="G29658"/>
      <c r="H29658"/>
      <c r="I29658"/>
      <c r="J29658"/>
      <c r="K29658"/>
      <c r="L29658" s="172"/>
    </row>
    <row r="29659" spans="7:12" x14ac:dyDescent="0.15">
      <c r="G29659"/>
      <c r="H29659"/>
      <c r="I29659"/>
      <c r="J29659"/>
      <c r="K29659"/>
      <c r="L29659" s="172"/>
    </row>
    <row r="29660" spans="7:12" x14ac:dyDescent="0.15">
      <c r="G29660"/>
      <c r="H29660"/>
      <c r="I29660"/>
      <c r="J29660"/>
      <c r="K29660"/>
      <c r="L29660" s="172"/>
    </row>
    <row r="29661" spans="7:12" x14ac:dyDescent="0.15">
      <c r="G29661"/>
      <c r="H29661"/>
      <c r="I29661"/>
      <c r="J29661"/>
      <c r="K29661"/>
      <c r="L29661" s="172"/>
    </row>
    <row r="29662" spans="7:12" x14ac:dyDescent="0.15">
      <c r="G29662"/>
      <c r="H29662"/>
      <c r="I29662"/>
      <c r="J29662"/>
      <c r="K29662"/>
      <c r="L29662" s="172"/>
    </row>
    <row r="29663" spans="7:12" x14ac:dyDescent="0.15">
      <c r="G29663"/>
      <c r="H29663"/>
      <c r="I29663"/>
      <c r="J29663"/>
      <c r="K29663"/>
      <c r="L29663" s="172"/>
    </row>
    <row r="29664" spans="7:12" x14ac:dyDescent="0.15">
      <c r="G29664"/>
      <c r="H29664"/>
      <c r="I29664"/>
      <c r="J29664"/>
      <c r="K29664"/>
      <c r="L29664" s="172"/>
    </row>
    <row r="29665" spans="7:12" x14ac:dyDescent="0.15">
      <c r="G29665"/>
      <c r="H29665"/>
      <c r="I29665"/>
      <c r="J29665"/>
      <c r="K29665"/>
      <c r="L29665" s="172"/>
    </row>
    <row r="29666" spans="7:12" x14ac:dyDescent="0.15">
      <c r="G29666"/>
      <c r="H29666"/>
      <c r="I29666"/>
      <c r="J29666"/>
      <c r="K29666"/>
      <c r="L29666" s="172"/>
    </row>
    <row r="29667" spans="7:12" x14ac:dyDescent="0.15">
      <c r="G29667"/>
      <c r="H29667"/>
      <c r="I29667"/>
      <c r="J29667"/>
      <c r="K29667"/>
      <c r="L29667" s="172"/>
    </row>
    <row r="29668" spans="7:12" x14ac:dyDescent="0.15">
      <c r="G29668"/>
      <c r="H29668"/>
      <c r="I29668"/>
      <c r="J29668"/>
      <c r="K29668"/>
      <c r="L29668" s="172"/>
    </row>
    <row r="29669" spans="7:12" x14ac:dyDescent="0.15">
      <c r="G29669"/>
      <c r="H29669"/>
      <c r="I29669"/>
      <c r="J29669"/>
      <c r="K29669"/>
      <c r="L29669" s="172"/>
    </row>
    <row r="29670" spans="7:12" x14ac:dyDescent="0.15">
      <c r="G29670"/>
      <c r="H29670"/>
      <c r="I29670"/>
      <c r="J29670"/>
      <c r="K29670"/>
      <c r="L29670" s="172"/>
    </row>
    <row r="29671" spans="7:12" x14ac:dyDescent="0.15">
      <c r="G29671"/>
      <c r="H29671"/>
      <c r="I29671"/>
      <c r="J29671"/>
      <c r="K29671"/>
      <c r="L29671" s="172"/>
    </row>
    <row r="29672" spans="7:12" x14ac:dyDescent="0.15">
      <c r="G29672"/>
      <c r="H29672"/>
      <c r="I29672"/>
      <c r="J29672"/>
      <c r="K29672"/>
      <c r="L29672" s="172"/>
    </row>
    <row r="29673" spans="7:12" x14ac:dyDescent="0.15">
      <c r="G29673"/>
      <c r="H29673"/>
      <c r="I29673"/>
      <c r="J29673"/>
      <c r="K29673"/>
      <c r="L29673" s="172"/>
    </row>
    <row r="29674" spans="7:12" x14ac:dyDescent="0.15">
      <c r="G29674"/>
      <c r="H29674"/>
      <c r="I29674"/>
      <c r="J29674"/>
      <c r="K29674"/>
      <c r="L29674" s="172"/>
    </row>
    <row r="29675" spans="7:12" x14ac:dyDescent="0.15">
      <c r="G29675"/>
      <c r="H29675"/>
      <c r="I29675"/>
      <c r="J29675"/>
      <c r="K29675"/>
      <c r="L29675" s="172"/>
    </row>
    <row r="29676" spans="7:12" x14ac:dyDescent="0.15">
      <c r="G29676"/>
      <c r="H29676"/>
      <c r="I29676"/>
      <c r="J29676"/>
      <c r="K29676"/>
      <c r="L29676" s="172"/>
    </row>
    <row r="29677" spans="7:12" x14ac:dyDescent="0.15">
      <c r="G29677"/>
      <c r="H29677"/>
      <c r="I29677"/>
      <c r="J29677"/>
      <c r="K29677"/>
      <c r="L29677" s="172"/>
    </row>
    <row r="29678" spans="7:12" x14ac:dyDescent="0.15">
      <c r="G29678"/>
      <c r="H29678"/>
      <c r="I29678"/>
      <c r="J29678"/>
      <c r="K29678"/>
      <c r="L29678" s="172"/>
    </row>
    <row r="29679" spans="7:12" x14ac:dyDescent="0.15">
      <c r="G29679"/>
      <c r="H29679"/>
      <c r="I29679"/>
      <c r="J29679"/>
      <c r="K29679"/>
      <c r="L29679" s="172"/>
    </row>
    <row r="29680" spans="7:12" x14ac:dyDescent="0.15">
      <c r="G29680"/>
      <c r="H29680"/>
      <c r="I29680"/>
      <c r="J29680"/>
      <c r="K29680"/>
      <c r="L29680" s="172"/>
    </row>
    <row r="29681" spans="7:12" x14ac:dyDescent="0.15">
      <c r="G29681"/>
      <c r="H29681"/>
      <c r="I29681"/>
      <c r="J29681"/>
      <c r="K29681"/>
      <c r="L29681" s="172"/>
    </row>
    <row r="29682" spans="7:12" x14ac:dyDescent="0.15">
      <c r="G29682"/>
      <c r="H29682"/>
      <c r="I29682"/>
      <c r="J29682"/>
      <c r="K29682"/>
      <c r="L29682" s="172"/>
    </row>
    <row r="29683" spans="7:12" x14ac:dyDescent="0.15">
      <c r="G29683"/>
      <c r="H29683"/>
      <c r="I29683"/>
      <c r="J29683"/>
      <c r="K29683"/>
      <c r="L29683" s="172"/>
    </row>
    <row r="29684" spans="7:12" x14ac:dyDescent="0.15">
      <c r="G29684"/>
      <c r="H29684"/>
      <c r="I29684"/>
      <c r="J29684"/>
      <c r="K29684"/>
      <c r="L29684" s="172"/>
    </row>
    <row r="29685" spans="7:12" x14ac:dyDescent="0.15">
      <c r="G29685"/>
      <c r="H29685"/>
      <c r="I29685"/>
      <c r="J29685"/>
      <c r="K29685"/>
      <c r="L29685" s="172"/>
    </row>
    <row r="29686" spans="7:12" x14ac:dyDescent="0.15">
      <c r="G29686"/>
      <c r="H29686"/>
      <c r="I29686"/>
      <c r="J29686"/>
      <c r="K29686"/>
      <c r="L29686" s="172"/>
    </row>
    <row r="29687" spans="7:12" x14ac:dyDescent="0.15">
      <c r="G29687"/>
      <c r="H29687"/>
      <c r="I29687"/>
      <c r="J29687"/>
      <c r="K29687"/>
      <c r="L29687" s="172"/>
    </row>
    <row r="29688" spans="7:12" x14ac:dyDescent="0.15">
      <c r="G29688"/>
      <c r="H29688"/>
      <c r="I29688"/>
      <c r="J29688"/>
      <c r="K29688"/>
      <c r="L29688" s="172"/>
    </row>
    <row r="29689" spans="7:12" x14ac:dyDescent="0.15">
      <c r="G29689"/>
      <c r="H29689"/>
      <c r="I29689"/>
      <c r="J29689"/>
      <c r="K29689"/>
      <c r="L29689" s="172"/>
    </row>
    <row r="29690" spans="7:12" x14ac:dyDescent="0.15">
      <c r="G29690"/>
      <c r="H29690"/>
      <c r="I29690"/>
      <c r="J29690"/>
      <c r="K29690"/>
      <c r="L29690" s="172"/>
    </row>
    <row r="29691" spans="7:12" x14ac:dyDescent="0.15">
      <c r="G29691"/>
      <c r="H29691"/>
      <c r="I29691"/>
      <c r="J29691"/>
      <c r="K29691"/>
      <c r="L29691" s="172"/>
    </row>
    <row r="29692" spans="7:12" x14ac:dyDescent="0.15">
      <c r="G29692"/>
      <c r="H29692"/>
      <c r="I29692"/>
      <c r="J29692"/>
      <c r="K29692"/>
      <c r="L29692" s="172"/>
    </row>
    <row r="29693" spans="7:12" x14ac:dyDescent="0.15">
      <c r="G29693"/>
      <c r="H29693"/>
      <c r="I29693"/>
      <c r="J29693"/>
      <c r="K29693"/>
      <c r="L29693" s="172"/>
    </row>
    <row r="29694" spans="7:12" x14ac:dyDescent="0.15">
      <c r="G29694"/>
      <c r="H29694"/>
      <c r="I29694"/>
      <c r="J29694"/>
      <c r="K29694"/>
      <c r="L29694" s="172"/>
    </row>
    <row r="29695" spans="7:12" x14ac:dyDescent="0.15">
      <c r="G29695"/>
      <c r="H29695"/>
      <c r="I29695"/>
      <c r="J29695"/>
      <c r="K29695"/>
      <c r="L29695" s="172"/>
    </row>
    <row r="29696" spans="7:12" x14ac:dyDescent="0.15">
      <c r="G29696"/>
      <c r="H29696"/>
      <c r="I29696"/>
      <c r="J29696"/>
      <c r="K29696"/>
      <c r="L29696" s="172"/>
    </row>
    <row r="29697" spans="7:12" x14ac:dyDescent="0.15">
      <c r="G29697"/>
      <c r="H29697"/>
      <c r="I29697"/>
      <c r="J29697"/>
      <c r="K29697"/>
      <c r="L29697" s="172"/>
    </row>
    <row r="29698" spans="7:12" x14ac:dyDescent="0.15">
      <c r="G29698"/>
      <c r="H29698"/>
      <c r="I29698"/>
      <c r="J29698"/>
      <c r="K29698"/>
      <c r="L29698" s="172"/>
    </row>
    <row r="29699" spans="7:12" x14ac:dyDescent="0.15">
      <c r="G29699"/>
      <c r="H29699"/>
      <c r="I29699"/>
      <c r="J29699"/>
      <c r="K29699"/>
      <c r="L29699" s="172"/>
    </row>
    <row r="29700" spans="7:12" x14ac:dyDescent="0.15">
      <c r="G29700"/>
      <c r="H29700"/>
      <c r="I29700"/>
      <c r="J29700"/>
      <c r="K29700"/>
      <c r="L29700" s="172"/>
    </row>
    <row r="29701" spans="7:12" x14ac:dyDescent="0.15">
      <c r="G29701"/>
      <c r="H29701"/>
      <c r="I29701"/>
      <c r="J29701"/>
      <c r="K29701"/>
      <c r="L29701" s="172"/>
    </row>
    <row r="29702" spans="7:12" x14ac:dyDescent="0.15">
      <c r="G29702"/>
      <c r="H29702"/>
      <c r="I29702"/>
      <c r="J29702"/>
      <c r="K29702"/>
      <c r="L29702" s="172"/>
    </row>
    <row r="29703" spans="7:12" x14ac:dyDescent="0.15">
      <c r="G29703"/>
      <c r="H29703"/>
      <c r="I29703"/>
      <c r="J29703"/>
      <c r="K29703"/>
      <c r="L29703" s="172"/>
    </row>
    <row r="29704" spans="7:12" x14ac:dyDescent="0.15">
      <c r="G29704"/>
      <c r="H29704"/>
      <c r="I29704"/>
      <c r="J29704"/>
      <c r="K29704"/>
      <c r="L29704" s="172"/>
    </row>
    <row r="29705" spans="7:12" x14ac:dyDescent="0.15">
      <c r="G29705"/>
      <c r="H29705"/>
      <c r="I29705"/>
      <c r="J29705"/>
      <c r="K29705"/>
      <c r="L29705" s="172"/>
    </row>
    <row r="29706" spans="7:12" x14ac:dyDescent="0.15">
      <c r="G29706"/>
      <c r="H29706"/>
      <c r="I29706"/>
      <c r="J29706"/>
      <c r="K29706"/>
      <c r="L29706" s="172"/>
    </row>
    <row r="29707" spans="7:12" x14ac:dyDescent="0.15">
      <c r="G29707"/>
      <c r="H29707"/>
      <c r="I29707"/>
      <c r="J29707"/>
      <c r="K29707"/>
      <c r="L29707" s="172"/>
    </row>
    <row r="29708" spans="7:12" x14ac:dyDescent="0.15">
      <c r="G29708"/>
      <c r="H29708"/>
      <c r="I29708"/>
      <c r="J29708"/>
      <c r="K29708"/>
      <c r="L29708" s="172"/>
    </row>
    <row r="29709" spans="7:12" x14ac:dyDescent="0.15">
      <c r="G29709"/>
      <c r="H29709"/>
      <c r="I29709"/>
      <c r="J29709"/>
      <c r="K29709"/>
      <c r="L29709" s="172"/>
    </row>
    <row r="29710" spans="7:12" x14ac:dyDescent="0.15">
      <c r="G29710"/>
      <c r="H29710"/>
      <c r="I29710"/>
      <c r="J29710"/>
      <c r="K29710"/>
      <c r="L29710" s="172"/>
    </row>
    <row r="29711" spans="7:12" x14ac:dyDescent="0.15">
      <c r="G29711"/>
      <c r="H29711"/>
      <c r="I29711"/>
      <c r="J29711"/>
      <c r="K29711"/>
      <c r="L29711" s="172"/>
    </row>
    <row r="29712" spans="7:12" x14ac:dyDescent="0.15">
      <c r="G29712"/>
      <c r="H29712"/>
      <c r="I29712"/>
      <c r="J29712"/>
      <c r="K29712"/>
      <c r="L29712" s="172"/>
    </row>
    <row r="29713" spans="7:12" x14ac:dyDescent="0.15">
      <c r="G29713"/>
      <c r="H29713"/>
      <c r="I29713"/>
      <c r="J29713"/>
      <c r="K29713"/>
      <c r="L29713" s="172"/>
    </row>
    <row r="29714" spans="7:12" x14ac:dyDescent="0.15">
      <c r="G29714"/>
      <c r="H29714"/>
      <c r="I29714"/>
      <c r="J29714"/>
      <c r="K29714"/>
      <c r="L29714" s="172"/>
    </row>
    <row r="29715" spans="7:12" x14ac:dyDescent="0.15">
      <c r="G29715"/>
      <c r="H29715"/>
      <c r="I29715"/>
      <c r="J29715"/>
      <c r="K29715"/>
      <c r="L29715" s="172"/>
    </row>
    <row r="29716" spans="7:12" x14ac:dyDescent="0.15">
      <c r="G29716"/>
      <c r="H29716"/>
      <c r="I29716"/>
      <c r="J29716"/>
      <c r="K29716"/>
      <c r="L29716" s="172"/>
    </row>
    <row r="29717" spans="7:12" x14ac:dyDescent="0.15">
      <c r="G29717"/>
      <c r="H29717"/>
      <c r="I29717"/>
      <c r="J29717"/>
      <c r="K29717"/>
      <c r="L29717" s="172"/>
    </row>
    <row r="29718" spans="7:12" x14ac:dyDescent="0.15">
      <c r="G29718"/>
      <c r="H29718"/>
      <c r="I29718"/>
      <c r="J29718"/>
      <c r="K29718"/>
      <c r="L29718" s="172"/>
    </row>
    <row r="29719" spans="7:12" x14ac:dyDescent="0.15">
      <c r="G29719"/>
      <c r="H29719"/>
      <c r="I29719"/>
      <c r="J29719"/>
      <c r="K29719"/>
      <c r="L29719" s="172"/>
    </row>
    <row r="29720" spans="7:12" x14ac:dyDescent="0.15">
      <c r="G29720"/>
      <c r="H29720"/>
      <c r="I29720"/>
      <c r="J29720"/>
      <c r="K29720"/>
      <c r="L29720" s="172"/>
    </row>
    <row r="29721" spans="7:12" x14ac:dyDescent="0.15">
      <c r="G29721"/>
      <c r="H29721"/>
      <c r="I29721"/>
      <c r="J29721"/>
      <c r="K29721"/>
      <c r="L29721" s="172"/>
    </row>
    <row r="29722" spans="7:12" x14ac:dyDescent="0.15">
      <c r="G29722"/>
      <c r="H29722"/>
      <c r="I29722"/>
      <c r="J29722"/>
      <c r="K29722"/>
      <c r="L29722" s="172"/>
    </row>
    <row r="29723" spans="7:12" x14ac:dyDescent="0.15">
      <c r="G29723"/>
      <c r="H29723"/>
      <c r="I29723"/>
      <c r="J29723"/>
      <c r="K29723"/>
      <c r="L29723" s="172"/>
    </row>
    <row r="29724" spans="7:12" x14ac:dyDescent="0.15">
      <c r="G29724"/>
      <c r="H29724"/>
      <c r="I29724"/>
      <c r="J29724"/>
      <c r="K29724"/>
      <c r="L29724" s="172"/>
    </row>
    <row r="29725" spans="7:12" x14ac:dyDescent="0.15">
      <c r="G29725"/>
      <c r="H29725"/>
      <c r="I29725"/>
      <c r="J29725"/>
      <c r="K29725"/>
      <c r="L29725" s="172"/>
    </row>
    <row r="29726" spans="7:12" x14ac:dyDescent="0.15">
      <c r="G29726"/>
      <c r="H29726"/>
      <c r="I29726"/>
      <c r="J29726"/>
      <c r="K29726"/>
      <c r="L29726" s="172"/>
    </row>
    <row r="29727" spans="7:12" x14ac:dyDescent="0.15">
      <c r="G29727"/>
      <c r="H29727"/>
      <c r="I29727"/>
      <c r="J29727"/>
      <c r="K29727"/>
      <c r="L29727" s="172"/>
    </row>
    <row r="29728" spans="7:12" x14ac:dyDescent="0.15">
      <c r="G29728"/>
      <c r="H29728"/>
      <c r="I29728"/>
      <c r="J29728"/>
      <c r="K29728"/>
      <c r="L29728" s="172"/>
    </row>
    <row r="29729" spans="7:12" x14ac:dyDescent="0.15">
      <c r="G29729"/>
      <c r="H29729"/>
      <c r="I29729"/>
      <c r="J29729"/>
      <c r="K29729"/>
      <c r="L29729" s="172"/>
    </row>
    <row r="29730" spans="7:12" x14ac:dyDescent="0.15">
      <c r="G29730"/>
      <c r="H29730"/>
      <c r="I29730"/>
      <c r="J29730"/>
      <c r="K29730"/>
      <c r="L29730" s="172"/>
    </row>
    <row r="29731" spans="7:12" x14ac:dyDescent="0.15">
      <c r="G29731"/>
      <c r="H29731"/>
      <c r="I29731"/>
      <c r="J29731"/>
      <c r="K29731"/>
      <c r="L29731" s="172"/>
    </row>
    <row r="29732" spans="7:12" x14ac:dyDescent="0.15">
      <c r="G29732"/>
      <c r="H29732"/>
      <c r="I29732"/>
      <c r="J29732"/>
      <c r="K29732"/>
      <c r="L29732" s="172"/>
    </row>
    <row r="29733" spans="7:12" x14ac:dyDescent="0.15">
      <c r="G29733"/>
      <c r="H29733"/>
      <c r="I29733"/>
      <c r="J29733"/>
      <c r="K29733"/>
      <c r="L29733" s="172"/>
    </row>
    <row r="29734" spans="7:12" x14ac:dyDescent="0.15">
      <c r="G29734"/>
      <c r="H29734"/>
      <c r="I29734"/>
      <c r="J29734"/>
      <c r="K29734"/>
      <c r="L29734" s="172"/>
    </row>
    <row r="29735" spans="7:12" x14ac:dyDescent="0.15">
      <c r="G29735"/>
      <c r="H29735"/>
      <c r="I29735"/>
      <c r="J29735"/>
      <c r="K29735"/>
      <c r="L29735" s="172"/>
    </row>
    <row r="29736" spans="7:12" x14ac:dyDescent="0.15">
      <c r="G29736"/>
      <c r="H29736"/>
      <c r="I29736"/>
      <c r="J29736"/>
      <c r="K29736"/>
      <c r="L29736" s="172"/>
    </row>
    <row r="29737" spans="7:12" x14ac:dyDescent="0.15">
      <c r="G29737"/>
      <c r="H29737"/>
      <c r="I29737"/>
      <c r="J29737"/>
      <c r="K29737"/>
      <c r="L29737" s="172"/>
    </row>
    <row r="29738" spans="7:12" x14ac:dyDescent="0.15">
      <c r="G29738"/>
      <c r="H29738"/>
      <c r="I29738"/>
      <c r="J29738"/>
      <c r="K29738"/>
      <c r="L29738" s="172"/>
    </row>
    <row r="29739" spans="7:12" x14ac:dyDescent="0.15">
      <c r="G29739"/>
      <c r="H29739"/>
      <c r="I29739"/>
      <c r="J29739"/>
      <c r="K29739"/>
      <c r="L29739" s="172"/>
    </row>
    <row r="29740" spans="7:12" x14ac:dyDescent="0.15">
      <c r="G29740"/>
      <c r="H29740"/>
      <c r="I29740"/>
      <c r="J29740"/>
      <c r="K29740"/>
      <c r="L29740" s="172"/>
    </row>
    <row r="29741" spans="7:12" x14ac:dyDescent="0.15">
      <c r="G29741"/>
      <c r="H29741"/>
      <c r="I29741"/>
      <c r="J29741"/>
      <c r="K29741"/>
      <c r="L29741" s="172"/>
    </row>
    <row r="29742" spans="7:12" x14ac:dyDescent="0.15">
      <c r="G29742"/>
      <c r="H29742"/>
      <c r="I29742"/>
      <c r="J29742"/>
      <c r="K29742"/>
      <c r="L29742" s="172"/>
    </row>
    <row r="29743" spans="7:12" x14ac:dyDescent="0.15">
      <c r="G29743"/>
      <c r="H29743"/>
      <c r="I29743"/>
      <c r="J29743"/>
      <c r="K29743"/>
      <c r="L29743" s="172"/>
    </row>
    <row r="29744" spans="7:12" x14ac:dyDescent="0.15">
      <c r="G29744"/>
      <c r="H29744"/>
      <c r="I29744"/>
      <c r="J29744"/>
      <c r="K29744"/>
      <c r="L29744" s="172"/>
    </row>
    <row r="29745" spans="7:12" x14ac:dyDescent="0.15">
      <c r="G29745"/>
      <c r="H29745"/>
      <c r="I29745"/>
      <c r="J29745"/>
      <c r="K29745"/>
      <c r="L29745" s="172"/>
    </row>
    <row r="29746" spans="7:12" x14ac:dyDescent="0.15">
      <c r="G29746"/>
      <c r="H29746"/>
      <c r="I29746"/>
      <c r="J29746"/>
      <c r="K29746"/>
      <c r="L29746" s="172"/>
    </row>
    <row r="29747" spans="7:12" x14ac:dyDescent="0.15">
      <c r="G29747"/>
      <c r="H29747"/>
      <c r="I29747"/>
      <c r="J29747"/>
      <c r="K29747"/>
      <c r="L29747" s="172"/>
    </row>
    <row r="29748" spans="7:12" x14ac:dyDescent="0.15">
      <c r="G29748"/>
      <c r="H29748"/>
      <c r="I29748"/>
      <c r="J29748"/>
      <c r="K29748"/>
      <c r="L29748" s="172"/>
    </row>
    <row r="29749" spans="7:12" x14ac:dyDescent="0.15">
      <c r="G29749"/>
      <c r="H29749"/>
      <c r="I29749"/>
      <c r="J29749"/>
      <c r="K29749"/>
      <c r="L29749" s="172"/>
    </row>
    <row r="29750" spans="7:12" x14ac:dyDescent="0.15">
      <c r="G29750"/>
      <c r="H29750"/>
      <c r="I29750"/>
      <c r="J29750"/>
      <c r="K29750"/>
      <c r="L29750" s="172"/>
    </row>
    <row r="29751" spans="7:12" x14ac:dyDescent="0.15">
      <c r="G29751"/>
      <c r="H29751"/>
      <c r="I29751"/>
      <c r="J29751"/>
      <c r="K29751"/>
      <c r="L29751" s="172"/>
    </row>
    <row r="29752" spans="7:12" x14ac:dyDescent="0.15">
      <c r="G29752"/>
      <c r="H29752"/>
      <c r="I29752"/>
      <c r="J29752"/>
      <c r="K29752"/>
      <c r="L29752" s="172"/>
    </row>
    <row r="29753" spans="7:12" x14ac:dyDescent="0.15">
      <c r="G29753"/>
      <c r="H29753"/>
      <c r="I29753"/>
      <c r="J29753"/>
      <c r="K29753"/>
      <c r="L29753" s="172"/>
    </row>
    <row r="29754" spans="7:12" x14ac:dyDescent="0.15">
      <c r="G29754"/>
      <c r="H29754"/>
      <c r="I29754"/>
      <c r="J29754"/>
      <c r="K29754"/>
      <c r="L29754" s="172"/>
    </row>
    <row r="29755" spans="7:12" x14ac:dyDescent="0.15">
      <c r="G29755"/>
      <c r="H29755"/>
      <c r="I29755"/>
      <c r="J29755"/>
      <c r="K29755"/>
      <c r="L29755" s="172"/>
    </row>
    <row r="29756" spans="7:12" x14ac:dyDescent="0.15">
      <c r="G29756"/>
      <c r="H29756"/>
      <c r="I29756"/>
      <c r="J29756"/>
      <c r="K29756"/>
      <c r="L29756" s="172"/>
    </row>
    <row r="29757" spans="7:12" x14ac:dyDescent="0.15">
      <c r="G29757"/>
      <c r="H29757"/>
      <c r="I29757"/>
      <c r="J29757"/>
      <c r="K29757"/>
      <c r="L29757" s="172"/>
    </row>
    <row r="29758" spans="7:12" x14ac:dyDescent="0.15">
      <c r="G29758"/>
      <c r="H29758"/>
      <c r="I29758"/>
      <c r="J29758"/>
      <c r="K29758"/>
      <c r="L29758" s="172"/>
    </row>
    <row r="29759" spans="7:12" x14ac:dyDescent="0.15">
      <c r="G29759"/>
      <c r="H29759"/>
      <c r="I29759"/>
      <c r="J29759"/>
      <c r="K29759"/>
      <c r="L29759" s="172"/>
    </row>
    <row r="29760" spans="7:12" x14ac:dyDescent="0.15">
      <c r="G29760"/>
      <c r="H29760"/>
      <c r="I29760"/>
      <c r="J29760"/>
      <c r="K29760"/>
      <c r="L29760" s="172"/>
    </row>
    <row r="29761" spans="7:12" x14ac:dyDescent="0.15">
      <c r="G29761"/>
      <c r="H29761"/>
      <c r="I29761"/>
      <c r="J29761"/>
      <c r="K29761"/>
      <c r="L29761" s="172"/>
    </row>
    <row r="29762" spans="7:12" x14ac:dyDescent="0.15">
      <c r="G29762"/>
      <c r="H29762"/>
      <c r="I29762"/>
      <c r="J29762"/>
      <c r="K29762"/>
      <c r="L29762" s="172"/>
    </row>
    <row r="29763" spans="7:12" x14ac:dyDescent="0.15">
      <c r="G29763"/>
      <c r="H29763"/>
      <c r="I29763"/>
      <c r="J29763"/>
      <c r="K29763"/>
      <c r="L29763" s="172"/>
    </row>
    <row r="29764" spans="7:12" x14ac:dyDescent="0.15">
      <c r="G29764"/>
      <c r="H29764"/>
      <c r="I29764"/>
      <c r="J29764"/>
      <c r="K29764"/>
      <c r="L29764" s="172"/>
    </row>
    <row r="29765" spans="7:12" x14ac:dyDescent="0.15">
      <c r="G29765"/>
      <c r="H29765"/>
      <c r="I29765"/>
      <c r="J29765"/>
      <c r="K29765"/>
      <c r="L29765" s="172"/>
    </row>
    <row r="29766" spans="7:12" x14ac:dyDescent="0.15">
      <c r="G29766"/>
      <c r="H29766"/>
      <c r="I29766"/>
      <c r="J29766"/>
      <c r="K29766"/>
      <c r="L29766" s="172"/>
    </row>
    <row r="29767" spans="7:12" x14ac:dyDescent="0.15">
      <c r="G29767"/>
      <c r="H29767"/>
      <c r="I29767"/>
      <c r="J29767"/>
      <c r="K29767"/>
      <c r="L29767" s="172"/>
    </row>
    <row r="29768" spans="7:12" x14ac:dyDescent="0.15">
      <c r="G29768"/>
      <c r="H29768"/>
      <c r="I29768"/>
      <c r="J29768"/>
      <c r="K29768"/>
      <c r="L29768" s="172"/>
    </row>
    <row r="29769" spans="7:12" x14ac:dyDescent="0.15">
      <c r="G29769"/>
      <c r="H29769"/>
      <c r="I29769"/>
      <c r="J29769"/>
      <c r="K29769"/>
      <c r="L29769" s="172"/>
    </row>
    <row r="29770" spans="7:12" x14ac:dyDescent="0.15">
      <c r="G29770"/>
      <c r="H29770"/>
      <c r="I29770"/>
      <c r="J29770"/>
      <c r="K29770"/>
      <c r="L29770" s="172"/>
    </row>
    <row r="29771" spans="7:12" x14ac:dyDescent="0.15">
      <c r="G29771"/>
      <c r="H29771"/>
      <c r="I29771"/>
      <c r="J29771"/>
      <c r="K29771"/>
      <c r="L29771" s="172"/>
    </row>
    <row r="29772" spans="7:12" x14ac:dyDescent="0.15">
      <c r="G29772"/>
      <c r="H29772"/>
      <c r="I29772"/>
      <c r="J29772"/>
      <c r="K29772"/>
      <c r="L29772" s="172"/>
    </row>
    <row r="29773" spans="7:12" x14ac:dyDescent="0.15">
      <c r="G29773"/>
      <c r="H29773"/>
      <c r="I29773"/>
      <c r="J29773"/>
      <c r="K29773"/>
      <c r="L29773" s="172"/>
    </row>
    <row r="29774" spans="7:12" x14ac:dyDescent="0.15">
      <c r="G29774"/>
      <c r="H29774"/>
      <c r="I29774"/>
      <c r="J29774"/>
      <c r="K29774"/>
      <c r="L29774" s="172"/>
    </row>
    <row r="29775" spans="7:12" x14ac:dyDescent="0.15">
      <c r="G29775"/>
      <c r="H29775"/>
      <c r="I29775"/>
      <c r="J29775"/>
      <c r="K29775"/>
      <c r="L29775" s="172"/>
    </row>
    <row r="29776" spans="7:12" x14ac:dyDescent="0.15">
      <c r="G29776"/>
      <c r="H29776"/>
      <c r="I29776"/>
      <c r="J29776"/>
      <c r="K29776"/>
      <c r="L29776" s="172"/>
    </row>
    <row r="29777" spans="7:12" x14ac:dyDescent="0.15">
      <c r="G29777"/>
      <c r="H29777"/>
      <c r="I29777"/>
      <c r="J29777"/>
      <c r="K29777"/>
      <c r="L29777" s="172"/>
    </row>
    <row r="29778" spans="7:12" x14ac:dyDescent="0.15">
      <c r="G29778"/>
      <c r="H29778"/>
      <c r="I29778"/>
      <c r="J29778"/>
      <c r="K29778"/>
      <c r="L29778" s="172"/>
    </row>
    <row r="29779" spans="7:12" x14ac:dyDescent="0.15">
      <c r="G29779"/>
      <c r="H29779"/>
      <c r="I29779"/>
      <c r="J29779"/>
      <c r="K29779"/>
      <c r="L29779" s="172"/>
    </row>
    <row r="29780" spans="7:12" x14ac:dyDescent="0.15">
      <c r="G29780"/>
      <c r="H29780"/>
      <c r="I29780"/>
      <c r="J29780"/>
      <c r="K29780"/>
      <c r="L29780" s="172"/>
    </row>
    <row r="29781" spans="7:12" x14ac:dyDescent="0.15">
      <c r="G29781"/>
      <c r="H29781"/>
      <c r="I29781"/>
      <c r="J29781"/>
      <c r="K29781"/>
      <c r="L29781" s="172"/>
    </row>
    <row r="29782" spans="7:12" x14ac:dyDescent="0.15">
      <c r="G29782"/>
      <c r="H29782"/>
      <c r="I29782"/>
      <c r="J29782"/>
      <c r="K29782"/>
      <c r="L29782" s="172"/>
    </row>
    <row r="29783" spans="7:12" x14ac:dyDescent="0.15">
      <c r="G29783"/>
      <c r="H29783"/>
      <c r="I29783"/>
      <c r="J29783"/>
      <c r="K29783"/>
      <c r="L29783" s="172"/>
    </row>
    <row r="29784" spans="7:12" x14ac:dyDescent="0.15">
      <c r="G29784"/>
      <c r="H29784"/>
      <c r="I29784"/>
      <c r="J29784"/>
      <c r="K29784"/>
      <c r="L29784" s="172"/>
    </row>
    <row r="29785" spans="7:12" x14ac:dyDescent="0.15">
      <c r="G29785"/>
      <c r="H29785"/>
      <c r="I29785"/>
      <c r="J29785"/>
      <c r="K29785"/>
      <c r="L29785" s="172"/>
    </row>
    <row r="29786" spans="7:12" x14ac:dyDescent="0.15">
      <c r="G29786"/>
      <c r="H29786"/>
      <c r="I29786"/>
      <c r="J29786"/>
      <c r="K29786"/>
      <c r="L29786" s="172"/>
    </row>
    <row r="29787" spans="7:12" x14ac:dyDescent="0.15">
      <c r="G29787"/>
      <c r="H29787"/>
      <c r="I29787"/>
      <c r="J29787"/>
      <c r="K29787"/>
      <c r="L29787" s="172"/>
    </row>
    <row r="29788" spans="7:12" x14ac:dyDescent="0.15">
      <c r="G29788"/>
      <c r="H29788"/>
      <c r="I29788"/>
      <c r="J29788"/>
      <c r="K29788"/>
      <c r="L29788" s="172"/>
    </row>
    <row r="29789" spans="7:12" x14ac:dyDescent="0.15">
      <c r="G29789"/>
      <c r="H29789"/>
      <c r="I29789"/>
      <c r="J29789"/>
      <c r="K29789"/>
      <c r="L29789" s="172"/>
    </row>
    <row r="29790" spans="7:12" x14ac:dyDescent="0.15">
      <c r="G29790"/>
      <c r="H29790"/>
      <c r="I29790"/>
      <c r="J29790"/>
      <c r="K29790"/>
      <c r="L29790" s="172"/>
    </row>
    <row r="29791" spans="7:12" x14ac:dyDescent="0.15">
      <c r="G29791"/>
      <c r="H29791"/>
      <c r="I29791"/>
      <c r="J29791"/>
      <c r="K29791"/>
      <c r="L29791" s="172"/>
    </row>
    <row r="29792" spans="7:12" x14ac:dyDescent="0.15">
      <c r="G29792"/>
      <c r="H29792"/>
      <c r="I29792"/>
      <c r="J29792"/>
      <c r="K29792"/>
      <c r="L29792" s="172"/>
    </row>
    <row r="29793" spans="7:12" x14ac:dyDescent="0.15">
      <c r="G29793"/>
      <c r="H29793"/>
      <c r="I29793"/>
      <c r="J29793"/>
      <c r="K29793"/>
      <c r="L29793" s="172"/>
    </row>
    <row r="29794" spans="7:12" x14ac:dyDescent="0.15">
      <c r="G29794"/>
      <c r="H29794"/>
      <c r="I29794"/>
      <c r="J29794"/>
      <c r="K29794"/>
      <c r="L29794" s="172"/>
    </row>
    <row r="29795" spans="7:12" x14ac:dyDescent="0.15">
      <c r="G29795"/>
      <c r="H29795"/>
      <c r="I29795"/>
      <c r="J29795"/>
      <c r="K29795"/>
      <c r="L29795" s="172"/>
    </row>
    <row r="29796" spans="7:12" x14ac:dyDescent="0.15">
      <c r="G29796"/>
      <c r="H29796"/>
      <c r="I29796"/>
      <c r="J29796"/>
      <c r="K29796"/>
      <c r="L29796" s="172"/>
    </row>
    <row r="29797" spans="7:12" x14ac:dyDescent="0.15">
      <c r="G29797"/>
      <c r="H29797"/>
      <c r="I29797"/>
      <c r="J29797"/>
      <c r="K29797"/>
      <c r="L29797" s="172"/>
    </row>
    <row r="29798" spans="7:12" x14ac:dyDescent="0.15">
      <c r="G29798"/>
      <c r="H29798"/>
      <c r="I29798"/>
      <c r="J29798"/>
      <c r="K29798"/>
      <c r="L29798" s="172"/>
    </row>
    <row r="29799" spans="7:12" x14ac:dyDescent="0.15">
      <c r="G29799"/>
      <c r="H29799"/>
      <c r="I29799"/>
      <c r="J29799"/>
      <c r="K29799"/>
      <c r="L29799" s="172"/>
    </row>
    <row r="29800" spans="7:12" x14ac:dyDescent="0.15">
      <c r="G29800"/>
      <c r="H29800"/>
      <c r="I29800"/>
      <c r="J29800"/>
      <c r="K29800"/>
      <c r="L29800" s="172"/>
    </row>
    <row r="29801" spans="7:12" x14ac:dyDescent="0.15">
      <c r="G29801"/>
      <c r="H29801"/>
      <c r="I29801"/>
      <c r="J29801"/>
      <c r="K29801"/>
      <c r="L29801" s="172"/>
    </row>
    <row r="29802" spans="7:12" x14ac:dyDescent="0.15">
      <c r="G29802"/>
      <c r="H29802"/>
      <c r="I29802"/>
      <c r="J29802"/>
      <c r="K29802"/>
      <c r="L29802" s="172"/>
    </row>
    <row r="29803" spans="7:12" x14ac:dyDescent="0.15">
      <c r="G29803"/>
      <c r="H29803"/>
      <c r="I29803"/>
      <c r="J29803"/>
      <c r="K29803"/>
      <c r="L29803" s="172"/>
    </row>
    <row r="29804" spans="7:12" x14ac:dyDescent="0.15">
      <c r="G29804"/>
      <c r="H29804"/>
      <c r="I29804"/>
      <c r="J29804"/>
      <c r="K29804"/>
      <c r="L29804" s="172"/>
    </row>
    <row r="29805" spans="7:12" x14ac:dyDescent="0.15">
      <c r="G29805"/>
      <c r="H29805"/>
      <c r="I29805"/>
      <c r="J29805"/>
      <c r="K29805"/>
      <c r="L29805" s="172"/>
    </row>
    <row r="29806" spans="7:12" x14ac:dyDescent="0.15">
      <c r="G29806"/>
      <c r="H29806"/>
      <c r="I29806"/>
      <c r="J29806"/>
      <c r="K29806"/>
      <c r="L29806" s="172"/>
    </row>
    <row r="29807" spans="7:12" x14ac:dyDescent="0.15">
      <c r="G29807"/>
      <c r="H29807"/>
      <c r="I29807"/>
      <c r="J29807"/>
      <c r="K29807"/>
      <c r="L29807" s="172"/>
    </row>
    <row r="29808" spans="7:12" x14ac:dyDescent="0.15">
      <c r="G29808"/>
      <c r="H29808"/>
      <c r="I29808"/>
      <c r="J29808"/>
      <c r="K29808"/>
      <c r="L29808" s="172"/>
    </row>
    <row r="29809" spans="7:12" x14ac:dyDescent="0.15">
      <c r="G29809"/>
      <c r="H29809"/>
      <c r="I29809"/>
      <c r="J29809"/>
      <c r="K29809"/>
      <c r="L29809" s="172"/>
    </row>
    <row r="29810" spans="7:12" x14ac:dyDescent="0.15">
      <c r="G29810"/>
      <c r="H29810"/>
      <c r="I29810"/>
      <c r="J29810"/>
      <c r="K29810"/>
      <c r="L29810" s="172"/>
    </row>
    <row r="29811" spans="7:12" x14ac:dyDescent="0.15">
      <c r="G29811"/>
      <c r="H29811"/>
      <c r="I29811"/>
      <c r="J29811"/>
      <c r="K29811"/>
      <c r="L29811" s="172"/>
    </row>
    <row r="29812" spans="7:12" x14ac:dyDescent="0.15">
      <c r="G29812"/>
      <c r="H29812"/>
      <c r="I29812"/>
      <c r="J29812"/>
      <c r="K29812"/>
      <c r="L29812" s="172"/>
    </row>
    <row r="29813" spans="7:12" x14ac:dyDescent="0.15">
      <c r="G29813"/>
      <c r="H29813"/>
      <c r="I29813"/>
      <c r="J29813"/>
      <c r="K29813"/>
      <c r="L29813" s="172"/>
    </row>
    <row r="29814" spans="7:12" x14ac:dyDescent="0.15">
      <c r="G29814"/>
      <c r="H29814"/>
      <c r="I29814"/>
      <c r="J29814"/>
      <c r="K29814"/>
      <c r="L29814" s="172"/>
    </row>
    <row r="29815" spans="7:12" x14ac:dyDescent="0.15">
      <c r="G29815"/>
      <c r="H29815"/>
      <c r="I29815"/>
      <c r="J29815"/>
      <c r="K29815"/>
      <c r="L29815" s="172"/>
    </row>
    <row r="29816" spans="7:12" x14ac:dyDescent="0.15">
      <c r="G29816"/>
      <c r="H29816"/>
      <c r="I29816"/>
      <c r="J29816"/>
      <c r="K29816"/>
      <c r="L29816" s="172"/>
    </row>
    <row r="29817" spans="7:12" x14ac:dyDescent="0.15">
      <c r="G29817"/>
      <c r="H29817"/>
      <c r="I29817"/>
      <c r="J29817"/>
      <c r="K29817"/>
      <c r="L29817" s="172"/>
    </row>
    <row r="29818" spans="7:12" x14ac:dyDescent="0.15">
      <c r="G29818"/>
      <c r="H29818"/>
      <c r="I29818"/>
      <c r="J29818"/>
      <c r="K29818"/>
      <c r="L29818" s="172"/>
    </row>
    <row r="29819" spans="7:12" x14ac:dyDescent="0.15">
      <c r="G29819"/>
      <c r="H29819"/>
      <c r="I29819"/>
      <c r="J29819"/>
      <c r="K29819"/>
      <c r="L29819" s="172"/>
    </row>
    <row r="29820" spans="7:12" x14ac:dyDescent="0.15">
      <c r="G29820"/>
      <c r="H29820"/>
      <c r="I29820"/>
      <c r="J29820"/>
      <c r="K29820"/>
      <c r="L29820" s="172"/>
    </row>
    <row r="29821" spans="7:12" x14ac:dyDescent="0.15">
      <c r="G29821"/>
      <c r="H29821"/>
      <c r="I29821"/>
      <c r="J29821"/>
      <c r="K29821"/>
      <c r="L29821" s="172"/>
    </row>
    <row r="29822" spans="7:12" x14ac:dyDescent="0.15">
      <c r="G29822"/>
      <c r="H29822"/>
      <c r="I29822"/>
      <c r="J29822"/>
      <c r="K29822"/>
      <c r="L29822" s="172"/>
    </row>
    <row r="29823" spans="7:12" x14ac:dyDescent="0.15">
      <c r="G29823"/>
      <c r="H29823"/>
      <c r="I29823"/>
      <c r="J29823"/>
      <c r="K29823"/>
      <c r="L29823" s="172"/>
    </row>
    <row r="29824" spans="7:12" x14ac:dyDescent="0.15">
      <c r="G29824"/>
      <c r="H29824"/>
      <c r="I29824"/>
      <c r="J29824"/>
      <c r="K29824"/>
      <c r="L29824" s="172"/>
    </row>
    <row r="29825" spans="7:12" x14ac:dyDescent="0.15">
      <c r="G29825"/>
      <c r="H29825"/>
      <c r="I29825"/>
      <c r="J29825"/>
      <c r="K29825"/>
      <c r="L29825" s="172"/>
    </row>
    <row r="29826" spans="7:12" x14ac:dyDescent="0.15">
      <c r="G29826"/>
      <c r="H29826"/>
      <c r="I29826"/>
      <c r="J29826"/>
      <c r="K29826"/>
      <c r="L29826" s="172"/>
    </row>
    <row r="29827" spans="7:12" x14ac:dyDescent="0.15">
      <c r="G29827"/>
      <c r="H29827"/>
      <c r="I29827"/>
      <c r="J29827"/>
      <c r="K29827"/>
      <c r="L29827" s="172"/>
    </row>
    <row r="29828" spans="7:12" x14ac:dyDescent="0.15">
      <c r="G29828"/>
      <c r="H29828"/>
      <c r="I29828"/>
      <c r="J29828"/>
      <c r="K29828"/>
      <c r="L29828" s="172"/>
    </row>
    <row r="29829" spans="7:12" x14ac:dyDescent="0.15">
      <c r="G29829"/>
      <c r="H29829"/>
      <c r="I29829"/>
      <c r="J29829"/>
      <c r="K29829"/>
      <c r="L29829" s="172"/>
    </row>
    <row r="29830" spans="7:12" x14ac:dyDescent="0.15">
      <c r="G29830"/>
      <c r="H29830"/>
      <c r="I29830"/>
      <c r="J29830"/>
      <c r="K29830"/>
      <c r="L29830" s="172"/>
    </row>
    <row r="29831" spans="7:12" x14ac:dyDescent="0.15">
      <c r="G29831"/>
      <c r="H29831"/>
      <c r="I29831"/>
      <c r="J29831"/>
      <c r="K29831"/>
      <c r="L29831" s="172"/>
    </row>
    <row r="29832" spans="7:12" x14ac:dyDescent="0.15">
      <c r="G29832"/>
      <c r="H29832"/>
      <c r="I29832"/>
      <c r="J29832"/>
      <c r="K29832"/>
      <c r="L29832" s="172"/>
    </row>
    <row r="29833" spans="7:12" x14ac:dyDescent="0.15">
      <c r="G29833"/>
      <c r="H29833"/>
      <c r="I29833"/>
      <c r="J29833"/>
      <c r="K29833"/>
      <c r="L29833" s="172"/>
    </row>
    <row r="29834" spans="7:12" x14ac:dyDescent="0.15">
      <c r="G29834"/>
      <c r="H29834"/>
      <c r="I29834"/>
      <c r="J29834"/>
      <c r="K29834"/>
      <c r="L29834" s="172"/>
    </row>
    <row r="29835" spans="7:12" x14ac:dyDescent="0.15">
      <c r="G29835"/>
      <c r="H29835"/>
      <c r="I29835"/>
      <c r="J29835"/>
      <c r="K29835"/>
      <c r="L29835" s="172"/>
    </row>
    <row r="29836" spans="7:12" x14ac:dyDescent="0.15">
      <c r="G29836"/>
      <c r="H29836"/>
      <c r="I29836"/>
      <c r="J29836"/>
      <c r="K29836"/>
      <c r="L29836" s="172"/>
    </row>
    <row r="29837" spans="7:12" x14ac:dyDescent="0.15">
      <c r="G29837"/>
      <c r="H29837"/>
      <c r="I29837"/>
      <c r="J29837"/>
      <c r="K29837"/>
      <c r="L29837" s="172"/>
    </row>
    <row r="29838" spans="7:12" x14ac:dyDescent="0.15">
      <c r="G29838"/>
      <c r="H29838"/>
      <c r="I29838"/>
      <c r="J29838"/>
      <c r="K29838"/>
      <c r="L29838" s="172"/>
    </row>
    <row r="29839" spans="7:12" x14ac:dyDescent="0.15">
      <c r="G29839"/>
      <c r="H29839"/>
      <c r="I29839"/>
      <c r="J29839"/>
      <c r="K29839"/>
      <c r="L29839" s="172"/>
    </row>
    <row r="29840" spans="7:12" x14ac:dyDescent="0.15">
      <c r="G29840"/>
      <c r="H29840"/>
      <c r="I29840"/>
      <c r="J29840"/>
      <c r="K29840"/>
      <c r="L29840" s="172"/>
    </row>
    <row r="29841" spans="7:12" x14ac:dyDescent="0.15">
      <c r="G29841"/>
      <c r="H29841"/>
      <c r="I29841"/>
      <c r="J29841"/>
      <c r="K29841"/>
      <c r="L29841" s="172"/>
    </row>
    <row r="29842" spans="7:12" x14ac:dyDescent="0.15">
      <c r="G29842"/>
      <c r="H29842"/>
      <c r="I29842"/>
      <c r="J29842"/>
      <c r="K29842"/>
      <c r="L29842" s="172"/>
    </row>
    <row r="29843" spans="7:12" x14ac:dyDescent="0.15">
      <c r="G29843"/>
      <c r="H29843"/>
      <c r="I29843"/>
      <c r="J29843"/>
      <c r="K29843"/>
      <c r="L29843" s="172"/>
    </row>
    <row r="29844" spans="7:12" x14ac:dyDescent="0.15">
      <c r="G29844"/>
      <c r="H29844"/>
      <c r="I29844"/>
      <c r="J29844"/>
      <c r="K29844"/>
      <c r="L29844" s="172"/>
    </row>
    <row r="29845" spans="7:12" x14ac:dyDescent="0.15">
      <c r="G29845"/>
      <c r="H29845"/>
      <c r="I29845"/>
      <c r="J29845"/>
      <c r="K29845"/>
      <c r="L29845" s="172"/>
    </row>
    <row r="29846" spans="7:12" x14ac:dyDescent="0.15">
      <c r="G29846"/>
      <c r="H29846"/>
      <c r="I29846"/>
      <c r="J29846"/>
      <c r="K29846"/>
      <c r="L29846" s="172"/>
    </row>
    <row r="29847" spans="7:12" x14ac:dyDescent="0.15">
      <c r="G29847"/>
      <c r="H29847"/>
      <c r="I29847"/>
      <c r="J29847"/>
      <c r="K29847"/>
      <c r="L29847" s="172"/>
    </row>
    <row r="29848" spans="7:12" x14ac:dyDescent="0.15">
      <c r="G29848"/>
      <c r="H29848"/>
      <c r="I29848"/>
      <c r="J29848"/>
      <c r="K29848"/>
      <c r="L29848" s="172"/>
    </row>
    <row r="29849" spans="7:12" x14ac:dyDescent="0.15">
      <c r="G29849"/>
      <c r="H29849"/>
      <c r="I29849"/>
      <c r="J29849"/>
      <c r="K29849"/>
      <c r="L29849" s="172"/>
    </row>
    <row r="29850" spans="7:12" x14ac:dyDescent="0.15">
      <c r="G29850"/>
      <c r="H29850"/>
      <c r="I29850"/>
      <c r="J29850"/>
      <c r="K29850"/>
      <c r="L29850" s="172"/>
    </row>
    <row r="29851" spans="7:12" x14ac:dyDescent="0.15">
      <c r="G29851"/>
      <c r="H29851"/>
      <c r="I29851"/>
      <c r="J29851"/>
      <c r="K29851"/>
      <c r="L29851" s="172"/>
    </row>
    <row r="29852" spans="7:12" x14ac:dyDescent="0.15">
      <c r="G29852"/>
      <c r="H29852"/>
      <c r="I29852"/>
      <c r="J29852"/>
      <c r="K29852"/>
      <c r="L29852" s="172"/>
    </row>
    <row r="29853" spans="7:12" x14ac:dyDescent="0.15">
      <c r="G29853"/>
      <c r="H29853"/>
      <c r="I29853"/>
      <c r="J29853"/>
      <c r="K29853"/>
      <c r="L29853" s="172"/>
    </row>
    <row r="29854" spans="7:12" x14ac:dyDescent="0.15">
      <c r="G29854"/>
      <c r="H29854"/>
      <c r="I29854"/>
      <c r="J29854"/>
      <c r="K29854"/>
      <c r="L29854" s="172"/>
    </row>
    <row r="29855" spans="7:12" x14ac:dyDescent="0.15">
      <c r="G29855"/>
      <c r="H29855"/>
      <c r="I29855"/>
      <c r="J29855"/>
      <c r="K29855"/>
      <c r="L29855" s="172"/>
    </row>
    <row r="29856" spans="7:12" x14ac:dyDescent="0.15">
      <c r="G29856"/>
      <c r="H29856"/>
      <c r="I29856"/>
      <c r="J29856"/>
      <c r="K29856"/>
      <c r="L29856" s="172"/>
    </row>
    <row r="29857" spans="7:12" x14ac:dyDescent="0.15">
      <c r="G29857"/>
      <c r="H29857"/>
      <c r="I29857"/>
      <c r="J29857"/>
      <c r="K29857"/>
      <c r="L29857" s="172"/>
    </row>
    <row r="29858" spans="7:12" x14ac:dyDescent="0.15">
      <c r="G29858"/>
      <c r="H29858"/>
      <c r="I29858"/>
      <c r="J29858"/>
      <c r="K29858"/>
      <c r="L29858" s="172"/>
    </row>
    <row r="29859" spans="7:12" x14ac:dyDescent="0.15">
      <c r="G29859"/>
      <c r="H29859"/>
      <c r="I29859"/>
      <c r="J29859"/>
      <c r="K29859"/>
      <c r="L29859" s="172"/>
    </row>
    <row r="29860" spans="7:12" x14ac:dyDescent="0.15">
      <c r="G29860"/>
      <c r="H29860"/>
      <c r="I29860"/>
      <c r="J29860"/>
      <c r="K29860"/>
      <c r="L29860" s="172"/>
    </row>
    <row r="29861" spans="7:12" x14ac:dyDescent="0.15">
      <c r="G29861"/>
      <c r="H29861"/>
      <c r="I29861"/>
      <c r="J29861"/>
      <c r="K29861"/>
      <c r="L29861" s="172"/>
    </row>
    <row r="29862" spans="7:12" x14ac:dyDescent="0.15">
      <c r="G29862"/>
      <c r="H29862"/>
      <c r="I29862"/>
      <c r="J29862"/>
      <c r="K29862"/>
      <c r="L29862" s="172"/>
    </row>
    <row r="29863" spans="7:12" x14ac:dyDescent="0.15">
      <c r="G29863"/>
      <c r="H29863"/>
      <c r="I29863"/>
      <c r="J29863"/>
      <c r="K29863"/>
      <c r="L29863" s="172"/>
    </row>
    <row r="29864" spans="7:12" x14ac:dyDescent="0.15">
      <c r="G29864"/>
      <c r="H29864"/>
      <c r="I29864"/>
      <c r="J29864"/>
      <c r="K29864"/>
      <c r="L29864" s="172"/>
    </row>
    <row r="29865" spans="7:12" x14ac:dyDescent="0.15">
      <c r="G29865"/>
      <c r="H29865"/>
      <c r="I29865"/>
      <c r="J29865"/>
      <c r="K29865"/>
      <c r="L29865" s="172"/>
    </row>
    <row r="29866" spans="7:12" x14ac:dyDescent="0.15">
      <c r="G29866"/>
      <c r="H29866"/>
      <c r="I29866"/>
      <c r="J29866"/>
      <c r="K29866"/>
      <c r="L29866" s="172"/>
    </row>
    <row r="29867" spans="7:12" x14ac:dyDescent="0.15">
      <c r="G29867"/>
      <c r="H29867"/>
      <c r="I29867"/>
      <c r="J29867"/>
      <c r="K29867"/>
      <c r="L29867" s="172"/>
    </row>
    <row r="29868" spans="7:12" x14ac:dyDescent="0.15">
      <c r="G29868"/>
      <c r="H29868"/>
      <c r="I29868"/>
      <c r="J29868"/>
      <c r="K29868"/>
      <c r="L29868" s="172"/>
    </row>
    <row r="29869" spans="7:12" x14ac:dyDescent="0.15">
      <c r="G29869"/>
      <c r="H29869"/>
      <c r="I29869"/>
      <c r="J29869"/>
      <c r="K29869"/>
      <c r="L29869" s="172"/>
    </row>
    <row r="29870" spans="7:12" x14ac:dyDescent="0.15">
      <c r="G29870"/>
      <c r="H29870"/>
      <c r="I29870"/>
      <c r="J29870"/>
      <c r="K29870"/>
      <c r="L29870" s="172"/>
    </row>
    <row r="29871" spans="7:12" x14ac:dyDescent="0.15">
      <c r="G29871"/>
      <c r="H29871"/>
      <c r="I29871"/>
      <c r="J29871"/>
      <c r="K29871"/>
      <c r="L29871" s="172"/>
    </row>
    <row r="29872" spans="7:12" x14ac:dyDescent="0.15">
      <c r="G29872"/>
      <c r="H29872"/>
      <c r="I29872"/>
      <c r="J29872"/>
      <c r="K29872"/>
      <c r="L29872" s="172"/>
    </row>
    <row r="29873" spans="7:12" x14ac:dyDescent="0.15">
      <c r="G29873"/>
      <c r="H29873"/>
      <c r="I29873"/>
      <c r="J29873"/>
      <c r="K29873"/>
      <c r="L29873" s="172"/>
    </row>
    <row r="29874" spans="7:12" x14ac:dyDescent="0.15">
      <c r="G29874"/>
      <c r="H29874"/>
      <c r="I29874"/>
      <c r="J29874"/>
      <c r="K29874"/>
      <c r="L29874" s="172"/>
    </row>
    <row r="29875" spans="7:12" x14ac:dyDescent="0.15">
      <c r="G29875"/>
      <c r="H29875"/>
      <c r="I29875"/>
      <c r="J29875"/>
      <c r="K29875"/>
      <c r="L29875" s="172"/>
    </row>
    <row r="29876" spans="7:12" x14ac:dyDescent="0.15">
      <c r="G29876"/>
      <c r="H29876"/>
      <c r="I29876"/>
      <c r="J29876"/>
      <c r="K29876"/>
      <c r="L29876" s="172"/>
    </row>
    <row r="29877" spans="7:12" x14ac:dyDescent="0.15">
      <c r="G29877"/>
      <c r="H29877"/>
      <c r="I29877"/>
      <c r="J29877"/>
      <c r="K29877"/>
      <c r="L29877" s="172"/>
    </row>
    <row r="29878" spans="7:12" x14ac:dyDescent="0.15">
      <c r="G29878"/>
      <c r="H29878"/>
      <c r="I29878"/>
      <c r="J29878"/>
      <c r="K29878"/>
      <c r="L29878" s="172"/>
    </row>
    <row r="29879" spans="7:12" x14ac:dyDescent="0.15">
      <c r="G29879"/>
      <c r="H29879"/>
      <c r="I29879"/>
      <c r="J29879"/>
      <c r="K29879"/>
      <c r="L29879" s="172"/>
    </row>
    <row r="29880" spans="7:12" x14ac:dyDescent="0.15">
      <c r="G29880"/>
      <c r="H29880"/>
      <c r="I29880"/>
      <c r="J29880"/>
      <c r="K29880"/>
      <c r="L29880" s="172"/>
    </row>
    <row r="29881" spans="7:12" x14ac:dyDescent="0.15">
      <c r="G29881"/>
      <c r="H29881"/>
      <c r="I29881"/>
      <c r="J29881"/>
      <c r="K29881"/>
      <c r="L29881" s="172"/>
    </row>
    <row r="29882" spans="7:12" x14ac:dyDescent="0.15">
      <c r="G29882"/>
      <c r="H29882"/>
      <c r="I29882"/>
      <c r="J29882"/>
      <c r="K29882"/>
      <c r="L29882" s="172"/>
    </row>
    <row r="29883" spans="7:12" x14ac:dyDescent="0.15">
      <c r="G29883"/>
      <c r="H29883"/>
      <c r="I29883"/>
      <c r="J29883"/>
      <c r="K29883"/>
      <c r="L29883" s="172"/>
    </row>
    <row r="29884" spans="7:12" x14ac:dyDescent="0.15">
      <c r="G29884"/>
      <c r="H29884"/>
      <c r="I29884"/>
      <c r="J29884"/>
      <c r="K29884"/>
      <c r="L29884" s="172"/>
    </row>
    <row r="29885" spans="7:12" x14ac:dyDescent="0.15">
      <c r="G29885"/>
      <c r="H29885"/>
      <c r="I29885"/>
      <c r="J29885"/>
      <c r="K29885"/>
      <c r="L29885" s="172"/>
    </row>
    <row r="29886" spans="7:12" x14ac:dyDescent="0.15">
      <c r="G29886"/>
      <c r="H29886"/>
      <c r="I29886"/>
      <c r="J29886"/>
      <c r="K29886"/>
      <c r="L29886" s="172"/>
    </row>
    <row r="29887" spans="7:12" x14ac:dyDescent="0.15">
      <c r="G29887"/>
      <c r="H29887"/>
      <c r="I29887"/>
      <c r="J29887"/>
      <c r="K29887"/>
      <c r="L29887" s="172"/>
    </row>
    <row r="29888" spans="7:12" x14ac:dyDescent="0.15">
      <c r="G29888"/>
      <c r="H29888"/>
      <c r="I29888"/>
      <c r="J29888"/>
      <c r="K29888"/>
      <c r="L29888" s="172"/>
    </row>
    <row r="29889" spans="7:12" x14ac:dyDescent="0.15">
      <c r="G29889"/>
      <c r="H29889"/>
      <c r="I29889"/>
      <c r="J29889"/>
      <c r="K29889"/>
      <c r="L29889" s="172"/>
    </row>
    <row r="29890" spans="7:12" x14ac:dyDescent="0.15">
      <c r="G29890"/>
      <c r="H29890"/>
      <c r="I29890"/>
      <c r="J29890"/>
      <c r="K29890"/>
      <c r="L29890" s="172"/>
    </row>
    <row r="29891" spans="7:12" x14ac:dyDescent="0.15">
      <c r="G29891"/>
      <c r="H29891"/>
      <c r="I29891"/>
      <c r="J29891"/>
      <c r="K29891"/>
      <c r="L29891" s="172"/>
    </row>
    <row r="29892" spans="7:12" x14ac:dyDescent="0.15">
      <c r="G29892"/>
      <c r="H29892"/>
      <c r="I29892"/>
      <c r="J29892"/>
      <c r="K29892"/>
      <c r="L29892" s="172"/>
    </row>
    <row r="29893" spans="7:12" x14ac:dyDescent="0.15">
      <c r="G29893"/>
      <c r="H29893"/>
      <c r="I29893"/>
      <c r="J29893"/>
      <c r="K29893"/>
      <c r="L29893" s="172"/>
    </row>
    <row r="29894" spans="7:12" x14ac:dyDescent="0.15">
      <c r="G29894"/>
      <c r="H29894"/>
      <c r="I29894"/>
      <c r="J29894"/>
      <c r="K29894"/>
      <c r="L29894" s="172"/>
    </row>
    <row r="29895" spans="7:12" x14ac:dyDescent="0.15">
      <c r="G29895"/>
      <c r="H29895"/>
      <c r="I29895"/>
      <c r="J29895"/>
      <c r="K29895"/>
      <c r="L29895" s="172"/>
    </row>
    <row r="29896" spans="7:12" x14ac:dyDescent="0.15">
      <c r="G29896"/>
      <c r="H29896"/>
      <c r="I29896"/>
      <c r="J29896"/>
      <c r="K29896"/>
      <c r="L29896" s="172"/>
    </row>
    <row r="29897" spans="7:12" x14ac:dyDescent="0.15">
      <c r="G29897"/>
      <c r="H29897"/>
      <c r="I29897"/>
      <c r="J29897"/>
      <c r="K29897"/>
      <c r="L29897" s="172"/>
    </row>
    <row r="29898" spans="7:12" x14ac:dyDescent="0.15">
      <c r="G29898"/>
      <c r="H29898"/>
      <c r="I29898"/>
      <c r="J29898"/>
      <c r="K29898"/>
      <c r="L29898" s="172"/>
    </row>
    <row r="29899" spans="7:12" x14ac:dyDescent="0.15">
      <c r="G29899"/>
      <c r="H29899"/>
      <c r="I29899"/>
      <c r="J29899"/>
      <c r="K29899"/>
      <c r="L29899" s="172"/>
    </row>
    <row r="29900" spans="7:12" x14ac:dyDescent="0.15">
      <c r="G29900"/>
      <c r="H29900"/>
      <c r="I29900"/>
      <c r="J29900"/>
      <c r="K29900"/>
      <c r="L29900" s="172"/>
    </row>
    <row r="29901" spans="7:12" x14ac:dyDescent="0.15">
      <c r="G29901"/>
      <c r="H29901"/>
      <c r="I29901"/>
      <c r="J29901"/>
      <c r="K29901"/>
      <c r="L29901" s="172"/>
    </row>
    <row r="29902" spans="7:12" x14ac:dyDescent="0.15">
      <c r="G29902"/>
      <c r="H29902"/>
      <c r="I29902"/>
      <c r="J29902"/>
      <c r="K29902"/>
      <c r="L29902" s="172"/>
    </row>
    <row r="29903" spans="7:12" x14ac:dyDescent="0.15">
      <c r="G29903"/>
      <c r="H29903"/>
      <c r="I29903"/>
      <c r="J29903"/>
      <c r="K29903"/>
      <c r="L29903" s="172"/>
    </row>
    <row r="29904" spans="7:12" x14ac:dyDescent="0.15">
      <c r="G29904"/>
      <c r="H29904"/>
      <c r="I29904"/>
      <c r="J29904"/>
      <c r="K29904"/>
      <c r="L29904" s="172"/>
    </row>
    <row r="29905" spans="7:12" x14ac:dyDescent="0.15">
      <c r="G29905"/>
      <c r="H29905"/>
      <c r="I29905"/>
      <c r="J29905"/>
      <c r="K29905"/>
      <c r="L29905" s="172"/>
    </row>
    <row r="29906" spans="7:12" x14ac:dyDescent="0.15">
      <c r="G29906"/>
      <c r="H29906"/>
      <c r="I29906"/>
      <c r="J29906"/>
      <c r="K29906"/>
      <c r="L29906" s="172"/>
    </row>
    <row r="29907" spans="7:12" x14ac:dyDescent="0.15">
      <c r="G29907"/>
      <c r="H29907"/>
      <c r="I29907"/>
      <c r="J29907"/>
      <c r="K29907"/>
      <c r="L29907" s="172"/>
    </row>
    <row r="29908" spans="7:12" x14ac:dyDescent="0.15">
      <c r="G29908"/>
      <c r="H29908"/>
      <c r="I29908"/>
      <c r="J29908"/>
      <c r="K29908"/>
      <c r="L29908" s="172"/>
    </row>
    <row r="29909" spans="7:12" x14ac:dyDescent="0.15">
      <c r="G29909"/>
      <c r="H29909"/>
      <c r="I29909"/>
      <c r="J29909"/>
      <c r="K29909"/>
      <c r="L29909" s="172"/>
    </row>
    <row r="29910" spans="7:12" x14ac:dyDescent="0.15">
      <c r="G29910"/>
      <c r="H29910"/>
      <c r="I29910"/>
      <c r="J29910"/>
      <c r="K29910"/>
      <c r="L29910" s="172"/>
    </row>
    <row r="29911" spans="7:12" x14ac:dyDescent="0.15">
      <c r="G29911"/>
      <c r="H29911"/>
      <c r="I29911"/>
      <c r="J29911"/>
      <c r="K29911"/>
      <c r="L29911" s="172"/>
    </row>
    <row r="29912" spans="7:12" x14ac:dyDescent="0.15">
      <c r="G29912"/>
      <c r="H29912"/>
      <c r="I29912"/>
      <c r="J29912"/>
      <c r="K29912"/>
      <c r="L29912" s="172"/>
    </row>
    <row r="29913" spans="7:12" x14ac:dyDescent="0.15">
      <c r="G29913"/>
      <c r="H29913"/>
      <c r="I29913"/>
      <c r="J29913"/>
      <c r="K29913"/>
      <c r="L29913" s="172"/>
    </row>
    <row r="29914" spans="7:12" x14ac:dyDescent="0.15">
      <c r="G29914"/>
      <c r="H29914"/>
      <c r="I29914"/>
      <c r="J29914"/>
      <c r="K29914"/>
      <c r="L29914" s="172"/>
    </row>
    <row r="29915" spans="7:12" x14ac:dyDescent="0.15">
      <c r="G29915"/>
      <c r="H29915"/>
      <c r="I29915"/>
      <c r="J29915"/>
      <c r="K29915"/>
      <c r="L29915" s="172"/>
    </row>
    <row r="29916" spans="7:12" x14ac:dyDescent="0.15">
      <c r="G29916"/>
      <c r="H29916"/>
      <c r="I29916"/>
      <c r="J29916"/>
      <c r="K29916"/>
      <c r="L29916" s="172"/>
    </row>
    <row r="29917" spans="7:12" x14ac:dyDescent="0.15">
      <c r="G29917"/>
      <c r="H29917"/>
      <c r="I29917"/>
      <c r="J29917"/>
      <c r="K29917"/>
      <c r="L29917" s="172"/>
    </row>
    <row r="29918" spans="7:12" x14ac:dyDescent="0.15">
      <c r="G29918"/>
      <c r="H29918"/>
      <c r="I29918"/>
      <c r="J29918"/>
      <c r="K29918"/>
      <c r="L29918" s="172"/>
    </row>
    <row r="29919" spans="7:12" x14ac:dyDescent="0.15">
      <c r="G29919"/>
      <c r="H29919"/>
      <c r="I29919"/>
      <c r="J29919"/>
      <c r="K29919"/>
      <c r="L29919" s="172"/>
    </row>
    <row r="29920" spans="7:12" x14ac:dyDescent="0.15">
      <c r="G29920"/>
      <c r="H29920"/>
      <c r="I29920"/>
      <c r="J29920"/>
      <c r="K29920"/>
      <c r="L29920" s="172"/>
    </row>
    <row r="29921" spans="7:12" x14ac:dyDescent="0.15">
      <c r="G29921"/>
      <c r="H29921"/>
      <c r="I29921"/>
      <c r="J29921"/>
      <c r="K29921"/>
      <c r="L29921" s="172"/>
    </row>
    <row r="29922" spans="7:12" x14ac:dyDescent="0.15">
      <c r="G29922"/>
      <c r="H29922"/>
      <c r="I29922"/>
      <c r="J29922"/>
      <c r="K29922"/>
      <c r="L29922" s="172"/>
    </row>
    <row r="29923" spans="7:12" x14ac:dyDescent="0.15">
      <c r="G29923"/>
      <c r="H29923"/>
      <c r="I29923"/>
      <c r="J29923"/>
      <c r="K29923"/>
      <c r="L29923" s="172"/>
    </row>
    <row r="29924" spans="7:12" x14ac:dyDescent="0.15">
      <c r="G29924"/>
      <c r="H29924"/>
      <c r="I29924"/>
      <c r="J29924"/>
      <c r="K29924"/>
      <c r="L29924" s="172"/>
    </row>
    <row r="29925" spans="7:12" x14ac:dyDescent="0.15">
      <c r="G29925"/>
      <c r="H29925"/>
      <c r="I29925"/>
      <c r="J29925"/>
      <c r="K29925"/>
      <c r="L29925" s="172"/>
    </row>
    <row r="29926" spans="7:12" x14ac:dyDescent="0.15">
      <c r="G29926"/>
      <c r="H29926"/>
      <c r="I29926"/>
      <c r="J29926"/>
      <c r="K29926"/>
      <c r="L29926" s="172"/>
    </row>
    <row r="29927" spans="7:12" x14ac:dyDescent="0.15">
      <c r="G29927"/>
      <c r="H29927"/>
      <c r="I29927"/>
      <c r="J29927"/>
      <c r="K29927"/>
      <c r="L29927" s="172"/>
    </row>
    <row r="29928" spans="7:12" x14ac:dyDescent="0.15">
      <c r="G29928"/>
      <c r="H29928"/>
      <c r="I29928"/>
      <c r="J29928"/>
      <c r="K29928"/>
      <c r="L29928" s="172"/>
    </row>
    <row r="29929" spans="7:12" x14ac:dyDescent="0.15">
      <c r="G29929"/>
      <c r="H29929"/>
      <c r="I29929"/>
      <c r="J29929"/>
      <c r="K29929"/>
      <c r="L29929" s="172"/>
    </row>
    <row r="29930" spans="7:12" x14ac:dyDescent="0.15">
      <c r="G29930"/>
      <c r="H29930"/>
      <c r="I29930"/>
      <c r="J29930"/>
      <c r="K29930"/>
      <c r="L29930" s="172"/>
    </row>
    <row r="29931" spans="7:12" x14ac:dyDescent="0.15">
      <c r="G29931"/>
      <c r="H29931"/>
      <c r="I29931"/>
      <c r="J29931"/>
      <c r="K29931"/>
      <c r="L29931" s="172"/>
    </row>
    <row r="29932" spans="7:12" x14ac:dyDescent="0.15">
      <c r="G29932"/>
      <c r="H29932"/>
      <c r="I29932"/>
      <c r="J29932"/>
      <c r="K29932"/>
      <c r="L29932" s="172"/>
    </row>
    <row r="29933" spans="7:12" x14ac:dyDescent="0.15">
      <c r="G29933"/>
      <c r="H29933"/>
      <c r="I29933"/>
      <c r="J29933"/>
      <c r="K29933"/>
      <c r="L29933" s="172"/>
    </row>
    <row r="29934" spans="7:12" x14ac:dyDescent="0.15">
      <c r="G29934"/>
      <c r="H29934"/>
      <c r="I29934"/>
      <c r="J29934"/>
      <c r="K29934"/>
      <c r="L29934" s="172"/>
    </row>
    <row r="29935" spans="7:12" x14ac:dyDescent="0.15">
      <c r="G29935"/>
      <c r="H29935"/>
      <c r="I29935"/>
      <c r="J29935"/>
      <c r="K29935"/>
      <c r="L29935" s="172"/>
    </row>
    <row r="29936" spans="7:12" x14ac:dyDescent="0.15">
      <c r="G29936"/>
      <c r="H29936"/>
      <c r="I29936"/>
      <c r="J29936"/>
      <c r="K29936"/>
      <c r="L29936" s="172"/>
    </row>
    <row r="29937" spans="7:12" x14ac:dyDescent="0.15">
      <c r="G29937"/>
      <c r="H29937"/>
      <c r="I29937"/>
      <c r="J29937"/>
      <c r="K29937"/>
      <c r="L29937" s="172"/>
    </row>
    <row r="29938" spans="7:12" x14ac:dyDescent="0.15">
      <c r="G29938"/>
      <c r="H29938"/>
      <c r="I29938"/>
      <c r="J29938"/>
      <c r="K29938"/>
      <c r="L29938" s="172"/>
    </row>
    <row r="29939" spans="7:12" x14ac:dyDescent="0.15">
      <c r="G29939"/>
      <c r="H29939"/>
      <c r="I29939"/>
      <c r="J29939"/>
      <c r="K29939"/>
      <c r="L29939" s="172"/>
    </row>
    <row r="29940" spans="7:12" x14ac:dyDescent="0.15">
      <c r="G29940"/>
      <c r="H29940"/>
      <c r="I29940"/>
      <c r="J29940"/>
      <c r="K29940"/>
      <c r="L29940" s="172"/>
    </row>
    <row r="29941" spans="7:12" x14ac:dyDescent="0.15">
      <c r="G29941"/>
      <c r="H29941"/>
      <c r="I29941"/>
      <c r="J29941"/>
      <c r="K29941"/>
      <c r="L29941" s="172"/>
    </row>
    <row r="29942" spans="7:12" x14ac:dyDescent="0.15">
      <c r="G29942"/>
      <c r="H29942"/>
      <c r="I29942"/>
      <c r="J29942"/>
      <c r="K29942"/>
      <c r="L29942" s="172"/>
    </row>
    <row r="29943" spans="7:12" x14ac:dyDescent="0.15">
      <c r="G29943"/>
      <c r="H29943"/>
      <c r="I29943"/>
      <c r="J29943"/>
      <c r="K29943"/>
      <c r="L29943" s="172"/>
    </row>
    <row r="29944" spans="7:12" x14ac:dyDescent="0.15">
      <c r="G29944"/>
      <c r="H29944"/>
      <c r="I29944"/>
      <c r="J29944"/>
      <c r="K29944"/>
      <c r="L29944" s="172"/>
    </row>
    <row r="29945" spans="7:12" x14ac:dyDescent="0.15">
      <c r="G29945"/>
      <c r="H29945"/>
      <c r="I29945"/>
      <c r="J29945"/>
      <c r="K29945"/>
      <c r="L29945" s="172"/>
    </row>
    <row r="29946" spans="7:12" x14ac:dyDescent="0.15">
      <c r="G29946"/>
      <c r="H29946"/>
      <c r="I29946"/>
      <c r="J29946"/>
      <c r="K29946"/>
      <c r="L29946" s="172"/>
    </row>
    <row r="29947" spans="7:12" x14ac:dyDescent="0.15">
      <c r="G29947"/>
      <c r="H29947"/>
      <c r="I29947"/>
      <c r="J29947"/>
      <c r="K29947"/>
      <c r="L29947" s="172"/>
    </row>
    <row r="29948" spans="7:12" x14ac:dyDescent="0.15">
      <c r="G29948"/>
      <c r="H29948"/>
      <c r="I29948"/>
      <c r="J29948"/>
      <c r="K29948"/>
      <c r="L29948" s="172"/>
    </row>
    <row r="29949" spans="7:12" x14ac:dyDescent="0.15">
      <c r="G29949"/>
      <c r="H29949"/>
      <c r="I29949"/>
      <c r="J29949"/>
      <c r="K29949"/>
      <c r="L29949" s="172"/>
    </row>
    <row r="29950" spans="7:12" x14ac:dyDescent="0.15">
      <c r="G29950"/>
      <c r="H29950"/>
      <c r="I29950"/>
      <c r="J29950"/>
      <c r="K29950"/>
      <c r="L29950" s="172"/>
    </row>
    <row r="29951" spans="7:12" x14ac:dyDescent="0.15">
      <c r="G29951"/>
      <c r="H29951"/>
      <c r="I29951"/>
      <c r="J29951"/>
      <c r="K29951"/>
      <c r="L29951" s="172"/>
    </row>
    <row r="29952" spans="7:12" x14ac:dyDescent="0.15">
      <c r="G29952"/>
      <c r="H29952"/>
      <c r="I29952"/>
      <c r="J29952"/>
      <c r="K29952"/>
      <c r="L29952" s="172"/>
    </row>
    <row r="29953" spans="7:12" x14ac:dyDescent="0.15">
      <c r="G29953"/>
      <c r="H29953"/>
      <c r="I29953"/>
      <c r="J29953"/>
      <c r="K29953"/>
      <c r="L29953" s="172"/>
    </row>
    <row r="29954" spans="7:12" x14ac:dyDescent="0.15">
      <c r="G29954"/>
      <c r="H29954"/>
      <c r="I29954"/>
      <c r="J29954"/>
      <c r="K29954"/>
      <c r="L29954" s="172"/>
    </row>
    <row r="29955" spans="7:12" x14ac:dyDescent="0.15">
      <c r="G29955"/>
      <c r="H29955"/>
      <c r="I29955"/>
      <c r="J29955"/>
      <c r="K29955"/>
      <c r="L29955" s="172"/>
    </row>
    <row r="29956" spans="7:12" x14ac:dyDescent="0.15">
      <c r="G29956"/>
      <c r="H29956"/>
      <c r="I29956"/>
      <c r="J29956"/>
      <c r="K29956"/>
      <c r="L29956" s="172"/>
    </row>
    <row r="29957" spans="7:12" x14ac:dyDescent="0.15">
      <c r="G29957"/>
      <c r="H29957"/>
      <c r="I29957"/>
      <c r="J29957"/>
      <c r="K29957"/>
      <c r="L29957" s="172"/>
    </row>
    <row r="29958" spans="7:12" x14ac:dyDescent="0.15">
      <c r="G29958"/>
      <c r="H29958"/>
      <c r="I29958"/>
      <c r="J29958"/>
      <c r="K29958"/>
      <c r="L29958" s="172"/>
    </row>
    <row r="29959" spans="7:12" x14ac:dyDescent="0.15">
      <c r="G29959"/>
      <c r="H29959"/>
      <c r="I29959"/>
      <c r="J29959"/>
      <c r="K29959"/>
      <c r="L29959" s="172"/>
    </row>
    <row r="29960" spans="7:12" x14ac:dyDescent="0.15">
      <c r="G29960"/>
      <c r="H29960"/>
      <c r="I29960"/>
      <c r="J29960"/>
      <c r="K29960"/>
      <c r="L29960" s="172"/>
    </row>
    <row r="29961" spans="7:12" x14ac:dyDescent="0.15">
      <c r="G29961"/>
      <c r="H29961"/>
      <c r="I29961"/>
      <c r="J29961"/>
      <c r="K29961"/>
      <c r="L29961" s="172"/>
    </row>
    <row r="29962" spans="7:12" x14ac:dyDescent="0.15">
      <c r="G29962"/>
      <c r="H29962"/>
      <c r="I29962"/>
      <c r="J29962"/>
      <c r="K29962"/>
      <c r="L29962" s="172"/>
    </row>
    <row r="29963" spans="7:12" x14ac:dyDescent="0.15">
      <c r="G29963"/>
      <c r="H29963"/>
      <c r="I29963"/>
      <c r="J29963"/>
      <c r="K29963"/>
      <c r="L29963" s="172"/>
    </row>
    <row r="29964" spans="7:12" x14ac:dyDescent="0.15">
      <c r="G29964"/>
      <c r="H29964"/>
      <c r="I29964"/>
      <c r="J29964"/>
      <c r="K29964"/>
      <c r="L29964" s="172"/>
    </row>
    <row r="29965" spans="7:12" x14ac:dyDescent="0.15">
      <c r="G29965"/>
      <c r="H29965"/>
      <c r="I29965"/>
      <c r="J29965"/>
      <c r="K29965"/>
      <c r="L29965" s="172"/>
    </row>
    <row r="29966" spans="7:12" x14ac:dyDescent="0.15">
      <c r="G29966"/>
      <c r="H29966"/>
      <c r="I29966"/>
      <c r="J29966"/>
      <c r="K29966"/>
      <c r="L29966" s="172"/>
    </row>
    <row r="29967" spans="7:12" x14ac:dyDescent="0.15">
      <c r="G29967"/>
      <c r="H29967"/>
      <c r="I29967"/>
      <c r="J29967"/>
      <c r="K29967"/>
      <c r="L29967" s="172"/>
    </row>
    <row r="29968" spans="7:12" x14ac:dyDescent="0.15">
      <c r="G29968"/>
      <c r="H29968"/>
      <c r="I29968"/>
      <c r="J29968"/>
      <c r="K29968"/>
      <c r="L29968" s="172"/>
    </row>
    <row r="29969" spans="7:12" x14ac:dyDescent="0.15">
      <c r="G29969"/>
      <c r="H29969"/>
      <c r="I29969"/>
      <c r="J29969"/>
      <c r="K29969"/>
      <c r="L29969" s="172"/>
    </row>
    <row r="29970" spans="7:12" x14ac:dyDescent="0.15">
      <c r="G29970"/>
      <c r="H29970"/>
      <c r="I29970"/>
      <c r="J29970"/>
      <c r="K29970"/>
      <c r="L29970" s="172"/>
    </row>
    <row r="29971" spans="7:12" x14ac:dyDescent="0.15">
      <c r="G29971"/>
      <c r="H29971"/>
      <c r="I29971"/>
      <c r="J29971"/>
      <c r="K29971"/>
      <c r="L29971" s="172"/>
    </row>
    <row r="29972" spans="7:12" x14ac:dyDescent="0.15">
      <c r="G29972"/>
      <c r="H29972"/>
      <c r="I29972"/>
      <c r="J29972"/>
      <c r="K29972"/>
      <c r="L29972" s="172"/>
    </row>
    <row r="29973" spans="7:12" x14ac:dyDescent="0.15">
      <c r="G29973"/>
      <c r="H29973"/>
      <c r="I29973"/>
      <c r="J29973"/>
      <c r="K29973"/>
      <c r="L29973" s="172"/>
    </row>
    <row r="29974" spans="7:12" x14ac:dyDescent="0.15">
      <c r="G29974"/>
      <c r="H29974"/>
      <c r="I29974"/>
      <c r="J29974"/>
      <c r="K29974"/>
      <c r="L29974" s="172"/>
    </row>
    <row r="29975" spans="7:12" x14ac:dyDescent="0.15">
      <c r="G29975"/>
      <c r="H29975"/>
      <c r="I29975"/>
      <c r="J29975"/>
      <c r="K29975"/>
      <c r="L29975" s="172"/>
    </row>
    <row r="29976" spans="7:12" x14ac:dyDescent="0.15">
      <c r="G29976"/>
      <c r="H29976"/>
      <c r="I29976"/>
      <c r="J29976"/>
      <c r="K29976"/>
      <c r="L29976" s="172"/>
    </row>
    <row r="29977" spans="7:12" x14ac:dyDescent="0.15">
      <c r="G29977"/>
      <c r="H29977"/>
      <c r="I29977"/>
      <c r="J29977"/>
      <c r="K29977"/>
      <c r="L29977" s="172"/>
    </row>
    <row r="29978" spans="7:12" x14ac:dyDescent="0.15">
      <c r="G29978"/>
      <c r="H29978"/>
      <c r="I29978"/>
      <c r="J29978"/>
      <c r="K29978"/>
      <c r="L29978" s="172"/>
    </row>
    <row r="29979" spans="7:12" x14ac:dyDescent="0.15">
      <c r="G29979"/>
      <c r="H29979"/>
      <c r="I29979"/>
      <c r="J29979"/>
      <c r="K29979"/>
      <c r="L29979" s="172"/>
    </row>
    <row r="29980" spans="7:12" x14ac:dyDescent="0.15">
      <c r="G29980"/>
      <c r="H29980"/>
      <c r="I29980"/>
      <c r="J29980"/>
      <c r="K29980"/>
      <c r="L29980" s="172"/>
    </row>
    <row r="29981" spans="7:12" x14ac:dyDescent="0.15">
      <c r="G29981"/>
      <c r="H29981"/>
      <c r="I29981"/>
      <c r="J29981"/>
      <c r="K29981"/>
      <c r="L29981" s="172"/>
    </row>
    <row r="29982" spans="7:12" x14ac:dyDescent="0.15">
      <c r="G29982"/>
      <c r="H29982"/>
      <c r="I29982"/>
      <c r="J29982"/>
      <c r="K29982"/>
      <c r="L29982" s="172"/>
    </row>
    <row r="29983" spans="7:12" x14ac:dyDescent="0.15">
      <c r="G29983"/>
      <c r="H29983"/>
      <c r="I29983"/>
      <c r="J29983"/>
      <c r="K29983"/>
      <c r="L29983" s="172"/>
    </row>
    <row r="29984" spans="7:12" x14ac:dyDescent="0.15">
      <c r="G29984"/>
      <c r="H29984"/>
      <c r="I29984"/>
      <c r="J29984"/>
      <c r="K29984"/>
      <c r="L29984" s="172"/>
    </row>
    <row r="29985" spans="7:12" x14ac:dyDescent="0.15">
      <c r="G29985"/>
      <c r="H29985"/>
      <c r="I29985"/>
      <c r="J29985"/>
      <c r="K29985"/>
      <c r="L29985" s="172"/>
    </row>
    <row r="29986" spans="7:12" x14ac:dyDescent="0.15">
      <c r="G29986"/>
      <c r="H29986"/>
      <c r="I29986"/>
      <c r="J29986"/>
      <c r="K29986"/>
      <c r="L29986" s="172"/>
    </row>
    <row r="29987" spans="7:12" x14ac:dyDescent="0.15">
      <c r="G29987"/>
      <c r="H29987"/>
      <c r="I29987"/>
      <c r="J29987"/>
      <c r="K29987"/>
      <c r="L29987" s="172"/>
    </row>
    <row r="29988" spans="7:12" x14ac:dyDescent="0.15">
      <c r="G29988"/>
      <c r="H29988"/>
      <c r="I29988"/>
      <c r="J29988"/>
      <c r="K29988"/>
      <c r="L29988" s="172"/>
    </row>
    <row r="29989" spans="7:12" x14ac:dyDescent="0.15">
      <c r="G29989"/>
      <c r="H29989"/>
      <c r="I29989"/>
      <c r="J29989"/>
      <c r="K29989"/>
      <c r="L29989" s="172"/>
    </row>
    <row r="29990" spans="7:12" x14ac:dyDescent="0.15">
      <c r="G29990"/>
      <c r="H29990"/>
      <c r="I29990"/>
      <c r="J29990"/>
      <c r="K29990"/>
      <c r="L29990" s="172"/>
    </row>
    <row r="29991" spans="7:12" x14ac:dyDescent="0.15">
      <c r="G29991"/>
      <c r="H29991"/>
      <c r="I29991"/>
      <c r="J29991"/>
      <c r="K29991"/>
      <c r="L29991" s="172"/>
    </row>
    <row r="29992" spans="7:12" x14ac:dyDescent="0.15">
      <c r="G29992"/>
      <c r="H29992"/>
      <c r="I29992"/>
      <c r="J29992"/>
      <c r="K29992"/>
      <c r="L29992" s="172"/>
    </row>
    <row r="29993" spans="7:12" x14ac:dyDescent="0.15">
      <c r="G29993"/>
      <c r="H29993"/>
      <c r="I29993"/>
      <c r="J29993"/>
      <c r="K29993"/>
      <c r="L29993" s="172"/>
    </row>
    <row r="29994" spans="7:12" x14ac:dyDescent="0.15">
      <c r="G29994"/>
      <c r="H29994"/>
      <c r="I29994"/>
      <c r="J29994"/>
      <c r="K29994"/>
      <c r="L29994" s="172"/>
    </row>
    <row r="29995" spans="7:12" x14ac:dyDescent="0.15">
      <c r="G29995"/>
      <c r="H29995"/>
      <c r="I29995"/>
      <c r="J29995"/>
      <c r="K29995"/>
      <c r="L29995" s="172"/>
    </row>
    <row r="29996" spans="7:12" x14ac:dyDescent="0.15">
      <c r="G29996"/>
      <c r="H29996"/>
      <c r="I29996"/>
      <c r="J29996"/>
      <c r="K29996"/>
      <c r="L29996" s="172"/>
    </row>
    <row r="29997" spans="7:12" x14ac:dyDescent="0.15">
      <c r="G29997"/>
      <c r="H29997"/>
      <c r="I29997"/>
      <c r="J29997"/>
      <c r="K29997"/>
      <c r="L29997" s="172"/>
    </row>
    <row r="29998" spans="7:12" x14ac:dyDescent="0.15">
      <c r="G29998"/>
      <c r="H29998"/>
      <c r="I29998"/>
      <c r="J29998"/>
      <c r="K29998"/>
      <c r="L29998" s="172"/>
    </row>
    <row r="29999" spans="7:12" x14ac:dyDescent="0.15">
      <c r="G29999"/>
      <c r="H29999"/>
      <c r="I29999"/>
      <c r="J29999"/>
      <c r="K29999"/>
      <c r="L29999" s="172"/>
    </row>
    <row r="30000" spans="7:12" x14ac:dyDescent="0.15">
      <c r="G30000"/>
      <c r="H30000"/>
      <c r="I30000"/>
      <c r="J30000"/>
      <c r="K30000"/>
      <c r="L30000" s="172"/>
    </row>
    <row r="30001" spans="7:12" x14ac:dyDescent="0.15">
      <c r="G30001"/>
      <c r="H30001"/>
      <c r="I30001"/>
      <c r="J30001"/>
      <c r="K30001"/>
      <c r="L30001" s="172"/>
    </row>
    <row r="30002" spans="7:12" x14ac:dyDescent="0.15">
      <c r="G30002"/>
      <c r="H30002"/>
      <c r="I30002"/>
      <c r="J30002"/>
      <c r="K30002"/>
      <c r="L30002" s="172"/>
    </row>
    <row r="30003" spans="7:12" x14ac:dyDescent="0.15">
      <c r="G30003"/>
      <c r="H30003"/>
      <c r="I30003"/>
      <c r="J30003"/>
      <c r="K30003"/>
      <c r="L30003" s="172"/>
    </row>
    <row r="30004" spans="7:12" x14ac:dyDescent="0.15">
      <c r="G30004"/>
      <c r="H30004"/>
      <c r="I30004"/>
      <c r="J30004"/>
      <c r="K30004"/>
      <c r="L30004" s="172"/>
    </row>
    <row r="30005" spans="7:12" x14ac:dyDescent="0.15">
      <c r="G30005"/>
      <c r="H30005"/>
      <c r="I30005"/>
      <c r="J30005"/>
      <c r="K30005"/>
      <c r="L30005" s="172"/>
    </row>
    <row r="30006" spans="7:12" x14ac:dyDescent="0.15">
      <c r="G30006"/>
      <c r="H30006"/>
      <c r="I30006"/>
      <c r="J30006"/>
      <c r="K30006"/>
      <c r="L30006" s="172"/>
    </row>
    <row r="30007" spans="7:12" x14ac:dyDescent="0.15">
      <c r="G30007"/>
      <c r="H30007"/>
      <c r="I30007"/>
      <c r="J30007"/>
      <c r="K30007"/>
      <c r="L30007" s="172"/>
    </row>
    <row r="30008" spans="7:12" x14ac:dyDescent="0.15">
      <c r="G30008"/>
      <c r="H30008"/>
      <c r="I30008"/>
      <c r="J30008"/>
      <c r="K30008"/>
      <c r="L30008" s="172"/>
    </row>
    <row r="30009" spans="7:12" x14ac:dyDescent="0.15">
      <c r="G30009"/>
      <c r="H30009"/>
      <c r="I30009"/>
      <c r="J30009"/>
      <c r="K30009"/>
      <c r="L30009" s="172"/>
    </row>
    <row r="30010" spans="7:12" x14ac:dyDescent="0.15">
      <c r="G30010"/>
      <c r="H30010"/>
      <c r="I30010"/>
      <c r="J30010"/>
      <c r="K30010"/>
      <c r="L30010" s="172"/>
    </row>
    <row r="30011" spans="7:12" x14ac:dyDescent="0.15">
      <c r="G30011"/>
      <c r="H30011"/>
      <c r="I30011"/>
      <c r="J30011"/>
      <c r="K30011"/>
      <c r="L30011" s="172"/>
    </row>
    <row r="30012" spans="7:12" x14ac:dyDescent="0.15">
      <c r="G30012"/>
      <c r="H30012"/>
      <c r="I30012"/>
      <c r="J30012"/>
      <c r="K30012"/>
      <c r="L30012" s="172"/>
    </row>
    <row r="30013" spans="7:12" x14ac:dyDescent="0.15">
      <c r="G30013"/>
      <c r="H30013"/>
      <c r="I30013"/>
      <c r="J30013"/>
      <c r="K30013"/>
      <c r="L30013" s="172"/>
    </row>
    <row r="30014" spans="7:12" x14ac:dyDescent="0.15">
      <c r="G30014"/>
      <c r="H30014"/>
      <c r="I30014"/>
      <c r="J30014"/>
      <c r="K30014"/>
      <c r="L30014" s="172"/>
    </row>
    <row r="30015" spans="7:12" x14ac:dyDescent="0.15">
      <c r="G30015"/>
      <c r="H30015"/>
      <c r="I30015"/>
      <c r="J30015"/>
      <c r="K30015"/>
      <c r="L30015" s="172"/>
    </row>
    <row r="30016" spans="7:12" x14ac:dyDescent="0.15">
      <c r="G30016"/>
      <c r="H30016"/>
      <c r="I30016"/>
      <c r="J30016"/>
      <c r="K30016"/>
      <c r="L30016" s="172"/>
    </row>
    <row r="30017" spans="7:12" x14ac:dyDescent="0.15">
      <c r="G30017"/>
      <c r="H30017"/>
      <c r="I30017"/>
      <c r="J30017"/>
      <c r="K30017"/>
      <c r="L30017" s="172"/>
    </row>
    <row r="30018" spans="7:12" x14ac:dyDescent="0.15">
      <c r="G30018"/>
      <c r="H30018"/>
      <c r="I30018"/>
      <c r="J30018"/>
      <c r="K30018"/>
      <c r="L30018" s="172"/>
    </row>
    <row r="30019" spans="7:12" x14ac:dyDescent="0.15">
      <c r="G30019"/>
      <c r="H30019"/>
      <c r="I30019"/>
      <c r="J30019"/>
      <c r="K30019"/>
      <c r="L30019" s="172"/>
    </row>
    <row r="30020" spans="7:12" x14ac:dyDescent="0.15">
      <c r="G30020"/>
      <c r="H30020"/>
      <c r="I30020"/>
      <c r="J30020"/>
      <c r="K30020"/>
      <c r="L30020" s="172"/>
    </row>
    <row r="30021" spans="7:12" x14ac:dyDescent="0.15">
      <c r="G30021"/>
      <c r="H30021"/>
      <c r="I30021"/>
      <c r="J30021"/>
      <c r="K30021"/>
      <c r="L30021" s="172"/>
    </row>
    <row r="30022" spans="7:12" x14ac:dyDescent="0.15">
      <c r="G30022"/>
      <c r="H30022"/>
      <c r="I30022"/>
      <c r="J30022"/>
      <c r="K30022"/>
      <c r="L30022" s="172"/>
    </row>
    <row r="30023" spans="7:12" x14ac:dyDescent="0.15">
      <c r="G30023"/>
      <c r="H30023"/>
      <c r="I30023"/>
      <c r="J30023"/>
      <c r="K30023"/>
      <c r="L30023" s="172"/>
    </row>
    <row r="30024" spans="7:12" x14ac:dyDescent="0.15">
      <c r="G30024"/>
      <c r="H30024"/>
      <c r="I30024"/>
      <c r="J30024"/>
      <c r="K30024"/>
      <c r="L30024" s="172"/>
    </row>
    <row r="30025" spans="7:12" x14ac:dyDescent="0.15">
      <c r="G30025"/>
      <c r="H30025"/>
      <c r="I30025"/>
      <c r="J30025"/>
      <c r="K30025"/>
      <c r="L30025" s="172"/>
    </row>
    <row r="30026" spans="7:12" x14ac:dyDescent="0.15">
      <c r="G30026"/>
      <c r="H30026"/>
      <c r="I30026"/>
      <c r="J30026"/>
      <c r="K30026"/>
      <c r="L30026" s="172"/>
    </row>
    <row r="30027" spans="7:12" x14ac:dyDescent="0.15">
      <c r="G30027"/>
      <c r="H30027"/>
      <c r="I30027"/>
      <c r="J30027"/>
      <c r="K30027"/>
      <c r="L30027" s="172"/>
    </row>
    <row r="30028" spans="7:12" x14ac:dyDescent="0.15">
      <c r="G30028"/>
      <c r="H30028"/>
      <c r="I30028"/>
      <c r="J30028"/>
      <c r="K30028"/>
      <c r="L30028" s="172"/>
    </row>
    <row r="30029" spans="7:12" x14ac:dyDescent="0.15">
      <c r="G30029"/>
      <c r="H30029"/>
      <c r="I30029"/>
      <c r="J30029"/>
      <c r="K30029"/>
      <c r="L30029" s="172"/>
    </row>
    <row r="30030" spans="7:12" x14ac:dyDescent="0.15">
      <c r="G30030"/>
      <c r="H30030"/>
      <c r="I30030"/>
      <c r="J30030"/>
      <c r="K30030"/>
      <c r="L30030" s="172"/>
    </row>
    <row r="30031" spans="7:12" x14ac:dyDescent="0.15">
      <c r="G30031"/>
      <c r="H30031"/>
      <c r="I30031"/>
      <c r="J30031"/>
      <c r="K30031"/>
      <c r="L30031" s="172"/>
    </row>
    <row r="30032" spans="7:12" x14ac:dyDescent="0.15">
      <c r="G30032"/>
      <c r="H30032"/>
      <c r="I30032"/>
      <c r="J30032"/>
      <c r="K30032"/>
      <c r="L30032" s="172"/>
    </row>
    <row r="30033" spans="7:12" x14ac:dyDescent="0.15">
      <c r="G30033"/>
      <c r="H30033"/>
      <c r="I30033"/>
      <c r="J30033"/>
      <c r="K30033"/>
      <c r="L30033" s="172"/>
    </row>
    <row r="30034" spans="7:12" x14ac:dyDescent="0.15">
      <c r="G30034"/>
      <c r="H30034"/>
      <c r="I30034"/>
      <c r="J30034"/>
      <c r="K30034"/>
      <c r="L30034" s="172"/>
    </row>
    <row r="30035" spans="7:12" x14ac:dyDescent="0.15">
      <c r="G30035"/>
      <c r="H30035"/>
      <c r="I30035"/>
      <c r="J30035"/>
      <c r="K30035"/>
      <c r="L30035" s="172"/>
    </row>
    <row r="30036" spans="7:12" x14ac:dyDescent="0.15">
      <c r="G30036"/>
      <c r="H30036"/>
      <c r="I30036"/>
      <c r="J30036"/>
      <c r="K30036"/>
      <c r="L30036" s="172"/>
    </row>
    <row r="30037" spans="7:12" x14ac:dyDescent="0.15">
      <c r="G30037"/>
      <c r="H30037"/>
      <c r="I30037"/>
      <c r="J30037"/>
      <c r="K30037"/>
      <c r="L30037" s="172"/>
    </row>
    <row r="30038" spans="7:12" x14ac:dyDescent="0.15">
      <c r="G30038"/>
      <c r="H30038"/>
      <c r="I30038"/>
      <c r="J30038"/>
      <c r="K30038"/>
      <c r="L30038" s="172"/>
    </row>
    <row r="30039" spans="7:12" x14ac:dyDescent="0.15">
      <c r="G30039"/>
      <c r="H30039"/>
      <c r="I30039"/>
      <c r="J30039"/>
      <c r="K30039"/>
      <c r="L30039" s="172"/>
    </row>
    <row r="30040" spans="7:12" x14ac:dyDescent="0.15">
      <c r="G30040"/>
      <c r="H30040"/>
      <c r="I30040"/>
      <c r="J30040"/>
      <c r="K30040"/>
      <c r="L30040" s="172"/>
    </row>
    <row r="30041" spans="7:12" x14ac:dyDescent="0.15">
      <c r="G30041"/>
      <c r="H30041"/>
      <c r="I30041"/>
      <c r="J30041"/>
      <c r="K30041"/>
      <c r="L30041" s="172"/>
    </row>
    <row r="30042" spans="7:12" x14ac:dyDescent="0.15">
      <c r="G30042"/>
      <c r="H30042"/>
      <c r="I30042"/>
      <c r="J30042"/>
      <c r="K30042"/>
      <c r="L30042" s="172"/>
    </row>
    <row r="30043" spans="7:12" x14ac:dyDescent="0.15">
      <c r="G30043"/>
      <c r="H30043"/>
      <c r="I30043"/>
      <c r="J30043"/>
      <c r="K30043"/>
      <c r="L30043" s="172"/>
    </row>
    <row r="30044" spans="7:12" x14ac:dyDescent="0.15">
      <c r="G30044"/>
      <c r="H30044"/>
      <c r="I30044"/>
      <c r="J30044"/>
      <c r="K30044"/>
      <c r="L30044" s="172"/>
    </row>
    <row r="30045" spans="7:12" x14ac:dyDescent="0.15">
      <c r="G30045"/>
      <c r="H30045"/>
      <c r="I30045"/>
      <c r="J30045"/>
      <c r="K30045"/>
      <c r="L30045" s="172"/>
    </row>
    <row r="30046" spans="7:12" x14ac:dyDescent="0.15">
      <c r="G30046"/>
      <c r="H30046"/>
      <c r="I30046"/>
      <c r="J30046"/>
      <c r="K30046"/>
      <c r="L30046" s="172"/>
    </row>
    <row r="30047" spans="7:12" x14ac:dyDescent="0.15">
      <c r="G30047"/>
      <c r="H30047"/>
      <c r="I30047"/>
      <c r="J30047"/>
      <c r="K30047"/>
      <c r="L30047" s="172"/>
    </row>
    <row r="30048" spans="7:12" x14ac:dyDescent="0.15">
      <c r="G30048"/>
      <c r="H30048"/>
      <c r="I30048"/>
      <c r="J30048"/>
      <c r="K30048"/>
      <c r="L30048" s="172"/>
    </row>
    <row r="30049" spans="7:12" x14ac:dyDescent="0.15">
      <c r="G30049"/>
      <c r="H30049"/>
      <c r="I30049"/>
      <c r="J30049"/>
      <c r="K30049"/>
      <c r="L30049" s="172"/>
    </row>
    <row r="30050" spans="7:12" x14ac:dyDescent="0.15">
      <c r="G30050"/>
      <c r="H30050"/>
      <c r="I30050"/>
      <c r="J30050"/>
      <c r="K30050"/>
      <c r="L30050" s="172"/>
    </row>
    <row r="30051" spans="7:12" x14ac:dyDescent="0.15">
      <c r="G30051"/>
      <c r="H30051"/>
      <c r="I30051"/>
      <c r="J30051"/>
      <c r="K30051"/>
      <c r="L30051" s="172"/>
    </row>
    <row r="30052" spans="7:12" x14ac:dyDescent="0.15">
      <c r="G30052"/>
      <c r="H30052"/>
      <c r="I30052"/>
      <c r="J30052"/>
      <c r="K30052"/>
      <c r="L30052" s="172"/>
    </row>
    <row r="30053" spans="7:12" x14ac:dyDescent="0.15">
      <c r="G30053"/>
      <c r="H30053"/>
      <c r="I30053"/>
      <c r="J30053"/>
      <c r="K30053"/>
      <c r="L30053" s="172"/>
    </row>
    <row r="30054" spans="7:12" x14ac:dyDescent="0.15">
      <c r="G30054"/>
      <c r="H30054"/>
      <c r="I30054"/>
      <c r="J30054"/>
      <c r="K30054"/>
      <c r="L30054" s="172"/>
    </row>
    <row r="30055" spans="7:12" x14ac:dyDescent="0.15">
      <c r="G30055"/>
      <c r="H30055"/>
      <c r="I30055"/>
      <c r="J30055"/>
      <c r="K30055"/>
      <c r="L30055" s="172"/>
    </row>
    <row r="30056" spans="7:12" x14ac:dyDescent="0.15">
      <c r="G30056"/>
      <c r="H30056"/>
      <c r="I30056"/>
      <c r="J30056"/>
      <c r="K30056"/>
      <c r="L30056" s="172"/>
    </row>
    <row r="30057" spans="7:12" x14ac:dyDescent="0.15">
      <c r="G30057"/>
      <c r="H30057"/>
      <c r="I30057"/>
      <c r="J30057"/>
      <c r="K30057"/>
      <c r="L30057" s="172"/>
    </row>
    <row r="30058" spans="7:12" x14ac:dyDescent="0.15">
      <c r="G30058"/>
      <c r="H30058"/>
      <c r="I30058"/>
      <c r="J30058"/>
      <c r="K30058"/>
      <c r="L30058" s="172"/>
    </row>
    <row r="30059" spans="7:12" x14ac:dyDescent="0.15">
      <c r="G30059"/>
      <c r="H30059"/>
      <c r="I30059"/>
      <c r="J30059"/>
      <c r="K30059"/>
      <c r="L30059" s="172"/>
    </row>
    <row r="30060" spans="7:12" x14ac:dyDescent="0.15">
      <c r="G30060"/>
      <c r="H30060"/>
      <c r="I30060"/>
      <c r="J30060"/>
      <c r="K30060"/>
      <c r="L30060" s="172"/>
    </row>
    <row r="30061" spans="7:12" x14ac:dyDescent="0.15">
      <c r="G30061"/>
      <c r="H30061"/>
      <c r="I30061"/>
      <c r="J30061"/>
      <c r="K30061"/>
      <c r="L30061" s="172"/>
    </row>
    <row r="30062" spans="7:12" x14ac:dyDescent="0.15">
      <c r="G30062"/>
      <c r="H30062"/>
      <c r="I30062"/>
      <c r="J30062"/>
      <c r="K30062"/>
      <c r="L30062" s="172"/>
    </row>
    <row r="30063" spans="7:12" x14ac:dyDescent="0.15">
      <c r="G30063"/>
      <c r="H30063"/>
      <c r="I30063"/>
      <c r="J30063"/>
      <c r="K30063"/>
      <c r="L30063" s="172"/>
    </row>
    <row r="30064" spans="7:12" x14ac:dyDescent="0.15">
      <c r="G30064"/>
      <c r="H30064"/>
      <c r="I30064"/>
      <c r="J30064"/>
      <c r="K30064"/>
      <c r="L30064" s="172"/>
    </row>
    <row r="30065" spans="7:12" x14ac:dyDescent="0.15">
      <c r="G30065"/>
      <c r="H30065"/>
      <c r="I30065"/>
      <c r="J30065"/>
      <c r="K30065"/>
      <c r="L30065" s="172"/>
    </row>
    <row r="30066" spans="7:12" x14ac:dyDescent="0.15">
      <c r="G30066"/>
      <c r="H30066"/>
      <c r="I30066"/>
      <c r="J30066"/>
      <c r="K30066"/>
      <c r="L30066" s="172"/>
    </row>
    <row r="30067" spans="7:12" x14ac:dyDescent="0.15">
      <c r="G30067"/>
      <c r="H30067"/>
      <c r="I30067"/>
      <c r="J30067"/>
      <c r="K30067"/>
      <c r="L30067" s="172"/>
    </row>
    <row r="30068" spans="7:12" x14ac:dyDescent="0.15">
      <c r="G30068"/>
      <c r="H30068"/>
      <c r="I30068"/>
      <c r="J30068"/>
      <c r="K30068"/>
      <c r="L30068" s="172"/>
    </row>
    <row r="30069" spans="7:12" x14ac:dyDescent="0.15">
      <c r="G30069"/>
      <c r="H30069"/>
      <c r="I30069"/>
      <c r="J30069"/>
      <c r="K30069"/>
      <c r="L30069" s="172"/>
    </row>
    <row r="30070" spans="7:12" x14ac:dyDescent="0.15">
      <c r="G30070"/>
      <c r="H30070"/>
      <c r="I30070"/>
      <c r="J30070"/>
      <c r="K30070"/>
      <c r="L30070" s="172"/>
    </row>
    <row r="30071" spans="7:12" x14ac:dyDescent="0.15">
      <c r="G30071"/>
      <c r="H30071"/>
      <c r="I30071"/>
      <c r="J30071"/>
      <c r="K30071"/>
      <c r="L30071" s="172"/>
    </row>
    <row r="30072" spans="7:12" x14ac:dyDescent="0.15">
      <c r="G30072"/>
      <c r="H30072"/>
      <c r="I30072"/>
      <c r="J30072"/>
      <c r="K30072"/>
      <c r="L30072" s="172"/>
    </row>
    <row r="30073" spans="7:12" x14ac:dyDescent="0.15">
      <c r="G30073"/>
      <c r="H30073"/>
      <c r="I30073"/>
      <c r="J30073"/>
      <c r="K30073"/>
      <c r="L30073" s="172"/>
    </row>
    <row r="30074" spans="7:12" x14ac:dyDescent="0.15">
      <c r="G30074"/>
      <c r="H30074"/>
      <c r="I30074"/>
      <c r="J30074"/>
      <c r="K30074"/>
      <c r="L30074" s="172"/>
    </row>
    <row r="30075" spans="7:12" x14ac:dyDescent="0.15">
      <c r="G30075"/>
      <c r="H30075"/>
      <c r="I30075"/>
      <c r="J30075"/>
      <c r="K30075"/>
      <c r="L30075" s="172"/>
    </row>
    <row r="30076" spans="7:12" x14ac:dyDescent="0.15">
      <c r="G30076"/>
      <c r="H30076"/>
      <c r="I30076"/>
      <c r="J30076"/>
      <c r="K30076"/>
      <c r="L30076" s="172"/>
    </row>
    <row r="30077" spans="7:12" x14ac:dyDescent="0.15">
      <c r="G30077"/>
      <c r="H30077"/>
      <c r="I30077"/>
      <c r="J30077"/>
      <c r="K30077"/>
      <c r="L30077" s="172"/>
    </row>
    <row r="30078" spans="7:12" x14ac:dyDescent="0.15">
      <c r="G30078"/>
      <c r="H30078"/>
      <c r="I30078"/>
      <c r="J30078"/>
      <c r="K30078"/>
      <c r="L30078" s="172"/>
    </row>
    <row r="30079" spans="7:12" x14ac:dyDescent="0.15">
      <c r="G30079"/>
      <c r="H30079"/>
      <c r="I30079"/>
      <c r="J30079"/>
      <c r="K30079"/>
      <c r="L30079" s="172"/>
    </row>
    <row r="30080" spans="7:12" x14ac:dyDescent="0.15">
      <c r="G30080"/>
      <c r="H30080"/>
      <c r="I30080"/>
      <c r="J30080"/>
      <c r="K30080"/>
      <c r="L30080" s="172"/>
    </row>
    <row r="30081" spans="7:12" x14ac:dyDescent="0.15">
      <c r="G30081"/>
      <c r="H30081"/>
      <c r="I30081"/>
      <c r="J30081"/>
      <c r="K30081"/>
      <c r="L30081" s="172"/>
    </row>
    <row r="30082" spans="7:12" x14ac:dyDescent="0.15">
      <c r="G30082"/>
      <c r="H30082"/>
      <c r="I30082"/>
      <c r="J30082"/>
      <c r="K30082"/>
      <c r="L30082" s="172"/>
    </row>
    <row r="30083" spans="7:12" x14ac:dyDescent="0.15">
      <c r="G30083"/>
      <c r="H30083"/>
      <c r="I30083"/>
      <c r="J30083"/>
      <c r="K30083"/>
      <c r="L30083" s="172"/>
    </row>
    <row r="30084" spans="7:12" x14ac:dyDescent="0.15">
      <c r="G30084"/>
      <c r="H30084"/>
      <c r="I30084"/>
      <c r="J30084"/>
      <c r="K30084"/>
      <c r="L30084" s="172"/>
    </row>
    <row r="30085" spans="7:12" x14ac:dyDescent="0.15">
      <c r="G30085"/>
      <c r="H30085"/>
      <c r="I30085"/>
      <c r="J30085"/>
      <c r="K30085"/>
      <c r="L30085" s="172"/>
    </row>
    <row r="30086" spans="7:12" x14ac:dyDescent="0.15">
      <c r="G30086"/>
      <c r="H30086"/>
      <c r="I30086"/>
      <c r="J30086"/>
      <c r="K30086"/>
      <c r="L30086" s="172"/>
    </row>
    <row r="30087" spans="7:12" x14ac:dyDescent="0.15">
      <c r="G30087"/>
      <c r="H30087"/>
      <c r="I30087"/>
      <c r="J30087"/>
      <c r="K30087"/>
      <c r="L30087" s="172"/>
    </row>
    <row r="30088" spans="7:12" x14ac:dyDescent="0.15">
      <c r="G30088"/>
      <c r="H30088"/>
      <c r="I30088"/>
      <c r="J30088"/>
      <c r="K30088"/>
      <c r="L30088" s="172"/>
    </row>
    <row r="30089" spans="7:12" x14ac:dyDescent="0.15">
      <c r="G30089"/>
      <c r="H30089"/>
      <c r="I30089"/>
      <c r="J30089"/>
      <c r="K30089"/>
      <c r="L30089" s="172"/>
    </row>
    <row r="30090" spans="7:12" x14ac:dyDescent="0.15">
      <c r="G30090"/>
      <c r="H30090"/>
      <c r="I30090"/>
      <c r="J30090"/>
      <c r="K30090"/>
      <c r="L30090" s="172"/>
    </row>
    <row r="30091" spans="7:12" x14ac:dyDescent="0.15">
      <c r="G30091"/>
      <c r="H30091"/>
      <c r="I30091"/>
      <c r="J30091"/>
      <c r="K30091"/>
      <c r="L30091" s="172"/>
    </row>
    <row r="30092" spans="7:12" x14ac:dyDescent="0.15">
      <c r="G30092"/>
      <c r="H30092"/>
      <c r="I30092"/>
      <c r="J30092"/>
      <c r="K30092"/>
      <c r="L30092" s="172"/>
    </row>
    <row r="30093" spans="7:12" x14ac:dyDescent="0.15">
      <c r="G30093"/>
      <c r="H30093"/>
      <c r="I30093"/>
      <c r="J30093"/>
      <c r="K30093"/>
      <c r="L30093" s="172"/>
    </row>
    <row r="30094" spans="7:12" x14ac:dyDescent="0.15">
      <c r="G30094"/>
      <c r="H30094"/>
      <c r="I30094"/>
      <c r="J30094"/>
      <c r="K30094"/>
      <c r="L30094" s="172"/>
    </row>
    <row r="30095" spans="7:12" x14ac:dyDescent="0.15">
      <c r="G30095"/>
      <c r="H30095"/>
      <c r="I30095"/>
      <c r="J30095"/>
      <c r="K30095"/>
      <c r="L30095" s="172"/>
    </row>
    <row r="30096" spans="7:12" x14ac:dyDescent="0.15">
      <c r="G30096"/>
      <c r="H30096"/>
      <c r="I30096"/>
      <c r="J30096"/>
      <c r="K30096"/>
      <c r="L30096" s="172"/>
    </row>
    <row r="30097" spans="7:12" x14ac:dyDescent="0.15">
      <c r="G30097"/>
      <c r="H30097"/>
      <c r="I30097"/>
      <c r="J30097"/>
      <c r="K30097"/>
      <c r="L30097" s="172"/>
    </row>
    <row r="30098" spans="7:12" x14ac:dyDescent="0.15">
      <c r="G30098"/>
      <c r="H30098"/>
      <c r="I30098"/>
      <c r="J30098"/>
      <c r="K30098"/>
      <c r="L30098" s="172"/>
    </row>
    <row r="30099" spans="7:12" x14ac:dyDescent="0.15">
      <c r="G30099"/>
      <c r="H30099"/>
      <c r="I30099"/>
      <c r="J30099"/>
      <c r="K30099"/>
      <c r="L30099" s="172"/>
    </row>
    <row r="30100" spans="7:12" x14ac:dyDescent="0.15">
      <c r="G30100"/>
      <c r="H30100"/>
      <c r="I30100"/>
      <c r="J30100"/>
      <c r="K30100"/>
      <c r="L30100" s="172"/>
    </row>
    <row r="30101" spans="7:12" x14ac:dyDescent="0.15">
      <c r="G30101"/>
      <c r="H30101"/>
      <c r="I30101"/>
      <c r="J30101"/>
      <c r="K30101"/>
      <c r="L30101" s="172"/>
    </row>
    <row r="30102" spans="7:12" x14ac:dyDescent="0.15">
      <c r="G30102"/>
      <c r="H30102"/>
      <c r="I30102"/>
      <c r="J30102"/>
      <c r="K30102"/>
      <c r="L30102" s="172"/>
    </row>
    <row r="30103" spans="7:12" x14ac:dyDescent="0.15">
      <c r="G30103"/>
      <c r="H30103"/>
      <c r="I30103"/>
      <c r="J30103"/>
      <c r="K30103"/>
      <c r="L30103" s="172"/>
    </row>
    <row r="30104" spans="7:12" x14ac:dyDescent="0.15">
      <c r="G30104"/>
      <c r="H30104"/>
      <c r="I30104"/>
      <c r="J30104"/>
      <c r="K30104"/>
      <c r="L30104" s="172"/>
    </row>
    <row r="30105" spans="7:12" x14ac:dyDescent="0.15">
      <c r="G30105"/>
      <c r="H30105"/>
      <c r="I30105"/>
      <c r="J30105"/>
      <c r="K30105"/>
      <c r="L30105" s="172"/>
    </row>
    <row r="30106" spans="7:12" x14ac:dyDescent="0.15">
      <c r="G30106"/>
      <c r="H30106"/>
      <c r="I30106"/>
      <c r="J30106"/>
      <c r="K30106"/>
      <c r="L30106" s="172"/>
    </row>
    <row r="30107" spans="7:12" x14ac:dyDescent="0.15">
      <c r="G30107"/>
      <c r="H30107"/>
      <c r="I30107"/>
      <c r="J30107"/>
      <c r="K30107"/>
      <c r="L30107" s="172"/>
    </row>
    <row r="30108" spans="7:12" x14ac:dyDescent="0.15">
      <c r="G30108"/>
      <c r="H30108"/>
      <c r="I30108"/>
      <c r="J30108"/>
      <c r="K30108"/>
      <c r="L30108" s="172"/>
    </row>
    <row r="30109" spans="7:12" x14ac:dyDescent="0.15">
      <c r="G30109"/>
      <c r="H30109"/>
      <c r="I30109"/>
      <c r="J30109"/>
      <c r="K30109"/>
      <c r="L30109" s="172"/>
    </row>
    <row r="30110" spans="7:12" x14ac:dyDescent="0.15">
      <c r="G30110"/>
      <c r="H30110"/>
      <c r="I30110"/>
      <c r="J30110"/>
      <c r="K30110"/>
      <c r="L30110" s="172"/>
    </row>
    <row r="30111" spans="7:12" x14ac:dyDescent="0.15">
      <c r="G30111"/>
      <c r="H30111"/>
      <c r="I30111"/>
      <c r="J30111"/>
      <c r="K30111"/>
      <c r="L30111" s="172"/>
    </row>
    <row r="30112" spans="7:12" x14ac:dyDescent="0.15">
      <c r="G30112"/>
      <c r="H30112"/>
      <c r="I30112"/>
      <c r="J30112"/>
      <c r="K30112"/>
      <c r="L30112" s="172"/>
    </row>
    <row r="30113" spans="7:12" x14ac:dyDescent="0.15">
      <c r="G30113"/>
      <c r="H30113"/>
      <c r="I30113"/>
      <c r="J30113"/>
      <c r="K30113"/>
      <c r="L30113" s="172"/>
    </row>
    <row r="30114" spans="7:12" x14ac:dyDescent="0.15">
      <c r="G30114"/>
      <c r="H30114"/>
      <c r="I30114"/>
      <c r="J30114"/>
      <c r="K30114"/>
      <c r="L30114" s="172"/>
    </row>
    <row r="30115" spans="7:12" x14ac:dyDescent="0.15">
      <c r="G30115"/>
      <c r="H30115"/>
      <c r="I30115"/>
      <c r="J30115"/>
      <c r="K30115"/>
      <c r="L30115" s="172"/>
    </row>
    <row r="30116" spans="7:12" x14ac:dyDescent="0.15">
      <c r="G30116"/>
      <c r="H30116"/>
      <c r="I30116"/>
      <c r="J30116"/>
      <c r="K30116"/>
      <c r="L30116" s="172"/>
    </row>
    <row r="30117" spans="7:12" x14ac:dyDescent="0.15">
      <c r="G30117"/>
      <c r="H30117"/>
      <c r="I30117"/>
      <c r="J30117"/>
      <c r="K30117"/>
      <c r="L30117" s="172"/>
    </row>
    <row r="30118" spans="7:12" x14ac:dyDescent="0.15">
      <c r="G30118"/>
      <c r="H30118"/>
      <c r="I30118"/>
      <c r="J30118"/>
      <c r="K30118"/>
      <c r="L30118" s="172"/>
    </row>
    <row r="30119" spans="7:12" x14ac:dyDescent="0.15">
      <c r="G30119"/>
      <c r="H30119"/>
      <c r="I30119"/>
      <c r="J30119"/>
      <c r="K30119"/>
      <c r="L30119" s="172"/>
    </row>
    <row r="30120" spans="7:12" x14ac:dyDescent="0.15">
      <c r="G30120"/>
      <c r="H30120"/>
      <c r="I30120"/>
      <c r="J30120"/>
      <c r="K30120"/>
      <c r="L30120" s="172"/>
    </row>
    <row r="30121" spans="7:12" x14ac:dyDescent="0.15">
      <c r="G30121"/>
      <c r="H30121"/>
      <c r="I30121"/>
      <c r="J30121"/>
      <c r="K30121"/>
      <c r="L30121" s="172"/>
    </row>
    <row r="30122" spans="7:12" x14ac:dyDescent="0.15">
      <c r="G30122"/>
      <c r="H30122"/>
      <c r="I30122"/>
      <c r="J30122"/>
      <c r="K30122"/>
      <c r="L30122" s="172"/>
    </row>
    <row r="30123" spans="7:12" x14ac:dyDescent="0.15">
      <c r="G30123"/>
      <c r="H30123"/>
      <c r="I30123"/>
      <c r="J30123"/>
      <c r="K30123"/>
      <c r="L30123" s="172"/>
    </row>
    <row r="30124" spans="7:12" x14ac:dyDescent="0.15">
      <c r="G30124"/>
      <c r="H30124"/>
      <c r="I30124"/>
      <c r="J30124"/>
      <c r="K30124"/>
      <c r="L30124" s="172"/>
    </row>
    <row r="30125" spans="7:12" x14ac:dyDescent="0.15">
      <c r="G30125"/>
      <c r="H30125"/>
      <c r="I30125"/>
      <c r="J30125"/>
      <c r="K30125"/>
      <c r="L30125" s="172"/>
    </row>
    <row r="30126" spans="7:12" x14ac:dyDescent="0.15">
      <c r="G30126"/>
      <c r="H30126"/>
      <c r="I30126"/>
      <c r="J30126"/>
      <c r="K30126"/>
      <c r="L30126" s="172"/>
    </row>
    <row r="30127" spans="7:12" x14ac:dyDescent="0.15">
      <c r="G30127"/>
      <c r="H30127"/>
      <c r="I30127"/>
      <c r="J30127"/>
      <c r="K30127"/>
      <c r="L30127" s="172"/>
    </row>
    <row r="30128" spans="7:12" x14ac:dyDescent="0.15">
      <c r="G30128"/>
      <c r="H30128"/>
      <c r="I30128"/>
      <c r="J30128"/>
      <c r="K30128"/>
      <c r="L30128" s="172"/>
    </row>
    <row r="30129" spans="7:12" x14ac:dyDescent="0.15">
      <c r="G30129"/>
      <c r="H30129"/>
      <c r="I30129"/>
      <c r="J30129"/>
      <c r="K30129"/>
      <c r="L30129" s="172"/>
    </row>
    <row r="30130" spans="7:12" x14ac:dyDescent="0.15">
      <c r="G30130"/>
      <c r="H30130"/>
      <c r="I30130"/>
      <c r="J30130"/>
      <c r="K30130"/>
      <c r="L30130" s="172"/>
    </row>
    <row r="30131" spans="7:12" x14ac:dyDescent="0.15">
      <c r="G30131"/>
      <c r="H30131"/>
      <c r="I30131"/>
      <c r="J30131"/>
      <c r="K30131"/>
      <c r="L30131" s="172"/>
    </row>
    <row r="30132" spans="7:12" x14ac:dyDescent="0.15">
      <c r="G30132"/>
      <c r="H30132"/>
      <c r="I30132"/>
      <c r="J30132"/>
      <c r="K30132"/>
      <c r="L30132" s="172"/>
    </row>
    <row r="30133" spans="7:12" x14ac:dyDescent="0.15">
      <c r="G30133"/>
      <c r="H30133"/>
      <c r="I30133"/>
      <c r="J30133"/>
      <c r="K30133"/>
      <c r="L30133" s="172"/>
    </row>
    <row r="30134" spans="7:12" x14ac:dyDescent="0.15">
      <c r="G30134"/>
      <c r="H30134"/>
      <c r="I30134"/>
      <c r="J30134"/>
      <c r="K30134"/>
      <c r="L30134" s="172"/>
    </row>
    <row r="30135" spans="7:12" x14ac:dyDescent="0.15">
      <c r="G30135"/>
      <c r="H30135"/>
      <c r="I30135"/>
      <c r="J30135"/>
      <c r="K30135"/>
      <c r="L30135" s="172"/>
    </row>
    <row r="30136" spans="7:12" x14ac:dyDescent="0.15">
      <c r="G30136"/>
      <c r="H30136"/>
      <c r="I30136"/>
      <c r="J30136"/>
      <c r="K30136"/>
      <c r="L30136" s="172"/>
    </row>
    <row r="30137" spans="7:12" x14ac:dyDescent="0.15">
      <c r="G30137"/>
      <c r="H30137"/>
      <c r="I30137"/>
      <c r="J30137"/>
      <c r="K30137"/>
      <c r="L30137" s="172"/>
    </row>
    <row r="30138" spans="7:12" x14ac:dyDescent="0.15">
      <c r="G30138"/>
      <c r="H30138"/>
      <c r="I30138"/>
      <c r="J30138"/>
      <c r="K30138"/>
      <c r="L30138" s="172"/>
    </row>
    <row r="30139" spans="7:12" x14ac:dyDescent="0.15">
      <c r="G30139"/>
      <c r="H30139"/>
      <c r="I30139"/>
      <c r="J30139"/>
      <c r="K30139"/>
      <c r="L30139" s="172"/>
    </row>
    <row r="30140" spans="7:12" x14ac:dyDescent="0.15">
      <c r="G30140"/>
      <c r="H30140"/>
      <c r="I30140"/>
      <c r="J30140"/>
      <c r="K30140"/>
      <c r="L30140" s="172"/>
    </row>
    <row r="30141" spans="7:12" x14ac:dyDescent="0.15">
      <c r="G30141"/>
      <c r="H30141"/>
      <c r="I30141"/>
      <c r="J30141"/>
      <c r="K30141"/>
      <c r="L30141" s="172"/>
    </row>
    <row r="30142" spans="7:12" x14ac:dyDescent="0.15">
      <c r="G30142"/>
      <c r="H30142"/>
      <c r="I30142"/>
      <c r="J30142"/>
      <c r="K30142"/>
      <c r="L30142" s="172"/>
    </row>
    <row r="30143" spans="7:12" x14ac:dyDescent="0.15">
      <c r="G30143"/>
      <c r="H30143"/>
      <c r="I30143"/>
      <c r="J30143"/>
      <c r="K30143"/>
      <c r="L30143" s="172"/>
    </row>
    <row r="30144" spans="7:12" x14ac:dyDescent="0.15">
      <c r="G30144"/>
      <c r="H30144"/>
      <c r="I30144"/>
      <c r="J30144"/>
      <c r="K30144"/>
      <c r="L30144" s="172"/>
    </row>
    <row r="30145" spans="7:12" x14ac:dyDescent="0.15">
      <c r="G30145"/>
      <c r="H30145"/>
      <c r="I30145"/>
      <c r="J30145"/>
      <c r="K30145"/>
      <c r="L30145" s="172"/>
    </row>
    <row r="30146" spans="7:12" x14ac:dyDescent="0.15">
      <c r="G30146"/>
      <c r="H30146"/>
      <c r="I30146"/>
      <c r="J30146"/>
      <c r="K30146"/>
      <c r="L30146" s="172"/>
    </row>
    <row r="30147" spans="7:12" x14ac:dyDescent="0.15">
      <c r="G30147"/>
      <c r="H30147"/>
      <c r="I30147"/>
      <c r="J30147"/>
      <c r="K30147"/>
      <c r="L30147" s="172"/>
    </row>
    <row r="30148" spans="7:12" x14ac:dyDescent="0.15">
      <c r="G30148"/>
      <c r="H30148"/>
      <c r="I30148"/>
      <c r="J30148"/>
      <c r="K30148"/>
      <c r="L30148" s="172"/>
    </row>
    <row r="30149" spans="7:12" x14ac:dyDescent="0.15">
      <c r="G30149"/>
      <c r="H30149"/>
      <c r="I30149"/>
      <c r="J30149"/>
      <c r="K30149"/>
      <c r="L30149" s="172"/>
    </row>
    <row r="30150" spans="7:12" x14ac:dyDescent="0.15">
      <c r="G30150"/>
      <c r="H30150"/>
      <c r="I30150"/>
      <c r="J30150"/>
      <c r="K30150"/>
      <c r="L30150" s="172"/>
    </row>
    <row r="30151" spans="7:12" x14ac:dyDescent="0.15">
      <c r="G30151"/>
      <c r="H30151"/>
      <c r="I30151"/>
      <c r="J30151"/>
      <c r="K30151"/>
      <c r="L30151" s="172"/>
    </row>
    <row r="30152" spans="7:12" x14ac:dyDescent="0.15">
      <c r="G30152"/>
      <c r="H30152"/>
      <c r="I30152"/>
      <c r="J30152"/>
      <c r="K30152"/>
      <c r="L30152" s="172"/>
    </row>
    <row r="30153" spans="7:12" x14ac:dyDescent="0.15">
      <c r="G30153"/>
      <c r="H30153"/>
      <c r="I30153"/>
      <c r="J30153"/>
      <c r="K30153"/>
      <c r="L30153" s="172"/>
    </row>
    <row r="30154" spans="7:12" x14ac:dyDescent="0.15">
      <c r="G30154"/>
      <c r="H30154"/>
      <c r="I30154"/>
      <c r="J30154"/>
      <c r="K30154"/>
      <c r="L30154" s="172"/>
    </row>
    <row r="30155" spans="7:12" x14ac:dyDescent="0.15">
      <c r="G30155"/>
      <c r="H30155"/>
      <c r="I30155"/>
      <c r="J30155"/>
      <c r="K30155"/>
      <c r="L30155" s="172"/>
    </row>
    <row r="30156" spans="7:12" x14ac:dyDescent="0.15">
      <c r="G30156"/>
      <c r="H30156"/>
      <c r="I30156"/>
      <c r="J30156"/>
      <c r="K30156"/>
      <c r="L30156" s="172"/>
    </row>
    <row r="30157" spans="7:12" x14ac:dyDescent="0.15">
      <c r="G30157"/>
      <c r="H30157"/>
      <c r="I30157"/>
      <c r="J30157"/>
      <c r="K30157"/>
      <c r="L30157" s="172"/>
    </row>
    <row r="30158" spans="7:12" x14ac:dyDescent="0.15">
      <c r="G30158"/>
      <c r="H30158"/>
      <c r="I30158"/>
      <c r="J30158"/>
      <c r="K30158"/>
      <c r="L30158" s="172"/>
    </row>
    <row r="30159" spans="7:12" x14ac:dyDescent="0.15">
      <c r="G30159"/>
      <c r="H30159"/>
      <c r="I30159"/>
      <c r="J30159"/>
      <c r="K30159"/>
      <c r="L30159" s="172"/>
    </row>
    <row r="30160" spans="7:12" x14ac:dyDescent="0.15">
      <c r="G30160"/>
      <c r="H30160"/>
      <c r="I30160"/>
      <c r="J30160"/>
      <c r="K30160"/>
      <c r="L30160" s="172"/>
    </row>
    <row r="30161" spans="7:12" x14ac:dyDescent="0.15">
      <c r="G30161"/>
      <c r="H30161"/>
      <c r="I30161"/>
      <c r="J30161"/>
      <c r="K30161"/>
      <c r="L30161" s="172"/>
    </row>
    <row r="30162" spans="7:12" x14ac:dyDescent="0.15">
      <c r="G30162"/>
      <c r="H30162"/>
      <c r="I30162"/>
      <c r="J30162"/>
      <c r="K30162"/>
      <c r="L30162" s="172"/>
    </row>
    <row r="30163" spans="7:12" x14ac:dyDescent="0.15">
      <c r="G30163"/>
      <c r="H30163"/>
      <c r="I30163"/>
      <c r="J30163"/>
      <c r="K30163"/>
      <c r="L30163" s="172"/>
    </row>
    <row r="30164" spans="7:12" x14ac:dyDescent="0.15">
      <c r="G30164"/>
      <c r="H30164"/>
      <c r="I30164"/>
      <c r="J30164"/>
      <c r="K30164"/>
      <c r="L30164" s="172"/>
    </row>
    <row r="30165" spans="7:12" x14ac:dyDescent="0.15">
      <c r="G30165"/>
      <c r="H30165"/>
      <c r="I30165"/>
      <c r="J30165"/>
      <c r="K30165"/>
      <c r="L30165" s="172"/>
    </row>
    <row r="30166" spans="7:12" x14ac:dyDescent="0.15">
      <c r="G30166"/>
      <c r="H30166"/>
      <c r="I30166"/>
      <c r="J30166"/>
      <c r="K30166"/>
      <c r="L30166" s="172"/>
    </row>
    <row r="30167" spans="7:12" x14ac:dyDescent="0.15">
      <c r="G30167"/>
      <c r="H30167"/>
      <c r="I30167"/>
      <c r="J30167"/>
      <c r="K30167"/>
      <c r="L30167" s="172"/>
    </row>
    <row r="30168" spans="7:12" x14ac:dyDescent="0.15">
      <c r="G30168"/>
      <c r="H30168"/>
      <c r="I30168"/>
      <c r="J30168"/>
      <c r="K30168"/>
      <c r="L30168" s="172"/>
    </row>
    <row r="30169" spans="7:12" x14ac:dyDescent="0.15">
      <c r="G30169"/>
      <c r="H30169"/>
      <c r="I30169"/>
      <c r="J30169"/>
      <c r="K30169"/>
      <c r="L30169" s="172"/>
    </row>
    <row r="30170" spans="7:12" x14ac:dyDescent="0.15">
      <c r="G30170"/>
      <c r="H30170"/>
      <c r="I30170"/>
      <c r="J30170"/>
      <c r="K30170"/>
      <c r="L30170" s="172"/>
    </row>
    <row r="30171" spans="7:12" x14ac:dyDescent="0.15">
      <c r="G30171"/>
      <c r="H30171"/>
      <c r="I30171"/>
      <c r="J30171"/>
      <c r="K30171"/>
      <c r="L30171" s="172"/>
    </row>
    <row r="30172" spans="7:12" x14ac:dyDescent="0.15">
      <c r="G30172"/>
      <c r="H30172"/>
      <c r="I30172"/>
      <c r="J30172"/>
      <c r="K30172"/>
      <c r="L30172" s="172"/>
    </row>
    <row r="30173" spans="7:12" x14ac:dyDescent="0.15">
      <c r="G30173"/>
      <c r="H30173"/>
      <c r="I30173"/>
      <c r="J30173"/>
      <c r="K30173"/>
      <c r="L30173" s="172"/>
    </row>
    <row r="30174" spans="7:12" x14ac:dyDescent="0.15">
      <c r="G30174"/>
      <c r="H30174"/>
      <c r="I30174"/>
      <c r="J30174"/>
      <c r="K30174"/>
      <c r="L30174" s="172"/>
    </row>
    <row r="30175" spans="7:12" x14ac:dyDescent="0.15">
      <c r="G30175"/>
      <c r="H30175"/>
      <c r="I30175"/>
      <c r="J30175"/>
      <c r="K30175"/>
      <c r="L30175" s="172"/>
    </row>
    <row r="30176" spans="7:12" x14ac:dyDescent="0.15">
      <c r="G30176"/>
      <c r="H30176"/>
      <c r="I30176"/>
      <c r="J30176"/>
      <c r="K30176"/>
      <c r="L30176" s="172"/>
    </row>
    <row r="30177" spans="7:12" x14ac:dyDescent="0.15">
      <c r="G30177"/>
      <c r="H30177"/>
      <c r="I30177"/>
      <c r="J30177"/>
      <c r="K30177"/>
      <c r="L30177" s="172"/>
    </row>
    <row r="30178" spans="7:12" x14ac:dyDescent="0.15">
      <c r="G30178"/>
      <c r="H30178"/>
      <c r="I30178"/>
      <c r="J30178"/>
      <c r="K30178"/>
      <c r="L30178" s="172"/>
    </row>
    <row r="30179" spans="7:12" x14ac:dyDescent="0.15">
      <c r="G30179"/>
      <c r="H30179"/>
      <c r="I30179"/>
      <c r="J30179"/>
      <c r="K30179"/>
      <c r="L30179" s="172"/>
    </row>
    <row r="30180" spans="7:12" x14ac:dyDescent="0.15">
      <c r="G30180"/>
      <c r="H30180"/>
      <c r="I30180"/>
      <c r="J30180"/>
      <c r="K30180"/>
      <c r="L30180" s="172"/>
    </row>
    <row r="30181" spans="7:12" x14ac:dyDescent="0.15">
      <c r="G30181"/>
      <c r="H30181"/>
      <c r="I30181"/>
      <c r="J30181"/>
      <c r="K30181"/>
      <c r="L30181" s="172"/>
    </row>
    <row r="30182" spans="7:12" x14ac:dyDescent="0.15">
      <c r="G30182"/>
      <c r="H30182"/>
      <c r="I30182"/>
      <c r="J30182"/>
      <c r="K30182"/>
      <c r="L30182" s="172"/>
    </row>
    <row r="30183" spans="7:12" x14ac:dyDescent="0.15">
      <c r="G30183"/>
      <c r="H30183"/>
      <c r="I30183"/>
      <c r="J30183"/>
      <c r="K30183"/>
      <c r="L30183" s="172"/>
    </row>
    <row r="30184" spans="7:12" x14ac:dyDescent="0.15">
      <c r="G30184"/>
      <c r="H30184"/>
      <c r="I30184"/>
      <c r="J30184"/>
      <c r="K30184"/>
      <c r="L30184" s="172"/>
    </row>
    <row r="30185" spans="7:12" x14ac:dyDescent="0.15">
      <c r="G30185"/>
      <c r="H30185"/>
      <c r="I30185"/>
      <c r="J30185"/>
      <c r="K30185"/>
      <c r="L30185" s="172"/>
    </row>
    <row r="30186" spans="7:12" x14ac:dyDescent="0.15">
      <c r="G30186"/>
      <c r="H30186"/>
      <c r="I30186"/>
      <c r="J30186"/>
      <c r="K30186"/>
      <c r="L30186" s="172"/>
    </row>
    <row r="30187" spans="7:12" x14ac:dyDescent="0.15">
      <c r="G30187"/>
      <c r="H30187"/>
      <c r="I30187"/>
      <c r="J30187"/>
      <c r="K30187"/>
      <c r="L30187" s="172"/>
    </row>
    <row r="30188" spans="7:12" x14ac:dyDescent="0.15">
      <c r="G30188"/>
      <c r="H30188"/>
      <c r="I30188"/>
      <c r="J30188"/>
      <c r="K30188"/>
      <c r="L30188" s="172"/>
    </row>
    <row r="30189" spans="7:12" x14ac:dyDescent="0.15">
      <c r="G30189"/>
      <c r="H30189"/>
      <c r="I30189"/>
      <c r="J30189"/>
      <c r="K30189"/>
      <c r="L30189" s="172"/>
    </row>
    <row r="30190" spans="7:12" x14ac:dyDescent="0.15">
      <c r="G30190"/>
      <c r="H30190"/>
      <c r="I30190"/>
      <c r="J30190"/>
      <c r="K30190"/>
      <c r="L30190" s="172"/>
    </row>
    <row r="30191" spans="7:12" x14ac:dyDescent="0.15">
      <c r="G30191"/>
      <c r="H30191"/>
      <c r="I30191"/>
      <c r="J30191"/>
      <c r="K30191"/>
      <c r="L30191" s="172"/>
    </row>
    <row r="30192" spans="7:12" x14ac:dyDescent="0.15">
      <c r="G30192"/>
      <c r="H30192"/>
      <c r="I30192"/>
      <c r="J30192"/>
      <c r="K30192"/>
      <c r="L30192" s="172"/>
    </row>
    <row r="30193" spans="7:12" x14ac:dyDescent="0.15">
      <c r="G30193"/>
      <c r="H30193"/>
      <c r="I30193"/>
      <c r="J30193"/>
      <c r="K30193"/>
      <c r="L30193" s="172"/>
    </row>
    <row r="30194" spans="7:12" x14ac:dyDescent="0.15">
      <c r="G30194"/>
      <c r="H30194"/>
      <c r="I30194"/>
      <c r="J30194"/>
      <c r="K30194"/>
      <c r="L30194" s="172"/>
    </row>
    <row r="30195" spans="7:12" x14ac:dyDescent="0.15">
      <c r="G30195"/>
      <c r="H30195"/>
      <c r="I30195"/>
      <c r="J30195"/>
      <c r="K30195"/>
      <c r="L30195" s="172"/>
    </row>
    <row r="30196" spans="7:12" x14ac:dyDescent="0.15">
      <c r="G30196"/>
      <c r="H30196"/>
      <c r="I30196"/>
      <c r="J30196"/>
      <c r="K30196"/>
      <c r="L30196" s="172"/>
    </row>
    <row r="30197" spans="7:12" x14ac:dyDescent="0.15">
      <c r="G30197"/>
      <c r="H30197"/>
      <c r="I30197"/>
      <c r="J30197"/>
      <c r="K30197"/>
      <c r="L30197" s="172"/>
    </row>
    <row r="30198" spans="7:12" x14ac:dyDescent="0.15">
      <c r="G30198"/>
      <c r="H30198"/>
      <c r="I30198"/>
      <c r="J30198"/>
      <c r="K30198"/>
      <c r="L30198" s="172"/>
    </row>
    <row r="30199" spans="7:12" x14ac:dyDescent="0.15">
      <c r="G30199"/>
      <c r="H30199"/>
      <c r="I30199"/>
      <c r="J30199"/>
      <c r="K30199"/>
      <c r="L30199" s="172"/>
    </row>
    <row r="30200" spans="7:12" x14ac:dyDescent="0.15">
      <c r="G30200"/>
      <c r="H30200"/>
      <c r="I30200"/>
      <c r="J30200"/>
      <c r="K30200"/>
      <c r="L30200" s="172"/>
    </row>
    <row r="30201" spans="7:12" x14ac:dyDescent="0.15">
      <c r="G30201"/>
      <c r="H30201"/>
      <c r="I30201"/>
      <c r="J30201"/>
      <c r="K30201"/>
      <c r="L30201" s="172"/>
    </row>
    <row r="30202" spans="7:12" x14ac:dyDescent="0.15">
      <c r="G30202"/>
      <c r="H30202"/>
      <c r="I30202"/>
      <c r="J30202"/>
      <c r="K30202"/>
      <c r="L30202" s="172"/>
    </row>
    <row r="30203" spans="7:12" x14ac:dyDescent="0.15">
      <c r="G30203"/>
      <c r="H30203"/>
      <c r="I30203"/>
      <c r="J30203"/>
      <c r="K30203"/>
      <c r="L30203" s="172"/>
    </row>
    <row r="30204" spans="7:12" x14ac:dyDescent="0.15">
      <c r="G30204"/>
      <c r="H30204"/>
      <c r="I30204"/>
      <c r="J30204"/>
      <c r="K30204"/>
      <c r="L30204" s="172"/>
    </row>
    <row r="30205" spans="7:12" x14ac:dyDescent="0.15">
      <c r="G30205"/>
      <c r="H30205"/>
      <c r="I30205"/>
      <c r="J30205"/>
      <c r="K30205"/>
      <c r="L30205" s="172"/>
    </row>
    <row r="30206" spans="7:12" x14ac:dyDescent="0.15">
      <c r="G30206"/>
      <c r="H30206"/>
      <c r="I30206"/>
      <c r="J30206"/>
      <c r="K30206"/>
      <c r="L30206" s="172"/>
    </row>
    <row r="30207" spans="7:12" x14ac:dyDescent="0.15">
      <c r="G30207"/>
      <c r="H30207"/>
      <c r="I30207"/>
      <c r="J30207"/>
      <c r="K30207"/>
      <c r="L30207" s="172"/>
    </row>
    <row r="30208" spans="7:12" x14ac:dyDescent="0.15">
      <c r="G30208"/>
      <c r="H30208"/>
      <c r="I30208"/>
      <c r="J30208"/>
      <c r="K30208"/>
      <c r="L30208" s="172"/>
    </row>
    <row r="30209" spans="7:12" x14ac:dyDescent="0.15">
      <c r="G30209"/>
      <c r="H30209"/>
      <c r="I30209"/>
      <c r="J30209"/>
      <c r="K30209"/>
      <c r="L30209" s="172"/>
    </row>
    <row r="30210" spans="7:12" x14ac:dyDescent="0.15">
      <c r="G30210"/>
      <c r="H30210"/>
      <c r="I30210"/>
      <c r="J30210"/>
      <c r="K30210"/>
      <c r="L30210" s="172"/>
    </row>
    <row r="30211" spans="7:12" x14ac:dyDescent="0.15">
      <c r="G30211"/>
      <c r="H30211"/>
      <c r="I30211"/>
      <c r="J30211"/>
      <c r="K30211"/>
      <c r="L30211" s="172"/>
    </row>
    <row r="30212" spans="7:12" x14ac:dyDescent="0.15">
      <c r="G30212"/>
      <c r="H30212"/>
      <c r="I30212"/>
      <c r="J30212"/>
      <c r="K30212"/>
      <c r="L30212" s="172"/>
    </row>
    <row r="30213" spans="7:12" x14ac:dyDescent="0.15">
      <c r="G30213"/>
      <c r="H30213"/>
      <c r="I30213"/>
      <c r="J30213"/>
      <c r="K30213"/>
      <c r="L30213" s="172"/>
    </row>
    <row r="30214" spans="7:12" x14ac:dyDescent="0.15">
      <c r="G30214"/>
      <c r="H30214"/>
      <c r="I30214"/>
      <c r="J30214"/>
      <c r="K30214"/>
      <c r="L30214" s="172"/>
    </row>
    <row r="30215" spans="7:12" x14ac:dyDescent="0.15">
      <c r="G30215"/>
      <c r="H30215"/>
      <c r="I30215"/>
      <c r="J30215"/>
      <c r="K30215"/>
      <c r="L30215" s="172"/>
    </row>
    <row r="30216" spans="7:12" x14ac:dyDescent="0.15">
      <c r="G30216"/>
      <c r="H30216"/>
      <c r="I30216"/>
      <c r="J30216"/>
      <c r="K30216"/>
      <c r="L30216" s="172"/>
    </row>
    <row r="30217" spans="7:12" x14ac:dyDescent="0.15">
      <c r="G30217"/>
      <c r="H30217"/>
      <c r="I30217"/>
      <c r="J30217"/>
      <c r="K30217"/>
      <c r="L30217" s="172"/>
    </row>
    <row r="30218" spans="7:12" x14ac:dyDescent="0.15">
      <c r="G30218"/>
      <c r="H30218"/>
      <c r="I30218"/>
      <c r="J30218"/>
      <c r="K30218"/>
      <c r="L30218" s="172"/>
    </row>
    <row r="30219" spans="7:12" x14ac:dyDescent="0.15">
      <c r="G30219"/>
      <c r="H30219"/>
      <c r="I30219"/>
      <c r="J30219"/>
      <c r="K30219"/>
      <c r="L30219" s="172"/>
    </row>
    <row r="30220" spans="7:12" x14ac:dyDescent="0.15">
      <c r="G30220"/>
      <c r="H30220"/>
      <c r="I30220"/>
      <c r="J30220"/>
      <c r="K30220"/>
      <c r="L30220" s="172"/>
    </row>
    <row r="30221" spans="7:12" x14ac:dyDescent="0.15">
      <c r="G30221"/>
      <c r="H30221"/>
      <c r="I30221"/>
      <c r="J30221"/>
      <c r="K30221"/>
      <c r="L30221" s="172"/>
    </row>
    <row r="30222" spans="7:12" x14ac:dyDescent="0.15">
      <c r="G30222"/>
      <c r="H30222"/>
      <c r="I30222"/>
      <c r="J30222"/>
      <c r="K30222"/>
      <c r="L30222" s="172"/>
    </row>
    <row r="30223" spans="7:12" x14ac:dyDescent="0.15">
      <c r="G30223"/>
      <c r="H30223"/>
      <c r="I30223"/>
      <c r="J30223"/>
      <c r="K30223"/>
      <c r="L30223" s="172"/>
    </row>
    <row r="30224" spans="7:12" x14ac:dyDescent="0.15">
      <c r="G30224"/>
      <c r="H30224"/>
      <c r="I30224"/>
      <c r="J30224"/>
      <c r="K30224"/>
      <c r="L30224" s="172"/>
    </row>
    <row r="30225" spans="7:12" x14ac:dyDescent="0.15">
      <c r="G30225"/>
      <c r="H30225"/>
      <c r="I30225"/>
      <c r="J30225"/>
      <c r="K30225"/>
      <c r="L30225" s="172"/>
    </row>
    <row r="30226" spans="7:12" x14ac:dyDescent="0.15">
      <c r="G30226"/>
      <c r="H30226"/>
      <c r="I30226"/>
      <c r="J30226"/>
      <c r="K30226"/>
      <c r="L30226" s="172"/>
    </row>
    <row r="30227" spans="7:12" x14ac:dyDescent="0.15">
      <c r="G30227"/>
      <c r="H30227"/>
      <c r="I30227"/>
      <c r="J30227"/>
      <c r="K30227"/>
      <c r="L30227" s="172"/>
    </row>
    <row r="30228" spans="7:12" x14ac:dyDescent="0.15">
      <c r="G30228"/>
      <c r="H30228"/>
      <c r="I30228"/>
      <c r="J30228"/>
      <c r="K30228"/>
      <c r="L30228" s="172"/>
    </row>
    <row r="30229" spans="7:12" x14ac:dyDescent="0.15">
      <c r="G30229"/>
      <c r="H30229"/>
      <c r="I30229"/>
      <c r="J30229"/>
      <c r="K30229"/>
      <c r="L30229" s="172"/>
    </row>
    <row r="30230" spans="7:12" x14ac:dyDescent="0.15">
      <c r="G30230"/>
      <c r="H30230"/>
      <c r="I30230"/>
      <c r="J30230"/>
      <c r="K30230"/>
      <c r="L30230" s="172"/>
    </row>
    <row r="30231" spans="7:12" x14ac:dyDescent="0.15">
      <c r="G30231"/>
      <c r="H30231"/>
      <c r="I30231"/>
      <c r="J30231"/>
      <c r="K30231"/>
      <c r="L30231" s="172"/>
    </row>
    <row r="30232" spans="7:12" x14ac:dyDescent="0.15">
      <c r="G30232"/>
      <c r="H30232"/>
      <c r="I30232"/>
      <c r="J30232"/>
      <c r="K30232"/>
      <c r="L30232" s="172"/>
    </row>
    <row r="30233" spans="7:12" x14ac:dyDescent="0.15">
      <c r="G30233"/>
      <c r="H30233"/>
      <c r="I30233"/>
      <c r="J30233"/>
      <c r="K30233"/>
      <c r="L30233" s="172"/>
    </row>
    <row r="30234" spans="7:12" x14ac:dyDescent="0.15">
      <c r="G30234"/>
      <c r="H30234"/>
      <c r="I30234"/>
      <c r="J30234"/>
      <c r="K30234"/>
      <c r="L30234" s="172"/>
    </row>
    <row r="30235" spans="7:12" x14ac:dyDescent="0.15">
      <c r="G30235"/>
      <c r="H30235"/>
      <c r="I30235"/>
      <c r="J30235"/>
      <c r="K30235"/>
      <c r="L30235" s="172"/>
    </row>
    <row r="30236" spans="7:12" x14ac:dyDescent="0.15">
      <c r="G30236"/>
      <c r="H30236"/>
      <c r="I30236"/>
      <c r="J30236"/>
      <c r="K30236"/>
      <c r="L30236" s="172"/>
    </row>
    <row r="30237" spans="7:12" x14ac:dyDescent="0.15">
      <c r="G30237"/>
      <c r="H30237"/>
      <c r="I30237"/>
      <c r="J30237"/>
      <c r="K30237"/>
      <c r="L30237" s="172"/>
    </row>
    <row r="30238" spans="7:12" x14ac:dyDescent="0.15">
      <c r="G30238"/>
      <c r="H30238"/>
      <c r="I30238"/>
      <c r="J30238"/>
      <c r="K30238"/>
      <c r="L30238" s="172"/>
    </row>
    <row r="30239" spans="7:12" x14ac:dyDescent="0.15">
      <c r="G30239"/>
      <c r="H30239"/>
      <c r="I30239"/>
      <c r="J30239"/>
      <c r="K30239"/>
      <c r="L30239" s="172"/>
    </row>
    <row r="30240" spans="7:12" x14ac:dyDescent="0.15">
      <c r="G30240"/>
      <c r="H30240"/>
      <c r="I30240"/>
      <c r="J30240"/>
      <c r="K30240"/>
      <c r="L30240" s="172"/>
    </row>
    <row r="30241" spans="7:12" x14ac:dyDescent="0.15">
      <c r="G30241"/>
      <c r="H30241"/>
      <c r="I30241"/>
      <c r="J30241"/>
      <c r="K30241"/>
      <c r="L30241" s="172"/>
    </row>
    <row r="30242" spans="7:12" x14ac:dyDescent="0.15">
      <c r="G30242"/>
      <c r="H30242"/>
      <c r="I30242"/>
      <c r="J30242"/>
      <c r="K30242"/>
      <c r="L30242" s="172"/>
    </row>
    <row r="30243" spans="7:12" x14ac:dyDescent="0.15">
      <c r="G30243"/>
      <c r="H30243"/>
      <c r="I30243"/>
      <c r="J30243"/>
      <c r="K30243"/>
      <c r="L30243" s="172"/>
    </row>
    <row r="30244" spans="7:12" x14ac:dyDescent="0.15">
      <c r="G30244"/>
      <c r="H30244"/>
      <c r="I30244"/>
      <c r="J30244"/>
      <c r="K30244"/>
      <c r="L30244" s="172"/>
    </row>
    <row r="30245" spans="7:12" x14ac:dyDescent="0.15">
      <c r="G30245"/>
      <c r="H30245"/>
      <c r="I30245"/>
      <c r="J30245"/>
      <c r="K30245"/>
      <c r="L30245" s="172"/>
    </row>
    <row r="30246" spans="7:12" x14ac:dyDescent="0.15">
      <c r="G30246"/>
      <c r="H30246"/>
      <c r="I30246"/>
      <c r="J30246"/>
      <c r="K30246"/>
      <c r="L30246" s="172"/>
    </row>
    <row r="30247" spans="7:12" x14ac:dyDescent="0.15">
      <c r="G30247"/>
      <c r="H30247"/>
      <c r="I30247"/>
      <c r="J30247"/>
      <c r="K30247"/>
      <c r="L30247" s="172"/>
    </row>
    <row r="30248" spans="7:12" x14ac:dyDescent="0.15">
      <c r="G30248"/>
      <c r="H30248"/>
      <c r="I30248"/>
      <c r="J30248"/>
      <c r="K30248"/>
      <c r="L30248" s="172"/>
    </row>
    <row r="30249" spans="7:12" x14ac:dyDescent="0.15">
      <c r="G30249"/>
      <c r="H30249"/>
      <c r="I30249"/>
      <c r="J30249"/>
      <c r="K30249"/>
      <c r="L30249" s="172"/>
    </row>
    <row r="30250" spans="7:12" x14ac:dyDescent="0.15">
      <c r="G30250"/>
      <c r="H30250"/>
      <c r="I30250"/>
      <c r="J30250"/>
      <c r="K30250"/>
      <c r="L30250" s="172"/>
    </row>
    <row r="30251" spans="7:12" x14ac:dyDescent="0.15">
      <c r="G30251"/>
      <c r="H30251"/>
      <c r="I30251"/>
      <c r="J30251"/>
      <c r="K30251"/>
      <c r="L30251" s="172"/>
    </row>
    <row r="30252" spans="7:12" x14ac:dyDescent="0.15">
      <c r="G30252"/>
      <c r="H30252"/>
      <c r="I30252"/>
      <c r="J30252"/>
      <c r="K30252"/>
      <c r="L30252" s="172"/>
    </row>
    <row r="30253" spans="7:12" x14ac:dyDescent="0.15">
      <c r="G30253"/>
      <c r="H30253"/>
      <c r="I30253"/>
      <c r="J30253"/>
      <c r="K30253"/>
      <c r="L30253" s="172"/>
    </row>
    <row r="30254" spans="7:12" x14ac:dyDescent="0.15">
      <c r="G30254"/>
      <c r="H30254"/>
      <c r="I30254"/>
      <c r="J30254"/>
      <c r="K30254"/>
      <c r="L30254" s="172"/>
    </row>
    <row r="30255" spans="7:12" x14ac:dyDescent="0.15">
      <c r="G30255"/>
      <c r="H30255"/>
      <c r="I30255"/>
      <c r="J30255"/>
      <c r="K30255"/>
      <c r="L30255" s="172"/>
    </row>
    <row r="30256" spans="7:12" x14ac:dyDescent="0.15">
      <c r="G30256"/>
      <c r="H30256"/>
      <c r="I30256"/>
      <c r="J30256"/>
      <c r="K30256"/>
      <c r="L30256" s="172"/>
    </row>
    <row r="30257" spans="7:12" x14ac:dyDescent="0.15">
      <c r="G30257"/>
      <c r="H30257"/>
      <c r="I30257"/>
      <c r="J30257"/>
      <c r="K30257"/>
      <c r="L30257" s="172"/>
    </row>
    <row r="30258" spans="7:12" x14ac:dyDescent="0.15">
      <c r="G30258"/>
      <c r="H30258"/>
      <c r="I30258"/>
      <c r="J30258"/>
      <c r="K30258"/>
      <c r="L30258" s="172"/>
    </row>
    <row r="30259" spans="7:12" x14ac:dyDescent="0.15">
      <c r="G30259"/>
      <c r="H30259"/>
      <c r="I30259"/>
      <c r="J30259"/>
      <c r="K30259"/>
      <c r="L30259" s="172"/>
    </row>
    <row r="30260" spans="7:12" x14ac:dyDescent="0.15">
      <c r="G30260"/>
      <c r="H30260"/>
      <c r="I30260"/>
      <c r="J30260"/>
      <c r="K30260"/>
      <c r="L30260" s="172"/>
    </row>
    <row r="30261" spans="7:12" x14ac:dyDescent="0.15">
      <c r="G30261"/>
      <c r="H30261"/>
      <c r="I30261"/>
      <c r="J30261"/>
      <c r="K30261"/>
      <c r="L30261" s="172"/>
    </row>
    <row r="30262" spans="7:12" x14ac:dyDescent="0.15">
      <c r="G30262"/>
      <c r="H30262"/>
      <c r="I30262"/>
      <c r="J30262"/>
      <c r="K30262"/>
      <c r="L30262" s="172"/>
    </row>
    <row r="30263" spans="7:12" x14ac:dyDescent="0.15">
      <c r="G30263"/>
      <c r="H30263"/>
      <c r="I30263"/>
      <c r="J30263"/>
      <c r="K30263"/>
      <c r="L30263" s="172"/>
    </row>
    <row r="30264" spans="7:12" x14ac:dyDescent="0.15">
      <c r="G30264"/>
      <c r="H30264"/>
      <c r="I30264"/>
      <c r="J30264"/>
      <c r="K30264"/>
      <c r="L30264" s="172"/>
    </row>
    <row r="30265" spans="7:12" x14ac:dyDescent="0.15">
      <c r="G30265"/>
      <c r="H30265"/>
      <c r="I30265"/>
      <c r="J30265"/>
      <c r="K30265"/>
      <c r="L30265" s="172"/>
    </row>
    <row r="30266" spans="7:12" x14ac:dyDescent="0.15">
      <c r="G30266"/>
      <c r="H30266"/>
      <c r="I30266"/>
      <c r="J30266"/>
      <c r="K30266"/>
      <c r="L30266" s="172"/>
    </row>
    <row r="30267" spans="7:12" x14ac:dyDescent="0.15">
      <c r="G30267"/>
      <c r="H30267"/>
      <c r="I30267"/>
      <c r="J30267"/>
      <c r="K30267"/>
      <c r="L30267" s="172"/>
    </row>
    <row r="30268" spans="7:12" x14ac:dyDescent="0.15">
      <c r="G30268"/>
      <c r="H30268"/>
      <c r="I30268"/>
      <c r="J30268"/>
      <c r="K30268"/>
      <c r="L30268" s="172"/>
    </row>
    <row r="30269" spans="7:12" x14ac:dyDescent="0.15">
      <c r="G30269"/>
      <c r="H30269"/>
      <c r="I30269"/>
      <c r="J30269"/>
      <c r="K30269"/>
      <c r="L30269" s="172"/>
    </row>
    <row r="30270" spans="7:12" x14ac:dyDescent="0.15">
      <c r="G30270"/>
      <c r="H30270"/>
      <c r="I30270"/>
      <c r="J30270"/>
      <c r="K30270"/>
      <c r="L30270" s="172"/>
    </row>
    <row r="30271" spans="7:12" x14ac:dyDescent="0.15">
      <c r="G30271"/>
      <c r="H30271"/>
      <c r="I30271"/>
      <c r="J30271"/>
      <c r="K30271"/>
      <c r="L30271" s="172"/>
    </row>
    <row r="30272" spans="7:12" x14ac:dyDescent="0.15">
      <c r="G30272"/>
      <c r="H30272"/>
      <c r="I30272"/>
      <c r="J30272"/>
      <c r="K30272"/>
      <c r="L30272" s="172"/>
    </row>
    <row r="30273" spans="7:12" x14ac:dyDescent="0.15">
      <c r="G30273"/>
      <c r="H30273"/>
      <c r="I30273"/>
      <c r="J30273"/>
      <c r="K30273"/>
      <c r="L30273" s="172"/>
    </row>
    <row r="30274" spans="7:12" x14ac:dyDescent="0.15">
      <c r="G30274"/>
      <c r="H30274"/>
      <c r="I30274"/>
      <c r="J30274"/>
      <c r="K30274"/>
      <c r="L30274" s="172"/>
    </row>
    <row r="30275" spans="7:12" x14ac:dyDescent="0.15">
      <c r="G30275"/>
      <c r="H30275"/>
      <c r="I30275"/>
      <c r="J30275"/>
      <c r="K30275"/>
      <c r="L30275" s="172"/>
    </row>
    <row r="30276" spans="7:12" x14ac:dyDescent="0.15">
      <c r="G30276"/>
      <c r="H30276"/>
      <c r="I30276"/>
      <c r="J30276"/>
      <c r="K30276"/>
      <c r="L30276" s="172"/>
    </row>
    <row r="30277" spans="7:12" x14ac:dyDescent="0.15">
      <c r="G30277"/>
      <c r="H30277"/>
      <c r="I30277"/>
      <c r="J30277"/>
      <c r="K30277"/>
      <c r="L30277" s="172"/>
    </row>
    <row r="30278" spans="7:12" x14ac:dyDescent="0.15">
      <c r="G30278"/>
      <c r="H30278"/>
      <c r="I30278"/>
      <c r="J30278"/>
      <c r="K30278"/>
      <c r="L30278" s="172"/>
    </row>
    <row r="30279" spans="7:12" x14ac:dyDescent="0.15">
      <c r="G30279"/>
      <c r="H30279"/>
      <c r="I30279"/>
      <c r="J30279"/>
      <c r="K30279"/>
      <c r="L30279" s="172"/>
    </row>
    <row r="30280" spans="7:12" x14ac:dyDescent="0.15">
      <c r="G30280"/>
      <c r="H30280"/>
      <c r="I30280"/>
      <c r="J30280"/>
      <c r="K30280"/>
      <c r="L30280" s="172"/>
    </row>
    <row r="30281" spans="7:12" x14ac:dyDescent="0.15">
      <c r="G30281"/>
      <c r="H30281"/>
      <c r="I30281"/>
      <c r="J30281"/>
      <c r="K30281"/>
      <c r="L30281" s="172"/>
    </row>
    <row r="30282" spans="7:12" x14ac:dyDescent="0.15">
      <c r="G30282"/>
      <c r="H30282"/>
      <c r="I30282"/>
      <c r="J30282"/>
      <c r="K30282"/>
      <c r="L30282" s="172"/>
    </row>
    <row r="30283" spans="7:12" x14ac:dyDescent="0.15">
      <c r="G30283"/>
      <c r="H30283"/>
      <c r="I30283"/>
      <c r="J30283"/>
      <c r="K30283"/>
      <c r="L30283" s="172"/>
    </row>
    <row r="30284" spans="7:12" x14ac:dyDescent="0.15">
      <c r="G30284"/>
      <c r="H30284"/>
      <c r="I30284"/>
      <c r="J30284"/>
      <c r="K30284"/>
      <c r="L30284" s="172"/>
    </row>
    <row r="30285" spans="7:12" x14ac:dyDescent="0.15">
      <c r="G30285"/>
      <c r="H30285"/>
      <c r="I30285"/>
      <c r="J30285"/>
      <c r="K30285"/>
      <c r="L30285" s="172"/>
    </row>
    <row r="30286" spans="7:12" x14ac:dyDescent="0.15">
      <c r="G30286"/>
      <c r="H30286"/>
      <c r="I30286"/>
      <c r="J30286"/>
      <c r="K30286"/>
      <c r="L30286" s="172"/>
    </row>
    <row r="30287" spans="7:12" x14ac:dyDescent="0.15">
      <c r="G30287"/>
      <c r="H30287"/>
      <c r="I30287"/>
      <c r="J30287"/>
      <c r="K30287"/>
      <c r="L30287" s="172"/>
    </row>
    <row r="30288" spans="7:12" x14ac:dyDescent="0.15">
      <c r="G30288"/>
      <c r="H30288"/>
      <c r="I30288"/>
      <c r="J30288"/>
      <c r="K30288"/>
      <c r="L30288" s="172"/>
    </row>
    <row r="30289" spans="7:12" x14ac:dyDescent="0.15">
      <c r="G30289"/>
      <c r="H30289"/>
      <c r="I30289"/>
      <c r="J30289"/>
      <c r="K30289"/>
      <c r="L30289" s="172"/>
    </row>
    <row r="30290" spans="7:12" x14ac:dyDescent="0.15">
      <c r="G30290"/>
      <c r="H30290"/>
      <c r="I30290"/>
      <c r="J30290"/>
      <c r="K30290"/>
      <c r="L30290" s="172"/>
    </row>
    <row r="30291" spans="7:12" x14ac:dyDescent="0.15">
      <c r="G30291"/>
      <c r="H30291"/>
      <c r="I30291"/>
      <c r="J30291"/>
      <c r="K30291"/>
      <c r="L30291" s="172"/>
    </row>
    <row r="30292" spans="7:12" x14ac:dyDescent="0.15">
      <c r="G30292"/>
      <c r="H30292"/>
      <c r="I30292"/>
      <c r="J30292"/>
      <c r="K30292"/>
      <c r="L30292" s="172"/>
    </row>
    <row r="30293" spans="7:12" x14ac:dyDescent="0.15">
      <c r="G30293"/>
      <c r="H30293"/>
      <c r="I30293"/>
      <c r="J30293"/>
      <c r="K30293"/>
      <c r="L30293" s="172"/>
    </row>
    <row r="30294" spans="7:12" x14ac:dyDescent="0.15">
      <c r="G30294"/>
      <c r="H30294"/>
      <c r="I30294"/>
      <c r="J30294"/>
      <c r="K30294"/>
      <c r="L30294" s="172"/>
    </row>
    <row r="30295" spans="7:12" x14ac:dyDescent="0.15">
      <c r="G30295"/>
      <c r="H30295"/>
      <c r="I30295"/>
      <c r="J30295"/>
      <c r="K30295"/>
      <c r="L30295" s="172"/>
    </row>
    <row r="30296" spans="7:12" x14ac:dyDescent="0.15">
      <c r="G30296"/>
      <c r="H30296"/>
      <c r="I30296"/>
      <c r="J30296"/>
      <c r="K30296"/>
      <c r="L30296" s="172"/>
    </row>
    <row r="30297" spans="7:12" x14ac:dyDescent="0.15">
      <c r="G30297"/>
      <c r="H30297"/>
      <c r="I30297"/>
      <c r="J30297"/>
      <c r="K30297"/>
      <c r="L30297" s="172"/>
    </row>
    <row r="30298" spans="7:12" x14ac:dyDescent="0.15">
      <c r="G30298"/>
      <c r="H30298"/>
      <c r="I30298"/>
      <c r="J30298"/>
      <c r="K30298"/>
      <c r="L30298" s="172"/>
    </row>
    <row r="30299" spans="7:12" x14ac:dyDescent="0.15">
      <c r="G30299"/>
      <c r="H30299"/>
      <c r="I30299"/>
      <c r="J30299"/>
      <c r="K30299"/>
      <c r="L30299" s="172"/>
    </row>
    <row r="30300" spans="7:12" x14ac:dyDescent="0.15">
      <c r="G30300"/>
      <c r="H30300"/>
      <c r="I30300"/>
      <c r="J30300"/>
      <c r="K30300"/>
      <c r="L30300" s="172"/>
    </row>
    <row r="30301" spans="7:12" x14ac:dyDescent="0.15">
      <c r="G30301"/>
      <c r="H30301"/>
      <c r="I30301"/>
      <c r="J30301"/>
      <c r="K30301"/>
      <c r="L30301" s="172"/>
    </row>
    <row r="30302" spans="7:12" x14ac:dyDescent="0.15">
      <c r="G30302"/>
      <c r="H30302"/>
      <c r="I30302"/>
      <c r="J30302"/>
      <c r="K30302"/>
      <c r="L30302" s="172"/>
    </row>
    <row r="30303" spans="7:12" x14ac:dyDescent="0.15">
      <c r="G30303"/>
      <c r="H30303"/>
      <c r="I30303"/>
      <c r="J30303"/>
      <c r="K30303"/>
      <c r="L30303" s="172"/>
    </row>
    <row r="30304" spans="7:12" x14ac:dyDescent="0.15">
      <c r="G30304"/>
      <c r="H30304"/>
      <c r="I30304"/>
      <c r="J30304"/>
      <c r="K30304"/>
      <c r="L30304" s="172"/>
    </row>
    <row r="30305" spans="7:12" x14ac:dyDescent="0.15">
      <c r="G30305"/>
      <c r="H30305"/>
      <c r="I30305"/>
      <c r="J30305"/>
      <c r="K30305"/>
      <c r="L30305" s="172"/>
    </row>
    <row r="30306" spans="7:12" x14ac:dyDescent="0.15">
      <c r="G30306"/>
      <c r="H30306"/>
      <c r="I30306"/>
      <c r="J30306"/>
      <c r="K30306"/>
      <c r="L30306" s="172"/>
    </row>
    <row r="30307" spans="7:12" x14ac:dyDescent="0.15">
      <c r="G30307"/>
      <c r="H30307"/>
      <c r="I30307"/>
      <c r="J30307"/>
      <c r="K30307"/>
      <c r="L30307" s="172"/>
    </row>
    <row r="30308" spans="7:12" x14ac:dyDescent="0.15">
      <c r="G30308"/>
      <c r="H30308"/>
      <c r="I30308"/>
      <c r="J30308"/>
      <c r="K30308"/>
      <c r="L30308" s="172"/>
    </row>
    <row r="30309" spans="7:12" x14ac:dyDescent="0.15">
      <c r="G30309"/>
      <c r="H30309"/>
      <c r="I30309"/>
      <c r="J30309"/>
      <c r="K30309"/>
      <c r="L30309" s="172"/>
    </row>
    <row r="30310" spans="7:12" x14ac:dyDescent="0.15">
      <c r="G30310"/>
      <c r="H30310"/>
      <c r="I30310"/>
      <c r="J30310"/>
      <c r="K30310"/>
      <c r="L30310" s="172"/>
    </row>
    <row r="30311" spans="7:12" x14ac:dyDescent="0.15">
      <c r="G30311"/>
      <c r="H30311"/>
      <c r="I30311"/>
      <c r="J30311"/>
      <c r="K30311"/>
      <c r="L30311" s="172"/>
    </row>
    <row r="30312" spans="7:12" x14ac:dyDescent="0.15">
      <c r="G30312"/>
      <c r="H30312"/>
      <c r="I30312"/>
      <c r="J30312"/>
      <c r="K30312"/>
      <c r="L30312" s="172"/>
    </row>
    <row r="30313" spans="7:12" x14ac:dyDescent="0.15">
      <c r="G30313"/>
      <c r="H30313"/>
      <c r="I30313"/>
      <c r="J30313"/>
      <c r="K30313"/>
      <c r="L30313" s="172"/>
    </row>
    <row r="30314" spans="7:12" x14ac:dyDescent="0.15">
      <c r="G30314"/>
      <c r="H30314"/>
      <c r="I30314"/>
      <c r="J30314"/>
      <c r="K30314"/>
      <c r="L30314" s="172"/>
    </row>
    <row r="30315" spans="7:12" x14ac:dyDescent="0.15">
      <c r="G30315"/>
      <c r="H30315"/>
      <c r="I30315"/>
      <c r="J30315"/>
      <c r="K30315"/>
      <c r="L30315" s="172"/>
    </row>
    <row r="30316" spans="7:12" x14ac:dyDescent="0.15">
      <c r="G30316"/>
      <c r="H30316"/>
      <c r="I30316"/>
      <c r="J30316"/>
      <c r="K30316"/>
      <c r="L30316" s="172"/>
    </row>
    <row r="30317" spans="7:12" x14ac:dyDescent="0.15">
      <c r="G30317"/>
      <c r="H30317"/>
      <c r="I30317"/>
      <c r="J30317"/>
      <c r="K30317"/>
      <c r="L30317" s="172"/>
    </row>
    <row r="30318" spans="7:12" x14ac:dyDescent="0.15">
      <c r="G30318"/>
      <c r="H30318"/>
      <c r="I30318"/>
      <c r="J30318"/>
      <c r="K30318"/>
      <c r="L30318" s="172"/>
    </row>
    <row r="30319" spans="7:12" x14ac:dyDescent="0.15">
      <c r="G30319"/>
      <c r="H30319"/>
      <c r="I30319"/>
      <c r="J30319"/>
      <c r="K30319"/>
      <c r="L30319" s="172"/>
    </row>
    <row r="30320" spans="7:12" x14ac:dyDescent="0.15">
      <c r="G30320"/>
      <c r="H30320"/>
      <c r="I30320"/>
      <c r="J30320"/>
      <c r="K30320"/>
      <c r="L30320" s="172"/>
    </row>
    <row r="30321" spans="7:12" x14ac:dyDescent="0.15">
      <c r="G30321"/>
      <c r="H30321"/>
      <c r="I30321"/>
      <c r="J30321"/>
      <c r="K30321"/>
      <c r="L30321" s="172"/>
    </row>
    <row r="30322" spans="7:12" x14ac:dyDescent="0.15">
      <c r="G30322"/>
      <c r="H30322"/>
      <c r="I30322"/>
      <c r="J30322"/>
      <c r="K30322"/>
      <c r="L30322" s="172"/>
    </row>
    <row r="30323" spans="7:12" x14ac:dyDescent="0.15">
      <c r="G30323"/>
      <c r="H30323"/>
      <c r="I30323"/>
      <c r="J30323"/>
      <c r="K30323"/>
      <c r="L30323" s="172"/>
    </row>
    <row r="30324" spans="7:12" x14ac:dyDescent="0.15">
      <c r="G30324"/>
      <c r="H30324"/>
      <c r="I30324"/>
      <c r="J30324"/>
      <c r="K30324"/>
      <c r="L30324" s="172"/>
    </row>
    <row r="30325" spans="7:12" x14ac:dyDescent="0.15">
      <c r="G30325"/>
      <c r="H30325"/>
      <c r="I30325"/>
      <c r="J30325"/>
      <c r="K30325"/>
      <c r="L30325" s="172"/>
    </row>
    <row r="30326" spans="7:12" x14ac:dyDescent="0.15">
      <c r="G30326"/>
      <c r="H30326"/>
      <c r="I30326"/>
      <c r="J30326"/>
      <c r="K30326"/>
      <c r="L30326" s="172"/>
    </row>
    <row r="30327" spans="7:12" x14ac:dyDescent="0.15">
      <c r="G30327"/>
      <c r="H30327"/>
      <c r="I30327"/>
      <c r="J30327"/>
      <c r="K30327"/>
      <c r="L30327" s="172"/>
    </row>
    <row r="30328" spans="7:12" x14ac:dyDescent="0.15">
      <c r="G30328"/>
      <c r="H30328"/>
      <c r="I30328"/>
      <c r="J30328"/>
      <c r="K30328"/>
      <c r="L30328" s="172"/>
    </row>
    <row r="30329" spans="7:12" x14ac:dyDescent="0.15">
      <c r="G30329"/>
      <c r="H30329"/>
      <c r="I30329"/>
      <c r="J30329"/>
      <c r="K30329"/>
      <c r="L30329" s="172"/>
    </row>
    <row r="30330" spans="7:12" x14ac:dyDescent="0.15">
      <c r="G30330"/>
      <c r="H30330"/>
      <c r="I30330"/>
      <c r="J30330"/>
      <c r="K30330"/>
      <c r="L30330" s="172"/>
    </row>
    <row r="30331" spans="7:12" x14ac:dyDescent="0.15">
      <c r="G30331"/>
      <c r="H30331"/>
      <c r="I30331"/>
      <c r="J30331"/>
      <c r="K30331"/>
      <c r="L30331" s="172"/>
    </row>
    <row r="30332" spans="7:12" x14ac:dyDescent="0.15">
      <c r="G30332"/>
      <c r="H30332"/>
      <c r="I30332"/>
      <c r="J30332"/>
      <c r="K30332"/>
      <c r="L30332" s="172"/>
    </row>
    <row r="30333" spans="7:12" x14ac:dyDescent="0.15">
      <c r="G30333"/>
      <c r="H30333"/>
      <c r="I30333"/>
      <c r="J30333"/>
      <c r="K30333"/>
      <c r="L30333" s="172"/>
    </row>
    <row r="30334" spans="7:12" x14ac:dyDescent="0.15">
      <c r="G30334"/>
      <c r="H30334"/>
      <c r="I30334"/>
      <c r="J30334"/>
      <c r="K30334"/>
      <c r="L30334" s="172"/>
    </row>
    <row r="30335" spans="7:12" x14ac:dyDescent="0.15">
      <c r="G30335"/>
      <c r="H30335"/>
      <c r="I30335"/>
      <c r="J30335"/>
      <c r="K30335"/>
      <c r="L30335" s="172"/>
    </row>
    <row r="30336" spans="7:12" x14ac:dyDescent="0.15">
      <c r="G30336"/>
      <c r="H30336"/>
      <c r="I30336"/>
      <c r="J30336"/>
      <c r="K30336"/>
      <c r="L30336" s="172"/>
    </row>
    <row r="30337" spans="7:12" x14ac:dyDescent="0.15">
      <c r="G30337"/>
      <c r="H30337"/>
      <c r="I30337"/>
      <c r="J30337"/>
      <c r="K30337"/>
      <c r="L30337" s="172"/>
    </row>
    <row r="30338" spans="7:12" x14ac:dyDescent="0.15">
      <c r="G30338"/>
      <c r="H30338"/>
      <c r="I30338"/>
      <c r="J30338"/>
      <c r="K30338"/>
      <c r="L30338" s="172"/>
    </row>
    <row r="30339" spans="7:12" x14ac:dyDescent="0.15">
      <c r="G30339"/>
      <c r="H30339"/>
      <c r="I30339"/>
      <c r="J30339"/>
      <c r="K30339"/>
      <c r="L30339" s="172"/>
    </row>
    <row r="30340" spans="7:12" x14ac:dyDescent="0.15">
      <c r="G30340"/>
      <c r="H30340"/>
      <c r="I30340"/>
      <c r="J30340"/>
      <c r="K30340"/>
      <c r="L30340" s="172"/>
    </row>
    <row r="30341" spans="7:12" x14ac:dyDescent="0.15">
      <c r="G30341"/>
      <c r="H30341"/>
      <c r="I30341"/>
      <c r="J30341"/>
      <c r="K30341"/>
      <c r="L30341" s="172"/>
    </row>
    <row r="30342" spans="7:12" x14ac:dyDescent="0.15">
      <c r="G30342"/>
      <c r="H30342"/>
      <c r="I30342"/>
      <c r="J30342"/>
      <c r="K30342"/>
      <c r="L30342" s="172"/>
    </row>
    <row r="30343" spans="7:12" x14ac:dyDescent="0.15">
      <c r="G30343"/>
      <c r="H30343"/>
      <c r="I30343"/>
      <c r="J30343"/>
      <c r="K30343"/>
      <c r="L30343" s="172"/>
    </row>
    <row r="30344" spans="7:12" x14ac:dyDescent="0.15">
      <c r="G30344"/>
      <c r="H30344"/>
      <c r="I30344"/>
      <c r="J30344"/>
      <c r="K30344"/>
      <c r="L30344" s="172"/>
    </row>
    <row r="30345" spans="7:12" x14ac:dyDescent="0.15">
      <c r="G30345"/>
      <c r="H30345"/>
      <c r="I30345"/>
      <c r="J30345"/>
      <c r="K30345"/>
      <c r="L30345" s="172"/>
    </row>
    <row r="30346" spans="7:12" x14ac:dyDescent="0.15">
      <c r="G30346"/>
      <c r="H30346"/>
      <c r="I30346"/>
      <c r="J30346"/>
      <c r="K30346"/>
      <c r="L30346" s="172"/>
    </row>
    <row r="30347" spans="7:12" x14ac:dyDescent="0.15">
      <c r="G30347"/>
      <c r="H30347"/>
      <c r="I30347"/>
      <c r="J30347"/>
      <c r="K30347"/>
      <c r="L30347" s="172"/>
    </row>
    <row r="30348" spans="7:12" x14ac:dyDescent="0.15">
      <c r="G30348"/>
      <c r="H30348"/>
      <c r="I30348"/>
      <c r="J30348"/>
      <c r="K30348"/>
      <c r="L30348" s="172"/>
    </row>
    <row r="30349" spans="7:12" x14ac:dyDescent="0.15">
      <c r="G30349"/>
      <c r="H30349"/>
      <c r="I30349"/>
      <c r="J30349"/>
      <c r="K30349"/>
      <c r="L30349" s="172"/>
    </row>
    <row r="30350" spans="7:12" x14ac:dyDescent="0.15">
      <c r="G30350"/>
      <c r="H30350"/>
      <c r="I30350"/>
      <c r="J30350"/>
      <c r="K30350"/>
      <c r="L30350" s="172"/>
    </row>
    <row r="30351" spans="7:12" x14ac:dyDescent="0.15">
      <c r="G30351"/>
      <c r="H30351"/>
      <c r="I30351"/>
      <c r="J30351"/>
      <c r="K30351"/>
      <c r="L30351" s="172"/>
    </row>
    <row r="30352" spans="7:12" x14ac:dyDescent="0.15">
      <c r="G30352"/>
      <c r="H30352"/>
      <c r="I30352"/>
      <c r="J30352"/>
      <c r="K30352"/>
      <c r="L30352" s="172"/>
    </row>
    <row r="30353" spans="7:12" x14ac:dyDescent="0.15">
      <c r="G30353"/>
      <c r="H30353"/>
      <c r="I30353"/>
      <c r="J30353"/>
      <c r="K30353"/>
      <c r="L30353" s="172"/>
    </row>
    <row r="30354" spans="7:12" x14ac:dyDescent="0.15">
      <c r="G30354"/>
      <c r="H30354"/>
      <c r="I30354"/>
      <c r="J30354"/>
      <c r="K30354"/>
      <c r="L30354" s="172"/>
    </row>
    <row r="30355" spans="7:12" x14ac:dyDescent="0.15">
      <c r="G30355"/>
      <c r="H30355"/>
      <c r="I30355"/>
      <c r="J30355"/>
      <c r="K30355"/>
      <c r="L30355" s="172"/>
    </row>
    <row r="30356" spans="7:12" x14ac:dyDescent="0.15">
      <c r="G30356"/>
      <c r="H30356"/>
      <c r="I30356"/>
      <c r="J30356"/>
      <c r="K30356"/>
      <c r="L30356" s="172"/>
    </row>
    <row r="30357" spans="7:12" x14ac:dyDescent="0.15">
      <c r="G30357"/>
      <c r="H30357"/>
      <c r="I30357"/>
      <c r="J30357"/>
      <c r="K30357"/>
      <c r="L30357" s="172"/>
    </row>
    <row r="30358" spans="7:12" x14ac:dyDescent="0.15">
      <c r="G30358"/>
      <c r="H30358"/>
      <c r="I30358"/>
      <c r="J30358"/>
      <c r="K30358"/>
      <c r="L30358" s="172"/>
    </row>
    <row r="30359" spans="7:12" x14ac:dyDescent="0.15">
      <c r="G30359"/>
      <c r="H30359"/>
      <c r="I30359"/>
      <c r="J30359"/>
      <c r="K30359"/>
      <c r="L30359" s="172"/>
    </row>
    <row r="30360" spans="7:12" x14ac:dyDescent="0.15">
      <c r="G30360"/>
      <c r="H30360"/>
      <c r="I30360"/>
      <c r="J30360"/>
      <c r="K30360"/>
      <c r="L30360" s="172"/>
    </row>
    <row r="30361" spans="7:12" x14ac:dyDescent="0.15">
      <c r="G30361"/>
      <c r="H30361"/>
      <c r="I30361"/>
      <c r="J30361"/>
      <c r="K30361"/>
      <c r="L30361" s="172"/>
    </row>
    <row r="30362" spans="7:12" x14ac:dyDescent="0.15">
      <c r="G30362"/>
      <c r="H30362"/>
      <c r="I30362"/>
      <c r="J30362"/>
      <c r="K30362"/>
      <c r="L30362" s="172"/>
    </row>
    <row r="30363" spans="7:12" x14ac:dyDescent="0.15">
      <c r="G30363"/>
      <c r="H30363"/>
      <c r="I30363"/>
      <c r="J30363"/>
      <c r="K30363"/>
      <c r="L30363" s="172"/>
    </row>
    <row r="30364" spans="7:12" x14ac:dyDescent="0.15">
      <c r="G30364"/>
      <c r="H30364"/>
      <c r="I30364"/>
      <c r="J30364"/>
      <c r="K30364"/>
      <c r="L30364" s="172"/>
    </row>
    <row r="30365" spans="7:12" x14ac:dyDescent="0.15">
      <c r="G30365"/>
      <c r="H30365"/>
      <c r="I30365"/>
      <c r="J30365"/>
      <c r="K30365"/>
      <c r="L30365" s="172"/>
    </row>
    <row r="30366" spans="7:12" x14ac:dyDescent="0.15">
      <c r="G30366"/>
      <c r="H30366"/>
      <c r="I30366"/>
      <c r="J30366"/>
      <c r="K30366"/>
      <c r="L30366" s="172"/>
    </row>
    <row r="30367" spans="7:12" x14ac:dyDescent="0.15">
      <c r="G30367"/>
      <c r="H30367"/>
      <c r="I30367"/>
      <c r="J30367"/>
      <c r="K30367"/>
      <c r="L30367" s="172"/>
    </row>
    <row r="30368" spans="7:12" x14ac:dyDescent="0.15">
      <c r="G30368"/>
      <c r="H30368"/>
      <c r="I30368"/>
      <c r="J30368"/>
      <c r="K30368"/>
      <c r="L30368" s="172"/>
    </row>
    <row r="30369" spans="7:12" x14ac:dyDescent="0.15">
      <c r="G30369"/>
      <c r="H30369"/>
      <c r="I30369"/>
      <c r="J30369"/>
      <c r="K30369"/>
      <c r="L30369" s="172"/>
    </row>
    <row r="30370" spans="7:12" x14ac:dyDescent="0.15">
      <c r="G30370"/>
      <c r="H30370"/>
      <c r="I30370"/>
      <c r="J30370"/>
      <c r="K30370"/>
      <c r="L30370" s="172"/>
    </row>
    <row r="30371" spans="7:12" x14ac:dyDescent="0.15">
      <c r="G30371"/>
      <c r="H30371"/>
      <c r="I30371"/>
      <c r="J30371"/>
      <c r="K30371"/>
      <c r="L30371" s="172"/>
    </row>
    <row r="30372" spans="7:12" x14ac:dyDescent="0.15">
      <c r="G30372"/>
      <c r="H30372"/>
      <c r="I30372"/>
      <c r="J30372"/>
      <c r="K30372"/>
      <c r="L30372" s="172"/>
    </row>
    <row r="30373" spans="7:12" x14ac:dyDescent="0.15">
      <c r="G30373"/>
      <c r="H30373"/>
      <c r="I30373"/>
      <c r="J30373"/>
      <c r="K30373"/>
      <c r="L30373" s="172"/>
    </row>
    <row r="30374" spans="7:12" x14ac:dyDescent="0.15">
      <c r="G30374"/>
      <c r="H30374"/>
      <c r="I30374"/>
      <c r="J30374"/>
      <c r="K30374"/>
      <c r="L30374" s="172"/>
    </row>
    <row r="30375" spans="7:12" x14ac:dyDescent="0.15">
      <c r="G30375"/>
      <c r="H30375"/>
      <c r="I30375"/>
      <c r="J30375"/>
      <c r="K30375"/>
      <c r="L30375" s="172"/>
    </row>
    <row r="30376" spans="7:12" x14ac:dyDescent="0.15">
      <c r="G30376"/>
      <c r="H30376"/>
      <c r="I30376"/>
      <c r="J30376"/>
      <c r="K30376"/>
      <c r="L30376" s="172"/>
    </row>
    <row r="30377" spans="7:12" x14ac:dyDescent="0.15">
      <c r="G30377"/>
      <c r="H30377"/>
      <c r="I30377"/>
      <c r="J30377"/>
      <c r="K30377"/>
      <c r="L30377" s="172"/>
    </row>
    <row r="30378" spans="7:12" x14ac:dyDescent="0.15">
      <c r="G30378"/>
      <c r="H30378"/>
      <c r="I30378"/>
      <c r="J30378"/>
      <c r="K30378"/>
      <c r="L30378" s="172"/>
    </row>
    <row r="30379" spans="7:12" x14ac:dyDescent="0.15">
      <c r="G30379"/>
      <c r="H30379"/>
      <c r="I30379"/>
      <c r="J30379"/>
      <c r="K30379"/>
      <c r="L30379" s="172"/>
    </row>
    <row r="30380" spans="7:12" x14ac:dyDescent="0.15">
      <c r="G30380"/>
      <c r="H30380"/>
      <c r="I30380"/>
      <c r="J30380"/>
      <c r="K30380"/>
      <c r="L30380" s="172"/>
    </row>
    <row r="30381" spans="7:12" x14ac:dyDescent="0.15">
      <c r="G30381"/>
      <c r="H30381"/>
      <c r="I30381"/>
      <c r="J30381"/>
      <c r="K30381"/>
      <c r="L30381" s="172"/>
    </row>
    <row r="30382" spans="7:12" x14ac:dyDescent="0.15">
      <c r="G30382"/>
      <c r="H30382"/>
      <c r="I30382"/>
      <c r="J30382"/>
      <c r="K30382"/>
      <c r="L30382" s="172"/>
    </row>
    <row r="30383" spans="7:12" x14ac:dyDescent="0.15">
      <c r="G30383"/>
      <c r="H30383"/>
      <c r="I30383"/>
      <c r="J30383"/>
      <c r="K30383"/>
      <c r="L30383" s="172"/>
    </row>
    <row r="30384" spans="7:12" x14ac:dyDescent="0.15">
      <c r="G30384"/>
      <c r="H30384"/>
      <c r="I30384"/>
      <c r="J30384"/>
      <c r="K30384"/>
      <c r="L30384" s="172"/>
    </row>
    <row r="30385" spans="7:12" x14ac:dyDescent="0.15">
      <c r="G30385"/>
      <c r="H30385"/>
      <c r="I30385"/>
      <c r="J30385"/>
      <c r="K30385"/>
      <c r="L30385" s="172"/>
    </row>
    <row r="30386" spans="7:12" x14ac:dyDescent="0.15">
      <c r="G30386"/>
      <c r="H30386"/>
      <c r="I30386"/>
      <c r="J30386"/>
      <c r="K30386"/>
      <c r="L30386" s="172"/>
    </row>
    <row r="30387" spans="7:12" x14ac:dyDescent="0.15">
      <c r="G30387"/>
      <c r="H30387"/>
      <c r="I30387"/>
      <c r="J30387"/>
      <c r="K30387"/>
      <c r="L30387" s="172"/>
    </row>
    <row r="30388" spans="7:12" x14ac:dyDescent="0.15">
      <c r="G30388"/>
      <c r="H30388"/>
      <c r="I30388"/>
      <c r="J30388"/>
      <c r="K30388"/>
      <c r="L30388" s="172"/>
    </row>
    <row r="30389" spans="7:12" x14ac:dyDescent="0.15">
      <c r="G30389"/>
      <c r="H30389"/>
      <c r="I30389"/>
      <c r="J30389"/>
      <c r="K30389"/>
      <c r="L30389" s="172"/>
    </row>
    <row r="30390" spans="7:12" x14ac:dyDescent="0.15">
      <c r="G30390"/>
      <c r="H30390"/>
      <c r="I30390"/>
      <c r="J30390"/>
      <c r="K30390"/>
      <c r="L30390" s="172"/>
    </row>
    <row r="30391" spans="7:12" x14ac:dyDescent="0.15">
      <c r="G30391"/>
      <c r="H30391"/>
      <c r="I30391"/>
      <c r="J30391"/>
      <c r="K30391"/>
      <c r="L30391" s="172"/>
    </row>
    <row r="30392" spans="7:12" x14ac:dyDescent="0.15">
      <c r="G30392"/>
      <c r="H30392"/>
      <c r="I30392"/>
      <c r="J30392"/>
      <c r="K30392"/>
      <c r="L30392" s="172"/>
    </row>
    <row r="30393" spans="7:12" x14ac:dyDescent="0.15">
      <c r="G30393"/>
      <c r="H30393"/>
      <c r="I30393"/>
      <c r="J30393"/>
      <c r="K30393"/>
      <c r="L30393" s="172"/>
    </row>
    <row r="30394" spans="7:12" x14ac:dyDescent="0.15">
      <c r="G30394"/>
      <c r="H30394"/>
      <c r="I30394"/>
      <c r="J30394"/>
      <c r="K30394"/>
      <c r="L30394" s="172"/>
    </row>
    <row r="30395" spans="7:12" x14ac:dyDescent="0.15">
      <c r="G30395"/>
      <c r="H30395"/>
      <c r="I30395"/>
      <c r="J30395"/>
      <c r="K30395"/>
      <c r="L30395" s="172"/>
    </row>
    <row r="30396" spans="7:12" x14ac:dyDescent="0.15">
      <c r="G30396"/>
      <c r="H30396"/>
      <c r="I30396"/>
      <c r="J30396"/>
      <c r="K30396"/>
      <c r="L30396" s="172"/>
    </row>
    <row r="30397" spans="7:12" x14ac:dyDescent="0.15">
      <c r="G30397"/>
      <c r="H30397"/>
      <c r="I30397"/>
      <c r="J30397"/>
      <c r="K30397"/>
      <c r="L30397" s="172"/>
    </row>
    <row r="30398" spans="7:12" x14ac:dyDescent="0.15">
      <c r="G30398"/>
      <c r="H30398"/>
      <c r="I30398"/>
      <c r="J30398"/>
      <c r="K30398"/>
      <c r="L30398" s="172"/>
    </row>
    <row r="30399" spans="7:12" x14ac:dyDescent="0.15">
      <c r="G30399"/>
      <c r="H30399"/>
      <c r="I30399"/>
      <c r="J30399"/>
      <c r="K30399"/>
      <c r="L30399" s="172"/>
    </row>
    <row r="30400" spans="7:12" x14ac:dyDescent="0.15">
      <c r="G30400"/>
      <c r="H30400"/>
      <c r="I30400"/>
      <c r="J30400"/>
      <c r="K30400"/>
      <c r="L30400" s="172"/>
    </row>
    <row r="30401" spans="7:12" x14ac:dyDescent="0.15">
      <c r="G30401"/>
      <c r="H30401"/>
      <c r="I30401"/>
      <c r="J30401"/>
      <c r="K30401"/>
      <c r="L30401" s="172"/>
    </row>
    <row r="30402" spans="7:12" x14ac:dyDescent="0.15">
      <c r="G30402"/>
      <c r="H30402"/>
      <c r="I30402"/>
      <c r="J30402"/>
      <c r="K30402"/>
      <c r="L30402" s="172"/>
    </row>
    <row r="30403" spans="7:12" x14ac:dyDescent="0.15">
      <c r="G30403"/>
      <c r="H30403"/>
      <c r="I30403"/>
      <c r="J30403"/>
      <c r="K30403"/>
      <c r="L30403" s="172"/>
    </row>
    <row r="30404" spans="7:12" x14ac:dyDescent="0.15">
      <c r="G30404"/>
      <c r="H30404"/>
      <c r="I30404"/>
      <c r="J30404"/>
      <c r="K30404"/>
      <c r="L30404" s="172"/>
    </row>
    <row r="30405" spans="7:12" x14ac:dyDescent="0.15">
      <c r="G30405"/>
      <c r="H30405"/>
      <c r="I30405"/>
      <c r="J30405"/>
      <c r="K30405"/>
      <c r="L30405" s="172"/>
    </row>
    <row r="30406" spans="7:12" x14ac:dyDescent="0.15">
      <c r="G30406"/>
      <c r="H30406"/>
      <c r="I30406"/>
      <c r="J30406"/>
      <c r="K30406"/>
      <c r="L30406" s="172"/>
    </row>
    <row r="30407" spans="7:12" x14ac:dyDescent="0.15">
      <c r="G30407"/>
      <c r="H30407"/>
      <c r="I30407"/>
      <c r="J30407"/>
      <c r="K30407"/>
      <c r="L30407" s="172"/>
    </row>
    <row r="30408" spans="7:12" x14ac:dyDescent="0.15">
      <c r="G30408"/>
      <c r="H30408"/>
      <c r="I30408"/>
      <c r="J30408"/>
      <c r="K30408"/>
      <c r="L30408" s="172"/>
    </row>
    <row r="30409" spans="7:12" x14ac:dyDescent="0.15">
      <c r="G30409"/>
      <c r="H30409"/>
      <c r="I30409"/>
      <c r="J30409"/>
      <c r="K30409"/>
      <c r="L30409" s="172"/>
    </row>
    <row r="30410" spans="7:12" x14ac:dyDescent="0.15">
      <c r="G30410"/>
      <c r="H30410"/>
      <c r="I30410"/>
      <c r="J30410"/>
      <c r="K30410"/>
      <c r="L30410" s="172"/>
    </row>
    <row r="30411" spans="7:12" x14ac:dyDescent="0.15">
      <c r="G30411"/>
      <c r="H30411"/>
      <c r="I30411"/>
      <c r="J30411"/>
      <c r="K30411"/>
      <c r="L30411" s="172"/>
    </row>
    <row r="30412" spans="7:12" x14ac:dyDescent="0.15">
      <c r="G30412"/>
      <c r="H30412"/>
      <c r="I30412"/>
      <c r="J30412"/>
      <c r="K30412"/>
      <c r="L30412" s="172"/>
    </row>
    <row r="30413" spans="7:12" x14ac:dyDescent="0.15">
      <c r="G30413"/>
      <c r="H30413"/>
      <c r="I30413"/>
      <c r="J30413"/>
      <c r="K30413"/>
      <c r="L30413" s="172"/>
    </row>
    <row r="30414" spans="7:12" x14ac:dyDescent="0.15">
      <c r="G30414"/>
      <c r="H30414"/>
      <c r="I30414"/>
      <c r="J30414"/>
      <c r="K30414"/>
      <c r="L30414" s="172"/>
    </row>
    <row r="30415" spans="7:12" x14ac:dyDescent="0.15">
      <c r="G30415"/>
      <c r="H30415"/>
      <c r="I30415"/>
      <c r="J30415"/>
      <c r="K30415"/>
      <c r="L30415" s="172"/>
    </row>
    <row r="30416" spans="7:12" x14ac:dyDescent="0.15">
      <c r="G30416"/>
      <c r="H30416"/>
      <c r="I30416"/>
      <c r="J30416"/>
      <c r="K30416"/>
      <c r="L30416" s="172"/>
    </row>
    <row r="30417" spans="7:12" x14ac:dyDescent="0.15">
      <c r="G30417"/>
      <c r="H30417"/>
      <c r="I30417"/>
      <c r="J30417"/>
      <c r="K30417"/>
      <c r="L30417" s="172"/>
    </row>
    <row r="30418" spans="7:12" x14ac:dyDescent="0.15">
      <c r="G30418"/>
      <c r="H30418"/>
      <c r="I30418"/>
      <c r="J30418"/>
      <c r="K30418"/>
      <c r="L30418" s="172"/>
    </row>
    <row r="30419" spans="7:12" x14ac:dyDescent="0.15">
      <c r="G30419"/>
      <c r="H30419"/>
      <c r="I30419"/>
      <c r="J30419"/>
      <c r="K30419"/>
      <c r="L30419" s="172"/>
    </row>
    <row r="30420" spans="7:12" x14ac:dyDescent="0.15">
      <c r="G30420"/>
      <c r="H30420"/>
      <c r="I30420"/>
      <c r="J30420"/>
      <c r="K30420"/>
      <c r="L30420" s="172"/>
    </row>
    <row r="30421" spans="7:12" x14ac:dyDescent="0.15">
      <c r="G30421"/>
      <c r="H30421"/>
      <c r="I30421"/>
      <c r="J30421"/>
      <c r="K30421"/>
      <c r="L30421" s="172"/>
    </row>
    <row r="30422" spans="7:12" x14ac:dyDescent="0.15">
      <c r="G30422"/>
      <c r="H30422"/>
      <c r="I30422"/>
      <c r="J30422"/>
      <c r="K30422"/>
      <c r="L30422" s="172"/>
    </row>
    <row r="30423" spans="7:12" x14ac:dyDescent="0.15">
      <c r="G30423"/>
      <c r="H30423"/>
      <c r="I30423"/>
      <c r="J30423"/>
      <c r="K30423"/>
      <c r="L30423" s="172"/>
    </row>
    <row r="30424" spans="7:12" x14ac:dyDescent="0.15">
      <c r="G30424"/>
      <c r="H30424"/>
      <c r="I30424"/>
      <c r="J30424"/>
      <c r="K30424"/>
      <c r="L30424" s="172"/>
    </row>
    <row r="30425" spans="7:12" x14ac:dyDescent="0.15">
      <c r="G30425"/>
      <c r="H30425"/>
      <c r="I30425"/>
      <c r="J30425"/>
      <c r="K30425"/>
      <c r="L30425" s="172"/>
    </row>
    <row r="30426" spans="7:12" x14ac:dyDescent="0.15">
      <c r="G30426"/>
      <c r="H30426"/>
      <c r="I30426"/>
      <c r="J30426"/>
      <c r="K30426"/>
      <c r="L30426" s="172"/>
    </row>
    <row r="30427" spans="7:12" x14ac:dyDescent="0.15">
      <c r="G30427"/>
      <c r="H30427"/>
      <c r="I30427"/>
      <c r="J30427"/>
      <c r="K30427"/>
      <c r="L30427" s="172"/>
    </row>
    <row r="30428" spans="7:12" x14ac:dyDescent="0.15">
      <c r="G30428"/>
      <c r="H30428"/>
      <c r="I30428"/>
      <c r="J30428"/>
      <c r="K30428"/>
      <c r="L30428" s="172"/>
    </row>
    <row r="30429" spans="7:12" x14ac:dyDescent="0.15">
      <c r="G30429"/>
      <c r="H30429"/>
      <c r="I30429"/>
      <c r="J30429"/>
      <c r="K30429"/>
      <c r="L30429" s="172"/>
    </row>
    <row r="30430" spans="7:12" x14ac:dyDescent="0.15">
      <c r="G30430"/>
      <c r="H30430"/>
      <c r="I30430"/>
      <c r="J30430"/>
      <c r="K30430"/>
      <c r="L30430" s="172"/>
    </row>
    <row r="30431" spans="7:12" x14ac:dyDescent="0.15">
      <c r="G30431"/>
      <c r="H30431"/>
      <c r="I30431"/>
      <c r="J30431"/>
      <c r="K30431"/>
      <c r="L30431" s="172"/>
    </row>
    <row r="30432" spans="7:12" x14ac:dyDescent="0.15">
      <c r="G30432"/>
      <c r="H30432"/>
      <c r="I30432"/>
      <c r="J30432"/>
      <c r="K30432"/>
      <c r="L30432" s="172"/>
    </row>
    <row r="30433" spans="7:12" x14ac:dyDescent="0.15">
      <c r="G30433"/>
      <c r="H30433"/>
      <c r="I30433"/>
      <c r="J30433"/>
      <c r="K30433"/>
      <c r="L30433" s="172"/>
    </row>
    <row r="30434" spans="7:12" x14ac:dyDescent="0.15">
      <c r="G30434"/>
      <c r="H30434"/>
      <c r="I30434"/>
      <c r="J30434"/>
      <c r="K30434"/>
      <c r="L30434" s="172"/>
    </row>
    <row r="30435" spans="7:12" x14ac:dyDescent="0.15">
      <c r="G30435"/>
      <c r="H30435"/>
      <c r="I30435"/>
      <c r="J30435"/>
      <c r="K30435"/>
      <c r="L30435" s="172"/>
    </row>
    <row r="30436" spans="7:12" x14ac:dyDescent="0.15">
      <c r="G30436"/>
      <c r="H30436"/>
      <c r="I30436"/>
      <c r="J30436"/>
      <c r="K30436"/>
      <c r="L30436" s="172"/>
    </row>
    <row r="30437" spans="7:12" x14ac:dyDescent="0.15">
      <c r="G30437"/>
      <c r="H30437"/>
      <c r="I30437"/>
      <c r="J30437"/>
      <c r="K30437"/>
      <c r="L30437" s="172"/>
    </row>
    <row r="30438" spans="7:12" x14ac:dyDescent="0.15">
      <c r="G30438"/>
      <c r="H30438"/>
      <c r="I30438"/>
      <c r="J30438"/>
      <c r="K30438"/>
      <c r="L30438" s="172"/>
    </row>
    <row r="30439" spans="7:12" x14ac:dyDescent="0.15">
      <c r="G30439"/>
      <c r="H30439"/>
      <c r="I30439"/>
      <c r="J30439"/>
      <c r="K30439"/>
      <c r="L30439" s="172"/>
    </row>
    <row r="30440" spans="7:12" x14ac:dyDescent="0.15">
      <c r="G30440"/>
      <c r="H30440"/>
      <c r="I30440"/>
      <c r="J30440"/>
      <c r="K30440"/>
      <c r="L30440" s="172"/>
    </row>
    <row r="30441" spans="7:12" x14ac:dyDescent="0.15">
      <c r="G30441"/>
      <c r="H30441"/>
      <c r="I30441"/>
      <c r="J30441"/>
      <c r="K30441"/>
      <c r="L30441" s="172"/>
    </row>
    <row r="30442" spans="7:12" x14ac:dyDescent="0.15">
      <c r="G30442"/>
      <c r="H30442"/>
      <c r="I30442"/>
      <c r="J30442"/>
      <c r="K30442"/>
      <c r="L30442" s="172"/>
    </row>
    <row r="30443" spans="7:12" x14ac:dyDescent="0.15">
      <c r="G30443"/>
      <c r="H30443"/>
      <c r="I30443"/>
      <c r="J30443"/>
      <c r="K30443"/>
      <c r="L30443" s="172"/>
    </row>
    <row r="30444" spans="7:12" x14ac:dyDescent="0.15">
      <c r="G30444"/>
      <c r="H30444"/>
      <c r="I30444"/>
      <c r="J30444"/>
      <c r="K30444"/>
      <c r="L30444" s="172"/>
    </row>
    <row r="30445" spans="7:12" x14ac:dyDescent="0.15">
      <c r="G30445"/>
      <c r="H30445"/>
      <c r="I30445"/>
      <c r="J30445"/>
      <c r="K30445"/>
      <c r="L30445" s="172"/>
    </row>
    <row r="30446" spans="7:12" x14ac:dyDescent="0.15">
      <c r="G30446"/>
      <c r="H30446"/>
      <c r="I30446"/>
      <c r="J30446"/>
      <c r="K30446"/>
      <c r="L30446" s="172"/>
    </row>
    <row r="30447" spans="7:12" x14ac:dyDescent="0.15">
      <c r="G30447"/>
      <c r="H30447"/>
      <c r="I30447"/>
      <c r="J30447"/>
      <c r="K30447"/>
      <c r="L30447" s="172"/>
    </row>
    <row r="30448" spans="7:12" x14ac:dyDescent="0.15">
      <c r="G30448"/>
      <c r="H30448"/>
      <c r="I30448"/>
      <c r="J30448"/>
      <c r="K30448"/>
      <c r="L30448" s="172"/>
    </row>
    <row r="30449" spans="7:12" x14ac:dyDescent="0.15">
      <c r="G30449"/>
      <c r="H30449"/>
      <c r="I30449"/>
      <c r="J30449"/>
      <c r="K30449"/>
      <c r="L30449" s="172"/>
    </row>
    <row r="30450" spans="7:12" x14ac:dyDescent="0.15">
      <c r="G30450"/>
      <c r="H30450"/>
      <c r="I30450"/>
      <c r="J30450"/>
      <c r="K30450"/>
      <c r="L30450" s="172"/>
    </row>
    <row r="30451" spans="7:12" x14ac:dyDescent="0.15">
      <c r="G30451"/>
      <c r="H30451"/>
      <c r="I30451"/>
      <c r="J30451"/>
      <c r="K30451"/>
      <c r="L30451" s="172"/>
    </row>
    <row r="30452" spans="7:12" x14ac:dyDescent="0.15">
      <c r="G30452"/>
      <c r="H30452"/>
      <c r="I30452"/>
      <c r="J30452"/>
      <c r="K30452"/>
      <c r="L30452" s="172"/>
    </row>
    <row r="30453" spans="7:12" x14ac:dyDescent="0.15">
      <c r="G30453"/>
      <c r="H30453"/>
      <c r="I30453"/>
      <c r="J30453"/>
      <c r="K30453"/>
      <c r="L30453" s="172"/>
    </row>
    <row r="30454" spans="7:12" x14ac:dyDescent="0.15">
      <c r="G30454"/>
      <c r="H30454"/>
      <c r="I30454"/>
      <c r="J30454"/>
      <c r="K30454"/>
      <c r="L30454" s="172"/>
    </row>
    <row r="30455" spans="7:12" x14ac:dyDescent="0.15">
      <c r="G30455"/>
      <c r="H30455"/>
      <c r="I30455"/>
      <c r="J30455"/>
      <c r="K30455"/>
      <c r="L30455" s="172"/>
    </row>
    <row r="30456" spans="7:12" x14ac:dyDescent="0.15">
      <c r="G30456"/>
      <c r="H30456"/>
      <c r="I30456"/>
      <c r="J30456"/>
      <c r="K30456"/>
      <c r="L30456" s="172"/>
    </row>
    <row r="30457" spans="7:12" x14ac:dyDescent="0.15">
      <c r="G30457"/>
      <c r="H30457"/>
      <c r="I30457"/>
      <c r="J30457"/>
      <c r="K30457"/>
      <c r="L30457" s="172"/>
    </row>
    <row r="30458" spans="7:12" x14ac:dyDescent="0.15">
      <c r="G30458"/>
      <c r="H30458"/>
      <c r="I30458"/>
      <c r="J30458"/>
      <c r="K30458"/>
      <c r="L30458" s="172"/>
    </row>
    <row r="30459" spans="7:12" x14ac:dyDescent="0.15">
      <c r="G30459"/>
      <c r="H30459"/>
      <c r="I30459"/>
      <c r="J30459"/>
      <c r="K30459"/>
      <c r="L30459" s="172"/>
    </row>
    <row r="30460" spans="7:12" x14ac:dyDescent="0.15">
      <c r="G30460"/>
      <c r="H30460"/>
      <c r="I30460"/>
      <c r="J30460"/>
      <c r="K30460"/>
      <c r="L30460" s="172"/>
    </row>
    <row r="30461" spans="7:12" x14ac:dyDescent="0.15">
      <c r="G30461"/>
      <c r="H30461"/>
      <c r="I30461"/>
      <c r="J30461"/>
      <c r="K30461"/>
      <c r="L30461" s="172"/>
    </row>
    <row r="30462" spans="7:12" x14ac:dyDescent="0.15">
      <c r="G30462"/>
      <c r="H30462"/>
      <c r="I30462"/>
      <c r="J30462"/>
      <c r="K30462"/>
      <c r="L30462" s="172"/>
    </row>
    <row r="30463" spans="7:12" x14ac:dyDescent="0.15">
      <c r="G30463"/>
      <c r="H30463"/>
      <c r="I30463"/>
      <c r="J30463"/>
      <c r="K30463"/>
      <c r="L30463" s="172"/>
    </row>
    <row r="30464" spans="7:12" x14ac:dyDescent="0.15">
      <c r="G30464"/>
      <c r="H30464"/>
      <c r="I30464"/>
      <c r="J30464"/>
      <c r="K30464"/>
      <c r="L30464" s="172"/>
    </row>
    <row r="30465" spans="7:12" x14ac:dyDescent="0.15">
      <c r="G30465"/>
      <c r="H30465"/>
      <c r="I30465"/>
      <c r="J30465"/>
      <c r="K30465"/>
      <c r="L30465" s="172"/>
    </row>
    <row r="30466" spans="7:12" x14ac:dyDescent="0.15">
      <c r="G30466"/>
      <c r="H30466"/>
      <c r="I30466"/>
      <c r="J30466"/>
      <c r="K30466"/>
      <c r="L30466" s="172"/>
    </row>
    <row r="30467" spans="7:12" x14ac:dyDescent="0.15">
      <c r="G30467"/>
      <c r="H30467"/>
      <c r="I30467"/>
      <c r="J30467"/>
      <c r="K30467"/>
      <c r="L30467" s="172"/>
    </row>
    <row r="30468" spans="7:12" x14ac:dyDescent="0.15">
      <c r="G30468"/>
      <c r="H30468"/>
      <c r="I30468"/>
      <c r="J30468"/>
      <c r="K30468"/>
      <c r="L30468" s="172"/>
    </row>
    <row r="30469" spans="7:12" x14ac:dyDescent="0.15">
      <c r="G30469"/>
      <c r="H30469"/>
      <c r="I30469"/>
      <c r="J30469"/>
      <c r="K30469"/>
      <c r="L30469" s="172"/>
    </row>
    <row r="30470" spans="7:12" x14ac:dyDescent="0.15">
      <c r="G30470"/>
      <c r="H30470"/>
      <c r="I30470"/>
      <c r="J30470"/>
      <c r="K30470"/>
      <c r="L30470" s="172"/>
    </row>
    <row r="30471" spans="7:12" x14ac:dyDescent="0.15">
      <c r="G30471"/>
      <c r="H30471"/>
      <c r="I30471"/>
      <c r="J30471"/>
      <c r="K30471"/>
      <c r="L30471" s="172"/>
    </row>
    <row r="30472" spans="7:12" x14ac:dyDescent="0.15">
      <c r="G30472"/>
      <c r="H30472"/>
      <c r="I30472"/>
      <c r="J30472"/>
      <c r="K30472"/>
      <c r="L30472" s="172"/>
    </row>
    <row r="30473" spans="7:12" x14ac:dyDescent="0.15">
      <c r="G30473"/>
      <c r="H30473"/>
      <c r="I30473"/>
      <c r="J30473"/>
      <c r="K30473"/>
      <c r="L30473" s="172"/>
    </row>
    <row r="30474" spans="7:12" x14ac:dyDescent="0.15">
      <c r="G30474"/>
      <c r="H30474"/>
      <c r="I30474"/>
      <c r="J30474"/>
      <c r="K30474"/>
      <c r="L30474" s="172"/>
    </row>
    <row r="30475" spans="7:12" x14ac:dyDescent="0.15">
      <c r="G30475"/>
      <c r="H30475"/>
      <c r="I30475"/>
      <c r="J30475"/>
      <c r="K30475"/>
      <c r="L30475" s="172"/>
    </row>
    <row r="30476" spans="7:12" x14ac:dyDescent="0.15">
      <c r="G30476"/>
      <c r="H30476"/>
      <c r="I30476"/>
      <c r="J30476"/>
      <c r="K30476"/>
      <c r="L30476" s="172"/>
    </row>
    <row r="30477" spans="7:12" x14ac:dyDescent="0.15">
      <c r="G30477"/>
      <c r="H30477"/>
      <c r="I30477"/>
      <c r="J30477"/>
      <c r="K30477"/>
      <c r="L30477" s="172"/>
    </row>
    <row r="30478" spans="7:12" x14ac:dyDescent="0.15">
      <c r="G30478"/>
      <c r="H30478"/>
      <c r="I30478"/>
      <c r="J30478"/>
      <c r="K30478"/>
      <c r="L30478" s="172"/>
    </row>
    <row r="30479" spans="7:12" x14ac:dyDescent="0.15">
      <c r="G30479"/>
      <c r="H30479"/>
      <c r="I30479"/>
      <c r="J30479"/>
      <c r="K30479"/>
      <c r="L30479" s="172"/>
    </row>
    <row r="30480" spans="7:12" x14ac:dyDescent="0.15">
      <c r="G30480"/>
      <c r="H30480"/>
      <c r="I30480"/>
      <c r="J30480"/>
      <c r="K30480"/>
      <c r="L30480" s="172"/>
    </row>
    <row r="30481" spans="7:12" x14ac:dyDescent="0.15">
      <c r="G30481"/>
      <c r="H30481"/>
      <c r="I30481"/>
      <c r="J30481"/>
      <c r="K30481"/>
      <c r="L30481" s="172"/>
    </row>
    <row r="30482" spans="7:12" x14ac:dyDescent="0.15">
      <c r="G30482"/>
      <c r="H30482"/>
      <c r="I30482"/>
      <c r="J30482"/>
      <c r="K30482"/>
      <c r="L30482" s="172"/>
    </row>
    <row r="30483" spans="7:12" x14ac:dyDescent="0.15">
      <c r="G30483"/>
      <c r="H30483"/>
      <c r="I30483"/>
      <c r="J30483"/>
      <c r="K30483"/>
      <c r="L30483" s="172"/>
    </row>
    <row r="30484" spans="7:12" x14ac:dyDescent="0.15">
      <c r="G30484"/>
      <c r="H30484"/>
      <c r="I30484"/>
      <c r="J30484"/>
      <c r="K30484"/>
      <c r="L30484" s="172"/>
    </row>
    <row r="30485" spans="7:12" x14ac:dyDescent="0.15">
      <c r="G30485"/>
      <c r="H30485"/>
      <c r="I30485"/>
      <c r="J30485"/>
      <c r="K30485"/>
      <c r="L30485" s="172"/>
    </row>
    <row r="30486" spans="7:12" x14ac:dyDescent="0.15">
      <c r="G30486"/>
      <c r="H30486"/>
      <c r="I30486"/>
      <c r="J30486"/>
      <c r="K30486"/>
      <c r="L30486" s="172"/>
    </row>
    <row r="30487" spans="7:12" x14ac:dyDescent="0.15">
      <c r="G30487"/>
      <c r="H30487"/>
      <c r="I30487"/>
      <c r="J30487"/>
      <c r="K30487"/>
      <c r="L30487" s="172"/>
    </row>
    <row r="30488" spans="7:12" x14ac:dyDescent="0.15">
      <c r="G30488"/>
      <c r="H30488"/>
      <c r="I30488"/>
      <c r="J30488"/>
      <c r="K30488"/>
      <c r="L30488" s="172"/>
    </row>
    <row r="30489" spans="7:12" x14ac:dyDescent="0.15">
      <c r="G30489"/>
      <c r="H30489"/>
      <c r="I30489"/>
      <c r="J30489"/>
      <c r="K30489"/>
      <c r="L30489" s="172"/>
    </row>
    <row r="30490" spans="7:12" x14ac:dyDescent="0.15">
      <c r="G30490"/>
      <c r="H30490"/>
      <c r="I30490"/>
      <c r="J30490"/>
      <c r="K30490"/>
      <c r="L30490" s="172"/>
    </row>
    <row r="30491" spans="7:12" x14ac:dyDescent="0.15">
      <c r="G30491"/>
      <c r="H30491"/>
      <c r="I30491"/>
      <c r="J30491"/>
      <c r="K30491"/>
      <c r="L30491" s="172"/>
    </row>
    <row r="30492" spans="7:12" x14ac:dyDescent="0.15">
      <c r="G30492"/>
      <c r="H30492"/>
      <c r="I30492"/>
      <c r="J30492"/>
      <c r="K30492"/>
      <c r="L30492" s="172"/>
    </row>
    <row r="30493" spans="7:12" x14ac:dyDescent="0.15">
      <c r="G30493"/>
      <c r="H30493"/>
      <c r="I30493"/>
      <c r="J30493"/>
      <c r="K30493"/>
      <c r="L30493" s="172"/>
    </row>
    <row r="30494" spans="7:12" x14ac:dyDescent="0.15">
      <c r="G30494"/>
      <c r="H30494"/>
      <c r="I30494"/>
      <c r="J30494"/>
      <c r="K30494"/>
      <c r="L30494" s="172"/>
    </row>
    <row r="30495" spans="7:12" x14ac:dyDescent="0.15">
      <c r="G30495"/>
      <c r="H30495"/>
      <c r="I30495"/>
      <c r="J30495"/>
      <c r="K30495"/>
      <c r="L30495" s="172"/>
    </row>
    <row r="30496" spans="7:12" x14ac:dyDescent="0.15">
      <c r="G30496"/>
      <c r="H30496"/>
      <c r="I30496"/>
      <c r="J30496"/>
      <c r="K30496"/>
      <c r="L30496" s="172"/>
    </row>
    <row r="30497" spans="7:12" x14ac:dyDescent="0.15">
      <c r="G30497"/>
      <c r="H30497"/>
      <c r="I30497"/>
      <c r="J30497"/>
      <c r="K30497"/>
      <c r="L30497" s="172"/>
    </row>
    <row r="30498" spans="7:12" x14ac:dyDescent="0.15">
      <c r="G30498"/>
      <c r="H30498"/>
      <c r="I30498"/>
      <c r="J30498"/>
      <c r="K30498"/>
      <c r="L30498" s="172"/>
    </row>
    <row r="30499" spans="7:12" x14ac:dyDescent="0.15">
      <c r="G30499"/>
      <c r="H30499"/>
      <c r="I30499"/>
      <c r="J30499"/>
      <c r="K30499"/>
      <c r="L30499" s="172"/>
    </row>
    <row r="30500" spans="7:12" x14ac:dyDescent="0.15">
      <c r="G30500"/>
      <c r="H30500"/>
      <c r="I30500"/>
      <c r="J30500"/>
      <c r="K30500"/>
      <c r="L30500" s="172"/>
    </row>
    <row r="30501" spans="7:12" x14ac:dyDescent="0.15">
      <c r="G30501"/>
      <c r="H30501"/>
      <c r="I30501"/>
      <c r="J30501"/>
      <c r="K30501"/>
      <c r="L30501" s="172"/>
    </row>
    <row r="30502" spans="7:12" x14ac:dyDescent="0.15">
      <c r="G30502"/>
      <c r="H30502"/>
      <c r="I30502"/>
      <c r="J30502"/>
      <c r="K30502"/>
      <c r="L30502" s="172"/>
    </row>
    <row r="30503" spans="7:12" x14ac:dyDescent="0.15">
      <c r="G30503"/>
      <c r="H30503"/>
      <c r="I30503"/>
      <c r="J30503"/>
      <c r="K30503"/>
      <c r="L30503" s="172"/>
    </row>
    <row r="30504" spans="7:12" x14ac:dyDescent="0.15">
      <c r="G30504"/>
      <c r="H30504"/>
      <c r="I30504"/>
      <c r="J30504"/>
      <c r="K30504"/>
      <c r="L30504" s="172"/>
    </row>
    <row r="30505" spans="7:12" x14ac:dyDescent="0.15">
      <c r="G30505"/>
      <c r="H30505"/>
      <c r="I30505"/>
      <c r="J30505"/>
      <c r="K30505"/>
      <c r="L30505" s="172"/>
    </row>
    <row r="30506" spans="7:12" x14ac:dyDescent="0.15">
      <c r="G30506"/>
      <c r="H30506"/>
      <c r="I30506"/>
      <c r="J30506"/>
      <c r="K30506"/>
      <c r="L30506" s="172"/>
    </row>
    <row r="30507" spans="7:12" x14ac:dyDescent="0.15">
      <c r="G30507"/>
      <c r="H30507"/>
      <c r="I30507"/>
      <c r="J30507"/>
      <c r="K30507"/>
      <c r="L30507" s="172"/>
    </row>
    <row r="30508" spans="7:12" x14ac:dyDescent="0.15">
      <c r="G30508"/>
      <c r="H30508"/>
      <c r="I30508"/>
      <c r="J30508"/>
      <c r="K30508"/>
      <c r="L30508" s="172"/>
    </row>
    <row r="30509" spans="7:12" x14ac:dyDescent="0.15">
      <c r="G30509"/>
      <c r="H30509"/>
      <c r="I30509"/>
      <c r="J30509"/>
      <c r="K30509"/>
      <c r="L30509" s="172"/>
    </row>
    <row r="30510" spans="7:12" x14ac:dyDescent="0.15">
      <c r="G30510"/>
      <c r="H30510"/>
      <c r="I30510"/>
      <c r="J30510"/>
      <c r="K30510"/>
      <c r="L30510" s="172"/>
    </row>
    <row r="30511" spans="7:12" x14ac:dyDescent="0.15">
      <c r="G30511"/>
      <c r="H30511"/>
      <c r="I30511"/>
      <c r="J30511"/>
      <c r="K30511"/>
      <c r="L30511" s="172"/>
    </row>
    <row r="30512" spans="7:12" x14ac:dyDescent="0.15">
      <c r="G30512"/>
      <c r="H30512"/>
      <c r="I30512"/>
      <c r="J30512"/>
      <c r="K30512"/>
      <c r="L30512" s="172"/>
    </row>
    <row r="30513" spans="7:12" x14ac:dyDescent="0.15">
      <c r="G30513"/>
      <c r="H30513"/>
      <c r="I30513"/>
      <c r="J30513"/>
      <c r="K30513"/>
      <c r="L30513" s="172"/>
    </row>
    <row r="30514" spans="7:12" x14ac:dyDescent="0.15">
      <c r="G30514"/>
      <c r="H30514"/>
      <c r="I30514"/>
      <c r="J30514"/>
      <c r="K30514"/>
      <c r="L30514" s="172"/>
    </row>
    <row r="30515" spans="7:12" x14ac:dyDescent="0.15">
      <c r="G30515"/>
      <c r="H30515"/>
      <c r="I30515"/>
      <c r="J30515"/>
      <c r="K30515"/>
      <c r="L30515" s="172"/>
    </row>
    <row r="30516" spans="7:12" x14ac:dyDescent="0.15">
      <c r="G30516"/>
      <c r="H30516"/>
      <c r="I30516"/>
      <c r="J30516"/>
      <c r="K30516"/>
      <c r="L30516" s="172"/>
    </row>
    <row r="30517" spans="7:12" x14ac:dyDescent="0.15">
      <c r="G30517"/>
      <c r="H30517"/>
      <c r="I30517"/>
      <c r="J30517"/>
      <c r="K30517"/>
      <c r="L30517" s="172"/>
    </row>
    <row r="30518" spans="7:12" x14ac:dyDescent="0.15">
      <c r="G30518"/>
      <c r="H30518"/>
      <c r="I30518"/>
      <c r="J30518"/>
      <c r="K30518"/>
      <c r="L30518" s="172"/>
    </row>
    <row r="30519" spans="7:12" x14ac:dyDescent="0.15">
      <c r="G30519"/>
      <c r="H30519"/>
      <c r="I30519"/>
      <c r="J30519"/>
      <c r="K30519"/>
      <c r="L30519" s="172"/>
    </row>
    <row r="30520" spans="7:12" x14ac:dyDescent="0.15">
      <c r="G30520"/>
      <c r="H30520"/>
      <c r="I30520"/>
      <c r="J30520"/>
      <c r="K30520"/>
      <c r="L30520" s="172"/>
    </row>
    <row r="30521" spans="7:12" x14ac:dyDescent="0.15">
      <c r="G30521"/>
      <c r="H30521"/>
      <c r="I30521"/>
      <c r="J30521"/>
      <c r="K30521"/>
      <c r="L30521" s="172"/>
    </row>
    <row r="30522" spans="7:12" x14ac:dyDescent="0.15">
      <c r="G30522"/>
      <c r="H30522"/>
      <c r="I30522"/>
      <c r="J30522"/>
      <c r="K30522"/>
      <c r="L30522" s="172"/>
    </row>
    <row r="30523" spans="7:12" x14ac:dyDescent="0.15">
      <c r="G30523"/>
      <c r="H30523"/>
      <c r="I30523"/>
      <c r="J30523"/>
      <c r="K30523"/>
      <c r="L30523" s="172"/>
    </row>
    <row r="30524" spans="7:12" x14ac:dyDescent="0.15">
      <c r="G30524"/>
      <c r="H30524"/>
      <c r="I30524"/>
      <c r="J30524"/>
      <c r="K30524"/>
      <c r="L30524" s="172"/>
    </row>
    <row r="30525" spans="7:12" x14ac:dyDescent="0.15">
      <c r="G30525"/>
      <c r="H30525"/>
      <c r="I30525"/>
      <c r="J30525"/>
      <c r="K30525"/>
      <c r="L30525" s="172"/>
    </row>
    <row r="30526" spans="7:12" x14ac:dyDescent="0.15">
      <c r="G30526"/>
      <c r="H30526"/>
      <c r="I30526"/>
      <c r="J30526"/>
      <c r="K30526"/>
      <c r="L30526" s="172"/>
    </row>
    <row r="30527" spans="7:12" x14ac:dyDescent="0.15">
      <c r="G30527"/>
      <c r="H30527"/>
      <c r="I30527"/>
      <c r="J30527"/>
      <c r="K30527"/>
      <c r="L30527" s="172"/>
    </row>
    <row r="30528" spans="7:12" x14ac:dyDescent="0.15">
      <c r="G30528"/>
      <c r="H30528"/>
      <c r="I30528"/>
      <c r="J30528"/>
      <c r="K30528"/>
      <c r="L30528" s="172"/>
    </row>
    <row r="30529" spans="7:12" x14ac:dyDescent="0.15">
      <c r="G30529"/>
      <c r="H30529"/>
      <c r="I30529"/>
      <c r="J30529"/>
      <c r="K30529"/>
      <c r="L30529" s="172"/>
    </row>
    <row r="30530" spans="7:12" x14ac:dyDescent="0.15">
      <c r="G30530"/>
      <c r="H30530"/>
      <c r="I30530"/>
      <c r="J30530"/>
      <c r="K30530"/>
      <c r="L30530" s="172"/>
    </row>
    <row r="30531" spans="7:12" x14ac:dyDescent="0.15">
      <c r="G30531"/>
      <c r="H30531"/>
      <c r="I30531"/>
      <c r="J30531"/>
      <c r="K30531"/>
      <c r="L30531" s="172"/>
    </row>
    <row r="30532" spans="7:12" x14ac:dyDescent="0.15">
      <c r="G30532"/>
      <c r="H30532"/>
      <c r="I30532"/>
      <c r="J30532"/>
      <c r="K30532"/>
      <c r="L30532" s="172"/>
    </row>
    <row r="30533" spans="7:12" x14ac:dyDescent="0.15">
      <c r="G30533"/>
      <c r="H30533"/>
      <c r="I30533"/>
      <c r="J30533"/>
      <c r="K30533"/>
      <c r="L30533" s="172"/>
    </row>
    <row r="30534" spans="7:12" x14ac:dyDescent="0.15">
      <c r="G30534"/>
      <c r="H30534"/>
      <c r="I30534"/>
      <c r="J30534"/>
      <c r="K30534"/>
      <c r="L30534" s="172"/>
    </row>
    <row r="30535" spans="7:12" x14ac:dyDescent="0.15">
      <c r="G30535"/>
      <c r="H30535"/>
      <c r="I30535"/>
      <c r="J30535"/>
      <c r="K30535"/>
      <c r="L30535" s="172"/>
    </row>
    <row r="30536" spans="7:12" x14ac:dyDescent="0.15">
      <c r="G30536"/>
      <c r="H30536"/>
      <c r="I30536"/>
      <c r="J30536"/>
      <c r="K30536"/>
      <c r="L30536" s="172"/>
    </row>
    <row r="30537" spans="7:12" x14ac:dyDescent="0.15">
      <c r="G30537"/>
      <c r="H30537"/>
      <c r="I30537"/>
      <c r="J30537"/>
      <c r="K30537"/>
      <c r="L30537" s="172"/>
    </row>
    <row r="30538" spans="7:12" x14ac:dyDescent="0.15">
      <c r="G30538"/>
      <c r="H30538"/>
      <c r="I30538"/>
      <c r="J30538"/>
      <c r="K30538"/>
      <c r="L30538" s="172"/>
    </row>
    <row r="30539" spans="7:12" x14ac:dyDescent="0.15">
      <c r="G30539"/>
      <c r="H30539"/>
      <c r="I30539"/>
      <c r="J30539"/>
      <c r="K30539"/>
      <c r="L30539" s="172"/>
    </row>
    <row r="30540" spans="7:12" x14ac:dyDescent="0.15">
      <c r="G30540"/>
      <c r="H30540"/>
      <c r="I30540"/>
      <c r="J30540"/>
      <c r="K30540"/>
      <c r="L30540" s="172"/>
    </row>
    <row r="30541" spans="7:12" x14ac:dyDescent="0.15">
      <c r="G30541"/>
      <c r="H30541"/>
      <c r="I30541"/>
      <c r="J30541"/>
      <c r="K30541"/>
      <c r="L30541" s="172"/>
    </row>
    <row r="30542" spans="7:12" x14ac:dyDescent="0.15">
      <c r="G30542"/>
      <c r="H30542"/>
      <c r="I30542"/>
      <c r="J30542"/>
      <c r="K30542"/>
      <c r="L30542" s="172"/>
    </row>
    <row r="30543" spans="7:12" x14ac:dyDescent="0.15">
      <c r="G30543"/>
      <c r="H30543"/>
      <c r="I30543"/>
      <c r="J30543"/>
      <c r="K30543"/>
      <c r="L30543" s="172"/>
    </row>
    <row r="30544" spans="7:12" x14ac:dyDescent="0.15">
      <c r="G30544"/>
      <c r="H30544"/>
      <c r="I30544"/>
      <c r="J30544"/>
      <c r="K30544"/>
      <c r="L30544" s="172"/>
    </row>
    <row r="30545" spans="7:12" x14ac:dyDescent="0.15">
      <c r="G30545"/>
      <c r="H30545"/>
      <c r="I30545"/>
      <c r="J30545"/>
      <c r="K30545"/>
      <c r="L30545" s="172"/>
    </row>
    <row r="30546" spans="7:12" x14ac:dyDescent="0.15">
      <c r="G30546"/>
      <c r="H30546"/>
      <c r="I30546"/>
      <c r="J30546"/>
      <c r="K30546"/>
      <c r="L30546" s="172"/>
    </row>
    <row r="30547" spans="7:12" x14ac:dyDescent="0.15">
      <c r="G30547"/>
      <c r="H30547"/>
      <c r="I30547"/>
      <c r="J30547"/>
      <c r="K30547"/>
      <c r="L30547" s="172"/>
    </row>
    <row r="30548" spans="7:12" x14ac:dyDescent="0.15">
      <c r="G30548"/>
      <c r="H30548"/>
      <c r="I30548"/>
      <c r="J30548"/>
      <c r="K30548"/>
      <c r="L30548" s="172"/>
    </row>
    <row r="30549" spans="7:12" x14ac:dyDescent="0.15">
      <c r="G30549"/>
      <c r="H30549"/>
      <c r="I30549"/>
      <c r="J30549"/>
      <c r="K30549"/>
      <c r="L30549" s="172"/>
    </row>
    <row r="30550" spans="7:12" x14ac:dyDescent="0.15">
      <c r="G30550"/>
      <c r="H30550"/>
      <c r="I30550"/>
      <c r="J30550"/>
      <c r="K30550"/>
      <c r="L30550" s="172"/>
    </row>
    <row r="30551" spans="7:12" x14ac:dyDescent="0.15">
      <c r="G30551"/>
      <c r="H30551"/>
      <c r="I30551"/>
      <c r="J30551"/>
      <c r="K30551"/>
      <c r="L30551" s="172"/>
    </row>
    <row r="30552" spans="7:12" x14ac:dyDescent="0.15">
      <c r="G30552"/>
      <c r="H30552"/>
      <c r="I30552"/>
      <c r="J30552"/>
      <c r="K30552"/>
      <c r="L30552" s="172"/>
    </row>
    <row r="30553" spans="7:12" x14ac:dyDescent="0.15">
      <c r="G30553"/>
      <c r="H30553"/>
      <c r="I30553"/>
      <c r="J30553"/>
      <c r="K30553"/>
      <c r="L30553" s="172"/>
    </row>
    <row r="30554" spans="7:12" x14ac:dyDescent="0.15">
      <c r="G30554"/>
      <c r="H30554"/>
      <c r="I30554"/>
      <c r="J30554"/>
      <c r="K30554"/>
      <c r="L30554" s="172"/>
    </row>
    <row r="30555" spans="7:12" x14ac:dyDescent="0.15">
      <c r="G30555"/>
      <c r="H30555"/>
      <c r="I30555"/>
      <c r="J30555"/>
      <c r="K30555"/>
      <c r="L30555" s="172"/>
    </row>
    <row r="30556" spans="7:12" x14ac:dyDescent="0.15">
      <c r="G30556"/>
      <c r="H30556"/>
      <c r="I30556"/>
      <c r="J30556"/>
      <c r="K30556"/>
      <c r="L30556" s="172"/>
    </row>
    <row r="30557" spans="7:12" x14ac:dyDescent="0.15">
      <c r="G30557"/>
      <c r="H30557"/>
      <c r="I30557"/>
      <c r="J30557"/>
      <c r="K30557"/>
      <c r="L30557" s="172"/>
    </row>
    <row r="30558" spans="7:12" x14ac:dyDescent="0.15">
      <c r="G30558"/>
      <c r="H30558"/>
      <c r="I30558"/>
      <c r="J30558"/>
      <c r="K30558"/>
      <c r="L30558" s="172"/>
    </row>
    <row r="30559" spans="7:12" x14ac:dyDescent="0.15">
      <c r="G30559"/>
      <c r="H30559"/>
      <c r="I30559"/>
      <c r="J30559"/>
      <c r="K30559"/>
      <c r="L30559" s="172"/>
    </row>
    <row r="30560" spans="7:12" x14ac:dyDescent="0.15">
      <c r="G30560"/>
      <c r="H30560"/>
      <c r="I30560"/>
      <c r="J30560"/>
      <c r="K30560"/>
      <c r="L30560" s="172"/>
    </row>
    <row r="30561" spans="7:12" x14ac:dyDescent="0.15">
      <c r="G30561"/>
      <c r="H30561"/>
      <c r="I30561"/>
      <c r="J30561"/>
      <c r="K30561"/>
      <c r="L30561" s="172"/>
    </row>
    <row r="30562" spans="7:12" x14ac:dyDescent="0.15">
      <c r="G30562"/>
      <c r="H30562"/>
      <c r="I30562"/>
      <c r="J30562"/>
      <c r="K30562"/>
      <c r="L30562" s="172"/>
    </row>
    <row r="30563" spans="7:12" x14ac:dyDescent="0.15">
      <c r="G30563"/>
      <c r="H30563"/>
      <c r="I30563"/>
      <c r="J30563"/>
      <c r="K30563"/>
      <c r="L30563" s="172"/>
    </row>
    <row r="30564" spans="7:12" x14ac:dyDescent="0.15">
      <c r="G30564"/>
      <c r="H30564"/>
      <c r="I30564"/>
      <c r="J30564"/>
      <c r="K30564"/>
      <c r="L30564" s="172"/>
    </row>
    <row r="30565" spans="7:12" x14ac:dyDescent="0.15">
      <c r="G30565"/>
      <c r="H30565"/>
      <c r="I30565"/>
      <c r="J30565"/>
      <c r="K30565"/>
      <c r="L30565" s="172"/>
    </row>
    <row r="30566" spans="7:12" x14ac:dyDescent="0.15">
      <c r="G30566"/>
      <c r="H30566"/>
      <c r="I30566"/>
      <c r="J30566"/>
      <c r="K30566"/>
      <c r="L30566" s="172"/>
    </row>
    <row r="30567" spans="7:12" x14ac:dyDescent="0.15">
      <c r="G30567"/>
      <c r="H30567"/>
      <c r="I30567"/>
      <c r="J30567"/>
      <c r="K30567"/>
      <c r="L30567" s="172"/>
    </row>
    <row r="30568" spans="7:12" x14ac:dyDescent="0.15">
      <c r="G30568"/>
      <c r="H30568"/>
      <c r="I30568"/>
      <c r="J30568"/>
      <c r="K30568"/>
      <c r="L30568" s="172"/>
    </row>
    <row r="30569" spans="7:12" x14ac:dyDescent="0.15">
      <c r="G30569"/>
      <c r="H30569"/>
      <c r="I30569"/>
      <c r="J30569"/>
      <c r="K30569"/>
      <c r="L30569" s="172"/>
    </row>
    <row r="30570" spans="7:12" x14ac:dyDescent="0.15">
      <c r="G30570"/>
      <c r="H30570"/>
      <c r="I30570"/>
      <c r="J30570"/>
      <c r="K30570"/>
      <c r="L30570" s="172"/>
    </row>
    <row r="30571" spans="7:12" x14ac:dyDescent="0.15">
      <c r="G30571"/>
      <c r="H30571"/>
      <c r="I30571"/>
      <c r="J30571"/>
      <c r="K30571"/>
      <c r="L30571" s="172"/>
    </row>
    <row r="30572" spans="7:12" x14ac:dyDescent="0.15">
      <c r="G30572"/>
      <c r="H30572"/>
      <c r="I30572"/>
      <c r="J30572"/>
      <c r="K30572"/>
      <c r="L30572" s="172"/>
    </row>
    <row r="30573" spans="7:12" x14ac:dyDescent="0.15">
      <c r="G30573"/>
      <c r="H30573"/>
      <c r="I30573"/>
      <c r="J30573"/>
      <c r="K30573"/>
      <c r="L30573" s="172"/>
    </row>
    <row r="30574" spans="7:12" x14ac:dyDescent="0.15">
      <c r="G30574"/>
      <c r="H30574"/>
      <c r="I30574"/>
      <c r="J30574"/>
      <c r="K30574"/>
      <c r="L30574" s="172"/>
    </row>
    <row r="30575" spans="7:12" x14ac:dyDescent="0.15">
      <c r="G30575"/>
      <c r="H30575"/>
      <c r="I30575"/>
      <c r="J30575"/>
      <c r="K30575"/>
      <c r="L30575" s="172"/>
    </row>
    <row r="30576" spans="7:12" x14ac:dyDescent="0.15">
      <c r="G30576"/>
      <c r="H30576"/>
      <c r="I30576"/>
      <c r="J30576"/>
      <c r="K30576"/>
      <c r="L30576" s="172"/>
    </row>
    <row r="30577" spans="7:12" x14ac:dyDescent="0.15">
      <c r="G30577"/>
      <c r="H30577"/>
      <c r="I30577"/>
      <c r="J30577"/>
      <c r="K30577"/>
      <c r="L30577" s="172"/>
    </row>
    <row r="30578" spans="7:12" x14ac:dyDescent="0.15">
      <c r="G30578"/>
      <c r="H30578"/>
      <c r="I30578"/>
      <c r="J30578"/>
      <c r="K30578"/>
      <c r="L30578" s="172"/>
    </row>
    <row r="30579" spans="7:12" x14ac:dyDescent="0.15">
      <c r="G30579"/>
      <c r="H30579"/>
      <c r="I30579"/>
      <c r="J30579"/>
      <c r="K30579"/>
      <c r="L30579" s="172"/>
    </row>
    <row r="30580" spans="7:12" x14ac:dyDescent="0.15">
      <c r="G30580"/>
      <c r="H30580"/>
      <c r="I30580"/>
      <c r="J30580"/>
      <c r="K30580"/>
      <c r="L30580" s="172"/>
    </row>
    <row r="30581" spans="7:12" x14ac:dyDescent="0.15">
      <c r="G30581"/>
      <c r="H30581"/>
      <c r="I30581"/>
      <c r="J30581"/>
      <c r="K30581"/>
      <c r="L30581" s="172"/>
    </row>
    <row r="30582" spans="7:12" x14ac:dyDescent="0.15">
      <c r="G30582"/>
      <c r="H30582"/>
      <c r="I30582"/>
      <c r="J30582"/>
      <c r="K30582"/>
      <c r="L30582" s="172"/>
    </row>
    <row r="30583" spans="7:12" x14ac:dyDescent="0.15">
      <c r="G30583"/>
      <c r="H30583"/>
      <c r="I30583"/>
      <c r="J30583"/>
      <c r="K30583"/>
      <c r="L30583" s="172"/>
    </row>
    <row r="30584" spans="7:12" x14ac:dyDescent="0.15">
      <c r="G30584"/>
      <c r="H30584"/>
      <c r="I30584"/>
      <c r="J30584"/>
      <c r="K30584"/>
      <c r="L30584" s="172"/>
    </row>
    <row r="30585" spans="7:12" x14ac:dyDescent="0.15">
      <c r="G30585"/>
      <c r="H30585"/>
      <c r="I30585"/>
      <c r="J30585"/>
      <c r="K30585"/>
      <c r="L30585" s="172"/>
    </row>
    <row r="30586" spans="7:12" x14ac:dyDescent="0.15">
      <c r="G30586"/>
      <c r="H30586"/>
      <c r="I30586"/>
      <c r="J30586"/>
      <c r="K30586"/>
      <c r="L30586" s="172"/>
    </row>
    <row r="30587" spans="7:12" x14ac:dyDescent="0.15">
      <c r="G30587"/>
      <c r="H30587"/>
      <c r="I30587"/>
      <c r="J30587"/>
      <c r="K30587"/>
      <c r="L30587" s="172"/>
    </row>
    <row r="30588" spans="7:12" x14ac:dyDescent="0.15">
      <c r="G30588"/>
      <c r="H30588"/>
      <c r="I30588"/>
      <c r="J30588"/>
      <c r="K30588"/>
      <c r="L30588" s="172"/>
    </row>
    <row r="30589" spans="7:12" x14ac:dyDescent="0.15">
      <c r="G30589"/>
      <c r="H30589"/>
      <c r="I30589"/>
      <c r="J30589"/>
      <c r="K30589"/>
      <c r="L30589" s="172"/>
    </row>
    <row r="30590" spans="7:12" x14ac:dyDescent="0.15">
      <c r="G30590"/>
      <c r="H30590"/>
      <c r="I30590"/>
      <c r="J30590"/>
      <c r="K30590"/>
      <c r="L30590" s="172"/>
    </row>
    <row r="30591" spans="7:12" x14ac:dyDescent="0.15">
      <c r="G30591"/>
      <c r="H30591"/>
      <c r="I30591"/>
      <c r="J30591"/>
      <c r="K30591"/>
      <c r="L30591" s="172"/>
    </row>
    <row r="30592" spans="7:12" x14ac:dyDescent="0.15">
      <c r="G30592"/>
      <c r="H30592"/>
      <c r="I30592"/>
      <c r="J30592"/>
      <c r="K30592"/>
      <c r="L30592" s="172"/>
    </row>
    <row r="30593" spans="7:12" x14ac:dyDescent="0.15">
      <c r="G30593"/>
      <c r="H30593"/>
      <c r="I30593"/>
      <c r="J30593"/>
      <c r="K30593"/>
      <c r="L30593" s="172"/>
    </row>
    <row r="30594" spans="7:12" x14ac:dyDescent="0.15">
      <c r="G30594"/>
      <c r="H30594"/>
      <c r="I30594"/>
      <c r="J30594"/>
      <c r="K30594"/>
      <c r="L30594" s="172"/>
    </row>
    <row r="30595" spans="7:12" x14ac:dyDescent="0.15">
      <c r="G30595"/>
      <c r="H30595"/>
      <c r="I30595"/>
      <c r="J30595"/>
      <c r="K30595"/>
      <c r="L30595" s="172"/>
    </row>
    <row r="30596" spans="7:12" x14ac:dyDescent="0.15">
      <c r="G30596"/>
      <c r="H30596"/>
      <c r="I30596"/>
      <c r="J30596"/>
      <c r="K30596"/>
      <c r="L30596" s="172"/>
    </row>
    <row r="30597" spans="7:12" x14ac:dyDescent="0.15">
      <c r="G30597"/>
      <c r="H30597"/>
      <c r="I30597"/>
      <c r="J30597"/>
      <c r="K30597"/>
      <c r="L30597" s="172"/>
    </row>
    <row r="30598" spans="7:12" x14ac:dyDescent="0.15">
      <c r="G30598"/>
      <c r="H30598"/>
      <c r="I30598"/>
      <c r="J30598"/>
      <c r="K30598"/>
      <c r="L30598" s="172"/>
    </row>
    <row r="30599" spans="7:12" x14ac:dyDescent="0.15">
      <c r="G30599"/>
      <c r="H30599"/>
      <c r="I30599"/>
      <c r="J30599"/>
      <c r="K30599"/>
      <c r="L30599" s="172"/>
    </row>
    <row r="30600" spans="7:12" x14ac:dyDescent="0.15">
      <c r="G30600"/>
      <c r="H30600"/>
      <c r="I30600"/>
      <c r="J30600"/>
      <c r="K30600"/>
      <c r="L30600" s="172"/>
    </row>
    <row r="30601" spans="7:12" x14ac:dyDescent="0.15">
      <c r="G30601"/>
      <c r="H30601"/>
      <c r="I30601"/>
      <c r="J30601"/>
      <c r="K30601"/>
      <c r="L30601" s="172"/>
    </row>
    <row r="30602" spans="7:12" x14ac:dyDescent="0.15">
      <c r="G30602"/>
      <c r="H30602"/>
      <c r="I30602"/>
      <c r="J30602"/>
      <c r="K30602"/>
      <c r="L30602" s="172"/>
    </row>
    <row r="30603" spans="7:12" x14ac:dyDescent="0.15">
      <c r="G30603"/>
      <c r="H30603"/>
      <c r="I30603"/>
      <c r="J30603"/>
      <c r="K30603"/>
      <c r="L30603" s="172"/>
    </row>
    <row r="30604" spans="7:12" x14ac:dyDescent="0.15">
      <c r="G30604"/>
      <c r="H30604"/>
      <c r="I30604"/>
      <c r="J30604"/>
      <c r="K30604"/>
      <c r="L30604" s="172"/>
    </row>
    <row r="30605" spans="7:12" x14ac:dyDescent="0.15">
      <c r="G30605"/>
      <c r="H30605"/>
      <c r="I30605"/>
      <c r="J30605"/>
      <c r="K30605"/>
      <c r="L30605" s="172"/>
    </row>
    <row r="30606" spans="7:12" x14ac:dyDescent="0.15">
      <c r="G30606"/>
      <c r="H30606"/>
      <c r="I30606"/>
      <c r="J30606"/>
      <c r="K30606"/>
      <c r="L30606" s="172"/>
    </row>
    <row r="30607" spans="7:12" x14ac:dyDescent="0.15">
      <c r="G30607"/>
      <c r="H30607"/>
      <c r="I30607"/>
      <c r="J30607"/>
      <c r="K30607"/>
      <c r="L30607" s="172"/>
    </row>
    <row r="30608" spans="7:12" x14ac:dyDescent="0.15">
      <c r="G30608"/>
      <c r="H30608"/>
      <c r="I30608"/>
      <c r="J30608"/>
      <c r="K30608"/>
      <c r="L30608" s="172"/>
    </row>
    <row r="30609" spans="7:12" x14ac:dyDescent="0.15">
      <c r="G30609"/>
      <c r="H30609"/>
      <c r="I30609"/>
      <c r="J30609"/>
      <c r="K30609"/>
      <c r="L30609" s="172"/>
    </row>
    <row r="30610" spans="7:12" x14ac:dyDescent="0.15">
      <c r="G30610"/>
      <c r="H30610"/>
      <c r="I30610"/>
      <c r="J30610"/>
      <c r="K30610"/>
      <c r="L30610" s="172"/>
    </row>
    <row r="30611" spans="7:12" x14ac:dyDescent="0.15">
      <c r="G30611"/>
      <c r="H30611"/>
      <c r="I30611"/>
      <c r="J30611"/>
      <c r="K30611"/>
      <c r="L30611" s="172"/>
    </row>
    <row r="30612" spans="7:12" x14ac:dyDescent="0.15">
      <c r="G30612"/>
      <c r="H30612"/>
      <c r="I30612"/>
      <c r="J30612"/>
      <c r="K30612"/>
      <c r="L30612" s="172"/>
    </row>
    <row r="30613" spans="7:12" x14ac:dyDescent="0.15">
      <c r="G30613"/>
      <c r="H30613"/>
      <c r="I30613"/>
      <c r="J30613"/>
      <c r="K30613"/>
      <c r="L30613" s="172"/>
    </row>
    <row r="30614" spans="7:12" x14ac:dyDescent="0.15">
      <c r="G30614"/>
      <c r="H30614"/>
      <c r="I30614"/>
      <c r="J30614"/>
      <c r="K30614"/>
      <c r="L30614" s="172"/>
    </row>
    <row r="30615" spans="7:12" x14ac:dyDescent="0.15">
      <c r="G30615"/>
      <c r="H30615"/>
      <c r="I30615"/>
      <c r="J30615"/>
      <c r="K30615"/>
      <c r="L30615" s="172"/>
    </row>
    <row r="30616" spans="7:12" x14ac:dyDescent="0.15">
      <c r="G30616"/>
      <c r="H30616"/>
      <c r="I30616"/>
      <c r="J30616"/>
      <c r="K30616"/>
      <c r="L30616" s="172"/>
    </row>
    <row r="30617" spans="7:12" x14ac:dyDescent="0.15">
      <c r="G30617"/>
      <c r="H30617"/>
      <c r="I30617"/>
      <c r="J30617"/>
      <c r="K30617"/>
      <c r="L30617" s="172"/>
    </row>
    <row r="30618" spans="7:12" x14ac:dyDescent="0.15">
      <c r="G30618"/>
      <c r="H30618"/>
      <c r="I30618"/>
      <c r="J30618"/>
      <c r="K30618"/>
      <c r="L30618" s="172"/>
    </row>
    <row r="30619" spans="7:12" x14ac:dyDescent="0.15">
      <c r="G30619"/>
      <c r="H30619"/>
      <c r="I30619"/>
      <c r="J30619"/>
      <c r="K30619"/>
      <c r="L30619" s="172"/>
    </row>
    <row r="30620" spans="7:12" x14ac:dyDescent="0.15">
      <c r="G30620"/>
      <c r="H30620"/>
      <c r="I30620"/>
      <c r="J30620"/>
      <c r="K30620"/>
      <c r="L30620" s="172"/>
    </row>
    <row r="30621" spans="7:12" x14ac:dyDescent="0.15">
      <c r="G30621"/>
      <c r="H30621"/>
      <c r="I30621"/>
      <c r="J30621"/>
      <c r="K30621"/>
      <c r="L30621" s="172"/>
    </row>
    <row r="30622" spans="7:12" x14ac:dyDescent="0.15">
      <c r="G30622"/>
      <c r="H30622"/>
      <c r="I30622"/>
      <c r="J30622"/>
      <c r="K30622"/>
      <c r="L30622" s="172"/>
    </row>
    <row r="30623" spans="7:12" x14ac:dyDescent="0.15">
      <c r="G30623"/>
      <c r="H30623"/>
      <c r="I30623"/>
      <c r="J30623"/>
      <c r="K30623"/>
      <c r="L30623" s="172"/>
    </row>
    <row r="30624" spans="7:12" x14ac:dyDescent="0.15">
      <c r="G30624"/>
      <c r="H30624"/>
      <c r="I30624"/>
      <c r="J30624"/>
      <c r="K30624"/>
      <c r="L30624" s="172"/>
    </row>
    <row r="30625" spans="7:12" x14ac:dyDescent="0.15">
      <c r="G30625"/>
      <c r="H30625"/>
      <c r="I30625"/>
      <c r="J30625"/>
      <c r="K30625"/>
      <c r="L30625" s="172"/>
    </row>
    <row r="30626" spans="7:12" x14ac:dyDescent="0.15">
      <c r="G30626"/>
      <c r="H30626"/>
      <c r="I30626"/>
      <c r="J30626"/>
      <c r="K30626"/>
      <c r="L30626" s="172"/>
    </row>
    <row r="30627" spans="7:12" x14ac:dyDescent="0.15">
      <c r="G30627"/>
      <c r="H30627"/>
      <c r="I30627"/>
      <c r="J30627"/>
      <c r="K30627"/>
      <c r="L30627" s="172"/>
    </row>
    <row r="30628" spans="7:12" x14ac:dyDescent="0.15">
      <c r="G30628"/>
      <c r="H30628"/>
      <c r="I30628"/>
      <c r="J30628"/>
      <c r="K30628"/>
      <c r="L30628" s="172"/>
    </row>
    <row r="30629" spans="7:12" x14ac:dyDescent="0.15">
      <c r="G30629"/>
      <c r="H30629"/>
      <c r="I30629"/>
      <c r="J30629"/>
      <c r="K30629"/>
      <c r="L30629" s="172"/>
    </row>
    <row r="30630" spans="7:12" x14ac:dyDescent="0.15">
      <c r="G30630"/>
      <c r="H30630"/>
      <c r="I30630"/>
      <c r="J30630"/>
      <c r="K30630"/>
      <c r="L30630" s="172"/>
    </row>
    <row r="30631" spans="7:12" x14ac:dyDescent="0.15">
      <c r="G30631"/>
      <c r="H30631"/>
      <c r="I30631"/>
      <c r="J30631"/>
      <c r="K30631"/>
      <c r="L30631" s="172"/>
    </row>
    <row r="30632" spans="7:12" x14ac:dyDescent="0.15">
      <c r="G30632"/>
      <c r="H30632"/>
      <c r="I30632"/>
      <c r="J30632"/>
      <c r="K30632"/>
      <c r="L30632" s="172"/>
    </row>
    <row r="30633" spans="7:12" x14ac:dyDescent="0.15">
      <c r="G30633"/>
      <c r="H30633"/>
      <c r="I30633"/>
      <c r="J30633"/>
      <c r="K30633"/>
      <c r="L30633" s="172"/>
    </row>
    <row r="30634" spans="7:12" x14ac:dyDescent="0.15">
      <c r="G30634"/>
      <c r="H30634"/>
      <c r="I30634"/>
      <c r="J30634"/>
      <c r="K30634"/>
      <c r="L30634" s="172"/>
    </row>
    <row r="30635" spans="7:12" x14ac:dyDescent="0.15">
      <c r="G30635"/>
      <c r="H30635"/>
      <c r="I30635"/>
      <c r="J30635"/>
      <c r="K30635"/>
      <c r="L30635" s="172"/>
    </row>
    <row r="30636" spans="7:12" x14ac:dyDescent="0.15">
      <c r="G30636"/>
      <c r="H30636"/>
      <c r="I30636"/>
      <c r="J30636"/>
      <c r="K30636"/>
      <c r="L30636" s="172"/>
    </row>
    <row r="30637" spans="7:12" x14ac:dyDescent="0.15">
      <c r="G30637"/>
      <c r="H30637"/>
      <c r="I30637"/>
      <c r="J30637"/>
      <c r="K30637"/>
      <c r="L30637" s="172"/>
    </row>
    <row r="30638" spans="7:12" x14ac:dyDescent="0.15">
      <c r="G30638"/>
      <c r="H30638"/>
      <c r="I30638"/>
      <c r="J30638"/>
      <c r="K30638"/>
      <c r="L30638" s="172"/>
    </row>
    <row r="30639" spans="7:12" x14ac:dyDescent="0.15">
      <c r="G30639"/>
      <c r="H30639"/>
      <c r="I30639"/>
      <c r="J30639"/>
      <c r="K30639"/>
      <c r="L30639" s="172"/>
    </row>
    <row r="30640" spans="7:12" x14ac:dyDescent="0.15">
      <c r="G30640"/>
      <c r="H30640"/>
      <c r="I30640"/>
      <c r="J30640"/>
      <c r="K30640"/>
      <c r="L30640" s="172"/>
    </row>
    <row r="30641" spans="7:12" x14ac:dyDescent="0.15">
      <c r="G30641"/>
      <c r="H30641"/>
      <c r="I30641"/>
      <c r="J30641"/>
      <c r="K30641"/>
      <c r="L30641" s="172"/>
    </row>
    <row r="30642" spans="7:12" x14ac:dyDescent="0.15">
      <c r="G30642"/>
      <c r="H30642"/>
      <c r="I30642"/>
      <c r="J30642"/>
      <c r="K30642"/>
      <c r="L30642" s="172"/>
    </row>
    <row r="30643" spans="7:12" x14ac:dyDescent="0.15">
      <c r="G30643"/>
      <c r="H30643"/>
      <c r="I30643"/>
      <c r="J30643"/>
      <c r="K30643"/>
      <c r="L30643" s="172"/>
    </row>
    <row r="30644" spans="7:12" x14ac:dyDescent="0.15">
      <c r="G30644"/>
      <c r="H30644"/>
      <c r="I30644"/>
      <c r="J30644"/>
      <c r="K30644"/>
      <c r="L30644" s="172"/>
    </row>
    <row r="30645" spans="7:12" x14ac:dyDescent="0.15">
      <c r="G30645"/>
      <c r="H30645"/>
      <c r="I30645"/>
      <c r="J30645"/>
      <c r="K30645"/>
      <c r="L30645" s="172"/>
    </row>
    <row r="30646" spans="7:12" x14ac:dyDescent="0.15">
      <c r="G30646"/>
      <c r="H30646"/>
      <c r="I30646"/>
      <c r="J30646"/>
      <c r="K30646"/>
      <c r="L30646" s="172"/>
    </row>
    <row r="30647" spans="7:12" x14ac:dyDescent="0.15">
      <c r="G30647"/>
      <c r="H30647"/>
      <c r="I30647"/>
      <c r="J30647"/>
      <c r="K30647"/>
      <c r="L30647" s="172"/>
    </row>
    <row r="30648" spans="7:12" x14ac:dyDescent="0.15">
      <c r="G30648"/>
      <c r="H30648"/>
      <c r="I30648"/>
      <c r="J30648"/>
      <c r="K30648"/>
      <c r="L30648" s="172"/>
    </row>
    <row r="30649" spans="7:12" x14ac:dyDescent="0.15">
      <c r="G30649"/>
      <c r="H30649"/>
      <c r="I30649"/>
      <c r="J30649"/>
      <c r="K30649"/>
      <c r="L30649" s="172"/>
    </row>
    <row r="30650" spans="7:12" x14ac:dyDescent="0.15">
      <c r="G30650"/>
      <c r="H30650"/>
      <c r="I30650"/>
      <c r="J30650"/>
      <c r="K30650"/>
      <c r="L30650" s="172"/>
    </row>
    <row r="30651" spans="7:12" x14ac:dyDescent="0.15">
      <c r="G30651"/>
      <c r="H30651"/>
      <c r="I30651"/>
      <c r="J30651"/>
      <c r="K30651"/>
      <c r="L30651" s="172"/>
    </row>
    <row r="30652" spans="7:12" x14ac:dyDescent="0.15">
      <c r="G30652"/>
      <c r="H30652"/>
      <c r="I30652"/>
      <c r="J30652"/>
      <c r="K30652"/>
      <c r="L30652" s="172"/>
    </row>
    <row r="30653" spans="7:12" x14ac:dyDescent="0.15">
      <c r="G30653"/>
      <c r="H30653"/>
      <c r="I30653"/>
      <c r="J30653"/>
      <c r="K30653"/>
      <c r="L30653" s="172"/>
    </row>
    <row r="30654" spans="7:12" x14ac:dyDescent="0.15">
      <c r="G30654"/>
      <c r="H30654"/>
      <c r="I30654"/>
      <c r="J30654"/>
      <c r="K30654"/>
      <c r="L30654" s="172"/>
    </row>
    <row r="30655" spans="7:12" x14ac:dyDescent="0.15">
      <c r="G30655"/>
      <c r="H30655"/>
      <c r="I30655"/>
      <c r="J30655"/>
      <c r="K30655"/>
      <c r="L30655" s="172"/>
    </row>
    <row r="30656" spans="7:12" x14ac:dyDescent="0.15">
      <c r="G30656"/>
      <c r="H30656"/>
      <c r="I30656"/>
      <c r="J30656"/>
      <c r="K30656"/>
      <c r="L30656" s="172"/>
    </row>
    <row r="30657" spans="7:12" x14ac:dyDescent="0.15">
      <c r="G30657"/>
      <c r="H30657"/>
      <c r="I30657"/>
      <c r="J30657"/>
      <c r="K30657"/>
      <c r="L30657" s="172"/>
    </row>
    <row r="30658" spans="7:12" x14ac:dyDescent="0.15">
      <c r="G30658"/>
      <c r="H30658"/>
      <c r="I30658"/>
      <c r="J30658"/>
      <c r="K30658"/>
      <c r="L30658" s="172"/>
    </row>
    <row r="30659" spans="7:12" x14ac:dyDescent="0.15">
      <c r="G30659"/>
      <c r="H30659"/>
      <c r="I30659"/>
      <c r="J30659"/>
      <c r="K30659"/>
      <c r="L30659" s="172"/>
    </row>
    <row r="30660" spans="7:12" x14ac:dyDescent="0.15">
      <c r="G30660"/>
      <c r="H30660"/>
      <c r="I30660"/>
      <c r="J30660"/>
      <c r="K30660"/>
      <c r="L30660" s="172"/>
    </row>
    <row r="30661" spans="7:12" x14ac:dyDescent="0.15">
      <c r="G30661"/>
      <c r="H30661"/>
      <c r="I30661"/>
      <c r="J30661"/>
      <c r="K30661"/>
      <c r="L30661" s="172"/>
    </row>
    <row r="30662" spans="7:12" x14ac:dyDescent="0.15">
      <c r="G30662"/>
      <c r="H30662"/>
      <c r="I30662"/>
      <c r="J30662"/>
      <c r="K30662"/>
      <c r="L30662" s="172"/>
    </row>
    <row r="30663" spans="7:12" x14ac:dyDescent="0.15">
      <c r="G30663"/>
      <c r="H30663"/>
      <c r="I30663"/>
      <c r="J30663"/>
      <c r="K30663"/>
      <c r="L30663" s="172"/>
    </row>
    <row r="30664" spans="7:12" x14ac:dyDescent="0.15">
      <c r="G30664"/>
      <c r="H30664"/>
      <c r="I30664"/>
      <c r="J30664"/>
      <c r="K30664"/>
      <c r="L30664" s="172"/>
    </row>
    <row r="30665" spans="7:12" x14ac:dyDescent="0.15">
      <c r="G30665"/>
      <c r="H30665"/>
      <c r="I30665"/>
      <c r="J30665"/>
      <c r="K30665"/>
      <c r="L30665" s="172"/>
    </row>
    <row r="30666" spans="7:12" x14ac:dyDescent="0.15">
      <c r="G30666"/>
      <c r="H30666"/>
      <c r="I30666"/>
      <c r="J30666"/>
      <c r="K30666"/>
      <c r="L30666" s="172"/>
    </row>
    <row r="30667" spans="7:12" x14ac:dyDescent="0.15">
      <c r="G30667"/>
      <c r="H30667"/>
      <c r="I30667"/>
      <c r="J30667"/>
      <c r="K30667"/>
      <c r="L30667" s="172"/>
    </row>
    <row r="30668" spans="7:12" x14ac:dyDescent="0.15">
      <c r="G30668"/>
      <c r="H30668"/>
      <c r="I30668"/>
      <c r="J30668"/>
      <c r="K30668"/>
      <c r="L30668" s="172"/>
    </row>
    <row r="30669" spans="7:12" x14ac:dyDescent="0.15">
      <c r="G30669"/>
      <c r="H30669"/>
      <c r="I30669"/>
      <c r="J30669"/>
      <c r="K30669"/>
      <c r="L30669" s="172"/>
    </row>
    <row r="30670" spans="7:12" x14ac:dyDescent="0.15">
      <c r="G30670"/>
      <c r="H30670"/>
      <c r="I30670"/>
      <c r="J30670"/>
      <c r="K30670"/>
      <c r="L30670" s="172"/>
    </row>
    <row r="30671" spans="7:12" x14ac:dyDescent="0.15">
      <c r="G30671"/>
      <c r="H30671"/>
      <c r="I30671"/>
      <c r="J30671"/>
      <c r="K30671"/>
      <c r="L30671" s="172"/>
    </row>
    <row r="30672" spans="7:12" x14ac:dyDescent="0.15">
      <c r="G30672"/>
      <c r="H30672"/>
      <c r="I30672"/>
      <c r="J30672"/>
      <c r="K30672"/>
      <c r="L30672" s="172"/>
    </row>
    <row r="30673" spans="7:12" x14ac:dyDescent="0.15">
      <c r="G30673"/>
      <c r="H30673"/>
      <c r="I30673"/>
      <c r="J30673"/>
      <c r="K30673"/>
      <c r="L30673" s="172"/>
    </row>
    <row r="30674" spans="7:12" x14ac:dyDescent="0.15">
      <c r="G30674"/>
      <c r="H30674"/>
      <c r="I30674"/>
      <c r="J30674"/>
      <c r="K30674"/>
      <c r="L30674" s="172"/>
    </row>
    <row r="30675" spans="7:12" x14ac:dyDescent="0.15">
      <c r="G30675"/>
      <c r="H30675"/>
      <c r="I30675"/>
      <c r="J30675"/>
      <c r="K30675"/>
      <c r="L30675" s="172"/>
    </row>
    <row r="30676" spans="7:12" x14ac:dyDescent="0.15">
      <c r="G30676"/>
      <c r="H30676"/>
      <c r="I30676"/>
      <c r="J30676"/>
      <c r="K30676"/>
      <c r="L30676" s="172"/>
    </row>
    <row r="30677" spans="7:12" x14ac:dyDescent="0.15">
      <c r="G30677"/>
      <c r="H30677"/>
      <c r="I30677"/>
      <c r="J30677"/>
      <c r="K30677"/>
      <c r="L30677" s="172"/>
    </row>
    <row r="30678" spans="7:12" x14ac:dyDescent="0.15">
      <c r="G30678"/>
      <c r="H30678"/>
      <c r="I30678"/>
      <c r="J30678"/>
      <c r="K30678"/>
      <c r="L30678" s="172"/>
    </row>
    <row r="30679" spans="7:12" x14ac:dyDescent="0.15">
      <c r="G30679"/>
      <c r="H30679"/>
      <c r="I30679"/>
      <c r="J30679"/>
      <c r="K30679"/>
      <c r="L30679" s="172"/>
    </row>
    <row r="30680" spans="7:12" x14ac:dyDescent="0.15">
      <c r="G30680"/>
      <c r="H30680"/>
      <c r="I30680"/>
      <c r="J30680"/>
      <c r="K30680"/>
      <c r="L30680" s="172"/>
    </row>
    <row r="30681" spans="7:12" x14ac:dyDescent="0.15">
      <c r="G30681"/>
      <c r="H30681"/>
      <c r="I30681"/>
      <c r="J30681"/>
      <c r="K30681"/>
      <c r="L30681" s="172"/>
    </row>
    <row r="30682" spans="7:12" x14ac:dyDescent="0.15">
      <c r="G30682"/>
      <c r="H30682"/>
      <c r="I30682"/>
      <c r="J30682"/>
      <c r="K30682"/>
      <c r="L30682" s="172"/>
    </row>
    <row r="30683" spans="7:12" x14ac:dyDescent="0.15">
      <c r="G30683"/>
      <c r="H30683"/>
      <c r="I30683"/>
      <c r="J30683"/>
      <c r="K30683"/>
      <c r="L30683" s="172"/>
    </row>
    <row r="30684" spans="7:12" x14ac:dyDescent="0.15">
      <c r="G30684"/>
      <c r="H30684"/>
      <c r="I30684"/>
      <c r="J30684"/>
      <c r="K30684"/>
      <c r="L30684" s="172"/>
    </row>
    <row r="30685" spans="7:12" x14ac:dyDescent="0.15">
      <c r="G30685"/>
      <c r="H30685"/>
      <c r="I30685"/>
      <c r="J30685"/>
      <c r="K30685"/>
      <c r="L30685" s="172"/>
    </row>
    <row r="30686" spans="7:12" x14ac:dyDescent="0.15">
      <c r="G30686"/>
      <c r="H30686"/>
      <c r="I30686"/>
      <c r="J30686"/>
      <c r="K30686"/>
      <c r="L30686" s="172"/>
    </row>
    <row r="30687" spans="7:12" x14ac:dyDescent="0.15">
      <c r="G30687"/>
      <c r="H30687"/>
      <c r="I30687"/>
      <c r="J30687"/>
      <c r="K30687"/>
      <c r="L30687" s="172"/>
    </row>
    <row r="30688" spans="7:12" x14ac:dyDescent="0.15">
      <c r="G30688"/>
      <c r="H30688"/>
      <c r="I30688"/>
      <c r="J30688"/>
      <c r="K30688"/>
      <c r="L30688" s="172"/>
    </row>
    <row r="30689" spans="7:12" x14ac:dyDescent="0.15">
      <c r="G30689"/>
      <c r="H30689"/>
      <c r="I30689"/>
      <c r="J30689"/>
      <c r="K30689"/>
      <c r="L30689" s="172"/>
    </row>
    <row r="30690" spans="7:12" x14ac:dyDescent="0.15">
      <c r="G30690"/>
      <c r="H30690"/>
      <c r="I30690"/>
      <c r="J30690"/>
      <c r="K30690"/>
      <c r="L30690" s="172"/>
    </row>
    <row r="30691" spans="7:12" x14ac:dyDescent="0.15">
      <c r="G30691"/>
      <c r="H30691"/>
      <c r="I30691"/>
      <c r="J30691"/>
      <c r="K30691"/>
      <c r="L30691" s="172"/>
    </row>
    <row r="30692" spans="7:12" x14ac:dyDescent="0.15">
      <c r="G30692"/>
      <c r="H30692"/>
      <c r="I30692"/>
      <c r="J30692"/>
      <c r="K30692"/>
      <c r="L30692" s="172"/>
    </row>
    <row r="30693" spans="7:12" x14ac:dyDescent="0.15">
      <c r="G30693"/>
      <c r="H30693"/>
      <c r="I30693"/>
      <c r="J30693"/>
      <c r="K30693"/>
      <c r="L30693" s="172"/>
    </row>
    <row r="30694" spans="7:12" x14ac:dyDescent="0.15">
      <c r="G30694"/>
      <c r="H30694"/>
      <c r="I30694"/>
      <c r="J30694"/>
      <c r="K30694"/>
      <c r="L30694" s="172"/>
    </row>
    <row r="30695" spans="7:12" x14ac:dyDescent="0.15">
      <c r="G30695"/>
      <c r="H30695"/>
      <c r="I30695"/>
      <c r="J30695"/>
      <c r="K30695"/>
      <c r="L30695" s="172"/>
    </row>
    <row r="30696" spans="7:12" x14ac:dyDescent="0.15">
      <c r="G30696"/>
      <c r="H30696"/>
      <c r="I30696"/>
      <c r="J30696"/>
      <c r="K30696"/>
      <c r="L30696" s="172"/>
    </row>
    <row r="30697" spans="7:12" x14ac:dyDescent="0.15">
      <c r="G30697"/>
      <c r="H30697"/>
      <c r="I30697"/>
      <c r="J30697"/>
      <c r="K30697"/>
      <c r="L30697" s="172"/>
    </row>
    <row r="30698" spans="7:12" x14ac:dyDescent="0.15">
      <c r="G30698"/>
      <c r="H30698"/>
      <c r="I30698"/>
      <c r="J30698"/>
      <c r="K30698"/>
      <c r="L30698" s="172"/>
    </row>
    <row r="30699" spans="7:12" x14ac:dyDescent="0.15">
      <c r="G30699"/>
      <c r="H30699"/>
      <c r="I30699"/>
      <c r="J30699"/>
      <c r="K30699"/>
      <c r="L30699" s="172"/>
    </row>
    <row r="30700" spans="7:12" x14ac:dyDescent="0.15">
      <c r="G30700"/>
      <c r="H30700"/>
      <c r="I30700"/>
      <c r="J30700"/>
      <c r="K30700"/>
      <c r="L30700" s="172"/>
    </row>
    <row r="30701" spans="7:12" x14ac:dyDescent="0.15">
      <c r="G30701"/>
      <c r="H30701"/>
      <c r="I30701"/>
      <c r="J30701"/>
      <c r="K30701"/>
      <c r="L30701" s="172"/>
    </row>
    <row r="30702" spans="7:12" x14ac:dyDescent="0.15">
      <c r="G30702"/>
      <c r="H30702"/>
      <c r="I30702"/>
      <c r="J30702"/>
      <c r="K30702"/>
      <c r="L30702" s="172"/>
    </row>
    <row r="30703" spans="7:12" x14ac:dyDescent="0.15">
      <c r="G30703"/>
      <c r="H30703"/>
      <c r="I30703"/>
      <c r="J30703"/>
      <c r="K30703"/>
      <c r="L30703" s="172"/>
    </row>
    <row r="30704" spans="7:12" x14ac:dyDescent="0.15">
      <c r="G30704"/>
      <c r="H30704"/>
      <c r="I30704"/>
      <c r="J30704"/>
      <c r="K30704"/>
      <c r="L30704" s="172"/>
    </row>
    <row r="30705" spans="7:12" x14ac:dyDescent="0.15">
      <c r="G30705"/>
      <c r="H30705"/>
      <c r="I30705"/>
      <c r="J30705"/>
      <c r="K30705"/>
      <c r="L30705" s="172"/>
    </row>
    <row r="30706" spans="7:12" x14ac:dyDescent="0.15">
      <c r="G30706"/>
      <c r="H30706"/>
      <c r="I30706"/>
      <c r="J30706"/>
      <c r="K30706"/>
      <c r="L30706" s="172"/>
    </row>
    <row r="30707" spans="7:12" x14ac:dyDescent="0.15">
      <c r="G30707"/>
      <c r="H30707"/>
      <c r="I30707"/>
      <c r="J30707"/>
      <c r="K30707"/>
      <c r="L30707" s="172"/>
    </row>
    <row r="30708" spans="7:12" x14ac:dyDescent="0.15">
      <c r="G30708"/>
      <c r="H30708"/>
      <c r="I30708"/>
      <c r="J30708"/>
      <c r="K30708"/>
      <c r="L30708" s="172"/>
    </row>
    <row r="30709" spans="7:12" x14ac:dyDescent="0.15">
      <c r="G30709"/>
      <c r="H30709"/>
      <c r="I30709"/>
      <c r="J30709"/>
      <c r="K30709"/>
      <c r="L30709" s="172"/>
    </row>
    <row r="30710" spans="7:12" x14ac:dyDescent="0.15">
      <c r="G30710"/>
      <c r="H30710"/>
      <c r="I30710"/>
      <c r="J30710"/>
      <c r="K30710"/>
      <c r="L30710" s="172"/>
    </row>
    <row r="30711" spans="7:12" x14ac:dyDescent="0.15">
      <c r="G30711"/>
      <c r="H30711"/>
      <c r="I30711"/>
      <c r="J30711"/>
      <c r="K30711"/>
      <c r="L30711" s="172"/>
    </row>
    <row r="30712" spans="7:12" x14ac:dyDescent="0.15">
      <c r="G30712"/>
      <c r="H30712"/>
      <c r="I30712"/>
      <c r="J30712"/>
      <c r="K30712"/>
      <c r="L30712" s="172"/>
    </row>
    <row r="30713" spans="7:12" x14ac:dyDescent="0.15">
      <c r="G30713"/>
      <c r="H30713"/>
      <c r="I30713"/>
      <c r="J30713"/>
      <c r="K30713"/>
      <c r="L30713" s="172"/>
    </row>
    <row r="30714" spans="7:12" x14ac:dyDescent="0.15">
      <c r="G30714"/>
      <c r="H30714"/>
      <c r="I30714"/>
      <c r="J30714"/>
      <c r="K30714"/>
      <c r="L30714" s="172"/>
    </row>
    <row r="30715" spans="7:12" x14ac:dyDescent="0.15">
      <c r="G30715"/>
      <c r="H30715"/>
      <c r="I30715"/>
      <c r="J30715"/>
      <c r="K30715"/>
      <c r="L30715" s="172"/>
    </row>
    <row r="30716" spans="7:12" x14ac:dyDescent="0.15">
      <c r="G30716"/>
      <c r="H30716"/>
      <c r="I30716"/>
      <c r="J30716"/>
      <c r="K30716"/>
      <c r="L30716" s="172"/>
    </row>
    <row r="30717" spans="7:12" x14ac:dyDescent="0.15">
      <c r="G30717"/>
      <c r="H30717"/>
      <c r="I30717"/>
      <c r="J30717"/>
      <c r="K30717"/>
      <c r="L30717" s="172"/>
    </row>
    <row r="30718" spans="7:12" x14ac:dyDescent="0.15">
      <c r="G30718"/>
      <c r="H30718"/>
      <c r="I30718"/>
      <c r="J30718"/>
      <c r="K30718"/>
      <c r="L30718" s="172"/>
    </row>
    <row r="30719" spans="7:12" x14ac:dyDescent="0.15">
      <c r="G30719"/>
      <c r="H30719"/>
      <c r="I30719"/>
      <c r="J30719"/>
      <c r="K30719"/>
      <c r="L30719" s="172"/>
    </row>
    <row r="30720" spans="7:12" x14ac:dyDescent="0.15">
      <c r="G30720"/>
      <c r="H30720"/>
      <c r="I30720"/>
      <c r="J30720"/>
      <c r="K30720"/>
      <c r="L30720" s="172"/>
    </row>
    <row r="30721" spans="7:12" x14ac:dyDescent="0.15">
      <c r="G30721"/>
      <c r="H30721"/>
      <c r="I30721"/>
      <c r="J30721"/>
      <c r="K30721"/>
      <c r="L30721" s="172"/>
    </row>
    <row r="30722" spans="7:12" x14ac:dyDescent="0.15">
      <c r="G30722"/>
      <c r="H30722"/>
      <c r="I30722"/>
      <c r="J30722"/>
      <c r="K30722"/>
      <c r="L30722" s="172"/>
    </row>
    <row r="30723" spans="7:12" x14ac:dyDescent="0.15">
      <c r="G30723"/>
      <c r="H30723"/>
      <c r="I30723"/>
      <c r="J30723"/>
      <c r="K30723"/>
      <c r="L30723" s="172"/>
    </row>
    <row r="30724" spans="7:12" x14ac:dyDescent="0.15">
      <c r="G30724"/>
      <c r="H30724"/>
      <c r="I30724"/>
      <c r="J30724"/>
      <c r="K30724"/>
      <c r="L30724" s="172"/>
    </row>
    <row r="30725" spans="7:12" x14ac:dyDescent="0.15">
      <c r="G30725"/>
      <c r="H30725"/>
      <c r="I30725"/>
      <c r="J30725"/>
      <c r="K30725"/>
      <c r="L30725" s="172"/>
    </row>
    <row r="30726" spans="7:12" x14ac:dyDescent="0.15">
      <c r="G30726"/>
      <c r="H30726"/>
      <c r="I30726"/>
      <c r="J30726"/>
      <c r="K30726"/>
      <c r="L30726" s="172"/>
    </row>
    <row r="30727" spans="7:12" x14ac:dyDescent="0.15">
      <c r="G30727"/>
      <c r="H30727"/>
      <c r="I30727"/>
      <c r="J30727"/>
      <c r="K30727"/>
      <c r="L30727" s="172"/>
    </row>
    <row r="30728" spans="7:12" x14ac:dyDescent="0.15">
      <c r="G30728"/>
      <c r="H30728"/>
      <c r="I30728"/>
      <c r="J30728"/>
      <c r="K30728"/>
      <c r="L30728" s="172"/>
    </row>
    <row r="30729" spans="7:12" x14ac:dyDescent="0.15">
      <c r="G30729"/>
      <c r="H30729"/>
      <c r="I30729"/>
      <c r="J30729"/>
      <c r="K30729"/>
      <c r="L30729" s="172"/>
    </row>
    <row r="30730" spans="7:12" x14ac:dyDescent="0.15">
      <c r="G30730"/>
      <c r="H30730"/>
      <c r="I30730"/>
      <c r="J30730"/>
      <c r="K30730"/>
      <c r="L30730" s="172"/>
    </row>
    <row r="30731" spans="7:12" x14ac:dyDescent="0.15">
      <c r="G30731"/>
      <c r="H30731"/>
      <c r="I30731"/>
      <c r="J30731"/>
      <c r="K30731"/>
      <c r="L30731" s="172"/>
    </row>
    <row r="30732" spans="7:12" x14ac:dyDescent="0.15">
      <c r="G30732"/>
      <c r="H30732"/>
      <c r="I30732"/>
      <c r="J30732"/>
      <c r="K30732"/>
      <c r="L30732" s="172"/>
    </row>
    <row r="30733" spans="7:12" x14ac:dyDescent="0.15">
      <c r="G30733"/>
      <c r="H30733"/>
      <c r="I30733"/>
      <c r="J30733"/>
      <c r="K30733"/>
      <c r="L30733" s="172"/>
    </row>
    <row r="30734" spans="7:12" x14ac:dyDescent="0.15">
      <c r="G30734"/>
      <c r="H30734"/>
      <c r="I30734"/>
      <c r="J30734"/>
      <c r="K30734"/>
      <c r="L30734" s="172"/>
    </row>
    <row r="30735" spans="7:12" x14ac:dyDescent="0.15">
      <c r="G30735"/>
      <c r="H30735"/>
      <c r="I30735"/>
      <c r="J30735"/>
      <c r="K30735"/>
      <c r="L30735" s="172"/>
    </row>
    <row r="30736" spans="7:12" x14ac:dyDescent="0.15">
      <c r="G30736"/>
      <c r="H30736"/>
      <c r="I30736"/>
      <c r="J30736"/>
      <c r="K30736"/>
      <c r="L30736" s="172"/>
    </row>
    <row r="30737" spans="7:12" x14ac:dyDescent="0.15">
      <c r="G30737"/>
      <c r="H30737"/>
      <c r="I30737"/>
      <c r="J30737"/>
      <c r="K30737"/>
      <c r="L30737" s="172"/>
    </row>
    <row r="30738" spans="7:12" x14ac:dyDescent="0.15">
      <c r="G30738"/>
      <c r="H30738"/>
      <c r="I30738"/>
      <c r="J30738"/>
      <c r="K30738"/>
      <c r="L30738" s="172"/>
    </row>
    <row r="30739" spans="7:12" x14ac:dyDescent="0.15">
      <c r="G30739"/>
      <c r="H30739"/>
      <c r="I30739"/>
      <c r="J30739"/>
      <c r="K30739"/>
      <c r="L30739" s="172"/>
    </row>
    <row r="30740" spans="7:12" x14ac:dyDescent="0.15">
      <c r="G30740"/>
      <c r="H30740"/>
      <c r="I30740"/>
      <c r="J30740"/>
      <c r="K30740"/>
      <c r="L30740" s="172"/>
    </row>
    <row r="30741" spans="7:12" x14ac:dyDescent="0.15">
      <c r="G30741"/>
      <c r="H30741"/>
      <c r="I30741"/>
      <c r="J30741"/>
      <c r="K30741"/>
      <c r="L30741" s="172"/>
    </row>
    <row r="30742" spans="7:12" x14ac:dyDescent="0.15">
      <c r="G30742"/>
      <c r="H30742"/>
      <c r="I30742"/>
      <c r="J30742"/>
      <c r="K30742"/>
      <c r="L30742" s="172"/>
    </row>
    <row r="30743" spans="7:12" x14ac:dyDescent="0.15">
      <c r="G30743"/>
      <c r="H30743"/>
      <c r="I30743"/>
      <c r="J30743"/>
      <c r="K30743"/>
      <c r="L30743" s="172"/>
    </row>
    <row r="30744" spans="7:12" x14ac:dyDescent="0.15">
      <c r="G30744"/>
      <c r="H30744"/>
      <c r="I30744"/>
      <c r="J30744"/>
      <c r="K30744"/>
      <c r="L30744" s="172"/>
    </row>
    <row r="30745" spans="7:12" x14ac:dyDescent="0.15">
      <c r="G30745"/>
      <c r="H30745"/>
      <c r="I30745"/>
      <c r="J30745"/>
      <c r="K30745"/>
      <c r="L30745" s="172"/>
    </row>
    <row r="30746" spans="7:12" x14ac:dyDescent="0.15">
      <c r="G30746"/>
      <c r="H30746"/>
      <c r="I30746"/>
      <c r="J30746"/>
      <c r="K30746"/>
      <c r="L30746" s="172"/>
    </row>
    <row r="30747" spans="7:12" x14ac:dyDescent="0.15">
      <c r="G30747"/>
      <c r="H30747"/>
      <c r="I30747"/>
      <c r="J30747"/>
      <c r="K30747"/>
      <c r="L30747" s="172"/>
    </row>
    <row r="30748" spans="7:12" x14ac:dyDescent="0.15">
      <c r="G30748"/>
      <c r="H30748"/>
      <c r="I30748"/>
      <c r="J30748"/>
      <c r="K30748"/>
      <c r="L30748" s="172"/>
    </row>
    <row r="30749" spans="7:12" x14ac:dyDescent="0.15">
      <c r="G30749"/>
      <c r="H30749"/>
      <c r="I30749"/>
      <c r="J30749"/>
      <c r="K30749"/>
      <c r="L30749" s="172"/>
    </row>
    <row r="30750" spans="7:12" x14ac:dyDescent="0.15">
      <c r="G30750"/>
      <c r="H30750"/>
      <c r="I30750"/>
      <c r="J30750"/>
      <c r="K30750"/>
      <c r="L30750" s="172"/>
    </row>
    <row r="30751" spans="7:12" x14ac:dyDescent="0.15">
      <c r="G30751"/>
      <c r="H30751"/>
      <c r="I30751"/>
      <c r="J30751"/>
      <c r="K30751"/>
      <c r="L30751" s="172"/>
    </row>
    <row r="30752" spans="7:12" x14ac:dyDescent="0.15">
      <c r="G30752"/>
      <c r="H30752"/>
      <c r="I30752"/>
      <c r="J30752"/>
      <c r="K30752"/>
      <c r="L30752" s="172"/>
    </row>
    <row r="30753" spans="7:12" x14ac:dyDescent="0.15">
      <c r="G30753"/>
      <c r="H30753"/>
      <c r="I30753"/>
      <c r="J30753"/>
      <c r="K30753"/>
      <c r="L30753" s="172"/>
    </row>
    <row r="30754" spans="7:12" x14ac:dyDescent="0.15">
      <c r="G30754"/>
      <c r="H30754"/>
      <c r="I30754"/>
      <c r="J30754"/>
      <c r="K30754"/>
      <c r="L30754" s="172"/>
    </row>
    <row r="30755" spans="7:12" x14ac:dyDescent="0.15">
      <c r="G30755"/>
      <c r="H30755"/>
      <c r="I30755"/>
      <c r="J30755"/>
      <c r="K30755"/>
      <c r="L30755" s="172"/>
    </row>
    <row r="30756" spans="7:12" x14ac:dyDescent="0.15">
      <c r="G30756"/>
      <c r="H30756"/>
      <c r="I30756"/>
      <c r="J30756"/>
      <c r="K30756"/>
      <c r="L30756" s="172"/>
    </row>
    <row r="30757" spans="7:12" x14ac:dyDescent="0.15">
      <c r="G30757"/>
      <c r="H30757"/>
      <c r="I30757"/>
      <c r="J30757"/>
      <c r="K30757"/>
      <c r="L30757" s="172"/>
    </row>
    <row r="30758" spans="7:12" x14ac:dyDescent="0.15">
      <c r="G30758"/>
      <c r="H30758"/>
      <c r="I30758"/>
      <c r="J30758"/>
      <c r="K30758"/>
      <c r="L30758" s="172"/>
    </row>
    <row r="30759" spans="7:12" x14ac:dyDescent="0.15">
      <c r="G30759"/>
      <c r="H30759"/>
      <c r="I30759"/>
      <c r="J30759"/>
      <c r="K30759"/>
      <c r="L30759" s="172"/>
    </row>
    <row r="30760" spans="7:12" x14ac:dyDescent="0.15">
      <c r="G30760"/>
      <c r="H30760"/>
      <c r="I30760"/>
      <c r="J30760"/>
      <c r="K30760"/>
      <c r="L30760" s="172"/>
    </row>
    <row r="30761" spans="7:12" x14ac:dyDescent="0.15">
      <c r="G30761"/>
      <c r="H30761"/>
      <c r="I30761"/>
      <c r="J30761"/>
      <c r="K30761"/>
      <c r="L30761" s="172"/>
    </row>
    <row r="30762" spans="7:12" x14ac:dyDescent="0.15">
      <c r="G30762"/>
      <c r="H30762"/>
      <c r="I30762"/>
      <c r="J30762"/>
      <c r="K30762"/>
      <c r="L30762" s="172"/>
    </row>
    <row r="30763" spans="7:12" x14ac:dyDescent="0.15">
      <c r="G30763"/>
      <c r="H30763"/>
      <c r="I30763"/>
      <c r="J30763"/>
      <c r="K30763"/>
      <c r="L30763" s="172"/>
    </row>
    <row r="30764" spans="7:12" x14ac:dyDescent="0.15">
      <c r="G30764"/>
      <c r="H30764"/>
      <c r="I30764"/>
      <c r="J30764"/>
      <c r="K30764"/>
      <c r="L30764" s="172"/>
    </row>
    <row r="30765" spans="7:12" x14ac:dyDescent="0.15">
      <c r="G30765"/>
      <c r="H30765"/>
      <c r="I30765"/>
      <c r="J30765"/>
      <c r="K30765"/>
      <c r="L30765" s="172"/>
    </row>
    <row r="30766" spans="7:12" x14ac:dyDescent="0.15">
      <c r="G30766"/>
      <c r="H30766"/>
      <c r="I30766"/>
      <c r="J30766"/>
      <c r="K30766"/>
      <c r="L30766" s="172"/>
    </row>
    <row r="30767" spans="7:12" x14ac:dyDescent="0.15">
      <c r="G30767"/>
      <c r="H30767"/>
      <c r="I30767"/>
      <c r="J30767"/>
      <c r="K30767"/>
      <c r="L30767" s="172"/>
    </row>
    <row r="30768" spans="7:12" x14ac:dyDescent="0.15">
      <c r="G30768"/>
      <c r="H30768"/>
      <c r="I30768"/>
      <c r="J30768"/>
      <c r="K30768"/>
      <c r="L30768" s="172"/>
    </row>
    <row r="30769" spans="7:12" x14ac:dyDescent="0.15">
      <c r="G30769"/>
      <c r="H30769"/>
      <c r="I30769"/>
      <c r="J30769"/>
      <c r="K30769"/>
      <c r="L30769" s="172"/>
    </row>
    <row r="30770" spans="7:12" x14ac:dyDescent="0.15">
      <c r="G30770"/>
      <c r="H30770"/>
      <c r="I30770"/>
      <c r="J30770"/>
      <c r="K30770"/>
      <c r="L30770" s="172"/>
    </row>
    <row r="30771" spans="7:12" x14ac:dyDescent="0.15">
      <c r="G30771"/>
      <c r="H30771"/>
      <c r="I30771"/>
      <c r="J30771"/>
      <c r="K30771"/>
      <c r="L30771" s="172"/>
    </row>
    <row r="30772" spans="7:12" x14ac:dyDescent="0.15">
      <c r="G30772"/>
      <c r="H30772"/>
      <c r="I30772"/>
      <c r="J30772"/>
      <c r="K30772"/>
      <c r="L30772" s="172"/>
    </row>
    <row r="30773" spans="7:12" x14ac:dyDescent="0.15">
      <c r="G30773"/>
      <c r="H30773"/>
      <c r="I30773"/>
      <c r="J30773"/>
      <c r="K30773"/>
      <c r="L30773" s="172"/>
    </row>
    <row r="30774" spans="7:12" x14ac:dyDescent="0.15">
      <c r="G30774"/>
      <c r="H30774"/>
      <c r="I30774"/>
      <c r="J30774"/>
      <c r="K30774"/>
      <c r="L30774" s="172"/>
    </row>
    <row r="30775" spans="7:12" x14ac:dyDescent="0.15">
      <c r="G30775"/>
      <c r="H30775"/>
      <c r="I30775"/>
      <c r="J30775"/>
      <c r="K30775"/>
      <c r="L30775" s="172"/>
    </row>
    <row r="30776" spans="7:12" x14ac:dyDescent="0.15">
      <c r="G30776"/>
      <c r="H30776"/>
      <c r="I30776"/>
      <c r="J30776"/>
      <c r="K30776"/>
      <c r="L30776" s="172"/>
    </row>
    <row r="30777" spans="7:12" x14ac:dyDescent="0.15">
      <c r="G30777"/>
      <c r="H30777"/>
      <c r="I30777"/>
      <c r="J30777"/>
      <c r="K30777"/>
      <c r="L30777" s="172"/>
    </row>
    <row r="30778" spans="7:12" x14ac:dyDescent="0.15">
      <c r="G30778"/>
      <c r="H30778"/>
      <c r="I30778"/>
      <c r="J30778"/>
      <c r="K30778"/>
      <c r="L30778" s="172"/>
    </row>
    <row r="30779" spans="7:12" x14ac:dyDescent="0.15">
      <c r="G30779"/>
      <c r="H30779"/>
      <c r="I30779"/>
      <c r="J30779"/>
      <c r="K30779"/>
      <c r="L30779" s="172"/>
    </row>
    <row r="30780" spans="7:12" x14ac:dyDescent="0.15">
      <c r="G30780"/>
      <c r="H30780"/>
      <c r="I30780"/>
      <c r="J30780"/>
      <c r="K30780"/>
      <c r="L30780" s="172"/>
    </row>
    <row r="30781" spans="7:12" x14ac:dyDescent="0.15">
      <c r="G30781"/>
      <c r="H30781"/>
      <c r="I30781"/>
      <c r="J30781"/>
      <c r="K30781"/>
      <c r="L30781" s="172"/>
    </row>
    <row r="30782" spans="7:12" x14ac:dyDescent="0.15">
      <c r="G30782"/>
      <c r="H30782"/>
      <c r="I30782"/>
      <c r="J30782"/>
      <c r="K30782"/>
      <c r="L30782" s="172"/>
    </row>
    <row r="30783" spans="7:12" x14ac:dyDescent="0.15">
      <c r="G30783"/>
      <c r="H30783"/>
      <c r="I30783"/>
      <c r="J30783"/>
      <c r="K30783"/>
      <c r="L30783" s="172"/>
    </row>
    <row r="30784" spans="7:12" x14ac:dyDescent="0.15">
      <c r="G30784"/>
      <c r="H30784"/>
      <c r="I30784"/>
      <c r="J30784"/>
      <c r="K30784"/>
      <c r="L30784" s="172"/>
    </row>
    <row r="30785" spans="7:12" x14ac:dyDescent="0.15">
      <c r="G30785"/>
      <c r="H30785"/>
      <c r="I30785"/>
      <c r="J30785"/>
      <c r="K30785"/>
      <c r="L30785" s="172"/>
    </row>
    <row r="30786" spans="7:12" x14ac:dyDescent="0.15">
      <c r="G30786"/>
      <c r="H30786"/>
      <c r="I30786"/>
      <c r="J30786"/>
      <c r="K30786"/>
      <c r="L30786" s="172"/>
    </row>
    <row r="30787" spans="7:12" x14ac:dyDescent="0.15">
      <c r="G30787"/>
      <c r="H30787"/>
      <c r="I30787"/>
      <c r="J30787"/>
      <c r="K30787"/>
      <c r="L30787" s="172"/>
    </row>
    <row r="30788" spans="7:12" x14ac:dyDescent="0.15">
      <c r="G30788"/>
      <c r="H30788"/>
      <c r="I30788"/>
      <c r="J30788"/>
      <c r="K30788"/>
      <c r="L30788" s="172"/>
    </row>
    <row r="30789" spans="7:12" x14ac:dyDescent="0.15">
      <c r="G30789"/>
      <c r="H30789"/>
      <c r="I30789"/>
      <c r="J30789"/>
      <c r="K30789"/>
      <c r="L30789" s="172"/>
    </row>
    <row r="30790" spans="7:12" x14ac:dyDescent="0.15">
      <c r="G30790"/>
      <c r="H30790"/>
      <c r="I30790"/>
      <c r="J30790"/>
      <c r="K30790"/>
      <c r="L30790" s="172"/>
    </row>
    <row r="30791" spans="7:12" x14ac:dyDescent="0.15">
      <c r="G30791"/>
      <c r="H30791"/>
      <c r="I30791"/>
      <c r="J30791"/>
      <c r="K30791"/>
      <c r="L30791" s="172"/>
    </row>
    <row r="30792" spans="7:12" x14ac:dyDescent="0.15">
      <c r="G30792"/>
      <c r="H30792"/>
      <c r="I30792"/>
      <c r="J30792"/>
      <c r="K30792"/>
      <c r="L30792" s="172"/>
    </row>
    <row r="30793" spans="7:12" x14ac:dyDescent="0.15">
      <c r="G30793"/>
      <c r="H30793"/>
      <c r="I30793"/>
      <c r="J30793"/>
      <c r="K30793"/>
      <c r="L30793" s="172"/>
    </row>
    <row r="30794" spans="7:12" x14ac:dyDescent="0.15">
      <c r="G30794"/>
      <c r="H30794"/>
      <c r="I30794"/>
      <c r="J30794"/>
      <c r="K30794"/>
      <c r="L30794" s="172"/>
    </row>
    <row r="30795" spans="7:12" x14ac:dyDescent="0.15">
      <c r="G30795"/>
      <c r="H30795"/>
      <c r="I30795"/>
      <c r="J30795"/>
      <c r="K30795"/>
      <c r="L30795" s="172"/>
    </row>
    <row r="30796" spans="7:12" x14ac:dyDescent="0.15">
      <c r="G30796"/>
      <c r="H30796"/>
      <c r="I30796"/>
      <c r="J30796"/>
      <c r="K30796"/>
      <c r="L30796" s="172"/>
    </row>
    <row r="30797" spans="7:12" x14ac:dyDescent="0.15">
      <c r="G30797"/>
      <c r="H30797"/>
      <c r="I30797"/>
      <c r="J30797"/>
      <c r="K30797"/>
      <c r="L30797" s="172"/>
    </row>
    <row r="30798" spans="7:12" x14ac:dyDescent="0.15">
      <c r="G30798"/>
      <c r="H30798"/>
      <c r="I30798"/>
      <c r="J30798"/>
      <c r="K30798"/>
      <c r="L30798" s="172"/>
    </row>
    <row r="30799" spans="7:12" x14ac:dyDescent="0.15">
      <c r="G30799"/>
      <c r="H30799"/>
      <c r="I30799"/>
      <c r="J30799"/>
      <c r="K30799"/>
      <c r="L30799" s="172"/>
    </row>
    <row r="30800" spans="7:12" x14ac:dyDescent="0.15">
      <c r="G30800"/>
      <c r="H30800"/>
      <c r="I30800"/>
      <c r="J30800"/>
      <c r="K30800"/>
      <c r="L30800" s="172"/>
    </row>
    <row r="30801" spans="7:12" x14ac:dyDescent="0.15">
      <c r="G30801"/>
      <c r="H30801"/>
      <c r="I30801"/>
      <c r="J30801"/>
      <c r="K30801"/>
      <c r="L30801" s="172"/>
    </row>
    <row r="30802" spans="7:12" x14ac:dyDescent="0.15">
      <c r="G30802"/>
      <c r="H30802"/>
      <c r="I30802"/>
      <c r="J30802"/>
      <c r="K30802"/>
      <c r="L30802" s="172"/>
    </row>
    <row r="30803" spans="7:12" x14ac:dyDescent="0.15">
      <c r="G30803"/>
      <c r="H30803"/>
      <c r="I30803"/>
      <c r="J30803"/>
      <c r="K30803"/>
      <c r="L30803" s="172"/>
    </row>
    <row r="30804" spans="7:12" x14ac:dyDescent="0.15">
      <c r="G30804"/>
      <c r="H30804"/>
      <c r="I30804"/>
      <c r="J30804"/>
      <c r="K30804"/>
      <c r="L30804" s="172"/>
    </row>
    <row r="30805" spans="7:12" x14ac:dyDescent="0.15">
      <c r="G30805"/>
      <c r="H30805"/>
      <c r="I30805"/>
      <c r="J30805"/>
      <c r="K30805"/>
      <c r="L30805" s="172"/>
    </row>
    <row r="30806" spans="7:12" x14ac:dyDescent="0.15">
      <c r="G30806"/>
      <c r="H30806"/>
      <c r="I30806"/>
      <c r="J30806"/>
      <c r="K30806"/>
      <c r="L30806" s="172"/>
    </row>
    <row r="30807" spans="7:12" x14ac:dyDescent="0.15">
      <c r="G30807"/>
      <c r="H30807"/>
      <c r="I30807"/>
      <c r="J30807"/>
      <c r="K30807"/>
      <c r="L30807" s="172"/>
    </row>
    <row r="30808" spans="7:12" x14ac:dyDescent="0.15">
      <c r="G30808"/>
      <c r="H30808"/>
      <c r="I30808"/>
      <c r="J30808"/>
      <c r="K30808"/>
      <c r="L30808" s="172"/>
    </row>
    <row r="30809" spans="7:12" x14ac:dyDescent="0.15">
      <c r="G30809"/>
      <c r="H30809"/>
      <c r="I30809"/>
      <c r="J30809"/>
      <c r="K30809"/>
      <c r="L30809" s="172"/>
    </row>
    <row r="30810" spans="7:12" x14ac:dyDescent="0.15">
      <c r="G30810"/>
      <c r="H30810"/>
      <c r="I30810"/>
      <c r="J30810"/>
      <c r="K30810"/>
      <c r="L30810" s="172"/>
    </row>
    <row r="30811" spans="7:12" x14ac:dyDescent="0.15">
      <c r="G30811"/>
      <c r="H30811"/>
      <c r="I30811"/>
      <c r="J30811"/>
      <c r="K30811"/>
      <c r="L30811" s="172"/>
    </row>
    <row r="30812" spans="7:12" x14ac:dyDescent="0.15">
      <c r="G30812"/>
      <c r="H30812"/>
      <c r="I30812"/>
      <c r="J30812"/>
      <c r="K30812"/>
      <c r="L30812" s="172"/>
    </row>
    <row r="30813" spans="7:12" x14ac:dyDescent="0.15">
      <c r="G30813"/>
      <c r="H30813"/>
      <c r="I30813"/>
      <c r="J30813"/>
      <c r="K30813"/>
      <c r="L30813" s="172"/>
    </row>
    <row r="30814" spans="7:12" x14ac:dyDescent="0.15">
      <c r="G30814"/>
      <c r="H30814"/>
      <c r="I30814"/>
      <c r="J30814"/>
      <c r="K30814"/>
      <c r="L30814" s="172"/>
    </row>
    <row r="30815" spans="7:12" x14ac:dyDescent="0.15">
      <c r="G30815"/>
      <c r="H30815"/>
      <c r="I30815"/>
      <c r="J30815"/>
      <c r="K30815"/>
      <c r="L30815" s="172"/>
    </row>
    <row r="30816" spans="7:12" x14ac:dyDescent="0.15">
      <c r="G30816"/>
      <c r="H30816"/>
      <c r="I30816"/>
      <c r="J30816"/>
      <c r="K30816"/>
      <c r="L30816" s="172"/>
    </row>
    <row r="30817" spans="7:12" x14ac:dyDescent="0.15">
      <c r="G30817"/>
      <c r="H30817"/>
      <c r="I30817"/>
      <c r="J30817"/>
      <c r="K30817"/>
      <c r="L30817" s="172"/>
    </row>
    <row r="30818" spans="7:12" x14ac:dyDescent="0.15">
      <c r="G30818"/>
      <c r="H30818"/>
      <c r="I30818"/>
      <c r="J30818"/>
      <c r="K30818"/>
      <c r="L30818" s="172"/>
    </row>
    <row r="30819" spans="7:12" x14ac:dyDescent="0.15">
      <c r="G30819"/>
      <c r="H30819"/>
      <c r="I30819"/>
      <c r="J30819"/>
      <c r="K30819"/>
      <c r="L30819" s="172"/>
    </row>
    <row r="30820" spans="7:12" x14ac:dyDescent="0.15">
      <c r="G30820"/>
      <c r="H30820"/>
      <c r="I30820"/>
      <c r="J30820"/>
      <c r="K30820"/>
      <c r="L30820" s="172"/>
    </row>
    <row r="30821" spans="7:12" x14ac:dyDescent="0.15">
      <c r="G30821"/>
      <c r="H30821"/>
      <c r="I30821"/>
      <c r="J30821"/>
      <c r="K30821"/>
      <c r="L30821" s="172"/>
    </row>
    <row r="30822" spans="7:12" x14ac:dyDescent="0.15">
      <c r="G30822"/>
      <c r="H30822"/>
      <c r="I30822"/>
      <c r="J30822"/>
      <c r="K30822"/>
      <c r="L30822" s="172"/>
    </row>
    <row r="30823" spans="7:12" x14ac:dyDescent="0.15">
      <c r="G30823"/>
      <c r="H30823"/>
      <c r="I30823"/>
      <c r="J30823"/>
      <c r="K30823"/>
      <c r="L30823" s="172"/>
    </row>
    <row r="30824" spans="7:12" x14ac:dyDescent="0.15">
      <c r="G30824"/>
      <c r="H30824"/>
      <c r="I30824"/>
      <c r="J30824"/>
      <c r="K30824"/>
      <c r="L30824" s="172"/>
    </row>
    <row r="30825" spans="7:12" x14ac:dyDescent="0.15">
      <c r="G30825"/>
      <c r="H30825"/>
      <c r="I30825"/>
      <c r="J30825"/>
      <c r="K30825"/>
      <c r="L30825" s="172"/>
    </row>
    <row r="30826" spans="7:12" x14ac:dyDescent="0.15">
      <c r="G30826"/>
      <c r="H30826"/>
      <c r="I30826"/>
      <c r="J30826"/>
      <c r="K30826"/>
      <c r="L30826" s="172"/>
    </row>
    <row r="30827" spans="7:12" x14ac:dyDescent="0.15">
      <c r="G30827"/>
      <c r="H30827"/>
      <c r="I30827"/>
      <c r="J30827"/>
      <c r="K30827"/>
      <c r="L30827" s="172"/>
    </row>
    <row r="30828" spans="7:12" x14ac:dyDescent="0.15">
      <c r="G30828"/>
      <c r="H30828"/>
      <c r="I30828"/>
      <c r="J30828"/>
      <c r="K30828"/>
      <c r="L30828" s="172"/>
    </row>
    <row r="30829" spans="7:12" x14ac:dyDescent="0.15">
      <c r="G30829"/>
      <c r="H30829"/>
      <c r="I30829"/>
      <c r="J30829"/>
      <c r="K30829"/>
      <c r="L30829" s="172"/>
    </row>
    <row r="30830" spans="7:12" x14ac:dyDescent="0.15">
      <c r="G30830"/>
      <c r="H30830"/>
      <c r="I30830"/>
      <c r="J30830"/>
      <c r="K30830"/>
      <c r="L30830" s="172"/>
    </row>
    <row r="30831" spans="7:12" x14ac:dyDescent="0.15">
      <c r="G30831"/>
      <c r="H30831"/>
      <c r="I30831"/>
      <c r="J30831"/>
      <c r="K30831"/>
      <c r="L30831" s="172"/>
    </row>
    <row r="30832" spans="7:12" x14ac:dyDescent="0.15">
      <c r="G30832"/>
      <c r="H30832"/>
      <c r="I30832"/>
      <c r="J30832"/>
      <c r="K30832"/>
      <c r="L30832" s="172"/>
    </row>
    <row r="30833" spans="7:12" x14ac:dyDescent="0.15">
      <c r="G30833"/>
      <c r="H30833"/>
      <c r="I30833"/>
      <c r="J30833"/>
      <c r="K30833"/>
      <c r="L30833" s="172"/>
    </row>
    <row r="30834" spans="7:12" x14ac:dyDescent="0.15">
      <c r="G30834"/>
      <c r="H30834"/>
      <c r="I30834"/>
      <c r="J30834"/>
      <c r="K30834"/>
      <c r="L30834" s="172"/>
    </row>
    <row r="30835" spans="7:12" x14ac:dyDescent="0.15">
      <c r="G30835"/>
      <c r="H30835"/>
      <c r="I30835"/>
      <c r="J30835"/>
      <c r="K30835"/>
      <c r="L30835" s="172"/>
    </row>
    <row r="30836" spans="7:12" x14ac:dyDescent="0.15">
      <c r="G30836"/>
      <c r="H30836"/>
      <c r="I30836"/>
      <c r="J30836"/>
      <c r="K30836"/>
      <c r="L30836" s="172"/>
    </row>
    <row r="30837" spans="7:12" x14ac:dyDescent="0.15">
      <c r="G30837"/>
      <c r="H30837"/>
      <c r="I30837"/>
      <c r="J30837"/>
      <c r="K30837"/>
      <c r="L30837" s="172"/>
    </row>
    <row r="30838" spans="7:12" x14ac:dyDescent="0.15">
      <c r="G30838"/>
      <c r="H30838"/>
      <c r="I30838"/>
      <c r="J30838"/>
      <c r="K30838"/>
      <c r="L30838" s="172"/>
    </row>
    <row r="30839" spans="7:12" x14ac:dyDescent="0.15">
      <c r="G30839"/>
      <c r="H30839"/>
      <c r="I30839"/>
      <c r="J30839"/>
      <c r="K30839"/>
      <c r="L30839" s="172"/>
    </row>
    <row r="30840" spans="7:12" x14ac:dyDescent="0.15">
      <c r="G30840"/>
      <c r="H30840"/>
      <c r="I30840"/>
      <c r="J30840"/>
      <c r="K30840"/>
      <c r="L30840" s="172"/>
    </row>
    <row r="30841" spans="7:12" x14ac:dyDescent="0.15">
      <c r="G30841"/>
      <c r="H30841"/>
      <c r="I30841"/>
      <c r="J30841"/>
      <c r="K30841"/>
      <c r="L30841" s="172"/>
    </row>
    <row r="30842" spans="7:12" x14ac:dyDescent="0.15">
      <c r="G30842"/>
      <c r="H30842"/>
      <c r="I30842"/>
      <c r="J30842"/>
      <c r="K30842"/>
      <c r="L30842" s="172"/>
    </row>
    <row r="30843" spans="7:12" x14ac:dyDescent="0.15">
      <c r="G30843"/>
      <c r="H30843"/>
      <c r="I30843"/>
      <c r="J30843"/>
      <c r="K30843"/>
      <c r="L30843" s="172"/>
    </row>
    <row r="30844" spans="7:12" x14ac:dyDescent="0.15">
      <c r="G30844"/>
      <c r="H30844"/>
      <c r="I30844"/>
      <c r="J30844"/>
      <c r="K30844"/>
      <c r="L30844" s="172"/>
    </row>
    <row r="30845" spans="7:12" x14ac:dyDescent="0.15">
      <c r="G30845"/>
      <c r="H30845"/>
      <c r="I30845"/>
      <c r="J30845"/>
      <c r="K30845"/>
      <c r="L30845" s="172"/>
    </row>
    <row r="30846" spans="7:12" x14ac:dyDescent="0.15">
      <c r="G30846"/>
      <c r="H30846"/>
      <c r="I30846"/>
      <c r="J30846"/>
      <c r="K30846"/>
      <c r="L30846" s="172"/>
    </row>
    <row r="30847" spans="7:12" x14ac:dyDescent="0.15">
      <c r="G30847"/>
      <c r="H30847"/>
      <c r="I30847"/>
      <c r="J30847"/>
      <c r="K30847"/>
      <c r="L30847" s="172"/>
    </row>
    <row r="30848" spans="7:12" x14ac:dyDescent="0.15">
      <c r="G30848"/>
      <c r="H30848"/>
      <c r="I30848"/>
      <c r="J30848"/>
      <c r="K30848"/>
      <c r="L30848" s="172"/>
    </row>
    <row r="30849" spans="7:12" x14ac:dyDescent="0.15">
      <c r="G30849"/>
      <c r="H30849"/>
      <c r="I30849"/>
      <c r="J30849"/>
      <c r="K30849"/>
      <c r="L30849" s="172"/>
    </row>
    <row r="30850" spans="7:12" x14ac:dyDescent="0.15">
      <c r="G30850"/>
      <c r="H30850"/>
      <c r="I30850"/>
      <c r="J30850"/>
      <c r="K30850"/>
      <c r="L30850" s="172"/>
    </row>
    <row r="30851" spans="7:12" x14ac:dyDescent="0.15">
      <c r="G30851"/>
      <c r="H30851"/>
      <c r="I30851"/>
      <c r="J30851"/>
      <c r="K30851"/>
      <c r="L30851" s="172"/>
    </row>
    <row r="30852" spans="7:12" x14ac:dyDescent="0.15">
      <c r="G30852"/>
      <c r="H30852"/>
      <c r="I30852"/>
      <c r="J30852"/>
      <c r="K30852"/>
      <c r="L30852" s="172"/>
    </row>
    <row r="30853" spans="7:12" x14ac:dyDescent="0.15">
      <c r="G30853"/>
      <c r="H30853"/>
      <c r="I30853"/>
      <c r="J30853"/>
      <c r="K30853"/>
      <c r="L30853" s="172"/>
    </row>
    <row r="30854" spans="7:12" x14ac:dyDescent="0.15">
      <c r="G30854"/>
      <c r="H30854"/>
      <c r="I30854"/>
      <c r="J30854"/>
      <c r="K30854"/>
      <c r="L30854" s="172"/>
    </row>
    <row r="30855" spans="7:12" x14ac:dyDescent="0.15">
      <c r="G30855"/>
      <c r="H30855"/>
      <c r="I30855"/>
      <c r="J30855"/>
      <c r="K30855"/>
      <c r="L30855" s="172"/>
    </row>
    <row r="30856" spans="7:12" x14ac:dyDescent="0.15">
      <c r="G30856"/>
      <c r="H30856"/>
      <c r="I30856"/>
      <c r="J30856"/>
      <c r="K30856"/>
      <c r="L30856" s="172"/>
    </row>
    <row r="30857" spans="7:12" x14ac:dyDescent="0.15">
      <c r="G30857"/>
      <c r="H30857"/>
      <c r="I30857"/>
      <c r="J30857"/>
      <c r="K30857"/>
      <c r="L30857" s="172"/>
    </row>
    <row r="30858" spans="7:12" x14ac:dyDescent="0.15">
      <c r="G30858"/>
      <c r="H30858"/>
      <c r="I30858"/>
      <c r="J30858"/>
      <c r="K30858"/>
      <c r="L30858" s="172"/>
    </row>
    <row r="30859" spans="7:12" x14ac:dyDescent="0.15">
      <c r="G30859"/>
      <c r="H30859"/>
      <c r="I30859"/>
      <c r="J30859"/>
      <c r="K30859"/>
      <c r="L30859" s="172"/>
    </row>
    <row r="30860" spans="7:12" x14ac:dyDescent="0.15">
      <c r="G30860"/>
      <c r="H30860"/>
      <c r="I30860"/>
      <c r="J30860"/>
      <c r="K30860"/>
      <c r="L30860" s="172"/>
    </row>
    <row r="30861" spans="7:12" x14ac:dyDescent="0.15">
      <c r="G30861"/>
      <c r="H30861"/>
      <c r="I30861"/>
      <c r="J30861"/>
      <c r="K30861"/>
      <c r="L30861" s="172"/>
    </row>
    <row r="30862" spans="7:12" x14ac:dyDescent="0.15">
      <c r="G30862"/>
      <c r="H30862"/>
      <c r="I30862"/>
      <c r="J30862"/>
      <c r="K30862"/>
      <c r="L30862" s="172"/>
    </row>
    <row r="30863" spans="7:12" x14ac:dyDescent="0.15">
      <c r="G30863"/>
      <c r="H30863"/>
      <c r="I30863"/>
      <c r="J30863"/>
      <c r="K30863"/>
      <c r="L30863" s="172"/>
    </row>
    <row r="30864" spans="7:12" x14ac:dyDescent="0.15">
      <c r="G30864"/>
      <c r="H30864"/>
      <c r="I30864"/>
      <c r="J30864"/>
      <c r="K30864"/>
      <c r="L30864" s="172"/>
    </row>
    <row r="30865" spans="7:12" x14ac:dyDescent="0.15">
      <c r="G30865"/>
      <c r="H30865"/>
      <c r="I30865"/>
      <c r="J30865"/>
      <c r="K30865"/>
      <c r="L30865" s="172"/>
    </row>
    <row r="30866" spans="7:12" x14ac:dyDescent="0.15">
      <c r="G30866"/>
      <c r="H30866"/>
      <c r="I30866"/>
      <c r="J30866"/>
      <c r="K30866"/>
      <c r="L30866" s="172"/>
    </row>
    <row r="30867" spans="7:12" x14ac:dyDescent="0.15">
      <c r="G30867"/>
      <c r="H30867"/>
      <c r="I30867"/>
      <c r="J30867"/>
      <c r="K30867"/>
      <c r="L30867" s="172"/>
    </row>
    <row r="30868" spans="7:12" x14ac:dyDescent="0.15">
      <c r="G30868"/>
      <c r="H30868"/>
      <c r="I30868"/>
      <c r="J30868"/>
      <c r="K30868"/>
      <c r="L30868" s="172"/>
    </row>
    <row r="30869" spans="7:12" x14ac:dyDescent="0.15">
      <c r="G30869"/>
      <c r="H30869"/>
      <c r="I30869"/>
      <c r="J30869"/>
      <c r="K30869"/>
      <c r="L30869" s="172"/>
    </row>
    <row r="30870" spans="7:12" x14ac:dyDescent="0.15">
      <c r="G30870"/>
      <c r="H30870"/>
      <c r="I30870"/>
      <c r="J30870"/>
      <c r="K30870"/>
      <c r="L30870" s="172"/>
    </row>
    <row r="30871" spans="7:12" x14ac:dyDescent="0.15">
      <c r="G30871"/>
      <c r="H30871"/>
      <c r="I30871"/>
      <c r="J30871"/>
      <c r="K30871"/>
      <c r="L30871" s="172"/>
    </row>
    <row r="30872" spans="7:12" x14ac:dyDescent="0.15">
      <c r="G30872"/>
      <c r="H30872"/>
      <c r="I30872"/>
      <c r="J30872"/>
      <c r="K30872"/>
      <c r="L30872" s="172"/>
    </row>
    <row r="30873" spans="7:12" x14ac:dyDescent="0.15">
      <c r="G30873"/>
      <c r="H30873"/>
      <c r="I30873"/>
      <c r="J30873"/>
      <c r="K30873"/>
      <c r="L30873" s="172"/>
    </row>
    <row r="30874" spans="7:12" x14ac:dyDescent="0.15">
      <c r="G30874"/>
      <c r="H30874"/>
      <c r="I30874"/>
      <c r="J30874"/>
      <c r="K30874"/>
      <c r="L30874" s="172"/>
    </row>
    <row r="30875" spans="7:12" x14ac:dyDescent="0.15">
      <c r="G30875"/>
      <c r="H30875"/>
      <c r="I30875"/>
      <c r="J30875"/>
      <c r="K30875"/>
      <c r="L30875" s="172"/>
    </row>
    <row r="30876" spans="7:12" x14ac:dyDescent="0.15">
      <c r="G30876"/>
      <c r="H30876"/>
      <c r="I30876"/>
      <c r="J30876"/>
      <c r="K30876"/>
      <c r="L30876" s="172"/>
    </row>
    <row r="30877" spans="7:12" x14ac:dyDescent="0.15">
      <c r="G30877"/>
      <c r="H30877"/>
      <c r="I30877"/>
      <c r="J30877"/>
      <c r="K30877"/>
      <c r="L30877" s="172"/>
    </row>
    <row r="30878" spans="7:12" x14ac:dyDescent="0.15">
      <c r="G30878"/>
      <c r="H30878"/>
      <c r="I30878"/>
      <c r="J30878"/>
      <c r="K30878"/>
      <c r="L30878" s="172"/>
    </row>
    <row r="30879" spans="7:12" x14ac:dyDescent="0.15">
      <c r="G30879"/>
      <c r="H30879"/>
      <c r="I30879"/>
      <c r="J30879"/>
      <c r="K30879"/>
      <c r="L30879" s="172"/>
    </row>
    <row r="30880" spans="7:12" x14ac:dyDescent="0.15">
      <c r="G30880"/>
      <c r="H30880"/>
      <c r="I30880"/>
      <c r="J30880"/>
      <c r="K30880"/>
      <c r="L30880" s="172"/>
    </row>
    <row r="30881" spans="7:12" x14ac:dyDescent="0.15">
      <c r="G30881"/>
      <c r="H30881"/>
      <c r="I30881"/>
      <c r="J30881"/>
      <c r="K30881"/>
      <c r="L30881" s="172"/>
    </row>
    <row r="30882" spans="7:12" x14ac:dyDescent="0.15">
      <c r="G30882"/>
      <c r="H30882"/>
      <c r="I30882"/>
      <c r="J30882"/>
      <c r="K30882"/>
      <c r="L30882" s="172"/>
    </row>
    <row r="30883" spans="7:12" x14ac:dyDescent="0.15">
      <c r="G30883"/>
      <c r="H30883"/>
      <c r="I30883"/>
      <c r="J30883"/>
      <c r="K30883"/>
      <c r="L30883" s="172"/>
    </row>
    <row r="30884" spans="7:12" x14ac:dyDescent="0.15">
      <c r="G30884"/>
      <c r="H30884"/>
      <c r="I30884"/>
      <c r="J30884"/>
      <c r="K30884"/>
      <c r="L30884" s="172"/>
    </row>
    <row r="30885" spans="7:12" x14ac:dyDescent="0.15">
      <c r="G30885"/>
      <c r="H30885"/>
      <c r="I30885"/>
      <c r="J30885"/>
      <c r="K30885"/>
      <c r="L30885" s="172"/>
    </row>
    <row r="30886" spans="7:12" x14ac:dyDescent="0.15">
      <c r="G30886"/>
      <c r="H30886"/>
      <c r="I30886"/>
      <c r="J30886"/>
      <c r="K30886"/>
      <c r="L30886" s="172"/>
    </row>
    <row r="30887" spans="7:12" x14ac:dyDescent="0.15">
      <c r="G30887"/>
      <c r="H30887"/>
      <c r="I30887"/>
      <c r="J30887"/>
      <c r="K30887"/>
      <c r="L30887" s="172"/>
    </row>
    <row r="30888" spans="7:12" x14ac:dyDescent="0.15">
      <c r="G30888"/>
      <c r="H30888"/>
      <c r="I30888"/>
      <c r="J30888"/>
      <c r="K30888"/>
      <c r="L30888" s="172"/>
    </row>
    <row r="30889" spans="7:12" x14ac:dyDescent="0.15">
      <c r="G30889"/>
      <c r="H30889"/>
      <c r="I30889"/>
      <c r="J30889"/>
      <c r="K30889"/>
      <c r="L30889" s="172"/>
    </row>
    <row r="30890" spans="7:12" x14ac:dyDescent="0.15">
      <c r="G30890"/>
      <c r="H30890"/>
      <c r="I30890"/>
      <c r="J30890"/>
      <c r="K30890"/>
      <c r="L30890" s="172"/>
    </row>
    <row r="30891" spans="7:12" x14ac:dyDescent="0.15">
      <c r="G30891"/>
      <c r="H30891"/>
      <c r="I30891"/>
      <c r="J30891"/>
      <c r="K30891"/>
      <c r="L30891" s="172"/>
    </row>
    <row r="30892" spans="7:12" x14ac:dyDescent="0.15">
      <c r="G30892"/>
      <c r="H30892"/>
      <c r="I30892"/>
      <c r="J30892"/>
      <c r="K30892"/>
      <c r="L30892" s="172"/>
    </row>
    <row r="30893" spans="7:12" x14ac:dyDescent="0.15">
      <c r="G30893"/>
      <c r="H30893"/>
      <c r="I30893"/>
      <c r="J30893"/>
      <c r="K30893"/>
      <c r="L30893" s="172"/>
    </row>
    <row r="30894" spans="7:12" x14ac:dyDescent="0.15">
      <c r="G30894"/>
      <c r="H30894"/>
      <c r="I30894"/>
      <c r="J30894"/>
      <c r="K30894"/>
      <c r="L30894" s="172"/>
    </row>
    <row r="30895" spans="7:12" x14ac:dyDescent="0.15">
      <c r="G30895"/>
      <c r="H30895"/>
      <c r="I30895"/>
      <c r="J30895"/>
      <c r="K30895"/>
      <c r="L30895" s="172"/>
    </row>
    <row r="30896" spans="7:12" x14ac:dyDescent="0.15">
      <c r="G30896"/>
      <c r="H30896"/>
      <c r="I30896"/>
      <c r="J30896"/>
      <c r="K30896"/>
      <c r="L30896" s="172"/>
    </row>
    <row r="30897" spans="7:12" x14ac:dyDescent="0.15">
      <c r="G30897"/>
      <c r="H30897"/>
      <c r="I30897"/>
      <c r="J30897"/>
      <c r="K30897"/>
      <c r="L30897" s="172"/>
    </row>
    <row r="30898" spans="7:12" x14ac:dyDescent="0.15">
      <c r="G30898"/>
      <c r="H30898"/>
      <c r="I30898"/>
      <c r="J30898"/>
      <c r="K30898"/>
      <c r="L30898" s="172"/>
    </row>
    <row r="30899" spans="7:12" x14ac:dyDescent="0.15">
      <c r="G30899"/>
      <c r="H30899"/>
      <c r="I30899"/>
      <c r="J30899"/>
      <c r="K30899"/>
      <c r="L30899" s="172"/>
    </row>
    <row r="30900" spans="7:12" x14ac:dyDescent="0.15">
      <c r="G30900"/>
      <c r="H30900"/>
      <c r="I30900"/>
      <c r="J30900"/>
      <c r="K30900"/>
      <c r="L30900" s="172"/>
    </row>
    <row r="30901" spans="7:12" x14ac:dyDescent="0.15">
      <c r="G30901"/>
      <c r="H30901"/>
      <c r="I30901"/>
      <c r="J30901"/>
      <c r="K30901"/>
      <c r="L30901" s="172"/>
    </row>
    <row r="30902" spans="7:12" x14ac:dyDescent="0.15">
      <c r="G30902"/>
      <c r="H30902"/>
      <c r="I30902"/>
      <c r="J30902"/>
      <c r="K30902"/>
      <c r="L30902" s="172"/>
    </row>
    <row r="30903" spans="7:12" x14ac:dyDescent="0.15">
      <c r="G30903"/>
      <c r="H30903"/>
      <c r="I30903"/>
      <c r="J30903"/>
      <c r="K30903"/>
      <c r="L30903" s="172"/>
    </row>
    <row r="30904" spans="7:12" x14ac:dyDescent="0.15">
      <c r="G30904"/>
      <c r="H30904"/>
      <c r="I30904"/>
      <c r="J30904"/>
      <c r="K30904"/>
      <c r="L30904" s="172"/>
    </row>
    <row r="30905" spans="7:12" x14ac:dyDescent="0.15">
      <c r="G30905"/>
      <c r="H30905"/>
      <c r="I30905"/>
      <c r="J30905"/>
      <c r="K30905"/>
      <c r="L30905" s="172"/>
    </row>
    <row r="30906" spans="7:12" x14ac:dyDescent="0.15">
      <c r="G30906"/>
      <c r="H30906"/>
      <c r="I30906"/>
      <c r="J30906"/>
      <c r="K30906"/>
      <c r="L30906" s="172"/>
    </row>
    <row r="30907" spans="7:12" x14ac:dyDescent="0.15">
      <c r="G30907"/>
      <c r="H30907"/>
      <c r="I30907"/>
      <c r="J30907"/>
      <c r="K30907"/>
      <c r="L30907" s="172"/>
    </row>
    <row r="30908" spans="7:12" x14ac:dyDescent="0.15">
      <c r="G30908"/>
      <c r="H30908"/>
      <c r="I30908"/>
      <c r="J30908"/>
      <c r="K30908"/>
      <c r="L30908" s="172"/>
    </row>
    <row r="30909" spans="7:12" x14ac:dyDescent="0.15">
      <c r="G30909"/>
      <c r="H30909"/>
      <c r="I30909"/>
      <c r="J30909"/>
      <c r="K30909"/>
      <c r="L30909" s="172"/>
    </row>
    <row r="30910" spans="7:12" x14ac:dyDescent="0.15">
      <c r="G30910"/>
      <c r="H30910"/>
      <c r="I30910"/>
      <c r="J30910"/>
      <c r="K30910"/>
      <c r="L30910" s="172"/>
    </row>
    <row r="30911" spans="7:12" x14ac:dyDescent="0.15">
      <c r="G30911"/>
      <c r="H30911"/>
      <c r="I30911"/>
      <c r="J30911"/>
      <c r="K30911"/>
      <c r="L30911" s="172"/>
    </row>
    <row r="30912" spans="7:12" x14ac:dyDescent="0.15">
      <c r="G30912"/>
      <c r="H30912"/>
      <c r="I30912"/>
      <c r="J30912"/>
      <c r="K30912"/>
      <c r="L30912" s="172"/>
    </row>
    <row r="30913" spans="7:12" x14ac:dyDescent="0.15">
      <c r="G30913"/>
      <c r="H30913"/>
      <c r="I30913"/>
      <c r="J30913"/>
      <c r="K30913"/>
      <c r="L30913" s="172"/>
    </row>
    <row r="30914" spans="7:12" x14ac:dyDescent="0.15">
      <c r="G30914"/>
      <c r="H30914"/>
      <c r="I30914"/>
      <c r="J30914"/>
      <c r="K30914"/>
      <c r="L30914" s="172"/>
    </row>
    <row r="30915" spans="7:12" x14ac:dyDescent="0.15">
      <c r="G30915"/>
      <c r="H30915"/>
      <c r="I30915"/>
      <c r="J30915"/>
      <c r="K30915"/>
      <c r="L30915" s="172"/>
    </row>
    <row r="30916" spans="7:12" x14ac:dyDescent="0.15">
      <c r="G30916"/>
      <c r="H30916"/>
      <c r="I30916"/>
      <c r="J30916"/>
      <c r="K30916"/>
      <c r="L30916" s="172"/>
    </row>
    <row r="30917" spans="7:12" x14ac:dyDescent="0.15">
      <c r="G30917"/>
      <c r="H30917"/>
      <c r="I30917"/>
      <c r="J30917"/>
      <c r="K30917"/>
      <c r="L30917" s="172"/>
    </row>
    <row r="30918" spans="7:12" x14ac:dyDescent="0.15">
      <c r="G30918"/>
      <c r="H30918"/>
      <c r="I30918"/>
      <c r="J30918"/>
      <c r="K30918"/>
      <c r="L30918" s="172"/>
    </row>
    <row r="30919" spans="7:12" x14ac:dyDescent="0.15">
      <c r="G30919"/>
      <c r="H30919"/>
      <c r="I30919"/>
      <c r="J30919"/>
      <c r="K30919"/>
      <c r="L30919" s="172"/>
    </row>
    <row r="30920" spans="7:12" x14ac:dyDescent="0.15">
      <c r="G30920"/>
      <c r="H30920"/>
      <c r="I30920"/>
      <c r="J30920"/>
      <c r="K30920"/>
      <c r="L30920" s="172"/>
    </row>
    <row r="30921" spans="7:12" x14ac:dyDescent="0.15">
      <c r="G30921"/>
      <c r="H30921"/>
      <c r="I30921"/>
      <c r="J30921"/>
      <c r="K30921"/>
      <c r="L30921" s="172"/>
    </row>
    <row r="30922" spans="7:12" x14ac:dyDescent="0.15">
      <c r="G30922"/>
      <c r="H30922"/>
      <c r="I30922"/>
      <c r="J30922"/>
      <c r="K30922"/>
      <c r="L30922" s="172"/>
    </row>
    <row r="30923" spans="7:12" x14ac:dyDescent="0.15">
      <c r="G30923"/>
      <c r="H30923"/>
      <c r="I30923"/>
      <c r="J30923"/>
      <c r="K30923"/>
      <c r="L30923" s="172"/>
    </row>
    <row r="30924" spans="7:12" x14ac:dyDescent="0.15">
      <c r="G30924"/>
      <c r="H30924"/>
      <c r="I30924"/>
      <c r="J30924"/>
      <c r="K30924"/>
      <c r="L30924" s="172"/>
    </row>
    <row r="30925" spans="7:12" x14ac:dyDescent="0.15">
      <c r="G30925"/>
      <c r="H30925"/>
      <c r="I30925"/>
      <c r="J30925"/>
      <c r="K30925"/>
      <c r="L30925" s="172"/>
    </row>
    <row r="30926" spans="7:12" x14ac:dyDescent="0.15">
      <c r="G30926"/>
      <c r="H30926"/>
      <c r="I30926"/>
      <c r="J30926"/>
      <c r="K30926"/>
      <c r="L30926" s="172"/>
    </row>
    <row r="30927" spans="7:12" x14ac:dyDescent="0.15">
      <c r="G30927"/>
      <c r="H30927"/>
      <c r="I30927"/>
      <c r="J30927"/>
      <c r="K30927"/>
      <c r="L30927" s="172"/>
    </row>
    <row r="30928" spans="7:12" x14ac:dyDescent="0.15">
      <c r="G30928"/>
      <c r="H30928"/>
      <c r="I30928"/>
      <c r="J30928"/>
      <c r="K30928"/>
      <c r="L30928" s="172"/>
    </row>
    <row r="30929" spans="7:12" x14ac:dyDescent="0.15">
      <c r="G30929"/>
      <c r="H30929"/>
      <c r="I30929"/>
      <c r="J30929"/>
      <c r="K30929"/>
      <c r="L30929" s="172"/>
    </row>
    <row r="30930" spans="7:12" x14ac:dyDescent="0.15">
      <c r="G30930"/>
      <c r="H30930"/>
      <c r="I30930"/>
      <c r="J30930"/>
      <c r="K30930"/>
      <c r="L30930" s="172"/>
    </row>
    <row r="30931" spans="7:12" x14ac:dyDescent="0.15">
      <c r="G30931"/>
      <c r="H30931"/>
      <c r="I30931"/>
      <c r="J30931"/>
      <c r="K30931"/>
      <c r="L30931" s="172"/>
    </row>
    <row r="30932" spans="7:12" x14ac:dyDescent="0.15">
      <c r="G30932"/>
      <c r="H30932"/>
      <c r="I30932"/>
      <c r="J30932"/>
      <c r="K30932"/>
      <c r="L30932" s="172"/>
    </row>
    <row r="30933" spans="7:12" x14ac:dyDescent="0.15">
      <c r="G30933"/>
      <c r="H30933"/>
      <c r="I30933"/>
      <c r="J30933"/>
      <c r="K30933"/>
      <c r="L30933" s="172"/>
    </row>
    <row r="30934" spans="7:12" x14ac:dyDescent="0.15">
      <c r="G30934"/>
      <c r="H30934"/>
      <c r="I30934"/>
      <c r="J30934"/>
      <c r="K30934"/>
      <c r="L30934" s="172"/>
    </row>
    <row r="30935" spans="7:12" x14ac:dyDescent="0.15">
      <c r="G30935"/>
      <c r="H30935"/>
      <c r="I30935"/>
      <c r="J30935"/>
      <c r="K30935"/>
      <c r="L30935" s="172"/>
    </row>
    <row r="30936" spans="7:12" x14ac:dyDescent="0.15">
      <c r="G30936"/>
      <c r="H30936"/>
      <c r="I30936"/>
      <c r="J30936"/>
      <c r="K30936"/>
      <c r="L30936" s="172"/>
    </row>
    <row r="30937" spans="7:12" x14ac:dyDescent="0.15">
      <c r="G30937"/>
      <c r="H30937"/>
      <c r="I30937"/>
      <c r="J30937"/>
      <c r="K30937"/>
      <c r="L30937" s="172"/>
    </row>
    <row r="30938" spans="7:12" x14ac:dyDescent="0.15">
      <c r="G30938"/>
      <c r="H30938"/>
      <c r="I30938"/>
      <c r="J30938"/>
      <c r="K30938"/>
      <c r="L30938" s="172"/>
    </row>
    <row r="30939" spans="7:12" x14ac:dyDescent="0.15">
      <c r="G30939"/>
      <c r="H30939"/>
      <c r="I30939"/>
      <c r="J30939"/>
      <c r="K30939"/>
      <c r="L30939" s="172"/>
    </row>
    <row r="30940" spans="7:12" x14ac:dyDescent="0.15">
      <c r="G30940"/>
      <c r="H30940"/>
      <c r="I30940"/>
      <c r="J30940"/>
      <c r="K30940"/>
      <c r="L30940" s="172"/>
    </row>
    <row r="30941" spans="7:12" x14ac:dyDescent="0.15">
      <c r="G30941"/>
      <c r="H30941"/>
      <c r="I30941"/>
      <c r="J30941"/>
      <c r="K30941"/>
      <c r="L30941" s="172"/>
    </row>
    <row r="30942" spans="7:12" x14ac:dyDescent="0.15">
      <c r="G30942"/>
      <c r="H30942"/>
      <c r="I30942"/>
      <c r="J30942"/>
      <c r="K30942"/>
      <c r="L30942" s="172"/>
    </row>
    <row r="30943" spans="7:12" x14ac:dyDescent="0.15">
      <c r="G30943"/>
      <c r="H30943"/>
      <c r="I30943"/>
      <c r="J30943"/>
      <c r="K30943"/>
      <c r="L30943" s="172"/>
    </row>
    <row r="30944" spans="7:12" x14ac:dyDescent="0.15">
      <c r="G30944"/>
      <c r="H30944"/>
      <c r="I30944"/>
      <c r="J30944"/>
      <c r="K30944"/>
      <c r="L30944" s="172"/>
    </row>
    <row r="30945" spans="7:12" x14ac:dyDescent="0.15">
      <c r="G30945"/>
      <c r="H30945"/>
      <c r="I30945"/>
      <c r="J30945"/>
      <c r="K30945"/>
      <c r="L30945" s="172"/>
    </row>
    <row r="30946" spans="7:12" x14ac:dyDescent="0.15">
      <c r="G30946"/>
      <c r="H30946"/>
      <c r="I30946"/>
      <c r="J30946"/>
      <c r="K30946"/>
      <c r="L30946" s="172"/>
    </row>
    <row r="30947" spans="7:12" x14ac:dyDescent="0.15">
      <c r="G30947"/>
      <c r="H30947"/>
      <c r="I30947"/>
      <c r="J30947"/>
      <c r="K30947"/>
      <c r="L30947" s="172"/>
    </row>
    <row r="30948" spans="7:12" x14ac:dyDescent="0.15">
      <c r="G30948"/>
      <c r="H30948"/>
      <c r="I30948"/>
      <c r="J30948"/>
      <c r="K30948"/>
      <c r="L30948" s="172"/>
    </row>
    <row r="30949" spans="7:12" x14ac:dyDescent="0.15">
      <c r="G30949"/>
      <c r="H30949"/>
      <c r="I30949"/>
      <c r="J30949"/>
      <c r="K30949"/>
      <c r="L30949" s="172"/>
    </row>
    <row r="30950" spans="7:12" x14ac:dyDescent="0.15">
      <c r="G30950"/>
      <c r="H30950"/>
      <c r="I30950"/>
      <c r="J30950"/>
      <c r="K30950"/>
      <c r="L30950" s="172"/>
    </row>
    <row r="30951" spans="7:12" x14ac:dyDescent="0.15">
      <c r="G30951"/>
      <c r="H30951"/>
      <c r="I30951"/>
      <c r="J30951"/>
      <c r="K30951"/>
      <c r="L30951" s="172"/>
    </row>
    <row r="30952" spans="7:12" x14ac:dyDescent="0.15">
      <c r="G30952"/>
      <c r="H30952"/>
      <c r="I30952"/>
      <c r="J30952"/>
      <c r="K30952"/>
      <c r="L30952" s="172"/>
    </row>
    <row r="30953" spans="7:12" x14ac:dyDescent="0.15">
      <c r="G30953"/>
      <c r="H30953"/>
      <c r="I30953"/>
      <c r="J30953"/>
      <c r="K30953"/>
      <c r="L30953" s="172"/>
    </row>
    <row r="30954" spans="7:12" x14ac:dyDescent="0.15">
      <c r="G30954"/>
      <c r="H30954"/>
      <c r="I30954"/>
      <c r="J30954"/>
      <c r="K30954"/>
      <c r="L30954" s="172"/>
    </row>
    <row r="30955" spans="7:12" x14ac:dyDescent="0.15">
      <c r="G30955"/>
      <c r="H30955"/>
      <c r="I30955"/>
      <c r="J30955"/>
      <c r="K30955"/>
      <c r="L30955" s="172"/>
    </row>
    <row r="30956" spans="7:12" x14ac:dyDescent="0.15">
      <c r="G30956"/>
      <c r="H30956"/>
      <c r="I30956"/>
      <c r="J30956"/>
      <c r="K30956"/>
      <c r="L30956" s="172"/>
    </row>
    <row r="30957" spans="7:12" x14ac:dyDescent="0.15">
      <c r="G30957"/>
      <c r="H30957"/>
      <c r="I30957"/>
      <c r="J30957"/>
      <c r="K30957"/>
      <c r="L30957" s="172"/>
    </row>
    <row r="30958" spans="7:12" x14ac:dyDescent="0.15">
      <c r="G30958"/>
      <c r="H30958"/>
      <c r="I30958"/>
      <c r="J30958"/>
      <c r="K30958"/>
      <c r="L30958" s="172"/>
    </row>
    <row r="30959" spans="7:12" x14ac:dyDescent="0.15">
      <c r="G30959"/>
      <c r="H30959"/>
      <c r="I30959"/>
      <c r="J30959"/>
      <c r="K30959"/>
      <c r="L30959" s="172"/>
    </row>
    <row r="30960" spans="7:12" x14ac:dyDescent="0.15">
      <c r="G30960"/>
      <c r="H30960"/>
      <c r="I30960"/>
      <c r="J30960"/>
      <c r="K30960"/>
      <c r="L30960" s="172"/>
    </row>
    <row r="30961" spans="7:12" x14ac:dyDescent="0.15">
      <c r="G30961"/>
      <c r="H30961"/>
      <c r="I30961"/>
      <c r="J30961"/>
      <c r="K30961"/>
      <c r="L30961" s="172"/>
    </row>
    <row r="30962" spans="7:12" x14ac:dyDescent="0.15">
      <c r="G30962"/>
      <c r="H30962"/>
      <c r="I30962"/>
      <c r="J30962"/>
      <c r="K30962"/>
      <c r="L30962" s="172"/>
    </row>
    <row r="30963" spans="7:12" x14ac:dyDescent="0.15">
      <c r="G30963"/>
      <c r="H30963"/>
      <c r="I30963"/>
      <c r="J30963"/>
      <c r="K30963"/>
      <c r="L30963" s="172"/>
    </row>
    <row r="30964" spans="7:12" x14ac:dyDescent="0.15">
      <c r="G30964"/>
      <c r="H30964"/>
      <c r="I30964"/>
      <c r="J30964"/>
      <c r="K30964"/>
      <c r="L30964" s="172"/>
    </row>
    <row r="30965" spans="7:12" x14ac:dyDescent="0.15">
      <c r="G30965"/>
      <c r="H30965"/>
      <c r="I30965"/>
      <c r="J30965"/>
      <c r="K30965"/>
      <c r="L30965" s="172"/>
    </row>
    <row r="30966" spans="7:12" x14ac:dyDescent="0.15">
      <c r="G30966"/>
      <c r="H30966"/>
      <c r="I30966"/>
      <c r="J30966"/>
      <c r="K30966"/>
      <c r="L30966" s="172"/>
    </row>
    <row r="30967" spans="7:12" x14ac:dyDescent="0.15">
      <c r="G30967"/>
      <c r="H30967"/>
      <c r="I30967"/>
      <c r="J30967"/>
      <c r="K30967"/>
      <c r="L30967" s="172"/>
    </row>
    <row r="30968" spans="7:12" x14ac:dyDescent="0.15">
      <c r="G30968"/>
      <c r="H30968"/>
      <c r="I30968"/>
      <c r="J30968"/>
      <c r="K30968"/>
      <c r="L30968" s="172"/>
    </row>
    <row r="30969" spans="7:12" x14ac:dyDescent="0.15">
      <c r="G30969"/>
      <c r="H30969"/>
      <c r="I30969"/>
      <c r="J30969"/>
      <c r="K30969"/>
      <c r="L30969" s="172"/>
    </row>
    <row r="30970" spans="7:12" x14ac:dyDescent="0.15">
      <c r="G30970"/>
      <c r="H30970"/>
      <c r="I30970"/>
      <c r="J30970"/>
      <c r="K30970"/>
      <c r="L30970" s="172"/>
    </row>
    <row r="30971" spans="7:12" x14ac:dyDescent="0.15">
      <c r="G30971"/>
      <c r="H30971"/>
      <c r="I30971"/>
      <c r="J30971"/>
      <c r="K30971"/>
      <c r="L30971" s="172"/>
    </row>
    <row r="30972" spans="7:12" x14ac:dyDescent="0.15">
      <c r="G30972"/>
      <c r="H30972"/>
      <c r="I30972"/>
      <c r="J30972"/>
      <c r="K30972"/>
      <c r="L30972" s="172"/>
    </row>
    <row r="30973" spans="7:12" x14ac:dyDescent="0.15">
      <c r="G30973"/>
      <c r="H30973"/>
      <c r="I30973"/>
      <c r="J30973"/>
      <c r="K30973"/>
      <c r="L30973" s="172"/>
    </row>
    <row r="30974" spans="7:12" x14ac:dyDescent="0.15">
      <c r="G30974"/>
      <c r="H30974"/>
      <c r="I30974"/>
      <c r="J30974"/>
      <c r="K30974"/>
      <c r="L30974" s="172"/>
    </row>
    <row r="30975" spans="7:12" x14ac:dyDescent="0.15">
      <c r="G30975"/>
      <c r="H30975"/>
      <c r="I30975"/>
      <c r="J30975"/>
      <c r="K30975"/>
      <c r="L30975" s="172"/>
    </row>
    <row r="30976" spans="7:12" x14ac:dyDescent="0.15">
      <c r="G30976"/>
      <c r="H30976"/>
      <c r="I30976"/>
      <c r="J30976"/>
      <c r="K30976"/>
      <c r="L30976" s="172"/>
    </row>
    <row r="30977" spans="7:12" x14ac:dyDescent="0.15">
      <c r="G30977"/>
      <c r="H30977"/>
      <c r="I30977"/>
      <c r="J30977"/>
      <c r="K30977"/>
      <c r="L30977" s="172"/>
    </row>
    <row r="30978" spans="7:12" x14ac:dyDescent="0.15">
      <c r="G30978"/>
      <c r="H30978"/>
      <c r="I30978"/>
      <c r="J30978"/>
      <c r="K30978"/>
      <c r="L30978" s="172"/>
    </row>
    <row r="30979" spans="7:12" x14ac:dyDescent="0.15">
      <c r="G30979"/>
      <c r="H30979"/>
      <c r="I30979"/>
      <c r="J30979"/>
      <c r="K30979"/>
      <c r="L30979" s="172"/>
    </row>
    <row r="30980" spans="7:12" x14ac:dyDescent="0.15">
      <c r="G30980"/>
      <c r="H30980"/>
      <c r="I30980"/>
      <c r="J30980"/>
      <c r="K30980"/>
      <c r="L30980" s="172"/>
    </row>
    <row r="30981" spans="7:12" x14ac:dyDescent="0.15">
      <c r="G30981"/>
      <c r="H30981"/>
      <c r="I30981"/>
      <c r="J30981"/>
      <c r="K30981"/>
      <c r="L30981" s="172"/>
    </row>
    <row r="30982" spans="7:12" x14ac:dyDescent="0.15">
      <c r="G30982"/>
      <c r="H30982"/>
      <c r="I30982"/>
      <c r="J30982"/>
      <c r="K30982"/>
      <c r="L30982" s="172"/>
    </row>
    <row r="30983" spans="7:12" x14ac:dyDescent="0.15">
      <c r="G30983"/>
      <c r="H30983"/>
      <c r="I30983"/>
      <c r="J30983"/>
      <c r="K30983"/>
      <c r="L30983" s="172"/>
    </row>
    <row r="30984" spans="7:12" x14ac:dyDescent="0.15">
      <c r="G30984"/>
      <c r="H30984"/>
      <c r="I30984"/>
      <c r="J30984"/>
      <c r="K30984"/>
      <c r="L30984" s="172"/>
    </row>
    <row r="30985" spans="7:12" x14ac:dyDescent="0.15">
      <c r="G30985"/>
      <c r="H30985"/>
      <c r="I30985"/>
      <c r="J30985"/>
      <c r="K30985"/>
      <c r="L30985" s="172"/>
    </row>
    <row r="30986" spans="7:12" x14ac:dyDescent="0.15">
      <c r="G30986"/>
      <c r="H30986"/>
      <c r="I30986"/>
      <c r="J30986"/>
      <c r="K30986"/>
      <c r="L30986" s="172"/>
    </row>
    <row r="30987" spans="7:12" x14ac:dyDescent="0.15">
      <c r="G30987"/>
      <c r="H30987"/>
      <c r="I30987"/>
      <c r="J30987"/>
      <c r="K30987"/>
      <c r="L30987" s="172"/>
    </row>
    <row r="30988" spans="7:12" x14ac:dyDescent="0.15">
      <c r="G30988"/>
      <c r="H30988"/>
      <c r="I30988"/>
      <c r="J30988"/>
      <c r="K30988"/>
      <c r="L30988" s="172"/>
    </row>
    <row r="30989" spans="7:12" x14ac:dyDescent="0.15">
      <c r="G30989"/>
      <c r="H30989"/>
      <c r="I30989"/>
      <c r="J30989"/>
      <c r="K30989"/>
      <c r="L30989" s="172"/>
    </row>
    <row r="30990" spans="7:12" x14ac:dyDescent="0.15">
      <c r="G30990"/>
      <c r="H30990"/>
      <c r="I30990"/>
      <c r="J30990"/>
      <c r="K30990"/>
      <c r="L30990" s="172"/>
    </row>
    <row r="30991" spans="7:12" x14ac:dyDescent="0.15">
      <c r="G30991"/>
      <c r="H30991"/>
      <c r="I30991"/>
      <c r="J30991"/>
      <c r="K30991"/>
      <c r="L30991" s="172"/>
    </row>
    <row r="30992" spans="7:12" x14ac:dyDescent="0.15">
      <c r="G30992"/>
      <c r="H30992"/>
      <c r="I30992"/>
      <c r="J30992"/>
      <c r="K30992"/>
      <c r="L30992" s="172"/>
    </row>
    <row r="30993" spans="7:12" x14ac:dyDescent="0.15">
      <c r="G30993"/>
      <c r="H30993"/>
      <c r="I30993"/>
      <c r="J30993"/>
      <c r="K30993"/>
      <c r="L30993" s="172"/>
    </row>
    <row r="30994" spans="7:12" x14ac:dyDescent="0.15">
      <c r="G30994"/>
      <c r="H30994"/>
      <c r="I30994"/>
      <c r="J30994"/>
      <c r="K30994"/>
      <c r="L30994" s="172"/>
    </row>
    <row r="30995" spans="7:12" x14ac:dyDescent="0.15">
      <c r="G30995"/>
      <c r="H30995"/>
      <c r="I30995"/>
      <c r="J30995"/>
      <c r="K30995"/>
      <c r="L30995" s="172"/>
    </row>
    <row r="30996" spans="7:12" x14ac:dyDescent="0.15">
      <c r="G30996"/>
      <c r="H30996"/>
      <c r="I30996"/>
      <c r="J30996"/>
      <c r="K30996"/>
      <c r="L30996" s="172"/>
    </row>
    <row r="30997" spans="7:12" x14ac:dyDescent="0.15">
      <c r="G30997"/>
      <c r="H30997"/>
      <c r="I30997"/>
      <c r="J30997"/>
      <c r="K30997"/>
      <c r="L30997" s="172"/>
    </row>
    <row r="30998" spans="7:12" x14ac:dyDescent="0.15">
      <c r="G30998"/>
      <c r="H30998"/>
      <c r="I30998"/>
      <c r="J30998"/>
      <c r="K30998"/>
      <c r="L30998" s="172"/>
    </row>
    <row r="30999" spans="7:12" x14ac:dyDescent="0.15">
      <c r="G30999"/>
      <c r="H30999"/>
      <c r="I30999"/>
      <c r="J30999"/>
      <c r="K30999"/>
      <c r="L30999" s="172"/>
    </row>
    <row r="31000" spans="7:12" x14ac:dyDescent="0.15">
      <c r="G31000"/>
      <c r="H31000"/>
      <c r="I31000"/>
      <c r="J31000"/>
      <c r="K31000"/>
      <c r="L31000" s="172"/>
    </row>
    <row r="31001" spans="7:12" x14ac:dyDescent="0.15">
      <c r="G31001"/>
      <c r="H31001"/>
      <c r="I31001"/>
      <c r="J31001"/>
      <c r="K31001"/>
      <c r="L31001" s="172"/>
    </row>
    <row r="31002" spans="7:12" x14ac:dyDescent="0.15">
      <c r="G31002"/>
      <c r="H31002"/>
      <c r="I31002"/>
      <c r="J31002"/>
      <c r="K31002"/>
      <c r="L31002" s="172"/>
    </row>
    <row r="31003" spans="7:12" x14ac:dyDescent="0.15">
      <c r="G31003"/>
      <c r="H31003"/>
      <c r="I31003"/>
      <c r="J31003"/>
      <c r="K31003"/>
      <c r="L31003" s="172"/>
    </row>
    <row r="31004" spans="7:12" x14ac:dyDescent="0.15">
      <c r="G31004"/>
      <c r="H31004"/>
      <c r="I31004"/>
      <c r="J31004"/>
      <c r="K31004"/>
      <c r="L31004" s="172"/>
    </row>
    <row r="31005" spans="7:12" x14ac:dyDescent="0.15">
      <c r="G31005"/>
      <c r="H31005"/>
      <c r="I31005"/>
      <c r="J31005"/>
      <c r="K31005"/>
      <c r="L31005" s="172"/>
    </row>
    <row r="31006" spans="7:12" x14ac:dyDescent="0.15">
      <c r="G31006"/>
      <c r="H31006"/>
      <c r="I31006"/>
      <c r="J31006"/>
      <c r="K31006"/>
      <c r="L31006" s="172"/>
    </row>
    <row r="31007" spans="7:12" x14ac:dyDescent="0.15">
      <c r="G31007"/>
      <c r="H31007"/>
      <c r="I31007"/>
      <c r="J31007"/>
      <c r="K31007"/>
      <c r="L31007" s="172"/>
    </row>
    <row r="31008" spans="7:12" x14ac:dyDescent="0.15">
      <c r="G31008"/>
      <c r="H31008"/>
      <c r="I31008"/>
      <c r="J31008"/>
      <c r="K31008"/>
      <c r="L31008" s="172"/>
    </row>
    <row r="31009" spans="7:12" x14ac:dyDescent="0.15">
      <c r="G31009"/>
      <c r="H31009"/>
      <c r="I31009"/>
      <c r="J31009"/>
      <c r="K31009"/>
      <c r="L31009" s="172"/>
    </row>
    <row r="31010" spans="7:12" x14ac:dyDescent="0.15">
      <c r="G31010"/>
      <c r="H31010"/>
      <c r="I31010"/>
      <c r="J31010"/>
      <c r="K31010"/>
      <c r="L31010" s="172"/>
    </row>
    <row r="31011" spans="7:12" x14ac:dyDescent="0.15">
      <c r="G31011"/>
      <c r="H31011"/>
      <c r="I31011"/>
      <c r="J31011"/>
      <c r="K31011"/>
      <c r="L31011" s="172"/>
    </row>
    <row r="31012" spans="7:12" x14ac:dyDescent="0.15">
      <c r="G31012"/>
      <c r="H31012"/>
      <c r="I31012"/>
      <c r="J31012"/>
      <c r="K31012"/>
      <c r="L31012" s="172"/>
    </row>
    <row r="31013" spans="7:12" x14ac:dyDescent="0.15">
      <c r="G31013"/>
      <c r="H31013"/>
      <c r="I31013"/>
      <c r="J31013"/>
      <c r="K31013"/>
      <c r="L31013" s="172"/>
    </row>
    <row r="31014" spans="7:12" x14ac:dyDescent="0.15">
      <c r="G31014"/>
      <c r="H31014"/>
      <c r="I31014"/>
      <c r="J31014"/>
      <c r="K31014"/>
      <c r="L31014" s="172"/>
    </row>
    <row r="31015" spans="7:12" x14ac:dyDescent="0.15">
      <c r="G31015"/>
      <c r="H31015"/>
      <c r="I31015"/>
      <c r="J31015"/>
      <c r="K31015"/>
      <c r="L31015" s="172"/>
    </row>
    <row r="31016" spans="7:12" x14ac:dyDescent="0.15">
      <c r="G31016"/>
      <c r="H31016"/>
      <c r="I31016"/>
      <c r="J31016"/>
      <c r="K31016"/>
      <c r="L31016" s="172"/>
    </row>
    <row r="31017" spans="7:12" x14ac:dyDescent="0.15">
      <c r="G31017"/>
      <c r="H31017"/>
      <c r="I31017"/>
      <c r="J31017"/>
      <c r="K31017"/>
      <c r="L31017" s="172"/>
    </row>
    <row r="31018" spans="7:12" x14ac:dyDescent="0.15">
      <c r="G31018"/>
      <c r="H31018"/>
      <c r="I31018"/>
      <c r="J31018"/>
      <c r="K31018"/>
      <c r="L31018" s="172"/>
    </row>
    <row r="31019" spans="7:12" x14ac:dyDescent="0.15">
      <c r="G31019"/>
      <c r="H31019"/>
      <c r="I31019"/>
      <c r="J31019"/>
      <c r="K31019"/>
      <c r="L31019" s="172"/>
    </row>
    <row r="31020" spans="7:12" x14ac:dyDescent="0.15">
      <c r="G31020"/>
      <c r="H31020"/>
      <c r="I31020"/>
      <c r="J31020"/>
      <c r="K31020"/>
      <c r="L31020" s="172"/>
    </row>
    <row r="31021" spans="7:12" x14ac:dyDescent="0.15">
      <c r="G31021"/>
      <c r="H31021"/>
      <c r="I31021"/>
      <c r="J31021"/>
      <c r="K31021"/>
      <c r="L31021" s="172"/>
    </row>
    <row r="31022" spans="7:12" x14ac:dyDescent="0.15">
      <c r="G31022"/>
      <c r="H31022"/>
      <c r="I31022"/>
      <c r="J31022"/>
      <c r="K31022"/>
      <c r="L31022" s="172"/>
    </row>
    <row r="31023" spans="7:12" x14ac:dyDescent="0.15">
      <c r="G31023"/>
      <c r="H31023"/>
      <c r="I31023"/>
      <c r="J31023"/>
      <c r="K31023"/>
      <c r="L31023" s="172"/>
    </row>
    <row r="31024" spans="7:12" x14ac:dyDescent="0.15">
      <c r="G31024"/>
      <c r="H31024"/>
      <c r="I31024"/>
      <c r="J31024"/>
      <c r="K31024"/>
      <c r="L31024" s="172"/>
    </row>
    <row r="31025" spans="7:12" x14ac:dyDescent="0.15">
      <c r="G31025"/>
      <c r="H31025"/>
      <c r="I31025"/>
      <c r="J31025"/>
      <c r="K31025"/>
      <c r="L31025" s="172"/>
    </row>
    <row r="31026" spans="7:12" x14ac:dyDescent="0.15">
      <c r="G31026"/>
      <c r="H31026"/>
      <c r="I31026"/>
      <c r="J31026"/>
      <c r="K31026"/>
      <c r="L31026" s="172"/>
    </row>
    <row r="31027" spans="7:12" x14ac:dyDescent="0.15">
      <c r="G31027"/>
      <c r="H31027"/>
      <c r="I31027"/>
      <c r="J31027"/>
      <c r="K31027"/>
      <c r="L31027" s="172"/>
    </row>
    <row r="31028" spans="7:12" x14ac:dyDescent="0.15">
      <c r="G31028"/>
      <c r="H31028"/>
      <c r="I31028"/>
      <c r="J31028"/>
      <c r="K31028"/>
      <c r="L31028" s="172"/>
    </row>
    <row r="31029" spans="7:12" x14ac:dyDescent="0.15">
      <c r="G31029"/>
      <c r="H31029"/>
      <c r="I31029"/>
      <c r="J31029"/>
      <c r="K31029"/>
      <c r="L31029" s="172"/>
    </row>
    <row r="31030" spans="7:12" x14ac:dyDescent="0.15">
      <c r="G31030"/>
      <c r="H31030"/>
      <c r="I31030"/>
      <c r="J31030"/>
      <c r="K31030"/>
      <c r="L31030" s="172"/>
    </row>
    <row r="31031" spans="7:12" x14ac:dyDescent="0.15">
      <c r="G31031"/>
      <c r="H31031"/>
      <c r="I31031"/>
      <c r="J31031"/>
      <c r="K31031"/>
      <c r="L31031" s="172"/>
    </row>
    <row r="31032" spans="7:12" x14ac:dyDescent="0.15">
      <c r="G31032"/>
      <c r="H31032"/>
      <c r="I31032"/>
      <c r="J31032"/>
      <c r="K31032"/>
      <c r="L31032" s="172"/>
    </row>
    <row r="31033" spans="7:12" x14ac:dyDescent="0.15">
      <c r="G31033"/>
      <c r="H31033"/>
      <c r="I31033"/>
      <c r="J31033"/>
      <c r="K31033"/>
      <c r="L31033" s="172"/>
    </row>
    <row r="31034" spans="7:12" x14ac:dyDescent="0.15">
      <c r="G31034"/>
      <c r="H31034"/>
      <c r="I31034"/>
      <c r="J31034"/>
      <c r="K31034"/>
      <c r="L31034" s="172"/>
    </row>
    <row r="31035" spans="7:12" x14ac:dyDescent="0.15">
      <c r="G31035"/>
      <c r="H31035"/>
      <c r="I31035"/>
      <c r="J31035"/>
      <c r="K31035"/>
      <c r="L31035" s="172"/>
    </row>
    <row r="31036" spans="7:12" x14ac:dyDescent="0.15">
      <c r="G31036"/>
      <c r="H31036"/>
      <c r="I31036"/>
      <c r="J31036"/>
      <c r="K31036"/>
      <c r="L31036" s="172"/>
    </row>
    <row r="31037" spans="7:12" x14ac:dyDescent="0.15">
      <c r="G31037"/>
      <c r="H31037"/>
      <c r="I31037"/>
      <c r="J31037"/>
      <c r="K31037"/>
      <c r="L31037" s="172"/>
    </row>
    <row r="31038" spans="7:12" x14ac:dyDescent="0.15">
      <c r="G31038"/>
      <c r="H31038"/>
      <c r="I31038"/>
      <c r="J31038"/>
      <c r="K31038"/>
      <c r="L31038" s="172"/>
    </row>
    <row r="31039" spans="7:12" x14ac:dyDescent="0.15">
      <c r="G31039"/>
      <c r="H31039"/>
      <c r="I31039"/>
      <c r="J31039"/>
      <c r="K31039"/>
      <c r="L31039" s="172"/>
    </row>
    <row r="31040" spans="7:12" x14ac:dyDescent="0.15">
      <c r="G31040"/>
      <c r="H31040"/>
      <c r="I31040"/>
      <c r="J31040"/>
      <c r="K31040"/>
      <c r="L31040" s="172"/>
    </row>
    <row r="31041" spans="7:12" x14ac:dyDescent="0.15">
      <c r="G31041"/>
      <c r="H31041"/>
      <c r="I31041"/>
      <c r="J31041"/>
      <c r="K31041"/>
      <c r="L31041" s="172"/>
    </row>
    <row r="31042" spans="7:12" x14ac:dyDescent="0.15">
      <c r="G31042"/>
      <c r="H31042"/>
      <c r="I31042"/>
      <c r="J31042"/>
      <c r="K31042"/>
      <c r="L31042" s="172"/>
    </row>
    <row r="31043" spans="7:12" x14ac:dyDescent="0.15">
      <c r="G31043"/>
      <c r="H31043"/>
      <c r="I31043"/>
      <c r="J31043"/>
      <c r="K31043"/>
      <c r="L31043" s="172"/>
    </row>
    <row r="31044" spans="7:12" x14ac:dyDescent="0.15">
      <c r="G31044"/>
      <c r="H31044"/>
      <c r="I31044"/>
      <c r="J31044"/>
      <c r="K31044"/>
      <c r="L31044" s="172"/>
    </row>
    <row r="31045" spans="7:12" x14ac:dyDescent="0.15">
      <c r="G31045"/>
      <c r="H31045"/>
      <c r="I31045"/>
      <c r="J31045"/>
      <c r="K31045"/>
      <c r="L31045" s="172"/>
    </row>
    <row r="31046" spans="7:12" x14ac:dyDescent="0.15">
      <c r="G31046"/>
      <c r="H31046"/>
      <c r="I31046"/>
      <c r="J31046"/>
      <c r="K31046"/>
      <c r="L31046" s="172"/>
    </row>
    <row r="31047" spans="7:12" x14ac:dyDescent="0.15">
      <c r="G31047"/>
      <c r="H31047"/>
      <c r="I31047"/>
      <c r="J31047"/>
      <c r="K31047"/>
      <c r="L31047" s="172"/>
    </row>
    <row r="31048" spans="7:12" x14ac:dyDescent="0.15">
      <c r="G31048"/>
      <c r="H31048"/>
      <c r="I31048"/>
      <c r="J31048"/>
      <c r="K31048"/>
      <c r="L31048" s="172"/>
    </row>
    <row r="31049" spans="7:12" x14ac:dyDescent="0.15">
      <c r="G31049"/>
      <c r="H31049"/>
      <c r="I31049"/>
      <c r="J31049"/>
      <c r="K31049"/>
      <c r="L31049" s="172"/>
    </row>
    <row r="31050" spans="7:12" x14ac:dyDescent="0.15">
      <c r="G31050"/>
      <c r="H31050"/>
      <c r="I31050"/>
      <c r="J31050"/>
      <c r="K31050"/>
      <c r="L31050" s="172"/>
    </row>
    <row r="31051" spans="7:12" x14ac:dyDescent="0.15">
      <c r="G31051"/>
      <c r="H31051"/>
      <c r="I31051"/>
      <c r="J31051"/>
      <c r="K31051"/>
      <c r="L31051" s="172"/>
    </row>
    <row r="31052" spans="7:12" x14ac:dyDescent="0.15">
      <c r="G31052"/>
      <c r="H31052"/>
      <c r="I31052"/>
      <c r="J31052"/>
      <c r="K31052"/>
      <c r="L31052" s="172"/>
    </row>
    <row r="31053" spans="7:12" x14ac:dyDescent="0.15">
      <c r="G31053"/>
      <c r="H31053"/>
      <c r="I31053"/>
      <c r="J31053"/>
      <c r="K31053"/>
      <c r="L31053" s="172"/>
    </row>
    <row r="31054" spans="7:12" x14ac:dyDescent="0.15">
      <c r="G31054"/>
      <c r="H31054"/>
      <c r="I31054"/>
      <c r="J31054"/>
      <c r="K31054"/>
      <c r="L31054" s="172"/>
    </row>
    <row r="31055" spans="7:12" x14ac:dyDescent="0.15">
      <c r="G31055"/>
      <c r="H31055"/>
      <c r="I31055"/>
      <c r="J31055"/>
      <c r="K31055"/>
      <c r="L31055" s="172"/>
    </row>
    <row r="31056" spans="7:12" x14ac:dyDescent="0.15">
      <c r="G31056"/>
      <c r="H31056"/>
      <c r="I31056"/>
      <c r="J31056"/>
      <c r="K31056"/>
      <c r="L31056" s="172"/>
    </row>
    <row r="31057" spans="7:12" x14ac:dyDescent="0.15">
      <c r="G31057"/>
      <c r="H31057"/>
      <c r="I31057"/>
      <c r="J31057"/>
      <c r="K31057"/>
      <c r="L31057" s="172"/>
    </row>
    <row r="31058" spans="7:12" x14ac:dyDescent="0.15">
      <c r="G31058"/>
      <c r="H31058"/>
      <c r="I31058"/>
      <c r="J31058"/>
      <c r="K31058"/>
      <c r="L31058" s="172"/>
    </row>
    <row r="31059" spans="7:12" x14ac:dyDescent="0.15">
      <c r="G31059"/>
      <c r="H31059"/>
      <c r="I31059"/>
      <c r="J31059"/>
      <c r="K31059"/>
      <c r="L31059" s="172"/>
    </row>
    <row r="31060" spans="7:12" x14ac:dyDescent="0.15">
      <c r="G31060"/>
      <c r="H31060"/>
      <c r="I31060"/>
      <c r="J31060"/>
      <c r="K31060"/>
      <c r="L31060" s="172"/>
    </row>
    <row r="31061" spans="7:12" x14ac:dyDescent="0.15">
      <c r="G31061"/>
      <c r="H31061"/>
      <c r="I31061"/>
      <c r="J31061"/>
      <c r="K31061"/>
      <c r="L31061" s="172"/>
    </row>
    <row r="31062" spans="7:12" x14ac:dyDescent="0.15">
      <c r="G31062"/>
      <c r="H31062"/>
      <c r="I31062"/>
      <c r="J31062"/>
      <c r="K31062"/>
      <c r="L31062" s="172"/>
    </row>
    <row r="31063" spans="7:12" x14ac:dyDescent="0.15">
      <c r="G31063"/>
      <c r="H31063"/>
      <c r="I31063"/>
      <c r="J31063"/>
      <c r="K31063"/>
      <c r="L31063" s="172"/>
    </row>
    <row r="31064" spans="7:12" x14ac:dyDescent="0.15">
      <c r="G31064"/>
      <c r="H31064"/>
      <c r="I31064"/>
      <c r="J31064"/>
      <c r="K31064"/>
      <c r="L31064" s="172"/>
    </row>
    <row r="31065" spans="7:12" x14ac:dyDescent="0.15">
      <c r="G31065"/>
      <c r="H31065"/>
      <c r="I31065"/>
      <c r="J31065"/>
      <c r="K31065"/>
      <c r="L31065" s="172"/>
    </row>
    <row r="31066" spans="7:12" x14ac:dyDescent="0.15">
      <c r="G31066"/>
      <c r="H31066"/>
      <c r="I31066"/>
      <c r="J31066"/>
      <c r="K31066"/>
      <c r="L31066" s="172"/>
    </row>
    <row r="31067" spans="7:12" x14ac:dyDescent="0.15">
      <c r="G31067"/>
      <c r="H31067"/>
      <c r="I31067"/>
      <c r="J31067"/>
      <c r="K31067"/>
      <c r="L31067" s="172"/>
    </row>
    <row r="31068" spans="7:12" x14ac:dyDescent="0.15">
      <c r="G31068"/>
      <c r="H31068"/>
      <c r="I31068"/>
      <c r="J31068"/>
      <c r="K31068"/>
      <c r="L31068" s="172"/>
    </row>
    <row r="31069" spans="7:12" x14ac:dyDescent="0.15">
      <c r="G31069"/>
      <c r="H31069"/>
      <c r="I31069"/>
      <c r="J31069"/>
      <c r="K31069"/>
      <c r="L31069" s="172"/>
    </row>
    <row r="31070" spans="7:12" x14ac:dyDescent="0.15">
      <c r="G31070"/>
      <c r="H31070"/>
      <c r="I31070"/>
      <c r="J31070"/>
      <c r="K31070"/>
      <c r="L31070" s="172"/>
    </row>
    <row r="31071" spans="7:12" x14ac:dyDescent="0.15">
      <c r="G31071"/>
      <c r="H31071"/>
      <c r="I31071"/>
      <c r="J31071"/>
      <c r="K31071"/>
      <c r="L31071" s="172"/>
    </row>
    <row r="31072" spans="7:12" x14ac:dyDescent="0.15">
      <c r="G31072"/>
      <c r="H31072"/>
      <c r="I31072"/>
      <c r="J31072"/>
      <c r="K31072"/>
      <c r="L31072" s="172"/>
    </row>
    <row r="31073" spans="7:12" x14ac:dyDescent="0.15">
      <c r="G31073"/>
      <c r="H31073"/>
      <c r="I31073"/>
      <c r="J31073"/>
      <c r="K31073"/>
      <c r="L31073" s="172"/>
    </row>
    <row r="31074" spans="7:12" x14ac:dyDescent="0.15">
      <c r="G31074"/>
      <c r="H31074"/>
      <c r="I31074"/>
      <c r="J31074"/>
      <c r="K31074"/>
      <c r="L31074" s="172"/>
    </row>
    <row r="31075" spans="7:12" x14ac:dyDescent="0.15">
      <c r="G31075"/>
      <c r="H31075"/>
      <c r="I31075"/>
      <c r="J31075"/>
      <c r="K31075"/>
      <c r="L31075" s="172"/>
    </row>
    <row r="31076" spans="7:12" x14ac:dyDescent="0.15">
      <c r="G31076"/>
      <c r="H31076"/>
      <c r="I31076"/>
      <c r="J31076"/>
      <c r="K31076"/>
      <c r="L31076" s="172"/>
    </row>
    <row r="31077" spans="7:12" x14ac:dyDescent="0.15">
      <c r="G31077"/>
      <c r="H31077"/>
      <c r="I31077"/>
      <c r="J31077"/>
      <c r="K31077"/>
      <c r="L31077" s="172"/>
    </row>
    <row r="31078" spans="7:12" x14ac:dyDescent="0.15">
      <c r="G31078"/>
      <c r="H31078"/>
      <c r="I31078"/>
      <c r="J31078"/>
      <c r="K31078"/>
      <c r="L31078" s="172"/>
    </row>
    <row r="31079" spans="7:12" x14ac:dyDescent="0.15">
      <c r="G31079"/>
      <c r="H31079"/>
      <c r="I31079"/>
      <c r="J31079"/>
      <c r="K31079"/>
      <c r="L31079" s="172"/>
    </row>
    <row r="31080" spans="7:12" x14ac:dyDescent="0.15">
      <c r="G31080"/>
      <c r="H31080"/>
      <c r="I31080"/>
      <c r="J31080"/>
      <c r="K31080"/>
      <c r="L31080" s="172"/>
    </row>
    <row r="31081" spans="7:12" x14ac:dyDescent="0.15">
      <c r="G31081"/>
      <c r="H31081"/>
      <c r="I31081"/>
      <c r="J31081"/>
      <c r="K31081"/>
      <c r="L31081" s="172"/>
    </row>
    <row r="31082" spans="7:12" x14ac:dyDescent="0.15">
      <c r="G31082"/>
      <c r="H31082"/>
      <c r="I31082"/>
      <c r="J31082"/>
      <c r="K31082"/>
      <c r="L31082" s="172"/>
    </row>
    <row r="31083" spans="7:12" x14ac:dyDescent="0.15">
      <c r="G31083"/>
      <c r="H31083"/>
      <c r="I31083"/>
      <c r="J31083"/>
      <c r="K31083"/>
      <c r="L31083" s="172"/>
    </row>
    <row r="31084" spans="7:12" x14ac:dyDescent="0.15">
      <c r="G31084"/>
      <c r="H31084"/>
      <c r="I31084"/>
      <c r="J31084"/>
      <c r="K31084"/>
      <c r="L31084" s="172"/>
    </row>
    <row r="31085" spans="7:12" x14ac:dyDescent="0.15">
      <c r="G31085"/>
      <c r="H31085"/>
      <c r="I31085"/>
      <c r="J31085"/>
      <c r="K31085"/>
      <c r="L31085" s="172"/>
    </row>
    <row r="31086" spans="7:12" x14ac:dyDescent="0.15">
      <c r="G31086"/>
      <c r="H31086"/>
      <c r="I31086"/>
      <c r="J31086"/>
      <c r="K31086"/>
      <c r="L31086" s="172"/>
    </row>
    <row r="31087" spans="7:12" x14ac:dyDescent="0.15">
      <c r="G31087"/>
      <c r="H31087"/>
      <c r="I31087"/>
      <c r="J31087"/>
      <c r="K31087"/>
      <c r="L31087" s="172"/>
    </row>
    <row r="31088" spans="7:12" x14ac:dyDescent="0.15">
      <c r="G31088"/>
      <c r="H31088"/>
      <c r="I31088"/>
      <c r="J31088"/>
      <c r="K31088"/>
      <c r="L31088" s="172"/>
    </row>
    <row r="31089" spans="7:12" x14ac:dyDescent="0.15">
      <c r="G31089"/>
      <c r="H31089"/>
      <c r="I31089"/>
      <c r="J31089"/>
      <c r="K31089"/>
      <c r="L31089" s="172"/>
    </row>
    <row r="31090" spans="7:12" x14ac:dyDescent="0.15">
      <c r="G31090"/>
      <c r="H31090"/>
      <c r="I31090"/>
      <c r="J31090"/>
      <c r="K31090"/>
      <c r="L31090" s="172"/>
    </row>
    <row r="31091" spans="7:12" x14ac:dyDescent="0.15">
      <c r="G31091"/>
      <c r="H31091"/>
      <c r="I31091"/>
      <c r="J31091"/>
      <c r="K31091"/>
      <c r="L31091" s="172"/>
    </row>
    <row r="31092" spans="7:12" x14ac:dyDescent="0.15">
      <c r="G31092"/>
      <c r="H31092"/>
      <c r="I31092"/>
      <c r="J31092"/>
      <c r="K31092"/>
      <c r="L31092" s="172"/>
    </row>
    <row r="31093" spans="7:12" x14ac:dyDescent="0.15">
      <c r="G31093"/>
      <c r="H31093"/>
      <c r="I31093"/>
      <c r="J31093"/>
      <c r="K31093"/>
      <c r="L31093" s="172"/>
    </row>
    <row r="31094" spans="7:12" x14ac:dyDescent="0.15">
      <c r="G31094"/>
      <c r="H31094"/>
      <c r="I31094"/>
      <c r="J31094"/>
      <c r="K31094"/>
      <c r="L31094" s="172"/>
    </row>
    <row r="31095" spans="7:12" x14ac:dyDescent="0.15">
      <c r="G31095"/>
      <c r="H31095"/>
      <c r="I31095"/>
      <c r="J31095"/>
      <c r="K31095"/>
      <c r="L31095" s="172"/>
    </row>
    <row r="31096" spans="7:12" x14ac:dyDescent="0.15">
      <c r="G31096"/>
      <c r="H31096"/>
      <c r="I31096"/>
      <c r="J31096"/>
      <c r="K31096"/>
      <c r="L31096" s="172"/>
    </row>
    <row r="31097" spans="7:12" x14ac:dyDescent="0.15">
      <c r="G31097"/>
      <c r="H31097"/>
      <c r="I31097"/>
      <c r="J31097"/>
      <c r="K31097"/>
      <c r="L31097" s="172"/>
    </row>
    <row r="31098" spans="7:12" x14ac:dyDescent="0.15">
      <c r="G31098"/>
      <c r="H31098"/>
      <c r="I31098"/>
      <c r="J31098"/>
      <c r="K31098"/>
      <c r="L31098" s="172"/>
    </row>
    <row r="31099" spans="7:12" x14ac:dyDescent="0.15">
      <c r="G31099"/>
      <c r="H31099"/>
      <c r="I31099"/>
      <c r="J31099"/>
      <c r="K31099"/>
      <c r="L31099" s="172"/>
    </row>
    <row r="31100" spans="7:12" x14ac:dyDescent="0.15">
      <c r="G31100"/>
      <c r="H31100"/>
      <c r="I31100"/>
      <c r="J31100"/>
      <c r="K31100"/>
      <c r="L31100" s="172"/>
    </row>
    <row r="31101" spans="7:12" x14ac:dyDescent="0.15">
      <c r="G31101"/>
      <c r="H31101"/>
      <c r="I31101"/>
      <c r="J31101"/>
      <c r="K31101"/>
      <c r="L31101" s="172"/>
    </row>
    <row r="31102" spans="7:12" x14ac:dyDescent="0.15">
      <c r="G31102"/>
      <c r="H31102"/>
      <c r="I31102"/>
      <c r="J31102"/>
      <c r="K31102"/>
      <c r="L31102" s="172"/>
    </row>
    <row r="31103" spans="7:12" x14ac:dyDescent="0.15">
      <c r="G31103"/>
      <c r="H31103"/>
      <c r="I31103"/>
      <c r="J31103"/>
      <c r="K31103"/>
      <c r="L31103" s="172"/>
    </row>
    <row r="31104" spans="7:12" x14ac:dyDescent="0.15">
      <c r="G31104"/>
      <c r="H31104"/>
      <c r="I31104"/>
      <c r="J31104"/>
      <c r="K31104"/>
      <c r="L31104" s="172"/>
    </row>
    <row r="31105" spans="7:12" x14ac:dyDescent="0.15">
      <c r="G31105"/>
      <c r="H31105"/>
      <c r="I31105"/>
      <c r="J31105"/>
      <c r="K31105"/>
      <c r="L31105" s="172"/>
    </row>
    <row r="31106" spans="7:12" x14ac:dyDescent="0.15">
      <c r="G31106"/>
      <c r="H31106"/>
      <c r="I31106"/>
      <c r="J31106"/>
      <c r="K31106"/>
      <c r="L31106" s="172"/>
    </row>
    <row r="31107" spans="7:12" x14ac:dyDescent="0.15">
      <c r="G31107"/>
      <c r="H31107"/>
      <c r="I31107"/>
      <c r="J31107"/>
      <c r="K31107"/>
      <c r="L31107" s="172"/>
    </row>
    <row r="31108" spans="7:12" x14ac:dyDescent="0.15">
      <c r="G31108"/>
      <c r="H31108"/>
      <c r="I31108"/>
      <c r="J31108"/>
      <c r="K31108"/>
      <c r="L31108" s="172"/>
    </row>
    <row r="31109" spans="7:12" x14ac:dyDescent="0.15">
      <c r="G31109"/>
      <c r="H31109"/>
      <c r="I31109"/>
      <c r="J31109"/>
      <c r="K31109"/>
      <c r="L31109" s="172"/>
    </row>
    <row r="31110" spans="7:12" x14ac:dyDescent="0.15">
      <c r="G31110"/>
      <c r="H31110"/>
      <c r="I31110"/>
      <c r="J31110"/>
      <c r="K31110"/>
      <c r="L31110" s="172"/>
    </row>
    <row r="31111" spans="7:12" x14ac:dyDescent="0.15">
      <c r="G31111"/>
      <c r="H31111"/>
      <c r="I31111"/>
      <c r="J31111"/>
      <c r="K31111"/>
      <c r="L31111" s="172"/>
    </row>
    <row r="31112" spans="7:12" x14ac:dyDescent="0.15">
      <c r="G31112"/>
      <c r="H31112"/>
      <c r="I31112"/>
      <c r="J31112"/>
      <c r="K31112"/>
      <c r="L31112" s="172"/>
    </row>
    <row r="31113" spans="7:12" x14ac:dyDescent="0.15">
      <c r="G31113"/>
      <c r="H31113"/>
      <c r="I31113"/>
      <c r="J31113"/>
      <c r="K31113"/>
      <c r="L31113" s="172"/>
    </row>
    <row r="31114" spans="7:12" x14ac:dyDescent="0.15">
      <c r="G31114"/>
      <c r="H31114"/>
      <c r="I31114"/>
      <c r="J31114"/>
      <c r="K31114"/>
      <c r="L31114" s="172"/>
    </row>
    <row r="31115" spans="7:12" x14ac:dyDescent="0.15">
      <c r="G31115"/>
      <c r="H31115"/>
      <c r="I31115"/>
      <c r="J31115"/>
      <c r="K31115"/>
      <c r="L31115" s="172"/>
    </row>
    <row r="31116" spans="7:12" x14ac:dyDescent="0.15">
      <c r="G31116"/>
      <c r="H31116"/>
      <c r="I31116"/>
      <c r="J31116"/>
      <c r="K31116"/>
      <c r="L31116" s="172"/>
    </row>
    <row r="31117" spans="7:12" x14ac:dyDescent="0.15">
      <c r="G31117"/>
      <c r="H31117"/>
      <c r="I31117"/>
      <c r="J31117"/>
      <c r="K31117"/>
      <c r="L31117" s="172"/>
    </row>
    <row r="31118" spans="7:12" x14ac:dyDescent="0.15">
      <c r="G31118"/>
      <c r="H31118"/>
      <c r="I31118"/>
      <c r="J31118"/>
      <c r="K31118"/>
      <c r="L31118" s="172"/>
    </row>
    <row r="31119" spans="7:12" x14ac:dyDescent="0.15">
      <c r="G31119"/>
      <c r="H31119"/>
      <c r="I31119"/>
      <c r="J31119"/>
      <c r="K31119"/>
      <c r="L31119" s="172"/>
    </row>
    <row r="31120" spans="7:12" x14ac:dyDescent="0.15">
      <c r="G31120"/>
      <c r="H31120"/>
      <c r="I31120"/>
      <c r="J31120"/>
      <c r="K31120"/>
      <c r="L31120" s="172"/>
    </row>
    <row r="31121" spans="7:12" x14ac:dyDescent="0.15">
      <c r="G31121"/>
      <c r="H31121"/>
      <c r="I31121"/>
      <c r="J31121"/>
      <c r="K31121"/>
      <c r="L31121" s="172"/>
    </row>
    <row r="31122" spans="7:12" x14ac:dyDescent="0.15">
      <c r="G31122"/>
      <c r="H31122"/>
      <c r="I31122"/>
      <c r="J31122"/>
      <c r="K31122"/>
      <c r="L31122" s="172"/>
    </row>
    <row r="31123" spans="7:12" x14ac:dyDescent="0.15">
      <c r="G31123"/>
      <c r="H31123"/>
      <c r="I31123"/>
      <c r="J31123"/>
      <c r="K31123"/>
      <c r="L31123" s="172"/>
    </row>
    <row r="31124" spans="7:12" x14ac:dyDescent="0.15">
      <c r="G31124"/>
      <c r="H31124"/>
      <c r="I31124"/>
      <c r="J31124"/>
      <c r="K31124"/>
      <c r="L31124" s="172"/>
    </row>
    <row r="31125" spans="7:12" x14ac:dyDescent="0.15">
      <c r="G31125"/>
      <c r="H31125"/>
      <c r="I31125"/>
      <c r="J31125"/>
      <c r="K31125"/>
      <c r="L31125" s="172"/>
    </row>
    <row r="31126" spans="7:12" x14ac:dyDescent="0.15">
      <c r="G31126"/>
      <c r="H31126"/>
      <c r="I31126"/>
      <c r="J31126"/>
      <c r="K31126"/>
      <c r="L31126" s="172"/>
    </row>
    <row r="31127" spans="7:12" x14ac:dyDescent="0.15">
      <c r="G31127"/>
      <c r="H31127"/>
      <c r="I31127"/>
      <c r="J31127"/>
      <c r="K31127"/>
      <c r="L31127" s="172"/>
    </row>
    <row r="31128" spans="7:12" x14ac:dyDescent="0.15">
      <c r="G31128"/>
      <c r="H31128"/>
      <c r="I31128"/>
      <c r="J31128"/>
      <c r="K31128"/>
      <c r="L31128" s="172"/>
    </row>
    <row r="31129" spans="7:12" x14ac:dyDescent="0.15">
      <c r="G31129"/>
      <c r="H31129"/>
      <c r="I31129"/>
      <c r="J31129"/>
      <c r="K31129"/>
      <c r="L31129" s="172"/>
    </row>
    <row r="31130" spans="7:12" x14ac:dyDescent="0.15">
      <c r="G31130"/>
      <c r="H31130"/>
      <c r="I31130"/>
      <c r="J31130"/>
      <c r="K31130"/>
      <c r="L31130" s="172"/>
    </row>
    <row r="31131" spans="7:12" x14ac:dyDescent="0.15">
      <c r="G31131"/>
      <c r="H31131"/>
      <c r="I31131"/>
      <c r="J31131"/>
      <c r="K31131"/>
      <c r="L31131" s="172"/>
    </row>
    <row r="31132" spans="7:12" x14ac:dyDescent="0.15">
      <c r="G31132"/>
      <c r="H31132"/>
      <c r="I31132"/>
      <c r="J31132"/>
      <c r="K31132"/>
      <c r="L31132" s="172"/>
    </row>
    <row r="31133" spans="7:12" x14ac:dyDescent="0.15">
      <c r="G31133"/>
      <c r="H31133"/>
      <c r="I31133"/>
      <c r="J31133"/>
      <c r="K31133"/>
      <c r="L31133" s="172"/>
    </row>
    <row r="31134" spans="7:12" x14ac:dyDescent="0.15">
      <c r="G31134"/>
      <c r="H31134"/>
      <c r="I31134"/>
      <c r="J31134"/>
      <c r="K31134"/>
      <c r="L31134" s="172"/>
    </row>
    <row r="31135" spans="7:12" x14ac:dyDescent="0.15">
      <c r="G31135"/>
      <c r="H31135"/>
      <c r="I31135"/>
      <c r="J31135"/>
      <c r="K31135"/>
      <c r="L31135" s="172"/>
    </row>
    <row r="31136" spans="7:12" x14ac:dyDescent="0.15">
      <c r="G31136"/>
      <c r="H31136"/>
      <c r="I31136"/>
      <c r="J31136"/>
      <c r="K31136"/>
      <c r="L31136" s="172"/>
    </row>
    <row r="31137" spans="7:12" x14ac:dyDescent="0.15">
      <c r="G31137"/>
      <c r="H31137"/>
      <c r="I31137"/>
      <c r="J31137"/>
      <c r="K31137"/>
      <c r="L31137" s="172"/>
    </row>
    <row r="31138" spans="7:12" x14ac:dyDescent="0.15">
      <c r="G31138"/>
      <c r="H31138"/>
      <c r="I31138"/>
      <c r="J31138"/>
      <c r="K31138"/>
      <c r="L31138" s="172"/>
    </row>
    <row r="31139" spans="7:12" x14ac:dyDescent="0.15">
      <c r="G31139"/>
      <c r="H31139"/>
      <c r="I31139"/>
      <c r="J31139"/>
      <c r="K31139"/>
      <c r="L31139" s="172"/>
    </row>
    <row r="31140" spans="7:12" x14ac:dyDescent="0.15">
      <c r="G31140"/>
      <c r="H31140"/>
      <c r="I31140"/>
      <c r="J31140"/>
      <c r="K31140"/>
      <c r="L31140" s="172"/>
    </row>
    <row r="31141" spans="7:12" x14ac:dyDescent="0.15">
      <c r="G31141"/>
      <c r="H31141"/>
      <c r="I31141"/>
      <c r="J31141"/>
      <c r="K31141"/>
      <c r="L31141" s="172"/>
    </row>
    <row r="31142" spans="7:12" x14ac:dyDescent="0.15">
      <c r="G31142"/>
      <c r="H31142"/>
      <c r="I31142"/>
      <c r="J31142"/>
      <c r="K31142"/>
      <c r="L31142" s="172"/>
    </row>
    <row r="31143" spans="7:12" x14ac:dyDescent="0.15">
      <c r="G31143"/>
      <c r="H31143"/>
      <c r="I31143"/>
      <c r="J31143"/>
      <c r="K31143"/>
      <c r="L31143" s="172"/>
    </row>
    <row r="31144" spans="7:12" x14ac:dyDescent="0.15">
      <c r="G31144"/>
      <c r="H31144"/>
      <c r="I31144"/>
      <c r="J31144"/>
      <c r="K31144"/>
      <c r="L31144" s="172"/>
    </row>
    <row r="31145" spans="7:12" x14ac:dyDescent="0.15">
      <c r="G31145"/>
      <c r="H31145"/>
      <c r="I31145"/>
      <c r="J31145"/>
      <c r="K31145"/>
      <c r="L31145" s="172"/>
    </row>
    <row r="31146" spans="7:12" x14ac:dyDescent="0.15">
      <c r="G31146"/>
      <c r="H31146"/>
      <c r="I31146"/>
      <c r="J31146"/>
      <c r="K31146"/>
      <c r="L31146" s="172"/>
    </row>
    <row r="31147" spans="7:12" x14ac:dyDescent="0.15">
      <c r="G31147"/>
      <c r="H31147"/>
      <c r="I31147"/>
      <c r="J31147"/>
      <c r="K31147"/>
      <c r="L31147" s="172"/>
    </row>
    <row r="31148" spans="7:12" x14ac:dyDescent="0.15">
      <c r="G31148"/>
      <c r="H31148"/>
      <c r="I31148"/>
      <c r="J31148"/>
      <c r="K31148"/>
      <c r="L31148" s="172"/>
    </row>
    <row r="31149" spans="7:12" x14ac:dyDescent="0.15">
      <c r="G31149"/>
      <c r="H31149"/>
      <c r="I31149"/>
      <c r="J31149"/>
      <c r="K31149"/>
      <c r="L31149" s="172"/>
    </row>
    <row r="31150" spans="7:12" x14ac:dyDescent="0.15">
      <c r="G31150"/>
      <c r="H31150"/>
      <c r="I31150"/>
      <c r="J31150"/>
      <c r="K31150"/>
      <c r="L31150" s="172"/>
    </row>
    <row r="31151" spans="7:12" x14ac:dyDescent="0.15">
      <c r="G31151"/>
      <c r="H31151"/>
      <c r="I31151"/>
      <c r="J31151"/>
      <c r="K31151"/>
      <c r="L31151" s="172"/>
    </row>
    <row r="31152" spans="7:12" x14ac:dyDescent="0.15">
      <c r="G31152"/>
      <c r="H31152"/>
      <c r="I31152"/>
      <c r="J31152"/>
      <c r="K31152"/>
      <c r="L31152" s="172"/>
    </row>
    <row r="31153" spans="7:12" x14ac:dyDescent="0.15">
      <c r="G31153"/>
      <c r="H31153"/>
      <c r="I31153"/>
      <c r="J31153"/>
      <c r="K31153"/>
      <c r="L31153" s="172"/>
    </row>
    <row r="31154" spans="7:12" x14ac:dyDescent="0.15">
      <c r="G31154"/>
      <c r="H31154"/>
      <c r="I31154"/>
      <c r="J31154"/>
      <c r="K31154"/>
      <c r="L31154" s="172"/>
    </row>
    <row r="31155" spans="7:12" x14ac:dyDescent="0.15">
      <c r="G31155"/>
      <c r="H31155"/>
      <c r="I31155"/>
      <c r="J31155"/>
      <c r="K31155"/>
      <c r="L31155" s="172"/>
    </row>
    <row r="31156" spans="7:12" x14ac:dyDescent="0.15">
      <c r="G31156"/>
      <c r="H31156"/>
      <c r="I31156"/>
      <c r="J31156"/>
      <c r="K31156"/>
      <c r="L31156" s="172"/>
    </row>
    <row r="31157" spans="7:12" x14ac:dyDescent="0.15">
      <c r="G31157"/>
      <c r="H31157"/>
      <c r="I31157"/>
      <c r="J31157"/>
      <c r="K31157"/>
      <c r="L31157" s="172"/>
    </row>
    <row r="31158" spans="7:12" x14ac:dyDescent="0.15">
      <c r="G31158"/>
      <c r="H31158"/>
      <c r="I31158"/>
      <c r="J31158"/>
      <c r="K31158"/>
      <c r="L31158" s="172"/>
    </row>
    <row r="31159" spans="7:12" x14ac:dyDescent="0.15">
      <c r="G31159"/>
      <c r="H31159"/>
      <c r="I31159"/>
      <c r="J31159"/>
      <c r="K31159"/>
      <c r="L31159" s="172"/>
    </row>
    <row r="31160" spans="7:12" x14ac:dyDescent="0.15">
      <c r="G31160"/>
      <c r="H31160"/>
      <c r="I31160"/>
      <c r="J31160"/>
      <c r="K31160"/>
      <c r="L31160" s="172"/>
    </row>
    <row r="31161" spans="7:12" x14ac:dyDescent="0.15">
      <c r="G31161"/>
      <c r="H31161"/>
      <c r="I31161"/>
      <c r="J31161"/>
      <c r="K31161"/>
      <c r="L31161" s="172"/>
    </row>
    <row r="31162" spans="7:12" x14ac:dyDescent="0.15">
      <c r="G31162"/>
      <c r="H31162"/>
      <c r="I31162"/>
      <c r="J31162"/>
      <c r="K31162"/>
      <c r="L31162" s="172"/>
    </row>
    <row r="31163" spans="7:12" x14ac:dyDescent="0.15">
      <c r="G31163"/>
      <c r="H31163"/>
      <c r="I31163"/>
      <c r="J31163"/>
      <c r="K31163"/>
      <c r="L31163" s="172"/>
    </row>
    <row r="31164" spans="7:12" x14ac:dyDescent="0.15">
      <c r="G31164"/>
      <c r="H31164"/>
      <c r="I31164"/>
      <c r="J31164"/>
      <c r="K31164"/>
      <c r="L31164" s="172"/>
    </row>
    <row r="31165" spans="7:12" x14ac:dyDescent="0.15">
      <c r="G31165"/>
      <c r="H31165"/>
      <c r="I31165"/>
      <c r="J31165"/>
      <c r="K31165"/>
      <c r="L31165" s="172"/>
    </row>
    <row r="31166" spans="7:12" x14ac:dyDescent="0.15">
      <c r="G31166"/>
      <c r="H31166"/>
      <c r="I31166"/>
      <c r="J31166"/>
      <c r="K31166"/>
      <c r="L31166" s="172"/>
    </row>
    <row r="31167" spans="7:12" x14ac:dyDescent="0.15">
      <c r="G31167"/>
      <c r="H31167"/>
      <c r="I31167"/>
      <c r="J31167"/>
      <c r="K31167"/>
      <c r="L31167" s="172"/>
    </row>
    <row r="31168" spans="7:12" x14ac:dyDescent="0.15">
      <c r="G31168"/>
      <c r="H31168"/>
      <c r="I31168"/>
      <c r="J31168"/>
      <c r="K31168"/>
      <c r="L31168" s="172"/>
    </row>
    <row r="31169" spans="7:12" x14ac:dyDescent="0.15">
      <c r="G31169"/>
      <c r="H31169"/>
      <c r="I31169"/>
      <c r="J31169"/>
      <c r="K31169"/>
      <c r="L31169" s="172"/>
    </row>
    <row r="31170" spans="7:12" x14ac:dyDescent="0.15">
      <c r="G31170"/>
      <c r="H31170"/>
      <c r="I31170"/>
      <c r="J31170"/>
      <c r="K31170"/>
      <c r="L31170" s="172"/>
    </row>
    <row r="31171" spans="7:12" x14ac:dyDescent="0.15">
      <c r="G31171"/>
      <c r="H31171"/>
      <c r="I31171"/>
      <c r="J31171"/>
      <c r="K31171"/>
      <c r="L31171" s="172"/>
    </row>
    <row r="31172" spans="7:12" x14ac:dyDescent="0.15">
      <c r="G31172"/>
      <c r="H31172"/>
      <c r="I31172"/>
      <c r="J31172"/>
      <c r="K31172"/>
      <c r="L31172" s="172"/>
    </row>
    <row r="31173" spans="7:12" x14ac:dyDescent="0.15">
      <c r="G31173"/>
      <c r="H31173"/>
      <c r="I31173"/>
      <c r="J31173"/>
      <c r="K31173"/>
      <c r="L31173" s="172"/>
    </row>
    <row r="31174" spans="7:12" x14ac:dyDescent="0.15">
      <c r="G31174"/>
      <c r="H31174"/>
      <c r="I31174"/>
      <c r="J31174"/>
      <c r="K31174"/>
      <c r="L31174" s="172"/>
    </row>
    <row r="31175" spans="7:12" x14ac:dyDescent="0.15">
      <c r="G31175"/>
      <c r="H31175"/>
      <c r="I31175"/>
      <c r="J31175"/>
      <c r="K31175"/>
      <c r="L31175" s="172"/>
    </row>
    <row r="31176" spans="7:12" x14ac:dyDescent="0.15">
      <c r="G31176"/>
      <c r="H31176"/>
      <c r="I31176"/>
      <c r="J31176"/>
      <c r="K31176"/>
      <c r="L31176" s="172"/>
    </row>
    <row r="31177" spans="7:12" x14ac:dyDescent="0.15">
      <c r="G31177"/>
      <c r="H31177"/>
      <c r="I31177"/>
      <c r="J31177"/>
      <c r="K31177"/>
      <c r="L31177" s="172"/>
    </row>
    <row r="31178" spans="7:12" x14ac:dyDescent="0.15">
      <c r="G31178"/>
      <c r="H31178"/>
      <c r="I31178"/>
      <c r="J31178"/>
      <c r="K31178"/>
      <c r="L31178" s="172"/>
    </row>
    <row r="31179" spans="7:12" x14ac:dyDescent="0.15">
      <c r="G31179"/>
      <c r="H31179"/>
      <c r="I31179"/>
      <c r="J31179"/>
      <c r="K31179"/>
      <c r="L31179" s="172"/>
    </row>
    <row r="31180" spans="7:12" x14ac:dyDescent="0.15">
      <c r="G31180"/>
      <c r="H31180"/>
      <c r="I31180"/>
      <c r="J31180"/>
      <c r="K31180"/>
      <c r="L31180" s="172"/>
    </row>
    <row r="31181" spans="7:12" x14ac:dyDescent="0.15">
      <c r="G31181"/>
      <c r="H31181"/>
      <c r="I31181"/>
      <c r="J31181"/>
      <c r="K31181"/>
      <c r="L31181" s="172"/>
    </row>
    <row r="31182" spans="7:12" x14ac:dyDescent="0.15">
      <c r="G31182"/>
      <c r="H31182"/>
      <c r="I31182"/>
      <c r="J31182"/>
      <c r="K31182"/>
      <c r="L31182" s="172"/>
    </row>
    <row r="31183" spans="7:12" x14ac:dyDescent="0.15">
      <c r="G31183"/>
      <c r="H31183"/>
      <c r="I31183"/>
      <c r="J31183"/>
      <c r="K31183"/>
      <c r="L31183" s="172"/>
    </row>
    <row r="31184" spans="7:12" x14ac:dyDescent="0.15">
      <c r="G31184"/>
      <c r="H31184"/>
      <c r="I31184"/>
      <c r="J31184"/>
      <c r="K31184"/>
      <c r="L31184" s="172"/>
    </row>
    <row r="31185" spans="7:12" x14ac:dyDescent="0.15">
      <c r="G31185"/>
      <c r="H31185"/>
      <c r="I31185"/>
      <c r="J31185"/>
      <c r="K31185"/>
      <c r="L31185" s="172"/>
    </row>
    <row r="31186" spans="7:12" x14ac:dyDescent="0.15">
      <c r="G31186"/>
      <c r="H31186"/>
      <c r="I31186"/>
      <c r="J31186"/>
      <c r="K31186"/>
      <c r="L31186" s="172"/>
    </row>
    <row r="31187" spans="7:12" x14ac:dyDescent="0.15">
      <c r="G31187"/>
      <c r="H31187"/>
      <c r="I31187"/>
      <c r="J31187"/>
      <c r="K31187"/>
      <c r="L31187" s="172"/>
    </row>
    <row r="31188" spans="7:12" x14ac:dyDescent="0.15">
      <c r="G31188"/>
      <c r="H31188"/>
      <c r="I31188"/>
      <c r="J31188"/>
      <c r="K31188"/>
      <c r="L31188" s="172"/>
    </row>
    <row r="31189" spans="7:12" x14ac:dyDescent="0.15">
      <c r="G31189"/>
      <c r="H31189"/>
      <c r="I31189"/>
      <c r="J31189"/>
      <c r="K31189"/>
      <c r="L31189" s="172"/>
    </row>
    <row r="31190" spans="7:12" x14ac:dyDescent="0.15">
      <c r="G31190"/>
      <c r="H31190"/>
      <c r="I31190"/>
      <c r="J31190"/>
      <c r="K31190"/>
      <c r="L31190" s="172"/>
    </row>
    <row r="31191" spans="7:12" x14ac:dyDescent="0.15">
      <c r="G31191"/>
      <c r="H31191"/>
      <c r="I31191"/>
      <c r="J31191"/>
      <c r="K31191"/>
      <c r="L31191" s="172"/>
    </row>
    <row r="31192" spans="7:12" x14ac:dyDescent="0.15">
      <c r="G31192"/>
      <c r="H31192"/>
      <c r="I31192"/>
      <c r="J31192"/>
      <c r="K31192"/>
      <c r="L31192" s="172"/>
    </row>
    <row r="31193" spans="7:12" x14ac:dyDescent="0.15">
      <c r="G31193"/>
      <c r="H31193"/>
      <c r="I31193"/>
      <c r="J31193"/>
      <c r="K31193"/>
      <c r="L31193" s="172"/>
    </row>
    <row r="31194" spans="7:12" x14ac:dyDescent="0.15">
      <c r="G31194"/>
      <c r="H31194"/>
      <c r="I31194"/>
      <c r="J31194"/>
      <c r="K31194"/>
      <c r="L31194" s="172"/>
    </row>
    <row r="31195" spans="7:12" x14ac:dyDescent="0.15">
      <c r="G31195"/>
      <c r="H31195"/>
      <c r="I31195"/>
      <c r="J31195"/>
      <c r="K31195"/>
      <c r="L31195" s="172"/>
    </row>
    <row r="31196" spans="7:12" x14ac:dyDescent="0.15">
      <c r="G31196"/>
      <c r="H31196"/>
      <c r="I31196"/>
      <c r="J31196"/>
      <c r="K31196"/>
      <c r="L31196" s="172"/>
    </row>
    <row r="31197" spans="7:12" x14ac:dyDescent="0.15">
      <c r="G31197"/>
      <c r="H31197"/>
      <c r="I31197"/>
      <c r="J31197"/>
      <c r="K31197"/>
      <c r="L31197" s="172"/>
    </row>
    <row r="31198" spans="7:12" x14ac:dyDescent="0.15">
      <c r="G31198"/>
      <c r="H31198"/>
      <c r="I31198"/>
      <c r="J31198"/>
      <c r="K31198"/>
      <c r="L31198" s="172"/>
    </row>
    <row r="31199" spans="7:12" x14ac:dyDescent="0.15">
      <c r="G31199"/>
      <c r="H31199"/>
      <c r="I31199"/>
      <c r="J31199"/>
      <c r="K31199"/>
      <c r="L31199" s="172"/>
    </row>
    <row r="31200" spans="7:12" x14ac:dyDescent="0.15">
      <c r="G31200"/>
      <c r="H31200"/>
      <c r="I31200"/>
      <c r="J31200"/>
      <c r="K31200"/>
      <c r="L31200" s="172"/>
    </row>
    <row r="31201" spans="7:12" x14ac:dyDescent="0.15">
      <c r="G31201"/>
      <c r="H31201"/>
      <c r="I31201"/>
      <c r="J31201"/>
      <c r="K31201"/>
      <c r="L31201" s="172"/>
    </row>
    <row r="31202" spans="7:12" x14ac:dyDescent="0.15">
      <c r="G31202"/>
      <c r="H31202"/>
      <c r="I31202"/>
      <c r="J31202"/>
      <c r="K31202"/>
      <c r="L31202" s="172"/>
    </row>
    <row r="31203" spans="7:12" x14ac:dyDescent="0.15">
      <c r="G31203"/>
      <c r="H31203"/>
      <c r="I31203"/>
      <c r="J31203"/>
      <c r="K31203"/>
      <c r="L31203" s="172"/>
    </row>
    <row r="31204" spans="7:12" x14ac:dyDescent="0.15">
      <c r="G31204"/>
      <c r="H31204"/>
      <c r="I31204"/>
      <c r="J31204"/>
      <c r="K31204"/>
      <c r="L31204" s="172"/>
    </row>
    <row r="31205" spans="7:12" x14ac:dyDescent="0.15">
      <c r="G31205"/>
      <c r="H31205"/>
      <c r="I31205"/>
      <c r="J31205"/>
      <c r="K31205"/>
      <c r="L31205" s="172"/>
    </row>
    <row r="31206" spans="7:12" x14ac:dyDescent="0.15">
      <c r="G31206"/>
      <c r="H31206"/>
      <c r="I31206"/>
      <c r="J31206"/>
      <c r="K31206"/>
      <c r="L31206" s="172"/>
    </row>
    <row r="31207" spans="7:12" x14ac:dyDescent="0.15">
      <c r="G31207"/>
      <c r="H31207"/>
      <c r="I31207"/>
      <c r="J31207"/>
      <c r="K31207"/>
      <c r="L31207" s="172"/>
    </row>
    <row r="31208" spans="7:12" x14ac:dyDescent="0.15">
      <c r="G31208"/>
      <c r="H31208"/>
      <c r="I31208"/>
      <c r="J31208"/>
      <c r="K31208"/>
      <c r="L31208" s="172"/>
    </row>
    <row r="31209" spans="7:12" x14ac:dyDescent="0.15">
      <c r="G31209"/>
      <c r="H31209"/>
      <c r="I31209"/>
      <c r="J31209"/>
      <c r="K31209"/>
      <c r="L31209" s="172"/>
    </row>
    <row r="31210" spans="7:12" x14ac:dyDescent="0.15">
      <c r="G31210"/>
      <c r="H31210"/>
      <c r="I31210"/>
      <c r="J31210"/>
      <c r="K31210"/>
      <c r="L31210" s="172"/>
    </row>
    <row r="31211" spans="7:12" x14ac:dyDescent="0.15">
      <c r="G31211"/>
      <c r="H31211"/>
      <c r="I31211"/>
      <c r="J31211"/>
      <c r="K31211"/>
      <c r="L31211" s="172"/>
    </row>
    <row r="31212" spans="7:12" x14ac:dyDescent="0.15">
      <c r="G31212"/>
      <c r="H31212"/>
      <c r="I31212"/>
      <c r="J31212"/>
      <c r="K31212"/>
      <c r="L31212" s="172"/>
    </row>
    <row r="31213" spans="7:12" x14ac:dyDescent="0.15">
      <c r="G31213"/>
      <c r="H31213"/>
      <c r="I31213"/>
      <c r="J31213"/>
      <c r="K31213"/>
      <c r="L31213" s="172"/>
    </row>
    <row r="31214" spans="7:12" x14ac:dyDescent="0.15">
      <c r="G31214"/>
      <c r="H31214"/>
      <c r="I31214"/>
      <c r="J31214"/>
      <c r="K31214"/>
      <c r="L31214" s="172"/>
    </row>
    <row r="31215" spans="7:12" x14ac:dyDescent="0.15">
      <c r="G31215"/>
      <c r="H31215"/>
      <c r="I31215"/>
      <c r="J31215"/>
      <c r="K31215"/>
      <c r="L31215" s="172"/>
    </row>
    <row r="31216" spans="7:12" x14ac:dyDescent="0.15">
      <c r="G31216"/>
      <c r="H31216"/>
      <c r="I31216"/>
      <c r="J31216"/>
      <c r="K31216"/>
      <c r="L31216" s="172"/>
    </row>
    <row r="31217" spans="7:12" x14ac:dyDescent="0.15">
      <c r="G31217"/>
      <c r="H31217"/>
      <c r="I31217"/>
      <c r="J31217"/>
      <c r="K31217"/>
      <c r="L31217" s="172"/>
    </row>
    <row r="31218" spans="7:12" x14ac:dyDescent="0.15">
      <c r="G31218"/>
      <c r="H31218"/>
      <c r="I31218"/>
      <c r="J31218"/>
      <c r="K31218"/>
      <c r="L31218" s="172"/>
    </row>
    <row r="31219" spans="7:12" x14ac:dyDescent="0.15">
      <c r="G31219"/>
      <c r="H31219"/>
      <c r="I31219"/>
      <c r="J31219"/>
      <c r="K31219"/>
      <c r="L31219" s="172"/>
    </row>
    <row r="31220" spans="7:12" x14ac:dyDescent="0.15">
      <c r="G31220"/>
      <c r="H31220"/>
      <c r="I31220"/>
      <c r="J31220"/>
      <c r="K31220"/>
      <c r="L31220" s="172"/>
    </row>
    <row r="31221" spans="7:12" x14ac:dyDescent="0.15">
      <c r="G31221"/>
      <c r="H31221"/>
      <c r="I31221"/>
      <c r="J31221"/>
      <c r="K31221"/>
      <c r="L31221" s="172"/>
    </row>
    <row r="31222" spans="7:12" x14ac:dyDescent="0.15">
      <c r="G31222"/>
      <c r="H31222"/>
      <c r="I31222"/>
      <c r="J31222"/>
      <c r="K31222"/>
      <c r="L31222" s="172"/>
    </row>
    <row r="31223" spans="7:12" x14ac:dyDescent="0.15">
      <c r="G31223"/>
      <c r="H31223"/>
      <c r="I31223"/>
      <c r="J31223"/>
      <c r="K31223"/>
      <c r="L31223" s="172"/>
    </row>
    <row r="31224" spans="7:12" x14ac:dyDescent="0.15">
      <c r="G31224"/>
      <c r="H31224"/>
      <c r="I31224"/>
      <c r="J31224"/>
      <c r="K31224"/>
      <c r="L31224" s="172"/>
    </row>
    <row r="31225" spans="7:12" x14ac:dyDescent="0.15">
      <c r="G31225"/>
      <c r="H31225"/>
      <c r="I31225"/>
      <c r="J31225"/>
      <c r="K31225"/>
      <c r="L31225" s="172"/>
    </row>
    <row r="31226" spans="7:12" x14ac:dyDescent="0.15">
      <c r="G31226"/>
      <c r="H31226"/>
      <c r="I31226"/>
      <c r="J31226"/>
      <c r="K31226"/>
      <c r="L31226" s="172"/>
    </row>
    <row r="31227" spans="7:12" x14ac:dyDescent="0.15">
      <c r="G31227"/>
      <c r="H31227"/>
      <c r="I31227"/>
      <c r="J31227"/>
      <c r="K31227"/>
      <c r="L31227" s="172"/>
    </row>
    <row r="31228" spans="7:12" x14ac:dyDescent="0.15">
      <c r="G31228"/>
      <c r="H31228"/>
      <c r="I31228"/>
      <c r="J31228"/>
      <c r="K31228"/>
      <c r="L31228" s="172"/>
    </row>
    <row r="31229" spans="7:12" x14ac:dyDescent="0.15">
      <c r="G31229"/>
      <c r="H31229"/>
      <c r="I31229"/>
      <c r="J31229"/>
      <c r="K31229"/>
      <c r="L31229" s="172"/>
    </row>
    <row r="31230" spans="7:12" x14ac:dyDescent="0.15">
      <c r="G31230"/>
      <c r="H31230"/>
      <c r="I31230"/>
      <c r="J31230"/>
      <c r="K31230"/>
      <c r="L31230" s="172"/>
    </row>
    <row r="31231" spans="7:12" x14ac:dyDescent="0.15">
      <c r="G31231"/>
      <c r="H31231"/>
      <c r="I31231"/>
      <c r="J31231"/>
      <c r="K31231"/>
      <c r="L31231" s="172"/>
    </row>
    <row r="31232" spans="7:12" x14ac:dyDescent="0.15">
      <c r="G31232"/>
      <c r="H31232"/>
      <c r="I31232"/>
      <c r="J31232"/>
      <c r="K31232"/>
      <c r="L31232" s="172"/>
    </row>
    <row r="31233" spans="7:12" x14ac:dyDescent="0.15">
      <c r="G31233"/>
      <c r="H31233"/>
      <c r="I31233"/>
      <c r="J31233"/>
      <c r="K31233"/>
      <c r="L31233" s="172"/>
    </row>
    <row r="31234" spans="7:12" x14ac:dyDescent="0.15">
      <c r="G31234"/>
      <c r="H31234"/>
      <c r="I31234"/>
      <c r="J31234"/>
      <c r="K31234"/>
      <c r="L31234" s="172"/>
    </row>
    <row r="31235" spans="7:12" x14ac:dyDescent="0.15">
      <c r="G31235"/>
      <c r="H31235"/>
      <c r="I31235"/>
      <c r="J31235"/>
      <c r="K31235"/>
      <c r="L31235" s="172"/>
    </row>
    <row r="31236" spans="7:12" x14ac:dyDescent="0.15">
      <c r="G31236"/>
      <c r="H31236"/>
      <c r="I31236"/>
      <c r="J31236"/>
      <c r="K31236"/>
      <c r="L31236" s="172"/>
    </row>
    <row r="31237" spans="7:12" x14ac:dyDescent="0.15">
      <c r="G31237"/>
      <c r="H31237"/>
      <c r="I31237"/>
      <c r="J31237"/>
      <c r="K31237"/>
      <c r="L31237" s="172"/>
    </row>
    <row r="31238" spans="7:12" x14ac:dyDescent="0.15">
      <c r="G31238"/>
      <c r="H31238"/>
      <c r="I31238"/>
      <c r="J31238"/>
      <c r="K31238"/>
      <c r="L31238" s="172"/>
    </row>
    <row r="31239" spans="7:12" x14ac:dyDescent="0.15">
      <c r="G31239"/>
      <c r="H31239"/>
      <c r="I31239"/>
      <c r="J31239"/>
      <c r="K31239"/>
      <c r="L31239" s="172"/>
    </row>
    <row r="31240" spans="7:12" x14ac:dyDescent="0.15">
      <c r="G31240"/>
      <c r="H31240"/>
      <c r="I31240"/>
      <c r="J31240"/>
      <c r="K31240"/>
      <c r="L31240" s="172"/>
    </row>
    <row r="31241" spans="7:12" x14ac:dyDescent="0.15">
      <c r="G31241"/>
      <c r="H31241"/>
      <c r="I31241"/>
      <c r="J31241"/>
      <c r="K31241"/>
      <c r="L31241" s="172"/>
    </row>
    <row r="31242" spans="7:12" x14ac:dyDescent="0.15">
      <c r="G31242"/>
      <c r="H31242"/>
      <c r="I31242"/>
      <c r="J31242"/>
      <c r="K31242"/>
      <c r="L31242" s="172"/>
    </row>
    <row r="31243" spans="7:12" x14ac:dyDescent="0.15">
      <c r="G31243"/>
      <c r="H31243"/>
      <c r="I31243"/>
      <c r="J31243"/>
      <c r="K31243"/>
      <c r="L31243" s="172"/>
    </row>
    <row r="31244" spans="7:12" x14ac:dyDescent="0.15">
      <c r="G31244"/>
      <c r="H31244"/>
      <c r="I31244"/>
      <c r="J31244"/>
      <c r="K31244"/>
      <c r="L31244" s="172"/>
    </row>
    <row r="31245" spans="7:12" x14ac:dyDescent="0.15">
      <c r="G31245"/>
      <c r="H31245"/>
      <c r="I31245"/>
      <c r="J31245"/>
      <c r="K31245"/>
      <c r="L31245" s="172"/>
    </row>
    <row r="31246" spans="7:12" x14ac:dyDescent="0.15">
      <c r="G31246"/>
      <c r="H31246"/>
      <c r="I31246"/>
      <c r="J31246"/>
      <c r="K31246"/>
      <c r="L31246" s="172"/>
    </row>
    <row r="31247" spans="7:12" x14ac:dyDescent="0.15">
      <c r="G31247"/>
      <c r="H31247"/>
      <c r="I31247"/>
      <c r="J31247"/>
      <c r="K31247"/>
      <c r="L31247" s="172"/>
    </row>
    <row r="31248" spans="7:12" x14ac:dyDescent="0.15">
      <c r="G31248"/>
      <c r="H31248"/>
      <c r="I31248"/>
      <c r="J31248"/>
      <c r="K31248"/>
      <c r="L31248" s="172"/>
    </row>
    <row r="31249" spans="7:12" x14ac:dyDescent="0.15">
      <c r="G31249"/>
      <c r="H31249"/>
      <c r="I31249"/>
      <c r="J31249"/>
      <c r="K31249"/>
      <c r="L31249" s="172"/>
    </row>
    <row r="31250" spans="7:12" x14ac:dyDescent="0.15">
      <c r="G31250"/>
      <c r="H31250"/>
      <c r="I31250"/>
      <c r="J31250"/>
      <c r="K31250"/>
      <c r="L31250" s="172"/>
    </row>
    <row r="31251" spans="7:12" x14ac:dyDescent="0.15">
      <c r="G31251"/>
      <c r="H31251"/>
      <c r="I31251"/>
      <c r="J31251"/>
      <c r="K31251"/>
      <c r="L31251" s="172"/>
    </row>
    <row r="31252" spans="7:12" x14ac:dyDescent="0.15">
      <c r="G31252"/>
      <c r="H31252"/>
      <c r="I31252"/>
      <c r="J31252"/>
      <c r="K31252"/>
      <c r="L31252" s="172"/>
    </row>
    <row r="31253" spans="7:12" x14ac:dyDescent="0.15">
      <c r="G31253"/>
      <c r="H31253"/>
      <c r="I31253"/>
      <c r="J31253"/>
      <c r="K31253"/>
      <c r="L31253" s="172"/>
    </row>
    <row r="31254" spans="7:12" x14ac:dyDescent="0.15">
      <c r="G31254"/>
      <c r="H31254"/>
      <c r="I31254"/>
      <c r="J31254"/>
      <c r="K31254"/>
      <c r="L31254" s="172"/>
    </row>
    <row r="31255" spans="7:12" x14ac:dyDescent="0.15">
      <c r="G31255"/>
      <c r="H31255"/>
      <c r="I31255"/>
      <c r="J31255"/>
      <c r="K31255"/>
      <c r="L31255" s="172"/>
    </row>
    <row r="31256" spans="7:12" x14ac:dyDescent="0.15">
      <c r="G31256"/>
      <c r="H31256"/>
      <c r="I31256"/>
      <c r="J31256"/>
      <c r="K31256"/>
      <c r="L31256" s="172"/>
    </row>
    <row r="31257" spans="7:12" x14ac:dyDescent="0.15">
      <c r="G31257"/>
      <c r="H31257"/>
      <c r="I31257"/>
      <c r="J31257"/>
      <c r="K31257"/>
      <c r="L31257" s="172"/>
    </row>
    <row r="31258" spans="7:12" x14ac:dyDescent="0.15">
      <c r="G31258"/>
      <c r="H31258"/>
      <c r="I31258"/>
      <c r="J31258"/>
      <c r="K31258"/>
      <c r="L31258" s="172"/>
    </row>
    <row r="31259" spans="7:12" x14ac:dyDescent="0.15">
      <c r="G31259"/>
      <c r="H31259"/>
      <c r="I31259"/>
      <c r="J31259"/>
      <c r="K31259"/>
      <c r="L31259" s="172"/>
    </row>
    <row r="31260" spans="7:12" x14ac:dyDescent="0.15">
      <c r="G31260"/>
      <c r="H31260"/>
      <c r="I31260"/>
      <c r="J31260"/>
      <c r="K31260"/>
      <c r="L31260" s="172"/>
    </row>
    <row r="31261" spans="7:12" x14ac:dyDescent="0.15">
      <c r="G31261"/>
      <c r="H31261"/>
      <c r="I31261"/>
      <c r="J31261"/>
      <c r="K31261"/>
      <c r="L31261" s="172"/>
    </row>
    <row r="31262" spans="7:12" x14ac:dyDescent="0.15">
      <c r="G31262"/>
      <c r="H31262"/>
      <c r="I31262"/>
      <c r="J31262"/>
      <c r="K31262"/>
      <c r="L31262" s="172"/>
    </row>
    <row r="31263" spans="7:12" x14ac:dyDescent="0.15">
      <c r="G31263"/>
      <c r="H31263"/>
      <c r="I31263"/>
      <c r="J31263"/>
      <c r="K31263"/>
      <c r="L31263" s="172"/>
    </row>
    <row r="31264" spans="7:12" x14ac:dyDescent="0.15">
      <c r="G31264"/>
      <c r="H31264"/>
      <c r="I31264"/>
      <c r="J31264"/>
      <c r="K31264"/>
      <c r="L31264" s="172"/>
    </row>
    <row r="31265" spans="7:12" x14ac:dyDescent="0.15">
      <c r="G31265"/>
      <c r="H31265"/>
      <c r="I31265"/>
      <c r="J31265"/>
      <c r="K31265"/>
      <c r="L31265" s="172"/>
    </row>
    <row r="31266" spans="7:12" x14ac:dyDescent="0.15">
      <c r="G31266"/>
      <c r="H31266"/>
      <c r="I31266"/>
      <c r="J31266"/>
      <c r="K31266"/>
      <c r="L31266" s="172"/>
    </row>
    <row r="31267" spans="7:12" x14ac:dyDescent="0.15">
      <c r="G31267"/>
      <c r="H31267"/>
      <c r="I31267"/>
      <c r="J31267"/>
      <c r="K31267"/>
      <c r="L31267" s="172"/>
    </row>
    <row r="31268" spans="7:12" x14ac:dyDescent="0.15">
      <c r="G31268"/>
      <c r="H31268"/>
      <c r="I31268"/>
      <c r="J31268"/>
      <c r="K31268"/>
      <c r="L31268" s="172"/>
    </row>
    <row r="31269" spans="7:12" x14ac:dyDescent="0.15">
      <c r="G31269"/>
      <c r="H31269"/>
      <c r="I31269"/>
      <c r="J31269"/>
      <c r="K31269"/>
      <c r="L31269" s="172"/>
    </row>
    <row r="31270" spans="7:12" x14ac:dyDescent="0.15">
      <c r="G31270"/>
      <c r="H31270"/>
      <c r="I31270"/>
      <c r="J31270"/>
      <c r="K31270"/>
      <c r="L31270" s="172"/>
    </row>
    <row r="31271" spans="7:12" x14ac:dyDescent="0.15">
      <c r="G31271"/>
      <c r="H31271"/>
      <c r="I31271"/>
      <c r="J31271"/>
      <c r="K31271"/>
      <c r="L31271" s="172"/>
    </row>
    <row r="31272" spans="7:12" x14ac:dyDescent="0.15">
      <c r="G31272"/>
      <c r="H31272"/>
      <c r="I31272"/>
      <c r="J31272"/>
      <c r="K31272"/>
      <c r="L31272" s="172"/>
    </row>
    <row r="31273" spans="7:12" x14ac:dyDescent="0.15">
      <c r="G31273"/>
      <c r="H31273"/>
      <c r="I31273"/>
      <c r="J31273"/>
      <c r="K31273"/>
      <c r="L31273" s="172"/>
    </row>
    <row r="31274" spans="7:12" x14ac:dyDescent="0.15">
      <c r="G31274"/>
      <c r="H31274"/>
      <c r="I31274"/>
      <c r="J31274"/>
      <c r="K31274"/>
      <c r="L31274" s="172"/>
    </row>
    <row r="31275" spans="7:12" x14ac:dyDescent="0.15">
      <c r="G31275"/>
      <c r="H31275"/>
      <c r="I31275"/>
      <c r="J31275"/>
      <c r="K31275"/>
      <c r="L31275" s="172"/>
    </row>
    <row r="31276" spans="7:12" x14ac:dyDescent="0.15">
      <c r="G31276"/>
      <c r="H31276"/>
      <c r="I31276"/>
      <c r="J31276"/>
      <c r="K31276"/>
      <c r="L31276" s="172"/>
    </row>
    <row r="31277" spans="7:12" x14ac:dyDescent="0.15">
      <c r="G31277"/>
      <c r="H31277"/>
      <c r="I31277"/>
      <c r="J31277"/>
      <c r="K31277"/>
      <c r="L31277" s="172"/>
    </row>
    <row r="31278" spans="7:12" x14ac:dyDescent="0.15">
      <c r="G31278"/>
      <c r="H31278"/>
      <c r="I31278"/>
      <c r="J31278"/>
      <c r="K31278"/>
      <c r="L31278" s="172"/>
    </row>
    <row r="31279" spans="7:12" x14ac:dyDescent="0.15">
      <c r="G31279"/>
      <c r="H31279"/>
      <c r="I31279"/>
      <c r="J31279"/>
      <c r="K31279"/>
      <c r="L31279" s="172"/>
    </row>
    <row r="31280" spans="7:12" x14ac:dyDescent="0.15">
      <c r="G31280"/>
      <c r="H31280"/>
      <c r="I31280"/>
      <c r="J31280"/>
      <c r="K31280"/>
      <c r="L31280" s="172"/>
    </row>
    <row r="31281" spans="7:12" x14ac:dyDescent="0.15">
      <c r="G31281"/>
      <c r="H31281"/>
      <c r="I31281"/>
      <c r="J31281"/>
      <c r="K31281"/>
      <c r="L31281" s="172"/>
    </row>
    <row r="31282" spans="7:12" x14ac:dyDescent="0.15">
      <c r="G31282"/>
      <c r="H31282"/>
      <c r="I31282"/>
      <c r="J31282"/>
      <c r="K31282"/>
      <c r="L31282" s="172"/>
    </row>
    <row r="31283" spans="7:12" x14ac:dyDescent="0.15">
      <c r="G31283"/>
      <c r="H31283"/>
      <c r="I31283"/>
      <c r="J31283"/>
      <c r="K31283"/>
      <c r="L31283" s="172"/>
    </row>
    <row r="31284" spans="7:12" x14ac:dyDescent="0.15">
      <c r="G31284"/>
      <c r="H31284"/>
      <c r="I31284"/>
      <c r="J31284"/>
      <c r="K31284"/>
      <c r="L31284" s="172"/>
    </row>
    <row r="31285" spans="7:12" x14ac:dyDescent="0.15">
      <c r="G31285"/>
      <c r="H31285"/>
      <c r="I31285"/>
      <c r="J31285"/>
      <c r="K31285"/>
      <c r="L31285" s="172"/>
    </row>
    <row r="31286" spans="7:12" x14ac:dyDescent="0.15">
      <c r="G31286"/>
      <c r="H31286"/>
      <c r="I31286"/>
      <c r="J31286"/>
      <c r="K31286"/>
      <c r="L31286" s="172"/>
    </row>
    <row r="31287" spans="7:12" x14ac:dyDescent="0.15">
      <c r="G31287"/>
      <c r="H31287"/>
      <c r="I31287"/>
      <c r="J31287"/>
      <c r="K31287"/>
      <c r="L31287" s="172"/>
    </row>
    <row r="31288" spans="7:12" x14ac:dyDescent="0.15">
      <c r="G31288"/>
      <c r="H31288"/>
      <c r="I31288"/>
      <c r="J31288"/>
      <c r="K31288"/>
      <c r="L31288" s="172"/>
    </row>
    <row r="31289" spans="7:12" x14ac:dyDescent="0.15">
      <c r="G31289"/>
      <c r="H31289"/>
      <c r="I31289"/>
      <c r="J31289"/>
      <c r="K31289"/>
      <c r="L31289" s="172"/>
    </row>
    <row r="31290" spans="7:12" x14ac:dyDescent="0.15">
      <c r="G31290"/>
      <c r="H31290"/>
      <c r="I31290"/>
      <c r="J31290"/>
      <c r="K31290"/>
      <c r="L31290" s="172"/>
    </row>
    <row r="31291" spans="7:12" x14ac:dyDescent="0.15">
      <c r="G31291"/>
      <c r="H31291"/>
      <c r="I31291"/>
      <c r="J31291"/>
      <c r="K31291"/>
      <c r="L31291" s="172"/>
    </row>
    <row r="31292" spans="7:12" x14ac:dyDescent="0.15">
      <c r="G31292"/>
      <c r="H31292"/>
      <c r="I31292"/>
      <c r="J31292"/>
      <c r="K31292"/>
      <c r="L31292" s="172"/>
    </row>
    <row r="31293" spans="7:12" x14ac:dyDescent="0.15">
      <c r="G31293"/>
      <c r="H31293"/>
      <c r="I31293"/>
      <c r="J31293"/>
      <c r="K31293"/>
      <c r="L31293" s="172"/>
    </row>
    <row r="31294" spans="7:12" x14ac:dyDescent="0.15">
      <c r="G31294"/>
      <c r="H31294"/>
      <c r="I31294"/>
      <c r="J31294"/>
      <c r="K31294"/>
      <c r="L31294" s="172"/>
    </row>
    <row r="31295" spans="7:12" x14ac:dyDescent="0.15">
      <c r="G31295"/>
      <c r="H31295"/>
      <c r="I31295"/>
      <c r="J31295"/>
      <c r="K31295"/>
      <c r="L31295" s="172"/>
    </row>
    <row r="31296" spans="7:12" x14ac:dyDescent="0.15">
      <c r="G31296"/>
      <c r="H31296"/>
      <c r="I31296"/>
      <c r="J31296"/>
      <c r="K31296"/>
      <c r="L31296" s="172"/>
    </row>
    <row r="31297" spans="7:12" x14ac:dyDescent="0.15">
      <c r="G31297"/>
      <c r="H31297"/>
      <c r="I31297"/>
      <c r="J31297"/>
      <c r="K31297"/>
      <c r="L31297" s="172"/>
    </row>
    <row r="31298" spans="7:12" x14ac:dyDescent="0.15">
      <c r="G31298"/>
      <c r="H31298"/>
      <c r="I31298"/>
      <c r="J31298"/>
      <c r="K31298"/>
      <c r="L31298" s="172"/>
    </row>
    <row r="31299" spans="7:12" x14ac:dyDescent="0.15">
      <c r="G31299"/>
      <c r="H31299"/>
      <c r="I31299"/>
      <c r="J31299"/>
      <c r="K31299"/>
      <c r="L31299" s="172"/>
    </row>
    <row r="31300" spans="7:12" x14ac:dyDescent="0.15">
      <c r="G31300"/>
      <c r="H31300"/>
      <c r="I31300"/>
      <c r="J31300"/>
      <c r="K31300"/>
      <c r="L31300" s="172"/>
    </row>
    <row r="31301" spans="7:12" x14ac:dyDescent="0.15">
      <c r="G31301"/>
      <c r="H31301"/>
      <c r="I31301"/>
      <c r="J31301"/>
      <c r="K31301"/>
      <c r="L31301" s="172"/>
    </row>
    <row r="31302" spans="7:12" x14ac:dyDescent="0.15">
      <c r="G31302"/>
      <c r="H31302"/>
      <c r="I31302"/>
      <c r="J31302"/>
      <c r="K31302"/>
      <c r="L31302" s="172"/>
    </row>
    <row r="31303" spans="7:12" x14ac:dyDescent="0.15">
      <c r="G31303"/>
      <c r="H31303"/>
      <c r="I31303"/>
      <c r="J31303"/>
      <c r="K31303"/>
      <c r="L31303" s="172"/>
    </row>
    <row r="31304" spans="7:12" x14ac:dyDescent="0.15">
      <c r="G31304"/>
      <c r="H31304"/>
      <c r="I31304"/>
      <c r="J31304"/>
      <c r="K31304"/>
      <c r="L31304" s="172"/>
    </row>
    <row r="31305" spans="7:12" x14ac:dyDescent="0.15">
      <c r="G31305"/>
      <c r="H31305"/>
      <c r="I31305"/>
      <c r="J31305"/>
      <c r="K31305"/>
      <c r="L31305" s="172"/>
    </row>
    <row r="31306" spans="7:12" x14ac:dyDescent="0.15">
      <c r="G31306"/>
      <c r="H31306"/>
      <c r="I31306"/>
      <c r="J31306"/>
      <c r="K31306"/>
      <c r="L31306" s="172"/>
    </row>
    <row r="31307" spans="7:12" x14ac:dyDescent="0.15">
      <c r="G31307"/>
      <c r="H31307"/>
      <c r="I31307"/>
      <c r="J31307"/>
      <c r="K31307"/>
      <c r="L31307" s="172"/>
    </row>
    <row r="31308" spans="7:12" x14ac:dyDescent="0.15">
      <c r="G31308"/>
      <c r="H31308"/>
      <c r="I31308"/>
      <c r="J31308"/>
      <c r="K31308"/>
      <c r="L31308" s="172"/>
    </row>
    <row r="31309" spans="7:12" x14ac:dyDescent="0.15">
      <c r="G31309"/>
      <c r="H31309"/>
      <c r="I31309"/>
      <c r="J31309"/>
      <c r="K31309"/>
      <c r="L31309" s="172"/>
    </row>
    <row r="31310" spans="7:12" x14ac:dyDescent="0.15">
      <c r="G31310"/>
      <c r="H31310"/>
      <c r="I31310"/>
      <c r="J31310"/>
      <c r="K31310"/>
      <c r="L31310" s="172"/>
    </row>
    <row r="31311" spans="7:12" x14ac:dyDescent="0.15">
      <c r="G31311"/>
      <c r="H31311"/>
      <c r="I31311"/>
      <c r="J31311"/>
      <c r="K31311"/>
      <c r="L31311" s="172"/>
    </row>
    <row r="31312" spans="7:12" x14ac:dyDescent="0.15">
      <c r="G31312"/>
      <c r="H31312"/>
      <c r="I31312"/>
      <c r="J31312"/>
      <c r="K31312"/>
      <c r="L31312" s="172"/>
    </row>
    <row r="31313" spans="7:12" x14ac:dyDescent="0.15">
      <c r="G31313"/>
      <c r="H31313"/>
      <c r="I31313"/>
      <c r="J31313"/>
      <c r="K31313"/>
      <c r="L31313" s="172"/>
    </row>
    <row r="31314" spans="7:12" x14ac:dyDescent="0.15">
      <c r="G31314"/>
      <c r="H31314"/>
      <c r="I31314"/>
      <c r="J31314"/>
      <c r="K31314"/>
      <c r="L31314" s="172"/>
    </row>
    <row r="31315" spans="7:12" x14ac:dyDescent="0.15">
      <c r="G31315"/>
      <c r="H31315"/>
      <c r="I31315"/>
      <c r="J31315"/>
      <c r="K31315"/>
      <c r="L31315" s="172"/>
    </row>
    <row r="31316" spans="7:12" x14ac:dyDescent="0.15">
      <c r="G31316"/>
      <c r="H31316"/>
      <c r="I31316"/>
      <c r="J31316"/>
      <c r="K31316"/>
      <c r="L31316" s="172"/>
    </row>
    <row r="31317" spans="7:12" x14ac:dyDescent="0.15">
      <c r="G31317"/>
      <c r="H31317"/>
      <c r="I31317"/>
      <c r="J31317"/>
      <c r="K31317"/>
      <c r="L31317" s="172"/>
    </row>
    <row r="31318" spans="7:12" x14ac:dyDescent="0.15">
      <c r="G31318"/>
      <c r="H31318"/>
      <c r="I31318"/>
      <c r="J31318"/>
      <c r="K31318"/>
      <c r="L31318" s="172"/>
    </row>
    <row r="31319" spans="7:12" x14ac:dyDescent="0.15">
      <c r="G31319"/>
      <c r="H31319"/>
      <c r="I31319"/>
      <c r="J31319"/>
      <c r="K31319"/>
      <c r="L31319" s="172"/>
    </row>
    <row r="31320" spans="7:12" x14ac:dyDescent="0.15">
      <c r="G31320"/>
      <c r="H31320"/>
      <c r="I31320"/>
      <c r="J31320"/>
      <c r="K31320"/>
      <c r="L31320" s="172"/>
    </row>
    <row r="31321" spans="7:12" x14ac:dyDescent="0.15">
      <c r="G31321"/>
      <c r="H31321"/>
      <c r="I31321"/>
      <c r="J31321"/>
      <c r="K31321"/>
      <c r="L31321" s="172"/>
    </row>
    <row r="31322" spans="7:12" x14ac:dyDescent="0.15">
      <c r="G31322"/>
      <c r="H31322"/>
      <c r="I31322"/>
      <c r="J31322"/>
      <c r="K31322"/>
      <c r="L31322" s="172"/>
    </row>
    <row r="31323" spans="7:12" x14ac:dyDescent="0.15">
      <c r="G31323"/>
      <c r="H31323"/>
      <c r="I31323"/>
      <c r="J31323"/>
      <c r="K31323"/>
      <c r="L31323" s="172"/>
    </row>
    <row r="31324" spans="7:12" x14ac:dyDescent="0.15">
      <c r="G31324"/>
      <c r="H31324"/>
      <c r="I31324"/>
      <c r="J31324"/>
      <c r="K31324"/>
      <c r="L31324" s="172"/>
    </row>
    <row r="31325" spans="7:12" x14ac:dyDescent="0.15">
      <c r="G31325"/>
      <c r="H31325"/>
      <c r="I31325"/>
      <c r="J31325"/>
      <c r="K31325"/>
      <c r="L31325" s="172"/>
    </row>
    <row r="31326" spans="7:12" x14ac:dyDescent="0.15">
      <c r="G31326"/>
      <c r="H31326"/>
      <c r="I31326"/>
      <c r="J31326"/>
      <c r="K31326"/>
      <c r="L31326" s="172"/>
    </row>
    <row r="31327" spans="7:12" x14ac:dyDescent="0.15">
      <c r="G31327"/>
      <c r="H31327"/>
      <c r="I31327"/>
      <c r="J31327"/>
      <c r="K31327"/>
      <c r="L31327" s="172"/>
    </row>
    <row r="31328" spans="7:12" x14ac:dyDescent="0.15">
      <c r="G31328"/>
      <c r="H31328"/>
      <c r="I31328"/>
      <c r="J31328"/>
      <c r="K31328"/>
      <c r="L31328" s="172"/>
    </row>
    <row r="31329" spans="7:12" x14ac:dyDescent="0.15">
      <c r="G31329"/>
      <c r="H31329"/>
      <c r="I31329"/>
      <c r="J31329"/>
      <c r="K31329"/>
      <c r="L31329" s="172"/>
    </row>
    <row r="31330" spans="7:12" x14ac:dyDescent="0.15">
      <c r="G31330"/>
      <c r="H31330"/>
      <c r="I31330"/>
      <c r="J31330"/>
      <c r="K31330"/>
      <c r="L31330" s="172"/>
    </row>
    <row r="31331" spans="7:12" x14ac:dyDescent="0.15">
      <c r="G31331"/>
      <c r="H31331"/>
      <c r="I31331"/>
      <c r="J31331"/>
      <c r="K31331"/>
      <c r="L31331" s="172"/>
    </row>
    <row r="31332" spans="7:12" x14ac:dyDescent="0.15">
      <c r="G31332"/>
      <c r="H31332"/>
      <c r="I31332"/>
      <c r="J31332"/>
      <c r="K31332"/>
      <c r="L31332" s="172"/>
    </row>
    <row r="31333" spans="7:12" x14ac:dyDescent="0.15">
      <c r="G31333"/>
      <c r="H31333"/>
      <c r="I31333"/>
      <c r="J31333"/>
      <c r="K31333"/>
      <c r="L31333" s="172"/>
    </row>
    <row r="31334" spans="7:12" x14ac:dyDescent="0.15">
      <c r="G31334"/>
      <c r="H31334"/>
      <c r="I31334"/>
      <c r="J31334"/>
      <c r="K31334"/>
      <c r="L31334" s="172"/>
    </row>
    <row r="31335" spans="7:12" x14ac:dyDescent="0.15">
      <c r="G31335"/>
      <c r="H31335"/>
      <c r="I31335"/>
      <c r="J31335"/>
      <c r="K31335"/>
      <c r="L31335" s="172"/>
    </row>
    <row r="31336" spans="7:12" x14ac:dyDescent="0.15">
      <c r="G31336"/>
      <c r="H31336"/>
      <c r="I31336"/>
      <c r="J31336"/>
      <c r="K31336"/>
      <c r="L31336" s="172"/>
    </row>
    <row r="31337" spans="7:12" x14ac:dyDescent="0.15">
      <c r="G31337"/>
      <c r="H31337"/>
      <c r="I31337"/>
      <c r="J31337"/>
      <c r="K31337"/>
      <c r="L31337" s="172"/>
    </row>
    <row r="31338" spans="7:12" x14ac:dyDescent="0.15">
      <c r="G31338"/>
      <c r="H31338"/>
      <c r="I31338"/>
      <c r="J31338"/>
      <c r="K31338"/>
      <c r="L31338" s="172"/>
    </row>
    <row r="31339" spans="7:12" x14ac:dyDescent="0.15">
      <c r="G31339"/>
      <c r="H31339"/>
      <c r="I31339"/>
      <c r="J31339"/>
      <c r="K31339"/>
      <c r="L31339" s="172"/>
    </row>
    <row r="31340" spans="7:12" x14ac:dyDescent="0.15">
      <c r="G31340"/>
      <c r="H31340"/>
      <c r="I31340"/>
      <c r="J31340"/>
      <c r="K31340"/>
      <c r="L31340" s="172"/>
    </row>
    <row r="31341" spans="7:12" x14ac:dyDescent="0.15">
      <c r="G31341"/>
      <c r="H31341"/>
      <c r="I31341"/>
      <c r="J31341"/>
      <c r="K31341"/>
      <c r="L31341" s="172"/>
    </row>
    <row r="31342" spans="7:12" x14ac:dyDescent="0.15">
      <c r="G31342"/>
      <c r="H31342"/>
      <c r="I31342"/>
      <c r="J31342"/>
      <c r="K31342"/>
      <c r="L31342" s="172"/>
    </row>
    <row r="31343" spans="7:12" x14ac:dyDescent="0.15">
      <c r="G31343"/>
      <c r="H31343"/>
      <c r="I31343"/>
      <c r="J31343"/>
      <c r="K31343"/>
      <c r="L31343" s="172"/>
    </row>
    <row r="31344" spans="7:12" x14ac:dyDescent="0.15">
      <c r="G31344"/>
      <c r="H31344"/>
      <c r="I31344"/>
      <c r="J31344"/>
      <c r="K31344"/>
      <c r="L31344" s="172"/>
    </row>
    <row r="31345" spans="7:12" x14ac:dyDescent="0.15">
      <c r="G31345"/>
      <c r="H31345"/>
      <c r="I31345"/>
      <c r="J31345"/>
      <c r="K31345"/>
      <c r="L31345" s="172"/>
    </row>
    <row r="31346" spans="7:12" x14ac:dyDescent="0.15">
      <c r="G31346"/>
      <c r="H31346"/>
      <c r="I31346"/>
      <c r="J31346"/>
      <c r="K31346"/>
      <c r="L31346" s="172"/>
    </row>
    <row r="31347" spans="7:12" x14ac:dyDescent="0.15">
      <c r="G31347"/>
      <c r="H31347"/>
      <c r="I31347"/>
      <c r="J31347"/>
      <c r="K31347"/>
      <c r="L31347" s="172"/>
    </row>
    <row r="31348" spans="7:12" x14ac:dyDescent="0.15">
      <c r="G31348"/>
      <c r="H31348"/>
      <c r="I31348"/>
      <c r="J31348"/>
      <c r="K31348"/>
      <c r="L31348" s="172"/>
    </row>
    <row r="31349" spans="7:12" x14ac:dyDescent="0.15">
      <c r="G31349"/>
      <c r="H31349"/>
      <c r="I31349"/>
      <c r="J31349"/>
      <c r="K31349"/>
      <c r="L31349" s="172"/>
    </row>
    <row r="31350" spans="7:12" x14ac:dyDescent="0.15">
      <c r="G31350"/>
      <c r="H31350"/>
      <c r="I31350"/>
      <c r="J31350"/>
      <c r="K31350"/>
      <c r="L31350" s="172"/>
    </row>
    <row r="31351" spans="7:12" x14ac:dyDescent="0.15">
      <c r="G31351"/>
      <c r="H31351"/>
      <c r="I31351"/>
      <c r="J31351"/>
      <c r="K31351"/>
      <c r="L31351" s="172"/>
    </row>
    <row r="31352" spans="7:12" x14ac:dyDescent="0.15">
      <c r="G31352"/>
      <c r="H31352"/>
      <c r="I31352"/>
      <c r="J31352"/>
      <c r="K31352"/>
      <c r="L31352" s="172"/>
    </row>
    <row r="31353" spans="7:12" x14ac:dyDescent="0.15">
      <c r="G31353"/>
      <c r="H31353"/>
      <c r="I31353"/>
      <c r="J31353"/>
      <c r="K31353"/>
      <c r="L31353" s="172"/>
    </row>
    <row r="31354" spans="7:12" x14ac:dyDescent="0.15">
      <c r="G31354"/>
      <c r="H31354"/>
      <c r="I31354"/>
      <c r="J31354"/>
      <c r="K31354"/>
      <c r="L31354" s="172"/>
    </row>
    <row r="31355" spans="7:12" x14ac:dyDescent="0.15">
      <c r="G31355"/>
      <c r="H31355"/>
      <c r="I31355"/>
      <c r="J31355"/>
      <c r="K31355"/>
      <c r="L31355" s="172"/>
    </row>
    <row r="31356" spans="7:12" x14ac:dyDescent="0.15">
      <c r="G31356"/>
      <c r="H31356"/>
      <c r="I31356"/>
      <c r="J31356"/>
      <c r="K31356"/>
      <c r="L31356" s="172"/>
    </row>
    <row r="31357" spans="7:12" x14ac:dyDescent="0.15">
      <c r="G31357"/>
      <c r="H31357"/>
      <c r="I31357"/>
      <c r="J31357"/>
      <c r="K31357"/>
      <c r="L31357" s="172"/>
    </row>
    <row r="31358" spans="7:12" x14ac:dyDescent="0.15">
      <c r="G31358"/>
      <c r="H31358"/>
      <c r="I31358"/>
      <c r="J31358"/>
      <c r="K31358"/>
      <c r="L31358" s="172"/>
    </row>
    <row r="31359" spans="7:12" x14ac:dyDescent="0.15">
      <c r="G31359"/>
      <c r="H31359"/>
      <c r="I31359"/>
      <c r="J31359"/>
      <c r="K31359"/>
      <c r="L31359" s="172"/>
    </row>
    <row r="31360" spans="7:12" x14ac:dyDescent="0.15">
      <c r="G31360"/>
      <c r="H31360"/>
      <c r="I31360"/>
      <c r="J31360"/>
      <c r="K31360"/>
      <c r="L31360" s="172"/>
    </row>
    <row r="31361" spans="7:12" x14ac:dyDescent="0.15">
      <c r="G31361"/>
      <c r="H31361"/>
      <c r="I31361"/>
      <c r="J31361"/>
      <c r="K31361"/>
      <c r="L31361" s="172"/>
    </row>
    <row r="31362" spans="7:12" x14ac:dyDescent="0.15">
      <c r="G31362"/>
      <c r="H31362"/>
      <c r="I31362"/>
      <c r="J31362"/>
      <c r="K31362"/>
      <c r="L31362" s="172"/>
    </row>
    <row r="31363" spans="7:12" x14ac:dyDescent="0.15">
      <c r="G31363"/>
      <c r="H31363"/>
      <c r="I31363"/>
      <c r="J31363"/>
      <c r="K31363"/>
      <c r="L31363" s="172"/>
    </row>
    <row r="31364" spans="7:12" x14ac:dyDescent="0.15">
      <c r="G31364"/>
      <c r="H31364"/>
      <c r="I31364"/>
      <c r="J31364"/>
      <c r="K31364"/>
      <c r="L31364" s="172"/>
    </row>
    <row r="31365" spans="7:12" x14ac:dyDescent="0.15">
      <c r="G31365"/>
      <c r="H31365"/>
      <c r="I31365"/>
      <c r="J31365"/>
      <c r="K31365"/>
      <c r="L31365" s="172"/>
    </row>
    <row r="31366" spans="7:12" x14ac:dyDescent="0.15">
      <c r="G31366"/>
      <c r="H31366"/>
      <c r="I31366"/>
      <c r="J31366"/>
      <c r="K31366"/>
      <c r="L31366" s="172"/>
    </row>
    <row r="31367" spans="7:12" x14ac:dyDescent="0.15">
      <c r="G31367"/>
      <c r="H31367"/>
      <c r="I31367"/>
      <c r="J31367"/>
      <c r="K31367"/>
      <c r="L31367" s="172"/>
    </row>
    <row r="31368" spans="7:12" x14ac:dyDescent="0.15">
      <c r="G31368"/>
      <c r="H31368"/>
      <c r="I31368"/>
      <c r="J31368"/>
      <c r="K31368"/>
      <c r="L31368" s="172"/>
    </row>
    <row r="31369" spans="7:12" x14ac:dyDescent="0.15">
      <c r="G31369"/>
      <c r="H31369"/>
      <c r="I31369"/>
      <c r="J31369"/>
      <c r="K31369"/>
      <c r="L31369" s="172"/>
    </row>
    <row r="31370" spans="7:12" x14ac:dyDescent="0.15">
      <c r="G31370"/>
      <c r="H31370"/>
      <c r="I31370"/>
      <c r="J31370"/>
      <c r="K31370"/>
      <c r="L31370" s="172"/>
    </row>
    <row r="31371" spans="7:12" x14ac:dyDescent="0.15">
      <c r="G31371"/>
      <c r="H31371"/>
      <c r="I31371"/>
      <c r="J31371"/>
      <c r="K31371"/>
      <c r="L31371" s="172"/>
    </row>
    <row r="31372" spans="7:12" x14ac:dyDescent="0.15">
      <c r="G31372"/>
      <c r="H31372"/>
      <c r="I31372"/>
      <c r="J31372"/>
      <c r="K31372"/>
      <c r="L31372" s="172"/>
    </row>
    <row r="31373" spans="7:12" x14ac:dyDescent="0.15">
      <c r="G31373"/>
      <c r="H31373"/>
      <c r="I31373"/>
      <c r="J31373"/>
      <c r="K31373"/>
      <c r="L31373" s="172"/>
    </row>
    <row r="31374" spans="7:12" x14ac:dyDescent="0.15">
      <c r="G31374"/>
      <c r="H31374"/>
      <c r="I31374"/>
      <c r="J31374"/>
      <c r="K31374"/>
      <c r="L31374" s="172"/>
    </row>
    <row r="31375" spans="7:12" x14ac:dyDescent="0.15">
      <c r="G31375"/>
      <c r="H31375"/>
      <c r="I31375"/>
      <c r="J31375"/>
      <c r="K31375"/>
      <c r="L31375" s="172"/>
    </row>
    <row r="31376" spans="7:12" x14ac:dyDescent="0.15">
      <c r="G31376"/>
      <c r="H31376"/>
      <c r="I31376"/>
      <c r="J31376"/>
      <c r="K31376"/>
      <c r="L31376" s="172"/>
    </row>
    <row r="31377" spans="7:12" x14ac:dyDescent="0.15">
      <c r="G31377"/>
      <c r="H31377"/>
      <c r="I31377"/>
      <c r="J31377"/>
      <c r="K31377"/>
      <c r="L31377" s="172"/>
    </row>
    <row r="31378" spans="7:12" x14ac:dyDescent="0.15">
      <c r="G31378"/>
      <c r="H31378"/>
      <c r="I31378"/>
      <c r="J31378"/>
      <c r="K31378"/>
      <c r="L31378" s="172"/>
    </row>
    <row r="31379" spans="7:12" x14ac:dyDescent="0.15">
      <c r="G31379"/>
      <c r="H31379"/>
      <c r="I31379"/>
      <c r="J31379"/>
      <c r="K31379"/>
      <c r="L31379" s="172"/>
    </row>
    <row r="31380" spans="7:12" x14ac:dyDescent="0.15">
      <c r="G31380"/>
      <c r="H31380"/>
      <c r="I31380"/>
      <c r="J31380"/>
      <c r="K31380"/>
      <c r="L31380" s="172"/>
    </row>
    <row r="31381" spans="7:12" x14ac:dyDescent="0.15">
      <c r="G31381"/>
      <c r="H31381"/>
      <c r="I31381"/>
      <c r="J31381"/>
      <c r="K31381"/>
      <c r="L31381" s="172"/>
    </row>
    <row r="31382" spans="7:12" x14ac:dyDescent="0.15">
      <c r="G31382"/>
      <c r="H31382"/>
      <c r="I31382"/>
      <c r="J31382"/>
      <c r="K31382"/>
      <c r="L31382" s="172"/>
    </row>
    <row r="31383" spans="7:12" x14ac:dyDescent="0.15">
      <c r="G31383"/>
      <c r="H31383"/>
      <c r="I31383"/>
      <c r="J31383"/>
      <c r="K31383"/>
      <c r="L31383" s="172"/>
    </row>
    <row r="31384" spans="7:12" x14ac:dyDescent="0.15">
      <c r="G31384"/>
      <c r="H31384"/>
      <c r="I31384"/>
      <c r="J31384"/>
      <c r="K31384"/>
      <c r="L31384" s="172"/>
    </row>
    <row r="31385" spans="7:12" x14ac:dyDescent="0.15">
      <c r="G31385"/>
      <c r="H31385"/>
      <c r="I31385"/>
      <c r="J31385"/>
      <c r="K31385"/>
      <c r="L31385" s="172"/>
    </row>
    <row r="31386" spans="7:12" x14ac:dyDescent="0.15">
      <c r="G31386"/>
      <c r="H31386"/>
      <c r="I31386"/>
      <c r="J31386"/>
      <c r="K31386"/>
      <c r="L31386" s="172"/>
    </row>
    <row r="31387" spans="7:12" x14ac:dyDescent="0.15">
      <c r="G31387"/>
      <c r="H31387"/>
      <c r="I31387"/>
      <c r="J31387"/>
      <c r="K31387"/>
      <c r="L31387" s="172"/>
    </row>
    <row r="31388" spans="7:12" x14ac:dyDescent="0.15">
      <c r="G31388"/>
      <c r="H31388"/>
      <c r="I31388"/>
      <c r="J31388"/>
      <c r="K31388"/>
      <c r="L31388" s="172"/>
    </row>
    <row r="31389" spans="7:12" x14ac:dyDescent="0.15">
      <c r="G31389"/>
      <c r="H31389"/>
      <c r="I31389"/>
      <c r="J31389"/>
      <c r="K31389"/>
      <c r="L31389" s="172"/>
    </row>
    <row r="31390" spans="7:12" x14ac:dyDescent="0.15">
      <c r="G31390"/>
      <c r="H31390"/>
      <c r="I31390"/>
      <c r="J31390"/>
      <c r="K31390"/>
      <c r="L31390" s="172"/>
    </row>
    <row r="31391" spans="7:12" x14ac:dyDescent="0.15">
      <c r="G31391"/>
      <c r="H31391"/>
      <c r="I31391"/>
      <c r="J31391"/>
      <c r="K31391"/>
      <c r="L31391" s="172"/>
    </row>
    <row r="31392" spans="7:12" x14ac:dyDescent="0.15">
      <c r="G31392"/>
      <c r="H31392"/>
      <c r="I31392"/>
      <c r="J31392"/>
      <c r="K31392"/>
      <c r="L31392" s="172"/>
    </row>
    <row r="31393" spans="7:12" x14ac:dyDescent="0.15">
      <c r="G31393"/>
      <c r="H31393"/>
      <c r="I31393"/>
      <c r="J31393"/>
      <c r="K31393"/>
      <c r="L31393" s="172"/>
    </row>
    <row r="31394" spans="7:12" x14ac:dyDescent="0.15">
      <c r="G31394"/>
      <c r="H31394"/>
      <c r="I31394"/>
      <c r="J31394"/>
      <c r="K31394"/>
      <c r="L31394" s="172"/>
    </row>
    <row r="31395" spans="7:12" x14ac:dyDescent="0.15">
      <c r="G31395"/>
      <c r="H31395"/>
      <c r="I31395"/>
      <c r="J31395"/>
      <c r="K31395"/>
      <c r="L31395" s="172"/>
    </row>
    <row r="31396" spans="7:12" x14ac:dyDescent="0.15">
      <c r="G31396"/>
      <c r="H31396"/>
      <c r="I31396"/>
      <c r="J31396"/>
      <c r="K31396"/>
      <c r="L31396" s="172"/>
    </row>
    <row r="31397" spans="7:12" x14ac:dyDescent="0.15">
      <c r="G31397"/>
      <c r="H31397"/>
      <c r="I31397"/>
      <c r="J31397"/>
      <c r="K31397"/>
      <c r="L31397" s="172"/>
    </row>
    <row r="31398" spans="7:12" x14ac:dyDescent="0.15">
      <c r="G31398"/>
      <c r="H31398"/>
      <c r="I31398"/>
      <c r="J31398"/>
      <c r="K31398"/>
      <c r="L31398" s="172"/>
    </row>
    <row r="31399" spans="7:12" x14ac:dyDescent="0.15">
      <c r="G31399"/>
      <c r="H31399"/>
      <c r="I31399"/>
      <c r="J31399"/>
      <c r="K31399"/>
      <c r="L31399" s="172"/>
    </row>
    <row r="31400" spans="7:12" x14ac:dyDescent="0.15">
      <c r="G31400"/>
      <c r="H31400"/>
      <c r="I31400"/>
      <c r="J31400"/>
      <c r="K31400"/>
      <c r="L31400" s="172"/>
    </row>
    <row r="31401" spans="7:12" x14ac:dyDescent="0.15">
      <c r="G31401"/>
      <c r="H31401"/>
      <c r="I31401"/>
      <c r="J31401"/>
      <c r="K31401"/>
      <c r="L31401" s="172"/>
    </row>
    <row r="31402" spans="7:12" x14ac:dyDescent="0.15">
      <c r="G31402"/>
      <c r="H31402"/>
      <c r="I31402"/>
      <c r="J31402"/>
      <c r="K31402"/>
      <c r="L31402" s="172"/>
    </row>
    <row r="31403" spans="7:12" x14ac:dyDescent="0.15">
      <c r="G31403"/>
      <c r="H31403"/>
      <c r="I31403"/>
      <c r="J31403"/>
      <c r="K31403"/>
      <c r="L31403" s="172"/>
    </row>
    <row r="31404" spans="7:12" x14ac:dyDescent="0.15">
      <c r="G31404"/>
      <c r="H31404"/>
      <c r="I31404"/>
      <c r="J31404"/>
      <c r="K31404"/>
      <c r="L31404" s="172"/>
    </row>
    <row r="31405" spans="7:12" x14ac:dyDescent="0.15">
      <c r="G31405"/>
      <c r="H31405"/>
      <c r="I31405"/>
      <c r="J31405"/>
      <c r="K31405"/>
      <c r="L31405" s="172"/>
    </row>
    <row r="31406" spans="7:12" x14ac:dyDescent="0.15">
      <c r="G31406"/>
      <c r="H31406"/>
      <c r="I31406"/>
      <c r="J31406"/>
      <c r="K31406"/>
      <c r="L31406" s="172"/>
    </row>
    <row r="31407" spans="7:12" x14ac:dyDescent="0.15">
      <c r="G31407"/>
      <c r="H31407"/>
      <c r="I31407"/>
      <c r="J31407"/>
      <c r="K31407"/>
      <c r="L31407" s="172"/>
    </row>
    <row r="31408" spans="7:12" x14ac:dyDescent="0.15">
      <c r="G31408"/>
      <c r="H31408"/>
      <c r="I31408"/>
      <c r="J31408"/>
      <c r="K31408"/>
      <c r="L31408" s="172"/>
    </row>
    <row r="31409" spans="7:12" x14ac:dyDescent="0.15">
      <c r="G31409"/>
      <c r="H31409"/>
      <c r="I31409"/>
      <c r="J31409"/>
      <c r="K31409"/>
      <c r="L31409" s="172"/>
    </row>
    <row r="31410" spans="7:12" x14ac:dyDescent="0.15">
      <c r="G31410"/>
      <c r="H31410"/>
      <c r="I31410"/>
      <c r="J31410"/>
      <c r="K31410"/>
      <c r="L31410" s="172"/>
    </row>
    <row r="31411" spans="7:12" x14ac:dyDescent="0.15">
      <c r="G31411"/>
      <c r="H31411"/>
      <c r="I31411"/>
      <c r="J31411"/>
      <c r="K31411"/>
      <c r="L31411" s="172"/>
    </row>
    <row r="31412" spans="7:12" x14ac:dyDescent="0.15">
      <c r="G31412"/>
      <c r="H31412"/>
      <c r="I31412"/>
      <c r="J31412"/>
      <c r="K31412"/>
      <c r="L31412" s="172"/>
    </row>
    <row r="31413" spans="7:12" x14ac:dyDescent="0.15">
      <c r="G31413"/>
      <c r="H31413"/>
      <c r="I31413"/>
      <c r="J31413"/>
      <c r="K31413"/>
      <c r="L31413" s="172"/>
    </row>
    <row r="31414" spans="7:12" x14ac:dyDescent="0.15">
      <c r="G31414"/>
      <c r="H31414"/>
      <c r="I31414"/>
      <c r="J31414"/>
      <c r="K31414"/>
      <c r="L31414" s="172"/>
    </row>
    <row r="31415" spans="7:12" x14ac:dyDescent="0.15">
      <c r="G31415"/>
      <c r="H31415"/>
      <c r="I31415"/>
      <c r="J31415"/>
      <c r="K31415"/>
      <c r="L31415" s="172"/>
    </row>
    <row r="31416" spans="7:12" x14ac:dyDescent="0.15">
      <c r="G31416"/>
      <c r="H31416"/>
      <c r="I31416"/>
      <c r="J31416"/>
      <c r="K31416"/>
      <c r="L31416" s="172"/>
    </row>
    <row r="31417" spans="7:12" x14ac:dyDescent="0.15">
      <c r="G31417"/>
      <c r="H31417"/>
      <c r="I31417"/>
      <c r="J31417"/>
      <c r="K31417"/>
      <c r="L31417" s="172"/>
    </row>
    <row r="31418" spans="7:12" x14ac:dyDescent="0.15">
      <c r="G31418"/>
      <c r="H31418"/>
      <c r="I31418"/>
      <c r="J31418"/>
      <c r="K31418"/>
      <c r="L31418" s="172"/>
    </row>
    <row r="31419" spans="7:12" x14ac:dyDescent="0.15">
      <c r="G31419"/>
      <c r="H31419"/>
      <c r="I31419"/>
      <c r="J31419"/>
      <c r="K31419"/>
      <c r="L31419" s="172"/>
    </row>
    <row r="31420" spans="7:12" x14ac:dyDescent="0.15">
      <c r="G31420"/>
      <c r="H31420"/>
      <c r="I31420"/>
      <c r="J31420"/>
      <c r="K31420"/>
      <c r="L31420" s="172"/>
    </row>
    <row r="31421" spans="7:12" x14ac:dyDescent="0.15">
      <c r="G31421"/>
      <c r="H31421"/>
      <c r="I31421"/>
      <c r="J31421"/>
      <c r="K31421"/>
      <c r="L31421" s="172"/>
    </row>
    <row r="31422" spans="7:12" x14ac:dyDescent="0.15">
      <c r="G31422"/>
      <c r="H31422"/>
      <c r="I31422"/>
      <c r="J31422"/>
      <c r="K31422"/>
      <c r="L31422" s="172"/>
    </row>
    <row r="31423" spans="7:12" x14ac:dyDescent="0.15">
      <c r="G31423"/>
      <c r="H31423"/>
      <c r="I31423"/>
      <c r="J31423"/>
      <c r="K31423"/>
      <c r="L31423" s="172"/>
    </row>
    <row r="31424" spans="7:12" x14ac:dyDescent="0.15">
      <c r="G31424"/>
      <c r="H31424"/>
      <c r="I31424"/>
      <c r="J31424"/>
      <c r="K31424"/>
      <c r="L31424" s="172"/>
    </row>
    <row r="31425" spans="7:12" x14ac:dyDescent="0.15">
      <c r="G31425"/>
      <c r="H31425"/>
      <c r="I31425"/>
      <c r="J31425"/>
      <c r="K31425"/>
      <c r="L31425" s="172"/>
    </row>
    <row r="31426" spans="7:12" x14ac:dyDescent="0.15">
      <c r="G31426"/>
      <c r="H31426"/>
      <c r="I31426"/>
      <c r="J31426"/>
      <c r="K31426"/>
      <c r="L31426" s="172"/>
    </row>
    <row r="31427" spans="7:12" x14ac:dyDescent="0.15">
      <c r="G31427"/>
      <c r="H31427"/>
      <c r="I31427"/>
      <c r="J31427"/>
      <c r="K31427"/>
      <c r="L31427" s="172"/>
    </row>
    <row r="31428" spans="7:12" x14ac:dyDescent="0.15">
      <c r="G31428"/>
      <c r="H31428"/>
      <c r="I31428"/>
      <c r="J31428"/>
      <c r="K31428"/>
      <c r="L31428" s="172"/>
    </row>
    <row r="31429" spans="7:12" x14ac:dyDescent="0.15">
      <c r="G31429"/>
      <c r="H31429"/>
      <c r="I31429"/>
      <c r="J31429"/>
      <c r="K31429"/>
      <c r="L31429" s="172"/>
    </row>
    <row r="31430" spans="7:12" x14ac:dyDescent="0.15">
      <c r="G31430"/>
      <c r="H31430"/>
      <c r="I31430"/>
      <c r="J31430"/>
      <c r="K31430"/>
      <c r="L31430" s="172"/>
    </row>
    <row r="31431" spans="7:12" x14ac:dyDescent="0.15">
      <c r="G31431"/>
      <c r="H31431"/>
      <c r="I31431"/>
      <c r="J31431"/>
      <c r="K31431"/>
      <c r="L31431" s="172"/>
    </row>
    <row r="31432" spans="7:12" x14ac:dyDescent="0.15">
      <c r="G31432"/>
      <c r="H31432"/>
      <c r="I31432"/>
      <c r="J31432"/>
      <c r="K31432"/>
      <c r="L31432" s="172"/>
    </row>
    <row r="31433" spans="7:12" x14ac:dyDescent="0.15">
      <c r="G31433"/>
      <c r="H31433"/>
      <c r="I31433"/>
      <c r="J31433"/>
      <c r="K31433"/>
      <c r="L31433" s="172"/>
    </row>
    <row r="31434" spans="7:12" x14ac:dyDescent="0.15">
      <c r="G31434"/>
      <c r="H31434"/>
      <c r="I31434"/>
      <c r="J31434"/>
      <c r="K31434"/>
      <c r="L31434" s="172"/>
    </row>
    <row r="31435" spans="7:12" x14ac:dyDescent="0.15">
      <c r="G31435"/>
      <c r="H31435"/>
      <c r="I31435"/>
      <c r="J31435"/>
      <c r="K31435"/>
      <c r="L31435" s="172"/>
    </row>
    <row r="31436" spans="7:12" x14ac:dyDescent="0.15">
      <c r="G31436"/>
      <c r="H31436"/>
      <c r="I31436"/>
      <c r="J31436"/>
      <c r="K31436"/>
      <c r="L31436" s="172"/>
    </row>
    <row r="31437" spans="7:12" x14ac:dyDescent="0.15">
      <c r="G31437"/>
      <c r="H31437"/>
      <c r="I31437"/>
      <c r="J31437"/>
      <c r="K31437"/>
      <c r="L31437" s="172"/>
    </row>
    <row r="31438" spans="7:12" x14ac:dyDescent="0.15">
      <c r="G31438"/>
      <c r="H31438"/>
      <c r="I31438"/>
      <c r="J31438"/>
      <c r="K31438"/>
      <c r="L31438" s="172"/>
    </row>
    <row r="31439" spans="7:12" x14ac:dyDescent="0.15">
      <c r="G31439"/>
      <c r="H31439"/>
      <c r="I31439"/>
      <c r="J31439"/>
      <c r="K31439"/>
      <c r="L31439" s="172"/>
    </row>
    <row r="31440" spans="7:12" x14ac:dyDescent="0.15">
      <c r="G31440"/>
      <c r="H31440"/>
      <c r="I31440"/>
      <c r="J31440"/>
      <c r="K31440"/>
      <c r="L31440" s="172"/>
    </row>
    <row r="31441" spans="7:12" x14ac:dyDescent="0.15">
      <c r="G31441"/>
      <c r="H31441"/>
      <c r="I31441"/>
      <c r="J31441"/>
      <c r="K31441"/>
      <c r="L31441" s="172"/>
    </row>
    <row r="31442" spans="7:12" x14ac:dyDescent="0.15">
      <c r="G31442"/>
      <c r="H31442"/>
      <c r="I31442"/>
      <c r="J31442"/>
      <c r="K31442"/>
      <c r="L31442" s="172"/>
    </row>
    <row r="31443" spans="7:12" x14ac:dyDescent="0.15">
      <c r="G31443"/>
      <c r="H31443"/>
      <c r="I31443"/>
      <c r="J31443"/>
      <c r="K31443"/>
      <c r="L31443" s="172"/>
    </row>
    <row r="31444" spans="7:12" x14ac:dyDescent="0.15">
      <c r="G31444"/>
      <c r="H31444"/>
      <c r="I31444"/>
      <c r="J31444"/>
      <c r="K31444"/>
      <c r="L31444" s="172"/>
    </row>
    <row r="31445" spans="7:12" x14ac:dyDescent="0.15">
      <c r="G31445"/>
      <c r="H31445"/>
      <c r="I31445"/>
      <c r="J31445"/>
      <c r="K31445"/>
      <c r="L31445" s="172"/>
    </row>
    <row r="31446" spans="7:12" x14ac:dyDescent="0.15">
      <c r="G31446"/>
      <c r="H31446"/>
      <c r="I31446"/>
      <c r="J31446"/>
      <c r="K31446"/>
      <c r="L31446" s="172"/>
    </row>
    <row r="31447" spans="7:12" x14ac:dyDescent="0.15">
      <c r="G31447"/>
      <c r="H31447"/>
      <c r="I31447"/>
      <c r="J31447"/>
      <c r="K31447"/>
      <c r="L31447" s="172"/>
    </row>
    <row r="31448" spans="7:12" x14ac:dyDescent="0.15">
      <c r="G31448"/>
      <c r="H31448"/>
      <c r="I31448"/>
      <c r="J31448"/>
      <c r="K31448"/>
      <c r="L31448" s="172"/>
    </row>
    <row r="31449" spans="7:12" x14ac:dyDescent="0.15">
      <c r="G31449"/>
      <c r="H31449"/>
      <c r="I31449"/>
      <c r="J31449"/>
      <c r="K31449"/>
      <c r="L31449" s="172"/>
    </row>
    <row r="31450" spans="7:12" x14ac:dyDescent="0.15">
      <c r="G31450"/>
      <c r="H31450"/>
      <c r="I31450"/>
      <c r="J31450"/>
      <c r="K31450"/>
      <c r="L31450" s="172"/>
    </row>
    <row r="31451" spans="7:12" x14ac:dyDescent="0.15">
      <c r="G31451"/>
      <c r="H31451"/>
      <c r="I31451"/>
      <c r="J31451"/>
      <c r="K31451"/>
      <c r="L31451" s="172"/>
    </row>
    <row r="31452" spans="7:12" x14ac:dyDescent="0.15">
      <c r="G31452"/>
      <c r="H31452"/>
      <c r="I31452"/>
      <c r="J31452"/>
      <c r="K31452"/>
      <c r="L31452" s="172"/>
    </row>
    <row r="31453" spans="7:12" x14ac:dyDescent="0.15">
      <c r="G31453"/>
      <c r="H31453"/>
      <c r="I31453"/>
      <c r="J31453"/>
      <c r="K31453"/>
      <c r="L31453" s="172"/>
    </row>
    <row r="31454" spans="7:12" x14ac:dyDescent="0.15">
      <c r="G31454"/>
      <c r="H31454"/>
      <c r="I31454"/>
      <c r="J31454"/>
      <c r="K31454"/>
      <c r="L31454" s="172"/>
    </row>
    <row r="31455" spans="7:12" x14ac:dyDescent="0.15">
      <c r="G31455"/>
      <c r="H31455"/>
      <c r="I31455"/>
      <c r="J31455"/>
      <c r="K31455"/>
      <c r="L31455" s="172"/>
    </row>
    <row r="31456" spans="7:12" x14ac:dyDescent="0.15">
      <c r="G31456"/>
      <c r="H31456"/>
      <c r="I31456"/>
      <c r="J31456"/>
      <c r="K31456"/>
      <c r="L31456" s="172"/>
    </row>
    <row r="31457" spans="7:12" x14ac:dyDescent="0.15">
      <c r="G31457"/>
      <c r="H31457"/>
      <c r="I31457"/>
      <c r="J31457"/>
      <c r="K31457"/>
      <c r="L31457" s="172"/>
    </row>
    <row r="31458" spans="7:12" x14ac:dyDescent="0.15">
      <c r="G31458"/>
      <c r="H31458"/>
      <c r="I31458"/>
      <c r="J31458"/>
      <c r="K31458"/>
      <c r="L31458" s="172"/>
    </row>
    <row r="31459" spans="7:12" x14ac:dyDescent="0.15">
      <c r="G31459"/>
      <c r="H31459"/>
      <c r="I31459"/>
      <c r="J31459"/>
      <c r="K31459"/>
      <c r="L31459" s="172"/>
    </row>
    <row r="31460" spans="7:12" x14ac:dyDescent="0.15">
      <c r="G31460"/>
      <c r="H31460"/>
      <c r="I31460"/>
      <c r="J31460"/>
      <c r="K31460"/>
      <c r="L31460" s="172"/>
    </row>
    <row r="31461" spans="7:12" x14ac:dyDescent="0.15">
      <c r="G31461"/>
      <c r="H31461"/>
      <c r="I31461"/>
      <c r="J31461"/>
      <c r="K31461"/>
      <c r="L31461" s="172"/>
    </row>
    <row r="31462" spans="7:12" x14ac:dyDescent="0.15">
      <c r="G31462"/>
      <c r="H31462"/>
      <c r="I31462"/>
      <c r="J31462"/>
      <c r="K31462"/>
      <c r="L31462" s="172"/>
    </row>
    <row r="31463" spans="7:12" x14ac:dyDescent="0.15">
      <c r="G31463"/>
      <c r="H31463"/>
      <c r="I31463"/>
      <c r="J31463"/>
      <c r="K31463"/>
      <c r="L31463" s="172"/>
    </row>
    <row r="31464" spans="7:12" x14ac:dyDescent="0.15">
      <c r="G31464"/>
      <c r="H31464"/>
      <c r="I31464"/>
      <c r="J31464"/>
      <c r="K31464"/>
      <c r="L31464" s="172"/>
    </row>
    <row r="31465" spans="7:12" x14ac:dyDescent="0.15">
      <c r="G31465"/>
      <c r="H31465"/>
      <c r="I31465"/>
      <c r="J31465"/>
      <c r="K31465"/>
      <c r="L31465" s="172"/>
    </row>
    <row r="31466" spans="7:12" x14ac:dyDescent="0.15">
      <c r="G31466"/>
      <c r="H31466"/>
      <c r="I31466"/>
      <c r="J31466"/>
      <c r="K31466"/>
      <c r="L31466" s="172"/>
    </row>
    <row r="31467" spans="7:12" x14ac:dyDescent="0.15">
      <c r="G31467"/>
      <c r="H31467"/>
      <c r="I31467"/>
      <c r="J31467"/>
      <c r="K31467"/>
      <c r="L31467" s="172"/>
    </row>
    <row r="31468" spans="7:12" x14ac:dyDescent="0.15">
      <c r="G31468"/>
      <c r="H31468"/>
      <c r="I31468"/>
      <c r="J31468"/>
      <c r="K31468"/>
      <c r="L31468" s="172"/>
    </row>
    <row r="31469" spans="7:12" x14ac:dyDescent="0.15">
      <c r="G31469"/>
      <c r="H31469"/>
      <c r="I31469"/>
      <c r="J31469"/>
      <c r="K31469"/>
      <c r="L31469" s="172"/>
    </row>
    <row r="31470" spans="7:12" x14ac:dyDescent="0.15">
      <c r="G31470"/>
      <c r="H31470"/>
      <c r="I31470"/>
      <c r="J31470"/>
      <c r="K31470"/>
      <c r="L31470" s="172"/>
    </row>
    <row r="31471" spans="7:12" x14ac:dyDescent="0.15">
      <c r="G31471"/>
      <c r="H31471"/>
      <c r="I31471"/>
      <c r="J31471"/>
      <c r="K31471"/>
      <c r="L31471" s="172"/>
    </row>
    <row r="31472" spans="7:12" x14ac:dyDescent="0.15">
      <c r="G31472"/>
      <c r="H31472"/>
      <c r="I31472"/>
      <c r="J31472"/>
      <c r="K31472"/>
      <c r="L31472" s="172"/>
    </row>
    <row r="31473" spans="7:12" x14ac:dyDescent="0.15">
      <c r="G31473"/>
      <c r="H31473"/>
      <c r="I31473"/>
      <c r="J31473"/>
      <c r="K31473"/>
      <c r="L31473" s="172"/>
    </row>
    <row r="31474" spans="7:12" x14ac:dyDescent="0.15">
      <c r="G31474"/>
      <c r="H31474"/>
      <c r="I31474"/>
      <c r="J31474"/>
      <c r="K31474"/>
      <c r="L31474" s="172"/>
    </row>
    <row r="31475" spans="7:12" x14ac:dyDescent="0.15">
      <c r="G31475"/>
      <c r="H31475"/>
      <c r="I31475"/>
      <c r="J31475"/>
      <c r="K31475"/>
      <c r="L31475" s="172"/>
    </row>
    <row r="31476" spans="7:12" x14ac:dyDescent="0.15">
      <c r="G31476"/>
      <c r="H31476"/>
      <c r="I31476"/>
      <c r="J31476"/>
      <c r="K31476"/>
      <c r="L31476" s="172"/>
    </row>
    <row r="31477" spans="7:12" x14ac:dyDescent="0.15">
      <c r="G31477"/>
      <c r="H31477"/>
      <c r="I31477"/>
      <c r="J31477"/>
      <c r="K31477"/>
      <c r="L31477" s="172"/>
    </row>
    <row r="31478" spans="7:12" x14ac:dyDescent="0.15">
      <c r="G31478"/>
      <c r="H31478"/>
      <c r="I31478"/>
      <c r="J31478"/>
      <c r="K31478"/>
      <c r="L31478" s="172"/>
    </row>
    <row r="31479" spans="7:12" x14ac:dyDescent="0.15">
      <c r="G31479"/>
      <c r="H31479"/>
      <c r="I31479"/>
      <c r="J31479"/>
      <c r="K31479"/>
      <c r="L31479" s="172"/>
    </row>
    <row r="31480" spans="7:12" x14ac:dyDescent="0.15">
      <c r="G31480"/>
      <c r="H31480"/>
      <c r="I31480"/>
      <c r="J31480"/>
      <c r="K31480"/>
      <c r="L31480" s="172"/>
    </row>
    <row r="31481" spans="7:12" x14ac:dyDescent="0.15">
      <c r="G31481"/>
      <c r="H31481"/>
      <c r="I31481"/>
      <c r="J31481"/>
      <c r="K31481"/>
      <c r="L31481" s="172"/>
    </row>
    <row r="31482" spans="7:12" x14ac:dyDescent="0.15">
      <c r="G31482"/>
      <c r="H31482"/>
      <c r="I31482"/>
      <c r="J31482"/>
      <c r="K31482"/>
      <c r="L31482" s="172"/>
    </row>
    <row r="31483" spans="7:12" x14ac:dyDescent="0.15">
      <c r="G31483"/>
      <c r="H31483"/>
      <c r="I31483"/>
      <c r="J31483"/>
      <c r="K31483"/>
      <c r="L31483" s="172"/>
    </row>
    <row r="31484" spans="7:12" x14ac:dyDescent="0.15">
      <c r="G31484"/>
      <c r="H31484"/>
      <c r="I31484"/>
      <c r="J31484"/>
      <c r="K31484"/>
      <c r="L31484" s="172"/>
    </row>
    <row r="31485" spans="7:12" x14ac:dyDescent="0.15">
      <c r="G31485"/>
      <c r="H31485"/>
      <c r="I31485"/>
      <c r="J31485"/>
      <c r="K31485"/>
      <c r="L31485" s="172"/>
    </row>
    <row r="31486" spans="7:12" x14ac:dyDescent="0.15">
      <c r="G31486"/>
      <c r="H31486"/>
      <c r="I31486"/>
      <c r="J31486"/>
      <c r="K31486"/>
      <c r="L31486" s="172"/>
    </row>
    <row r="31487" spans="7:12" x14ac:dyDescent="0.15">
      <c r="G31487"/>
      <c r="H31487"/>
      <c r="I31487"/>
      <c r="J31487"/>
      <c r="K31487"/>
      <c r="L31487" s="172"/>
    </row>
    <row r="31488" spans="7:12" x14ac:dyDescent="0.15">
      <c r="G31488"/>
      <c r="H31488"/>
      <c r="I31488"/>
      <c r="J31488"/>
      <c r="K31488"/>
      <c r="L31488" s="172"/>
    </row>
    <row r="31489" spans="7:12" x14ac:dyDescent="0.15">
      <c r="G31489"/>
      <c r="H31489"/>
      <c r="I31489"/>
      <c r="J31489"/>
      <c r="K31489"/>
      <c r="L31489" s="172"/>
    </row>
    <row r="31490" spans="7:12" x14ac:dyDescent="0.15">
      <c r="G31490"/>
      <c r="H31490"/>
      <c r="I31490"/>
      <c r="J31490"/>
      <c r="K31490"/>
      <c r="L31490" s="172"/>
    </row>
    <row r="31491" spans="7:12" x14ac:dyDescent="0.15">
      <c r="G31491"/>
      <c r="H31491"/>
      <c r="I31491"/>
      <c r="J31491"/>
      <c r="K31491"/>
      <c r="L31491" s="172"/>
    </row>
    <row r="31492" spans="7:12" x14ac:dyDescent="0.15">
      <c r="G31492"/>
      <c r="H31492"/>
      <c r="I31492"/>
      <c r="J31492"/>
      <c r="K31492"/>
      <c r="L31492" s="172"/>
    </row>
    <row r="31493" spans="7:12" x14ac:dyDescent="0.15">
      <c r="G31493"/>
      <c r="H31493"/>
      <c r="I31493"/>
      <c r="J31493"/>
      <c r="K31493"/>
      <c r="L31493" s="172"/>
    </row>
    <row r="31494" spans="7:12" x14ac:dyDescent="0.15">
      <c r="G31494"/>
      <c r="H31494"/>
      <c r="I31494"/>
      <c r="J31494"/>
      <c r="K31494"/>
      <c r="L31494" s="172"/>
    </row>
    <row r="31495" spans="7:12" x14ac:dyDescent="0.15">
      <c r="G31495"/>
      <c r="H31495"/>
      <c r="I31495"/>
      <c r="J31495"/>
      <c r="K31495"/>
      <c r="L31495" s="172"/>
    </row>
    <row r="31496" spans="7:12" x14ac:dyDescent="0.15">
      <c r="G31496"/>
      <c r="H31496"/>
      <c r="I31496"/>
      <c r="J31496"/>
      <c r="K31496"/>
      <c r="L31496" s="172"/>
    </row>
    <row r="31497" spans="7:12" x14ac:dyDescent="0.15">
      <c r="G31497"/>
      <c r="H31497"/>
      <c r="I31497"/>
      <c r="J31497"/>
      <c r="K31497"/>
      <c r="L31497" s="172"/>
    </row>
    <row r="31498" spans="7:12" x14ac:dyDescent="0.15">
      <c r="G31498"/>
      <c r="H31498"/>
      <c r="I31498"/>
      <c r="J31498"/>
      <c r="K31498"/>
      <c r="L31498" s="172"/>
    </row>
    <row r="31499" spans="7:12" x14ac:dyDescent="0.15">
      <c r="G31499"/>
      <c r="H31499"/>
      <c r="I31499"/>
      <c r="J31499"/>
      <c r="K31499"/>
      <c r="L31499" s="172"/>
    </row>
    <row r="31500" spans="7:12" x14ac:dyDescent="0.15">
      <c r="G31500"/>
      <c r="H31500"/>
      <c r="I31500"/>
      <c r="J31500"/>
      <c r="K31500"/>
      <c r="L31500" s="172"/>
    </row>
    <row r="31501" spans="7:12" x14ac:dyDescent="0.15">
      <c r="G31501"/>
      <c r="H31501"/>
      <c r="I31501"/>
      <c r="J31501"/>
      <c r="K31501"/>
      <c r="L31501" s="172"/>
    </row>
    <row r="31502" spans="7:12" x14ac:dyDescent="0.15">
      <c r="G31502"/>
      <c r="H31502"/>
      <c r="I31502"/>
      <c r="J31502"/>
      <c r="K31502"/>
      <c r="L31502" s="172"/>
    </row>
    <row r="31503" spans="7:12" x14ac:dyDescent="0.15">
      <c r="G31503"/>
      <c r="H31503"/>
      <c r="I31503"/>
      <c r="J31503"/>
      <c r="K31503"/>
      <c r="L31503" s="172"/>
    </row>
    <row r="31504" spans="7:12" x14ac:dyDescent="0.15">
      <c r="G31504"/>
      <c r="H31504"/>
      <c r="I31504"/>
      <c r="J31504"/>
      <c r="K31504"/>
      <c r="L31504" s="172"/>
    </row>
    <row r="31505" spans="7:12" x14ac:dyDescent="0.15">
      <c r="G31505"/>
      <c r="H31505"/>
      <c r="I31505"/>
      <c r="J31505"/>
      <c r="K31505"/>
      <c r="L31505" s="172"/>
    </row>
    <row r="31506" spans="7:12" x14ac:dyDescent="0.15">
      <c r="G31506"/>
      <c r="H31506"/>
      <c r="I31506"/>
      <c r="J31506"/>
      <c r="K31506"/>
      <c r="L31506" s="172"/>
    </row>
    <row r="31507" spans="7:12" x14ac:dyDescent="0.15">
      <c r="G31507"/>
      <c r="H31507"/>
      <c r="I31507"/>
      <c r="J31507"/>
      <c r="K31507"/>
      <c r="L31507" s="172"/>
    </row>
    <row r="31508" spans="7:12" x14ac:dyDescent="0.15">
      <c r="G31508"/>
      <c r="H31508"/>
      <c r="I31508"/>
      <c r="J31508"/>
      <c r="K31508"/>
      <c r="L31508" s="172"/>
    </row>
    <row r="31509" spans="7:12" x14ac:dyDescent="0.15">
      <c r="G31509"/>
      <c r="H31509"/>
      <c r="I31509"/>
      <c r="J31509"/>
      <c r="K31509"/>
      <c r="L31509" s="172"/>
    </row>
    <row r="31510" spans="7:12" x14ac:dyDescent="0.15">
      <c r="G31510"/>
      <c r="H31510"/>
      <c r="I31510"/>
      <c r="J31510"/>
      <c r="K31510"/>
      <c r="L31510" s="172"/>
    </row>
    <row r="31511" spans="7:12" x14ac:dyDescent="0.15">
      <c r="G31511"/>
      <c r="H31511"/>
      <c r="I31511"/>
      <c r="J31511"/>
      <c r="K31511"/>
      <c r="L31511" s="172"/>
    </row>
    <row r="31512" spans="7:12" x14ac:dyDescent="0.15">
      <c r="G31512"/>
      <c r="H31512"/>
      <c r="I31512"/>
      <c r="J31512"/>
      <c r="K31512"/>
      <c r="L31512" s="172"/>
    </row>
    <row r="31513" spans="7:12" x14ac:dyDescent="0.15">
      <c r="G31513"/>
      <c r="H31513"/>
      <c r="I31513"/>
      <c r="J31513"/>
      <c r="K31513"/>
      <c r="L31513" s="172"/>
    </row>
    <row r="31514" spans="7:12" x14ac:dyDescent="0.15">
      <c r="G31514"/>
      <c r="H31514"/>
      <c r="I31514"/>
      <c r="J31514"/>
      <c r="K31514"/>
      <c r="L31514" s="172"/>
    </row>
    <row r="31515" spans="7:12" x14ac:dyDescent="0.15">
      <c r="G31515"/>
      <c r="H31515"/>
      <c r="I31515"/>
      <c r="J31515"/>
      <c r="K31515"/>
      <c r="L31515" s="172"/>
    </row>
    <row r="31516" spans="7:12" x14ac:dyDescent="0.15">
      <c r="G31516"/>
      <c r="H31516"/>
      <c r="I31516"/>
      <c r="J31516"/>
      <c r="K31516"/>
      <c r="L31516" s="172"/>
    </row>
    <row r="31517" spans="7:12" x14ac:dyDescent="0.15">
      <c r="G31517"/>
      <c r="H31517"/>
      <c r="I31517"/>
      <c r="J31517"/>
      <c r="K31517"/>
      <c r="L31517" s="172"/>
    </row>
    <row r="31518" spans="7:12" x14ac:dyDescent="0.15">
      <c r="G31518"/>
      <c r="H31518"/>
      <c r="I31518"/>
      <c r="J31518"/>
      <c r="K31518"/>
      <c r="L31518" s="172"/>
    </row>
    <row r="31519" spans="7:12" x14ac:dyDescent="0.15">
      <c r="G31519"/>
      <c r="H31519"/>
      <c r="I31519"/>
      <c r="J31519"/>
      <c r="K31519"/>
      <c r="L31519" s="172"/>
    </row>
    <row r="31520" spans="7:12" x14ac:dyDescent="0.15">
      <c r="G31520"/>
      <c r="H31520"/>
      <c r="I31520"/>
      <c r="J31520"/>
      <c r="K31520"/>
      <c r="L31520" s="172"/>
    </row>
    <row r="31521" spans="7:12" x14ac:dyDescent="0.15">
      <c r="G31521"/>
      <c r="H31521"/>
      <c r="I31521"/>
      <c r="J31521"/>
      <c r="K31521"/>
      <c r="L31521" s="172"/>
    </row>
    <row r="31522" spans="7:12" x14ac:dyDescent="0.15">
      <c r="G31522"/>
      <c r="H31522"/>
      <c r="I31522"/>
      <c r="J31522"/>
      <c r="K31522"/>
      <c r="L31522" s="172"/>
    </row>
    <row r="31523" spans="7:12" x14ac:dyDescent="0.15">
      <c r="G31523"/>
      <c r="H31523"/>
      <c r="I31523"/>
      <c r="J31523"/>
      <c r="K31523"/>
      <c r="L31523" s="172"/>
    </row>
    <row r="31524" spans="7:12" x14ac:dyDescent="0.15">
      <c r="G31524"/>
      <c r="H31524"/>
      <c r="I31524"/>
      <c r="J31524"/>
      <c r="K31524"/>
      <c r="L31524" s="172"/>
    </row>
    <row r="31525" spans="7:12" x14ac:dyDescent="0.15">
      <c r="G31525"/>
      <c r="H31525"/>
      <c r="I31525"/>
      <c r="J31525"/>
      <c r="K31525"/>
      <c r="L31525" s="172"/>
    </row>
    <row r="31526" spans="7:12" x14ac:dyDescent="0.15">
      <c r="G31526"/>
      <c r="H31526"/>
      <c r="I31526"/>
      <c r="J31526"/>
      <c r="K31526"/>
      <c r="L31526" s="172"/>
    </row>
    <row r="31527" spans="7:12" x14ac:dyDescent="0.15">
      <c r="G31527"/>
      <c r="H31527"/>
      <c r="I31527"/>
      <c r="J31527"/>
      <c r="K31527"/>
      <c r="L31527" s="172"/>
    </row>
    <row r="31528" spans="7:12" x14ac:dyDescent="0.15">
      <c r="G31528"/>
      <c r="H31528"/>
      <c r="I31528"/>
      <c r="J31528"/>
      <c r="K31528"/>
      <c r="L31528" s="172"/>
    </row>
    <row r="31529" spans="7:12" x14ac:dyDescent="0.15">
      <c r="G31529"/>
      <c r="H31529"/>
      <c r="I31529"/>
      <c r="J31529"/>
      <c r="K31529"/>
      <c r="L31529" s="172"/>
    </row>
    <row r="31530" spans="7:12" x14ac:dyDescent="0.15">
      <c r="G31530"/>
      <c r="H31530"/>
      <c r="I31530"/>
      <c r="J31530"/>
      <c r="K31530"/>
      <c r="L31530" s="172"/>
    </row>
    <row r="31531" spans="7:12" x14ac:dyDescent="0.15">
      <c r="G31531"/>
      <c r="H31531"/>
      <c r="I31531"/>
      <c r="J31531"/>
      <c r="K31531"/>
      <c r="L31531" s="172"/>
    </row>
    <row r="31532" spans="7:12" x14ac:dyDescent="0.15">
      <c r="G31532"/>
      <c r="H31532"/>
      <c r="I31532"/>
      <c r="J31532"/>
      <c r="K31532"/>
      <c r="L31532" s="172"/>
    </row>
    <row r="31533" spans="7:12" x14ac:dyDescent="0.15">
      <c r="G31533"/>
      <c r="H31533"/>
      <c r="I31533"/>
      <c r="J31533"/>
      <c r="K31533"/>
      <c r="L31533" s="172"/>
    </row>
    <row r="31534" spans="7:12" x14ac:dyDescent="0.15">
      <c r="G31534"/>
      <c r="H31534"/>
      <c r="I31534"/>
      <c r="J31534"/>
      <c r="K31534"/>
      <c r="L31534" s="172"/>
    </row>
    <row r="31535" spans="7:12" x14ac:dyDescent="0.15">
      <c r="G31535"/>
      <c r="H31535"/>
      <c r="I31535"/>
      <c r="J31535"/>
      <c r="K31535"/>
      <c r="L31535" s="172"/>
    </row>
    <row r="31536" spans="7:12" x14ac:dyDescent="0.15">
      <c r="G31536"/>
      <c r="H31536"/>
      <c r="I31536"/>
      <c r="J31536"/>
      <c r="K31536"/>
      <c r="L31536" s="172"/>
    </row>
    <row r="31537" spans="7:12" x14ac:dyDescent="0.15">
      <c r="G31537"/>
      <c r="H31537"/>
      <c r="I31537"/>
      <c r="J31537"/>
      <c r="K31537"/>
      <c r="L31537" s="172"/>
    </row>
    <row r="31538" spans="7:12" x14ac:dyDescent="0.15">
      <c r="G31538"/>
      <c r="H31538"/>
      <c r="I31538"/>
      <c r="J31538"/>
      <c r="K31538"/>
      <c r="L31538" s="172"/>
    </row>
    <row r="31539" spans="7:12" x14ac:dyDescent="0.15">
      <c r="G31539"/>
      <c r="H31539"/>
      <c r="I31539"/>
      <c r="J31539"/>
      <c r="K31539"/>
      <c r="L31539" s="172"/>
    </row>
    <row r="31540" spans="7:12" x14ac:dyDescent="0.15">
      <c r="G31540"/>
      <c r="H31540"/>
      <c r="I31540"/>
      <c r="J31540"/>
      <c r="K31540"/>
      <c r="L31540" s="172"/>
    </row>
    <row r="31541" spans="7:12" x14ac:dyDescent="0.15">
      <c r="G31541"/>
      <c r="H31541"/>
      <c r="I31541"/>
      <c r="J31541"/>
      <c r="K31541"/>
      <c r="L31541" s="172"/>
    </row>
    <row r="31542" spans="7:12" x14ac:dyDescent="0.15">
      <c r="G31542"/>
      <c r="H31542"/>
      <c r="I31542"/>
      <c r="J31542"/>
      <c r="K31542"/>
      <c r="L31542" s="172"/>
    </row>
    <row r="31543" spans="7:12" x14ac:dyDescent="0.15">
      <c r="G31543"/>
      <c r="H31543"/>
      <c r="I31543"/>
      <c r="J31543"/>
      <c r="K31543"/>
      <c r="L31543" s="172"/>
    </row>
    <row r="31544" spans="7:12" x14ac:dyDescent="0.15">
      <c r="G31544"/>
      <c r="H31544"/>
      <c r="I31544"/>
      <c r="J31544"/>
      <c r="K31544"/>
      <c r="L31544" s="172"/>
    </row>
    <row r="31545" spans="7:12" x14ac:dyDescent="0.15">
      <c r="G31545"/>
      <c r="H31545"/>
      <c r="I31545"/>
      <c r="J31545"/>
      <c r="K31545"/>
      <c r="L31545" s="172"/>
    </row>
    <row r="31546" spans="7:12" x14ac:dyDescent="0.15">
      <c r="G31546"/>
      <c r="H31546"/>
      <c r="I31546"/>
      <c r="J31546"/>
      <c r="K31546"/>
      <c r="L31546" s="172"/>
    </row>
    <row r="31547" spans="7:12" x14ac:dyDescent="0.15">
      <c r="G31547"/>
      <c r="H31547"/>
      <c r="I31547"/>
      <c r="J31547"/>
      <c r="K31547"/>
      <c r="L31547" s="172"/>
    </row>
    <row r="31548" spans="7:12" x14ac:dyDescent="0.15">
      <c r="G31548"/>
      <c r="H31548"/>
      <c r="I31548"/>
      <c r="J31548"/>
      <c r="K31548"/>
      <c r="L31548" s="172"/>
    </row>
    <row r="31549" spans="7:12" x14ac:dyDescent="0.15">
      <c r="G31549"/>
      <c r="H31549"/>
      <c r="I31549"/>
      <c r="J31549"/>
      <c r="K31549"/>
      <c r="L31549" s="172"/>
    </row>
    <row r="31550" spans="7:12" x14ac:dyDescent="0.15">
      <c r="G31550"/>
      <c r="H31550"/>
      <c r="I31550"/>
      <c r="J31550"/>
      <c r="K31550"/>
      <c r="L31550" s="172"/>
    </row>
    <row r="31551" spans="7:12" x14ac:dyDescent="0.15">
      <c r="G31551"/>
      <c r="H31551"/>
      <c r="I31551"/>
      <c r="J31551"/>
      <c r="K31551"/>
      <c r="L31551" s="172"/>
    </row>
    <row r="31552" spans="7:12" x14ac:dyDescent="0.15">
      <c r="G31552"/>
      <c r="H31552"/>
      <c r="I31552"/>
      <c r="J31552"/>
      <c r="K31552"/>
      <c r="L31552" s="172"/>
    </row>
    <row r="31553" spans="7:12" x14ac:dyDescent="0.15">
      <c r="G31553"/>
      <c r="H31553"/>
      <c r="I31553"/>
      <c r="J31553"/>
      <c r="K31553"/>
      <c r="L31553" s="172"/>
    </row>
    <row r="31554" spans="7:12" x14ac:dyDescent="0.15">
      <c r="G31554"/>
      <c r="H31554"/>
      <c r="I31554"/>
      <c r="J31554"/>
      <c r="K31554"/>
      <c r="L31554" s="172"/>
    </row>
    <row r="31555" spans="7:12" x14ac:dyDescent="0.15">
      <c r="G31555"/>
      <c r="H31555"/>
      <c r="I31555"/>
      <c r="J31555"/>
      <c r="K31555"/>
      <c r="L31555" s="172"/>
    </row>
    <row r="31556" spans="7:12" x14ac:dyDescent="0.15">
      <c r="G31556"/>
      <c r="H31556"/>
      <c r="I31556"/>
      <c r="J31556"/>
      <c r="K31556"/>
      <c r="L31556" s="172"/>
    </row>
    <row r="31557" spans="7:12" x14ac:dyDescent="0.15">
      <c r="G31557"/>
      <c r="H31557"/>
      <c r="I31557"/>
      <c r="J31557"/>
      <c r="K31557"/>
      <c r="L31557" s="172"/>
    </row>
    <row r="31558" spans="7:12" x14ac:dyDescent="0.15">
      <c r="G31558"/>
      <c r="H31558"/>
      <c r="I31558"/>
      <c r="J31558"/>
      <c r="K31558"/>
      <c r="L31558" s="172"/>
    </row>
    <row r="31559" spans="7:12" x14ac:dyDescent="0.15">
      <c r="G31559"/>
      <c r="H31559"/>
      <c r="I31559"/>
      <c r="J31559"/>
      <c r="K31559"/>
      <c r="L31559" s="172"/>
    </row>
    <row r="31560" spans="7:12" x14ac:dyDescent="0.15">
      <c r="G31560"/>
      <c r="H31560"/>
      <c r="I31560"/>
      <c r="J31560"/>
      <c r="K31560"/>
      <c r="L31560" s="172"/>
    </row>
    <row r="31561" spans="7:12" x14ac:dyDescent="0.15">
      <c r="G31561"/>
      <c r="H31561"/>
      <c r="I31561"/>
      <c r="J31561"/>
      <c r="K31561"/>
      <c r="L31561" s="172"/>
    </row>
    <row r="31562" spans="7:12" x14ac:dyDescent="0.15">
      <c r="G31562"/>
      <c r="H31562"/>
      <c r="I31562"/>
      <c r="J31562"/>
      <c r="K31562"/>
      <c r="L31562" s="172"/>
    </row>
    <row r="31563" spans="7:12" x14ac:dyDescent="0.15">
      <c r="G31563"/>
      <c r="H31563"/>
      <c r="I31563"/>
      <c r="J31563"/>
      <c r="K31563"/>
      <c r="L31563" s="172"/>
    </row>
    <row r="31564" spans="7:12" x14ac:dyDescent="0.15">
      <c r="G31564"/>
      <c r="H31564"/>
      <c r="I31564"/>
      <c r="J31564"/>
      <c r="K31564"/>
      <c r="L31564" s="172"/>
    </row>
    <row r="31565" spans="7:12" x14ac:dyDescent="0.15">
      <c r="G31565"/>
      <c r="H31565"/>
      <c r="I31565"/>
      <c r="J31565"/>
      <c r="K31565"/>
      <c r="L31565" s="172"/>
    </row>
    <row r="31566" spans="7:12" x14ac:dyDescent="0.15">
      <c r="G31566"/>
      <c r="H31566"/>
      <c r="I31566"/>
      <c r="J31566"/>
      <c r="K31566"/>
      <c r="L31566" s="172"/>
    </row>
    <row r="31567" spans="7:12" x14ac:dyDescent="0.15">
      <c r="G31567"/>
      <c r="H31567"/>
      <c r="I31567"/>
      <c r="J31567"/>
      <c r="K31567"/>
      <c r="L31567" s="172"/>
    </row>
    <row r="31568" spans="7:12" x14ac:dyDescent="0.15">
      <c r="G31568"/>
      <c r="H31568"/>
      <c r="I31568"/>
      <c r="J31568"/>
      <c r="K31568"/>
      <c r="L31568" s="172"/>
    </row>
    <row r="31569" spans="7:12" x14ac:dyDescent="0.15">
      <c r="G31569"/>
      <c r="H31569"/>
      <c r="I31569"/>
      <c r="J31569"/>
      <c r="K31569"/>
      <c r="L31569" s="172"/>
    </row>
    <row r="31570" spans="7:12" x14ac:dyDescent="0.15">
      <c r="G31570"/>
      <c r="H31570"/>
      <c r="I31570"/>
      <c r="J31570"/>
      <c r="K31570"/>
      <c r="L31570" s="172"/>
    </row>
    <row r="31571" spans="7:12" x14ac:dyDescent="0.15">
      <c r="G31571"/>
      <c r="H31571"/>
      <c r="I31571"/>
      <c r="J31571"/>
      <c r="K31571"/>
      <c r="L31571" s="172"/>
    </row>
    <row r="31572" spans="7:12" x14ac:dyDescent="0.15">
      <c r="G31572"/>
      <c r="H31572"/>
      <c r="I31572"/>
      <c r="J31572"/>
      <c r="K31572"/>
      <c r="L31572" s="172"/>
    </row>
    <row r="31573" spans="7:12" x14ac:dyDescent="0.15">
      <c r="G31573"/>
      <c r="H31573"/>
      <c r="I31573"/>
      <c r="J31573"/>
      <c r="K31573"/>
      <c r="L31573" s="172"/>
    </row>
    <row r="31574" spans="7:12" x14ac:dyDescent="0.15">
      <c r="G31574"/>
      <c r="H31574"/>
      <c r="I31574"/>
      <c r="J31574"/>
      <c r="K31574"/>
      <c r="L31574" s="172"/>
    </row>
    <row r="31575" spans="7:12" x14ac:dyDescent="0.15">
      <c r="G31575"/>
      <c r="H31575"/>
      <c r="I31575"/>
      <c r="J31575"/>
      <c r="K31575"/>
      <c r="L31575" s="172"/>
    </row>
    <row r="31576" spans="7:12" x14ac:dyDescent="0.15">
      <c r="G31576"/>
      <c r="H31576"/>
      <c r="I31576"/>
      <c r="J31576"/>
      <c r="K31576"/>
      <c r="L31576" s="172"/>
    </row>
    <row r="31577" spans="7:12" x14ac:dyDescent="0.15">
      <c r="G31577"/>
      <c r="H31577"/>
      <c r="I31577"/>
      <c r="J31577"/>
      <c r="K31577"/>
      <c r="L31577" s="172"/>
    </row>
    <row r="31578" spans="7:12" x14ac:dyDescent="0.15">
      <c r="G31578"/>
      <c r="H31578"/>
      <c r="I31578"/>
      <c r="J31578"/>
      <c r="K31578"/>
      <c r="L31578" s="172"/>
    </row>
    <row r="31579" spans="7:12" x14ac:dyDescent="0.15">
      <c r="G31579"/>
      <c r="H31579"/>
      <c r="I31579"/>
      <c r="J31579"/>
      <c r="K31579"/>
      <c r="L31579" s="172"/>
    </row>
    <row r="31580" spans="7:12" x14ac:dyDescent="0.15">
      <c r="G31580"/>
      <c r="H31580"/>
      <c r="I31580"/>
      <c r="J31580"/>
      <c r="K31580"/>
      <c r="L31580" s="172"/>
    </row>
    <row r="31581" spans="7:12" x14ac:dyDescent="0.15">
      <c r="G31581"/>
      <c r="H31581"/>
      <c r="I31581"/>
      <c r="J31581"/>
      <c r="K31581"/>
      <c r="L31581" s="172"/>
    </row>
    <row r="31582" spans="7:12" x14ac:dyDescent="0.15">
      <c r="G31582"/>
      <c r="H31582"/>
      <c r="I31582"/>
      <c r="J31582"/>
      <c r="K31582"/>
      <c r="L31582" s="172"/>
    </row>
    <row r="31583" spans="7:12" x14ac:dyDescent="0.15">
      <c r="G31583"/>
      <c r="H31583"/>
      <c r="I31583"/>
      <c r="J31583"/>
      <c r="K31583"/>
      <c r="L31583" s="172"/>
    </row>
    <row r="31584" spans="7:12" x14ac:dyDescent="0.15">
      <c r="G31584"/>
      <c r="H31584"/>
      <c r="I31584"/>
      <c r="J31584"/>
      <c r="K31584"/>
      <c r="L31584" s="172"/>
    </row>
    <row r="31585" spans="7:12" x14ac:dyDescent="0.15">
      <c r="G31585"/>
      <c r="H31585"/>
      <c r="I31585"/>
      <c r="J31585"/>
      <c r="K31585"/>
      <c r="L31585" s="172"/>
    </row>
    <row r="31586" spans="7:12" x14ac:dyDescent="0.15">
      <c r="G31586"/>
      <c r="H31586"/>
      <c r="I31586"/>
      <c r="J31586"/>
      <c r="K31586"/>
      <c r="L31586" s="172"/>
    </row>
    <row r="31587" spans="7:12" x14ac:dyDescent="0.15">
      <c r="G31587"/>
      <c r="H31587"/>
      <c r="I31587"/>
      <c r="J31587"/>
      <c r="K31587"/>
      <c r="L31587" s="172"/>
    </row>
    <row r="31588" spans="7:12" x14ac:dyDescent="0.15">
      <c r="G31588"/>
      <c r="H31588"/>
      <c r="I31588"/>
      <c r="J31588"/>
      <c r="K31588"/>
      <c r="L31588" s="172"/>
    </row>
    <row r="31589" spans="7:12" x14ac:dyDescent="0.15">
      <c r="G31589"/>
      <c r="H31589"/>
      <c r="I31589"/>
      <c r="J31589"/>
      <c r="K31589"/>
      <c r="L31589" s="172"/>
    </row>
    <row r="31590" spans="7:12" x14ac:dyDescent="0.15">
      <c r="G31590"/>
      <c r="H31590"/>
      <c r="I31590"/>
      <c r="J31590"/>
      <c r="K31590"/>
      <c r="L31590" s="172"/>
    </row>
    <row r="31591" spans="7:12" x14ac:dyDescent="0.15">
      <c r="G31591"/>
      <c r="H31591"/>
      <c r="I31591"/>
      <c r="J31591"/>
      <c r="K31591"/>
      <c r="L31591" s="172"/>
    </row>
    <row r="31592" spans="7:12" x14ac:dyDescent="0.15">
      <c r="G31592"/>
      <c r="H31592"/>
      <c r="I31592"/>
      <c r="J31592"/>
      <c r="K31592"/>
      <c r="L31592" s="172"/>
    </row>
    <row r="31593" spans="7:12" x14ac:dyDescent="0.15">
      <c r="G31593"/>
      <c r="H31593"/>
      <c r="I31593"/>
      <c r="J31593"/>
      <c r="K31593"/>
      <c r="L31593" s="172"/>
    </row>
    <row r="31594" spans="7:12" x14ac:dyDescent="0.15">
      <c r="G31594"/>
      <c r="H31594"/>
      <c r="I31594"/>
      <c r="J31594"/>
      <c r="K31594"/>
      <c r="L31594" s="172"/>
    </row>
    <row r="31595" spans="7:12" x14ac:dyDescent="0.15">
      <c r="G31595"/>
      <c r="H31595"/>
      <c r="I31595"/>
      <c r="J31595"/>
      <c r="K31595"/>
      <c r="L31595" s="172"/>
    </row>
    <row r="31596" spans="7:12" x14ac:dyDescent="0.15">
      <c r="G31596"/>
      <c r="H31596"/>
      <c r="I31596"/>
      <c r="J31596"/>
      <c r="K31596"/>
      <c r="L31596" s="172"/>
    </row>
    <row r="31597" spans="7:12" x14ac:dyDescent="0.15">
      <c r="G31597"/>
      <c r="H31597"/>
      <c r="I31597"/>
      <c r="J31597"/>
      <c r="K31597"/>
      <c r="L31597" s="172"/>
    </row>
    <row r="31598" spans="7:12" x14ac:dyDescent="0.15">
      <c r="G31598"/>
      <c r="H31598"/>
      <c r="I31598"/>
      <c r="J31598"/>
      <c r="K31598"/>
      <c r="L31598" s="172"/>
    </row>
    <row r="31599" spans="7:12" x14ac:dyDescent="0.15">
      <c r="G31599"/>
      <c r="H31599"/>
      <c r="I31599"/>
      <c r="J31599"/>
      <c r="K31599"/>
      <c r="L31599" s="172"/>
    </row>
    <row r="31600" spans="7:12" x14ac:dyDescent="0.15">
      <c r="G31600"/>
      <c r="H31600"/>
      <c r="I31600"/>
      <c r="J31600"/>
      <c r="K31600"/>
      <c r="L31600" s="172"/>
    </row>
    <row r="31601" spans="7:12" x14ac:dyDescent="0.15">
      <c r="G31601"/>
      <c r="H31601"/>
      <c r="I31601"/>
      <c r="J31601"/>
      <c r="K31601"/>
      <c r="L31601" s="172"/>
    </row>
    <row r="31602" spans="7:12" x14ac:dyDescent="0.15">
      <c r="G31602"/>
      <c r="H31602"/>
      <c r="I31602"/>
      <c r="J31602"/>
      <c r="K31602"/>
      <c r="L31602" s="172"/>
    </row>
    <row r="31603" spans="7:12" x14ac:dyDescent="0.15">
      <c r="G31603"/>
      <c r="H31603"/>
      <c r="I31603"/>
      <c r="J31603"/>
      <c r="K31603"/>
      <c r="L31603" s="172"/>
    </row>
    <row r="31604" spans="7:12" x14ac:dyDescent="0.15">
      <c r="G31604"/>
      <c r="H31604"/>
      <c r="I31604"/>
      <c r="J31604"/>
      <c r="K31604"/>
      <c r="L31604" s="172"/>
    </row>
    <row r="31605" spans="7:12" x14ac:dyDescent="0.15">
      <c r="G31605"/>
      <c r="H31605"/>
      <c r="I31605"/>
      <c r="J31605"/>
      <c r="K31605"/>
      <c r="L31605" s="172"/>
    </row>
    <row r="31606" spans="7:12" x14ac:dyDescent="0.15">
      <c r="G31606"/>
      <c r="H31606"/>
      <c r="I31606"/>
      <c r="J31606"/>
      <c r="K31606"/>
      <c r="L31606" s="172"/>
    </row>
    <row r="31607" spans="7:12" x14ac:dyDescent="0.15">
      <c r="G31607"/>
      <c r="H31607"/>
      <c r="I31607"/>
      <c r="J31607"/>
      <c r="K31607"/>
      <c r="L31607" s="172"/>
    </row>
    <row r="31608" spans="7:12" x14ac:dyDescent="0.15">
      <c r="G31608"/>
      <c r="H31608"/>
      <c r="I31608"/>
      <c r="J31608"/>
      <c r="K31608"/>
      <c r="L31608" s="172"/>
    </row>
    <row r="31609" spans="7:12" x14ac:dyDescent="0.15">
      <c r="G31609"/>
      <c r="H31609"/>
      <c r="I31609"/>
      <c r="J31609"/>
      <c r="K31609"/>
      <c r="L31609" s="172"/>
    </row>
    <row r="31610" spans="7:12" x14ac:dyDescent="0.15">
      <c r="G31610"/>
      <c r="H31610"/>
      <c r="I31610"/>
      <c r="J31610"/>
      <c r="K31610"/>
      <c r="L31610" s="172"/>
    </row>
    <row r="31611" spans="7:12" x14ac:dyDescent="0.15">
      <c r="G31611"/>
      <c r="H31611"/>
      <c r="I31611"/>
      <c r="J31611"/>
      <c r="K31611"/>
      <c r="L31611" s="172"/>
    </row>
    <row r="31612" spans="7:12" x14ac:dyDescent="0.15">
      <c r="G31612"/>
      <c r="H31612"/>
      <c r="I31612"/>
      <c r="J31612"/>
      <c r="K31612"/>
      <c r="L31612" s="172"/>
    </row>
    <row r="31613" spans="7:12" x14ac:dyDescent="0.15">
      <c r="G31613"/>
      <c r="H31613"/>
      <c r="I31613"/>
      <c r="J31613"/>
      <c r="K31613"/>
      <c r="L31613" s="172"/>
    </row>
    <row r="31614" spans="7:12" x14ac:dyDescent="0.15">
      <c r="G31614"/>
      <c r="H31614"/>
      <c r="I31614"/>
      <c r="J31614"/>
      <c r="K31614"/>
      <c r="L31614" s="172"/>
    </row>
    <row r="31615" spans="7:12" x14ac:dyDescent="0.15">
      <c r="G31615"/>
      <c r="H31615"/>
      <c r="I31615"/>
      <c r="J31615"/>
      <c r="K31615"/>
      <c r="L31615" s="172"/>
    </row>
    <row r="31616" spans="7:12" x14ac:dyDescent="0.15">
      <c r="G31616"/>
      <c r="H31616"/>
      <c r="I31616"/>
      <c r="J31616"/>
      <c r="K31616"/>
      <c r="L31616" s="172"/>
    </row>
    <row r="31617" spans="7:12" x14ac:dyDescent="0.15">
      <c r="G31617"/>
      <c r="H31617"/>
      <c r="I31617"/>
      <c r="J31617"/>
      <c r="K31617"/>
      <c r="L31617" s="172"/>
    </row>
    <row r="31618" spans="7:12" x14ac:dyDescent="0.15">
      <c r="G31618"/>
      <c r="H31618"/>
      <c r="I31618"/>
      <c r="J31618"/>
      <c r="K31618"/>
      <c r="L31618" s="172"/>
    </row>
    <row r="31619" spans="7:12" x14ac:dyDescent="0.15">
      <c r="G31619"/>
      <c r="H31619"/>
      <c r="I31619"/>
      <c r="J31619"/>
      <c r="K31619"/>
      <c r="L31619" s="172"/>
    </row>
    <row r="31620" spans="7:12" x14ac:dyDescent="0.15">
      <c r="G31620"/>
      <c r="H31620"/>
      <c r="I31620"/>
      <c r="J31620"/>
      <c r="K31620"/>
      <c r="L31620" s="172"/>
    </row>
    <row r="31621" spans="7:12" x14ac:dyDescent="0.15">
      <c r="G31621"/>
      <c r="H31621"/>
      <c r="I31621"/>
      <c r="J31621"/>
      <c r="K31621"/>
      <c r="L31621" s="172"/>
    </row>
    <row r="31622" spans="7:12" x14ac:dyDescent="0.15">
      <c r="G31622"/>
      <c r="H31622"/>
      <c r="I31622"/>
      <c r="J31622"/>
      <c r="K31622"/>
      <c r="L31622" s="172"/>
    </row>
    <row r="31623" spans="7:12" x14ac:dyDescent="0.15">
      <c r="G31623"/>
      <c r="H31623"/>
      <c r="I31623"/>
      <c r="J31623"/>
      <c r="K31623"/>
      <c r="L31623" s="172"/>
    </row>
    <row r="31624" spans="7:12" x14ac:dyDescent="0.15">
      <c r="G31624"/>
      <c r="H31624"/>
      <c r="I31624"/>
      <c r="J31624"/>
      <c r="K31624"/>
      <c r="L31624" s="172"/>
    </row>
    <row r="31625" spans="7:12" x14ac:dyDescent="0.15">
      <c r="G31625"/>
      <c r="H31625"/>
      <c r="I31625"/>
      <c r="J31625"/>
      <c r="K31625"/>
      <c r="L31625" s="172"/>
    </row>
    <row r="31626" spans="7:12" x14ac:dyDescent="0.15">
      <c r="G31626"/>
      <c r="H31626"/>
      <c r="I31626"/>
      <c r="J31626"/>
      <c r="K31626"/>
      <c r="L31626" s="172"/>
    </row>
    <row r="31627" spans="7:12" x14ac:dyDescent="0.15">
      <c r="G31627"/>
      <c r="H31627"/>
      <c r="I31627"/>
      <c r="J31627"/>
      <c r="K31627"/>
      <c r="L31627" s="172"/>
    </row>
    <row r="31628" spans="7:12" x14ac:dyDescent="0.15">
      <c r="G31628"/>
      <c r="H31628"/>
      <c r="I31628"/>
      <c r="J31628"/>
      <c r="K31628"/>
      <c r="L31628" s="172"/>
    </row>
    <row r="31629" spans="7:12" x14ac:dyDescent="0.15">
      <c r="G31629"/>
      <c r="H31629"/>
      <c r="I31629"/>
      <c r="J31629"/>
      <c r="K31629"/>
      <c r="L31629" s="172"/>
    </row>
    <row r="31630" spans="7:12" x14ac:dyDescent="0.15">
      <c r="G31630"/>
      <c r="H31630"/>
      <c r="I31630"/>
      <c r="J31630"/>
      <c r="K31630"/>
      <c r="L31630" s="172"/>
    </row>
    <row r="31631" spans="7:12" x14ac:dyDescent="0.15">
      <c r="G31631"/>
      <c r="H31631"/>
      <c r="I31631"/>
      <c r="J31631"/>
      <c r="K31631"/>
      <c r="L31631" s="172"/>
    </row>
    <row r="31632" spans="7:12" x14ac:dyDescent="0.15">
      <c r="G31632"/>
      <c r="H31632"/>
      <c r="I31632"/>
      <c r="J31632"/>
      <c r="K31632"/>
      <c r="L31632" s="172"/>
    </row>
    <row r="31633" spans="7:12" x14ac:dyDescent="0.15">
      <c r="G31633"/>
      <c r="H31633"/>
      <c r="I31633"/>
      <c r="J31633"/>
      <c r="K31633"/>
      <c r="L31633" s="172"/>
    </row>
    <row r="31634" spans="7:12" x14ac:dyDescent="0.15">
      <c r="G31634"/>
      <c r="H31634"/>
      <c r="I31634"/>
      <c r="J31634"/>
      <c r="K31634"/>
      <c r="L31634" s="172"/>
    </row>
    <row r="31635" spans="7:12" x14ac:dyDescent="0.15">
      <c r="G31635"/>
      <c r="H31635"/>
      <c r="I31635"/>
      <c r="J31635"/>
      <c r="K31635"/>
      <c r="L31635" s="172"/>
    </row>
    <row r="31636" spans="7:12" x14ac:dyDescent="0.15">
      <c r="G31636"/>
      <c r="H31636"/>
      <c r="I31636"/>
      <c r="J31636"/>
      <c r="K31636"/>
      <c r="L31636" s="172"/>
    </row>
    <row r="31637" spans="7:12" x14ac:dyDescent="0.15">
      <c r="G31637"/>
      <c r="H31637"/>
      <c r="I31637"/>
      <c r="J31637"/>
      <c r="K31637"/>
      <c r="L31637" s="172"/>
    </row>
    <row r="31638" spans="7:12" x14ac:dyDescent="0.15">
      <c r="G31638"/>
      <c r="H31638"/>
      <c r="I31638"/>
      <c r="J31638"/>
      <c r="K31638"/>
      <c r="L31638" s="172"/>
    </row>
    <row r="31639" spans="7:12" x14ac:dyDescent="0.15">
      <c r="G31639"/>
      <c r="H31639"/>
      <c r="I31639"/>
      <c r="J31639"/>
      <c r="K31639"/>
      <c r="L31639" s="172"/>
    </row>
    <row r="31640" spans="7:12" x14ac:dyDescent="0.15">
      <c r="G31640"/>
      <c r="H31640"/>
      <c r="I31640"/>
      <c r="J31640"/>
      <c r="K31640"/>
      <c r="L31640" s="172"/>
    </row>
    <row r="31641" spans="7:12" x14ac:dyDescent="0.15">
      <c r="G31641"/>
      <c r="H31641"/>
      <c r="I31641"/>
      <c r="J31641"/>
      <c r="K31641"/>
      <c r="L31641" s="172"/>
    </row>
    <row r="31642" spans="7:12" x14ac:dyDescent="0.15">
      <c r="G31642"/>
      <c r="H31642"/>
      <c r="I31642"/>
      <c r="J31642"/>
      <c r="K31642"/>
      <c r="L31642" s="172"/>
    </row>
    <row r="31643" spans="7:12" x14ac:dyDescent="0.15">
      <c r="G31643"/>
      <c r="H31643"/>
      <c r="I31643"/>
      <c r="J31643"/>
      <c r="K31643"/>
      <c r="L31643" s="172"/>
    </row>
    <row r="31644" spans="7:12" x14ac:dyDescent="0.15">
      <c r="G31644"/>
      <c r="H31644"/>
      <c r="I31644"/>
      <c r="J31644"/>
      <c r="K31644"/>
      <c r="L31644" s="172"/>
    </row>
    <row r="31645" spans="7:12" x14ac:dyDescent="0.15">
      <c r="G31645"/>
      <c r="H31645"/>
      <c r="I31645"/>
      <c r="J31645"/>
      <c r="K31645"/>
      <c r="L31645" s="172"/>
    </row>
    <row r="31646" spans="7:12" x14ac:dyDescent="0.15">
      <c r="G31646"/>
      <c r="H31646"/>
      <c r="I31646"/>
      <c r="J31646"/>
      <c r="K31646"/>
      <c r="L31646" s="172"/>
    </row>
    <row r="31647" spans="7:12" x14ac:dyDescent="0.15">
      <c r="G31647"/>
      <c r="H31647"/>
      <c r="I31647"/>
      <c r="J31647"/>
      <c r="K31647"/>
      <c r="L31647" s="172"/>
    </row>
    <row r="31648" spans="7:12" x14ac:dyDescent="0.15">
      <c r="G31648"/>
      <c r="H31648"/>
      <c r="I31648"/>
      <c r="J31648"/>
      <c r="K31648"/>
      <c r="L31648" s="172"/>
    </row>
    <row r="31649" spans="7:12" x14ac:dyDescent="0.15">
      <c r="G31649"/>
      <c r="H31649"/>
      <c r="I31649"/>
      <c r="J31649"/>
      <c r="K31649"/>
      <c r="L31649" s="172"/>
    </row>
    <row r="31650" spans="7:12" x14ac:dyDescent="0.15">
      <c r="G31650"/>
      <c r="H31650"/>
      <c r="I31650"/>
      <c r="J31650"/>
      <c r="K31650"/>
      <c r="L31650" s="172"/>
    </row>
    <row r="31651" spans="7:12" x14ac:dyDescent="0.15">
      <c r="G31651"/>
      <c r="H31651"/>
      <c r="I31651"/>
      <c r="J31651"/>
      <c r="K31651"/>
      <c r="L31651" s="172"/>
    </row>
    <row r="31652" spans="7:12" x14ac:dyDescent="0.15">
      <c r="G31652"/>
      <c r="H31652"/>
      <c r="I31652"/>
      <c r="J31652"/>
      <c r="K31652"/>
      <c r="L31652" s="172"/>
    </row>
    <row r="31653" spans="7:12" x14ac:dyDescent="0.15">
      <c r="G31653"/>
      <c r="H31653"/>
      <c r="I31653"/>
      <c r="J31653"/>
      <c r="K31653"/>
      <c r="L31653" s="172"/>
    </row>
    <row r="31654" spans="7:12" x14ac:dyDescent="0.15">
      <c r="G31654"/>
      <c r="H31654"/>
      <c r="I31654"/>
      <c r="J31654"/>
      <c r="K31654"/>
      <c r="L31654" s="172"/>
    </row>
    <row r="31655" spans="7:12" x14ac:dyDescent="0.15">
      <c r="G31655"/>
      <c r="H31655"/>
      <c r="I31655"/>
      <c r="J31655"/>
      <c r="K31655"/>
      <c r="L31655" s="172"/>
    </row>
    <row r="31656" spans="7:12" x14ac:dyDescent="0.15">
      <c r="G31656"/>
      <c r="H31656"/>
      <c r="I31656"/>
      <c r="J31656"/>
      <c r="K31656"/>
      <c r="L31656" s="172"/>
    </row>
    <row r="31657" spans="7:12" x14ac:dyDescent="0.15">
      <c r="G31657"/>
      <c r="H31657"/>
      <c r="I31657"/>
      <c r="J31657"/>
      <c r="K31657"/>
      <c r="L31657" s="172"/>
    </row>
    <row r="31658" spans="7:12" x14ac:dyDescent="0.15">
      <c r="G31658"/>
      <c r="H31658"/>
      <c r="I31658"/>
      <c r="J31658"/>
      <c r="K31658"/>
      <c r="L31658" s="172"/>
    </row>
    <row r="31659" spans="7:12" x14ac:dyDescent="0.15">
      <c r="G31659"/>
      <c r="H31659"/>
      <c r="I31659"/>
      <c r="J31659"/>
      <c r="K31659"/>
      <c r="L31659" s="172"/>
    </row>
    <row r="31660" spans="7:12" x14ac:dyDescent="0.15">
      <c r="G31660"/>
      <c r="H31660"/>
      <c r="I31660"/>
      <c r="J31660"/>
      <c r="K31660"/>
      <c r="L31660" s="172"/>
    </row>
    <row r="31661" spans="7:12" x14ac:dyDescent="0.15">
      <c r="G31661"/>
      <c r="H31661"/>
      <c r="I31661"/>
      <c r="J31661"/>
      <c r="K31661"/>
      <c r="L31661" s="172"/>
    </row>
    <row r="31662" spans="7:12" x14ac:dyDescent="0.15">
      <c r="G31662"/>
      <c r="H31662"/>
      <c r="I31662"/>
      <c r="J31662"/>
      <c r="K31662"/>
      <c r="L31662" s="172"/>
    </row>
    <row r="31663" spans="7:12" x14ac:dyDescent="0.15">
      <c r="G31663"/>
      <c r="H31663"/>
      <c r="I31663"/>
      <c r="J31663"/>
      <c r="K31663"/>
      <c r="L31663" s="172"/>
    </row>
    <row r="31664" spans="7:12" x14ac:dyDescent="0.15">
      <c r="G31664"/>
      <c r="H31664"/>
      <c r="I31664"/>
      <c r="J31664"/>
      <c r="K31664"/>
      <c r="L31664" s="172"/>
    </row>
    <row r="31665" spans="7:12" x14ac:dyDescent="0.15">
      <c r="G31665"/>
      <c r="H31665"/>
      <c r="I31665"/>
      <c r="J31665"/>
      <c r="K31665"/>
      <c r="L31665" s="172"/>
    </row>
    <row r="31666" spans="7:12" x14ac:dyDescent="0.15">
      <c r="G31666"/>
      <c r="H31666"/>
      <c r="I31666"/>
      <c r="J31666"/>
      <c r="K31666"/>
      <c r="L31666" s="172"/>
    </row>
    <row r="31667" spans="7:12" x14ac:dyDescent="0.15">
      <c r="G31667"/>
      <c r="H31667"/>
      <c r="I31667"/>
      <c r="J31667"/>
      <c r="K31667"/>
      <c r="L31667" s="172"/>
    </row>
    <row r="31668" spans="7:12" x14ac:dyDescent="0.15">
      <c r="G31668"/>
      <c r="H31668"/>
      <c r="I31668"/>
      <c r="J31668"/>
      <c r="K31668"/>
      <c r="L31668" s="172"/>
    </row>
    <row r="31669" spans="7:12" x14ac:dyDescent="0.15">
      <c r="G31669"/>
      <c r="H31669"/>
      <c r="I31669"/>
      <c r="J31669"/>
      <c r="K31669"/>
      <c r="L31669" s="172"/>
    </row>
    <row r="31670" spans="7:12" x14ac:dyDescent="0.15">
      <c r="G31670"/>
      <c r="H31670"/>
      <c r="I31670"/>
      <c r="J31670"/>
      <c r="K31670"/>
      <c r="L31670" s="172"/>
    </row>
    <row r="31671" spans="7:12" x14ac:dyDescent="0.15">
      <c r="G31671"/>
      <c r="H31671"/>
      <c r="I31671"/>
      <c r="J31671"/>
      <c r="K31671"/>
      <c r="L31671" s="172"/>
    </row>
    <row r="31672" spans="7:12" x14ac:dyDescent="0.15">
      <c r="G31672"/>
      <c r="H31672"/>
      <c r="I31672"/>
      <c r="J31672"/>
      <c r="K31672"/>
      <c r="L31672" s="172"/>
    </row>
    <row r="31673" spans="7:12" x14ac:dyDescent="0.15">
      <c r="G31673"/>
      <c r="H31673"/>
      <c r="I31673"/>
      <c r="J31673"/>
      <c r="K31673"/>
      <c r="L31673" s="172"/>
    </row>
    <row r="31674" spans="7:12" x14ac:dyDescent="0.15">
      <c r="G31674"/>
      <c r="H31674"/>
      <c r="I31674"/>
      <c r="J31674"/>
      <c r="K31674"/>
      <c r="L31674" s="172"/>
    </row>
    <row r="31675" spans="7:12" x14ac:dyDescent="0.15">
      <c r="G31675"/>
      <c r="H31675"/>
      <c r="I31675"/>
      <c r="J31675"/>
      <c r="K31675"/>
      <c r="L31675" s="172"/>
    </row>
    <row r="31676" spans="7:12" x14ac:dyDescent="0.15">
      <c r="G31676"/>
      <c r="H31676"/>
      <c r="I31676"/>
      <c r="J31676"/>
      <c r="K31676"/>
      <c r="L31676" s="172"/>
    </row>
    <row r="31677" spans="7:12" x14ac:dyDescent="0.15">
      <c r="G31677"/>
      <c r="H31677"/>
      <c r="I31677"/>
      <c r="J31677"/>
      <c r="K31677"/>
      <c r="L31677" s="172"/>
    </row>
    <row r="31678" spans="7:12" x14ac:dyDescent="0.15">
      <c r="G31678"/>
      <c r="H31678"/>
      <c r="I31678"/>
      <c r="J31678"/>
      <c r="K31678"/>
      <c r="L31678" s="172"/>
    </row>
    <row r="31679" spans="7:12" x14ac:dyDescent="0.15">
      <c r="G31679"/>
      <c r="H31679"/>
      <c r="I31679"/>
      <c r="J31679"/>
      <c r="K31679"/>
      <c r="L31679" s="172"/>
    </row>
    <row r="31680" spans="7:12" x14ac:dyDescent="0.15">
      <c r="G31680"/>
      <c r="H31680"/>
      <c r="I31680"/>
      <c r="J31680"/>
      <c r="K31680"/>
      <c r="L31680" s="172"/>
    </row>
    <row r="31681" spans="7:12" x14ac:dyDescent="0.15">
      <c r="G31681"/>
      <c r="H31681"/>
      <c r="I31681"/>
      <c r="J31681"/>
      <c r="K31681"/>
      <c r="L31681" s="172"/>
    </row>
    <row r="31682" spans="7:12" x14ac:dyDescent="0.15">
      <c r="G31682"/>
      <c r="H31682"/>
      <c r="I31682"/>
      <c r="J31682"/>
      <c r="K31682"/>
      <c r="L31682" s="172"/>
    </row>
    <row r="31683" spans="7:12" x14ac:dyDescent="0.15">
      <c r="G31683"/>
      <c r="H31683"/>
      <c r="I31683"/>
      <c r="J31683"/>
      <c r="K31683"/>
      <c r="L31683" s="172"/>
    </row>
    <row r="31684" spans="7:12" x14ac:dyDescent="0.15">
      <c r="G31684"/>
      <c r="H31684"/>
      <c r="I31684"/>
      <c r="J31684"/>
      <c r="K31684"/>
      <c r="L31684" s="172"/>
    </row>
    <row r="31685" spans="7:12" x14ac:dyDescent="0.15">
      <c r="G31685"/>
      <c r="H31685"/>
      <c r="I31685"/>
      <c r="J31685"/>
      <c r="K31685"/>
      <c r="L31685" s="172"/>
    </row>
    <row r="31686" spans="7:12" x14ac:dyDescent="0.15">
      <c r="G31686"/>
      <c r="H31686"/>
      <c r="I31686"/>
      <c r="J31686"/>
      <c r="K31686"/>
      <c r="L31686" s="172"/>
    </row>
    <row r="31687" spans="7:12" x14ac:dyDescent="0.15">
      <c r="G31687"/>
      <c r="H31687"/>
      <c r="I31687"/>
      <c r="J31687"/>
      <c r="K31687"/>
      <c r="L31687" s="172"/>
    </row>
    <row r="31688" spans="7:12" x14ac:dyDescent="0.15">
      <c r="G31688"/>
      <c r="H31688"/>
      <c r="I31688"/>
      <c r="J31688"/>
      <c r="K31688"/>
      <c r="L31688" s="172"/>
    </row>
    <row r="31689" spans="7:12" x14ac:dyDescent="0.15">
      <c r="G31689"/>
      <c r="H31689"/>
      <c r="I31689"/>
      <c r="J31689"/>
      <c r="K31689"/>
      <c r="L31689" s="172"/>
    </row>
    <row r="31690" spans="7:12" x14ac:dyDescent="0.15">
      <c r="G31690"/>
      <c r="H31690"/>
      <c r="I31690"/>
      <c r="J31690"/>
      <c r="K31690"/>
      <c r="L31690" s="172"/>
    </row>
    <row r="31691" spans="7:12" x14ac:dyDescent="0.15">
      <c r="G31691"/>
      <c r="H31691"/>
      <c r="I31691"/>
      <c r="J31691"/>
      <c r="K31691"/>
      <c r="L31691" s="172"/>
    </row>
    <row r="31692" spans="7:12" x14ac:dyDescent="0.15">
      <c r="G31692"/>
      <c r="H31692"/>
      <c r="I31692"/>
      <c r="J31692"/>
      <c r="K31692"/>
      <c r="L31692" s="172"/>
    </row>
    <row r="31693" spans="7:12" x14ac:dyDescent="0.15">
      <c r="G31693"/>
      <c r="H31693"/>
      <c r="I31693"/>
      <c r="J31693"/>
      <c r="K31693"/>
      <c r="L31693" s="172"/>
    </row>
    <row r="31694" spans="7:12" x14ac:dyDescent="0.15">
      <c r="G31694"/>
      <c r="H31694"/>
      <c r="I31694"/>
      <c r="J31694"/>
      <c r="K31694"/>
      <c r="L31694" s="172"/>
    </row>
    <row r="31695" spans="7:12" x14ac:dyDescent="0.15">
      <c r="G31695"/>
      <c r="H31695"/>
      <c r="I31695"/>
      <c r="J31695"/>
      <c r="K31695"/>
      <c r="L31695" s="172"/>
    </row>
    <row r="31696" spans="7:12" x14ac:dyDescent="0.15">
      <c r="G31696"/>
      <c r="H31696"/>
      <c r="I31696"/>
      <c r="J31696"/>
      <c r="K31696"/>
      <c r="L31696" s="172"/>
    </row>
    <row r="31697" spans="7:12" x14ac:dyDescent="0.15">
      <c r="G31697"/>
      <c r="H31697"/>
      <c r="I31697"/>
      <c r="J31697"/>
      <c r="K31697"/>
      <c r="L31697" s="172"/>
    </row>
    <row r="31698" spans="7:12" x14ac:dyDescent="0.15">
      <c r="G31698"/>
      <c r="H31698"/>
      <c r="I31698"/>
      <c r="J31698"/>
      <c r="K31698"/>
      <c r="L31698" s="172"/>
    </row>
    <row r="31699" spans="7:12" x14ac:dyDescent="0.15">
      <c r="G31699"/>
      <c r="H31699"/>
      <c r="I31699"/>
      <c r="J31699"/>
      <c r="K31699"/>
      <c r="L31699" s="172"/>
    </row>
    <row r="31700" spans="7:12" x14ac:dyDescent="0.15">
      <c r="G31700"/>
      <c r="H31700"/>
      <c r="I31700"/>
      <c r="J31700"/>
      <c r="K31700"/>
      <c r="L31700" s="172"/>
    </row>
    <row r="31701" spans="7:12" x14ac:dyDescent="0.15">
      <c r="G31701"/>
      <c r="H31701"/>
      <c r="I31701"/>
      <c r="J31701"/>
      <c r="K31701"/>
      <c r="L31701" s="172"/>
    </row>
    <row r="31702" spans="7:12" x14ac:dyDescent="0.15">
      <c r="G31702"/>
      <c r="H31702"/>
      <c r="I31702"/>
      <c r="J31702"/>
      <c r="K31702"/>
      <c r="L31702" s="172"/>
    </row>
    <row r="31703" spans="7:12" x14ac:dyDescent="0.15">
      <c r="G31703"/>
      <c r="H31703"/>
      <c r="I31703"/>
      <c r="J31703"/>
      <c r="K31703"/>
      <c r="L31703" s="172"/>
    </row>
    <row r="31704" spans="7:12" x14ac:dyDescent="0.15">
      <c r="G31704"/>
      <c r="H31704"/>
      <c r="I31704"/>
      <c r="J31704"/>
      <c r="K31704"/>
      <c r="L31704" s="172"/>
    </row>
    <row r="31705" spans="7:12" x14ac:dyDescent="0.15">
      <c r="G31705"/>
      <c r="H31705"/>
      <c r="I31705"/>
      <c r="J31705"/>
      <c r="K31705"/>
      <c r="L31705" s="172"/>
    </row>
    <row r="31706" spans="7:12" x14ac:dyDescent="0.15">
      <c r="G31706"/>
      <c r="H31706"/>
      <c r="I31706"/>
      <c r="J31706"/>
      <c r="K31706"/>
      <c r="L31706" s="172"/>
    </row>
    <row r="31707" spans="7:12" x14ac:dyDescent="0.15">
      <c r="G31707"/>
      <c r="H31707"/>
      <c r="I31707"/>
      <c r="J31707"/>
      <c r="K31707"/>
      <c r="L31707" s="172"/>
    </row>
    <row r="31708" spans="7:12" x14ac:dyDescent="0.15">
      <c r="G31708"/>
      <c r="H31708"/>
      <c r="I31708"/>
      <c r="J31708"/>
      <c r="K31708"/>
      <c r="L31708" s="172"/>
    </row>
    <row r="31709" spans="7:12" x14ac:dyDescent="0.15">
      <c r="G31709"/>
      <c r="H31709"/>
      <c r="I31709"/>
      <c r="J31709"/>
      <c r="K31709"/>
      <c r="L31709" s="172"/>
    </row>
    <row r="31710" spans="7:12" x14ac:dyDescent="0.15">
      <c r="G31710"/>
      <c r="H31710"/>
      <c r="I31710"/>
      <c r="J31710"/>
      <c r="K31710"/>
      <c r="L31710" s="172"/>
    </row>
    <row r="31711" spans="7:12" x14ac:dyDescent="0.15">
      <c r="G31711"/>
      <c r="H31711"/>
      <c r="I31711"/>
      <c r="J31711"/>
      <c r="K31711"/>
      <c r="L31711" s="172"/>
    </row>
    <row r="31712" spans="7:12" x14ac:dyDescent="0.15">
      <c r="G31712"/>
      <c r="H31712"/>
      <c r="I31712"/>
      <c r="J31712"/>
      <c r="K31712"/>
      <c r="L31712" s="172"/>
    </row>
    <row r="31713" spans="7:12" x14ac:dyDescent="0.15">
      <c r="G31713"/>
      <c r="H31713"/>
      <c r="I31713"/>
      <c r="J31713"/>
      <c r="K31713"/>
      <c r="L31713" s="172"/>
    </row>
    <row r="31714" spans="7:12" x14ac:dyDescent="0.15">
      <c r="G31714"/>
      <c r="H31714"/>
      <c r="I31714"/>
      <c r="J31714"/>
      <c r="K31714"/>
      <c r="L31714" s="172"/>
    </row>
    <row r="31715" spans="7:12" x14ac:dyDescent="0.15">
      <c r="G31715"/>
      <c r="H31715"/>
      <c r="I31715"/>
      <c r="J31715"/>
      <c r="K31715"/>
      <c r="L31715" s="172"/>
    </row>
    <row r="31716" spans="7:12" x14ac:dyDescent="0.15">
      <c r="G31716"/>
      <c r="H31716"/>
      <c r="I31716"/>
      <c r="J31716"/>
      <c r="K31716"/>
      <c r="L31716" s="172"/>
    </row>
    <row r="31717" spans="7:12" x14ac:dyDescent="0.15">
      <c r="G31717"/>
      <c r="H31717"/>
      <c r="I31717"/>
      <c r="J31717"/>
      <c r="K31717"/>
      <c r="L31717" s="172"/>
    </row>
    <row r="31718" spans="7:12" x14ac:dyDescent="0.15">
      <c r="G31718"/>
      <c r="H31718"/>
      <c r="I31718"/>
      <c r="J31718"/>
      <c r="K31718"/>
      <c r="L31718" s="172"/>
    </row>
    <row r="31719" spans="7:12" x14ac:dyDescent="0.15">
      <c r="G31719"/>
      <c r="H31719"/>
      <c r="I31719"/>
      <c r="J31719"/>
      <c r="K31719"/>
      <c r="L31719" s="172"/>
    </row>
    <row r="31720" spans="7:12" x14ac:dyDescent="0.15">
      <c r="G31720"/>
      <c r="H31720"/>
      <c r="I31720"/>
      <c r="J31720"/>
      <c r="K31720"/>
      <c r="L31720" s="172"/>
    </row>
    <row r="31721" spans="7:12" x14ac:dyDescent="0.15">
      <c r="G31721"/>
      <c r="H31721"/>
      <c r="I31721"/>
      <c r="J31721"/>
      <c r="K31721"/>
      <c r="L31721" s="172"/>
    </row>
    <row r="31722" spans="7:12" x14ac:dyDescent="0.15">
      <c r="G31722"/>
      <c r="H31722"/>
      <c r="I31722"/>
      <c r="J31722"/>
      <c r="K31722"/>
      <c r="L31722" s="172"/>
    </row>
    <row r="31723" spans="7:12" x14ac:dyDescent="0.15">
      <c r="G31723"/>
      <c r="H31723"/>
      <c r="I31723"/>
      <c r="J31723"/>
      <c r="K31723"/>
      <c r="L31723" s="172"/>
    </row>
    <row r="31724" spans="7:12" x14ac:dyDescent="0.15">
      <c r="G31724"/>
      <c r="H31724"/>
      <c r="I31724"/>
      <c r="J31724"/>
      <c r="K31724"/>
      <c r="L31724" s="172"/>
    </row>
    <row r="31725" spans="7:12" x14ac:dyDescent="0.15">
      <c r="G31725"/>
      <c r="H31725"/>
      <c r="I31725"/>
      <c r="J31725"/>
      <c r="K31725"/>
      <c r="L31725" s="172"/>
    </row>
    <row r="31726" spans="7:12" x14ac:dyDescent="0.15">
      <c r="G31726"/>
      <c r="H31726"/>
      <c r="I31726"/>
      <c r="J31726"/>
      <c r="K31726"/>
      <c r="L31726" s="172"/>
    </row>
    <row r="31727" spans="7:12" x14ac:dyDescent="0.15">
      <c r="G31727"/>
      <c r="H31727"/>
      <c r="I31727"/>
      <c r="J31727"/>
      <c r="K31727"/>
      <c r="L31727" s="172"/>
    </row>
    <row r="31728" spans="7:12" x14ac:dyDescent="0.15">
      <c r="G31728"/>
      <c r="H31728"/>
      <c r="I31728"/>
      <c r="J31728"/>
      <c r="K31728"/>
      <c r="L31728" s="172"/>
    </row>
    <row r="31729" spans="7:12" x14ac:dyDescent="0.15">
      <c r="G31729"/>
      <c r="H31729"/>
      <c r="I31729"/>
      <c r="J31729"/>
      <c r="K31729"/>
      <c r="L31729" s="172"/>
    </row>
    <row r="31730" spans="7:12" x14ac:dyDescent="0.15">
      <c r="G31730"/>
      <c r="H31730"/>
      <c r="I31730"/>
      <c r="J31730"/>
      <c r="K31730"/>
      <c r="L31730" s="172"/>
    </row>
    <row r="31731" spans="7:12" x14ac:dyDescent="0.15">
      <c r="G31731"/>
      <c r="H31731"/>
      <c r="I31731"/>
      <c r="J31731"/>
      <c r="K31731"/>
      <c r="L31731" s="172"/>
    </row>
    <row r="31732" spans="7:12" x14ac:dyDescent="0.15">
      <c r="G31732"/>
      <c r="H31732"/>
      <c r="I31732"/>
      <c r="J31732"/>
      <c r="K31732"/>
      <c r="L31732" s="172"/>
    </row>
    <row r="31733" spans="7:12" x14ac:dyDescent="0.15">
      <c r="G31733"/>
      <c r="H31733"/>
      <c r="I31733"/>
      <c r="J31733"/>
      <c r="K31733"/>
      <c r="L31733" s="172"/>
    </row>
    <row r="31734" spans="7:12" x14ac:dyDescent="0.15">
      <c r="G31734"/>
      <c r="H31734"/>
      <c r="I31734"/>
      <c r="J31734"/>
      <c r="K31734"/>
      <c r="L31734" s="172"/>
    </row>
    <row r="31735" spans="7:12" x14ac:dyDescent="0.15">
      <c r="G31735"/>
      <c r="H31735"/>
      <c r="I31735"/>
      <c r="J31735"/>
      <c r="K31735"/>
      <c r="L31735" s="172"/>
    </row>
    <row r="31736" spans="7:12" x14ac:dyDescent="0.15">
      <c r="G31736"/>
      <c r="H31736"/>
      <c r="I31736"/>
      <c r="J31736"/>
      <c r="K31736"/>
      <c r="L31736" s="172"/>
    </row>
    <row r="31737" spans="7:12" x14ac:dyDescent="0.15">
      <c r="G31737"/>
      <c r="H31737"/>
      <c r="I31737"/>
      <c r="J31737"/>
      <c r="K31737"/>
      <c r="L31737" s="172"/>
    </row>
    <row r="31738" spans="7:12" x14ac:dyDescent="0.15">
      <c r="G31738"/>
      <c r="H31738"/>
      <c r="I31738"/>
      <c r="J31738"/>
      <c r="K31738"/>
      <c r="L31738" s="172"/>
    </row>
    <row r="31739" spans="7:12" x14ac:dyDescent="0.15">
      <c r="G31739"/>
      <c r="H31739"/>
      <c r="I31739"/>
      <c r="J31739"/>
      <c r="K31739"/>
      <c r="L31739" s="172"/>
    </row>
    <row r="31740" spans="7:12" x14ac:dyDescent="0.15">
      <c r="G31740"/>
      <c r="H31740"/>
      <c r="I31740"/>
      <c r="J31740"/>
      <c r="K31740"/>
      <c r="L31740" s="172"/>
    </row>
    <row r="31741" spans="7:12" x14ac:dyDescent="0.15">
      <c r="G31741"/>
      <c r="H31741"/>
      <c r="I31741"/>
      <c r="J31741"/>
      <c r="K31741"/>
      <c r="L31741" s="172"/>
    </row>
    <row r="31742" spans="7:12" x14ac:dyDescent="0.15">
      <c r="G31742"/>
      <c r="H31742"/>
      <c r="I31742"/>
      <c r="J31742"/>
      <c r="K31742"/>
      <c r="L31742" s="172"/>
    </row>
    <row r="31743" spans="7:12" x14ac:dyDescent="0.15">
      <c r="G31743"/>
      <c r="H31743"/>
      <c r="I31743"/>
      <c r="J31743"/>
      <c r="K31743"/>
      <c r="L31743" s="172"/>
    </row>
    <row r="31744" spans="7:12" x14ac:dyDescent="0.15">
      <c r="G31744"/>
      <c r="H31744"/>
      <c r="I31744"/>
      <c r="J31744"/>
      <c r="K31744"/>
      <c r="L31744" s="172"/>
    </row>
    <row r="31745" spans="7:12" x14ac:dyDescent="0.15">
      <c r="G31745"/>
      <c r="H31745"/>
      <c r="I31745"/>
      <c r="J31745"/>
      <c r="K31745"/>
      <c r="L31745" s="172"/>
    </row>
    <row r="31746" spans="7:12" x14ac:dyDescent="0.15">
      <c r="G31746"/>
      <c r="H31746"/>
      <c r="I31746"/>
      <c r="J31746"/>
      <c r="K31746"/>
      <c r="L31746" s="172"/>
    </row>
    <row r="31747" spans="7:12" x14ac:dyDescent="0.15">
      <c r="G31747"/>
      <c r="H31747"/>
      <c r="I31747"/>
      <c r="J31747"/>
      <c r="K31747"/>
      <c r="L31747" s="172"/>
    </row>
    <row r="31748" spans="7:12" x14ac:dyDescent="0.15">
      <c r="G31748"/>
      <c r="H31748"/>
      <c r="I31748"/>
      <c r="J31748"/>
      <c r="K31748"/>
      <c r="L31748" s="172"/>
    </row>
    <row r="31749" spans="7:12" x14ac:dyDescent="0.15">
      <c r="G31749"/>
      <c r="H31749"/>
      <c r="I31749"/>
      <c r="J31749"/>
      <c r="K31749"/>
      <c r="L31749" s="172"/>
    </row>
    <row r="31750" spans="7:12" x14ac:dyDescent="0.15">
      <c r="G31750"/>
      <c r="H31750"/>
      <c r="I31750"/>
      <c r="J31750"/>
      <c r="K31750"/>
      <c r="L31750" s="172"/>
    </row>
    <row r="31751" spans="7:12" x14ac:dyDescent="0.15">
      <c r="G31751"/>
      <c r="H31751"/>
      <c r="I31751"/>
      <c r="J31751"/>
      <c r="K31751"/>
      <c r="L31751" s="172"/>
    </row>
    <row r="31752" spans="7:12" x14ac:dyDescent="0.15">
      <c r="G31752"/>
      <c r="H31752"/>
      <c r="I31752"/>
      <c r="J31752"/>
      <c r="K31752"/>
      <c r="L31752" s="172"/>
    </row>
    <row r="31753" spans="7:12" x14ac:dyDescent="0.15">
      <c r="G31753"/>
      <c r="H31753"/>
      <c r="I31753"/>
      <c r="J31753"/>
      <c r="K31753"/>
      <c r="L31753" s="172"/>
    </row>
    <row r="31754" spans="7:12" x14ac:dyDescent="0.15">
      <c r="G31754"/>
      <c r="H31754"/>
      <c r="I31754"/>
      <c r="J31754"/>
      <c r="K31754"/>
      <c r="L31754" s="172"/>
    </row>
    <row r="31755" spans="7:12" x14ac:dyDescent="0.15">
      <c r="G31755"/>
      <c r="H31755"/>
      <c r="I31755"/>
      <c r="J31755"/>
      <c r="K31755"/>
      <c r="L31755" s="172"/>
    </row>
    <row r="31756" spans="7:12" x14ac:dyDescent="0.15">
      <c r="G31756"/>
      <c r="H31756"/>
      <c r="I31756"/>
      <c r="J31756"/>
      <c r="K31756"/>
      <c r="L31756" s="172"/>
    </row>
    <row r="31757" spans="7:12" x14ac:dyDescent="0.15">
      <c r="G31757"/>
      <c r="H31757"/>
      <c r="I31757"/>
      <c r="J31757"/>
      <c r="K31757"/>
      <c r="L31757" s="172"/>
    </row>
    <row r="31758" spans="7:12" x14ac:dyDescent="0.15">
      <c r="G31758"/>
      <c r="H31758"/>
      <c r="I31758"/>
      <c r="J31758"/>
      <c r="K31758"/>
      <c r="L31758" s="172"/>
    </row>
    <row r="31759" spans="7:12" x14ac:dyDescent="0.15">
      <c r="G31759"/>
      <c r="H31759"/>
      <c r="I31759"/>
      <c r="J31759"/>
      <c r="K31759"/>
      <c r="L31759" s="172"/>
    </row>
    <row r="31760" spans="7:12" x14ac:dyDescent="0.15">
      <c r="G31760"/>
      <c r="H31760"/>
      <c r="I31760"/>
      <c r="J31760"/>
      <c r="K31760"/>
      <c r="L31760" s="172"/>
    </row>
    <row r="31761" spans="7:12" x14ac:dyDescent="0.15">
      <c r="G31761"/>
      <c r="H31761"/>
      <c r="I31761"/>
      <c r="J31761"/>
      <c r="K31761"/>
      <c r="L31761" s="172"/>
    </row>
    <row r="31762" spans="7:12" x14ac:dyDescent="0.15">
      <c r="G31762"/>
      <c r="H31762"/>
      <c r="I31762"/>
      <c r="J31762"/>
      <c r="K31762"/>
      <c r="L31762" s="172"/>
    </row>
    <row r="31763" spans="7:12" x14ac:dyDescent="0.15">
      <c r="G31763"/>
      <c r="H31763"/>
      <c r="I31763"/>
      <c r="J31763"/>
      <c r="K31763"/>
      <c r="L31763" s="172"/>
    </row>
    <row r="31764" spans="7:12" x14ac:dyDescent="0.15">
      <c r="G31764"/>
      <c r="H31764"/>
      <c r="I31764"/>
      <c r="J31764"/>
      <c r="K31764"/>
      <c r="L31764" s="172"/>
    </row>
    <row r="31765" spans="7:12" x14ac:dyDescent="0.15">
      <c r="G31765"/>
      <c r="H31765"/>
      <c r="I31765"/>
      <c r="J31765"/>
      <c r="K31765"/>
      <c r="L31765" s="172"/>
    </row>
    <row r="31766" spans="7:12" x14ac:dyDescent="0.15">
      <c r="G31766"/>
      <c r="H31766"/>
      <c r="I31766"/>
      <c r="J31766"/>
      <c r="K31766"/>
      <c r="L31766" s="172"/>
    </row>
    <row r="31767" spans="7:12" x14ac:dyDescent="0.15">
      <c r="G31767"/>
      <c r="H31767"/>
      <c r="I31767"/>
      <c r="J31767"/>
      <c r="K31767"/>
      <c r="L31767" s="172"/>
    </row>
    <row r="31768" spans="7:12" x14ac:dyDescent="0.15">
      <c r="G31768"/>
      <c r="H31768"/>
      <c r="I31768"/>
      <c r="J31768"/>
      <c r="K31768"/>
      <c r="L31768" s="172"/>
    </row>
    <row r="31769" spans="7:12" x14ac:dyDescent="0.15">
      <c r="G31769"/>
      <c r="H31769"/>
      <c r="I31769"/>
      <c r="J31769"/>
      <c r="K31769"/>
      <c r="L31769" s="172"/>
    </row>
    <row r="31770" spans="7:12" x14ac:dyDescent="0.15">
      <c r="G31770"/>
      <c r="H31770"/>
      <c r="I31770"/>
      <c r="J31770"/>
      <c r="K31770"/>
      <c r="L31770" s="172"/>
    </row>
    <row r="31771" spans="7:12" x14ac:dyDescent="0.15">
      <c r="G31771"/>
      <c r="H31771"/>
      <c r="I31771"/>
      <c r="J31771"/>
      <c r="K31771"/>
      <c r="L31771" s="172"/>
    </row>
    <row r="31772" spans="7:12" x14ac:dyDescent="0.15">
      <c r="G31772"/>
      <c r="H31772"/>
      <c r="I31772"/>
      <c r="J31772"/>
      <c r="K31772"/>
      <c r="L31772" s="172"/>
    </row>
    <row r="31773" spans="7:12" x14ac:dyDescent="0.15">
      <c r="G31773"/>
      <c r="H31773"/>
      <c r="I31773"/>
      <c r="J31773"/>
      <c r="K31773"/>
      <c r="L31773" s="172"/>
    </row>
    <row r="31774" spans="7:12" x14ac:dyDescent="0.15">
      <c r="G31774"/>
      <c r="H31774"/>
      <c r="I31774"/>
      <c r="J31774"/>
      <c r="K31774"/>
      <c r="L31774" s="172"/>
    </row>
    <row r="31775" spans="7:12" x14ac:dyDescent="0.15">
      <c r="G31775"/>
      <c r="H31775"/>
      <c r="I31775"/>
      <c r="J31775"/>
      <c r="K31775"/>
      <c r="L31775" s="172"/>
    </row>
    <row r="31776" spans="7:12" x14ac:dyDescent="0.15">
      <c r="G31776"/>
      <c r="H31776"/>
      <c r="I31776"/>
      <c r="J31776"/>
      <c r="K31776"/>
      <c r="L31776" s="172"/>
    </row>
    <row r="31777" spans="7:12" x14ac:dyDescent="0.15">
      <c r="G31777"/>
      <c r="H31777"/>
      <c r="I31777"/>
      <c r="J31777"/>
      <c r="K31777"/>
      <c r="L31777" s="172"/>
    </row>
    <row r="31778" spans="7:12" x14ac:dyDescent="0.15">
      <c r="G31778"/>
      <c r="H31778"/>
      <c r="I31778"/>
      <c r="J31778"/>
      <c r="K31778"/>
      <c r="L31778" s="172"/>
    </row>
    <row r="31779" spans="7:12" x14ac:dyDescent="0.15">
      <c r="G31779"/>
      <c r="H31779"/>
      <c r="I31779"/>
      <c r="J31779"/>
      <c r="K31779"/>
      <c r="L31779" s="172"/>
    </row>
    <row r="31780" spans="7:12" x14ac:dyDescent="0.15">
      <c r="G31780"/>
      <c r="H31780"/>
      <c r="I31780"/>
      <c r="J31780"/>
      <c r="K31780"/>
      <c r="L31780" s="172"/>
    </row>
    <row r="31781" spans="7:12" x14ac:dyDescent="0.15">
      <c r="G31781"/>
      <c r="H31781"/>
      <c r="I31781"/>
      <c r="J31781"/>
      <c r="K31781"/>
      <c r="L31781" s="172"/>
    </row>
    <row r="31782" spans="7:12" x14ac:dyDescent="0.15">
      <c r="G31782"/>
      <c r="H31782"/>
      <c r="I31782"/>
      <c r="J31782"/>
      <c r="K31782"/>
      <c r="L31782" s="172"/>
    </row>
    <row r="31783" spans="7:12" x14ac:dyDescent="0.15">
      <c r="G31783"/>
      <c r="H31783"/>
      <c r="I31783"/>
      <c r="J31783"/>
      <c r="K31783"/>
      <c r="L31783" s="172"/>
    </row>
    <row r="31784" spans="7:12" x14ac:dyDescent="0.15">
      <c r="G31784"/>
      <c r="H31784"/>
      <c r="I31784"/>
      <c r="J31784"/>
      <c r="K31784"/>
      <c r="L31784" s="172"/>
    </row>
    <row r="31785" spans="7:12" x14ac:dyDescent="0.15">
      <c r="G31785"/>
      <c r="H31785"/>
      <c r="I31785"/>
      <c r="J31785"/>
      <c r="K31785"/>
      <c r="L31785" s="172"/>
    </row>
    <row r="31786" spans="7:12" x14ac:dyDescent="0.15">
      <c r="G31786"/>
      <c r="H31786"/>
      <c r="I31786"/>
      <c r="J31786"/>
      <c r="K31786"/>
      <c r="L31786" s="172"/>
    </row>
    <row r="31787" spans="7:12" x14ac:dyDescent="0.15">
      <c r="G31787"/>
      <c r="H31787"/>
      <c r="I31787"/>
      <c r="J31787"/>
      <c r="K31787"/>
      <c r="L31787" s="172"/>
    </row>
    <row r="31788" spans="7:12" x14ac:dyDescent="0.15">
      <c r="G31788"/>
      <c r="H31788"/>
      <c r="I31788"/>
      <c r="J31788"/>
      <c r="K31788"/>
      <c r="L31788" s="172"/>
    </row>
    <row r="31789" spans="7:12" x14ac:dyDescent="0.15">
      <c r="G31789"/>
      <c r="H31789"/>
      <c r="I31789"/>
      <c r="J31789"/>
      <c r="K31789"/>
      <c r="L31789" s="172"/>
    </row>
    <row r="31790" spans="7:12" x14ac:dyDescent="0.15">
      <c r="G31790"/>
      <c r="H31790"/>
      <c r="I31790"/>
      <c r="J31790"/>
      <c r="K31790"/>
      <c r="L31790" s="172"/>
    </row>
    <row r="31791" spans="7:12" x14ac:dyDescent="0.15">
      <c r="G31791"/>
      <c r="H31791"/>
      <c r="I31791"/>
      <c r="J31791"/>
      <c r="K31791"/>
      <c r="L31791" s="172"/>
    </row>
    <row r="31792" spans="7:12" x14ac:dyDescent="0.15">
      <c r="G31792"/>
      <c r="H31792"/>
      <c r="I31792"/>
      <c r="J31792"/>
      <c r="K31792"/>
      <c r="L31792" s="172"/>
    </row>
    <row r="31793" spans="7:12" x14ac:dyDescent="0.15">
      <c r="G31793"/>
      <c r="H31793"/>
      <c r="I31793"/>
      <c r="J31793"/>
      <c r="K31793"/>
      <c r="L31793" s="172"/>
    </row>
    <row r="31794" spans="7:12" x14ac:dyDescent="0.15">
      <c r="G31794"/>
      <c r="H31794"/>
      <c r="I31794"/>
      <c r="J31794"/>
      <c r="K31794"/>
      <c r="L31794" s="172"/>
    </row>
    <row r="31795" spans="7:12" x14ac:dyDescent="0.15">
      <c r="G31795"/>
      <c r="H31795"/>
      <c r="I31795"/>
      <c r="J31795"/>
      <c r="K31795"/>
      <c r="L31795" s="172"/>
    </row>
    <row r="31796" spans="7:12" x14ac:dyDescent="0.15">
      <c r="G31796"/>
      <c r="H31796"/>
      <c r="I31796"/>
      <c r="J31796"/>
      <c r="K31796"/>
      <c r="L31796" s="172"/>
    </row>
    <row r="31797" spans="7:12" x14ac:dyDescent="0.15">
      <c r="G31797"/>
      <c r="H31797"/>
      <c r="I31797"/>
      <c r="J31797"/>
      <c r="K31797"/>
      <c r="L31797" s="172"/>
    </row>
    <row r="31798" spans="7:12" x14ac:dyDescent="0.15">
      <c r="G31798"/>
      <c r="H31798"/>
      <c r="I31798"/>
      <c r="J31798"/>
      <c r="K31798"/>
      <c r="L31798" s="172"/>
    </row>
    <row r="31799" spans="7:12" x14ac:dyDescent="0.15">
      <c r="G31799"/>
      <c r="H31799"/>
      <c r="I31799"/>
      <c r="J31799"/>
      <c r="K31799"/>
      <c r="L31799" s="172"/>
    </row>
    <row r="31800" spans="7:12" x14ac:dyDescent="0.15">
      <c r="G31800"/>
      <c r="H31800"/>
      <c r="I31800"/>
      <c r="J31800"/>
      <c r="K31800"/>
      <c r="L31800" s="172"/>
    </row>
    <row r="31801" spans="7:12" x14ac:dyDescent="0.15">
      <c r="G31801"/>
      <c r="H31801"/>
      <c r="I31801"/>
      <c r="J31801"/>
      <c r="K31801"/>
      <c r="L31801" s="172"/>
    </row>
    <row r="31802" spans="7:12" x14ac:dyDescent="0.15">
      <c r="G31802"/>
      <c r="H31802"/>
      <c r="I31802"/>
      <c r="J31802"/>
      <c r="K31802"/>
      <c r="L31802" s="172"/>
    </row>
    <row r="31803" spans="7:12" x14ac:dyDescent="0.15">
      <c r="G31803"/>
      <c r="H31803"/>
      <c r="I31803"/>
      <c r="J31803"/>
      <c r="K31803"/>
      <c r="L31803" s="172"/>
    </row>
    <row r="31804" spans="7:12" x14ac:dyDescent="0.15">
      <c r="G31804"/>
      <c r="H31804"/>
      <c r="I31804"/>
      <c r="J31804"/>
      <c r="K31804"/>
      <c r="L31804" s="172"/>
    </row>
    <row r="31805" spans="7:12" x14ac:dyDescent="0.15">
      <c r="G31805"/>
      <c r="H31805"/>
      <c r="I31805"/>
      <c r="J31805"/>
      <c r="K31805"/>
      <c r="L31805" s="172"/>
    </row>
    <row r="31806" spans="7:12" x14ac:dyDescent="0.15">
      <c r="G31806"/>
      <c r="H31806"/>
      <c r="I31806"/>
      <c r="J31806"/>
      <c r="K31806"/>
      <c r="L31806" s="172"/>
    </row>
    <row r="31807" spans="7:12" x14ac:dyDescent="0.15">
      <c r="G31807"/>
      <c r="H31807"/>
      <c r="I31807"/>
      <c r="J31807"/>
      <c r="K31807"/>
      <c r="L31807" s="172"/>
    </row>
    <row r="31808" spans="7:12" x14ac:dyDescent="0.15">
      <c r="G31808"/>
      <c r="H31808"/>
      <c r="I31808"/>
      <c r="J31808"/>
      <c r="K31808"/>
      <c r="L31808" s="172"/>
    </row>
    <row r="31809" spans="7:12" x14ac:dyDescent="0.15">
      <c r="G31809"/>
      <c r="H31809"/>
      <c r="I31809"/>
      <c r="J31809"/>
      <c r="K31809"/>
      <c r="L31809" s="172"/>
    </row>
    <row r="31810" spans="7:12" x14ac:dyDescent="0.15">
      <c r="G31810"/>
      <c r="H31810"/>
      <c r="I31810"/>
      <c r="J31810"/>
      <c r="K31810"/>
      <c r="L31810" s="172"/>
    </row>
    <row r="31811" spans="7:12" x14ac:dyDescent="0.15">
      <c r="G31811"/>
      <c r="H31811"/>
      <c r="I31811"/>
      <c r="J31811"/>
      <c r="K31811"/>
      <c r="L31811" s="172"/>
    </row>
    <row r="31812" spans="7:12" x14ac:dyDescent="0.15">
      <c r="G31812"/>
      <c r="H31812"/>
      <c r="I31812"/>
      <c r="J31812"/>
      <c r="K31812"/>
      <c r="L31812" s="172"/>
    </row>
    <row r="31813" spans="7:12" x14ac:dyDescent="0.15">
      <c r="G31813"/>
      <c r="H31813"/>
      <c r="I31813"/>
      <c r="J31813"/>
      <c r="K31813"/>
      <c r="L31813" s="172"/>
    </row>
    <row r="31814" spans="7:12" x14ac:dyDescent="0.15">
      <c r="G31814"/>
      <c r="H31814"/>
      <c r="I31814"/>
      <c r="J31814"/>
      <c r="K31814"/>
      <c r="L31814" s="172"/>
    </row>
    <row r="31815" spans="7:12" x14ac:dyDescent="0.15">
      <c r="G31815"/>
      <c r="H31815"/>
      <c r="I31815"/>
      <c r="J31815"/>
      <c r="K31815"/>
      <c r="L31815" s="172"/>
    </row>
    <row r="31816" spans="7:12" x14ac:dyDescent="0.15">
      <c r="G31816"/>
      <c r="H31816"/>
      <c r="I31816"/>
      <c r="J31816"/>
      <c r="K31816"/>
      <c r="L31816" s="172"/>
    </row>
    <row r="31817" spans="7:12" x14ac:dyDescent="0.15">
      <c r="G31817"/>
      <c r="H31817"/>
      <c r="I31817"/>
      <c r="J31817"/>
      <c r="K31817"/>
      <c r="L31817" s="172"/>
    </row>
    <row r="31818" spans="7:12" x14ac:dyDescent="0.15">
      <c r="G31818"/>
      <c r="H31818"/>
      <c r="I31818"/>
      <c r="J31818"/>
      <c r="K31818"/>
      <c r="L31818" s="172"/>
    </row>
    <row r="31819" spans="7:12" x14ac:dyDescent="0.15">
      <c r="G31819"/>
      <c r="H31819"/>
      <c r="I31819"/>
      <c r="J31819"/>
      <c r="K31819"/>
      <c r="L31819" s="172"/>
    </row>
    <row r="31820" spans="7:12" x14ac:dyDescent="0.15">
      <c r="G31820"/>
      <c r="H31820"/>
      <c r="I31820"/>
      <c r="J31820"/>
      <c r="K31820"/>
      <c r="L31820" s="172"/>
    </row>
    <row r="31821" spans="7:12" x14ac:dyDescent="0.15">
      <c r="G31821"/>
      <c r="H31821"/>
      <c r="I31821"/>
      <c r="J31821"/>
      <c r="K31821"/>
      <c r="L31821" s="172"/>
    </row>
    <row r="31822" spans="7:12" x14ac:dyDescent="0.15">
      <c r="G31822"/>
      <c r="H31822"/>
      <c r="I31822"/>
      <c r="J31822"/>
      <c r="K31822"/>
      <c r="L31822" s="172"/>
    </row>
    <row r="31823" spans="7:12" x14ac:dyDescent="0.15">
      <c r="G31823"/>
      <c r="H31823"/>
      <c r="I31823"/>
      <c r="J31823"/>
      <c r="K31823"/>
      <c r="L31823" s="172"/>
    </row>
    <row r="31824" spans="7:12" x14ac:dyDescent="0.15">
      <c r="G31824"/>
      <c r="H31824"/>
      <c r="I31824"/>
      <c r="J31824"/>
      <c r="K31824"/>
      <c r="L31824" s="172"/>
    </row>
    <row r="31825" spans="7:12" x14ac:dyDescent="0.15">
      <c r="G31825"/>
      <c r="H31825"/>
      <c r="I31825"/>
      <c r="J31825"/>
      <c r="K31825"/>
      <c r="L31825" s="172"/>
    </row>
    <row r="31826" spans="7:12" x14ac:dyDescent="0.15">
      <c r="G31826"/>
      <c r="H31826"/>
      <c r="I31826"/>
      <c r="J31826"/>
      <c r="K31826"/>
      <c r="L31826" s="172"/>
    </row>
    <row r="31827" spans="7:12" x14ac:dyDescent="0.15">
      <c r="G31827"/>
      <c r="H31827"/>
      <c r="I31827"/>
      <c r="J31827"/>
      <c r="K31827"/>
      <c r="L31827" s="172"/>
    </row>
    <row r="31828" spans="7:12" x14ac:dyDescent="0.15">
      <c r="G31828"/>
      <c r="H31828"/>
      <c r="I31828"/>
      <c r="J31828"/>
      <c r="K31828"/>
      <c r="L31828" s="172"/>
    </row>
    <row r="31829" spans="7:12" x14ac:dyDescent="0.15">
      <c r="G31829"/>
      <c r="H31829"/>
      <c r="I31829"/>
      <c r="J31829"/>
      <c r="K31829"/>
      <c r="L31829" s="172"/>
    </row>
    <row r="31830" spans="7:12" x14ac:dyDescent="0.15">
      <c r="G31830"/>
      <c r="H31830"/>
      <c r="I31830"/>
      <c r="J31830"/>
      <c r="K31830"/>
      <c r="L31830" s="172"/>
    </row>
    <row r="31831" spans="7:12" x14ac:dyDescent="0.15">
      <c r="G31831"/>
      <c r="H31831"/>
      <c r="I31831"/>
      <c r="J31831"/>
      <c r="K31831"/>
      <c r="L31831" s="172"/>
    </row>
    <row r="31832" spans="7:12" x14ac:dyDescent="0.15">
      <c r="G31832"/>
      <c r="H31832"/>
      <c r="I31832"/>
      <c r="J31832"/>
      <c r="K31832"/>
      <c r="L31832" s="172"/>
    </row>
    <row r="31833" spans="7:12" x14ac:dyDescent="0.15">
      <c r="G31833"/>
      <c r="H31833"/>
      <c r="I31833"/>
      <c r="J31833"/>
      <c r="K31833"/>
      <c r="L31833" s="172"/>
    </row>
    <row r="31834" spans="7:12" x14ac:dyDescent="0.15">
      <c r="G31834"/>
      <c r="H31834"/>
      <c r="I31834"/>
      <c r="J31834"/>
      <c r="K31834"/>
      <c r="L31834" s="172"/>
    </row>
    <row r="31835" spans="7:12" x14ac:dyDescent="0.15">
      <c r="G31835"/>
      <c r="H31835"/>
      <c r="I31835"/>
      <c r="J31835"/>
      <c r="K31835"/>
      <c r="L31835" s="172"/>
    </row>
    <row r="31836" spans="7:12" x14ac:dyDescent="0.15">
      <c r="G31836"/>
      <c r="H31836"/>
      <c r="I31836"/>
      <c r="J31836"/>
      <c r="K31836"/>
      <c r="L31836" s="172"/>
    </row>
    <row r="31837" spans="7:12" x14ac:dyDescent="0.15">
      <c r="G31837"/>
      <c r="H31837"/>
      <c r="I31837"/>
      <c r="J31837"/>
      <c r="K31837"/>
      <c r="L31837" s="172"/>
    </row>
    <row r="31838" spans="7:12" x14ac:dyDescent="0.15">
      <c r="G31838"/>
      <c r="H31838"/>
      <c r="I31838"/>
      <c r="J31838"/>
      <c r="K31838"/>
      <c r="L31838" s="172"/>
    </row>
    <row r="31839" spans="7:12" x14ac:dyDescent="0.15">
      <c r="G31839"/>
      <c r="H31839"/>
      <c r="I31839"/>
      <c r="J31839"/>
      <c r="K31839"/>
      <c r="L31839" s="172"/>
    </row>
    <row r="31840" spans="7:12" x14ac:dyDescent="0.15">
      <c r="G31840"/>
      <c r="H31840"/>
      <c r="I31840"/>
      <c r="J31840"/>
      <c r="K31840"/>
      <c r="L31840" s="172"/>
    </row>
    <row r="31841" spans="7:12" x14ac:dyDescent="0.15">
      <c r="G31841"/>
      <c r="H31841"/>
      <c r="I31841"/>
      <c r="J31841"/>
      <c r="K31841"/>
      <c r="L31841" s="172"/>
    </row>
    <row r="31842" spans="7:12" x14ac:dyDescent="0.15">
      <c r="G31842"/>
      <c r="H31842"/>
      <c r="I31842"/>
      <c r="J31842"/>
      <c r="K31842"/>
      <c r="L31842" s="172"/>
    </row>
    <row r="31843" spans="7:12" x14ac:dyDescent="0.15">
      <c r="G31843"/>
      <c r="H31843"/>
      <c r="I31843"/>
      <c r="J31843"/>
      <c r="K31843"/>
      <c r="L31843" s="172"/>
    </row>
    <row r="31844" spans="7:12" x14ac:dyDescent="0.15">
      <c r="G31844"/>
      <c r="H31844"/>
      <c r="I31844"/>
      <c r="J31844"/>
      <c r="K31844"/>
      <c r="L31844" s="172"/>
    </row>
    <row r="31845" spans="7:12" x14ac:dyDescent="0.15">
      <c r="G31845"/>
      <c r="H31845"/>
      <c r="I31845"/>
      <c r="J31845"/>
      <c r="K31845"/>
      <c r="L31845" s="172"/>
    </row>
    <row r="31846" spans="7:12" x14ac:dyDescent="0.15">
      <c r="G31846"/>
      <c r="H31846"/>
      <c r="I31846"/>
      <c r="J31846"/>
      <c r="K31846"/>
      <c r="L31846" s="172"/>
    </row>
    <row r="31847" spans="7:12" x14ac:dyDescent="0.15">
      <c r="G31847"/>
      <c r="H31847"/>
      <c r="I31847"/>
      <c r="J31847"/>
      <c r="K31847"/>
      <c r="L31847" s="172"/>
    </row>
    <row r="31848" spans="7:12" x14ac:dyDescent="0.15">
      <c r="G31848"/>
      <c r="H31848"/>
      <c r="I31848"/>
      <c r="J31848"/>
      <c r="K31848"/>
      <c r="L31848" s="172"/>
    </row>
    <row r="31849" spans="7:12" x14ac:dyDescent="0.15">
      <c r="G31849"/>
      <c r="H31849"/>
      <c r="I31849"/>
      <c r="J31849"/>
      <c r="K31849"/>
      <c r="L31849" s="172"/>
    </row>
    <row r="31850" spans="7:12" x14ac:dyDescent="0.15">
      <c r="G31850"/>
      <c r="H31850"/>
      <c r="I31850"/>
      <c r="J31850"/>
      <c r="K31850"/>
      <c r="L31850" s="172"/>
    </row>
    <row r="31851" spans="7:12" x14ac:dyDescent="0.15">
      <c r="G31851"/>
      <c r="H31851"/>
      <c r="I31851"/>
      <c r="J31851"/>
      <c r="K31851"/>
      <c r="L31851" s="172"/>
    </row>
    <row r="31852" spans="7:12" x14ac:dyDescent="0.15">
      <c r="G31852"/>
      <c r="H31852"/>
      <c r="I31852"/>
      <c r="J31852"/>
      <c r="K31852"/>
      <c r="L31852" s="172"/>
    </row>
    <row r="31853" spans="7:12" x14ac:dyDescent="0.15">
      <c r="G31853"/>
      <c r="H31853"/>
      <c r="I31853"/>
      <c r="J31853"/>
      <c r="K31853"/>
      <c r="L31853" s="172"/>
    </row>
    <row r="31854" spans="7:12" x14ac:dyDescent="0.15">
      <c r="G31854"/>
      <c r="H31854"/>
      <c r="I31854"/>
      <c r="J31854"/>
      <c r="K31854"/>
      <c r="L31854" s="172"/>
    </row>
    <row r="31855" spans="7:12" x14ac:dyDescent="0.15">
      <c r="G31855"/>
      <c r="H31855"/>
      <c r="I31855"/>
      <c r="J31855"/>
      <c r="K31855"/>
      <c r="L31855" s="172"/>
    </row>
    <row r="31856" spans="7:12" x14ac:dyDescent="0.15">
      <c r="G31856"/>
      <c r="H31856"/>
      <c r="I31856"/>
      <c r="J31856"/>
      <c r="K31856"/>
      <c r="L31856" s="172"/>
    </row>
    <row r="31857" spans="7:12" x14ac:dyDescent="0.15">
      <c r="G31857"/>
      <c r="H31857"/>
      <c r="I31857"/>
      <c r="J31857"/>
      <c r="K31857"/>
      <c r="L31857" s="172"/>
    </row>
    <row r="31858" spans="7:12" x14ac:dyDescent="0.15">
      <c r="G31858"/>
      <c r="H31858"/>
      <c r="I31858"/>
      <c r="J31858"/>
      <c r="K31858"/>
      <c r="L31858" s="172"/>
    </row>
    <row r="31859" spans="7:12" x14ac:dyDescent="0.15">
      <c r="G31859"/>
      <c r="H31859"/>
      <c r="I31859"/>
      <c r="J31859"/>
      <c r="K31859"/>
      <c r="L31859" s="172"/>
    </row>
    <row r="31860" spans="7:12" x14ac:dyDescent="0.15">
      <c r="G31860"/>
      <c r="H31860"/>
      <c r="I31860"/>
      <c r="J31860"/>
      <c r="K31860"/>
      <c r="L31860" s="172"/>
    </row>
    <row r="31861" spans="7:12" x14ac:dyDescent="0.15">
      <c r="G31861"/>
      <c r="H31861"/>
      <c r="I31861"/>
      <c r="J31861"/>
      <c r="K31861"/>
      <c r="L31861" s="172"/>
    </row>
    <row r="31862" spans="7:12" x14ac:dyDescent="0.15">
      <c r="G31862"/>
      <c r="H31862"/>
      <c r="I31862"/>
      <c r="J31862"/>
      <c r="K31862"/>
      <c r="L31862" s="172"/>
    </row>
    <row r="31863" spans="7:12" x14ac:dyDescent="0.15">
      <c r="G31863"/>
      <c r="H31863"/>
      <c r="I31863"/>
      <c r="J31863"/>
      <c r="K31863"/>
      <c r="L31863" s="172"/>
    </row>
    <row r="31864" spans="7:12" x14ac:dyDescent="0.15">
      <c r="G31864"/>
      <c r="H31864"/>
      <c r="I31864"/>
      <c r="J31864"/>
      <c r="K31864"/>
      <c r="L31864" s="172"/>
    </row>
    <row r="31865" spans="7:12" x14ac:dyDescent="0.15">
      <c r="G31865"/>
      <c r="H31865"/>
      <c r="I31865"/>
      <c r="J31865"/>
      <c r="K31865"/>
      <c r="L31865" s="172"/>
    </row>
    <row r="31866" spans="7:12" x14ac:dyDescent="0.15">
      <c r="G31866"/>
      <c r="H31866"/>
      <c r="I31866"/>
      <c r="J31866"/>
      <c r="K31866"/>
      <c r="L31866" s="172"/>
    </row>
    <row r="31867" spans="7:12" x14ac:dyDescent="0.15">
      <c r="G31867"/>
      <c r="H31867"/>
      <c r="I31867"/>
      <c r="J31867"/>
      <c r="K31867"/>
      <c r="L31867" s="172"/>
    </row>
    <row r="31868" spans="7:12" x14ac:dyDescent="0.15">
      <c r="G31868"/>
      <c r="H31868"/>
      <c r="I31868"/>
      <c r="J31868"/>
      <c r="K31868"/>
      <c r="L31868" s="172"/>
    </row>
    <row r="31869" spans="7:12" x14ac:dyDescent="0.15">
      <c r="G31869"/>
      <c r="H31869"/>
      <c r="I31869"/>
      <c r="J31869"/>
      <c r="K31869"/>
      <c r="L31869" s="172"/>
    </row>
    <row r="31870" spans="7:12" x14ac:dyDescent="0.15">
      <c r="G31870"/>
      <c r="H31870"/>
      <c r="I31870"/>
      <c r="J31870"/>
      <c r="K31870"/>
      <c r="L31870" s="172"/>
    </row>
    <row r="31871" spans="7:12" x14ac:dyDescent="0.15">
      <c r="G31871"/>
      <c r="H31871"/>
      <c r="I31871"/>
      <c r="J31871"/>
      <c r="K31871"/>
      <c r="L31871" s="172"/>
    </row>
    <row r="31872" spans="7:12" x14ac:dyDescent="0.15">
      <c r="G31872"/>
      <c r="H31872"/>
      <c r="I31872"/>
      <c r="J31872"/>
      <c r="K31872"/>
      <c r="L31872" s="172"/>
    </row>
    <row r="31873" spans="7:12" x14ac:dyDescent="0.15">
      <c r="G31873"/>
      <c r="H31873"/>
      <c r="I31873"/>
      <c r="J31873"/>
      <c r="K31873"/>
      <c r="L31873" s="172"/>
    </row>
    <row r="31874" spans="7:12" x14ac:dyDescent="0.15">
      <c r="G31874"/>
      <c r="H31874"/>
      <c r="I31874"/>
      <c r="J31874"/>
      <c r="K31874"/>
      <c r="L31874" s="172"/>
    </row>
    <row r="31875" spans="7:12" x14ac:dyDescent="0.15">
      <c r="G31875"/>
      <c r="H31875"/>
      <c r="I31875"/>
      <c r="J31875"/>
      <c r="K31875"/>
      <c r="L31875" s="172"/>
    </row>
    <row r="31876" spans="7:12" x14ac:dyDescent="0.15">
      <c r="G31876"/>
      <c r="H31876"/>
      <c r="I31876"/>
      <c r="J31876"/>
      <c r="K31876"/>
      <c r="L31876" s="172"/>
    </row>
    <row r="31877" spans="7:12" x14ac:dyDescent="0.15">
      <c r="G31877"/>
      <c r="H31877"/>
      <c r="I31877"/>
      <c r="J31877"/>
      <c r="K31877"/>
      <c r="L31877" s="172"/>
    </row>
    <row r="31878" spans="7:12" x14ac:dyDescent="0.15">
      <c r="G31878"/>
      <c r="H31878"/>
      <c r="I31878"/>
      <c r="J31878"/>
      <c r="K31878"/>
      <c r="L31878" s="172"/>
    </row>
    <row r="31879" spans="7:12" x14ac:dyDescent="0.15">
      <c r="G31879"/>
      <c r="H31879"/>
      <c r="I31879"/>
      <c r="J31879"/>
      <c r="K31879"/>
      <c r="L31879" s="172"/>
    </row>
    <row r="31880" spans="7:12" x14ac:dyDescent="0.15">
      <c r="G31880"/>
      <c r="H31880"/>
      <c r="I31880"/>
      <c r="J31880"/>
      <c r="K31880"/>
      <c r="L31880" s="172"/>
    </row>
    <row r="31881" spans="7:12" x14ac:dyDescent="0.15">
      <c r="G31881"/>
      <c r="H31881"/>
      <c r="I31881"/>
      <c r="J31881"/>
      <c r="K31881"/>
      <c r="L31881" s="172"/>
    </row>
    <row r="31882" spans="7:12" x14ac:dyDescent="0.15">
      <c r="G31882"/>
      <c r="H31882"/>
      <c r="I31882"/>
      <c r="J31882"/>
      <c r="K31882"/>
      <c r="L31882" s="172"/>
    </row>
    <row r="31883" spans="7:12" x14ac:dyDescent="0.15">
      <c r="G31883"/>
      <c r="H31883"/>
      <c r="I31883"/>
      <c r="J31883"/>
      <c r="K31883"/>
      <c r="L31883" s="172"/>
    </row>
    <row r="31884" spans="7:12" x14ac:dyDescent="0.15">
      <c r="G31884"/>
      <c r="H31884"/>
      <c r="I31884"/>
      <c r="J31884"/>
      <c r="K31884"/>
      <c r="L31884" s="172"/>
    </row>
    <row r="31885" spans="7:12" x14ac:dyDescent="0.15">
      <c r="G31885"/>
      <c r="H31885"/>
      <c r="I31885"/>
      <c r="J31885"/>
      <c r="K31885"/>
      <c r="L31885" s="172"/>
    </row>
    <row r="31886" spans="7:12" x14ac:dyDescent="0.15">
      <c r="G31886"/>
      <c r="H31886"/>
      <c r="I31886"/>
      <c r="J31886"/>
      <c r="K31886"/>
      <c r="L31886" s="172"/>
    </row>
    <row r="31887" spans="7:12" x14ac:dyDescent="0.15">
      <c r="G31887"/>
      <c r="H31887"/>
      <c r="I31887"/>
      <c r="J31887"/>
      <c r="K31887"/>
      <c r="L31887" s="172"/>
    </row>
    <row r="31888" spans="7:12" x14ac:dyDescent="0.15">
      <c r="G31888"/>
      <c r="H31888"/>
      <c r="I31888"/>
      <c r="J31888"/>
      <c r="K31888"/>
      <c r="L31888" s="172"/>
    </row>
    <row r="31889" spans="7:12" x14ac:dyDescent="0.15">
      <c r="G31889"/>
      <c r="H31889"/>
      <c r="I31889"/>
      <c r="J31889"/>
      <c r="K31889"/>
      <c r="L31889" s="172"/>
    </row>
    <row r="31890" spans="7:12" x14ac:dyDescent="0.15">
      <c r="G31890"/>
      <c r="H31890"/>
      <c r="I31890"/>
      <c r="J31890"/>
      <c r="K31890"/>
      <c r="L31890" s="172"/>
    </row>
    <row r="31891" spans="7:12" x14ac:dyDescent="0.15">
      <c r="G31891"/>
      <c r="H31891"/>
      <c r="I31891"/>
      <c r="J31891"/>
      <c r="K31891"/>
      <c r="L31891" s="172"/>
    </row>
    <row r="31892" spans="7:12" x14ac:dyDescent="0.15">
      <c r="G31892"/>
      <c r="H31892"/>
      <c r="I31892"/>
      <c r="J31892"/>
      <c r="K31892"/>
      <c r="L31892" s="172"/>
    </row>
    <row r="31893" spans="7:12" x14ac:dyDescent="0.15">
      <c r="G31893"/>
      <c r="H31893"/>
      <c r="I31893"/>
      <c r="J31893"/>
      <c r="K31893"/>
      <c r="L31893" s="172"/>
    </row>
    <row r="31894" spans="7:12" x14ac:dyDescent="0.15">
      <c r="G31894"/>
      <c r="H31894"/>
      <c r="I31894"/>
      <c r="J31894"/>
      <c r="K31894"/>
      <c r="L31894" s="172"/>
    </row>
    <row r="31895" spans="7:12" x14ac:dyDescent="0.15">
      <c r="G31895"/>
      <c r="H31895"/>
      <c r="I31895"/>
      <c r="J31895"/>
      <c r="K31895"/>
      <c r="L31895" s="172"/>
    </row>
    <row r="31896" spans="7:12" x14ac:dyDescent="0.15">
      <c r="G31896"/>
      <c r="H31896"/>
      <c r="I31896"/>
      <c r="J31896"/>
      <c r="K31896"/>
      <c r="L31896" s="172"/>
    </row>
    <row r="31897" spans="7:12" x14ac:dyDescent="0.15">
      <c r="G31897"/>
      <c r="H31897"/>
      <c r="I31897"/>
      <c r="J31897"/>
      <c r="K31897"/>
      <c r="L31897" s="172"/>
    </row>
    <row r="31898" spans="7:12" x14ac:dyDescent="0.15">
      <c r="G31898"/>
      <c r="H31898"/>
      <c r="I31898"/>
      <c r="J31898"/>
      <c r="K31898"/>
      <c r="L31898" s="172"/>
    </row>
    <row r="31899" spans="7:12" x14ac:dyDescent="0.15">
      <c r="G31899"/>
      <c r="H31899"/>
      <c r="I31899"/>
      <c r="J31899"/>
      <c r="K31899"/>
      <c r="L31899" s="172"/>
    </row>
    <row r="31900" spans="7:12" x14ac:dyDescent="0.15">
      <c r="G31900"/>
      <c r="H31900"/>
      <c r="I31900"/>
      <c r="J31900"/>
      <c r="K31900"/>
      <c r="L31900" s="172"/>
    </row>
    <row r="31901" spans="7:12" x14ac:dyDescent="0.15">
      <c r="G31901"/>
      <c r="H31901"/>
      <c r="I31901"/>
      <c r="J31901"/>
      <c r="K31901"/>
      <c r="L31901" s="172"/>
    </row>
    <row r="31902" spans="7:12" x14ac:dyDescent="0.15">
      <c r="G31902"/>
      <c r="H31902"/>
      <c r="I31902"/>
      <c r="J31902"/>
      <c r="K31902"/>
      <c r="L31902" s="172"/>
    </row>
    <row r="31903" spans="7:12" x14ac:dyDescent="0.15">
      <c r="G31903"/>
      <c r="H31903"/>
      <c r="I31903"/>
      <c r="J31903"/>
      <c r="K31903"/>
      <c r="L31903" s="172"/>
    </row>
    <row r="31904" spans="7:12" x14ac:dyDescent="0.15">
      <c r="G31904"/>
      <c r="H31904"/>
      <c r="I31904"/>
      <c r="J31904"/>
      <c r="K31904"/>
      <c r="L31904" s="172"/>
    </row>
    <row r="31905" spans="7:12" x14ac:dyDescent="0.15">
      <c r="G31905"/>
      <c r="H31905"/>
      <c r="I31905"/>
      <c r="J31905"/>
      <c r="K31905"/>
      <c r="L31905" s="172"/>
    </row>
    <row r="31906" spans="7:12" x14ac:dyDescent="0.15">
      <c r="G31906"/>
      <c r="H31906"/>
      <c r="I31906"/>
      <c r="J31906"/>
      <c r="K31906"/>
      <c r="L31906" s="172"/>
    </row>
    <row r="31907" spans="7:12" x14ac:dyDescent="0.15">
      <c r="G31907"/>
      <c r="H31907"/>
      <c r="I31907"/>
      <c r="J31907"/>
      <c r="K31907"/>
      <c r="L31907" s="172"/>
    </row>
    <row r="31908" spans="7:12" x14ac:dyDescent="0.15">
      <c r="G31908"/>
      <c r="H31908"/>
      <c r="I31908"/>
      <c r="J31908"/>
      <c r="K31908"/>
      <c r="L31908" s="172"/>
    </row>
    <row r="31909" spans="7:12" x14ac:dyDescent="0.15">
      <c r="G31909"/>
      <c r="H31909"/>
      <c r="I31909"/>
      <c r="J31909"/>
      <c r="K31909"/>
      <c r="L31909" s="172"/>
    </row>
    <row r="31910" spans="7:12" x14ac:dyDescent="0.15">
      <c r="G31910"/>
      <c r="H31910"/>
      <c r="I31910"/>
      <c r="J31910"/>
      <c r="K31910"/>
      <c r="L31910" s="172"/>
    </row>
    <row r="31911" spans="7:12" x14ac:dyDescent="0.15">
      <c r="G31911"/>
      <c r="H31911"/>
      <c r="I31911"/>
      <c r="J31911"/>
      <c r="K31911"/>
      <c r="L31911" s="172"/>
    </row>
    <row r="31912" spans="7:12" x14ac:dyDescent="0.15">
      <c r="G31912"/>
      <c r="H31912"/>
      <c r="I31912"/>
      <c r="J31912"/>
      <c r="K31912"/>
      <c r="L31912" s="172"/>
    </row>
    <row r="31913" spans="7:12" x14ac:dyDescent="0.15">
      <c r="G31913"/>
      <c r="H31913"/>
      <c r="I31913"/>
      <c r="J31913"/>
      <c r="K31913"/>
      <c r="L31913" s="172"/>
    </row>
    <row r="31914" spans="7:12" x14ac:dyDescent="0.15">
      <c r="G31914"/>
      <c r="H31914"/>
      <c r="I31914"/>
      <c r="J31914"/>
      <c r="K31914"/>
      <c r="L31914" s="172"/>
    </row>
    <row r="31915" spans="7:12" x14ac:dyDescent="0.15">
      <c r="G31915"/>
      <c r="H31915"/>
      <c r="I31915"/>
      <c r="J31915"/>
      <c r="K31915"/>
      <c r="L31915" s="172"/>
    </row>
    <row r="31916" spans="7:12" x14ac:dyDescent="0.15">
      <c r="G31916"/>
      <c r="H31916"/>
      <c r="I31916"/>
      <c r="J31916"/>
      <c r="K31916"/>
      <c r="L31916" s="172"/>
    </row>
    <row r="31917" spans="7:12" x14ac:dyDescent="0.15">
      <c r="G31917"/>
      <c r="H31917"/>
      <c r="I31917"/>
      <c r="J31917"/>
      <c r="K31917"/>
      <c r="L31917" s="172"/>
    </row>
    <row r="31918" spans="7:12" x14ac:dyDescent="0.15">
      <c r="G31918"/>
      <c r="H31918"/>
      <c r="I31918"/>
      <c r="J31918"/>
      <c r="K31918"/>
      <c r="L31918" s="172"/>
    </row>
    <row r="31919" spans="7:12" x14ac:dyDescent="0.15">
      <c r="G31919"/>
      <c r="H31919"/>
      <c r="I31919"/>
      <c r="J31919"/>
      <c r="K31919"/>
      <c r="L31919" s="172"/>
    </row>
    <row r="31920" spans="7:12" x14ac:dyDescent="0.15">
      <c r="G31920"/>
      <c r="H31920"/>
      <c r="I31920"/>
      <c r="J31920"/>
      <c r="K31920"/>
      <c r="L31920" s="172"/>
    </row>
    <row r="31921" spans="7:12" x14ac:dyDescent="0.15">
      <c r="G31921"/>
      <c r="H31921"/>
      <c r="I31921"/>
      <c r="J31921"/>
      <c r="K31921"/>
      <c r="L31921" s="172"/>
    </row>
    <row r="31922" spans="7:12" x14ac:dyDescent="0.15">
      <c r="G31922"/>
      <c r="H31922"/>
      <c r="I31922"/>
      <c r="J31922"/>
      <c r="K31922"/>
      <c r="L31922" s="172"/>
    </row>
    <row r="31923" spans="7:12" x14ac:dyDescent="0.15">
      <c r="G31923"/>
      <c r="H31923"/>
      <c r="I31923"/>
      <c r="J31923"/>
      <c r="K31923"/>
      <c r="L31923" s="172"/>
    </row>
    <row r="31924" spans="7:12" x14ac:dyDescent="0.15">
      <c r="G31924"/>
      <c r="H31924"/>
      <c r="I31924"/>
      <c r="J31924"/>
      <c r="K31924"/>
      <c r="L31924" s="172"/>
    </row>
    <row r="31925" spans="7:12" x14ac:dyDescent="0.15">
      <c r="G31925"/>
      <c r="H31925"/>
      <c r="I31925"/>
      <c r="J31925"/>
      <c r="K31925"/>
      <c r="L31925" s="172"/>
    </row>
    <row r="31926" spans="7:12" x14ac:dyDescent="0.15">
      <c r="G31926"/>
      <c r="H31926"/>
      <c r="I31926"/>
      <c r="J31926"/>
      <c r="K31926"/>
      <c r="L31926" s="172"/>
    </row>
    <row r="31927" spans="7:12" x14ac:dyDescent="0.15">
      <c r="G31927"/>
      <c r="H31927"/>
      <c r="I31927"/>
      <c r="J31927"/>
      <c r="K31927"/>
      <c r="L31927" s="172"/>
    </row>
    <row r="31928" spans="7:12" x14ac:dyDescent="0.15">
      <c r="G31928"/>
      <c r="H31928"/>
      <c r="I31928"/>
      <c r="J31928"/>
      <c r="K31928"/>
      <c r="L31928" s="172"/>
    </row>
    <row r="31929" spans="7:12" x14ac:dyDescent="0.15">
      <c r="G31929"/>
      <c r="H31929"/>
      <c r="I31929"/>
      <c r="J31929"/>
      <c r="K31929"/>
      <c r="L31929" s="172"/>
    </row>
    <row r="31930" spans="7:12" x14ac:dyDescent="0.15">
      <c r="G31930"/>
      <c r="H31930"/>
      <c r="I31930"/>
      <c r="J31930"/>
      <c r="K31930"/>
      <c r="L31930" s="172"/>
    </row>
    <row r="31931" spans="7:12" x14ac:dyDescent="0.15">
      <c r="G31931"/>
      <c r="H31931"/>
      <c r="I31931"/>
      <c r="J31931"/>
      <c r="K31931"/>
      <c r="L31931" s="172"/>
    </row>
    <row r="31932" spans="7:12" x14ac:dyDescent="0.15">
      <c r="G31932"/>
      <c r="H31932"/>
      <c r="I31932"/>
      <c r="J31932"/>
      <c r="K31932"/>
      <c r="L31932" s="172"/>
    </row>
    <row r="31933" spans="7:12" x14ac:dyDescent="0.15">
      <c r="G31933"/>
      <c r="H31933"/>
      <c r="I31933"/>
      <c r="J31933"/>
      <c r="K31933"/>
      <c r="L31933" s="172"/>
    </row>
    <row r="31934" spans="7:12" x14ac:dyDescent="0.15">
      <c r="G31934"/>
      <c r="H31934"/>
      <c r="I31934"/>
      <c r="J31934"/>
      <c r="K31934"/>
      <c r="L31934" s="172"/>
    </row>
    <row r="31935" spans="7:12" x14ac:dyDescent="0.15">
      <c r="G31935"/>
      <c r="H31935"/>
      <c r="I31935"/>
      <c r="J31935"/>
      <c r="K31935"/>
      <c r="L31935" s="172"/>
    </row>
    <row r="31936" spans="7:12" x14ac:dyDescent="0.15">
      <c r="G31936"/>
      <c r="H31936"/>
      <c r="I31936"/>
      <c r="J31936"/>
      <c r="K31936"/>
      <c r="L31936" s="172"/>
    </row>
    <row r="31937" spans="7:12" x14ac:dyDescent="0.15">
      <c r="G31937"/>
      <c r="H31937"/>
      <c r="I31937"/>
      <c r="J31937"/>
      <c r="K31937"/>
      <c r="L31937" s="172"/>
    </row>
    <row r="31938" spans="7:12" x14ac:dyDescent="0.15">
      <c r="G31938"/>
      <c r="H31938"/>
      <c r="I31938"/>
      <c r="J31938"/>
      <c r="K31938"/>
      <c r="L31938" s="172"/>
    </row>
    <row r="31939" spans="7:12" x14ac:dyDescent="0.15">
      <c r="G31939"/>
      <c r="H31939"/>
      <c r="I31939"/>
      <c r="J31939"/>
      <c r="K31939"/>
      <c r="L31939" s="172"/>
    </row>
    <row r="31940" spans="7:12" x14ac:dyDescent="0.15">
      <c r="G31940"/>
      <c r="H31940"/>
      <c r="I31940"/>
      <c r="J31940"/>
      <c r="K31940"/>
      <c r="L31940" s="172"/>
    </row>
    <row r="31941" spans="7:12" x14ac:dyDescent="0.15">
      <c r="G31941"/>
      <c r="H31941"/>
      <c r="I31941"/>
      <c r="J31941"/>
      <c r="K31941"/>
      <c r="L31941" s="172"/>
    </row>
    <row r="31942" spans="7:12" x14ac:dyDescent="0.15">
      <c r="G31942"/>
      <c r="H31942"/>
      <c r="I31942"/>
      <c r="J31942"/>
      <c r="K31942"/>
      <c r="L31942" s="172"/>
    </row>
    <row r="31943" spans="7:12" x14ac:dyDescent="0.15">
      <c r="G31943"/>
      <c r="H31943"/>
      <c r="I31943"/>
      <c r="J31943"/>
      <c r="K31943"/>
      <c r="L31943" s="172"/>
    </row>
    <row r="31944" spans="7:12" x14ac:dyDescent="0.15">
      <c r="G31944"/>
      <c r="H31944"/>
      <c r="I31944"/>
      <c r="J31944"/>
      <c r="K31944"/>
      <c r="L31944" s="172"/>
    </row>
    <row r="31945" spans="7:12" x14ac:dyDescent="0.15">
      <c r="G31945"/>
      <c r="H31945"/>
      <c r="I31945"/>
      <c r="J31945"/>
      <c r="K31945"/>
      <c r="L31945" s="172"/>
    </row>
    <row r="31946" spans="7:12" x14ac:dyDescent="0.15">
      <c r="G31946"/>
      <c r="H31946"/>
      <c r="I31946"/>
      <c r="J31946"/>
      <c r="K31946"/>
      <c r="L31946" s="172"/>
    </row>
    <row r="31947" spans="7:12" x14ac:dyDescent="0.15">
      <c r="G31947"/>
      <c r="H31947"/>
      <c r="I31947"/>
      <c r="J31947"/>
      <c r="K31947"/>
      <c r="L31947" s="172"/>
    </row>
    <row r="31948" spans="7:12" x14ac:dyDescent="0.15">
      <c r="G31948"/>
      <c r="H31948"/>
      <c r="I31948"/>
      <c r="J31948"/>
      <c r="K31948"/>
      <c r="L31948" s="172"/>
    </row>
    <row r="31949" spans="7:12" x14ac:dyDescent="0.15">
      <c r="G31949"/>
      <c r="H31949"/>
      <c r="I31949"/>
      <c r="J31949"/>
      <c r="K31949"/>
      <c r="L31949" s="172"/>
    </row>
    <row r="31950" spans="7:12" x14ac:dyDescent="0.15">
      <c r="G31950"/>
      <c r="H31950"/>
      <c r="I31950"/>
      <c r="J31950"/>
      <c r="K31950"/>
      <c r="L31950" s="172"/>
    </row>
    <row r="31951" spans="7:12" x14ac:dyDescent="0.15">
      <c r="G31951"/>
      <c r="H31951"/>
      <c r="I31951"/>
      <c r="J31951"/>
      <c r="K31951"/>
      <c r="L31951" s="172"/>
    </row>
    <row r="31952" spans="7:12" x14ac:dyDescent="0.15">
      <c r="G31952"/>
      <c r="H31952"/>
      <c r="I31952"/>
      <c r="J31952"/>
      <c r="K31952"/>
      <c r="L31952" s="172"/>
    </row>
    <row r="31953" spans="7:12" x14ac:dyDescent="0.15">
      <c r="G31953"/>
      <c r="H31953"/>
      <c r="I31953"/>
      <c r="J31953"/>
      <c r="K31953"/>
      <c r="L31953" s="172"/>
    </row>
    <row r="31954" spans="7:12" x14ac:dyDescent="0.15">
      <c r="G31954"/>
      <c r="H31954"/>
      <c r="I31954"/>
      <c r="J31954"/>
      <c r="K31954"/>
      <c r="L31954" s="172"/>
    </row>
    <row r="31955" spans="7:12" x14ac:dyDescent="0.15">
      <c r="G31955"/>
      <c r="H31955"/>
      <c r="I31955"/>
      <c r="J31955"/>
      <c r="K31955"/>
      <c r="L31955" s="172"/>
    </row>
    <row r="31956" spans="7:12" x14ac:dyDescent="0.15">
      <c r="G31956"/>
      <c r="H31956"/>
      <c r="I31956"/>
      <c r="J31956"/>
      <c r="K31956"/>
      <c r="L31956" s="172"/>
    </row>
    <row r="31957" spans="7:12" x14ac:dyDescent="0.15">
      <c r="G31957"/>
      <c r="H31957"/>
      <c r="I31957"/>
      <c r="J31957"/>
      <c r="K31957"/>
      <c r="L31957" s="172"/>
    </row>
    <row r="31958" spans="7:12" x14ac:dyDescent="0.15">
      <c r="G31958"/>
      <c r="H31958"/>
      <c r="I31958"/>
      <c r="J31958"/>
      <c r="K31958"/>
      <c r="L31958" s="172"/>
    </row>
    <row r="31959" spans="7:12" x14ac:dyDescent="0.15">
      <c r="G31959"/>
      <c r="H31959"/>
      <c r="I31959"/>
      <c r="J31959"/>
      <c r="K31959"/>
      <c r="L31959" s="172"/>
    </row>
    <row r="31960" spans="7:12" x14ac:dyDescent="0.15">
      <c r="G31960"/>
      <c r="H31960"/>
      <c r="I31960"/>
      <c r="J31960"/>
      <c r="K31960"/>
      <c r="L31960" s="172"/>
    </row>
    <row r="31961" spans="7:12" x14ac:dyDescent="0.15">
      <c r="G31961"/>
      <c r="H31961"/>
      <c r="I31961"/>
      <c r="J31961"/>
      <c r="K31961"/>
      <c r="L31961" s="172"/>
    </row>
    <row r="31962" spans="7:12" x14ac:dyDescent="0.15">
      <c r="G31962"/>
      <c r="H31962"/>
      <c r="I31962"/>
      <c r="J31962"/>
      <c r="K31962"/>
      <c r="L31962" s="172"/>
    </row>
    <row r="31963" spans="7:12" x14ac:dyDescent="0.15">
      <c r="G31963"/>
      <c r="H31963"/>
      <c r="I31963"/>
      <c r="J31963"/>
      <c r="K31963"/>
      <c r="L31963" s="172"/>
    </row>
    <row r="31964" spans="7:12" x14ac:dyDescent="0.15">
      <c r="G31964"/>
      <c r="H31964"/>
      <c r="I31964"/>
      <c r="J31964"/>
      <c r="K31964"/>
      <c r="L31964" s="172"/>
    </row>
    <row r="31965" spans="7:12" x14ac:dyDescent="0.15">
      <c r="G31965"/>
      <c r="H31965"/>
      <c r="I31965"/>
      <c r="J31965"/>
      <c r="K31965"/>
      <c r="L31965" s="172"/>
    </row>
    <row r="31966" spans="7:12" x14ac:dyDescent="0.15">
      <c r="G31966"/>
      <c r="H31966"/>
      <c r="I31966"/>
      <c r="J31966"/>
      <c r="K31966"/>
      <c r="L31966" s="172"/>
    </row>
    <row r="31967" spans="7:12" x14ac:dyDescent="0.15">
      <c r="G31967"/>
      <c r="H31967"/>
      <c r="I31967"/>
      <c r="J31967"/>
      <c r="K31967"/>
      <c r="L31967" s="172"/>
    </row>
    <row r="31968" spans="7:12" x14ac:dyDescent="0.15">
      <c r="G31968"/>
      <c r="H31968"/>
      <c r="I31968"/>
      <c r="J31968"/>
      <c r="K31968"/>
      <c r="L31968" s="172"/>
    </row>
    <row r="31969" spans="7:12" x14ac:dyDescent="0.15">
      <c r="G31969"/>
      <c r="H31969"/>
      <c r="I31969"/>
      <c r="J31969"/>
      <c r="K31969"/>
      <c r="L31969" s="172"/>
    </row>
    <row r="31970" spans="7:12" x14ac:dyDescent="0.15">
      <c r="G31970"/>
      <c r="H31970"/>
      <c r="I31970"/>
      <c r="J31970"/>
      <c r="K31970"/>
      <c r="L31970" s="172"/>
    </row>
    <row r="31971" spans="7:12" x14ac:dyDescent="0.15">
      <c r="G31971"/>
      <c r="H31971"/>
      <c r="I31971"/>
      <c r="J31971"/>
      <c r="K31971"/>
      <c r="L31971" s="172"/>
    </row>
    <row r="31972" spans="7:12" x14ac:dyDescent="0.15">
      <c r="G31972"/>
      <c r="H31972"/>
      <c r="I31972"/>
      <c r="J31972"/>
      <c r="K31972"/>
      <c r="L31972" s="172"/>
    </row>
    <row r="31973" spans="7:12" x14ac:dyDescent="0.15">
      <c r="G31973"/>
      <c r="H31973"/>
      <c r="I31973"/>
      <c r="J31973"/>
      <c r="K31973"/>
      <c r="L31973" s="172"/>
    </row>
    <row r="31974" spans="7:12" x14ac:dyDescent="0.15">
      <c r="G31974"/>
      <c r="H31974"/>
      <c r="I31974"/>
      <c r="J31974"/>
      <c r="K31974"/>
      <c r="L31974" s="172"/>
    </row>
    <row r="31975" spans="7:12" x14ac:dyDescent="0.15">
      <c r="G31975"/>
      <c r="H31975"/>
      <c r="I31975"/>
      <c r="J31975"/>
      <c r="K31975"/>
      <c r="L31975" s="172"/>
    </row>
    <row r="31976" spans="7:12" x14ac:dyDescent="0.15">
      <c r="G31976"/>
      <c r="H31976"/>
      <c r="I31976"/>
      <c r="J31976"/>
      <c r="K31976"/>
      <c r="L31976" s="172"/>
    </row>
    <row r="31977" spans="7:12" x14ac:dyDescent="0.15">
      <c r="G31977"/>
      <c r="H31977"/>
      <c r="I31977"/>
      <c r="J31977"/>
      <c r="K31977"/>
      <c r="L31977" s="172"/>
    </row>
    <row r="31978" spans="7:12" x14ac:dyDescent="0.15">
      <c r="G31978"/>
      <c r="H31978"/>
      <c r="I31978"/>
      <c r="J31978"/>
      <c r="K31978"/>
      <c r="L31978" s="172"/>
    </row>
    <row r="31979" spans="7:12" x14ac:dyDescent="0.15">
      <c r="G31979"/>
      <c r="H31979"/>
      <c r="I31979"/>
      <c r="J31979"/>
      <c r="K31979"/>
      <c r="L31979" s="172"/>
    </row>
    <row r="31980" spans="7:12" x14ac:dyDescent="0.15">
      <c r="G31980"/>
      <c r="H31980"/>
      <c r="I31980"/>
      <c r="J31980"/>
      <c r="K31980"/>
      <c r="L31980" s="172"/>
    </row>
    <row r="31981" spans="7:12" x14ac:dyDescent="0.15">
      <c r="G31981"/>
      <c r="H31981"/>
      <c r="I31981"/>
      <c r="J31981"/>
      <c r="K31981"/>
      <c r="L31981" s="172"/>
    </row>
    <row r="31982" spans="7:12" x14ac:dyDescent="0.15">
      <c r="G31982"/>
      <c r="H31982"/>
      <c r="I31982"/>
      <c r="J31982"/>
      <c r="K31982"/>
      <c r="L31982" s="172"/>
    </row>
    <row r="31983" spans="7:12" x14ac:dyDescent="0.15">
      <c r="G31983"/>
      <c r="H31983"/>
      <c r="I31983"/>
      <c r="J31983"/>
      <c r="K31983"/>
      <c r="L31983" s="172"/>
    </row>
    <row r="31984" spans="7:12" x14ac:dyDescent="0.15">
      <c r="G31984"/>
      <c r="H31984"/>
      <c r="I31984"/>
      <c r="J31984"/>
      <c r="K31984"/>
      <c r="L31984" s="172"/>
    </row>
    <row r="31985" spans="7:12" x14ac:dyDescent="0.15">
      <c r="G31985"/>
      <c r="H31985"/>
      <c r="I31985"/>
      <c r="J31985"/>
      <c r="K31985"/>
      <c r="L31985" s="172"/>
    </row>
    <row r="31986" spans="7:12" x14ac:dyDescent="0.15">
      <c r="G31986"/>
      <c r="H31986"/>
      <c r="I31986"/>
      <c r="J31986"/>
      <c r="K31986"/>
      <c r="L31986" s="172"/>
    </row>
    <row r="31987" spans="7:12" x14ac:dyDescent="0.15">
      <c r="G31987"/>
      <c r="H31987"/>
      <c r="I31987"/>
      <c r="J31987"/>
      <c r="K31987"/>
      <c r="L31987" s="172"/>
    </row>
    <row r="31988" spans="7:12" x14ac:dyDescent="0.15">
      <c r="G31988"/>
      <c r="H31988"/>
      <c r="I31988"/>
      <c r="J31988"/>
      <c r="K31988"/>
      <c r="L31988" s="172"/>
    </row>
    <row r="31989" spans="7:12" x14ac:dyDescent="0.15">
      <c r="G31989"/>
      <c r="H31989"/>
      <c r="I31989"/>
      <c r="J31989"/>
      <c r="K31989"/>
      <c r="L31989" s="172"/>
    </row>
    <row r="31990" spans="7:12" x14ac:dyDescent="0.15">
      <c r="G31990"/>
      <c r="H31990"/>
      <c r="I31990"/>
      <c r="J31990"/>
      <c r="K31990"/>
      <c r="L31990" s="172"/>
    </row>
    <row r="31991" spans="7:12" x14ac:dyDescent="0.15">
      <c r="G31991"/>
      <c r="H31991"/>
      <c r="I31991"/>
      <c r="J31991"/>
      <c r="K31991"/>
      <c r="L31991" s="172"/>
    </row>
    <row r="31992" spans="7:12" x14ac:dyDescent="0.15">
      <c r="G31992"/>
      <c r="H31992"/>
      <c r="I31992"/>
      <c r="J31992"/>
      <c r="K31992"/>
      <c r="L31992" s="172"/>
    </row>
    <row r="31993" spans="7:12" x14ac:dyDescent="0.15">
      <c r="G31993"/>
      <c r="H31993"/>
      <c r="I31993"/>
      <c r="J31993"/>
      <c r="K31993"/>
      <c r="L31993" s="172"/>
    </row>
    <row r="31994" spans="7:12" x14ac:dyDescent="0.15">
      <c r="G31994"/>
      <c r="H31994"/>
      <c r="I31994"/>
      <c r="J31994"/>
      <c r="K31994"/>
      <c r="L31994" s="172"/>
    </row>
    <row r="31995" spans="7:12" x14ac:dyDescent="0.15">
      <c r="G31995"/>
      <c r="H31995"/>
      <c r="I31995"/>
      <c r="J31995"/>
      <c r="K31995"/>
      <c r="L31995" s="172"/>
    </row>
    <row r="31996" spans="7:12" x14ac:dyDescent="0.15">
      <c r="G31996"/>
      <c r="H31996"/>
      <c r="I31996"/>
      <c r="J31996"/>
      <c r="K31996"/>
      <c r="L31996" s="172"/>
    </row>
    <row r="31997" spans="7:12" x14ac:dyDescent="0.15">
      <c r="G31997"/>
      <c r="H31997"/>
      <c r="I31997"/>
      <c r="J31997"/>
      <c r="K31997"/>
      <c r="L31997" s="172"/>
    </row>
    <row r="31998" spans="7:12" x14ac:dyDescent="0.15">
      <c r="G31998"/>
      <c r="H31998"/>
      <c r="I31998"/>
      <c r="J31998"/>
      <c r="K31998"/>
      <c r="L31998" s="172"/>
    </row>
    <row r="31999" spans="7:12" x14ac:dyDescent="0.15">
      <c r="G31999"/>
      <c r="H31999"/>
      <c r="I31999"/>
      <c r="J31999"/>
      <c r="K31999"/>
      <c r="L31999" s="172"/>
    </row>
    <row r="32000" spans="7:12" x14ac:dyDescent="0.15">
      <c r="G32000"/>
      <c r="H32000"/>
      <c r="I32000"/>
      <c r="J32000"/>
      <c r="K32000"/>
      <c r="L32000" s="172"/>
    </row>
    <row r="32001" spans="7:12" x14ac:dyDescent="0.15">
      <c r="G32001"/>
      <c r="H32001"/>
      <c r="I32001"/>
      <c r="J32001"/>
      <c r="K32001"/>
      <c r="L32001" s="172"/>
    </row>
    <row r="32002" spans="7:12" x14ac:dyDescent="0.15">
      <c r="G32002"/>
      <c r="H32002"/>
      <c r="I32002"/>
      <c r="J32002"/>
      <c r="K32002"/>
      <c r="L32002" s="172"/>
    </row>
    <row r="32003" spans="7:12" x14ac:dyDescent="0.15">
      <c r="G32003"/>
      <c r="H32003"/>
      <c r="I32003"/>
      <c r="J32003"/>
      <c r="K32003"/>
      <c r="L32003" s="172"/>
    </row>
    <row r="32004" spans="7:12" x14ac:dyDescent="0.15">
      <c r="G32004"/>
      <c r="H32004"/>
      <c r="I32004"/>
      <c r="J32004"/>
      <c r="K32004"/>
      <c r="L32004" s="172"/>
    </row>
    <row r="32005" spans="7:12" x14ac:dyDescent="0.15">
      <c r="G32005"/>
      <c r="H32005"/>
      <c r="I32005"/>
      <c r="J32005"/>
      <c r="K32005"/>
      <c r="L32005" s="172"/>
    </row>
    <row r="32006" spans="7:12" x14ac:dyDescent="0.15">
      <c r="G32006"/>
      <c r="H32006"/>
      <c r="I32006"/>
      <c r="J32006"/>
      <c r="K32006"/>
      <c r="L32006" s="172"/>
    </row>
    <row r="32007" spans="7:12" x14ac:dyDescent="0.15">
      <c r="G32007"/>
      <c r="H32007"/>
      <c r="I32007"/>
      <c r="J32007"/>
      <c r="K32007"/>
      <c r="L32007" s="172"/>
    </row>
    <row r="32008" spans="7:12" x14ac:dyDescent="0.15">
      <c r="G32008"/>
      <c r="H32008"/>
      <c r="I32008"/>
      <c r="J32008"/>
      <c r="K32008"/>
      <c r="L32008" s="172"/>
    </row>
    <row r="32009" spans="7:12" x14ac:dyDescent="0.15">
      <c r="G32009"/>
      <c r="H32009"/>
      <c r="I32009"/>
      <c r="J32009"/>
      <c r="K32009"/>
      <c r="L32009" s="172"/>
    </row>
    <row r="32010" spans="7:12" x14ac:dyDescent="0.15">
      <c r="G32010"/>
      <c r="H32010"/>
      <c r="I32010"/>
      <c r="J32010"/>
      <c r="K32010"/>
      <c r="L32010" s="172"/>
    </row>
    <row r="32011" spans="7:12" x14ac:dyDescent="0.15">
      <c r="G32011"/>
      <c r="H32011"/>
      <c r="I32011"/>
      <c r="J32011"/>
      <c r="K32011"/>
      <c r="L32011" s="172"/>
    </row>
    <row r="32012" spans="7:12" x14ac:dyDescent="0.15">
      <c r="G32012"/>
      <c r="H32012"/>
      <c r="I32012"/>
      <c r="J32012"/>
      <c r="K32012"/>
      <c r="L32012" s="172"/>
    </row>
    <row r="32013" spans="7:12" x14ac:dyDescent="0.15">
      <c r="G32013"/>
      <c r="H32013"/>
      <c r="I32013"/>
      <c r="J32013"/>
      <c r="K32013"/>
      <c r="L32013" s="172"/>
    </row>
    <row r="32014" spans="7:12" x14ac:dyDescent="0.15">
      <c r="G32014"/>
      <c r="H32014"/>
      <c r="I32014"/>
      <c r="J32014"/>
      <c r="K32014"/>
      <c r="L32014" s="172"/>
    </row>
    <row r="32015" spans="7:12" x14ac:dyDescent="0.15">
      <c r="G32015"/>
      <c r="H32015"/>
      <c r="I32015"/>
      <c r="J32015"/>
      <c r="K32015"/>
      <c r="L32015" s="172"/>
    </row>
    <row r="32016" spans="7:12" x14ac:dyDescent="0.15">
      <c r="G32016"/>
      <c r="H32016"/>
      <c r="I32016"/>
      <c r="J32016"/>
      <c r="K32016"/>
      <c r="L32016" s="172"/>
    </row>
    <row r="32017" spans="7:12" x14ac:dyDescent="0.15">
      <c r="G32017"/>
      <c r="H32017"/>
      <c r="I32017"/>
      <c r="J32017"/>
      <c r="K32017"/>
      <c r="L32017" s="172"/>
    </row>
    <row r="32018" spans="7:12" x14ac:dyDescent="0.15">
      <c r="G32018"/>
      <c r="H32018"/>
      <c r="I32018"/>
      <c r="J32018"/>
      <c r="K32018"/>
      <c r="L32018" s="172"/>
    </row>
    <row r="32019" spans="7:12" x14ac:dyDescent="0.15">
      <c r="G32019"/>
      <c r="H32019"/>
      <c r="I32019"/>
      <c r="J32019"/>
      <c r="K32019"/>
      <c r="L32019" s="172"/>
    </row>
    <row r="32020" spans="7:12" x14ac:dyDescent="0.15">
      <c r="G32020"/>
      <c r="H32020"/>
      <c r="I32020"/>
      <c r="J32020"/>
      <c r="K32020"/>
      <c r="L32020" s="172"/>
    </row>
    <row r="32021" spans="7:12" x14ac:dyDescent="0.15">
      <c r="G32021"/>
      <c r="H32021"/>
      <c r="I32021"/>
      <c r="J32021"/>
      <c r="K32021"/>
      <c r="L32021" s="172"/>
    </row>
    <row r="32022" spans="7:12" x14ac:dyDescent="0.15">
      <c r="G32022"/>
      <c r="H32022"/>
      <c r="I32022"/>
      <c r="J32022"/>
      <c r="K32022"/>
      <c r="L32022" s="172"/>
    </row>
    <row r="32023" spans="7:12" x14ac:dyDescent="0.15">
      <c r="G32023"/>
      <c r="H32023"/>
      <c r="I32023"/>
      <c r="J32023"/>
      <c r="K32023"/>
      <c r="L32023" s="172"/>
    </row>
    <row r="32024" spans="7:12" x14ac:dyDescent="0.15">
      <c r="G32024"/>
      <c r="H32024"/>
      <c r="I32024"/>
      <c r="J32024"/>
      <c r="K32024"/>
      <c r="L32024" s="172"/>
    </row>
    <row r="32025" spans="7:12" x14ac:dyDescent="0.15">
      <c r="G32025"/>
      <c r="H32025"/>
      <c r="I32025"/>
      <c r="J32025"/>
      <c r="K32025"/>
      <c r="L32025" s="172"/>
    </row>
    <row r="32026" spans="7:12" x14ac:dyDescent="0.15">
      <c r="G32026"/>
      <c r="H32026"/>
      <c r="I32026"/>
      <c r="J32026"/>
      <c r="K32026"/>
      <c r="L32026" s="172"/>
    </row>
    <row r="32027" spans="7:12" x14ac:dyDescent="0.15">
      <c r="G32027"/>
      <c r="H32027"/>
      <c r="I32027"/>
      <c r="J32027"/>
      <c r="K32027"/>
      <c r="L32027" s="172"/>
    </row>
    <row r="32028" spans="7:12" x14ac:dyDescent="0.15">
      <c r="G32028"/>
      <c r="H32028"/>
      <c r="I32028"/>
      <c r="J32028"/>
      <c r="K32028"/>
      <c r="L32028" s="172"/>
    </row>
    <row r="32029" spans="7:12" x14ac:dyDescent="0.15">
      <c r="G32029"/>
      <c r="H32029"/>
      <c r="I32029"/>
      <c r="J32029"/>
      <c r="K32029"/>
      <c r="L32029" s="172"/>
    </row>
    <row r="32030" spans="7:12" x14ac:dyDescent="0.15">
      <c r="G32030"/>
      <c r="H32030"/>
      <c r="I32030"/>
      <c r="J32030"/>
      <c r="K32030"/>
      <c r="L32030" s="172"/>
    </row>
    <row r="32031" spans="7:12" x14ac:dyDescent="0.15">
      <c r="G32031"/>
      <c r="H32031"/>
      <c r="I32031"/>
      <c r="J32031"/>
      <c r="K32031"/>
      <c r="L32031" s="172"/>
    </row>
    <row r="32032" spans="7:12" x14ac:dyDescent="0.15">
      <c r="G32032"/>
      <c r="H32032"/>
      <c r="I32032"/>
      <c r="J32032"/>
      <c r="K32032"/>
      <c r="L32032" s="172"/>
    </row>
    <row r="32033" spans="7:12" x14ac:dyDescent="0.15">
      <c r="G32033"/>
      <c r="H32033"/>
      <c r="I32033"/>
      <c r="J32033"/>
      <c r="K32033"/>
      <c r="L32033" s="172"/>
    </row>
    <row r="32034" spans="7:12" x14ac:dyDescent="0.15">
      <c r="G32034"/>
      <c r="H32034"/>
      <c r="I32034"/>
      <c r="J32034"/>
      <c r="K32034"/>
      <c r="L32034" s="172"/>
    </row>
    <row r="32035" spans="7:12" x14ac:dyDescent="0.15">
      <c r="G32035"/>
      <c r="H32035"/>
      <c r="I32035"/>
      <c r="J32035"/>
      <c r="K32035"/>
      <c r="L32035" s="172"/>
    </row>
    <row r="32036" spans="7:12" x14ac:dyDescent="0.15">
      <c r="G32036"/>
      <c r="H32036"/>
      <c r="I32036"/>
      <c r="J32036"/>
      <c r="K32036"/>
      <c r="L32036" s="172"/>
    </row>
    <row r="32037" spans="7:12" x14ac:dyDescent="0.15">
      <c r="G32037"/>
      <c r="H32037"/>
      <c r="I32037"/>
      <c r="J32037"/>
      <c r="K32037"/>
      <c r="L32037" s="172"/>
    </row>
    <row r="32038" spans="7:12" x14ac:dyDescent="0.15">
      <c r="G32038"/>
      <c r="H32038"/>
      <c r="I32038"/>
      <c r="J32038"/>
      <c r="K32038"/>
      <c r="L32038" s="172"/>
    </row>
    <row r="32039" spans="7:12" x14ac:dyDescent="0.15">
      <c r="G32039"/>
      <c r="H32039"/>
      <c r="I32039"/>
      <c r="J32039"/>
      <c r="K32039"/>
      <c r="L32039" s="172"/>
    </row>
    <row r="32040" spans="7:12" x14ac:dyDescent="0.15">
      <c r="G32040"/>
      <c r="H32040"/>
      <c r="I32040"/>
      <c r="J32040"/>
      <c r="K32040"/>
      <c r="L32040" s="172"/>
    </row>
    <row r="32041" spans="7:12" x14ac:dyDescent="0.15">
      <c r="G32041"/>
      <c r="H32041"/>
      <c r="I32041"/>
      <c r="J32041"/>
      <c r="K32041"/>
      <c r="L32041" s="172"/>
    </row>
    <row r="32042" spans="7:12" x14ac:dyDescent="0.15">
      <c r="G32042"/>
      <c r="H32042"/>
      <c r="I32042"/>
      <c r="J32042"/>
      <c r="K32042"/>
      <c r="L32042" s="172"/>
    </row>
    <row r="32043" spans="7:12" x14ac:dyDescent="0.15">
      <c r="G32043"/>
      <c r="H32043"/>
      <c r="I32043"/>
      <c r="J32043"/>
      <c r="K32043"/>
      <c r="L32043" s="172"/>
    </row>
    <row r="32044" spans="7:12" x14ac:dyDescent="0.15">
      <c r="G32044"/>
      <c r="H32044"/>
      <c r="I32044"/>
      <c r="J32044"/>
      <c r="K32044"/>
      <c r="L32044" s="172"/>
    </row>
    <row r="32045" spans="7:12" x14ac:dyDescent="0.15">
      <c r="G32045"/>
      <c r="H32045"/>
      <c r="I32045"/>
      <c r="J32045"/>
      <c r="K32045"/>
      <c r="L32045" s="172"/>
    </row>
    <row r="32046" spans="7:12" x14ac:dyDescent="0.15">
      <c r="G32046"/>
      <c r="H32046"/>
      <c r="I32046"/>
      <c r="J32046"/>
      <c r="K32046"/>
      <c r="L32046" s="172"/>
    </row>
    <row r="32047" spans="7:12" x14ac:dyDescent="0.15">
      <c r="G32047"/>
      <c r="H32047"/>
      <c r="I32047"/>
      <c r="J32047"/>
      <c r="K32047"/>
      <c r="L32047" s="172"/>
    </row>
    <row r="32048" spans="7:12" x14ac:dyDescent="0.15">
      <c r="G32048"/>
      <c r="H32048"/>
      <c r="I32048"/>
      <c r="J32048"/>
      <c r="K32048"/>
      <c r="L32048" s="172"/>
    </row>
    <row r="32049" spans="7:12" x14ac:dyDescent="0.15">
      <c r="G32049"/>
      <c r="H32049"/>
      <c r="I32049"/>
      <c r="J32049"/>
      <c r="K32049"/>
      <c r="L32049" s="172"/>
    </row>
    <row r="32050" spans="7:12" x14ac:dyDescent="0.15">
      <c r="G32050"/>
      <c r="H32050"/>
      <c r="I32050"/>
      <c r="J32050"/>
      <c r="K32050"/>
      <c r="L32050" s="172"/>
    </row>
    <row r="32051" spans="7:12" x14ac:dyDescent="0.15">
      <c r="G32051"/>
      <c r="H32051"/>
      <c r="I32051"/>
      <c r="J32051"/>
      <c r="K32051"/>
      <c r="L32051" s="172"/>
    </row>
    <row r="32052" spans="7:12" x14ac:dyDescent="0.15">
      <c r="G32052"/>
      <c r="H32052"/>
      <c r="I32052"/>
      <c r="J32052"/>
      <c r="K32052"/>
      <c r="L32052" s="172"/>
    </row>
    <row r="32053" spans="7:12" x14ac:dyDescent="0.15">
      <c r="G32053"/>
      <c r="H32053"/>
      <c r="I32053"/>
      <c r="J32053"/>
      <c r="K32053"/>
      <c r="L32053" s="172"/>
    </row>
    <row r="32054" spans="7:12" x14ac:dyDescent="0.15">
      <c r="G32054"/>
      <c r="H32054"/>
      <c r="I32054"/>
      <c r="J32054"/>
      <c r="K32054"/>
      <c r="L32054" s="172"/>
    </row>
    <row r="32055" spans="7:12" x14ac:dyDescent="0.15">
      <c r="G32055"/>
      <c r="H32055"/>
      <c r="I32055"/>
      <c r="J32055"/>
      <c r="K32055"/>
      <c r="L32055" s="172"/>
    </row>
    <row r="32056" spans="7:12" x14ac:dyDescent="0.15">
      <c r="G32056"/>
      <c r="H32056"/>
      <c r="I32056"/>
      <c r="J32056"/>
      <c r="K32056"/>
      <c r="L32056" s="172"/>
    </row>
    <row r="32057" spans="7:12" x14ac:dyDescent="0.15">
      <c r="G32057"/>
      <c r="H32057"/>
      <c r="I32057"/>
      <c r="J32057"/>
      <c r="K32057"/>
      <c r="L32057" s="172"/>
    </row>
    <row r="32058" spans="7:12" x14ac:dyDescent="0.15">
      <c r="G32058"/>
      <c r="H32058"/>
      <c r="I32058"/>
      <c r="J32058"/>
      <c r="K32058"/>
      <c r="L32058" s="172"/>
    </row>
    <row r="32059" spans="7:12" x14ac:dyDescent="0.15">
      <c r="G32059"/>
      <c r="H32059"/>
      <c r="I32059"/>
      <c r="J32059"/>
      <c r="K32059"/>
      <c r="L32059" s="172"/>
    </row>
    <row r="32060" spans="7:12" x14ac:dyDescent="0.15">
      <c r="G32060"/>
      <c r="H32060"/>
      <c r="I32060"/>
      <c r="J32060"/>
      <c r="K32060"/>
      <c r="L32060" s="172"/>
    </row>
    <row r="32061" spans="7:12" x14ac:dyDescent="0.15">
      <c r="G32061"/>
      <c r="H32061"/>
      <c r="I32061"/>
      <c r="J32061"/>
      <c r="K32061"/>
      <c r="L32061" s="172"/>
    </row>
    <row r="32062" spans="7:12" x14ac:dyDescent="0.15">
      <c r="G32062"/>
      <c r="H32062"/>
      <c r="I32062"/>
      <c r="J32062"/>
      <c r="K32062"/>
      <c r="L32062" s="172"/>
    </row>
    <row r="32063" spans="7:12" x14ac:dyDescent="0.15">
      <c r="G32063"/>
      <c r="H32063"/>
      <c r="I32063"/>
      <c r="J32063"/>
      <c r="K32063"/>
      <c r="L32063" s="172"/>
    </row>
    <row r="32064" spans="7:12" x14ac:dyDescent="0.15">
      <c r="G32064"/>
      <c r="H32064"/>
      <c r="I32064"/>
      <c r="J32064"/>
      <c r="K32064"/>
      <c r="L32064" s="172"/>
    </row>
    <row r="32065" spans="7:12" x14ac:dyDescent="0.15">
      <c r="G32065"/>
      <c r="H32065"/>
      <c r="I32065"/>
      <c r="J32065"/>
      <c r="K32065"/>
      <c r="L32065" s="172"/>
    </row>
    <row r="32066" spans="7:12" x14ac:dyDescent="0.15">
      <c r="G32066"/>
      <c r="H32066"/>
      <c r="I32066"/>
      <c r="J32066"/>
      <c r="K32066"/>
      <c r="L32066" s="172"/>
    </row>
    <row r="32067" spans="7:12" x14ac:dyDescent="0.15">
      <c r="G32067"/>
      <c r="H32067"/>
      <c r="I32067"/>
      <c r="J32067"/>
      <c r="K32067"/>
      <c r="L32067" s="172"/>
    </row>
    <row r="32068" spans="7:12" x14ac:dyDescent="0.15">
      <c r="G32068"/>
      <c r="H32068"/>
      <c r="I32068"/>
      <c r="J32068"/>
      <c r="K32068"/>
      <c r="L32068" s="172"/>
    </row>
    <row r="32069" spans="7:12" x14ac:dyDescent="0.15">
      <c r="G32069"/>
      <c r="H32069"/>
      <c r="I32069"/>
      <c r="J32069"/>
      <c r="K32069"/>
      <c r="L32069" s="172"/>
    </row>
    <row r="32070" spans="7:12" x14ac:dyDescent="0.15">
      <c r="G32070"/>
      <c r="H32070"/>
      <c r="I32070"/>
      <c r="J32070"/>
      <c r="K32070"/>
      <c r="L32070" s="172"/>
    </row>
    <row r="32071" spans="7:12" x14ac:dyDescent="0.15">
      <c r="G32071"/>
      <c r="H32071"/>
      <c r="I32071"/>
      <c r="J32071"/>
      <c r="K32071"/>
      <c r="L32071" s="172"/>
    </row>
    <row r="32072" spans="7:12" x14ac:dyDescent="0.15">
      <c r="G32072"/>
      <c r="H32072"/>
      <c r="I32072"/>
      <c r="J32072"/>
      <c r="K32072"/>
      <c r="L32072" s="172"/>
    </row>
    <row r="32073" spans="7:12" x14ac:dyDescent="0.15">
      <c r="G32073"/>
      <c r="H32073"/>
      <c r="I32073"/>
      <c r="J32073"/>
      <c r="K32073"/>
      <c r="L32073" s="172"/>
    </row>
    <row r="32074" spans="7:12" x14ac:dyDescent="0.15">
      <c r="G32074"/>
      <c r="H32074"/>
      <c r="I32074"/>
      <c r="J32074"/>
      <c r="K32074"/>
      <c r="L32074" s="172"/>
    </row>
    <row r="32075" spans="7:12" x14ac:dyDescent="0.15">
      <c r="G32075"/>
      <c r="H32075"/>
      <c r="I32075"/>
      <c r="J32075"/>
      <c r="K32075"/>
      <c r="L32075" s="172"/>
    </row>
    <row r="32076" spans="7:12" x14ac:dyDescent="0.15">
      <c r="G32076"/>
      <c r="H32076"/>
      <c r="I32076"/>
      <c r="J32076"/>
      <c r="K32076"/>
      <c r="L32076" s="172"/>
    </row>
    <row r="32077" spans="7:12" x14ac:dyDescent="0.15">
      <c r="G32077"/>
      <c r="H32077"/>
      <c r="I32077"/>
      <c r="J32077"/>
      <c r="K32077"/>
      <c r="L32077" s="172"/>
    </row>
    <row r="32078" spans="7:12" x14ac:dyDescent="0.15">
      <c r="G32078"/>
      <c r="H32078"/>
      <c r="I32078"/>
      <c r="J32078"/>
      <c r="K32078"/>
      <c r="L32078" s="172"/>
    </row>
    <row r="32079" spans="7:12" x14ac:dyDescent="0.15">
      <c r="G32079"/>
      <c r="H32079"/>
      <c r="I32079"/>
      <c r="J32079"/>
      <c r="K32079"/>
      <c r="L32079" s="172"/>
    </row>
    <row r="32080" spans="7:12" x14ac:dyDescent="0.15">
      <c r="G32080"/>
      <c r="H32080"/>
      <c r="I32080"/>
      <c r="J32080"/>
      <c r="K32080"/>
      <c r="L32080" s="172"/>
    </row>
    <row r="32081" spans="7:12" x14ac:dyDescent="0.15">
      <c r="G32081"/>
      <c r="H32081"/>
      <c r="I32081"/>
      <c r="J32081"/>
      <c r="K32081"/>
      <c r="L32081" s="172"/>
    </row>
    <row r="32082" spans="7:12" x14ac:dyDescent="0.15">
      <c r="G32082"/>
      <c r="H32082"/>
      <c r="I32082"/>
      <c r="J32082"/>
      <c r="K32082"/>
      <c r="L32082" s="172"/>
    </row>
    <row r="32083" spans="7:12" x14ac:dyDescent="0.15">
      <c r="G32083"/>
      <c r="H32083"/>
      <c r="I32083"/>
      <c r="J32083"/>
      <c r="K32083"/>
      <c r="L32083" s="172"/>
    </row>
    <row r="32084" spans="7:12" x14ac:dyDescent="0.15">
      <c r="G32084"/>
      <c r="H32084"/>
      <c r="I32084"/>
      <c r="J32084"/>
      <c r="K32084"/>
      <c r="L32084" s="172"/>
    </row>
    <row r="32085" spans="7:12" x14ac:dyDescent="0.15">
      <c r="G32085"/>
      <c r="H32085"/>
      <c r="I32085"/>
      <c r="J32085"/>
      <c r="K32085"/>
      <c r="L32085" s="172"/>
    </row>
    <row r="32086" spans="7:12" x14ac:dyDescent="0.15">
      <c r="G32086"/>
      <c r="H32086"/>
      <c r="I32086"/>
      <c r="J32086"/>
      <c r="K32086"/>
      <c r="L32086" s="172"/>
    </row>
    <row r="32087" spans="7:12" x14ac:dyDescent="0.15">
      <c r="G32087"/>
      <c r="H32087"/>
      <c r="I32087"/>
      <c r="J32087"/>
      <c r="K32087"/>
      <c r="L32087" s="172"/>
    </row>
    <row r="32088" spans="7:12" x14ac:dyDescent="0.15">
      <c r="G32088"/>
      <c r="H32088"/>
      <c r="I32088"/>
      <c r="J32088"/>
      <c r="K32088"/>
      <c r="L32088" s="172"/>
    </row>
    <row r="32089" spans="7:12" x14ac:dyDescent="0.15">
      <c r="G32089"/>
      <c r="H32089"/>
      <c r="I32089"/>
      <c r="J32089"/>
      <c r="K32089"/>
      <c r="L32089" s="172"/>
    </row>
    <row r="32090" spans="7:12" x14ac:dyDescent="0.15">
      <c r="G32090"/>
      <c r="H32090"/>
      <c r="I32090"/>
      <c r="J32090"/>
      <c r="K32090"/>
      <c r="L32090" s="172"/>
    </row>
    <row r="32091" spans="7:12" x14ac:dyDescent="0.15">
      <c r="G32091"/>
      <c r="H32091"/>
      <c r="I32091"/>
      <c r="J32091"/>
      <c r="K32091"/>
      <c r="L32091" s="172"/>
    </row>
    <row r="32092" spans="7:12" x14ac:dyDescent="0.15">
      <c r="G32092"/>
      <c r="H32092"/>
      <c r="I32092"/>
      <c r="J32092"/>
      <c r="K32092"/>
      <c r="L32092" s="172"/>
    </row>
    <row r="32093" spans="7:12" x14ac:dyDescent="0.15">
      <c r="G32093"/>
      <c r="H32093"/>
      <c r="I32093"/>
      <c r="J32093"/>
      <c r="K32093"/>
      <c r="L32093" s="172"/>
    </row>
    <row r="32094" spans="7:12" x14ac:dyDescent="0.15">
      <c r="G32094"/>
      <c r="H32094"/>
      <c r="I32094"/>
      <c r="J32094"/>
      <c r="K32094"/>
      <c r="L32094" s="172"/>
    </row>
    <row r="32095" spans="7:12" x14ac:dyDescent="0.15">
      <c r="G32095"/>
      <c r="H32095"/>
      <c r="I32095"/>
      <c r="J32095"/>
      <c r="K32095"/>
      <c r="L32095" s="172"/>
    </row>
    <row r="32096" spans="7:12" x14ac:dyDescent="0.15">
      <c r="G32096"/>
      <c r="H32096"/>
      <c r="I32096"/>
      <c r="J32096"/>
      <c r="K32096"/>
      <c r="L32096" s="172"/>
    </row>
    <row r="32097" spans="7:12" x14ac:dyDescent="0.15">
      <c r="G32097"/>
      <c r="H32097"/>
      <c r="I32097"/>
      <c r="J32097"/>
      <c r="K32097"/>
      <c r="L32097" s="172"/>
    </row>
    <row r="32098" spans="7:12" x14ac:dyDescent="0.15">
      <c r="G32098"/>
      <c r="H32098"/>
      <c r="I32098"/>
      <c r="J32098"/>
      <c r="K32098"/>
      <c r="L32098" s="172"/>
    </row>
    <row r="32099" spans="7:12" x14ac:dyDescent="0.15">
      <c r="G32099"/>
      <c r="H32099"/>
      <c r="I32099"/>
      <c r="J32099"/>
      <c r="K32099"/>
      <c r="L32099" s="172"/>
    </row>
    <row r="32100" spans="7:12" x14ac:dyDescent="0.15">
      <c r="G32100"/>
      <c r="H32100"/>
      <c r="I32100"/>
      <c r="J32100"/>
      <c r="K32100"/>
      <c r="L32100" s="172"/>
    </row>
    <row r="32101" spans="7:12" x14ac:dyDescent="0.15">
      <c r="G32101"/>
      <c r="H32101"/>
      <c r="I32101"/>
      <c r="J32101"/>
      <c r="K32101"/>
      <c r="L32101" s="172"/>
    </row>
    <row r="32102" spans="7:12" x14ac:dyDescent="0.15">
      <c r="G32102"/>
      <c r="H32102"/>
      <c r="I32102"/>
      <c r="J32102"/>
      <c r="K32102"/>
      <c r="L32102" s="172"/>
    </row>
    <row r="32103" spans="7:12" x14ac:dyDescent="0.15">
      <c r="G32103"/>
      <c r="H32103"/>
      <c r="I32103"/>
      <c r="J32103"/>
      <c r="K32103"/>
      <c r="L32103" s="172"/>
    </row>
    <row r="32104" spans="7:12" x14ac:dyDescent="0.15">
      <c r="G32104"/>
      <c r="H32104"/>
      <c r="I32104"/>
      <c r="J32104"/>
      <c r="K32104"/>
      <c r="L32104" s="172"/>
    </row>
    <row r="32105" spans="7:12" x14ac:dyDescent="0.15">
      <c r="G32105"/>
      <c r="H32105"/>
      <c r="I32105"/>
      <c r="J32105"/>
      <c r="K32105"/>
      <c r="L32105" s="172"/>
    </row>
    <row r="32106" spans="7:12" x14ac:dyDescent="0.15">
      <c r="G32106"/>
      <c r="H32106"/>
      <c r="I32106"/>
      <c r="J32106"/>
      <c r="K32106"/>
      <c r="L32106" s="172"/>
    </row>
    <row r="32107" spans="7:12" x14ac:dyDescent="0.15">
      <c r="G32107"/>
      <c r="H32107"/>
      <c r="I32107"/>
      <c r="J32107"/>
      <c r="K32107"/>
      <c r="L32107" s="172"/>
    </row>
    <row r="32108" spans="7:12" x14ac:dyDescent="0.15">
      <c r="G32108"/>
      <c r="H32108"/>
      <c r="I32108"/>
      <c r="J32108"/>
      <c r="K32108"/>
      <c r="L32108" s="172"/>
    </row>
    <row r="32109" spans="7:12" x14ac:dyDescent="0.15">
      <c r="G32109"/>
      <c r="H32109"/>
      <c r="I32109"/>
      <c r="J32109"/>
      <c r="K32109"/>
      <c r="L32109" s="172"/>
    </row>
    <row r="32110" spans="7:12" x14ac:dyDescent="0.15">
      <c r="G32110"/>
      <c r="H32110"/>
      <c r="I32110"/>
      <c r="J32110"/>
      <c r="K32110"/>
      <c r="L32110" s="172"/>
    </row>
    <row r="32111" spans="7:12" x14ac:dyDescent="0.15">
      <c r="G32111"/>
      <c r="H32111"/>
      <c r="I32111"/>
      <c r="J32111"/>
      <c r="K32111"/>
      <c r="L32111" s="172"/>
    </row>
    <row r="32112" spans="7:12" x14ac:dyDescent="0.15">
      <c r="G32112"/>
      <c r="H32112"/>
      <c r="I32112"/>
      <c r="J32112"/>
      <c r="K32112"/>
      <c r="L32112" s="172"/>
    </row>
    <row r="32113" spans="7:12" x14ac:dyDescent="0.15">
      <c r="G32113"/>
      <c r="H32113"/>
      <c r="I32113"/>
      <c r="J32113"/>
      <c r="K32113"/>
      <c r="L32113" s="172"/>
    </row>
    <row r="32114" spans="7:12" x14ac:dyDescent="0.15">
      <c r="G32114"/>
      <c r="H32114"/>
      <c r="I32114"/>
      <c r="J32114"/>
      <c r="K32114"/>
      <c r="L32114" s="172"/>
    </row>
    <row r="32115" spans="7:12" x14ac:dyDescent="0.15">
      <c r="G32115"/>
      <c r="H32115"/>
      <c r="I32115"/>
      <c r="J32115"/>
      <c r="K32115"/>
      <c r="L32115" s="172"/>
    </row>
    <row r="32116" spans="7:12" x14ac:dyDescent="0.15">
      <c r="G32116"/>
      <c r="H32116"/>
      <c r="I32116"/>
      <c r="J32116"/>
      <c r="K32116"/>
      <c r="L32116" s="172"/>
    </row>
    <row r="32117" spans="7:12" x14ac:dyDescent="0.15">
      <c r="G32117"/>
      <c r="H32117"/>
      <c r="I32117"/>
      <c r="J32117"/>
      <c r="K32117"/>
      <c r="L32117" s="172"/>
    </row>
    <row r="32118" spans="7:12" x14ac:dyDescent="0.15">
      <c r="G32118"/>
      <c r="H32118"/>
      <c r="I32118"/>
      <c r="J32118"/>
      <c r="K32118"/>
      <c r="L32118" s="172"/>
    </row>
    <row r="32119" spans="7:12" x14ac:dyDescent="0.15">
      <c r="G32119"/>
      <c r="H32119"/>
      <c r="I32119"/>
      <c r="J32119"/>
      <c r="K32119"/>
      <c r="L32119" s="172"/>
    </row>
    <row r="32120" spans="7:12" x14ac:dyDescent="0.15">
      <c r="G32120"/>
      <c r="H32120"/>
      <c r="I32120"/>
      <c r="J32120"/>
      <c r="K32120"/>
      <c r="L32120" s="172"/>
    </row>
    <row r="32121" spans="7:12" x14ac:dyDescent="0.15">
      <c r="G32121"/>
      <c r="H32121"/>
      <c r="I32121"/>
      <c r="J32121"/>
      <c r="K32121"/>
      <c r="L32121" s="172"/>
    </row>
    <row r="32122" spans="7:12" x14ac:dyDescent="0.15">
      <c r="G32122"/>
      <c r="H32122"/>
      <c r="I32122"/>
      <c r="J32122"/>
      <c r="K32122"/>
      <c r="L32122" s="172"/>
    </row>
    <row r="32123" spans="7:12" x14ac:dyDescent="0.15">
      <c r="G32123"/>
      <c r="H32123"/>
      <c r="I32123"/>
      <c r="J32123"/>
      <c r="K32123"/>
      <c r="L32123" s="172"/>
    </row>
    <row r="32124" spans="7:12" x14ac:dyDescent="0.15">
      <c r="G32124"/>
      <c r="H32124"/>
      <c r="I32124"/>
      <c r="J32124"/>
      <c r="K32124"/>
      <c r="L32124" s="172"/>
    </row>
    <row r="32125" spans="7:12" x14ac:dyDescent="0.15">
      <c r="G32125"/>
      <c r="H32125"/>
      <c r="I32125"/>
      <c r="J32125"/>
      <c r="K32125"/>
      <c r="L32125" s="172"/>
    </row>
    <row r="32126" spans="7:12" x14ac:dyDescent="0.15">
      <c r="G32126"/>
      <c r="H32126"/>
      <c r="I32126"/>
      <c r="J32126"/>
      <c r="K32126"/>
      <c r="L32126" s="172"/>
    </row>
    <row r="32127" spans="7:12" x14ac:dyDescent="0.15">
      <c r="G32127"/>
      <c r="H32127"/>
      <c r="I32127"/>
      <c r="J32127"/>
      <c r="K32127"/>
      <c r="L32127" s="172"/>
    </row>
    <row r="32128" spans="7:12" x14ac:dyDescent="0.15">
      <c r="G32128"/>
      <c r="H32128"/>
      <c r="I32128"/>
      <c r="J32128"/>
      <c r="K32128"/>
      <c r="L32128" s="172"/>
    </row>
    <row r="32129" spans="7:12" x14ac:dyDescent="0.15">
      <c r="G32129"/>
      <c r="H32129"/>
      <c r="I32129"/>
      <c r="J32129"/>
      <c r="K32129"/>
      <c r="L32129" s="172"/>
    </row>
    <row r="32130" spans="7:12" x14ac:dyDescent="0.15">
      <c r="G32130"/>
      <c r="H32130"/>
      <c r="I32130"/>
      <c r="J32130"/>
      <c r="K32130"/>
      <c r="L32130" s="172"/>
    </row>
    <row r="32131" spans="7:12" x14ac:dyDescent="0.15">
      <c r="G32131"/>
      <c r="H32131"/>
      <c r="I32131"/>
      <c r="J32131"/>
      <c r="K32131"/>
      <c r="L32131" s="172"/>
    </row>
    <row r="32132" spans="7:12" x14ac:dyDescent="0.15">
      <c r="G32132"/>
      <c r="H32132"/>
      <c r="I32132"/>
      <c r="J32132"/>
      <c r="K32132"/>
      <c r="L32132" s="172"/>
    </row>
    <row r="32133" spans="7:12" x14ac:dyDescent="0.15">
      <c r="G32133"/>
      <c r="H32133"/>
      <c r="I32133"/>
      <c r="J32133"/>
      <c r="K32133"/>
      <c r="L32133" s="172"/>
    </row>
    <row r="32134" spans="7:12" x14ac:dyDescent="0.15">
      <c r="G32134"/>
      <c r="H32134"/>
      <c r="I32134"/>
      <c r="J32134"/>
      <c r="K32134"/>
      <c r="L32134" s="172"/>
    </row>
    <row r="32135" spans="7:12" x14ac:dyDescent="0.15">
      <c r="G32135"/>
      <c r="H32135"/>
      <c r="I32135"/>
      <c r="J32135"/>
      <c r="K32135"/>
      <c r="L32135" s="172"/>
    </row>
    <row r="32136" spans="7:12" x14ac:dyDescent="0.15">
      <c r="G32136"/>
      <c r="H32136"/>
      <c r="I32136"/>
      <c r="J32136"/>
      <c r="K32136"/>
      <c r="L32136" s="172"/>
    </row>
    <row r="32137" spans="7:12" x14ac:dyDescent="0.15">
      <c r="G32137"/>
      <c r="H32137"/>
      <c r="I32137"/>
      <c r="J32137"/>
      <c r="K32137"/>
      <c r="L32137" s="172"/>
    </row>
    <row r="32138" spans="7:12" x14ac:dyDescent="0.15">
      <c r="G32138"/>
      <c r="H32138"/>
      <c r="I32138"/>
      <c r="J32138"/>
      <c r="K32138"/>
      <c r="L32138" s="172"/>
    </row>
    <row r="32139" spans="7:12" x14ac:dyDescent="0.15">
      <c r="G32139"/>
      <c r="H32139"/>
      <c r="I32139"/>
      <c r="J32139"/>
      <c r="K32139"/>
      <c r="L32139" s="172"/>
    </row>
    <row r="32140" spans="7:12" x14ac:dyDescent="0.15">
      <c r="G32140"/>
      <c r="H32140"/>
      <c r="I32140"/>
      <c r="J32140"/>
      <c r="K32140"/>
      <c r="L32140" s="172"/>
    </row>
    <row r="32141" spans="7:12" x14ac:dyDescent="0.15">
      <c r="G32141"/>
      <c r="H32141"/>
      <c r="I32141"/>
      <c r="J32141"/>
      <c r="K32141"/>
      <c r="L32141" s="172"/>
    </row>
    <row r="32142" spans="7:12" x14ac:dyDescent="0.15">
      <c r="G32142"/>
      <c r="H32142"/>
      <c r="I32142"/>
      <c r="J32142"/>
      <c r="K32142"/>
      <c r="L32142" s="172"/>
    </row>
    <row r="32143" spans="7:12" x14ac:dyDescent="0.15">
      <c r="G32143"/>
      <c r="H32143"/>
      <c r="I32143"/>
      <c r="J32143"/>
      <c r="K32143"/>
      <c r="L32143" s="172"/>
    </row>
    <row r="32144" spans="7:12" x14ac:dyDescent="0.15">
      <c r="G32144"/>
      <c r="H32144"/>
      <c r="I32144"/>
      <c r="J32144"/>
      <c r="K32144"/>
      <c r="L32144" s="172"/>
    </row>
    <row r="32145" spans="7:12" x14ac:dyDescent="0.15">
      <c r="G32145"/>
      <c r="H32145"/>
      <c r="I32145"/>
      <c r="J32145"/>
      <c r="K32145"/>
      <c r="L32145" s="172"/>
    </row>
    <row r="32146" spans="7:12" x14ac:dyDescent="0.15">
      <c r="G32146"/>
      <c r="H32146"/>
      <c r="I32146"/>
      <c r="J32146"/>
      <c r="K32146"/>
      <c r="L32146" s="172"/>
    </row>
    <row r="32147" spans="7:12" x14ac:dyDescent="0.15">
      <c r="G32147"/>
      <c r="H32147"/>
      <c r="I32147"/>
      <c r="J32147"/>
      <c r="K32147"/>
      <c r="L32147" s="172"/>
    </row>
    <row r="32148" spans="7:12" x14ac:dyDescent="0.15">
      <c r="G32148"/>
      <c r="H32148"/>
      <c r="I32148"/>
      <c r="J32148"/>
      <c r="K32148"/>
      <c r="L32148" s="172"/>
    </row>
    <row r="32149" spans="7:12" x14ac:dyDescent="0.15">
      <c r="G32149"/>
      <c r="H32149"/>
      <c r="I32149"/>
      <c r="J32149"/>
      <c r="K32149"/>
      <c r="L32149" s="172"/>
    </row>
    <row r="32150" spans="7:12" x14ac:dyDescent="0.15">
      <c r="G32150"/>
      <c r="H32150"/>
      <c r="I32150"/>
      <c r="J32150"/>
      <c r="K32150"/>
      <c r="L32150" s="172"/>
    </row>
    <row r="32151" spans="7:12" x14ac:dyDescent="0.15">
      <c r="G32151"/>
      <c r="H32151"/>
      <c r="I32151"/>
      <c r="J32151"/>
      <c r="K32151"/>
      <c r="L32151" s="172"/>
    </row>
    <row r="32152" spans="7:12" x14ac:dyDescent="0.15">
      <c r="G32152"/>
      <c r="H32152"/>
      <c r="I32152"/>
      <c r="J32152"/>
      <c r="K32152"/>
      <c r="L32152" s="172"/>
    </row>
    <row r="32153" spans="7:12" x14ac:dyDescent="0.15">
      <c r="G32153"/>
      <c r="H32153"/>
      <c r="I32153"/>
      <c r="J32153"/>
      <c r="K32153"/>
      <c r="L32153" s="172"/>
    </row>
    <row r="32154" spans="7:12" x14ac:dyDescent="0.15">
      <c r="G32154"/>
      <c r="H32154"/>
      <c r="I32154"/>
      <c r="J32154"/>
      <c r="K32154"/>
      <c r="L32154" s="172"/>
    </row>
    <row r="32155" spans="7:12" x14ac:dyDescent="0.15">
      <c r="G32155"/>
      <c r="H32155"/>
      <c r="I32155"/>
      <c r="J32155"/>
      <c r="K32155"/>
      <c r="L32155" s="172"/>
    </row>
    <row r="32156" spans="7:12" x14ac:dyDescent="0.15">
      <c r="G32156"/>
      <c r="H32156"/>
      <c r="I32156"/>
      <c r="J32156"/>
      <c r="K32156"/>
      <c r="L32156" s="172"/>
    </row>
    <row r="32157" spans="7:12" x14ac:dyDescent="0.15">
      <c r="G32157"/>
      <c r="H32157"/>
      <c r="I32157"/>
      <c r="J32157"/>
      <c r="K32157"/>
      <c r="L32157" s="172"/>
    </row>
    <row r="32158" spans="7:12" x14ac:dyDescent="0.15">
      <c r="G32158"/>
      <c r="H32158"/>
      <c r="I32158"/>
      <c r="J32158"/>
      <c r="K32158"/>
      <c r="L32158" s="172"/>
    </row>
    <row r="32159" spans="7:12" x14ac:dyDescent="0.15">
      <c r="G32159"/>
      <c r="H32159"/>
      <c r="I32159"/>
      <c r="J32159"/>
      <c r="K32159"/>
      <c r="L32159" s="172"/>
    </row>
    <row r="32160" spans="7:12" x14ac:dyDescent="0.15">
      <c r="G32160"/>
      <c r="H32160"/>
      <c r="I32160"/>
      <c r="J32160"/>
      <c r="K32160"/>
      <c r="L32160" s="172"/>
    </row>
    <row r="32161" spans="7:12" x14ac:dyDescent="0.15">
      <c r="G32161"/>
      <c r="H32161"/>
      <c r="I32161"/>
      <c r="J32161"/>
      <c r="K32161"/>
      <c r="L32161" s="172"/>
    </row>
    <row r="32162" spans="7:12" x14ac:dyDescent="0.15">
      <c r="G32162"/>
      <c r="H32162"/>
      <c r="I32162"/>
      <c r="J32162"/>
      <c r="K32162"/>
      <c r="L32162" s="172"/>
    </row>
    <row r="32163" spans="7:12" x14ac:dyDescent="0.15">
      <c r="G32163"/>
      <c r="H32163"/>
      <c r="I32163"/>
      <c r="J32163"/>
      <c r="K32163"/>
      <c r="L32163" s="172"/>
    </row>
    <row r="32164" spans="7:12" x14ac:dyDescent="0.15">
      <c r="G32164"/>
      <c r="H32164"/>
      <c r="I32164"/>
      <c r="J32164"/>
      <c r="K32164"/>
      <c r="L32164" s="172"/>
    </row>
    <row r="32165" spans="7:12" x14ac:dyDescent="0.15">
      <c r="G32165"/>
      <c r="H32165"/>
      <c r="I32165"/>
      <c r="J32165"/>
      <c r="K32165"/>
      <c r="L32165" s="172"/>
    </row>
    <row r="32166" spans="7:12" x14ac:dyDescent="0.15">
      <c r="G32166"/>
      <c r="H32166"/>
      <c r="I32166"/>
      <c r="J32166"/>
      <c r="K32166"/>
      <c r="L32166" s="172"/>
    </row>
    <row r="32167" spans="7:12" x14ac:dyDescent="0.15">
      <c r="G32167"/>
      <c r="H32167"/>
      <c r="I32167"/>
      <c r="J32167"/>
      <c r="K32167"/>
      <c r="L32167" s="172"/>
    </row>
    <row r="32168" spans="7:12" x14ac:dyDescent="0.15">
      <c r="G32168"/>
      <c r="H32168"/>
      <c r="I32168"/>
      <c r="J32168"/>
      <c r="K32168"/>
      <c r="L32168" s="172"/>
    </row>
    <row r="32169" spans="7:12" x14ac:dyDescent="0.15">
      <c r="G32169"/>
      <c r="H32169"/>
      <c r="I32169"/>
      <c r="J32169"/>
      <c r="K32169"/>
      <c r="L32169" s="172"/>
    </row>
    <row r="32170" spans="7:12" x14ac:dyDescent="0.15">
      <c r="G32170"/>
      <c r="H32170"/>
      <c r="I32170"/>
      <c r="J32170"/>
      <c r="K32170"/>
      <c r="L32170" s="172"/>
    </row>
    <row r="32171" spans="7:12" x14ac:dyDescent="0.15">
      <c r="G32171"/>
      <c r="H32171"/>
      <c r="I32171"/>
      <c r="J32171"/>
      <c r="K32171"/>
      <c r="L32171" s="172"/>
    </row>
    <row r="32172" spans="7:12" x14ac:dyDescent="0.15">
      <c r="G32172"/>
      <c r="H32172"/>
      <c r="I32172"/>
      <c r="J32172"/>
      <c r="K32172"/>
      <c r="L32172" s="172"/>
    </row>
    <row r="32173" spans="7:12" x14ac:dyDescent="0.15">
      <c r="G32173"/>
      <c r="H32173"/>
      <c r="I32173"/>
      <c r="J32173"/>
      <c r="K32173"/>
      <c r="L32173" s="172"/>
    </row>
    <row r="32174" spans="7:12" x14ac:dyDescent="0.15">
      <c r="G32174"/>
      <c r="H32174"/>
      <c r="I32174"/>
      <c r="J32174"/>
      <c r="K32174"/>
      <c r="L32174" s="172"/>
    </row>
    <row r="32175" spans="7:12" x14ac:dyDescent="0.15">
      <c r="G32175"/>
      <c r="H32175"/>
      <c r="I32175"/>
      <c r="J32175"/>
      <c r="K32175"/>
      <c r="L32175" s="172"/>
    </row>
    <row r="32176" spans="7:12" x14ac:dyDescent="0.15">
      <c r="G32176"/>
      <c r="H32176"/>
      <c r="I32176"/>
      <c r="J32176"/>
      <c r="K32176"/>
      <c r="L32176" s="172"/>
    </row>
    <row r="32177" spans="7:12" x14ac:dyDescent="0.15">
      <c r="G32177"/>
      <c r="H32177"/>
      <c r="I32177"/>
      <c r="J32177"/>
      <c r="K32177"/>
      <c r="L32177" s="172"/>
    </row>
    <row r="32178" spans="7:12" x14ac:dyDescent="0.15">
      <c r="G32178"/>
      <c r="H32178"/>
      <c r="I32178"/>
      <c r="J32178"/>
      <c r="K32178"/>
      <c r="L32178" s="172"/>
    </row>
    <row r="32179" spans="7:12" x14ac:dyDescent="0.15">
      <c r="G32179"/>
      <c r="H32179"/>
      <c r="I32179"/>
      <c r="J32179"/>
      <c r="K32179"/>
      <c r="L32179" s="172"/>
    </row>
    <row r="32180" spans="7:12" x14ac:dyDescent="0.15">
      <c r="G32180"/>
      <c r="H32180"/>
      <c r="I32180"/>
      <c r="J32180"/>
      <c r="K32180"/>
      <c r="L32180" s="172"/>
    </row>
    <row r="32181" spans="7:12" x14ac:dyDescent="0.15">
      <c r="G32181"/>
      <c r="H32181"/>
      <c r="I32181"/>
      <c r="J32181"/>
      <c r="K32181"/>
      <c r="L32181" s="172"/>
    </row>
    <row r="32182" spans="7:12" x14ac:dyDescent="0.15">
      <c r="G32182"/>
      <c r="H32182"/>
      <c r="I32182"/>
      <c r="J32182"/>
      <c r="K32182"/>
      <c r="L32182" s="172"/>
    </row>
    <row r="32183" spans="7:12" x14ac:dyDescent="0.15">
      <c r="G32183"/>
      <c r="H32183"/>
      <c r="I32183"/>
      <c r="J32183"/>
      <c r="K32183"/>
      <c r="L32183" s="172"/>
    </row>
    <row r="32184" spans="7:12" x14ac:dyDescent="0.15">
      <c r="G32184"/>
      <c r="H32184"/>
      <c r="I32184"/>
      <c r="J32184"/>
      <c r="K32184"/>
      <c r="L32184" s="172"/>
    </row>
    <row r="32185" spans="7:12" x14ac:dyDescent="0.15">
      <c r="G32185"/>
      <c r="H32185"/>
      <c r="I32185"/>
      <c r="J32185"/>
      <c r="K32185"/>
      <c r="L32185" s="172"/>
    </row>
    <row r="32186" spans="7:12" x14ac:dyDescent="0.15">
      <c r="G32186"/>
      <c r="H32186"/>
      <c r="I32186"/>
      <c r="J32186"/>
      <c r="K32186"/>
      <c r="L32186" s="172"/>
    </row>
    <row r="32187" spans="7:12" x14ac:dyDescent="0.15">
      <c r="G32187"/>
      <c r="H32187"/>
      <c r="I32187"/>
      <c r="J32187"/>
      <c r="K32187"/>
      <c r="L32187" s="172"/>
    </row>
    <row r="32188" spans="7:12" x14ac:dyDescent="0.15">
      <c r="G32188"/>
      <c r="H32188"/>
      <c r="I32188"/>
      <c r="J32188"/>
      <c r="K32188"/>
      <c r="L32188" s="172"/>
    </row>
    <row r="32189" spans="7:12" x14ac:dyDescent="0.15">
      <c r="G32189"/>
      <c r="H32189"/>
      <c r="I32189"/>
      <c r="J32189"/>
      <c r="K32189"/>
      <c r="L32189" s="172"/>
    </row>
    <row r="32190" spans="7:12" x14ac:dyDescent="0.15">
      <c r="G32190"/>
      <c r="H32190"/>
      <c r="I32190"/>
      <c r="J32190"/>
      <c r="K32190"/>
      <c r="L32190" s="172"/>
    </row>
    <row r="32191" spans="7:12" x14ac:dyDescent="0.15">
      <c r="G32191"/>
      <c r="H32191"/>
      <c r="I32191"/>
      <c r="J32191"/>
      <c r="K32191"/>
      <c r="L32191" s="172"/>
    </row>
    <row r="32192" spans="7:12" x14ac:dyDescent="0.15">
      <c r="G32192"/>
      <c r="H32192"/>
      <c r="I32192"/>
      <c r="J32192"/>
      <c r="K32192"/>
      <c r="L32192" s="172"/>
    </row>
    <row r="32193" spans="7:12" x14ac:dyDescent="0.15">
      <c r="G32193"/>
      <c r="H32193"/>
      <c r="I32193"/>
      <c r="J32193"/>
      <c r="K32193"/>
      <c r="L32193" s="172"/>
    </row>
    <row r="32194" spans="7:12" x14ac:dyDescent="0.15">
      <c r="G32194"/>
      <c r="H32194"/>
      <c r="I32194"/>
      <c r="J32194"/>
      <c r="K32194"/>
      <c r="L32194" s="172"/>
    </row>
    <row r="32195" spans="7:12" x14ac:dyDescent="0.15">
      <c r="G32195"/>
      <c r="H32195"/>
      <c r="I32195"/>
      <c r="J32195"/>
      <c r="K32195"/>
      <c r="L32195" s="172"/>
    </row>
    <row r="32196" spans="7:12" x14ac:dyDescent="0.15">
      <c r="G32196"/>
      <c r="H32196"/>
      <c r="I32196"/>
      <c r="J32196"/>
      <c r="K32196"/>
      <c r="L32196" s="172"/>
    </row>
    <row r="32197" spans="7:12" x14ac:dyDescent="0.15">
      <c r="G32197"/>
      <c r="H32197"/>
      <c r="I32197"/>
      <c r="J32197"/>
      <c r="K32197"/>
      <c r="L32197" s="172"/>
    </row>
    <row r="32198" spans="7:12" x14ac:dyDescent="0.15">
      <c r="G32198"/>
      <c r="H32198"/>
      <c r="I32198"/>
      <c r="J32198"/>
      <c r="K32198"/>
      <c r="L32198" s="172"/>
    </row>
    <row r="32199" spans="7:12" x14ac:dyDescent="0.15">
      <c r="G32199"/>
      <c r="H32199"/>
      <c r="I32199"/>
      <c r="J32199"/>
      <c r="K32199"/>
      <c r="L32199" s="172"/>
    </row>
    <row r="32200" spans="7:12" x14ac:dyDescent="0.15">
      <c r="G32200"/>
      <c r="H32200"/>
      <c r="I32200"/>
      <c r="J32200"/>
      <c r="K32200"/>
      <c r="L32200" s="172"/>
    </row>
    <row r="32201" spans="7:12" x14ac:dyDescent="0.15">
      <c r="G32201"/>
      <c r="H32201"/>
      <c r="I32201"/>
      <c r="J32201"/>
      <c r="K32201"/>
      <c r="L32201" s="172"/>
    </row>
    <row r="32202" spans="7:12" x14ac:dyDescent="0.15">
      <c r="G32202"/>
      <c r="H32202"/>
      <c r="I32202"/>
      <c r="J32202"/>
      <c r="K32202"/>
      <c r="L32202" s="172"/>
    </row>
    <row r="32203" spans="7:12" x14ac:dyDescent="0.15">
      <c r="G32203"/>
      <c r="H32203"/>
      <c r="I32203"/>
      <c r="J32203"/>
      <c r="K32203"/>
      <c r="L32203" s="172"/>
    </row>
    <row r="32204" spans="7:12" x14ac:dyDescent="0.15">
      <c r="G32204"/>
      <c r="H32204"/>
      <c r="I32204"/>
      <c r="J32204"/>
      <c r="K32204"/>
      <c r="L32204" s="172"/>
    </row>
    <row r="32205" spans="7:12" x14ac:dyDescent="0.15">
      <c r="G32205"/>
      <c r="H32205"/>
      <c r="I32205"/>
      <c r="J32205"/>
      <c r="K32205"/>
      <c r="L32205" s="172"/>
    </row>
    <row r="32206" spans="7:12" x14ac:dyDescent="0.15">
      <c r="G32206"/>
      <c r="H32206"/>
      <c r="I32206"/>
      <c r="J32206"/>
      <c r="K32206"/>
      <c r="L32206" s="172"/>
    </row>
    <row r="32207" spans="7:12" x14ac:dyDescent="0.15">
      <c r="G32207"/>
      <c r="H32207"/>
      <c r="I32207"/>
      <c r="J32207"/>
      <c r="K32207"/>
      <c r="L32207" s="172"/>
    </row>
    <row r="32208" spans="7:12" x14ac:dyDescent="0.15">
      <c r="G32208"/>
      <c r="H32208"/>
      <c r="I32208"/>
      <c r="J32208"/>
      <c r="K32208"/>
      <c r="L32208" s="172"/>
    </row>
    <row r="32209" spans="7:12" x14ac:dyDescent="0.15">
      <c r="G32209"/>
      <c r="H32209"/>
      <c r="I32209"/>
      <c r="J32209"/>
      <c r="K32209"/>
      <c r="L32209" s="172"/>
    </row>
    <row r="32210" spans="7:12" x14ac:dyDescent="0.15">
      <c r="G32210"/>
      <c r="H32210"/>
      <c r="I32210"/>
      <c r="J32210"/>
      <c r="K32210"/>
      <c r="L32210" s="172"/>
    </row>
    <row r="32211" spans="7:12" x14ac:dyDescent="0.15">
      <c r="G32211"/>
      <c r="H32211"/>
      <c r="I32211"/>
      <c r="J32211"/>
      <c r="K32211"/>
      <c r="L32211" s="172"/>
    </row>
    <row r="32212" spans="7:12" x14ac:dyDescent="0.15">
      <c r="G32212"/>
      <c r="H32212"/>
      <c r="I32212"/>
      <c r="J32212"/>
      <c r="K32212"/>
      <c r="L32212" s="172"/>
    </row>
    <row r="32213" spans="7:12" x14ac:dyDescent="0.15">
      <c r="G32213"/>
      <c r="H32213"/>
      <c r="I32213"/>
      <c r="J32213"/>
      <c r="K32213"/>
      <c r="L32213" s="172"/>
    </row>
    <row r="32214" spans="7:12" x14ac:dyDescent="0.15">
      <c r="G32214"/>
      <c r="H32214"/>
      <c r="I32214"/>
      <c r="J32214"/>
      <c r="K32214"/>
      <c r="L32214" s="172"/>
    </row>
    <row r="32215" spans="7:12" x14ac:dyDescent="0.15">
      <c r="G32215"/>
      <c r="H32215"/>
      <c r="I32215"/>
      <c r="J32215"/>
      <c r="K32215"/>
      <c r="L32215" s="172"/>
    </row>
    <row r="32216" spans="7:12" x14ac:dyDescent="0.15">
      <c r="G32216"/>
      <c r="H32216"/>
      <c r="I32216"/>
      <c r="J32216"/>
      <c r="K32216"/>
      <c r="L32216" s="172"/>
    </row>
    <row r="32217" spans="7:12" x14ac:dyDescent="0.15">
      <c r="G32217"/>
      <c r="H32217"/>
      <c r="I32217"/>
      <c r="J32217"/>
      <c r="K32217"/>
      <c r="L32217" s="172"/>
    </row>
    <row r="32218" spans="7:12" x14ac:dyDescent="0.15">
      <c r="G32218"/>
      <c r="H32218"/>
      <c r="I32218"/>
      <c r="J32218"/>
      <c r="K32218"/>
      <c r="L32218" s="172"/>
    </row>
    <row r="32219" spans="7:12" x14ac:dyDescent="0.15">
      <c r="G32219"/>
      <c r="H32219"/>
      <c r="I32219"/>
      <c r="J32219"/>
      <c r="K32219"/>
      <c r="L32219" s="172"/>
    </row>
    <row r="32220" spans="7:12" x14ac:dyDescent="0.15">
      <c r="G32220"/>
      <c r="H32220"/>
      <c r="I32220"/>
      <c r="J32220"/>
      <c r="K32220"/>
      <c r="L32220" s="172"/>
    </row>
    <row r="32221" spans="7:12" x14ac:dyDescent="0.15">
      <c r="G32221"/>
      <c r="H32221"/>
      <c r="I32221"/>
      <c r="J32221"/>
      <c r="K32221"/>
      <c r="L32221" s="172"/>
    </row>
    <row r="32222" spans="7:12" x14ac:dyDescent="0.15">
      <c r="G32222"/>
      <c r="H32222"/>
      <c r="I32222"/>
      <c r="J32222"/>
      <c r="K32222"/>
      <c r="L32222" s="172"/>
    </row>
    <row r="32223" spans="7:12" x14ac:dyDescent="0.15">
      <c r="G32223"/>
      <c r="H32223"/>
      <c r="I32223"/>
      <c r="J32223"/>
      <c r="K32223"/>
      <c r="L32223" s="172"/>
    </row>
    <row r="32224" spans="7:12" x14ac:dyDescent="0.15">
      <c r="G32224"/>
      <c r="H32224"/>
      <c r="I32224"/>
      <c r="J32224"/>
      <c r="K32224"/>
      <c r="L32224" s="172"/>
    </row>
    <row r="32225" spans="7:12" x14ac:dyDescent="0.15">
      <c r="G32225"/>
      <c r="H32225"/>
      <c r="I32225"/>
      <c r="J32225"/>
      <c r="K32225"/>
      <c r="L32225" s="172"/>
    </row>
    <row r="32226" spans="7:12" x14ac:dyDescent="0.15">
      <c r="G32226"/>
      <c r="H32226"/>
      <c r="I32226"/>
      <c r="J32226"/>
      <c r="K32226"/>
      <c r="L32226" s="172"/>
    </row>
    <row r="32227" spans="7:12" x14ac:dyDescent="0.15">
      <c r="G32227"/>
      <c r="H32227"/>
      <c r="I32227"/>
      <c r="J32227"/>
      <c r="K32227"/>
      <c r="L32227" s="172"/>
    </row>
    <row r="32228" spans="7:12" x14ac:dyDescent="0.15">
      <c r="G32228"/>
      <c r="H32228"/>
      <c r="I32228"/>
      <c r="J32228"/>
      <c r="K32228"/>
      <c r="L32228" s="172"/>
    </row>
    <row r="32229" spans="7:12" x14ac:dyDescent="0.15">
      <c r="G32229"/>
      <c r="H32229"/>
      <c r="I32229"/>
      <c r="J32229"/>
      <c r="K32229"/>
      <c r="L32229" s="172"/>
    </row>
    <row r="32230" spans="7:12" x14ac:dyDescent="0.15">
      <c r="G32230"/>
      <c r="H32230"/>
      <c r="I32230"/>
      <c r="J32230"/>
      <c r="K32230"/>
      <c r="L32230" s="172"/>
    </row>
    <row r="32231" spans="7:12" x14ac:dyDescent="0.15">
      <c r="G32231"/>
      <c r="H32231"/>
      <c r="I32231"/>
      <c r="J32231"/>
      <c r="K32231"/>
      <c r="L32231" s="172"/>
    </row>
    <row r="32232" spans="7:12" x14ac:dyDescent="0.15">
      <c r="G32232"/>
      <c r="H32232"/>
      <c r="I32232"/>
      <c r="J32232"/>
      <c r="K32232"/>
      <c r="L32232" s="172"/>
    </row>
    <row r="32233" spans="7:12" x14ac:dyDescent="0.15">
      <c r="G32233"/>
      <c r="H32233"/>
      <c r="I32233"/>
      <c r="J32233"/>
      <c r="K32233"/>
      <c r="L32233" s="172"/>
    </row>
    <row r="32234" spans="7:12" x14ac:dyDescent="0.15">
      <c r="G32234"/>
      <c r="H32234"/>
      <c r="I32234"/>
      <c r="J32234"/>
      <c r="K32234"/>
      <c r="L32234" s="172"/>
    </row>
    <row r="32235" spans="7:12" x14ac:dyDescent="0.15">
      <c r="G32235"/>
      <c r="H32235"/>
      <c r="I32235"/>
      <c r="J32235"/>
      <c r="K32235"/>
      <c r="L32235" s="172"/>
    </row>
    <row r="32236" spans="7:12" x14ac:dyDescent="0.15">
      <c r="G32236"/>
      <c r="H32236"/>
      <c r="I32236"/>
      <c r="J32236"/>
      <c r="K32236"/>
      <c r="L32236" s="172"/>
    </row>
    <row r="32237" spans="7:12" x14ac:dyDescent="0.15">
      <c r="G32237"/>
      <c r="H32237"/>
      <c r="I32237"/>
      <c r="J32237"/>
      <c r="K32237"/>
      <c r="L32237" s="172"/>
    </row>
    <row r="32238" spans="7:12" x14ac:dyDescent="0.15">
      <c r="G32238"/>
      <c r="H32238"/>
      <c r="I32238"/>
      <c r="J32238"/>
      <c r="K32238"/>
      <c r="L32238" s="172"/>
    </row>
    <row r="32239" spans="7:12" x14ac:dyDescent="0.15">
      <c r="G32239"/>
      <c r="H32239"/>
      <c r="I32239"/>
      <c r="J32239"/>
      <c r="K32239"/>
      <c r="L32239" s="172"/>
    </row>
    <row r="32240" spans="7:12" x14ac:dyDescent="0.15">
      <c r="G32240"/>
      <c r="H32240"/>
      <c r="I32240"/>
      <c r="J32240"/>
      <c r="K32240"/>
      <c r="L32240" s="172"/>
    </row>
    <row r="32241" spans="7:12" x14ac:dyDescent="0.15">
      <c r="G32241"/>
      <c r="H32241"/>
      <c r="I32241"/>
      <c r="J32241"/>
      <c r="K32241"/>
      <c r="L32241" s="172"/>
    </row>
    <row r="32242" spans="7:12" x14ac:dyDescent="0.15">
      <c r="G32242"/>
      <c r="H32242"/>
      <c r="I32242"/>
      <c r="J32242"/>
      <c r="K32242"/>
      <c r="L32242" s="172"/>
    </row>
    <row r="32243" spans="7:12" x14ac:dyDescent="0.15">
      <c r="G32243"/>
      <c r="H32243"/>
      <c r="I32243"/>
      <c r="J32243"/>
      <c r="K32243"/>
      <c r="L32243" s="172"/>
    </row>
    <row r="32244" spans="7:12" x14ac:dyDescent="0.15">
      <c r="G32244"/>
      <c r="H32244"/>
      <c r="I32244"/>
      <c r="J32244"/>
      <c r="K32244"/>
      <c r="L32244" s="172"/>
    </row>
    <row r="32245" spans="7:12" x14ac:dyDescent="0.15">
      <c r="G32245"/>
      <c r="H32245"/>
      <c r="I32245"/>
      <c r="J32245"/>
      <c r="K32245"/>
      <c r="L32245" s="172"/>
    </row>
    <row r="32246" spans="7:12" x14ac:dyDescent="0.15">
      <c r="G32246"/>
      <c r="H32246"/>
      <c r="I32246"/>
      <c r="J32246"/>
      <c r="K32246"/>
      <c r="L32246" s="172"/>
    </row>
    <row r="32247" spans="7:12" x14ac:dyDescent="0.15">
      <c r="G32247"/>
      <c r="H32247"/>
      <c r="I32247"/>
      <c r="J32247"/>
      <c r="K32247"/>
      <c r="L32247" s="172"/>
    </row>
    <row r="32248" spans="7:12" x14ac:dyDescent="0.15">
      <c r="G32248"/>
      <c r="H32248"/>
      <c r="I32248"/>
      <c r="J32248"/>
      <c r="K32248"/>
      <c r="L32248" s="172"/>
    </row>
    <row r="32249" spans="7:12" x14ac:dyDescent="0.15">
      <c r="G32249"/>
      <c r="H32249"/>
      <c r="I32249"/>
      <c r="J32249"/>
      <c r="K32249"/>
      <c r="L32249" s="172"/>
    </row>
    <row r="32250" spans="7:12" x14ac:dyDescent="0.15">
      <c r="G32250"/>
      <c r="H32250"/>
      <c r="I32250"/>
      <c r="J32250"/>
      <c r="K32250"/>
      <c r="L32250" s="172"/>
    </row>
    <row r="32251" spans="7:12" x14ac:dyDescent="0.15">
      <c r="G32251"/>
      <c r="H32251"/>
      <c r="I32251"/>
      <c r="J32251"/>
      <c r="K32251"/>
      <c r="L32251" s="172"/>
    </row>
    <row r="32252" spans="7:12" x14ac:dyDescent="0.15">
      <c r="G32252"/>
      <c r="H32252"/>
      <c r="I32252"/>
      <c r="J32252"/>
      <c r="K32252"/>
      <c r="L32252" s="172"/>
    </row>
    <row r="32253" spans="7:12" x14ac:dyDescent="0.15">
      <c r="G32253"/>
      <c r="H32253"/>
      <c r="I32253"/>
      <c r="J32253"/>
      <c r="K32253"/>
      <c r="L32253" s="172"/>
    </row>
    <row r="32254" spans="7:12" x14ac:dyDescent="0.15">
      <c r="G32254"/>
      <c r="H32254"/>
      <c r="I32254"/>
      <c r="J32254"/>
      <c r="K32254"/>
      <c r="L32254" s="172"/>
    </row>
    <row r="32255" spans="7:12" x14ac:dyDescent="0.15">
      <c r="G32255"/>
      <c r="H32255"/>
      <c r="I32255"/>
      <c r="J32255"/>
      <c r="K32255"/>
      <c r="L32255" s="172"/>
    </row>
    <row r="32256" spans="7:12" x14ac:dyDescent="0.15">
      <c r="G32256"/>
      <c r="H32256"/>
      <c r="I32256"/>
      <c r="J32256"/>
      <c r="K32256"/>
      <c r="L32256" s="172"/>
    </row>
    <row r="32257" spans="7:12" x14ac:dyDescent="0.15">
      <c r="G32257"/>
      <c r="H32257"/>
      <c r="I32257"/>
      <c r="J32257"/>
      <c r="K32257"/>
      <c r="L32257" s="172"/>
    </row>
    <row r="32258" spans="7:12" x14ac:dyDescent="0.15">
      <c r="G32258"/>
      <c r="H32258"/>
      <c r="I32258"/>
      <c r="J32258"/>
      <c r="K32258"/>
      <c r="L32258" s="172"/>
    </row>
    <row r="32259" spans="7:12" x14ac:dyDescent="0.15">
      <c r="G32259"/>
      <c r="H32259"/>
      <c r="I32259"/>
      <c r="J32259"/>
      <c r="K32259"/>
      <c r="L32259" s="172"/>
    </row>
    <row r="32260" spans="7:12" x14ac:dyDescent="0.15">
      <c r="G32260"/>
      <c r="H32260"/>
      <c r="I32260"/>
      <c r="J32260"/>
      <c r="K32260"/>
      <c r="L32260" s="172"/>
    </row>
    <row r="32261" spans="7:12" x14ac:dyDescent="0.15">
      <c r="G32261"/>
      <c r="H32261"/>
      <c r="I32261"/>
      <c r="J32261"/>
      <c r="K32261"/>
      <c r="L32261" s="172"/>
    </row>
    <row r="32262" spans="7:12" x14ac:dyDescent="0.15">
      <c r="G32262"/>
      <c r="H32262"/>
      <c r="I32262"/>
      <c r="J32262"/>
      <c r="K32262"/>
      <c r="L32262" s="172"/>
    </row>
    <row r="32263" spans="7:12" x14ac:dyDescent="0.15">
      <c r="G32263"/>
      <c r="H32263"/>
      <c r="I32263"/>
      <c r="J32263"/>
      <c r="K32263"/>
      <c r="L32263" s="172"/>
    </row>
    <row r="32264" spans="7:12" x14ac:dyDescent="0.15">
      <c r="G32264"/>
      <c r="H32264"/>
      <c r="I32264"/>
      <c r="J32264"/>
      <c r="K32264"/>
      <c r="L32264" s="172"/>
    </row>
    <row r="32265" spans="7:12" x14ac:dyDescent="0.15">
      <c r="G32265"/>
      <c r="H32265"/>
      <c r="I32265"/>
      <c r="J32265"/>
      <c r="K32265"/>
      <c r="L32265" s="172"/>
    </row>
    <row r="32266" spans="7:12" x14ac:dyDescent="0.15">
      <c r="G32266"/>
      <c r="H32266"/>
      <c r="I32266"/>
      <c r="J32266"/>
      <c r="K32266"/>
      <c r="L32266" s="172"/>
    </row>
    <row r="32267" spans="7:12" x14ac:dyDescent="0.15">
      <c r="G32267"/>
      <c r="H32267"/>
      <c r="I32267"/>
      <c r="J32267"/>
      <c r="K32267"/>
      <c r="L32267" s="172"/>
    </row>
    <row r="32268" spans="7:12" x14ac:dyDescent="0.15">
      <c r="G32268"/>
      <c r="H32268"/>
      <c r="I32268"/>
      <c r="J32268"/>
      <c r="K32268"/>
      <c r="L32268" s="172"/>
    </row>
    <row r="32269" spans="7:12" x14ac:dyDescent="0.15">
      <c r="G32269"/>
      <c r="H32269"/>
      <c r="I32269"/>
      <c r="J32269"/>
      <c r="K32269"/>
      <c r="L32269" s="172"/>
    </row>
    <row r="32270" spans="7:12" x14ac:dyDescent="0.15">
      <c r="G32270"/>
      <c r="H32270"/>
      <c r="I32270"/>
      <c r="J32270"/>
      <c r="K32270"/>
      <c r="L32270" s="172"/>
    </row>
    <row r="32271" spans="7:12" x14ac:dyDescent="0.15">
      <c r="G32271"/>
      <c r="H32271"/>
      <c r="I32271"/>
      <c r="J32271"/>
      <c r="K32271"/>
      <c r="L32271" s="172"/>
    </row>
    <row r="32272" spans="7:12" x14ac:dyDescent="0.15">
      <c r="G32272"/>
      <c r="H32272"/>
      <c r="I32272"/>
      <c r="J32272"/>
      <c r="K32272"/>
      <c r="L32272" s="172"/>
    </row>
    <row r="32273" spans="7:12" x14ac:dyDescent="0.15">
      <c r="G32273"/>
      <c r="H32273"/>
      <c r="I32273"/>
      <c r="J32273"/>
      <c r="K32273"/>
      <c r="L32273" s="172"/>
    </row>
    <row r="32274" spans="7:12" x14ac:dyDescent="0.15">
      <c r="G32274"/>
      <c r="H32274"/>
      <c r="I32274"/>
      <c r="J32274"/>
      <c r="K32274"/>
      <c r="L32274" s="172"/>
    </row>
    <row r="32275" spans="7:12" x14ac:dyDescent="0.15">
      <c r="G32275"/>
      <c r="H32275"/>
      <c r="I32275"/>
      <c r="J32275"/>
      <c r="K32275"/>
      <c r="L32275" s="172"/>
    </row>
    <row r="32276" spans="7:12" x14ac:dyDescent="0.15">
      <c r="G32276"/>
      <c r="H32276"/>
      <c r="I32276"/>
      <c r="J32276"/>
      <c r="K32276"/>
      <c r="L32276" s="172"/>
    </row>
    <row r="32277" spans="7:12" x14ac:dyDescent="0.15">
      <c r="G32277"/>
      <c r="H32277"/>
      <c r="I32277"/>
      <c r="J32277"/>
      <c r="K32277"/>
      <c r="L32277" s="172"/>
    </row>
    <row r="32278" spans="7:12" x14ac:dyDescent="0.15">
      <c r="G32278"/>
      <c r="H32278"/>
      <c r="I32278"/>
      <c r="J32278"/>
      <c r="K32278"/>
      <c r="L32278" s="172"/>
    </row>
    <row r="32279" spans="7:12" x14ac:dyDescent="0.15">
      <c r="G32279"/>
      <c r="H32279"/>
      <c r="I32279"/>
      <c r="J32279"/>
      <c r="K32279"/>
      <c r="L32279" s="172"/>
    </row>
    <row r="32280" spans="7:12" x14ac:dyDescent="0.15">
      <c r="G32280"/>
      <c r="H32280"/>
      <c r="I32280"/>
      <c r="J32280"/>
      <c r="K32280"/>
      <c r="L32280" s="172"/>
    </row>
    <row r="32281" spans="7:12" x14ac:dyDescent="0.15">
      <c r="G32281"/>
      <c r="H32281"/>
      <c r="I32281"/>
      <c r="J32281"/>
      <c r="K32281"/>
      <c r="L32281" s="172"/>
    </row>
    <row r="32282" spans="7:12" x14ac:dyDescent="0.15">
      <c r="G32282"/>
      <c r="H32282"/>
      <c r="I32282"/>
      <c r="J32282"/>
      <c r="K32282"/>
      <c r="L32282" s="172"/>
    </row>
    <row r="32283" spans="7:12" x14ac:dyDescent="0.15">
      <c r="G32283"/>
      <c r="H32283"/>
      <c r="I32283"/>
      <c r="J32283"/>
      <c r="K32283"/>
      <c r="L32283" s="172"/>
    </row>
    <row r="32284" spans="7:12" x14ac:dyDescent="0.15">
      <c r="G32284"/>
      <c r="H32284"/>
      <c r="I32284"/>
      <c r="J32284"/>
      <c r="K32284"/>
      <c r="L32284" s="172"/>
    </row>
    <row r="32285" spans="7:12" x14ac:dyDescent="0.15">
      <c r="G32285"/>
      <c r="H32285"/>
      <c r="I32285"/>
      <c r="J32285"/>
      <c r="K32285"/>
      <c r="L32285" s="172"/>
    </row>
    <row r="32286" spans="7:12" x14ac:dyDescent="0.15">
      <c r="G32286"/>
      <c r="H32286"/>
      <c r="I32286"/>
      <c r="J32286"/>
      <c r="K32286"/>
      <c r="L32286" s="172"/>
    </row>
    <row r="32287" spans="7:12" x14ac:dyDescent="0.15">
      <c r="G32287"/>
      <c r="H32287"/>
      <c r="I32287"/>
      <c r="J32287"/>
      <c r="K32287"/>
      <c r="L32287" s="172"/>
    </row>
    <row r="32288" spans="7:12" x14ac:dyDescent="0.15">
      <c r="G32288"/>
      <c r="H32288"/>
      <c r="I32288"/>
      <c r="J32288"/>
      <c r="K32288"/>
      <c r="L32288" s="172"/>
    </row>
    <row r="32289" spans="7:12" x14ac:dyDescent="0.15">
      <c r="G32289"/>
      <c r="H32289"/>
      <c r="I32289"/>
      <c r="J32289"/>
      <c r="K32289"/>
      <c r="L32289" s="172"/>
    </row>
    <row r="32290" spans="7:12" x14ac:dyDescent="0.15">
      <c r="G32290"/>
      <c r="H32290"/>
      <c r="I32290"/>
      <c r="J32290"/>
      <c r="K32290"/>
      <c r="L32290" s="172"/>
    </row>
    <row r="32291" spans="7:12" x14ac:dyDescent="0.15">
      <c r="G32291"/>
      <c r="H32291"/>
      <c r="I32291"/>
      <c r="J32291"/>
      <c r="K32291"/>
      <c r="L32291" s="172"/>
    </row>
    <row r="32292" spans="7:12" x14ac:dyDescent="0.15">
      <c r="G32292"/>
      <c r="H32292"/>
      <c r="I32292"/>
      <c r="J32292"/>
      <c r="K32292"/>
      <c r="L32292" s="172"/>
    </row>
    <row r="32293" spans="7:12" x14ac:dyDescent="0.15">
      <c r="G32293"/>
      <c r="H32293"/>
      <c r="I32293"/>
      <c r="J32293"/>
      <c r="K32293"/>
      <c r="L32293" s="172"/>
    </row>
    <row r="32294" spans="7:12" x14ac:dyDescent="0.15">
      <c r="G32294"/>
      <c r="H32294"/>
      <c r="I32294"/>
      <c r="J32294"/>
      <c r="K32294"/>
      <c r="L32294" s="172"/>
    </row>
    <row r="32295" spans="7:12" x14ac:dyDescent="0.15">
      <c r="G32295"/>
      <c r="H32295"/>
      <c r="I32295"/>
      <c r="J32295"/>
      <c r="K32295"/>
      <c r="L32295" s="172"/>
    </row>
    <row r="32296" spans="7:12" x14ac:dyDescent="0.15">
      <c r="G32296"/>
      <c r="H32296"/>
      <c r="I32296"/>
      <c r="J32296"/>
      <c r="K32296"/>
      <c r="L32296" s="172"/>
    </row>
    <row r="32297" spans="7:12" x14ac:dyDescent="0.15">
      <c r="G32297"/>
      <c r="H32297"/>
      <c r="I32297"/>
      <c r="J32297"/>
      <c r="K32297"/>
      <c r="L32297" s="172"/>
    </row>
    <row r="32298" spans="7:12" x14ac:dyDescent="0.15">
      <c r="G32298"/>
      <c r="H32298"/>
      <c r="I32298"/>
      <c r="J32298"/>
      <c r="K32298"/>
      <c r="L32298" s="172"/>
    </row>
    <row r="32299" spans="7:12" x14ac:dyDescent="0.15">
      <c r="G32299"/>
      <c r="H32299"/>
      <c r="I32299"/>
      <c r="J32299"/>
      <c r="K32299"/>
      <c r="L32299" s="172"/>
    </row>
    <row r="32300" spans="7:12" x14ac:dyDescent="0.15">
      <c r="G32300"/>
      <c r="H32300"/>
      <c r="I32300"/>
      <c r="J32300"/>
      <c r="K32300"/>
      <c r="L32300" s="172"/>
    </row>
    <row r="32301" spans="7:12" x14ac:dyDescent="0.15">
      <c r="G32301"/>
      <c r="H32301"/>
      <c r="I32301"/>
      <c r="J32301"/>
      <c r="K32301"/>
      <c r="L32301" s="172"/>
    </row>
    <row r="32302" spans="7:12" x14ac:dyDescent="0.15">
      <c r="G32302"/>
      <c r="H32302"/>
      <c r="I32302"/>
      <c r="J32302"/>
      <c r="K32302"/>
      <c r="L32302" s="172"/>
    </row>
    <row r="32303" spans="7:12" x14ac:dyDescent="0.15">
      <c r="G32303"/>
      <c r="H32303"/>
      <c r="I32303"/>
      <c r="J32303"/>
      <c r="K32303"/>
      <c r="L32303" s="172"/>
    </row>
    <row r="32304" spans="7:12" x14ac:dyDescent="0.15">
      <c r="G32304"/>
      <c r="H32304"/>
      <c r="I32304"/>
      <c r="J32304"/>
      <c r="K32304"/>
      <c r="L32304" s="172"/>
    </row>
    <row r="32305" spans="7:12" x14ac:dyDescent="0.15">
      <c r="G32305"/>
      <c r="H32305"/>
      <c r="I32305"/>
      <c r="J32305"/>
      <c r="K32305"/>
      <c r="L32305" s="172"/>
    </row>
    <row r="32306" spans="7:12" x14ac:dyDescent="0.15">
      <c r="G32306"/>
      <c r="H32306"/>
      <c r="I32306"/>
      <c r="J32306"/>
      <c r="K32306"/>
      <c r="L32306" s="172"/>
    </row>
    <row r="32307" spans="7:12" x14ac:dyDescent="0.15">
      <c r="G32307"/>
      <c r="H32307"/>
      <c r="I32307"/>
      <c r="J32307"/>
      <c r="K32307"/>
      <c r="L32307" s="172"/>
    </row>
    <row r="32308" spans="7:12" x14ac:dyDescent="0.15">
      <c r="G32308"/>
      <c r="H32308"/>
      <c r="I32308"/>
      <c r="J32308"/>
      <c r="K32308"/>
      <c r="L32308" s="172"/>
    </row>
    <row r="32309" spans="7:12" x14ac:dyDescent="0.15">
      <c r="G32309"/>
      <c r="H32309"/>
      <c r="I32309"/>
      <c r="J32309"/>
      <c r="K32309"/>
      <c r="L32309" s="172"/>
    </row>
    <row r="32310" spans="7:12" x14ac:dyDescent="0.15">
      <c r="G32310"/>
      <c r="H32310"/>
      <c r="I32310"/>
      <c r="J32310"/>
      <c r="K32310"/>
      <c r="L32310" s="172"/>
    </row>
    <row r="32311" spans="7:12" x14ac:dyDescent="0.15">
      <c r="G32311"/>
      <c r="H32311"/>
      <c r="I32311"/>
      <c r="J32311"/>
      <c r="K32311"/>
      <c r="L32311" s="172"/>
    </row>
    <row r="32312" spans="7:12" x14ac:dyDescent="0.15">
      <c r="G32312"/>
      <c r="H32312"/>
      <c r="I32312"/>
      <c r="J32312"/>
      <c r="K32312"/>
      <c r="L32312" s="172"/>
    </row>
    <row r="32313" spans="7:12" x14ac:dyDescent="0.15">
      <c r="G32313"/>
      <c r="H32313"/>
      <c r="I32313"/>
      <c r="J32313"/>
      <c r="K32313"/>
      <c r="L32313" s="172"/>
    </row>
    <row r="32314" spans="7:12" x14ac:dyDescent="0.15">
      <c r="G32314"/>
      <c r="H32314"/>
      <c r="I32314"/>
      <c r="J32314"/>
      <c r="K32314"/>
      <c r="L32314" s="172"/>
    </row>
    <row r="32315" spans="7:12" x14ac:dyDescent="0.15">
      <c r="G32315"/>
      <c r="H32315"/>
      <c r="I32315"/>
      <c r="J32315"/>
      <c r="K32315"/>
      <c r="L32315" s="172"/>
    </row>
    <row r="32316" spans="7:12" x14ac:dyDescent="0.15">
      <c r="G32316"/>
      <c r="H32316"/>
      <c r="I32316"/>
      <c r="J32316"/>
      <c r="K32316"/>
      <c r="L32316" s="172"/>
    </row>
    <row r="32317" spans="7:12" x14ac:dyDescent="0.15">
      <c r="G32317"/>
      <c r="H32317"/>
      <c r="I32317"/>
      <c r="J32317"/>
      <c r="K32317"/>
      <c r="L32317" s="172"/>
    </row>
    <row r="32318" spans="7:12" x14ac:dyDescent="0.15">
      <c r="G32318"/>
      <c r="H32318"/>
      <c r="I32318"/>
      <c r="J32318"/>
      <c r="K32318"/>
      <c r="L32318" s="172"/>
    </row>
    <row r="32319" spans="7:12" x14ac:dyDescent="0.15">
      <c r="G32319"/>
      <c r="H32319"/>
      <c r="I32319"/>
      <c r="J32319"/>
      <c r="K32319"/>
      <c r="L32319" s="172"/>
    </row>
    <row r="32320" spans="7:12" x14ac:dyDescent="0.15">
      <c r="G32320"/>
      <c r="H32320"/>
      <c r="I32320"/>
      <c r="J32320"/>
      <c r="K32320"/>
      <c r="L32320" s="172"/>
    </row>
    <row r="32321" spans="7:12" x14ac:dyDescent="0.15">
      <c r="G32321"/>
      <c r="H32321"/>
      <c r="I32321"/>
      <c r="J32321"/>
      <c r="K32321"/>
      <c r="L32321" s="172"/>
    </row>
    <row r="32322" spans="7:12" x14ac:dyDescent="0.15">
      <c r="G32322"/>
      <c r="H32322"/>
      <c r="I32322"/>
      <c r="J32322"/>
      <c r="K32322"/>
      <c r="L32322" s="172"/>
    </row>
    <row r="32323" spans="7:12" x14ac:dyDescent="0.15">
      <c r="G32323"/>
      <c r="H32323"/>
      <c r="I32323"/>
      <c r="J32323"/>
      <c r="K32323"/>
      <c r="L32323" s="172"/>
    </row>
    <row r="32324" spans="7:12" x14ac:dyDescent="0.15">
      <c r="G32324"/>
      <c r="H32324"/>
      <c r="I32324"/>
      <c r="J32324"/>
      <c r="K32324"/>
      <c r="L32324" s="172"/>
    </row>
    <row r="32325" spans="7:12" x14ac:dyDescent="0.15">
      <c r="G32325"/>
      <c r="H32325"/>
      <c r="I32325"/>
      <c r="J32325"/>
      <c r="K32325"/>
      <c r="L32325" s="172"/>
    </row>
    <row r="32326" spans="7:12" x14ac:dyDescent="0.15">
      <c r="G32326"/>
      <c r="H32326"/>
      <c r="I32326"/>
      <c r="J32326"/>
      <c r="K32326"/>
      <c r="L32326" s="172"/>
    </row>
    <row r="32327" spans="7:12" x14ac:dyDescent="0.15">
      <c r="G32327"/>
      <c r="H32327"/>
      <c r="I32327"/>
      <c r="J32327"/>
      <c r="K32327"/>
      <c r="L32327" s="172"/>
    </row>
    <row r="32328" spans="7:12" x14ac:dyDescent="0.15">
      <c r="G32328"/>
      <c r="H32328"/>
      <c r="I32328"/>
      <c r="J32328"/>
      <c r="K32328"/>
      <c r="L32328" s="172"/>
    </row>
    <row r="32329" spans="7:12" x14ac:dyDescent="0.15">
      <c r="G32329"/>
      <c r="H32329"/>
      <c r="I32329"/>
      <c r="J32329"/>
      <c r="K32329"/>
      <c r="L32329" s="172"/>
    </row>
    <row r="32330" spans="7:12" x14ac:dyDescent="0.15">
      <c r="G32330"/>
      <c r="H32330"/>
      <c r="I32330"/>
      <c r="J32330"/>
      <c r="K32330"/>
      <c r="L32330" s="172"/>
    </row>
    <row r="32331" spans="7:12" x14ac:dyDescent="0.15">
      <c r="G32331"/>
      <c r="H32331"/>
      <c r="I32331"/>
      <c r="J32331"/>
      <c r="K32331"/>
      <c r="L32331" s="172"/>
    </row>
    <row r="32332" spans="7:12" x14ac:dyDescent="0.15">
      <c r="G32332"/>
      <c r="H32332"/>
      <c r="I32332"/>
      <c r="J32332"/>
      <c r="K32332"/>
      <c r="L32332" s="172"/>
    </row>
    <row r="32333" spans="7:12" x14ac:dyDescent="0.15">
      <c r="G32333"/>
      <c r="H32333"/>
      <c r="I32333"/>
      <c r="J32333"/>
      <c r="K32333"/>
      <c r="L32333" s="172"/>
    </row>
    <row r="32334" spans="7:12" x14ac:dyDescent="0.15">
      <c r="G32334"/>
      <c r="H32334"/>
      <c r="I32334"/>
      <c r="J32334"/>
      <c r="K32334"/>
      <c r="L32334" s="172"/>
    </row>
    <row r="32335" spans="7:12" x14ac:dyDescent="0.15">
      <c r="G32335"/>
      <c r="H32335"/>
      <c r="I32335"/>
      <c r="J32335"/>
      <c r="K32335"/>
      <c r="L32335" s="172"/>
    </row>
    <row r="32336" spans="7:12" x14ac:dyDescent="0.15">
      <c r="G32336"/>
      <c r="H32336"/>
      <c r="I32336"/>
      <c r="J32336"/>
      <c r="K32336"/>
      <c r="L32336" s="172"/>
    </row>
    <row r="32337" spans="7:12" x14ac:dyDescent="0.15">
      <c r="G32337"/>
      <c r="H32337"/>
      <c r="I32337"/>
      <c r="J32337"/>
      <c r="K32337"/>
      <c r="L32337" s="172"/>
    </row>
    <row r="32338" spans="7:12" x14ac:dyDescent="0.15">
      <c r="G32338"/>
      <c r="H32338"/>
      <c r="I32338"/>
      <c r="J32338"/>
      <c r="K32338"/>
      <c r="L32338" s="172"/>
    </row>
    <row r="32339" spans="7:12" x14ac:dyDescent="0.15">
      <c r="G32339"/>
      <c r="H32339"/>
      <c r="I32339"/>
      <c r="J32339"/>
      <c r="K32339"/>
      <c r="L32339" s="172"/>
    </row>
    <row r="32340" spans="7:12" x14ac:dyDescent="0.15">
      <c r="G32340"/>
      <c r="H32340"/>
      <c r="I32340"/>
      <c r="J32340"/>
      <c r="K32340"/>
      <c r="L32340" s="172"/>
    </row>
    <row r="32341" spans="7:12" x14ac:dyDescent="0.15">
      <c r="G32341"/>
      <c r="H32341"/>
      <c r="I32341"/>
      <c r="J32341"/>
      <c r="K32341"/>
      <c r="L32341" s="172"/>
    </row>
    <row r="32342" spans="7:12" x14ac:dyDescent="0.15">
      <c r="G32342"/>
      <c r="H32342"/>
      <c r="I32342"/>
      <c r="J32342"/>
      <c r="K32342"/>
      <c r="L32342" s="172"/>
    </row>
    <row r="32343" spans="7:12" x14ac:dyDescent="0.15">
      <c r="G32343"/>
      <c r="H32343"/>
      <c r="I32343"/>
      <c r="J32343"/>
      <c r="K32343"/>
      <c r="L32343" s="172"/>
    </row>
    <row r="32344" spans="7:12" x14ac:dyDescent="0.15">
      <c r="G32344"/>
      <c r="H32344"/>
      <c r="I32344"/>
      <c r="J32344"/>
      <c r="K32344"/>
      <c r="L32344" s="172"/>
    </row>
    <row r="32345" spans="7:12" x14ac:dyDescent="0.15">
      <c r="G32345"/>
      <c r="H32345"/>
      <c r="I32345"/>
      <c r="J32345"/>
      <c r="K32345"/>
      <c r="L32345" s="172"/>
    </row>
    <row r="32346" spans="7:12" x14ac:dyDescent="0.15">
      <c r="G32346"/>
      <c r="H32346"/>
      <c r="I32346"/>
      <c r="J32346"/>
      <c r="K32346"/>
      <c r="L32346" s="172"/>
    </row>
    <row r="32347" spans="7:12" x14ac:dyDescent="0.15">
      <c r="G32347"/>
      <c r="H32347"/>
      <c r="I32347"/>
      <c r="J32347"/>
      <c r="K32347"/>
      <c r="L32347" s="172"/>
    </row>
    <row r="32348" spans="7:12" x14ac:dyDescent="0.15">
      <c r="G32348"/>
      <c r="H32348"/>
      <c r="I32348"/>
      <c r="J32348"/>
      <c r="K32348"/>
      <c r="L32348" s="172"/>
    </row>
    <row r="32349" spans="7:12" x14ac:dyDescent="0.15">
      <c r="G32349"/>
      <c r="H32349"/>
      <c r="I32349"/>
      <c r="J32349"/>
      <c r="K32349"/>
      <c r="L32349" s="172"/>
    </row>
    <row r="32350" spans="7:12" x14ac:dyDescent="0.15">
      <c r="G32350"/>
      <c r="H32350"/>
      <c r="I32350"/>
      <c r="J32350"/>
      <c r="K32350"/>
      <c r="L32350" s="172"/>
    </row>
    <row r="32351" spans="7:12" x14ac:dyDescent="0.15">
      <c r="G32351"/>
      <c r="H32351"/>
      <c r="I32351"/>
      <c r="J32351"/>
      <c r="K32351"/>
      <c r="L32351" s="172"/>
    </row>
    <row r="32352" spans="7:12" x14ac:dyDescent="0.15">
      <c r="G32352"/>
      <c r="H32352"/>
      <c r="I32352"/>
      <c r="J32352"/>
      <c r="K32352"/>
      <c r="L32352" s="172"/>
    </row>
    <row r="32353" spans="7:12" x14ac:dyDescent="0.15">
      <c r="G32353"/>
      <c r="H32353"/>
      <c r="I32353"/>
      <c r="J32353"/>
      <c r="K32353"/>
      <c r="L32353" s="172"/>
    </row>
    <row r="32354" spans="7:12" x14ac:dyDescent="0.15">
      <c r="G32354"/>
      <c r="H32354"/>
      <c r="I32354"/>
      <c r="J32354"/>
      <c r="K32354"/>
      <c r="L32354" s="172"/>
    </row>
    <row r="32355" spans="7:12" x14ac:dyDescent="0.15">
      <c r="G32355"/>
      <c r="H32355"/>
      <c r="I32355"/>
      <c r="J32355"/>
      <c r="K32355"/>
      <c r="L32355" s="172"/>
    </row>
    <row r="32356" spans="7:12" x14ac:dyDescent="0.15">
      <c r="G32356"/>
      <c r="H32356"/>
      <c r="I32356"/>
      <c r="J32356"/>
      <c r="K32356"/>
      <c r="L32356" s="172"/>
    </row>
    <row r="32357" spans="7:12" x14ac:dyDescent="0.15">
      <c r="G32357"/>
      <c r="H32357"/>
      <c r="I32357"/>
      <c r="J32357"/>
      <c r="K32357"/>
      <c r="L32357" s="172"/>
    </row>
    <row r="32358" spans="7:12" x14ac:dyDescent="0.15">
      <c r="G32358"/>
      <c r="H32358"/>
      <c r="I32358"/>
      <c r="J32358"/>
      <c r="K32358"/>
      <c r="L32358" s="172"/>
    </row>
    <row r="32359" spans="7:12" x14ac:dyDescent="0.15">
      <c r="G32359"/>
      <c r="H32359"/>
      <c r="I32359"/>
      <c r="J32359"/>
      <c r="K32359"/>
      <c r="L32359" s="172"/>
    </row>
    <row r="32360" spans="7:12" x14ac:dyDescent="0.15">
      <c r="G32360"/>
      <c r="H32360"/>
      <c r="I32360"/>
      <c r="J32360"/>
      <c r="K32360"/>
      <c r="L32360" s="172"/>
    </row>
    <row r="32361" spans="7:12" x14ac:dyDescent="0.15">
      <c r="G32361"/>
      <c r="H32361"/>
      <c r="I32361"/>
      <c r="J32361"/>
      <c r="K32361"/>
      <c r="L32361" s="172"/>
    </row>
    <row r="32362" spans="7:12" x14ac:dyDescent="0.15">
      <c r="G32362"/>
      <c r="H32362"/>
      <c r="I32362"/>
      <c r="J32362"/>
      <c r="K32362"/>
      <c r="L32362" s="172"/>
    </row>
    <row r="32363" spans="7:12" x14ac:dyDescent="0.15">
      <c r="G32363"/>
      <c r="H32363"/>
      <c r="I32363"/>
      <c r="J32363"/>
      <c r="K32363"/>
      <c r="L32363" s="172"/>
    </row>
    <row r="32364" spans="7:12" x14ac:dyDescent="0.15">
      <c r="G32364"/>
      <c r="H32364"/>
      <c r="I32364"/>
      <c r="J32364"/>
      <c r="K32364"/>
      <c r="L32364" s="172"/>
    </row>
    <row r="32365" spans="7:12" x14ac:dyDescent="0.15">
      <c r="G32365"/>
      <c r="H32365"/>
      <c r="I32365"/>
      <c r="J32365"/>
      <c r="K32365"/>
      <c r="L32365" s="172"/>
    </row>
    <row r="32366" spans="7:12" x14ac:dyDescent="0.15">
      <c r="G32366"/>
      <c r="H32366"/>
      <c r="I32366"/>
      <c r="J32366"/>
      <c r="K32366"/>
      <c r="L32366" s="172"/>
    </row>
    <row r="32367" spans="7:12" x14ac:dyDescent="0.15">
      <c r="G32367"/>
      <c r="H32367"/>
      <c r="I32367"/>
      <c r="J32367"/>
      <c r="K32367"/>
      <c r="L32367" s="172"/>
    </row>
    <row r="32368" spans="7:12" x14ac:dyDescent="0.15">
      <c r="G32368"/>
      <c r="H32368"/>
      <c r="I32368"/>
      <c r="J32368"/>
      <c r="K32368"/>
      <c r="L32368" s="172"/>
    </row>
    <row r="32369" spans="7:12" x14ac:dyDescent="0.15">
      <c r="G32369"/>
      <c r="H32369"/>
      <c r="I32369"/>
      <c r="J32369"/>
      <c r="K32369"/>
      <c r="L32369" s="172"/>
    </row>
    <row r="32370" spans="7:12" x14ac:dyDescent="0.15">
      <c r="G32370"/>
      <c r="H32370"/>
      <c r="I32370"/>
      <c r="J32370"/>
      <c r="K32370"/>
      <c r="L32370" s="172"/>
    </row>
    <row r="32371" spans="7:12" x14ac:dyDescent="0.15">
      <c r="G32371"/>
      <c r="H32371"/>
      <c r="I32371"/>
      <c r="J32371"/>
      <c r="K32371"/>
      <c r="L32371" s="172"/>
    </row>
    <row r="32372" spans="7:12" x14ac:dyDescent="0.15">
      <c r="G32372"/>
      <c r="H32372"/>
      <c r="I32372"/>
      <c r="J32372"/>
      <c r="K32372"/>
      <c r="L32372" s="172"/>
    </row>
    <row r="32373" spans="7:12" x14ac:dyDescent="0.15">
      <c r="G32373"/>
      <c r="H32373"/>
      <c r="I32373"/>
      <c r="J32373"/>
      <c r="K32373"/>
      <c r="L32373" s="172"/>
    </row>
    <row r="32374" spans="7:12" x14ac:dyDescent="0.15">
      <c r="G32374"/>
      <c r="H32374"/>
      <c r="I32374"/>
      <c r="J32374"/>
      <c r="K32374"/>
      <c r="L32374" s="172"/>
    </row>
    <row r="32375" spans="7:12" x14ac:dyDescent="0.15">
      <c r="G32375"/>
      <c r="H32375"/>
      <c r="I32375"/>
      <c r="J32375"/>
      <c r="K32375"/>
      <c r="L32375" s="172"/>
    </row>
    <row r="32376" spans="7:12" x14ac:dyDescent="0.15">
      <c r="G32376"/>
      <c r="H32376"/>
      <c r="I32376"/>
      <c r="J32376"/>
      <c r="K32376"/>
      <c r="L32376" s="172"/>
    </row>
    <row r="32377" spans="7:12" x14ac:dyDescent="0.15">
      <c r="G32377"/>
      <c r="H32377"/>
      <c r="I32377"/>
      <c r="J32377"/>
      <c r="K32377"/>
      <c r="L32377" s="172"/>
    </row>
    <row r="32378" spans="7:12" x14ac:dyDescent="0.15">
      <c r="G32378"/>
      <c r="H32378"/>
      <c r="I32378"/>
      <c r="J32378"/>
      <c r="K32378"/>
      <c r="L32378" s="172"/>
    </row>
    <row r="32379" spans="7:12" x14ac:dyDescent="0.15">
      <c r="G32379"/>
      <c r="H32379"/>
      <c r="I32379"/>
      <c r="J32379"/>
      <c r="K32379"/>
      <c r="L32379" s="172"/>
    </row>
    <row r="32380" spans="7:12" x14ac:dyDescent="0.15">
      <c r="G32380"/>
      <c r="H32380"/>
      <c r="I32380"/>
      <c r="J32380"/>
      <c r="K32380"/>
      <c r="L32380" s="172"/>
    </row>
    <row r="32381" spans="7:12" x14ac:dyDescent="0.15">
      <c r="G32381"/>
      <c r="H32381"/>
      <c r="I32381"/>
      <c r="J32381"/>
      <c r="K32381"/>
      <c r="L32381" s="172"/>
    </row>
    <row r="32382" spans="7:12" x14ac:dyDescent="0.15">
      <c r="G32382"/>
      <c r="H32382"/>
      <c r="I32382"/>
      <c r="J32382"/>
      <c r="K32382"/>
      <c r="L32382" s="172"/>
    </row>
    <row r="32383" spans="7:12" x14ac:dyDescent="0.15">
      <c r="G32383"/>
      <c r="H32383"/>
      <c r="I32383"/>
      <c r="J32383"/>
      <c r="K32383"/>
      <c r="L32383" s="172"/>
    </row>
    <row r="32384" spans="7:12" x14ac:dyDescent="0.15">
      <c r="G32384"/>
      <c r="H32384"/>
      <c r="I32384"/>
      <c r="J32384"/>
      <c r="K32384"/>
      <c r="L32384" s="172"/>
    </row>
    <row r="32385" spans="7:12" x14ac:dyDescent="0.15">
      <c r="G32385"/>
      <c r="H32385"/>
      <c r="I32385"/>
      <c r="J32385"/>
      <c r="K32385"/>
      <c r="L32385" s="172"/>
    </row>
    <row r="32386" spans="7:12" x14ac:dyDescent="0.15">
      <c r="G32386"/>
      <c r="H32386"/>
      <c r="I32386"/>
      <c r="J32386"/>
      <c r="K32386"/>
      <c r="L32386" s="172"/>
    </row>
    <row r="32387" spans="7:12" x14ac:dyDescent="0.15">
      <c r="G32387"/>
      <c r="H32387"/>
      <c r="I32387"/>
      <c r="J32387"/>
      <c r="K32387"/>
      <c r="L32387" s="172"/>
    </row>
    <row r="32388" spans="7:12" x14ac:dyDescent="0.15">
      <c r="G32388"/>
      <c r="H32388"/>
      <c r="I32388"/>
      <c r="J32388"/>
      <c r="K32388"/>
      <c r="L32388" s="172"/>
    </row>
    <row r="32389" spans="7:12" x14ac:dyDescent="0.15">
      <c r="G32389"/>
      <c r="H32389"/>
      <c r="I32389"/>
      <c r="J32389"/>
      <c r="K32389"/>
      <c r="L32389" s="172"/>
    </row>
    <row r="32390" spans="7:12" x14ac:dyDescent="0.15">
      <c r="G32390"/>
      <c r="H32390"/>
      <c r="I32390"/>
      <c r="J32390"/>
      <c r="K32390"/>
      <c r="L32390" s="172"/>
    </row>
    <row r="32391" spans="7:12" x14ac:dyDescent="0.15">
      <c r="G32391"/>
      <c r="H32391"/>
      <c r="I32391"/>
      <c r="J32391"/>
      <c r="K32391"/>
      <c r="L32391" s="172"/>
    </row>
    <row r="32392" spans="7:12" x14ac:dyDescent="0.15">
      <c r="G32392"/>
      <c r="H32392"/>
      <c r="I32392"/>
      <c r="J32392"/>
      <c r="K32392"/>
      <c r="L32392" s="172"/>
    </row>
    <row r="32393" spans="7:12" x14ac:dyDescent="0.15">
      <c r="G32393"/>
      <c r="H32393"/>
      <c r="I32393"/>
      <c r="J32393"/>
      <c r="K32393"/>
      <c r="L32393" s="172"/>
    </row>
    <row r="32394" spans="7:12" x14ac:dyDescent="0.15">
      <c r="G32394"/>
      <c r="H32394"/>
      <c r="I32394"/>
      <c r="J32394"/>
      <c r="K32394"/>
      <c r="L32394" s="172"/>
    </row>
    <row r="32395" spans="7:12" x14ac:dyDescent="0.15">
      <c r="G32395"/>
      <c r="H32395"/>
      <c r="I32395"/>
      <c r="J32395"/>
      <c r="K32395"/>
      <c r="L32395" s="172"/>
    </row>
    <row r="32396" spans="7:12" x14ac:dyDescent="0.15">
      <c r="G32396"/>
      <c r="H32396"/>
      <c r="I32396"/>
      <c r="J32396"/>
      <c r="K32396"/>
      <c r="L32396" s="172"/>
    </row>
    <row r="32397" spans="7:12" x14ac:dyDescent="0.15">
      <c r="G32397"/>
      <c r="H32397"/>
      <c r="I32397"/>
      <c r="J32397"/>
      <c r="K32397"/>
      <c r="L32397" s="172"/>
    </row>
    <row r="32398" spans="7:12" x14ac:dyDescent="0.15">
      <c r="G32398"/>
      <c r="H32398"/>
      <c r="I32398"/>
      <c r="J32398"/>
      <c r="K32398"/>
      <c r="L32398" s="172"/>
    </row>
    <row r="32399" spans="7:12" x14ac:dyDescent="0.15">
      <c r="G32399"/>
      <c r="H32399"/>
      <c r="I32399"/>
      <c r="J32399"/>
      <c r="K32399"/>
      <c r="L32399" s="172"/>
    </row>
    <row r="32400" spans="7:12" x14ac:dyDescent="0.15">
      <c r="G32400"/>
      <c r="H32400"/>
      <c r="I32400"/>
      <c r="J32400"/>
      <c r="K32400"/>
      <c r="L32400" s="172"/>
    </row>
    <row r="32401" spans="7:12" x14ac:dyDescent="0.15">
      <c r="G32401"/>
      <c r="H32401"/>
      <c r="I32401"/>
      <c r="J32401"/>
      <c r="K32401"/>
      <c r="L32401" s="172"/>
    </row>
    <row r="32402" spans="7:12" x14ac:dyDescent="0.15">
      <c r="G32402"/>
      <c r="H32402"/>
      <c r="I32402"/>
      <c r="J32402"/>
      <c r="K32402"/>
      <c r="L32402" s="172"/>
    </row>
    <row r="32403" spans="7:12" x14ac:dyDescent="0.15">
      <c r="G32403"/>
      <c r="H32403"/>
      <c r="I32403"/>
      <c r="J32403"/>
      <c r="K32403"/>
      <c r="L32403" s="172"/>
    </row>
    <row r="32404" spans="7:12" x14ac:dyDescent="0.15">
      <c r="G32404"/>
      <c r="H32404"/>
      <c r="I32404"/>
      <c r="J32404"/>
      <c r="K32404"/>
      <c r="L32404" s="172"/>
    </row>
    <row r="32405" spans="7:12" x14ac:dyDescent="0.15">
      <c r="G32405"/>
      <c r="H32405"/>
      <c r="I32405"/>
      <c r="J32405"/>
      <c r="K32405"/>
      <c r="L32405" s="172"/>
    </row>
    <row r="32406" spans="7:12" x14ac:dyDescent="0.15">
      <c r="G32406"/>
      <c r="H32406"/>
      <c r="I32406"/>
      <c r="J32406"/>
      <c r="K32406"/>
      <c r="L32406" s="172"/>
    </row>
    <row r="32407" spans="7:12" x14ac:dyDescent="0.15">
      <c r="G32407"/>
      <c r="H32407"/>
      <c r="I32407"/>
      <c r="J32407"/>
      <c r="K32407"/>
      <c r="L32407" s="172"/>
    </row>
    <row r="32408" spans="7:12" x14ac:dyDescent="0.15">
      <c r="G32408"/>
      <c r="H32408"/>
      <c r="I32408"/>
      <c r="J32408"/>
      <c r="K32408"/>
      <c r="L32408" s="172"/>
    </row>
    <row r="32409" spans="7:12" x14ac:dyDescent="0.15">
      <c r="G32409"/>
      <c r="H32409"/>
      <c r="I32409"/>
      <c r="J32409"/>
      <c r="K32409"/>
      <c r="L32409" s="172"/>
    </row>
    <row r="32410" spans="7:12" x14ac:dyDescent="0.15">
      <c r="G32410"/>
      <c r="H32410"/>
      <c r="I32410"/>
      <c r="J32410"/>
      <c r="K32410"/>
      <c r="L32410" s="172"/>
    </row>
    <row r="32411" spans="7:12" x14ac:dyDescent="0.15">
      <c r="G32411"/>
      <c r="H32411"/>
      <c r="I32411"/>
      <c r="J32411"/>
      <c r="K32411"/>
      <c r="L32411" s="172"/>
    </row>
    <row r="32412" spans="7:12" x14ac:dyDescent="0.15">
      <c r="G32412"/>
      <c r="H32412"/>
      <c r="I32412"/>
      <c r="J32412"/>
      <c r="K32412"/>
      <c r="L32412" s="172"/>
    </row>
    <row r="32413" spans="7:12" x14ac:dyDescent="0.15">
      <c r="G32413"/>
      <c r="H32413"/>
      <c r="I32413"/>
      <c r="J32413"/>
      <c r="K32413"/>
      <c r="L32413" s="172"/>
    </row>
    <row r="32414" spans="7:12" x14ac:dyDescent="0.15">
      <c r="G32414"/>
      <c r="H32414"/>
      <c r="I32414"/>
      <c r="J32414"/>
      <c r="K32414"/>
      <c r="L32414" s="172"/>
    </row>
    <row r="32415" spans="7:12" x14ac:dyDescent="0.15">
      <c r="G32415"/>
      <c r="H32415"/>
      <c r="I32415"/>
      <c r="J32415"/>
      <c r="K32415"/>
      <c r="L32415" s="172"/>
    </row>
    <row r="32416" spans="7:12" x14ac:dyDescent="0.15">
      <c r="G32416"/>
      <c r="H32416"/>
      <c r="I32416"/>
      <c r="J32416"/>
      <c r="K32416"/>
      <c r="L32416" s="172"/>
    </row>
    <row r="32417" spans="7:12" x14ac:dyDescent="0.15">
      <c r="G32417"/>
      <c r="H32417"/>
      <c r="I32417"/>
      <c r="J32417"/>
      <c r="K32417"/>
      <c r="L32417" s="172"/>
    </row>
    <row r="32418" spans="7:12" x14ac:dyDescent="0.15">
      <c r="G32418"/>
      <c r="H32418"/>
      <c r="I32418"/>
      <c r="J32418"/>
      <c r="K32418"/>
      <c r="L32418" s="172"/>
    </row>
    <row r="32419" spans="7:12" x14ac:dyDescent="0.15">
      <c r="G32419"/>
      <c r="H32419"/>
      <c r="I32419"/>
      <c r="J32419"/>
      <c r="K32419"/>
      <c r="L32419" s="172"/>
    </row>
    <row r="32420" spans="7:12" x14ac:dyDescent="0.15">
      <c r="G32420"/>
      <c r="H32420"/>
      <c r="I32420"/>
      <c r="J32420"/>
      <c r="K32420"/>
      <c r="L32420" s="172"/>
    </row>
    <row r="32421" spans="7:12" x14ac:dyDescent="0.15">
      <c r="G32421"/>
      <c r="H32421"/>
      <c r="I32421"/>
      <c r="J32421"/>
      <c r="K32421"/>
      <c r="L32421" s="172"/>
    </row>
    <row r="32422" spans="7:12" x14ac:dyDescent="0.15">
      <c r="G32422"/>
      <c r="H32422"/>
      <c r="I32422"/>
      <c r="J32422"/>
      <c r="K32422"/>
      <c r="L32422" s="172"/>
    </row>
    <row r="32423" spans="7:12" x14ac:dyDescent="0.15">
      <c r="G32423"/>
      <c r="H32423"/>
      <c r="I32423"/>
      <c r="J32423"/>
      <c r="K32423"/>
      <c r="L32423" s="172"/>
    </row>
    <row r="32424" spans="7:12" x14ac:dyDescent="0.15">
      <c r="G32424"/>
      <c r="H32424"/>
      <c r="I32424"/>
      <c r="J32424"/>
      <c r="K32424"/>
      <c r="L32424" s="172"/>
    </row>
    <row r="32425" spans="7:12" x14ac:dyDescent="0.15">
      <c r="G32425"/>
      <c r="H32425"/>
      <c r="I32425"/>
      <c r="J32425"/>
      <c r="K32425"/>
      <c r="L32425" s="172"/>
    </row>
    <row r="32426" spans="7:12" x14ac:dyDescent="0.15">
      <c r="G32426"/>
      <c r="H32426"/>
      <c r="I32426"/>
      <c r="J32426"/>
      <c r="K32426"/>
      <c r="L32426" s="172"/>
    </row>
    <row r="32427" spans="7:12" x14ac:dyDescent="0.15">
      <c r="G32427"/>
      <c r="H32427"/>
      <c r="I32427"/>
      <c r="J32427"/>
      <c r="K32427"/>
      <c r="L32427" s="172"/>
    </row>
    <row r="32428" spans="7:12" x14ac:dyDescent="0.15">
      <c r="G32428"/>
      <c r="H32428"/>
      <c r="I32428"/>
      <c r="J32428"/>
      <c r="K32428"/>
      <c r="L32428" s="172"/>
    </row>
    <row r="32429" spans="7:12" x14ac:dyDescent="0.15">
      <c r="G32429"/>
      <c r="H32429"/>
      <c r="I32429"/>
      <c r="J32429"/>
      <c r="K32429"/>
      <c r="L32429" s="172"/>
    </row>
    <row r="32430" spans="7:12" x14ac:dyDescent="0.15">
      <c r="G32430"/>
      <c r="H32430"/>
      <c r="I32430"/>
      <c r="J32430"/>
      <c r="K32430"/>
      <c r="L32430" s="172"/>
    </row>
    <row r="32431" spans="7:12" x14ac:dyDescent="0.15">
      <c r="G32431"/>
      <c r="H32431"/>
      <c r="I32431"/>
      <c r="J32431"/>
      <c r="K32431"/>
      <c r="L32431" s="172"/>
    </row>
    <row r="32432" spans="7:12" x14ac:dyDescent="0.15">
      <c r="G32432"/>
      <c r="H32432"/>
      <c r="I32432"/>
      <c r="J32432"/>
      <c r="K32432"/>
      <c r="L32432" s="172"/>
    </row>
    <row r="32433" spans="7:12" x14ac:dyDescent="0.15">
      <c r="G32433"/>
      <c r="H32433"/>
      <c r="I32433"/>
      <c r="J32433"/>
      <c r="K32433"/>
      <c r="L32433" s="172"/>
    </row>
    <row r="32434" spans="7:12" x14ac:dyDescent="0.15">
      <c r="G32434"/>
      <c r="H32434"/>
      <c r="I32434"/>
      <c r="J32434"/>
      <c r="K32434"/>
      <c r="L32434" s="172"/>
    </row>
    <row r="32435" spans="7:12" x14ac:dyDescent="0.15">
      <c r="G32435"/>
      <c r="H32435"/>
      <c r="I32435"/>
      <c r="J32435"/>
      <c r="K32435"/>
      <c r="L32435" s="172"/>
    </row>
    <row r="32436" spans="7:12" x14ac:dyDescent="0.15">
      <c r="G32436"/>
      <c r="H32436"/>
      <c r="I32436"/>
      <c r="J32436"/>
      <c r="K32436"/>
      <c r="L32436" s="172"/>
    </row>
    <row r="32437" spans="7:12" x14ac:dyDescent="0.15">
      <c r="G32437"/>
      <c r="H32437"/>
      <c r="I32437"/>
      <c r="J32437"/>
      <c r="K32437"/>
      <c r="L32437" s="172"/>
    </row>
    <row r="32438" spans="7:12" x14ac:dyDescent="0.15">
      <c r="G32438"/>
      <c r="H32438"/>
      <c r="I32438"/>
      <c r="J32438"/>
      <c r="K32438"/>
      <c r="L32438" s="172"/>
    </row>
    <row r="32439" spans="7:12" x14ac:dyDescent="0.15">
      <c r="G32439"/>
      <c r="H32439"/>
      <c r="I32439"/>
      <c r="J32439"/>
      <c r="K32439"/>
      <c r="L32439" s="172"/>
    </row>
    <row r="32440" spans="7:12" x14ac:dyDescent="0.15">
      <c r="G32440"/>
      <c r="H32440"/>
      <c r="I32440"/>
      <c r="J32440"/>
      <c r="K32440"/>
      <c r="L32440" s="172"/>
    </row>
    <row r="32441" spans="7:12" x14ac:dyDescent="0.15">
      <c r="G32441"/>
      <c r="H32441"/>
      <c r="I32441"/>
      <c r="J32441"/>
      <c r="K32441"/>
      <c r="L32441" s="172"/>
    </row>
    <row r="32442" spans="7:12" x14ac:dyDescent="0.15">
      <c r="G32442"/>
      <c r="H32442"/>
      <c r="I32442"/>
      <c r="J32442"/>
      <c r="K32442"/>
      <c r="L32442" s="172"/>
    </row>
    <row r="32443" spans="7:12" x14ac:dyDescent="0.15">
      <c r="G32443"/>
      <c r="H32443"/>
      <c r="I32443"/>
      <c r="J32443"/>
      <c r="K32443"/>
      <c r="L32443" s="172"/>
    </row>
    <row r="32444" spans="7:12" x14ac:dyDescent="0.15">
      <c r="G32444"/>
      <c r="H32444"/>
      <c r="I32444"/>
      <c r="J32444"/>
      <c r="K32444"/>
      <c r="L32444" s="172"/>
    </row>
    <row r="32445" spans="7:12" x14ac:dyDescent="0.15">
      <c r="G32445"/>
      <c r="H32445"/>
      <c r="I32445"/>
      <c r="J32445"/>
      <c r="K32445"/>
      <c r="L32445" s="172"/>
    </row>
    <row r="32446" spans="7:12" x14ac:dyDescent="0.15">
      <c r="G32446"/>
      <c r="H32446"/>
      <c r="I32446"/>
      <c r="J32446"/>
      <c r="K32446"/>
      <c r="L32446" s="172"/>
    </row>
    <row r="32447" spans="7:12" x14ac:dyDescent="0.15">
      <c r="G32447"/>
      <c r="H32447"/>
      <c r="I32447"/>
      <c r="J32447"/>
      <c r="K32447"/>
      <c r="L32447" s="172"/>
    </row>
    <row r="32448" spans="7:12" x14ac:dyDescent="0.15">
      <c r="G32448"/>
      <c r="H32448"/>
      <c r="I32448"/>
      <c r="J32448"/>
      <c r="K32448"/>
      <c r="L32448" s="172"/>
    </row>
    <row r="32449" spans="7:12" x14ac:dyDescent="0.15">
      <c r="G32449"/>
      <c r="H32449"/>
      <c r="I32449"/>
      <c r="J32449"/>
      <c r="K32449"/>
      <c r="L32449" s="172"/>
    </row>
    <row r="32450" spans="7:12" x14ac:dyDescent="0.15">
      <c r="G32450"/>
      <c r="H32450"/>
      <c r="I32450"/>
      <c r="J32450"/>
      <c r="K32450"/>
      <c r="L32450" s="172"/>
    </row>
    <row r="32451" spans="7:12" x14ac:dyDescent="0.15">
      <c r="G32451"/>
      <c r="H32451"/>
      <c r="I32451"/>
      <c r="J32451"/>
      <c r="K32451"/>
      <c r="L32451" s="172"/>
    </row>
    <row r="32452" spans="7:12" x14ac:dyDescent="0.15">
      <c r="G32452"/>
      <c r="H32452"/>
      <c r="I32452"/>
      <c r="J32452"/>
      <c r="K32452"/>
      <c r="L32452" s="172"/>
    </row>
    <row r="32453" spans="7:12" x14ac:dyDescent="0.15">
      <c r="G32453"/>
      <c r="H32453"/>
      <c r="I32453"/>
      <c r="J32453"/>
      <c r="K32453"/>
      <c r="L32453" s="172"/>
    </row>
    <row r="32454" spans="7:12" x14ac:dyDescent="0.15">
      <c r="G32454"/>
      <c r="H32454"/>
      <c r="I32454"/>
      <c r="J32454"/>
      <c r="K32454"/>
      <c r="L32454" s="172"/>
    </row>
    <row r="32455" spans="7:12" x14ac:dyDescent="0.15">
      <c r="G32455"/>
      <c r="H32455"/>
      <c r="I32455"/>
      <c r="J32455"/>
      <c r="K32455"/>
      <c r="L32455" s="172"/>
    </row>
    <row r="32456" spans="7:12" x14ac:dyDescent="0.15">
      <c r="G32456"/>
      <c r="H32456"/>
      <c r="I32456"/>
      <c r="J32456"/>
      <c r="K32456"/>
      <c r="L32456" s="172"/>
    </row>
    <row r="32457" spans="7:12" x14ac:dyDescent="0.15">
      <c r="G32457"/>
      <c r="H32457"/>
      <c r="I32457"/>
      <c r="J32457"/>
      <c r="K32457"/>
      <c r="L32457" s="172"/>
    </row>
    <row r="32458" spans="7:12" x14ac:dyDescent="0.15">
      <c r="G32458"/>
      <c r="H32458"/>
      <c r="I32458"/>
      <c r="J32458"/>
      <c r="K32458"/>
      <c r="L32458" s="172"/>
    </row>
    <row r="32459" spans="7:12" x14ac:dyDescent="0.15">
      <c r="G32459"/>
      <c r="H32459"/>
      <c r="I32459"/>
      <c r="J32459"/>
      <c r="K32459"/>
      <c r="L32459" s="172"/>
    </row>
    <row r="32460" spans="7:12" x14ac:dyDescent="0.15">
      <c r="G32460"/>
      <c r="H32460"/>
      <c r="I32460"/>
      <c r="J32460"/>
      <c r="K32460"/>
      <c r="L32460" s="172"/>
    </row>
    <row r="32461" spans="7:12" x14ac:dyDescent="0.15">
      <c r="G32461"/>
      <c r="H32461"/>
      <c r="I32461"/>
      <c r="J32461"/>
      <c r="K32461"/>
      <c r="L32461" s="172"/>
    </row>
    <row r="32462" spans="7:12" x14ac:dyDescent="0.15">
      <c r="G32462"/>
      <c r="H32462"/>
      <c r="I32462"/>
      <c r="J32462"/>
      <c r="K32462"/>
      <c r="L32462" s="172"/>
    </row>
    <row r="32463" spans="7:12" x14ac:dyDescent="0.15">
      <c r="G32463"/>
      <c r="H32463"/>
      <c r="I32463"/>
      <c r="J32463"/>
      <c r="K32463"/>
      <c r="L32463" s="172"/>
    </row>
    <row r="32464" spans="7:12" x14ac:dyDescent="0.15">
      <c r="G32464"/>
      <c r="H32464"/>
      <c r="I32464"/>
      <c r="J32464"/>
      <c r="K32464"/>
      <c r="L32464" s="172"/>
    </row>
    <row r="32465" spans="7:12" x14ac:dyDescent="0.15">
      <c r="G32465"/>
      <c r="H32465"/>
      <c r="I32465"/>
      <c r="J32465"/>
      <c r="K32465"/>
      <c r="L32465" s="172"/>
    </row>
    <row r="32466" spans="7:12" x14ac:dyDescent="0.15">
      <c r="G32466"/>
      <c r="H32466"/>
      <c r="I32466"/>
      <c r="J32466"/>
      <c r="K32466"/>
      <c r="L32466" s="172"/>
    </row>
    <row r="32467" spans="7:12" x14ac:dyDescent="0.15">
      <c r="G32467"/>
      <c r="H32467"/>
      <c r="I32467"/>
      <c r="J32467"/>
      <c r="K32467"/>
      <c r="L32467" s="172"/>
    </row>
    <row r="32468" spans="7:12" x14ac:dyDescent="0.15">
      <c r="G32468"/>
      <c r="H32468"/>
      <c r="I32468"/>
      <c r="J32468"/>
      <c r="K32468"/>
      <c r="L32468" s="172"/>
    </row>
    <row r="32469" spans="7:12" x14ac:dyDescent="0.15">
      <c r="G32469"/>
      <c r="H32469"/>
      <c r="I32469"/>
      <c r="J32469"/>
      <c r="K32469"/>
      <c r="L32469" s="172"/>
    </row>
    <row r="32470" spans="7:12" x14ac:dyDescent="0.15">
      <c r="G32470"/>
      <c r="H32470"/>
      <c r="I32470"/>
      <c r="J32470"/>
      <c r="K32470"/>
      <c r="L32470" s="172"/>
    </row>
    <row r="32471" spans="7:12" x14ac:dyDescent="0.15">
      <c r="G32471"/>
      <c r="H32471"/>
      <c r="I32471"/>
      <c r="J32471"/>
      <c r="K32471"/>
      <c r="L32471" s="172"/>
    </row>
    <row r="32472" spans="7:12" x14ac:dyDescent="0.15">
      <c r="G32472"/>
      <c r="H32472"/>
      <c r="I32472"/>
      <c r="J32472"/>
      <c r="K32472"/>
      <c r="L32472" s="172"/>
    </row>
    <row r="32473" spans="7:12" x14ac:dyDescent="0.15">
      <c r="G32473"/>
      <c r="H32473"/>
      <c r="I32473"/>
      <c r="J32473"/>
      <c r="K32473"/>
      <c r="L32473" s="172"/>
    </row>
    <row r="32474" spans="7:12" x14ac:dyDescent="0.15">
      <c r="G32474"/>
      <c r="H32474"/>
      <c r="I32474"/>
      <c r="J32474"/>
      <c r="K32474"/>
      <c r="L32474" s="172"/>
    </row>
    <row r="32475" spans="7:12" x14ac:dyDescent="0.15">
      <c r="G32475"/>
      <c r="H32475"/>
      <c r="I32475"/>
      <c r="J32475"/>
      <c r="K32475"/>
      <c r="L32475" s="172"/>
    </row>
    <row r="32476" spans="7:12" x14ac:dyDescent="0.15">
      <c r="G32476"/>
      <c r="H32476"/>
      <c r="I32476"/>
      <c r="J32476"/>
      <c r="K32476"/>
      <c r="L32476" s="172"/>
    </row>
    <row r="32477" spans="7:12" x14ac:dyDescent="0.15">
      <c r="G32477"/>
      <c r="H32477"/>
      <c r="I32477"/>
      <c r="J32477"/>
      <c r="K32477"/>
      <c r="L32477" s="172"/>
    </row>
    <row r="32478" spans="7:12" x14ac:dyDescent="0.15">
      <c r="G32478"/>
      <c r="H32478"/>
      <c r="I32478"/>
      <c r="J32478"/>
      <c r="K32478"/>
      <c r="L32478" s="172"/>
    </row>
    <row r="32479" spans="7:12" x14ac:dyDescent="0.15">
      <c r="G32479"/>
      <c r="H32479"/>
      <c r="I32479"/>
      <c r="J32479"/>
      <c r="K32479"/>
      <c r="L32479" s="172"/>
    </row>
    <row r="32480" spans="7:12" x14ac:dyDescent="0.15">
      <c r="G32480"/>
      <c r="H32480"/>
      <c r="I32480"/>
      <c r="J32480"/>
      <c r="K32480"/>
      <c r="L32480" s="172"/>
    </row>
    <row r="32481" spans="7:12" x14ac:dyDescent="0.15">
      <c r="G32481"/>
      <c r="H32481"/>
      <c r="I32481"/>
      <c r="J32481"/>
      <c r="K32481"/>
      <c r="L32481" s="172"/>
    </row>
    <row r="32482" spans="7:12" x14ac:dyDescent="0.15">
      <c r="G32482"/>
      <c r="H32482"/>
      <c r="I32482"/>
      <c r="J32482"/>
      <c r="K32482"/>
      <c r="L32482" s="172"/>
    </row>
    <row r="32483" spans="7:12" x14ac:dyDescent="0.15">
      <c r="G32483"/>
      <c r="H32483"/>
      <c r="I32483"/>
      <c r="J32483"/>
      <c r="K32483"/>
      <c r="L32483" s="172"/>
    </row>
    <row r="32484" spans="7:12" x14ac:dyDescent="0.15">
      <c r="G32484"/>
      <c r="H32484"/>
      <c r="I32484"/>
      <c r="J32484"/>
      <c r="K32484"/>
      <c r="L32484" s="172"/>
    </row>
    <row r="32485" spans="7:12" x14ac:dyDescent="0.15">
      <c r="G32485"/>
      <c r="H32485"/>
      <c r="I32485"/>
      <c r="J32485"/>
      <c r="K32485"/>
      <c r="L32485" s="172"/>
    </row>
    <row r="32486" spans="7:12" x14ac:dyDescent="0.15">
      <c r="G32486"/>
      <c r="H32486"/>
      <c r="I32486"/>
      <c r="J32486"/>
      <c r="K32486"/>
      <c r="L32486" s="172"/>
    </row>
    <row r="32487" spans="7:12" x14ac:dyDescent="0.15">
      <c r="G32487"/>
      <c r="H32487"/>
      <c r="I32487"/>
      <c r="J32487"/>
      <c r="K32487"/>
      <c r="L32487" s="172"/>
    </row>
    <row r="32488" spans="7:12" x14ac:dyDescent="0.15">
      <c r="G32488"/>
      <c r="H32488"/>
      <c r="I32488"/>
      <c r="J32488"/>
      <c r="K32488"/>
      <c r="L32488" s="172"/>
    </row>
    <row r="32489" spans="7:12" x14ac:dyDescent="0.15">
      <c r="G32489"/>
      <c r="H32489"/>
      <c r="I32489"/>
      <c r="J32489"/>
      <c r="K32489"/>
      <c r="L32489" s="172"/>
    </row>
    <row r="32490" spans="7:12" x14ac:dyDescent="0.15">
      <c r="G32490"/>
      <c r="H32490"/>
      <c r="I32490"/>
      <c r="J32490"/>
      <c r="K32490"/>
      <c r="L32490" s="172"/>
    </row>
    <row r="32491" spans="7:12" x14ac:dyDescent="0.15">
      <c r="G32491"/>
      <c r="H32491"/>
      <c r="I32491"/>
      <c r="J32491"/>
      <c r="K32491"/>
      <c r="L32491" s="172"/>
    </row>
    <row r="32492" spans="7:12" x14ac:dyDescent="0.15">
      <c r="G32492"/>
      <c r="H32492"/>
      <c r="I32492"/>
      <c r="J32492"/>
      <c r="K32492"/>
      <c r="L32492" s="172"/>
    </row>
    <row r="32493" spans="7:12" x14ac:dyDescent="0.15">
      <c r="G32493"/>
      <c r="H32493"/>
      <c r="I32493"/>
      <c r="J32493"/>
      <c r="K32493"/>
      <c r="L32493" s="172"/>
    </row>
    <row r="32494" spans="7:12" x14ac:dyDescent="0.15">
      <c r="G32494"/>
      <c r="H32494"/>
      <c r="I32494"/>
      <c r="J32494"/>
      <c r="K32494"/>
      <c r="L32494" s="172"/>
    </row>
    <row r="32495" spans="7:12" x14ac:dyDescent="0.15">
      <c r="G32495"/>
      <c r="H32495"/>
      <c r="I32495"/>
      <c r="J32495"/>
      <c r="K32495"/>
      <c r="L32495" s="172"/>
    </row>
    <row r="32496" spans="7:12" x14ac:dyDescent="0.15">
      <c r="G32496"/>
      <c r="H32496"/>
      <c r="I32496"/>
      <c r="J32496"/>
      <c r="K32496"/>
      <c r="L32496" s="172"/>
    </row>
    <row r="32497" spans="7:12" x14ac:dyDescent="0.15">
      <c r="G32497"/>
      <c r="H32497"/>
      <c r="I32497"/>
      <c r="J32497"/>
      <c r="K32497"/>
      <c r="L32497" s="172"/>
    </row>
    <row r="32498" spans="7:12" x14ac:dyDescent="0.15">
      <c r="G32498"/>
      <c r="H32498"/>
      <c r="I32498"/>
      <c r="J32498"/>
      <c r="K32498"/>
      <c r="L32498" s="172"/>
    </row>
    <row r="32499" spans="7:12" x14ac:dyDescent="0.15">
      <c r="G32499"/>
      <c r="H32499"/>
      <c r="I32499"/>
      <c r="J32499"/>
      <c r="K32499"/>
      <c r="L32499" s="172"/>
    </row>
    <row r="32500" spans="7:12" x14ac:dyDescent="0.15">
      <c r="G32500"/>
      <c r="H32500"/>
      <c r="I32500"/>
      <c r="J32500"/>
      <c r="K32500"/>
      <c r="L32500" s="172"/>
    </row>
    <row r="32501" spans="7:12" x14ac:dyDescent="0.15">
      <c r="G32501"/>
      <c r="H32501"/>
      <c r="I32501"/>
      <c r="J32501"/>
      <c r="K32501"/>
      <c r="L32501" s="172"/>
    </row>
    <row r="32502" spans="7:12" x14ac:dyDescent="0.15">
      <c r="G32502"/>
      <c r="H32502"/>
      <c r="I32502"/>
      <c r="J32502"/>
      <c r="K32502"/>
      <c r="L32502" s="172"/>
    </row>
    <row r="32503" spans="7:12" x14ac:dyDescent="0.15">
      <c r="G32503"/>
      <c r="H32503"/>
      <c r="I32503"/>
      <c r="J32503"/>
      <c r="K32503"/>
      <c r="L32503" s="172"/>
    </row>
    <row r="32504" spans="7:12" x14ac:dyDescent="0.15">
      <c r="G32504"/>
      <c r="H32504"/>
      <c r="I32504"/>
      <c r="J32504"/>
      <c r="K32504"/>
      <c r="L32504" s="172"/>
    </row>
    <row r="32505" spans="7:12" x14ac:dyDescent="0.15">
      <c r="G32505"/>
      <c r="H32505"/>
      <c r="I32505"/>
      <c r="J32505"/>
      <c r="K32505"/>
      <c r="L32505" s="172"/>
    </row>
    <row r="32506" spans="7:12" x14ac:dyDescent="0.15">
      <c r="G32506"/>
      <c r="H32506"/>
      <c r="I32506"/>
      <c r="J32506"/>
      <c r="K32506"/>
      <c r="L32506" s="172"/>
    </row>
    <row r="32507" spans="7:12" x14ac:dyDescent="0.15">
      <c r="G32507"/>
      <c r="H32507"/>
      <c r="I32507"/>
      <c r="J32507"/>
      <c r="K32507"/>
      <c r="L32507" s="172"/>
    </row>
    <row r="32508" spans="7:12" x14ac:dyDescent="0.15">
      <c r="G32508"/>
      <c r="H32508"/>
      <c r="I32508"/>
      <c r="J32508"/>
      <c r="K32508"/>
      <c r="L32508" s="172"/>
    </row>
    <row r="32509" spans="7:12" x14ac:dyDescent="0.15">
      <c r="G32509"/>
      <c r="H32509"/>
      <c r="I32509"/>
      <c r="J32509"/>
      <c r="K32509"/>
      <c r="L32509" s="172"/>
    </row>
    <row r="32510" spans="7:12" x14ac:dyDescent="0.15">
      <c r="G32510"/>
      <c r="H32510"/>
      <c r="I32510"/>
      <c r="J32510"/>
      <c r="K32510"/>
      <c r="L32510" s="172"/>
    </row>
    <row r="32511" spans="7:12" x14ac:dyDescent="0.15">
      <c r="G32511"/>
      <c r="H32511"/>
      <c r="I32511"/>
      <c r="J32511"/>
      <c r="K32511"/>
      <c r="L32511" s="172"/>
    </row>
    <row r="32512" spans="7:12" x14ac:dyDescent="0.15">
      <c r="G32512"/>
      <c r="H32512"/>
      <c r="I32512"/>
      <c r="J32512"/>
      <c r="K32512"/>
      <c r="L32512" s="172"/>
    </row>
    <row r="32513" spans="7:12" x14ac:dyDescent="0.15">
      <c r="G32513"/>
      <c r="H32513"/>
      <c r="I32513"/>
      <c r="J32513"/>
      <c r="K32513"/>
      <c r="L32513" s="172"/>
    </row>
    <row r="32514" spans="7:12" x14ac:dyDescent="0.15">
      <c r="G32514"/>
      <c r="H32514"/>
      <c r="I32514"/>
      <c r="J32514"/>
      <c r="K32514"/>
      <c r="L32514" s="172"/>
    </row>
    <row r="32515" spans="7:12" x14ac:dyDescent="0.15">
      <c r="G32515"/>
      <c r="H32515"/>
      <c r="I32515"/>
      <c r="J32515"/>
      <c r="K32515"/>
      <c r="L32515" s="172"/>
    </row>
    <row r="32516" spans="7:12" x14ac:dyDescent="0.15">
      <c r="G32516"/>
      <c r="H32516"/>
      <c r="I32516"/>
      <c r="J32516"/>
      <c r="K32516"/>
      <c r="L32516" s="172"/>
    </row>
    <row r="32517" spans="7:12" x14ac:dyDescent="0.15">
      <c r="G32517"/>
      <c r="H32517"/>
      <c r="I32517"/>
      <c r="J32517"/>
      <c r="K32517"/>
      <c r="L32517" s="172"/>
    </row>
    <row r="32518" spans="7:12" x14ac:dyDescent="0.15">
      <c r="G32518"/>
      <c r="H32518"/>
      <c r="I32518"/>
      <c r="J32518"/>
      <c r="K32518"/>
      <c r="L32518" s="172"/>
    </row>
    <row r="32519" spans="7:12" x14ac:dyDescent="0.15">
      <c r="G32519"/>
      <c r="H32519"/>
      <c r="I32519"/>
      <c r="J32519"/>
      <c r="K32519"/>
      <c r="L32519" s="172"/>
    </row>
    <row r="32520" spans="7:12" x14ac:dyDescent="0.15">
      <c r="G32520"/>
      <c r="H32520"/>
      <c r="I32520"/>
      <c r="J32520"/>
      <c r="K32520"/>
      <c r="L32520" s="172"/>
    </row>
    <row r="32521" spans="7:12" x14ac:dyDescent="0.15">
      <c r="G32521"/>
      <c r="H32521"/>
      <c r="I32521"/>
      <c r="J32521"/>
      <c r="K32521"/>
      <c r="L32521" s="172"/>
    </row>
    <row r="32522" spans="7:12" x14ac:dyDescent="0.15">
      <c r="G32522"/>
      <c r="H32522"/>
      <c r="I32522"/>
      <c r="J32522"/>
      <c r="K32522"/>
      <c r="L32522" s="172"/>
    </row>
    <row r="32523" spans="7:12" x14ac:dyDescent="0.15">
      <c r="G32523"/>
      <c r="H32523"/>
      <c r="I32523"/>
      <c r="J32523"/>
      <c r="K32523"/>
      <c r="L32523" s="172"/>
    </row>
    <row r="32524" spans="7:12" x14ac:dyDescent="0.15">
      <c r="G32524"/>
      <c r="H32524"/>
      <c r="I32524"/>
      <c r="J32524"/>
      <c r="K32524"/>
      <c r="L32524" s="172"/>
    </row>
    <row r="32525" spans="7:12" x14ac:dyDescent="0.15">
      <c r="G32525"/>
      <c r="H32525"/>
      <c r="I32525"/>
      <c r="J32525"/>
      <c r="K32525"/>
      <c r="L32525" s="172"/>
    </row>
    <row r="32526" spans="7:12" x14ac:dyDescent="0.15">
      <c r="G32526"/>
      <c r="H32526"/>
      <c r="I32526"/>
      <c r="J32526"/>
      <c r="K32526"/>
      <c r="L32526" s="172"/>
    </row>
    <row r="32527" spans="7:12" x14ac:dyDescent="0.15">
      <c r="G32527"/>
      <c r="H32527"/>
      <c r="I32527"/>
      <c r="J32527"/>
      <c r="K32527"/>
      <c r="L32527" s="172"/>
    </row>
    <row r="32528" spans="7:12" x14ac:dyDescent="0.15">
      <c r="G32528"/>
      <c r="H32528"/>
      <c r="I32528"/>
      <c r="J32528"/>
      <c r="K32528"/>
      <c r="L32528" s="172"/>
    </row>
    <row r="32529" spans="7:12" x14ac:dyDescent="0.15">
      <c r="G32529"/>
      <c r="H32529"/>
      <c r="I32529"/>
      <c r="J32529"/>
      <c r="K32529"/>
      <c r="L32529" s="172"/>
    </row>
    <row r="32530" spans="7:12" x14ac:dyDescent="0.15">
      <c r="G32530"/>
      <c r="H32530"/>
      <c r="I32530"/>
      <c r="J32530"/>
      <c r="K32530"/>
      <c r="L32530" s="172"/>
    </row>
    <row r="32531" spans="7:12" x14ac:dyDescent="0.15">
      <c r="G32531"/>
      <c r="H32531"/>
      <c r="I32531"/>
      <c r="J32531"/>
      <c r="K32531"/>
      <c r="L32531" s="172"/>
    </row>
    <row r="32532" spans="7:12" x14ac:dyDescent="0.15">
      <c r="G32532"/>
      <c r="H32532"/>
      <c r="I32532"/>
      <c r="J32532"/>
      <c r="K32532"/>
      <c r="L32532" s="172"/>
    </row>
    <row r="32533" spans="7:12" x14ac:dyDescent="0.15">
      <c r="G32533"/>
      <c r="H32533"/>
      <c r="I32533"/>
      <c r="J32533"/>
      <c r="K32533"/>
      <c r="L32533" s="172"/>
    </row>
    <row r="32534" spans="7:12" x14ac:dyDescent="0.15">
      <c r="G32534"/>
      <c r="H32534"/>
      <c r="I32534"/>
      <c r="J32534"/>
      <c r="K32534"/>
      <c r="L32534" s="172"/>
    </row>
    <row r="32535" spans="7:12" x14ac:dyDescent="0.15">
      <c r="G32535"/>
      <c r="H32535"/>
      <c r="I32535"/>
      <c r="J32535"/>
      <c r="K32535"/>
      <c r="L32535" s="172"/>
    </row>
    <row r="32536" spans="7:12" x14ac:dyDescent="0.15">
      <c r="G32536"/>
      <c r="H32536"/>
      <c r="I32536"/>
      <c r="J32536"/>
      <c r="K32536"/>
      <c r="L32536" s="172"/>
    </row>
    <row r="32537" spans="7:12" x14ac:dyDescent="0.15">
      <c r="G32537"/>
      <c r="H32537"/>
      <c r="I32537"/>
      <c r="J32537"/>
      <c r="K32537"/>
      <c r="L32537" s="172"/>
    </row>
    <row r="32538" spans="7:12" x14ac:dyDescent="0.15">
      <c r="G32538"/>
      <c r="H32538"/>
      <c r="I32538"/>
      <c r="J32538"/>
      <c r="K32538"/>
      <c r="L32538" s="172"/>
    </row>
    <row r="32539" spans="7:12" x14ac:dyDescent="0.15">
      <c r="G32539"/>
      <c r="H32539"/>
      <c r="I32539"/>
      <c r="J32539"/>
      <c r="K32539"/>
      <c r="L32539" s="172"/>
    </row>
    <row r="32540" spans="7:12" x14ac:dyDescent="0.15">
      <c r="G32540"/>
      <c r="H32540"/>
      <c r="I32540"/>
      <c r="J32540"/>
      <c r="K32540"/>
      <c r="L32540" s="172"/>
    </row>
    <row r="32541" spans="7:12" x14ac:dyDescent="0.15">
      <c r="G32541"/>
      <c r="H32541"/>
      <c r="I32541"/>
      <c r="J32541"/>
      <c r="K32541"/>
      <c r="L32541" s="172"/>
    </row>
    <row r="32542" spans="7:12" x14ac:dyDescent="0.15">
      <c r="G32542"/>
      <c r="H32542"/>
      <c r="I32542"/>
      <c r="J32542"/>
      <c r="K32542"/>
      <c r="L32542" s="172"/>
    </row>
    <row r="32543" spans="7:12" x14ac:dyDescent="0.15">
      <c r="G32543"/>
      <c r="H32543"/>
      <c r="I32543"/>
      <c r="J32543"/>
      <c r="K32543"/>
      <c r="L32543" s="172"/>
    </row>
    <row r="32544" spans="7:12" x14ac:dyDescent="0.15">
      <c r="G32544"/>
      <c r="H32544"/>
      <c r="I32544"/>
      <c r="J32544"/>
      <c r="K32544"/>
      <c r="L32544" s="172"/>
    </row>
    <row r="32545" spans="7:12" x14ac:dyDescent="0.15">
      <c r="G32545"/>
      <c r="H32545"/>
      <c r="I32545"/>
      <c r="J32545"/>
      <c r="K32545"/>
      <c r="L32545" s="172"/>
    </row>
    <row r="32546" spans="7:12" x14ac:dyDescent="0.15">
      <c r="G32546"/>
      <c r="H32546"/>
      <c r="I32546"/>
      <c r="J32546"/>
      <c r="K32546"/>
      <c r="L32546" s="172"/>
    </row>
    <row r="32547" spans="7:12" x14ac:dyDescent="0.15">
      <c r="G32547"/>
      <c r="H32547"/>
      <c r="I32547"/>
      <c r="J32547"/>
      <c r="K32547"/>
      <c r="L32547" s="172"/>
    </row>
    <row r="32548" spans="7:12" x14ac:dyDescent="0.15">
      <c r="G32548"/>
      <c r="H32548"/>
      <c r="I32548"/>
      <c r="J32548"/>
      <c r="K32548"/>
      <c r="L32548" s="172"/>
    </row>
    <row r="32549" spans="7:12" x14ac:dyDescent="0.15">
      <c r="G32549"/>
      <c r="H32549"/>
      <c r="I32549"/>
      <c r="J32549"/>
      <c r="K32549"/>
      <c r="L32549" s="172"/>
    </row>
    <row r="32550" spans="7:12" x14ac:dyDescent="0.15">
      <c r="G32550"/>
      <c r="H32550"/>
      <c r="I32550"/>
      <c r="J32550"/>
      <c r="K32550"/>
      <c r="L32550" s="172"/>
    </row>
    <row r="32551" spans="7:12" x14ac:dyDescent="0.15">
      <c r="G32551"/>
      <c r="H32551"/>
      <c r="I32551"/>
      <c r="J32551"/>
      <c r="K32551"/>
      <c r="L32551" s="172"/>
    </row>
    <row r="32552" spans="7:12" x14ac:dyDescent="0.15">
      <c r="G32552"/>
      <c r="H32552"/>
      <c r="I32552"/>
      <c r="J32552"/>
      <c r="K32552"/>
      <c r="L32552" s="172"/>
    </row>
    <row r="32553" spans="7:12" x14ac:dyDescent="0.15">
      <c r="G32553"/>
      <c r="H32553"/>
      <c r="I32553"/>
      <c r="J32553"/>
      <c r="K32553"/>
      <c r="L32553" s="172"/>
    </row>
    <row r="32554" spans="7:12" x14ac:dyDescent="0.15">
      <c r="G32554"/>
      <c r="H32554"/>
      <c r="I32554"/>
      <c r="J32554"/>
      <c r="K32554"/>
      <c r="L32554" s="172"/>
    </row>
    <row r="32555" spans="7:12" x14ac:dyDescent="0.15">
      <c r="G32555"/>
      <c r="H32555"/>
      <c r="I32555"/>
      <c r="J32555"/>
      <c r="K32555"/>
      <c r="L32555" s="172"/>
    </row>
    <row r="32556" spans="7:12" x14ac:dyDescent="0.15">
      <c r="G32556"/>
      <c r="H32556"/>
      <c r="I32556"/>
      <c r="J32556"/>
      <c r="K32556"/>
      <c r="L32556" s="172"/>
    </row>
    <row r="32557" spans="7:12" x14ac:dyDescent="0.15">
      <c r="G32557"/>
      <c r="H32557"/>
      <c r="I32557"/>
      <c r="J32557"/>
      <c r="K32557"/>
      <c r="L32557" s="172"/>
    </row>
    <row r="32558" spans="7:12" x14ac:dyDescent="0.15">
      <c r="G32558"/>
      <c r="H32558"/>
      <c r="I32558"/>
      <c r="J32558"/>
      <c r="K32558"/>
      <c r="L32558" s="172"/>
    </row>
    <row r="32559" spans="7:12" x14ac:dyDescent="0.15">
      <c r="G32559"/>
      <c r="H32559"/>
      <c r="I32559"/>
      <c r="J32559"/>
      <c r="K32559"/>
      <c r="L32559" s="172"/>
    </row>
    <row r="32560" spans="7:12" x14ac:dyDescent="0.15">
      <c r="G32560"/>
      <c r="H32560"/>
      <c r="I32560"/>
      <c r="J32560"/>
      <c r="K32560"/>
      <c r="L32560" s="172"/>
    </row>
    <row r="32561" spans="7:12" x14ac:dyDescent="0.15">
      <c r="G32561"/>
      <c r="H32561"/>
      <c r="I32561"/>
      <c r="J32561"/>
      <c r="K32561"/>
      <c r="L32561" s="172"/>
    </row>
    <row r="32562" spans="7:12" x14ac:dyDescent="0.15">
      <c r="G32562"/>
      <c r="H32562"/>
      <c r="I32562"/>
      <c r="J32562"/>
      <c r="K32562"/>
      <c r="L32562" s="172"/>
    </row>
    <row r="32563" spans="7:12" x14ac:dyDescent="0.15">
      <c r="G32563"/>
      <c r="H32563"/>
      <c r="I32563"/>
      <c r="J32563"/>
      <c r="K32563"/>
      <c r="L32563" s="172"/>
    </row>
    <row r="32564" spans="7:12" x14ac:dyDescent="0.15">
      <c r="G32564"/>
      <c r="H32564"/>
      <c r="I32564"/>
      <c r="J32564"/>
      <c r="K32564"/>
      <c r="L32564" s="172"/>
    </row>
    <row r="32565" spans="7:12" x14ac:dyDescent="0.15">
      <c r="G32565"/>
      <c r="H32565"/>
      <c r="I32565"/>
      <c r="J32565"/>
      <c r="K32565"/>
      <c r="L32565" s="172"/>
    </row>
    <row r="32566" spans="7:12" x14ac:dyDescent="0.15">
      <c r="G32566"/>
      <c r="H32566"/>
      <c r="I32566"/>
      <c r="J32566"/>
      <c r="K32566"/>
      <c r="L32566" s="172"/>
    </row>
    <row r="32567" spans="7:12" x14ac:dyDescent="0.15">
      <c r="G32567"/>
      <c r="H32567"/>
      <c r="I32567"/>
      <c r="J32567"/>
      <c r="K32567"/>
      <c r="L32567" s="172"/>
    </row>
    <row r="32568" spans="7:12" x14ac:dyDescent="0.15">
      <c r="G32568"/>
      <c r="H32568"/>
      <c r="I32568"/>
      <c r="J32568"/>
      <c r="K32568"/>
      <c r="L32568" s="172"/>
    </row>
    <row r="32569" spans="7:12" x14ac:dyDescent="0.15">
      <c r="G32569"/>
      <c r="H32569"/>
      <c r="I32569"/>
      <c r="J32569"/>
      <c r="K32569"/>
      <c r="L32569" s="172"/>
    </row>
    <row r="32570" spans="7:12" x14ac:dyDescent="0.15">
      <c r="G32570"/>
      <c r="H32570"/>
      <c r="I32570"/>
      <c r="J32570"/>
      <c r="K32570"/>
      <c r="L32570" s="172"/>
    </row>
    <row r="32571" spans="7:12" x14ac:dyDescent="0.15">
      <c r="G32571"/>
      <c r="H32571"/>
      <c r="I32571"/>
      <c r="J32571"/>
      <c r="K32571"/>
      <c r="L32571" s="172"/>
    </row>
    <row r="32572" spans="7:12" x14ac:dyDescent="0.15">
      <c r="G32572"/>
      <c r="H32572"/>
      <c r="I32572"/>
      <c r="J32572"/>
      <c r="K32572"/>
      <c r="L32572" s="172"/>
    </row>
    <row r="32573" spans="7:12" x14ac:dyDescent="0.15">
      <c r="G32573"/>
      <c r="H32573"/>
      <c r="I32573"/>
      <c r="J32573"/>
      <c r="K32573"/>
      <c r="L32573" s="172"/>
    </row>
    <row r="32574" spans="7:12" x14ac:dyDescent="0.15">
      <c r="G32574"/>
      <c r="H32574"/>
      <c r="I32574"/>
      <c r="J32574"/>
      <c r="K32574"/>
      <c r="L32574" s="172"/>
    </row>
    <row r="32575" spans="7:12" x14ac:dyDescent="0.15">
      <c r="G32575"/>
      <c r="H32575"/>
      <c r="I32575"/>
      <c r="J32575"/>
      <c r="K32575"/>
      <c r="L32575" s="172"/>
    </row>
    <row r="32576" spans="7:12" x14ac:dyDescent="0.15">
      <c r="G32576"/>
      <c r="H32576"/>
      <c r="I32576"/>
      <c r="J32576"/>
      <c r="K32576"/>
      <c r="L32576" s="172"/>
    </row>
    <row r="32577" spans="7:12" x14ac:dyDescent="0.15">
      <c r="G32577"/>
      <c r="H32577"/>
      <c r="I32577"/>
      <c r="J32577"/>
      <c r="K32577"/>
      <c r="L32577" s="172"/>
    </row>
    <row r="32578" spans="7:12" x14ac:dyDescent="0.15">
      <c r="G32578"/>
      <c r="H32578"/>
      <c r="I32578"/>
      <c r="J32578"/>
      <c r="K32578"/>
      <c r="L32578" s="172"/>
    </row>
    <row r="32579" spans="7:12" x14ac:dyDescent="0.15">
      <c r="G32579"/>
      <c r="H32579"/>
      <c r="I32579"/>
      <c r="J32579"/>
      <c r="K32579"/>
      <c r="L32579" s="172"/>
    </row>
    <row r="32580" spans="7:12" x14ac:dyDescent="0.15">
      <c r="G32580"/>
      <c r="H32580"/>
      <c r="I32580"/>
      <c r="J32580"/>
      <c r="K32580"/>
      <c r="L32580" s="172"/>
    </row>
    <row r="32581" spans="7:12" x14ac:dyDescent="0.15">
      <c r="G32581"/>
      <c r="H32581"/>
      <c r="I32581"/>
      <c r="J32581"/>
      <c r="K32581"/>
      <c r="L32581" s="172"/>
    </row>
    <row r="32582" spans="7:12" x14ac:dyDescent="0.15">
      <c r="G32582"/>
      <c r="H32582"/>
      <c r="I32582"/>
      <c r="J32582"/>
      <c r="K32582"/>
      <c r="L32582" s="172"/>
    </row>
    <row r="32583" spans="7:12" x14ac:dyDescent="0.15">
      <c r="G32583"/>
      <c r="H32583"/>
      <c r="I32583"/>
      <c r="J32583"/>
      <c r="K32583"/>
      <c r="L32583" s="172"/>
    </row>
    <row r="32584" spans="7:12" x14ac:dyDescent="0.15">
      <c r="G32584"/>
      <c r="H32584"/>
      <c r="I32584"/>
      <c r="J32584"/>
      <c r="K32584"/>
      <c r="L32584" s="172"/>
    </row>
    <row r="32585" spans="7:12" x14ac:dyDescent="0.15">
      <c r="G32585"/>
      <c r="H32585"/>
      <c r="I32585"/>
      <c r="J32585"/>
      <c r="K32585"/>
      <c r="L32585" s="172"/>
    </row>
    <row r="32586" spans="7:12" x14ac:dyDescent="0.15">
      <c r="G32586"/>
      <c r="H32586"/>
      <c r="I32586"/>
      <c r="J32586"/>
      <c r="K32586"/>
      <c r="L32586" s="172"/>
    </row>
    <row r="32587" spans="7:12" x14ac:dyDescent="0.15">
      <c r="G32587"/>
      <c r="H32587"/>
      <c r="I32587"/>
      <c r="J32587"/>
      <c r="K32587"/>
      <c r="L32587" s="172"/>
    </row>
    <row r="32588" spans="7:12" x14ac:dyDescent="0.15">
      <c r="G32588"/>
      <c r="H32588"/>
      <c r="I32588"/>
      <c r="J32588"/>
      <c r="K32588"/>
      <c r="L32588" s="172"/>
    </row>
    <row r="32589" spans="7:12" x14ac:dyDescent="0.15">
      <c r="G32589"/>
      <c r="H32589"/>
      <c r="I32589"/>
      <c r="J32589"/>
      <c r="K32589"/>
      <c r="L32589" s="172"/>
    </row>
    <row r="32590" spans="7:12" x14ac:dyDescent="0.15">
      <c r="G32590"/>
      <c r="H32590"/>
      <c r="I32590"/>
      <c r="J32590"/>
      <c r="K32590"/>
      <c r="L32590" s="172"/>
    </row>
    <row r="32591" spans="7:12" x14ac:dyDescent="0.15">
      <c r="G32591"/>
      <c r="H32591"/>
      <c r="I32591"/>
      <c r="J32591"/>
      <c r="K32591"/>
      <c r="L32591" s="172"/>
    </row>
    <row r="32592" spans="7:12" x14ac:dyDescent="0.15">
      <c r="G32592"/>
      <c r="H32592"/>
      <c r="I32592"/>
      <c r="J32592"/>
      <c r="K32592"/>
      <c r="L32592" s="172"/>
    </row>
    <row r="32593" spans="7:12" x14ac:dyDescent="0.15">
      <c r="G32593"/>
      <c r="H32593"/>
      <c r="I32593"/>
      <c r="J32593"/>
      <c r="K32593"/>
      <c r="L32593" s="172"/>
    </row>
    <row r="32594" spans="7:12" x14ac:dyDescent="0.15">
      <c r="G32594"/>
      <c r="H32594"/>
      <c r="I32594"/>
      <c r="J32594"/>
      <c r="K32594"/>
      <c r="L32594" s="172"/>
    </row>
    <row r="32595" spans="7:12" x14ac:dyDescent="0.15">
      <c r="G32595"/>
      <c r="H32595"/>
      <c r="I32595"/>
      <c r="J32595"/>
      <c r="K32595"/>
      <c r="L32595" s="172"/>
    </row>
    <row r="32596" spans="7:12" x14ac:dyDescent="0.15">
      <c r="G32596"/>
      <c r="H32596"/>
      <c r="I32596"/>
      <c r="J32596"/>
      <c r="K32596"/>
      <c r="L32596" s="172"/>
    </row>
    <row r="32597" spans="7:12" x14ac:dyDescent="0.15">
      <c r="G32597"/>
      <c r="H32597"/>
      <c r="I32597"/>
      <c r="J32597"/>
      <c r="K32597"/>
      <c r="L32597" s="172"/>
    </row>
    <row r="32598" spans="7:12" x14ac:dyDescent="0.15">
      <c r="G32598"/>
      <c r="H32598"/>
      <c r="I32598"/>
      <c r="J32598"/>
      <c r="K32598"/>
      <c r="L32598" s="172"/>
    </row>
    <row r="32599" spans="7:12" x14ac:dyDescent="0.15">
      <c r="G32599"/>
      <c r="H32599"/>
      <c r="I32599"/>
      <c r="J32599"/>
      <c r="K32599"/>
      <c r="L32599" s="172"/>
    </row>
    <row r="32600" spans="7:12" x14ac:dyDescent="0.15">
      <c r="G32600"/>
      <c r="H32600"/>
      <c r="I32600"/>
      <c r="J32600"/>
      <c r="K32600"/>
      <c r="L32600" s="172"/>
    </row>
    <row r="32601" spans="7:12" x14ac:dyDescent="0.15">
      <c r="G32601"/>
      <c r="H32601"/>
      <c r="I32601"/>
      <c r="J32601"/>
      <c r="K32601"/>
      <c r="L32601" s="172"/>
    </row>
    <row r="32602" spans="7:12" x14ac:dyDescent="0.15">
      <c r="G32602"/>
      <c r="H32602"/>
      <c r="I32602"/>
      <c r="J32602"/>
      <c r="K32602"/>
      <c r="L32602" s="172"/>
    </row>
    <row r="32603" spans="7:12" x14ac:dyDescent="0.15">
      <c r="G32603"/>
      <c r="H32603"/>
      <c r="I32603"/>
      <c r="J32603"/>
      <c r="K32603"/>
      <c r="L32603" s="172"/>
    </row>
    <row r="32604" spans="7:12" x14ac:dyDescent="0.15">
      <c r="G32604"/>
      <c r="H32604"/>
      <c r="I32604"/>
      <c r="J32604"/>
      <c r="K32604"/>
      <c r="L32604" s="172"/>
    </row>
    <row r="32605" spans="7:12" x14ac:dyDescent="0.15">
      <c r="G32605"/>
      <c r="H32605"/>
      <c r="I32605"/>
      <c r="J32605"/>
      <c r="K32605"/>
      <c r="L32605" s="172"/>
    </row>
    <row r="32606" spans="7:12" x14ac:dyDescent="0.15">
      <c r="G32606"/>
      <c r="H32606"/>
      <c r="I32606"/>
      <c r="J32606"/>
      <c r="K32606"/>
      <c r="L32606" s="172"/>
    </row>
    <row r="32607" spans="7:12" x14ac:dyDescent="0.15">
      <c r="G32607"/>
      <c r="H32607"/>
      <c r="I32607"/>
      <c r="J32607"/>
      <c r="K32607"/>
      <c r="L32607" s="172"/>
    </row>
    <row r="32608" spans="7:12" x14ac:dyDescent="0.15">
      <c r="G32608"/>
      <c r="H32608"/>
      <c r="I32608"/>
      <c r="J32608"/>
      <c r="K32608"/>
      <c r="L32608" s="172"/>
    </row>
    <row r="32609" spans="7:12" x14ac:dyDescent="0.15">
      <c r="G32609"/>
      <c r="H32609"/>
      <c r="I32609"/>
      <c r="J32609"/>
      <c r="K32609"/>
      <c r="L32609" s="172"/>
    </row>
    <row r="32610" spans="7:12" x14ac:dyDescent="0.15">
      <c r="G32610"/>
      <c r="H32610"/>
      <c r="I32610"/>
      <c r="J32610"/>
      <c r="K32610"/>
      <c r="L32610" s="172"/>
    </row>
    <row r="32611" spans="7:12" x14ac:dyDescent="0.15">
      <c r="G32611"/>
      <c r="H32611"/>
      <c r="I32611"/>
      <c r="J32611"/>
      <c r="K32611"/>
      <c r="L32611" s="172"/>
    </row>
    <row r="32612" spans="7:12" x14ac:dyDescent="0.15">
      <c r="G32612"/>
      <c r="H32612"/>
      <c r="I32612"/>
      <c r="J32612"/>
      <c r="K32612"/>
      <c r="L32612" s="172"/>
    </row>
    <row r="32613" spans="7:12" x14ac:dyDescent="0.15">
      <c r="G32613"/>
      <c r="H32613"/>
      <c r="I32613"/>
      <c r="J32613"/>
      <c r="K32613"/>
      <c r="L32613" s="172"/>
    </row>
    <row r="32614" spans="7:12" x14ac:dyDescent="0.15">
      <c r="G32614"/>
      <c r="H32614"/>
      <c r="I32614"/>
      <c r="J32614"/>
      <c r="K32614"/>
      <c r="L32614" s="172"/>
    </row>
    <row r="32615" spans="7:12" x14ac:dyDescent="0.15">
      <c r="G32615"/>
      <c r="H32615"/>
      <c r="I32615"/>
      <c r="J32615"/>
      <c r="K32615"/>
      <c r="L32615" s="172"/>
    </row>
    <row r="32616" spans="7:12" x14ac:dyDescent="0.15">
      <c r="G32616"/>
      <c r="H32616"/>
      <c r="I32616"/>
      <c r="J32616"/>
      <c r="K32616"/>
      <c r="L32616" s="172"/>
    </row>
    <row r="32617" spans="7:12" x14ac:dyDescent="0.15">
      <c r="G32617"/>
      <c r="H32617"/>
      <c r="I32617"/>
      <c r="J32617"/>
      <c r="K32617"/>
      <c r="L32617" s="172"/>
    </row>
    <row r="32618" spans="7:12" x14ac:dyDescent="0.15">
      <c r="G32618"/>
      <c r="H32618"/>
      <c r="I32618"/>
      <c r="J32618"/>
      <c r="K32618"/>
      <c r="L32618" s="172"/>
    </row>
    <row r="32619" spans="7:12" x14ac:dyDescent="0.15">
      <c r="G32619"/>
      <c r="H32619"/>
      <c r="I32619"/>
      <c r="J32619"/>
      <c r="K32619"/>
      <c r="L32619" s="172"/>
    </row>
    <row r="32620" spans="7:12" x14ac:dyDescent="0.15">
      <c r="G32620"/>
      <c r="H32620"/>
      <c r="I32620"/>
      <c r="J32620"/>
      <c r="K32620"/>
      <c r="L32620" s="172"/>
    </row>
    <row r="32621" spans="7:12" x14ac:dyDescent="0.15">
      <c r="G32621"/>
      <c r="H32621"/>
      <c r="I32621"/>
      <c r="J32621"/>
      <c r="K32621"/>
      <c r="L32621" s="172"/>
    </row>
    <row r="32622" spans="7:12" x14ac:dyDescent="0.15">
      <c r="G32622"/>
      <c r="H32622"/>
      <c r="I32622"/>
      <c r="J32622"/>
      <c r="K32622"/>
      <c r="L32622" s="172"/>
    </row>
    <row r="32623" spans="7:12" x14ac:dyDescent="0.15">
      <c r="G32623"/>
      <c r="H32623"/>
      <c r="I32623"/>
      <c r="J32623"/>
      <c r="K32623"/>
      <c r="L32623" s="172"/>
    </row>
    <row r="32624" spans="7:12" x14ac:dyDescent="0.15">
      <c r="G32624"/>
      <c r="H32624"/>
      <c r="I32624"/>
      <c r="J32624"/>
      <c r="K32624"/>
      <c r="L32624" s="172"/>
    </row>
    <row r="32625" spans="7:12" x14ac:dyDescent="0.15">
      <c r="G32625"/>
      <c r="H32625"/>
      <c r="I32625"/>
      <c r="J32625"/>
      <c r="K32625"/>
      <c r="L32625" s="172"/>
    </row>
    <row r="32626" spans="7:12" x14ac:dyDescent="0.15">
      <c r="G32626"/>
      <c r="H32626"/>
      <c r="I32626"/>
      <c r="J32626"/>
      <c r="K32626"/>
      <c r="L32626" s="172"/>
    </row>
    <row r="32627" spans="7:12" x14ac:dyDescent="0.15">
      <c r="G32627"/>
      <c r="H32627"/>
      <c r="I32627"/>
      <c r="J32627"/>
      <c r="K32627"/>
      <c r="L32627" s="172"/>
    </row>
    <row r="32628" spans="7:12" x14ac:dyDescent="0.15">
      <c r="G32628"/>
      <c r="H32628"/>
      <c r="I32628"/>
      <c r="J32628"/>
      <c r="K32628"/>
      <c r="L32628" s="172"/>
    </row>
    <row r="32629" spans="7:12" x14ac:dyDescent="0.15">
      <c r="G32629"/>
      <c r="H32629"/>
      <c r="I32629"/>
      <c r="J32629"/>
      <c r="K32629"/>
      <c r="L32629" s="172"/>
    </row>
    <row r="32630" spans="7:12" x14ac:dyDescent="0.15">
      <c r="G32630"/>
      <c r="H32630"/>
      <c r="I32630"/>
      <c r="J32630"/>
      <c r="K32630"/>
      <c r="L32630" s="172"/>
    </row>
    <row r="32631" spans="7:12" x14ac:dyDescent="0.15">
      <c r="G32631"/>
      <c r="H32631"/>
      <c r="I32631"/>
      <c r="J32631"/>
      <c r="K32631"/>
      <c r="L32631" s="172"/>
    </row>
    <row r="32632" spans="7:12" x14ac:dyDescent="0.15">
      <c r="G32632"/>
      <c r="H32632"/>
      <c r="I32632"/>
      <c r="J32632"/>
      <c r="K32632"/>
      <c r="L32632" s="172"/>
    </row>
    <row r="32633" spans="7:12" x14ac:dyDescent="0.15">
      <c r="G32633"/>
      <c r="H32633"/>
      <c r="I32633"/>
      <c r="J32633"/>
      <c r="K32633"/>
      <c r="L32633" s="172"/>
    </row>
    <row r="32634" spans="7:12" x14ac:dyDescent="0.15">
      <c r="G32634"/>
      <c r="H32634"/>
      <c r="I32634"/>
      <c r="J32634"/>
      <c r="K32634"/>
      <c r="L32634" s="172"/>
    </row>
    <row r="32635" spans="7:12" x14ac:dyDescent="0.15">
      <c r="G32635"/>
      <c r="H32635"/>
      <c r="I32635"/>
      <c r="J32635"/>
      <c r="K32635"/>
      <c r="L32635" s="172"/>
    </row>
    <row r="32636" spans="7:12" x14ac:dyDescent="0.15">
      <c r="G32636"/>
      <c r="H32636"/>
      <c r="I32636"/>
      <c r="J32636"/>
      <c r="K32636"/>
      <c r="L32636" s="172"/>
    </row>
    <row r="32637" spans="7:12" x14ac:dyDescent="0.15">
      <c r="G32637"/>
      <c r="H32637"/>
      <c r="I32637"/>
      <c r="J32637"/>
      <c r="K32637"/>
      <c r="L32637" s="172"/>
    </row>
    <row r="32638" spans="7:12" x14ac:dyDescent="0.15">
      <c r="G32638"/>
      <c r="H32638"/>
      <c r="I32638"/>
      <c r="J32638"/>
      <c r="K32638"/>
      <c r="L32638" s="172"/>
    </row>
    <row r="32639" spans="7:12" x14ac:dyDescent="0.15">
      <c r="G32639"/>
      <c r="H32639"/>
      <c r="I32639"/>
      <c r="J32639"/>
      <c r="K32639"/>
      <c r="L32639" s="172"/>
    </row>
    <row r="32640" spans="7:12" x14ac:dyDescent="0.15">
      <c r="G32640"/>
      <c r="H32640"/>
      <c r="I32640"/>
      <c r="J32640"/>
      <c r="K32640"/>
      <c r="L32640" s="172"/>
    </row>
    <row r="32641" spans="7:12" x14ac:dyDescent="0.15">
      <c r="G32641"/>
      <c r="H32641"/>
      <c r="I32641"/>
      <c r="J32641"/>
      <c r="K32641"/>
      <c r="L32641" s="172"/>
    </row>
    <row r="32642" spans="7:12" x14ac:dyDescent="0.15">
      <c r="G32642"/>
      <c r="H32642"/>
      <c r="I32642"/>
      <c r="J32642"/>
      <c r="K32642"/>
      <c r="L32642" s="172"/>
    </row>
    <row r="32643" spans="7:12" x14ac:dyDescent="0.15">
      <c r="G32643"/>
      <c r="H32643"/>
      <c r="I32643"/>
      <c r="J32643"/>
      <c r="K32643"/>
      <c r="L32643" s="172"/>
    </row>
    <row r="32644" spans="7:12" x14ac:dyDescent="0.15">
      <c r="G32644"/>
      <c r="H32644"/>
      <c r="I32644"/>
      <c r="J32644"/>
      <c r="K32644"/>
      <c r="L32644" s="172"/>
    </row>
    <row r="32645" spans="7:12" x14ac:dyDescent="0.15">
      <c r="G32645"/>
      <c r="H32645"/>
      <c r="I32645"/>
      <c r="J32645"/>
      <c r="K32645"/>
      <c r="L32645" s="172"/>
    </row>
    <row r="32646" spans="7:12" x14ac:dyDescent="0.15">
      <c r="G32646"/>
      <c r="H32646"/>
      <c r="I32646"/>
      <c r="J32646"/>
      <c r="K32646"/>
      <c r="L32646" s="172"/>
    </row>
    <row r="32647" spans="7:12" x14ac:dyDescent="0.15">
      <c r="G32647"/>
      <c r="H32647"/>
      <c r="I32647"/>
      <c r="J32647"/>
      <c r="K32647"/>
      <c r="L32647" s="172"/>
    </row>
    <row r="32648" spans="7:12" x14ac:dyDescent="0.15">
      <c r="G32648"/>
      <c r="H32648"/>
      <c r="I32648"/>
      <c r="J32648"/>
      <c r="K32648"/>
      <c r="L32648" s="172"/>
    </row>
    <row r="32649" spans="7:12" x14ac:dyDescent="0.15">
      <c r="G32649"/>
      <c r="H32649"/>
      <c r="I32649"/>
      <c r="J32649"/>
      <c r="K32649"/>
      <c r="L32649" s="172"/>
    </row>
    <row r="32650" spans="7:12" x14ac:dyDescent="0.15">
      <c r="G32650"/>
      <c r="H32650"/>
      <c r="I32650"/>
      <c r="J32650"/>
      <c r="K32650"/>
      <c r="L32650" s="172"/>
    </row>
    <row r="32651" spans="7:12" x14ac:dyDescent="0.15">
      <c r="G32651"/>
      <c r="H32651"/>
      <c r="I32651"/>
      <c r="J32651"/>
      <c r="K32651"/>
      <c r="L32651" s="172"/>
    </row>
    <row r="32652" spans="7:12" x14ac:dyDescent="0.15">
      <c r="G32652"/>
      <c r="H32652"/>
      <c r="I32652"/>
      <c r="J32652"/>
      <c r="K32652"/>
      <c r="L32652" s="172"/>
    </row>
    <row r="32653" spans="7:12" x14ac:dyDescent="0.15">
      <c r="G32653"/>
      <c r="H32653"/>
      <c r="I32653"/>
      <c r="J32653"/>
      <c r="K32653"/>
      <c r="L32653" s="172"/>
    </row>
    <row r="32654" spans="7:12" x14ac:dyDescent="0.15">
      <c r="G32654"/>
      <c r="H32654"/>
      <c r="I32654"/>
      <c r="J32654"/>
      <c r="K32654"/>
      <c r="L32654" s="172"/>
    </row>
    <row r="32655" spans="7:12" x14ac:dyDescent="0.15">
      <c r="G32655"/>
      <c r="H32655"/>
      <c r="I32655"/>
      <c r="J32655"/>
      <c r="K32655"/>
      <c r="L32655" s="172"/>
    </row>
    <row r="32656" spans="7:12" x14ac:dyDescent="0.15">
      <c r="G32656"/>
      <c r="H32656"/>
      <c r="I32656"/>
      <c r="J32656"/>
      <c r="K32656"/>
      <c r="L32656" s="172"/>
    </row>
    <row r="32657" spans="7:12" x14ac:dyDescent="0.15">
      <c r="G32657"/>
      <c r="H32657"/>
      <c r="I32657"/>
      <c r="J32657"/>
      <c r="K32657"/>
      <c r="L32657" s="172"/>
    </row>
    <row r="32658" spans="7:12" x14ac:dyDescent="0.15">
      <c r="G32658"/>
      <c r="H32658"/>
      <c r="I32658"/>
      <c r="J32658"/>
      <c r="K32658"/>
      <c r="L32658" s="172"/>
    </row>
    <row r="32659" spans="7:12" x14ac:dyDescent="0.15">
      <c r="G32659"/>
      <c r="H32659"/>
      <c r="I32659"/>
      <c r="J32659"/>
      <c r="K32659"/>
      <c r="L32659" s="172"/>
    </row>
    <row r="32660" spans="7:12" x14ac:dyDescent="0.15">
      <c r="G32660"/>
      <c r="H32660"/>
      <c r="I32660"/>
      <c r="J32660"/>
      <c r="K32660"/>
      <c r="L32660" s="172"/>
    </row>
    <row r="32661" spans="7:12" x14ac:dyDescent="0.15">
      <c r="G32661"/>
      <c r="H32661"/>
      <c r="I32661"/>
      <c r="J32661"/>
      <c r="K32661"/>
      <c r="L32661" s="172"/>
    </row>
    <row r="32662" spans="7:12" x14ac:dyDescent="0.15">
      <c r="G32662"/>
      <c r="H32662"/>
      <c r="I32662"/>
      <c r="J32662"/>
      <c r="K32662"/>
      <c r="L32662" s="172"/>
    </row>
    <row r="32663" spans="7:12" x14ac:dyDescent="0.15">
      <c r="G32663"/>
      <c r="H32663"/>
      <c r="I32663"/>
      <c r="J32663"/>
      <c r="K32663"/>
      <c r="L32663" s="172"/>
    </row>
    <row r="32664" spans="7:12" x14ac:dyDescent="0.15">
      <c r="G32664"/>
      <c r="H32664"/>
      <c r="I32664"/>
      <c r="J32664"/>
      <c r="K32664"/>
      <c r="L32664" s="172"/>
    </row>
    <row r="32665" spans="7:12" x14ac:dyDescent="0.15">
      <c r="G32665"/>
      <c r="H32665"/>
      <c r="I32665"/>
      <c r="J32665"/>
      <c r="K32665"/>
      <c r="L32665" s="172"/>
    </row>
    <row r="32666" spans="7:12" x14ac:dyDescent="0.15">
      <c r="G32666"/>
      <c r="H32666"/>
      <c r="I32666"/>
      <c r="J32666"/>
      <c r="K32666"/>
      <c r="L32666" s="172"/>
    </row>
    <row r="32667" spans="7:12" x14ac:dyDescent="0.15">
      <c r="G32667"/>
      <c r="H32667"/>
      <c r="I32667"/>
      <c r="J32667"/>
      <c r="K32667"/>
      <c r="L32667" s="172"/>
    </row>
    <row r="32668" spans="7:12" x14ac:dyDescent="0.15">
      <c r="G32668"/>
      <c r="H32668"/>
      <c r="I32668"/>
      <c r="J32668"/>
      <c r="K32668"/>
      <c r="L32668" s="172"/>
    </row>
    <row r="32669" spans="7:12" x14ac:dyDescent="0.15">
      <c r="G32669"/>
      <c r="H32669"/>
      <c r="I32669"/>
      <c r="J32669"/>
      <c r="K32669"/>
      <c r="L32669" s="172"/>
    </row>
    <row r="32670" spans="7:12" x14ac:dyDescent="0.15">
      <c r="G32670"/>
      <c r="H32670"/>
      <c r="I32670"/>
      <c r="J32670"/>
      <c r="K32670"/>
      <c r="L32670" s="172"/>
    </row>
    <row r="32671" spans="7:12" x14ac:dyDescent="0.15">
      <c r="G32671"/>
      <c r="H32671"/>
      <c r="I32671"/>
      <c r="J32671"/>
      <c r="K32671"/>
      <c r="L32671" s="172"/>
    </row>
    <row r="32672" spans="7:12" x14ac:dyDescent="0.15">
      <c r="G32672"/>
      <c r="H32672"/>
      <c r="I32672"/>
      <c r="J32672"/>
      <c r="K32672"/>
      <c r="L32672" s="172"/>
    </row>
    <row r="32673" spans="7:12" x14ac:dyDescent="0.15">
      <c r="G32673"/>
      <c r="H32673"/>
      <c r="I32673"/>
      <c r="J32673"/>
      <c r="K32673"/>
      <c r="L32673" s="172"/>
    </row>
    <row r="32674" spans="7:12" x14ac:dyDescent="0.15">
      <c r="G32674"/>
      <c r="H32674"/>
      <c r="I32674"/>
      <c r="J32674"/>
      <c r="K32674"/>
      <c r="L32674" s="172"/>
    </row>
    <row r="32675" spans="7:12" x14ac:dyDescent="0.15">
      <c r="G32675"/>
      <c r="H32675"/>
      <c r="I32675"/>
      <c r="J32675"/>
      <c r="K32675"/>
      <c r="L32675" s="172"/>
    </row>
    <row r="32676" spans="7:12" x14ac:dyDescent="0.15">
      <c r="G32676"/>
      <c r="H32676"/>
      <c r="I32676"/>
      <c r="J32676"/>
      <c r="K32676"/>
      <c r="L32676" s="172"/>
    </row>
    <row r="32677" spans="7:12" x14ac:dyDescent="0.15">
      <c r="G32677"/>
      <c r="H32677"/>
      <c r="I32677"/>
      <c r="J32677"/>
      <c r="K32677"/>
      <c r="L32677" s="172"/>
    </row>
    <row r="32678" spans="7:12" x14ac:dyDescent="0.15">
      <c r="G32678"/>
      <c r="H32678"/>
      <c r="I32678"/>
      <c r="J32678"/>
      <c r="K32678"/>
      <c r="L32678" s="172"/>
    </row>
    <row r="32679" spans="7:12" x14ac:dyDescent="0.15">
      <c r="G32679"/>
      <c r="H32679"/>
      <c r="I32679"/>
      <c r="J32679"/>
      <c r="K32679"/>
      <c r="L32679" s="172"/>
    </row>
    <row r="32680" spans="7:12" x14ac:dyDescent="0.15">
      <c r="G32680"/>
      <c r="H32680"/>
      <c r="I32680"/>
      <c r="J32680"/>
      <c r="K32680"/>
      <c r="L32680" s="172"/>
    </row>
    <row r="32681" spans="7:12" x14ac:dyDescent="0.15">
      <c r="G32681"/>
      <c r="H32681"/>
      <c r="I32681"/>
      <c r="J32681"/>
      <c r="K32681"/>
      <c r="L32681" s="172"/>
    </row>
    <row r="32682" spans="7:12" x14ac:dyDescent="0.15">
      <c r="G32682"/>
      <c r="H32682"/>
      <c r="I32682"/>
      <c r="J32682"/>
      <c r="K32682"/>
      <c r="L32682" s="172"/>
    </row>
    <row r="32683" spans="7:12" x14ac:dyDescent="0.15">
      <c r="G32683"/>
      <c r="H32683"/>
      <c r="I32683"/>
      <c r="J32683"/>
      <c r="K32683"/>
      <c r="L32683" s="172"/>
    </row>
    <row r="32684" spans="7:12" x14ac:dyDescent="0.15">
      <c r="G32684"/>
      <c r="H32684"/>
      <c r="I32684"/>
      <c r="J32684"/>
      <c r="K32684"/>
      <c r="L32684" s="172"/>
    </row>
    <row r="32685" spans="7:12" x14ac:dyDescent="0.15">
      <c r="G32685"/>
      <c r="H32685"/>
      <c r="I32685"/>
      <c r="J32685"/>
      <c r="K32685"/>
      <c r="L32685" s="172"/>
    </row>
    <row r="32686" spans="7:12" x14ac:dyDescent="0.15">
      <c r="G32686"/>
      <c r="H32686"/>
      <c r="I32686"/>
      <c r="J32686"/>
      <c r="K32686"/>
      <c r="L32686" s="172"/>
    </row>
    <row r="32687" spans="7:12" x14ac:dyDescent="0.15">
      <c r="G32687"/>
      <c r="H32687"/>
      <c r="I32687"/>
      <c r="J32687"/>
      <c r="K32687"/>
      <c r="L32687" s="172"/>
    </row>
    <row r="32688" spans="7:12" x14ac:dyDescent="0.15">
      <c r="G32688"/>
      <c r="H32688"/>
      <c r="I32688"/>
      <c r="J32688"/>
      <c r="K32688"/>
      <c r="L32688" s="172"/>
    </row>
    <row r="32689" spans="7:12" x14ac:dyDescent="0.15">
      <c r="G32689"/>
      <c r="H32689"/>
      <c r="I32689"/>
      <c r="J32689"/>
      <c r="K32689"/>
      <c r="L32689" s="172"/>
    </row>
    <row r="32690" spans="7:12" x14ac:dyDescent="0.15">
      <c r="G32690"/>
      <c r="H32690"/>
      <c r="I32690"/>
      <c r="J32690"/>
      <c r="K32690"/>
      <c r="L32690" s="172"/>
    </row>
    <row r="32691" spans="7:12" x14ac:dyDescent="0.15">
      <c r="G32691"/>
      <c r="H32691"/>
      <c r="I32691"/>
      <c r="J32691"/>
      <c r="K32691"/>
      <c r="L32691" s="172"/>
    </row>
    <row r="32692" spans="7:12" x14ac:dyDescent="0.15">
      <c r="G32692"/>
      <c r="H32692"/>
      <c r="I32692"/>
      <c r="J32692"/>
      <c r="K32692"/>
      <c r="L32692" s="172"/>
    </row>
    <row r="32693" spans="7:12" x14ac:dyDescent="0.15">
      <c r="G32693"/>
      <c r="H32693"/>
      <c r="I32693"/>
      <c r="J32693"/>
      <c r="K32693"/>
      <c r="L32693" s="172"/>
    </row>
    <row r="32694" spans="7:12" x14ac:dyDescent="0.15">
      <c r="G32694"/>
      <c r="H32694"/>
      <c r="I32694"/>
      <c r="J32694"/>
      <c r="K32694"/>
      <c r="L32694" s="172"/>
    </row>
    <row r="32695" spans="7:12" x14ac:dyDescent="0.15">
      <c r="G32695"/>
      <c r="H32695"/>
      <c r="I32695"/>
      <c r="J32695"/>
      <c r="K32695"/>
      <c r="L32695" s="172"/>
    </row>
    <row r="32696" spans="7:12" x14ac:dyDescent="0.15">
      <c r="G32696"/>
      <c r="H32696"/>
      <c r="I32696"/>
      <c r="J32696"/>
      <c r="K32696"/>
      <c r="L32696" s="172"/>
    </row>
    <row r="32697" spans="7:12" x14ac:dyDescent="0.15">
      <c r="G32697"/>
      <c r="H32697"/>
      <c r="I32697"/>
      <c r="J32697"/>
      <c r="K32697"/>
      <c r="L32697" s="172"/>
    </row>
    <row r="32698" spans="7:12" x14ac:dyDescent="0.15">
      <c r="G32698"/>
      <c r="H32698"/>
      <c r="I32698"/>
      <c r="J32698"/>
      <c r="K32698"/>
      <c r="L32698" s="172"/>
    </row>
    <row r="32699" spans="7:12" x14ac:dyDescent="0.15">
      <c r="G32699"/>
      <c r="H32699"/>
      <c r="I32699"/>
      <c r="J32699"/>
      <c r="K32699"/>
      <c r="L32699" s="172"/>
    </row>
    <row r="32700" spans="7:12" x14ac:dyDescent="0.15">
      <c r="G32700"/>
      <c r="H32700"/>
      <c r="I32700"/>
      <c r="J32700"/>
      <c r="K32700"/>
      <c r="L32700" s="172"/>
    </row>
    <row r="32701" spans="7:12" x14ac:dyDescent="0.15">
      <c r="G32701"/>
      <c r="H32701"/>
      <c r="I32701"/>
      <c r="J32701"/>
      <c r="K32701"/>
      <c r="L32701" s="172"/>
    </row>
    <row r="32702" spans="7:12" x14ac:dyDescent="0.15">
      <c r="G32702"/>
      <c r="H32702"/>
      <c r="I32702"/>
      <c r="J32702"/>
      <c r="K32702"/>
      <c r="L32702" s="172"/>
    </row>
    <row r="32703" spans="7:12" x14ac:dyDescent="0.15">
      <c r="G32703"/>
      <c r="H32703"/>
      <c r="I32703"/>
      <c r="J32703"/>
      <c r="K32703"/>
      <c r="L32703" s="172"/>
    </row>
    <row r="32704" spans="7:12" x14ac:dyDescent="0.15">
      <c r="G32704"/>
      <c r="H32704"/>
      <c r="I32704"/>
      <c r="J32704"/>
      <c r="K32704"/>
      <c r="L32704" s="172"/>
    </row>
    <row r="32705" spans="7:12" x14ac:dyDescent="0.15">
      <c r="G32705"/>
      <c r="H32705"/>
      <c r="I32705"/>
      <c r="J32705"/>
      <c r="K32705"/>
      <c r="L32705" s="172"/>
    </row>
    <row r="32706" spans="7:12" x14ac:dyDescent="0.15">
      <c r="G32706"/>
      <c r="H32706"/>
      <c r="I32706"/>
      <c r="J32706"/>
      <c r="K32706"/>
      <c r="L32706" s="172"/>
    </row>
    <row r="32707" spans="7:12" x14ac:dyDescent="0.15">
      <c r="G32707"/>
      <c r="H32707"/>
      <c r="I32707"/>
      <c r="J32707"/>
      <c r="K32707"/>
      <c r="L32707" s="172"/>
    </row>
    <row r="32708" spans="7:12" x14ac:dyDescent="0.15">
      <c r="G32708"/>
      <c r="H32708"/>
      <c r="I32708"/>
      <c r="J32708"/>
      <c r="K32708"/>
      <c r="L32708" s="172"/>
    </row>
    <row r="32709" spans="7:12" x14ac:dyDescent="0.15">
      <c r="G32709"/>
      <c r="H32709"/>
      <c r="I32709"/>
      <c r="J32709"/>
      <c r="K32709"/>
      <c r="L32709" s="172"/>
    </row>
    <row r="32710" spans="7:12" x14ac:dyDescent="0.15">
      <c r="G32710"/>
      <c r="H32710"/>
      <c r="I32710"/>
      <c r="J32710"/>
      <c r="K32710"/>
      <c r="L32710" s="172"/>
    </row>
    <row r="32711" spans="7:12" x14ac:dyDescent="0.15">
      <c r="G32711"/>
      <c r="H32711"/>
      <c r="I32711"/>
      <c r="J32711"/>
      <c r="K32711"/>
      <c r="L32711" s="172"/>
    </row>
    <row r="32712" spans="7:12" x14ac:dyDescent="0.15">
      <c r="G32712"/>
      <c r="H32712"/>
      <c r="I32712"/>
      <c r="J32712"/>
      <c r="K32712"/>
      <c r="L32712" s="172"/>
    </row>
    <row r="32713" spans="7:12" x14ac:dyDescent="0.15">
      <c r="G32713"/>
      <c r="H32713"/>
      <c r="I32713"/>
      <c r="J32713"/>
      <c r="K32713"/>
      <c r="L32713" s="172"/>
    </row>
    <row r="32714" spans="7:12" x14ac:dyDescent="0.15">
      <c r="G32714"/>
      <c r="H32714"/>
      <c r="I32714"/>
      <c r="J32714"/>
      <c r="K32714"/>
      <c r="L32714" s="172"/>
    </row>
    <row r="32715" spans="7:12" x14ac:dyDescent="0.15">
      <c r="G32715"/>
      <c r="H32715"/>
      <c r="I32715"/>
      <c r="J32715"/>
      <c r="K32715"/>
      <c r="L32715" s="172"/>
    </row>
    <row r="32716" spans="7:12" x14ac:dyDescent="0.15">
      <c r="G32716"/>
      <c r="H32716"/>
      <c r="I32716"/>
      <c r="J32716"/>
      <c r="K32716"/>
      <c r="L32716" s="172"/>
    </row>
    <row r="32717" spans="7:12" x14ac:dyDescent="0.15">
      <c r="G32717"/>
      <c r="H32717"/>
      <c r="I32717"/>
      <c r="J32717"/>
      <c r="K32717"/>
      <c r="L32717" s="172"/>
    </row>
    <row r="32718" spans="7:12" x14ac:dyDescent="0.15">
      <c r="G32718"/>
      <c r="H32718"/>
      <c r="I32718"/>
      <c r="J32718"/>
      <c r="K32718"/>
      <c r="L32718" s="172"/>
    </row>
    <row r="32719" spans="7:12" x14ac:dyDescent="0.15">
      <c r="G32719"/>
      <c r="H32719"/>
      <c r="I32719"/>
      <c r="J32719"/>
      <c r="K32719"/>
      <c r="L32719" s="172"/>
    </row>
    <row r="32720" spans="7:12" x14ac:dyDescent="0.15">
      <c r="G32720"/>
      <c r="H32720"/>
      <c r="I32720"/>
      <c r="J32720"/>
      <c r="K32720"/>
      <c r="L32720" s="172"/>
    </row>
    <row r="32721" spans="7:12" x14ac:dyDescent="0.15">
      <c r="G32721"/>
      <c r="H32721"/>
      <c r="I32721"/>
      <c r="J32721"/>
      <c r="K32721"/>
      <c r="L32721" s="172"/>
    </row>
    <row r="32722" spans="7:12" x14ac:dyDescent="0.15">
      <c r="G32722"/>
      <c r="H32722"/>
      <c r="I32722"/>
      <c r="J32722"/>
      <c r="K32722"/>
      <c r="L32722" s="172"/>
    </row>
    <row r="32723" spans="7:12" x14ac:dyDescent="0.15">
      <c r="G32723"/>
      <c r="H32723"/>
      <c r="I32723"/>
      <c r="J32723"/>
      <c r="K32723"/>
      <c r="L32723" s="172"/>
    </row>
    <row r="32724" spans="7:12" x14ac:dyDescent="0.15">
      <c r="G32724"/>
      <c r="H32724"/>
      <c r="I32724"/>
      <c r="J32724"/>
      <c r="K32724"/>
      <c r="L32724" s="172"/>
    </row>
    <row r="32725" spans="7:12" x14ac:dyDescent="0.15">
      <c r="G32725"/>
      <c r="H32725"/>
      <c r="I32725"/>
      <c r="J32725"/>
      <c r="K32725"/>
      <c r="L32725" s="172"/>
    </row>
    <row r="32726" spans="7:12" x14ac:dyDescent="0.15">
      <c r="G32726"/>
      <c r="H32726"/>
      <c r="I32726"/>
      <c r="J32726"/>
      <c r="K32726"/>
      <c r="L32726" s="172"/>
    </row>
    <row r="32727" spans="7:12" x14ac:dyDescent="0.15">
      <c r="G32727"/>
      <c r="H32727"/>
      <c r="I32727"/>
      <c r="J32727"/>
      <c r="K32727"/>
      <c r="L32727" s="172"/>
    </row>
    <row r="32728" spans="7:12" x14ac:dyDescent="0.15">
      <c r="G32728"/>
      <c r="H32728"/>
      <c r="I32728"/>
      <c r="J32728"/>
      <c r="K32728"/>
      <c r="L32728" s="172"/>
    </row>
    <row r="32729" spans="7:12" x14ac:dyDescent="0.15">
      <c r="G32729"/>
      <c r="H32729"/>
      <c r="I32729"/>
      <c r="J32729"/>
      <c r="K32729"/>
      <c r="L32729" s="172"/>
    </row>
    <row r="32730" spans="7:12" x14ac:dyDescent="0.15">
      <c r="G32730"/>
      <c r="H32730"/>
      <c r="I32730"/>
      <c r="J32730"/>
      <c r="K32730"/>
      <c r="L32730" s="172"/>
    </row>
    <row r="32731" spans="7:12" x14ac:dyDescent="0.15">
      <c r="G32731"/>
      <c r="H32731"/>
      <c r="I32731"/>
      <c r="J32731"/>
      <c r="K32731"/>
      <c r="L32731" s="172"/>
    </row>
    <row r="32732" spans="7:12" x14ac:dyDescent="0.15">
      <c r="G32732"/>
      <c r="H32732"/>
      <c r="I32732"/>
      <c r="J32732"/>
      <c r="K32732"/>
      <c r="L32732" s="172"/>
    </row>
    <row r="32733" spans="7:12" x14ac:dyDescent="0.15">
      <c r="G32733"/>
      <c r="H32733"/>
      <c r="I32733"/>
      <c r="J32733"/>
      <c r="K32733"/>
      <c r="L32733" s="172"/>
    </row>
    <row r="32734" spans="7:12" x14ac:dyDescent="0.15">
      <c r="G32734"/>
      <c r="H32734"/>
      <c r="I32734"/>
      <c r="J32734"/>
      <c r="K32734"/>
      <c r="L32734" s="172"/>
    </row>
    <row r="32735" spans="7:12" x14ac:dyDescent="0.15">
      <c r="G32735"/>
      <c r="H32735"/>
      <c r="I32735"/>
      <c r="J32735"/>
      <c r="K32735"/>
      <c r="L32735" s="172"/>
    </row>
    <row r="32736" spans="7:12" x14ac:dyDescent="0.15">
      <c r="G32736"/>
      <c r="H32736"/>
      <c r="I32736"/>
      <c r="J32736"/>
      <c r="K32736"/>
      <c r="L32736" s="172"/>
    </row>
    <row r="32737" spans="7:12" x14ac:dyDescent="0.15">
      <c r="G32737"/>
      <c r="H32737"/>
      <c r="I32737"/>
      <c r="J32737"/>
      <c r="K32737"/>
      <c r="L32737" s="172"/>
    </row>
    <row r="32738" spans="7:12" x14ac:dyDescent="0.15">
      <c r="G32738"/>
      <c r="H32738"/>
      <c r="I32738"/>
      <c r="J32738"/>
      <c r="K32738"/>
      <c r="L32738" s="172"/>
    </row>
    <row r="32739" spans="7:12" x14ac:dyDescent="0.15">
      <c r="G32739"/>
      <c r="H32739"/>
      <c r="I32739"/>
      <c r="J32739"/>
      <c r="K32739"/>
      <c r="L32739" s="172"/>
    </row>
    <row r="32740" spans="7:12" x14ac:dyDescent="0.15">
      <c r="G32740"/>
      <c r="H32740"/>
      <c r="I32740"/>
      <c r="J32740"/>
      <c r="K32740"/>
      <c r="L32740" s="172"/>
    </row>
    <row r="32741" spans="7:12" x14ac:dyDescent="0.15">
      <c r="G32741"/>
      <c r="H32741"/>
      <c r="I32741"/>
      <c r="J32741"/>
      <c r="K32741"/>
      <c r="L32741" s="172"/>
    </row>
    <row r="32742" spans="7:12" x14ac:dyDescent="0.15">
      <c r="G32742"/>
      <c r="H32742"/>
      <c r="I32742"/>
      <c r="J32742"/>
      <c r="K32742"/>
      <c r="L32742" s="172"/>
    </row>
    <row r="32743" spans="7:12" x14ac:dyDescent="0.15">
      <c r="G32743"/>
      <c r="H32743"/>
      <c r="I32743"/>
      <c r="J32743"/>
      <c r="K32743"/>
      <c r="L32743" s="172"/>
    </row>
    <row r="32744" spans="7:12" x14ac:dyDescent="0.15">
      <c r="G32744"/>
      <c r="H32744"/>
      <c r="I32744"/>
      <c r="J32744"/>
      <c r="K32744"/>
      <c r="L32744" s="172"/>
    </row>
    <row r="32745" spans="7:12" x14ac:dyDescent="0.15">
      <c r="G32745"/>
      <c r="H32745"/>
      <c r="I32745"/>
      <c r="J32745"/>
      <c r="K32745"/>
      <c r="L32745" s="172"/>
    </row>
    <row r="32746" spans="7:12" x14ac:dyDescent="0.15">
      <c r="G32746"/>
      <c r="H32746"/>
      <c r="I32746"/>
      <c r="J32746"/>
      <c r="K32746"/>
      <c r="L32746" s="172"/>
    </row>
    <row r="32747" spans="7:12" x14ac:dyDescent="0.15">
      <c r="G32747"/>
      <c r="H32747"/>
      <c r="I32747"/>
      <c r="J32747"/>
      <c r="K32747"/>
      <c r="L32747" s="172"/>
    </row>
    <row r="32748" spans="7:12" x14ac:dyDescent="0.15">
      <c r="G32748"/>
      <c r="H32748"/>
      <c r="I32748"/>
      <c r="J32748"/>
      <c r="K32748"/>
      <c r="L32748" s="172"/>
    </row>
    <row r="32749" spans="7:12" x14ac:dyDescent="0.15">
      <c r="G32749"/>
      <c r="H32749"/>
      <c r="I32749"/>
      <c r="J32749"/>
      <c r="K32749"/>
      <c r="L32749" s="172"/>
    </row>
    <row r="32750" spans="7:12" x14ac:dyDescent="0.15">
      <c r="G32750"/>
      <c r="H32750"/>
      <c r="I32750"/>
      <c r="J32750"/>
      <c r="K32750"/>
      <c r="L32750" s="172"/>
    </row>
    <row r="32751" spans="7:12" x14ac:dyDescent="0.15">
      <c r="G32751"/>
      <c r="H32751"/>
      <c r="I32751"/>
      <c r="J32751"/>
      <c r="K32751"/>
      <c r="L32751" s="172"/>
    </row>
    <row r="32752" spans="7:12" x14ac:dyDescent="0.15">
      <c r="G32752"/>
      <c r="H32752"/>
      <c r="I32752"/>
      <c r="J32752"/>
      <c r="K32752"/>
      <c r="L32752" s="172"/>
    </row>
    <row r="32753" spans="7:12" x14ac:dyDescent="0.15">
      <c r="G32753"/>
      <c r="H32753"/>
      <c r="I32753"/>
      <c r="J32753"/>
      <c r="K32753"/>
      <c r="L32753" s="172"/>
    </row>
    <row r="32754" spans="7:12" x14ac:dyDescent="0.15">
      <c r="G32754"/>
      <c r="H32754"/>
      <c r="I32754"/>
      <c r="J32754"/>
      <c r="K32754"/>
      <c r="L32754" s="172"/>
    </row>
    <row r="32755" spans="7:12" x14ac:dyDescent="0.15">
      <c r="G32755"/>
      <c r="H32755"/>
      <c r="I32755"/>
      <c r="J32755"/>
      <c r="K32755"/>
      <c r="L32755" s="172"/>
    </row>
    <row r="32756" spans="7:12" x14ac:dyDescent="0.15">
      <c r="G32756"/>
      <c r="H32756"/>
      <c r="I32756"/>
      <c r="J32756"/>
      <c r="K32756"/>
      <c r="L32756" s="172"/>
    </row>
    <row r="32757" spans="7:12" x14ac:dyDescent="0.15">
      <c r="G32757"/>
      <c r="H32757"/>
      <c r="I32757"/>
      <c r="J32757"/>
      <c r="K32757"/>
      <c r="L32757" s="172"/>
    </row>
    <row r="32758" spans="7:12" x14ac:dyDescent="0.15">
      <c r="G32758"/>
      <c r="H32758"/>
      <c r="I32758"/>
      <c r="J32758"/>
      <c r="K32758"/>
      <c r="L32758" s="172"/>
    </row>
    <row r="32759" spans="7:12" x14ac:dyDescent="0.15">
      <c r="G32759"/>
      <c r="H32759"/>
      <c r="I32759"/>
      <c r="J32759"/>
      <c r="K32759"/>
      <c r="L32759" s="172"/>
    </row>
    <row r="32760" spans="7:12" x14ac:dyDescent="0.15">
      <c r="G32760"/>
      <c r="H32760"/>
      <c r="I32760"/>
      <c r="J32760"/>
      <c r="K32760"/>
      <c r="L32760" s="172"/>
    </row>
    <row r="32761" spans="7:12" x14ac:dyDescent="0.15">
      <c r="G32761"/>
      <c r="H32761"/>
      <c r="I32761"/>
      <c r="J32761"/>
      <c r="K32761"/>
      <c r="L32761" s="172"/>
    </row>
    <row r="32762" spans="7:12" x14ac:dyDescent="0.15">
      <c r="G32762"/>
      <c r="H32762"/>
      <c r="I32762"/>
      <c r="J32762"/>
      <c r="K32762"/>
      <c r="L32762" s="172"/>
    </row>
    <row r="32763" spans="7:12" x14ac:dyDescent="0.15">
      <c r="G32763"/>
      <c r="H32763"/>
      <c r="I32763"/>
      <c r="J32763"/>
      <c r="K32763"/>
      <c r="L32763" s="172"/>
    </row>
    <row r="32764" spans="7:12" x14ac:dyDescent="0.15">
      <c r="G32764"/>
      <c r="H32764"/>
      <c r="I32764"/>
      <c r="J32764"/>
      <c r="K32764"/>
      <c r="L32764" s="172"/>
    </row>
    <row r="32765" spans="7:12" x14ac:dyDescent="0.15">
      <c r="G32765"/>
      <c r="H32765"/>
      <c r="I32765"/>
      <c r="J32765"/>
      <c r="K32765"/>
      <c r="L32765" s="172"/>
    </row>
    <row r="32766" spans="7:12" x14ac:dyDescent="0.15">
      <c r="G32766"/>
      <c r="H32766"/>
      <c r="I32766"/>
      <c r="J32766"/>
      <c r="K32766"/>
      <c r="L32766" s="172"/>
    </row>
    <row r="32767" spans="7:12" x14ac:dyDescent="0.15">
      <c r="G32767"/>
      <c r="H32767"/>
      <c r="I32767"/>
      <c r="J32767"/>
      <c r="K32767"/>
      <c r="L32767" s="172"/>
    </row>
    <row r="32768" spans="7:12" x14ac:dyDescent="0.15">
      <c r="G32768"/>
      <c r="H32768"/>
      <c r="I32768"/>
      <c r="J32768"/>
      <c r="K32768"/>
      <c r="L32768" s="172"/>
    </row>
    <row r="32769" spans="7:12" x14ac:dyDescent="0.15">
      <c r="G32769"/>
      <c r="H32769"/>
      <c r="I32769"/>
      <c r="J32769"/>
      <c r="K32769"/>
      <c r="L32769" s="172"/>
    </row>
    <row r="32770" spans="7:12" x14ac:dyDescent="0.15">
      <c r="G32770"/>
      <c r="H32770"/>
      <c r="I32770"/>
      <c r="J32770"/>
      <c r="K32770"/>
      <c r="L32770" s="172"/>
    </row>
    <row r="32771" spans="7:12" x14ac:dyDescent="0.15">
      <c r="G32771"/>
      <c r="H32771"/>
      <c r="I32771"/>
      <c r="J32771"/>
      <c r="K32771"/>
      <c r="L32771" s="172"/>
    </row>
    <row r="32772" spans="7:12" x14ac:dyDescent="0.15">
      <c r="G32772"/>
      <c r="H32772"/>
      <c r="I32772"/>
      <c r="J32772"/>
      <c r="K32772"/>
      <c r="L32772" s="172"/>
    </row>
    <row r="32773" spans="7:12" x14ac:dyDescent="0.15">
      <c r="G32773"/>
      <c r="H32773"/>
      <c r="I32773"/>
      <c r="J32773"/>
      <c r="K32773"/>
      <c r="L32773" s="172"/>
    </row>
    <row r="32774" spans="7:12" x14ac:dyDescent="0.15">
      <c r="G32774"/>
      <c r="H32774"/>
      <c r="I32774"/>
      <c r="J32774"/>
      <c r="K32774"/>
      <c r="L32774" s="172"/>
    </row>
    <row r="32775" spans="7:12" x14ac:dyDescent="0.15">
      <c r="G32775"/>
      <c r="H32775"/>
      <c r="I32775"/>
      <c r="J32775"/>
      <c r="K32775"/>
      <c r="L32775" s="172"/>
    </row>
    <row r="32776" spans="7:12" x14ac:dyDescent="0.15">
      <c r="G32776"/>
      <c r="H32776"/>
      <c r="I32776"/>
      <c r="J32776"/>
      <c r="K32776"/>
      <c r="L32776" s="172"/>
    </row>
    <row r="32777" spans="7:12" x14ac:dyDescent="0.15">
      <c r="G32777"/>
      <c r="H32777"/>
      <c r="I32777"/>
      <c r="J32777"/>
      <c r="K32777"/>
      <c r="L32777" s="172"/>
    </row>
    <row r="32778" spans="7:12" x14ac:dyDescent="0.15">
      <c r="G32778"/>
      <c r="H32778"/>
      <c r="I32778"/>
      <c r="J32778"/>
      <c r="K32778"/>
      <c r="L32778" s="172"/>
    </row>
    <row r="32779" spans="7:12" x14ac:dyDescent="0.15">
      <c r="G32779"/>
      <c r="H32779"/>
      <c r="I32779"/>
      <c r="J32779"/>
      <c r="K32779"/>
      <c r="L32779" s="172"/>
    </row>
    <row r="32780" spans="7:12" x14ac:dyDescent="0.15">
      <c r="G32780"/>
      <c r="H32780"/>
      <c r="I32780"/>
      <c r="J32780"/>
      <c r="K32780"/>
      <c r="L32780" s="172"/>
    </row>
    <row r="32781" spans="7:12" x14ac:dyDescent="0.15">
      <c r="G32781"/>
      <c r="H32781"/>
      <c r="I32781"/>
      <c r="J32781"/>
      <c r="K32781"/>
      <c r="L32781" s="172"/>
    </row>
    <row r="32782" spans="7:12" x14ac:dyDescent="0.15">
      <c r="G32782"/>
      <c r="H32782"/>
      <c r="I32782"/>
      <c r="J32782"/>
      <c r="K32782"/>
      <c r="L32782" s="172"/>
    </row>
    <row r="32783" spans="7:12" x14ac:dyDescent="0.15">
      <c r="G32783"/>
      <c r="H32783"/>
      <c r="I32783"/>
      <c r="J32783"/>
      <c r="K32783"/>
      <c r="L32783" s="172"/>
    </row>
    <row r="32784" spans="7:12" x14ac:dyDescent="0.15">
      <c r="G32784"/>
      <c r="H32784"/>
      <c r="I32784"/>
      <c r="J32784"/>
      <c r="K32784"/>
      <c r="L32784" s="172"/>
    </row>
    <row r="32785" spans="7:12" x14ac:dyDescent="0.15">
      <c r="G32785"/>
      <c r="H32785"/>
      <c r="I32785"/>
      <c r="J32785"/>
      <c r="K32785"/>
      <c r="L32785" s="172"/>
    </row>
    <row r="32786" spans="7:12" x14ac:dyDescent="0.15">
      <c r="G32786"/>
      <c r="H32786"/>
      <c r="I32786"/>
      <c r="J32786"/>
      <c r="K32786"/>
      <c r="L32786" s="172"/>
    </row>
    <row r="32787" spans="7:12" x14ac:dyDescent="0.15">
      <c r="G32787"/>
      <c r="H32787"/>
      <c r="I32787"/>
      <c r="J32787"/>
      <c r="K32787"/>
      <c r="L32787" s="172"/>
    </row>
    <row r="32788" spans="7:12" x14ac:dyDescent="0.15">
      <c r="G32788"/>
      <c r="H32788"/>
      <c r="I32788"/>
      <c r="J32788"/>
      <c r="K32788"/>
      <c r="L32788" s="172"/>
    </row>
    <row r="32789" spans="7:12" x14ac:dyDescent="0.15">
      <c r="G32789"/>
      <c r="H32789"/>
      <c r="I32789"/>
      <c r="J32789"/>
      <c r="K32789"/>
      <c r="L32789" s="172"/>
    </row>
    <row r="32790" spans="7:12" x14ac:dyDescent="0.15">
      <c r="G32790"/>
      <c r="H32790"/>
      <c r="I32790"/>
      <c r="J32790"/>
      <c r="K32790"/>
      <c r="L32790" s="172"/>
    </row>
    <row r="32791" spans="7:12" x14ac:dyDescent="0.15">
      <c r="G32791"/>
      <c r="H32791"/>
      <c r="I32791"/>
      <c r="J32791"/>
      <c r="K32791"/>
      <c r="L32791" s="172"/>
    </row>
    <row r="32792" spans="7:12" x14ac:dyDescent="0.15">
      <c r="G32792"/>
      <c r="H32792"/>
      <c r="I32792"/>
      <c r="J32792"/>
      <c r="K32792"/>
      <c r="L32792" s="172"/>
    </row>
    <row r="32793" spans="7:12" x14ac:dyDescent="0.15">
      <c r="G32793"/>
      <c r="H32793"/>
      <c r="I32793"/>
      <c r="J32793"/>
      <c r="K32793"/>
      <c r="L32793" s="172"/>
    </row>
    <row r="32794" spans="7:12" x14ac:dyDescent="0.15">
      <c r="G32794"/>
      <c r="H32794"/>
      <c r="I32794"/>
      <c r="J32794"/>
      <c r="K32794"/>
      <c r="L32794" s="172"/>
    </row>
    <row r="32795" spans="7:12" x14ac:dyDescent="0.15">
      <c r="G32795"/>
      <c r="H32795"/>
      <c r="I32795"/>
      <c r="J32795"/>
      <c r="K32795"/>
      <c r="L32795" s="172"/>
    </row>
    <row r="32796" spans="7:12" x14ac:dyDescent="0.15">
      <c r="G32796"/>
      <c r="H32796"/>
      <c r="I32796"/>
      <c r="J32796"/>
      <c r="K32796"/>
      <c r="L32796" s="172"/>
    </row>
    <row r="32797" spans="7:12" x14ac:dyDescent="0.15">
      <c r="G32797"/>
      <c r="H32797"/>
      <c r="I32797"/>
      <c r="J32797"/>
      <c r="K32797"/>
      <c r="L32797" s="172"/>
    </row>
    <row r="32798" spans="7:12" x14ac:dyDescent="0.15">
      <c r="G32798"/>
      <c r="H32798"/>
      <c r="I32798"/>
      <c r="J32798"/>
      <c r="K32798"/>
      <c r="L32798" s="172"/>
    </row>
    <row r="32799" spans="7:12" x14ac:dyDescent="0.15">
      <c r="G32799"/>
      <c r="H32799"/>
      <c r="I32799"/>
      <c r="J32799"/>
      <c r="K32799"/>
      <c r="L32799" s="172"/>
    </row>
    <row r="32800" spans="7:12" x14ac:dyDescent="0.15">
      <c r="G32800"/>
      <c r="H32800"/>
      <c r="I32800"/>
      <c r="J32800"/>
      <c r="K32800"/>
      <c r="L32800" s="172"/>
    </row>
    <row r="32801" spans="7:12" x14ac:dyDescent="0.15">
      <c r="G32801"/>
      <c r="H32801"/>
      <c r="I32801"/>
      <c r="J32801"/>
      <c r="K32801"/>
      <c r="L32801" s="172"/>
    </row>
    <row r="32802" spans="7:12" x14ac:dyDescent="0.15">
      <c r="G32802"/>
      <c r="H32802"/>
      <c r="I32802"/>
      <c r="J32802"/>
      <c r="K32802"/>
      <c r="L32802" s="172"/>
    </row>
    <row r="32803" spans="7:12" x14ac:dyDescent="0.15">
      <c r="G32803"/>
      <c r="H32803"/>
      <c r="I32803"/>
      <c r="J32803"/>
      <c r="K32803"/>
      <c r="L32803" s="172"/>
    </row>
    <row r="32804" spans="7:12" x14ac:dyDescent="0.15">
      <c r="G32804"/>
      <c r="H32804"/>
      <c r="I32804"/>
      <c r="J32804"/>
      <c r="K32804"/>
      <c r="L32804" s="172"/>
    </row>
    <row r="32805" spans="7:12" x14ac:dyDescent="0.15">
      <c r="G32805"/>
      <c r="H32805"/>
      <c r="I32805"/>
      <c r="J32805"/>
      <c r="K32805"/>
      <c r="L32805" s="172"/>
    </row>
    <row r="32806" spans="7:12" x14ac:dyDescent="0.15">
      <c r="G32806"/>
      <c r="H32806"/>
      <c r="I32806"/>
      <c r="J32806"/>
      <c r="K32806"/>
      <c r="L32806" s="172"/>
    </row>
    <row r="32807" spans="7:12" x14ac:dyDescent="0.15">
      <c r="G32807"/>
      <c r="H32807"/>
      <c r="I32807"/>
      <c r="J32807"/>
      <c r="K32807"/>
      <c r="L32807" s="172"/>
    </row>
    <row r="32808" spans="7:12" x14ac:dyDescent="0.15">
      <c r="G32808"/>
      <c r="H32808"/>
      <c r="I32808"/>
      <c r="J32808"/>
      <c r="K32808"/>
      <c r="L32808" s="172"/>
    </row>
    <row r="32809" spans="7:12" x14ac:dyDescent="0.15">
      <c r="G32809"/>
      <c r="H32809"/>
      <c r="I32809"/>
      <c r="J32809"/>
      <c r="K32809"/>
      <c r="L32809" s="172"/>
    </row>
    <row r="32810" spans="7:12" x14ac:dyDescent="0.15">
      <c r="G32810"/>
      <c r="H32810"/>
      <c r="I32810"/>
      <c r="J32810"/>
      <c r="K32810"/>
      <c r="L32810" s="172"/>
    </row>
    <row r="32811" spans="7:12" x14ac:dyDescent="0.15">
      <c r="G32811"/>
      <c r="H32811"/>
      <c r="I32811"/>
      <c r="J32811"/>
      <c r="K32811"/>
      <c r="L32811" s="172"/>
    </row>
    <row r="32812" spans="7:12" x14ac:dyDescent="0.15">
      <c r="G32812"/>
      <c r="H32812"/>
      <c r="I32812"/>
      <c r="J32812"/>
      <c r="K32812"/>
      <c r="L32812" s="172"/>
    </row>
    <row r="32813" spans="7:12" x14ac:dyDescent="0.15">
      <c r="G32813"/>
      <c r="H32813"/>
      <c r="I32813"/>
      <c r="J32813"/>
      <c r="K32813"/>
      <c r="L32813" s="172"/>
    </row>
    <row r="32814" spans="7:12" x14ac:dyDescent="0.15">
      <c r="G32814"/>
      <c r="H32814"/>
      <c r="I32814"/>
      <c r="J32814"/>
      <c r="K32814"/>
      <c r="L32814" s="172"/>
    </row>
    <row r="32815" spans="7:12" x14ac:dyDescent="0.15">
      <c r="G32815"/>
      <c r="H32815"/>
      <c r="I32815"/>
      <c r="J32815"/>
      <c r="K32815"/>
      <c r="L32815" s="172"/>
    </row>
    <row r="32816" spans="7:12" x14ac:dyDescent="0.15">
      <c r="G32816"/>
      <c r="H32816"/>
      <c r="I32816"/>
      <c r="J32816"/>
      <c r="K32816"/>
      <c r="L32816" s="172"/>
    </row>
    <row r="32817" spans="7:12" x14ac:dyDescent="0.15">
      <c r="G32817"/>
      <c r="H32817"/>
      <c r="I32817"/>
      <c r="J32817"/>
      <c r="K32817"/>
      <c r="L32817" s="172"/>
    </row>
    <row r="32818" spans="7:12" x14ac:dyDescent="0.15">
      <c r="G32818"/>
      <c r="H32818"/>
      <c r="I32818"/>
      <c r="J32818"/>
      <c r="K32818"/>
      <c r="L32818" s="172"/>
    </row>
    <row r="32819" spans="7:12" x14ac:dyDescent="0.15">
      <c r="G32819"/>
      <c r="H32819"/>
      <c r="I32819"/>
      <c r="J32819"/>
      <c r="K32819"/>
      <c r="L32819" s="172"/>
    </row>
    <row r="32820" spans="7:12" x14ac:dyDescent="0.15">
      <c r="G32820"/>
      <c r="H32820"/>
      <c r="I32820"/>
      <c r="J32820"/>
      <c r="K32820"/>
      <c r="L32820" s="172"/>
    </row>
    <row r="32821" spans="7:12" x14ac:dyDescent="0.15">
      <c r="G32821"/>
      <c r="H32821"/>
      <c r="I32821"/>
      <c r="J32821"/>
      <c r="K32821"/>
      <c r="L32821" s="172"/>
    </row>
    <row r="32822" spans="7:12" x14ac:dyDescent="0.15">
      <c r="G32822"/>
      <c r="H32822"/>
      <c r="I32822"/>
      <c r="J32822"/>
      <c r="K32822"/>
      <c r="L32822" s="172"/>
    </row>
    <row r="32823" spans="7:12" x14ac:dyDescent="0.15">
      <c r="G32823"/>
      <c r="H32823"/>
      <c r="I32823"/>
      <c r="J32823"/>
      <c r="K32823"/>
      <c r="L32823" s="172"/>
    </row>
    <row r="32824" spans="7:12" x14ac:dyDescent="0.15">
      <c r="G32824"/>
      <c r="H32824"/>
      <c r="I32824"/>
      <c r="J32824"/>
      <c r="K32824"/>
      <c r="L32824" s="172"/>
    </row>
    <row r="32825" spans="7:12" x14ac:dyDescent="0.15">
      <c r="G32825"/>
      <c r="H32825"/>
      <c r="I32825"/>
      <c r="J32825"/>
      <c r="K32825"/>
      <c r="L32825" s="172"/>
    </row>
    <row r="32826" spans="7:12" x14ac:dyDescent="0.15">
      <c r="G32826"/>
      <c r="H32826"/>
      <c r="I32826"/>
      <c r="J32826"/>
      <c r="K32826"/>
      <c r="L32826" s="172"/>
    </row>
    <row r="32827" spans="7:12" x14ac:dyDescent="0.15">
      <c r="G32827"/>
      <c r="H32827"/>
      <c r="I32827"/>
      <c r="J32827"/>
      <c r="K32827"/>
      <c r="L32827" s="172"/>
    </row>
    <row r="32828" spans="7:12" x14ac:dyDescent="0.15">
      <c r="G32828"/>
      <c r="H32828"/>
      <c r="I32828"/>
      <c r="J32828"/>
      <c r="K32828"/>
      <c r="L32828" s="172"/>
    </row>
    <row r="32829" spans="7:12" x14ac:dyDescent="0.15">
      <c r="G32829"/>
      <c r="H32829"/>
      <c r="I32829"/>
      <c r="J32829"/>
      <c r="K32829"/>
      <c r="L32829" s="172"/>
    </row>
    <row r="32830" spans="7:12" x14ac:dyDescent="0.15">
      <c r="G32830"/>
      <c r="H32830"/>
      <c r="I32830"/>
      <c r="J32830"/>
      <c r="K32830"/>
      <c r="L32830" s="172"/>
    </row>
    <row r="32831" spans="7:12" x14ac:dyDescent="0.15">
      <c r="G32831"/>
      <c r="H32831"/>
      <c r="I32831"/>
      <c r="J32831"/>
      <c r="K32831"/>
      <c r="L32831" s="172"/>
    </row>
    <row r="32832" spans="7:12" x14ac:dyDescent="0.15">
      <c r="G32832"/>
      <c r="H32832"/>
      <c r="I32832"/>
      <c r="J32832"/>
      <c r="K32832"/>
      <c r="L32832" s="172"/>
    </row>
    <row r="32833" spans="7:12" x14ac:dyDescent="0.15">
      <c r="G32833"/>
      <c r="H32833"/>
      <c r="I32833"/>
      <c r="J32833"/>
      <c r="K32833"/>
      <c r="L32833" s="172"/>
    </row>
    <row r="32834" spans="7:12" x14ac:dyDescent="0.15">
      <c r="G32834"/>
      <c r="H32834"/>
      <c r="I32834"/>
      <c r="J32834"/>
      <c r="K32834"/>
      <c r="L32834" s="172"/>
    </row>
    <row r="32835" spans="7:12" x14ac:dyDescent="0.15">
      <c r="G32835"/>
      <c r="H32835"/>
      <c r="I32835"/>
      <c r="J32835"/>
      <c r="K32835"/>
      <c r="L32835" s="172"/>
    </row>
    <row r="32836" spans="7:12" x14ac:dyDescent="0.15">
      <c r="G32836"/>
      <c r="H32836"/>
      <c r="I32836"/>
      <c r="J32836"/>
      <c r="K32836"/>
      <c r="L32836" s="172"/>
    </row>
    <row r="32837" spans="7:12" x14ac:dyDescent="0.15">
      <c r="G32837"/>
      <c r="H32837"/>
      <c r="I32837"/>
      <c r="J32837"/>
      <c r="K32837"/>
      <c r="L32837" s="172"/>
    </row>
    <row r="32838" spans="7:12" x14ac:dyDescent="0.15">
      <c r="G32838"/>
      <c r="H32838"/>
      <c r="I32838"/>
      <c r="J32838"/>
      <c r="K32838"/>
      <c r="L32838" s="172"/>
    </row>
    <row r="32839" spans="7:12" x14ac:dyDescent="0.15">
      <c r="G32839"/>
      <c r="H32839"/>
      <c r="I32839"/>
      <c r="J32839"/>
      <c r="K32839"/>
      <c r="L32839" s="172"/>
    </row>
    <row r="32840" spans="7:12" x14ac:dyDescent="0.15">
      <c r="G32840"/>
      <c r="H32840"/>
      <c r="I32840"/>
      <c r="J32840"/>
      <c r="K32840"/>
      <c r="L32840" s="172"/>
    </row>
    <row r="32841" spans="7:12" x14ac:dyDescent="0.15">
      <c r="G32841"/>
      <c r="H32841"/>
      <c r="I32841"/>
      <c r="J32841"/>
      <c r="K32841"/>
      <c r="L32841" s="172"/>
    </row>
    <row r="32842" spans="7:12" x14ac:dyDescent="0.15">
      <c r="G32842"/>
      <c r="H32842"/>
      <c r="I32842"/>
      <c r="J32842"/>
      <c r="K32842"/>
      <c r="L32842" s="172"/>
    </row>
    <row r="32843" spans="7:12" x14ac:dyDescent="0.15">
      <c r="G32843"/>
      <c r="H32843"/>
      <c r="I32843"/>
      <c r="J32843"/>
      <c r="K32843"/>
      <c r="L32843" s="172"/>
    </row>
    <row r="32844" spans="7:12" x14ac:dyDescent="0.15">
      <c r="G32844"/>
      <c r="H32844"/>
      <c r="I32844"/>
      <c r="J32844"/>
      <c r="K32844"/>
      <c r="L32844" s="172"/>
    </row>
    <row r="32845" spans="7:12" x14ac:dyDescent="0.15">
      <c r="G32845"/>
      <c r="H32845"/>
      <c r="I32845"/>
      <c r="J32845"/>
      <c r="K32845"/>
      <c r="L32845" s="172"/>
    </row>
    <row r="32846" spans="7:12" x14ac:dyDescent="0.15">
      <c r="G32846"/>
      <c r="H32846"/>
      <c r="I32846"/>
      <c r="J32846"/>
      <c r="K32846"/>
      <c r="L32846" s="172"/>
    </row>
    <row r="32847" spans="7:12" x14ac:dyDescent="0.15">
      <c r="G32847"/>
      <c r="H32847"/>
      <c r="I32847"/>
      <c r="J32847"/>
      <c r="K32847"/>
      <c r="L32847" s="172"/>
    </row>
    <row r="32848" spans="7:12" x14ac:dyDescent="0.15">
      <c r="G32848"/>
      <c r="H32848"/>
      <c r="I32848"/>
      <c r="J32848"/>
      <c r="K32848"/>
      <c r="L32848" s="172"/>
    </row>
    <row r="32849" spans="7:12" x14ac:dyDescent="0.15">
      <c r="G32849"/>
      <c r="H32849"/>
      <c r="I32849"/>
      <c r="J32849"/>
      <c r="K32849"/>
      <c r="L32849" s="172"/>
    </row>
    <row r="32850" spans="7:12" x14ac:dyDescent="0.15">
      <c r="G32850"/>
      <c r="H32850"/>
      <c r="I32850"/>
      <c r="J32850"/>
      <c r="K32850"/>
      <c r="L32850" s="172"/>
    </row>
    <row r="32851" spans="7:12" x14ac:dyDescent="0.15">
      <c r="G32851"/>
      <c r="H32851"/>
      <c r="I32851"/>
      <c r="J32851"/>
      <c r="K32851"/>
      <c r="L32851" s="172"/>
    </row>
    <row r="32852" spans="7:12" x14ac:dyDescent="0.15">
      <c r="G32852"/>
      <c r="H32852"/>
      <c r="I32852"/>
      <c r="J32852"/>
      <c r="K32852"/>
      <c r="L32852" s="172"/>
    </row>
    <row r="32853" spans="7:12" x14ac:dyDescent="0.15">
      <c r="G32853"/>
      <c r="H32853"/>
      <c r="I32853"/>
      <c r="J32853"/>
      <c r="K32853"/>
      <c r="L32853" s="172"/>
    </row>
    <row r="32854" spans="7:12" x14ac:dyDescent="0.15">
      <c r="G32854"/>
      <c r="H32854"/>
      <c r="I32854"/>
      <c r="J32854"/>
      <c r="K32854"/>
      <c r="L32854" s="172"/>
    </row>
    <row r="32855" spans="7:12" x14ac:dyDescent="0.15">
      <c r="G32855"/>
      <c r="H32855"/>
      <c r="I32855"/>
      <c r="J32855"/>
      <c r="K32855"/>
      <c r="L32855" s="172"/>
    </row>
    <row r="32856" spans="7:12" x14ac:dyDescent="0.15">
      <c r="G32856"/>
      <c r="H32856"/>
      <c r="I32856"/>
      <c r="J32856"/>
      <c r="K32856"/>
      <c r="L32856" s="172"/>
    </row>
    <row r="32857" spans="7:12" x14ac:dyDescent="0.15">
      <c r="G32857"/>
      <c r="H32857"/>
      <c r="I32857"/>
      <c r="J32857"/>
      <c r="K32857"/>
      <c r="L32857" s="172"/>
    </row>
    <row r="32858" spans="7:12" x14ac:dyDescent="0.15">
      <c r="G32858"/>
      <c r="H32858"/>
      <c r="I32858"/>
      <c r="J32858"/>
      <c r="K32858"/>
      <c r="L32858" s="172"/>
    </row>
    <row r="32859" spans="7:12" x14ac:dyDescent="0.15">
      <c r="G32859"/>
      <c r="H32859"/>
      <c r="I32859"/>
      <c r="J32859"/>
      <c r="K32859"/>
      <c r="L32859" s="172"/>
    </row>
    <row r="32860" spans="7:12" x14ac:dyDescent="0.15">
      <c r="G32860"/>
      <c r="H32860"/>
      <c r="I32860"/>
      <c r="J32860"/>
      <c r="K32860"/>
      <c r="L32860" s="172"/>
    </row>
    <row r="32861" spans="7:12" x14ac:dyDescent="0.15">
      <c r="G32861"/>
      <c r="H32861"/>
      <c r="I32861"/>
      <c r="J32861"/>
      <c r="K32861"/>
      <c r="L32861" s="172"/>
    </row>
    <row r="32862" spans="7:12" x14ac:dyDescent="0.15">
      <c r="G32862"/>
      <c r="H32862"/>
      <c r="I32862"/>
      <c r="J32862"/>
      <c r="K32862"/>
      <c r="L32862" s="172"/>
    </row>
    <row r="32863" spans="7:12" x14ac:dyDescent="0.15">
      <c r="G32863"/>
      <c r="H32863"/>
      <c r="I32863"/>
      <c r="J32863"/>
      <c r="K32863"/>
      <c r="L32863" s="172"/>
    </row>
    <row r="32864" spans="7:12" x14ac:dyDescent="0.15">
      <c r="G32864"/>
      <c r="H32864"/>
      <c r="I32864"/>
      <c r="J32864"/>
      <c r="K32864"/>
      <c r="L32864" s="172"/>
    </row>
    <row r="32865" spans="7:12" x14ac:dyDescent="0.15">
      <c r="G32865"/>
      <c r="H32865"/>
      <c r="I32865"/>
      <c r="J32865"/>
      <c r="K32865"/>
      <c r="L32865" s="172"/>
    </row>
    <row r="32866" spans="7:12" x14ac:dyDescent="0.15">
      <c r="G32866"/>
      <c r="H32866"/>
      <c r="I32866"/>
      <c r="J32866"/>
      <c r="K32866"/>
      <c r="L32866" s="172"/>
    </row>
    <row r="32867" spans="7:12" x14ac:dyDescent="0.15">
      <c r="G32867"/>
      <c r="H32867"/>
      <c r="I32867"/>
      <c r="J32867"/>
      <c r="K32867"/>
      <c r="L32867" s="172"/>
    </row>
    <row r="32868" spans="7:12" x14ac:dyDescent="0.15">
      <c r="G32868"/>
      <c r="H32868"/>
      <c r="I32868"/>
      <c r="J32868"/>
      <c r="K32868"/>
      <c r="L32868" s="172"/>
    </row>
    <row r="32869" spans="7:12" x14ac:dyDescent="0.15">
      <c r="G32869"/>
      <c r="H32869"/>
      <c r="I32869"/>
      <c r="J32869"/>
      <c r="K32869"/>
      <c r="L32869" s="172"/>
    </row>
    <row r="32870" spans="7:12" x14ac:dyDescent="0.15">
      <c r="G32870"/>
      <c r="H32870"/>
      <c r="I32870"/>
      <c r="J32870"/>
      <c r="K32870"/>
      <c r="L32870" s="172"/>
    </row>
    <row r="32871" spans="7:12" x14ac:dyDescent="0.15">
      <c r="G32871"/>
      <c r="H32871"/>
      <c r="I32871"/>
      <c r="J32871"/>
      <c r="K32871"/>
      <c r="L32871" s="172"/>
    </row>
    <row r="32872" spans="7:12" x14ac:dyDescent="0.15">
      <c r="G32872"/>
      <c r="H32872"/>
      <c r="I32872"/>
      <c r="J32872"/>
      <c r="K32872"/>
      <c r="L32872" s="172"/>
    </row>
    <row r="32873" spans="7:12" x14ac:dyDescent="0.15">
      <c r="G32873"/>
      <c r="H32873"/>
      <c r="I32873"/>
      <c r="J32873"/>
      <c r="K32873"/>
      <c r="L32873" s="172"/>
    </row>
    <row r="32874" spans="7:12" x14ac:dyDescent="0.15">
      <c r="G32874"/>
      <c r="H32874"/>
      <c r="I32874"/>
      <c r="J32874"/>
      <c r="K32874"/>
      <c r="L32874" s="172"/>
    </row>
    <row r="32875" spans="7:12" x14ac:dyDescent="0.15">
      <c r="G32875"/>
      <c r="H32875"/>
      <c r="I32875"/>
      <c r="J32875"/>
      <c r="K32875"/>
      <c r="L32875" s="172"/>
    </row>
    <row r="32876" spans="7:12" x14ac:dyDescent="0.15">
      <c r="G32876"/>
      <c r="H32876"/>
      <c r="I32876"/>
      <c r="J32876"/>
      <c r="K32876"/>
      <c r="L32876" s="172"/>
    </row>
    <row r="32877" spans="7:12" x14ac:dyDescent="0.15">
      <c r="G32877"/>
      <c r="H32877"/>
      <c r="I32877"/>
      <c r="J32877"/>
      <c r="K32877"/>
      <c r="L32877" s="172"/>
    </row>
    <row r="32878" spans="7:12" x14ac:dyDescent="0.15">
      <c r="G32878"/>
      <c r="H32878"/>
      <c r="I32878"/>
      <c r="J32878"/>
      <c r="K32878"/>
      <c r="L32878" s="172"/>
    </row>
    <row r="32879" spans="7:12" x14ac:dyDescent="0.15">
      <c r="G32879"/>
      <c r="H32879"/>
      <c r="I32879"/>
      <c r="J32879"/>
      <c r="K32879"/>
      <c r="L32879" s="172"/>
    </row>
    <row r="32880" spans="7:12" x14ac:dyDescent="0.15">
      <c r="G32880"/>
      <c r="H32880"/>
      <c r="I32880"/>
      <c r="J32880"/>
      <c r="K32880"/>
      <c r="L32880" s="172"/>
    </row>
    <row r="32881" spans="7:12" x14ac:dyDescent="0.15">
      <c r="G32881"/>
      <c r="H32881"/>
      <c r="I32881"/>
      <c r="J32881"/>
      <c r="K32881"/>
      <c r="L32881" s="172"/>
    </row>
    <row r="32882" spans="7:12" x14ac:dyDescent="0.15">
      <c r="G32882"/>
      <c r="H32882"/>
      <c r="I32882"/>
      <c r="J32882"/>
      <c r="K32882"/>
      <c r="L32882" s="172"/>
    </row>
    <row r="32883" spans="7:12" x14ac:dyDescent="0.15">
      <c r="G32883"/>
      <c r="H32883"/>
      <c r="I32883"/>
      <c r="J32883"/>
      <c r="K32883"/>
      <c r="L32883" s="172"/>
    </row>
    <row r="32884" spans="7:12" x14ac:dyDescent="0.15">
      <c r="G32884"/>
      <c r="H32884"/>
      <c r="I32884"/>
      <c r="J32884"/>
      <c r="K32884"/>
      <c r="L32884" s="172"/>
    </row>
    <row r="32885" spans="7:12" x14ac:dyDescent="0.15">
      <c r="G32885"/>
      <c r="H32885"/>
      <c r="I32885"/>
      <c r="J32885"/>
      <c r="K32885"/>
      <c r="L32885" s="172"/>
    </row>
    <row r="32886" spans="7:12" x14ac:dyDescent="0.15">
      <c r="G32886"/>
      <c r="H32886"/>
      <c r="I32886"/>
      <c r="J32886"/>
      <c r="K32886"/>
      <c r="L32886" s="172"/>
    </row>
    <row r="32887" spans="7:12" x14ac:dyDescent="0.15">
      <c r="G32887"/>
      <c r="H32887"/>
      <c r="I32887"/>
      <c r="J32887"/>
      <c r="K32887"/>
      <c r="L32887" s="172"/>
    </row>
    <row r="32888" spans="7:12" x14ac:dyDescent="0.15">
      <c r="G32888"/>
      <c r="H32888"/>
      <c r="I32888"/>
      <c r="J32888"/>
      <c r="K32888"/>
      <c r="L32888" s="172"/>
    </row>
    <row r="32889" spans="7:12" x14ac:dyDescent="0.15">
      <c r="G32889"/>
      <c r="H32889"/>
      <c r="I32889"/>
      <c r="J32889"/>
      <c r="K32889"/>
      <c r="L32889" s="172"/>
    </row>
    <row r="32890" spans="7:12" x14ac:dyDescent="0.15">
      <c r="G32890"/>
      <c r="H32890"/>
      <c r="I32890"/>
      <c r="J32890"/>
      <c r="K32890"/>
      <c r="L32890" s="172"/>
    </row>
    <row r="32891" spans="7:12" x14ac:dyDescent="0.15">
      <c r="G32891"/>
      <c r="H32891"/>
      <c r="I32891"/>
      <c r="J32891"/>
      <c r="K32891"/>
      <c r="L32891" s="172"/>
    </row>
    <row r="32892" spans="7:12" x14ac:dyDescent="0.15">
      <c r="G32892"/>
      <c r="H32892"/>
      <c r="I32892"/>
      <c r="J32892"/>
      <c r="K32892"/>
      <c r="L32892" s="172"/>
    </row>
    <row r="32893" spans="7:12" x14ac:dyDescent="0.15">
      <c r="G32893"/>
      <c r="H32893"/>
      <c r="I32893"/>
      <c r="J32893"/>
      <c r="K32893"/>
      <c r="L32893" s="172"/>
    </row>
    <row r="32894" spans="7:12" x14ac:dyDescent="0.15">
      <c r="G32894"/>
      <c r="H32894"/>
      <c r="I32894"/>
      <c r="J32894"/>
      <c r="K32894"/>
      <c r="L32894" s="172"/>
    </row>
    <row r="32895" spans="7:12" x14ac:dyDescent="0.15">
      <c r="G32895"/>
      <c r="H32895"/>
      <c r="I32895"/>
      <c r="J32895"/>
      <c r="K32895"/>
      <c r="L32895" s="172"/>
    </row>
    <row r="32896" spans="7:12" x14ac:dyDescent="0.15">
      <c r="G32896"/>
      <c r="H32896"/>
      <c r="I32896"/>
      <c r="J32896"/>
      <c r="K32896"/>
      <c r="L32896" s="172"/>
    </row>
    <row r="32897" spans="7:12" x14ac:dyDescent="0.15">
      <c r="G32897"/>
      <c r="H32897"/>
      <c r="I32897"/>
      <c r="J32897"/>
      <c r="K32897"/>
      <c r="L32897" s="172"/>
    </row>
    <row r="32898" spans="7:12" x14ac:dyDescent="0.15">
      <c r="G32898"/>
      <c r="H32898"/>
      <c r="I32898"/>
      <c r="J32898"/>
      <c r="K32898"/>
      <c r="L32898" s="172"/>
    </row>
    <row r="32899" spans="7:12" x14ac:dyDescent="0.15">
      <c r="G32899"/>
      <c r="H32899"/>
      <c r="I32899"/>
      <c r="J32899"/>
      <c r="K32899"/>
      <c r="L32899" s="172"/>
    </row>
    <row r="32900" spans="7:12" x14ac:dyDescent="0.15">
      <c r="G32900"/>
      <c r="H32900"/>
      <c r="I32900"/>
      <c r="J32900"/>
      <c r="K32900"/>
      <c r="L32900" s="172"/>
    </row>
    <row r="32901" spans="7:12" x14ac:dyDescent="0.15">
      <c r="G32901"/>
      <c r="H32901"/>
      <c r="I32901"/>
      <c r="J32901"/>
      <c r="K32901"/>
      <c r="L32901" s="172"/>
    </row>
    <row r="32902" spans="7:12" x14ac:dyDescent="0.15">
      <c r="G32902"/>
      <c r="H32902"/>
      <c r="I32902"/>
      <c r="J32902"/>
      <c r="K32902"/>
      <c r="L32902" s="172"/>
    </row>
    <row r="32903" spans="7:12" x14ac:dyDescent="0.15">
      <c r="G32903"/>
      <c r="H32903"/>
      <c r="I32903"/>
      <c r="J32903"/>
      <c r="K32903"/>
      <c r="L32903" s="172"/>
    </row>
    <row r="32904" spans="7:12" x14ac:dyDescent="0.15">
      <c r="G32904"/>
      <c r="H32904"/>
      <c r="I32904"/>
      <c r="J32904"/>
      <c r="K32904"/>
      <c r="L32904" s="172"/>
    </row>
    <row r="32905" spans="7:12" x14ac:dyDescent="0.15">
      <c r="G32905"/>
      <c r="H32905"/>
      <c r="I32905"/>
      <c r="J32905"/>
      <c r="K32905"/>
      <c r="L32905" s="172"/>
    </row>
    <row r="32906" spans="7:12" x14ac:dyDescent="0.15">
      <c r="G32906"/>
      <c r="H32906"/>
      <c r="I32906"/>
      <c r="J32906"/>
      <c r="K32906"/>
      <c r="L32906" s="172"/>
    </row>
    <row r="32907" spans="7:12" x14ac:dyDescent="0.15">
      <c r="G32907"/>
      <c r="H32907"/>
      <c r="I32907"/>
      <c r="J32907"/>
      <c r="K32907"/>
      <c r="L32907" s="172"/>
    </row>
    <row r="32908" spans="7:12" x14ac:dyDescent="0.15">
      <c r="G32908"/>
      <c r="H32908"/>
      <c r="I32908"/>
      <c r="J32908"/>
      <c r="K32908"/>
      <c r="L32908" s="172"/>
    </row>
    <row r="32909" spans="7:12" x14ac:dyDescent="0.15">
      <c r="G32909"/>
      <c r="H32909"/>
      <c r="I32909"/>
      <c r="J32909"/>
      <c r="K32909"/>
      <c r="L32909" s="172"/>
    </row>
    <row r="32910" spans="7:12" x14ac:dyDescent="0.15">
      <c r="G32910"/>
      <c r="H32910"/>
      <c r="I32910"/>
      <c r="J32910"/>
      <c r="K32910"/>
      <c r="L32910" s="172"/>
    </row>
    <row r="32911" spans="7:12" x14ac:dyDescent="0.15">
      <c r="G32911"/>
      <c r="H32911"/>
      <c r="I32911"/>
      <c r="J32911"/>
      <c r="K32911"/>
      <c r="L32911" s="172"/>
    </row>
    <row r="32912" spans="7:12" x14ac:dyDescent="0.15">
      <c r="G32912"/>
      <c r="H32912"/>
      <c r="I32912"/>
      <c r="J32912"/>
      <c r="K32912"/>
      <c r="L32912" s="172"/>
    </row>
    <row r="32913" spans="7:12" x14ac:dyDescent="0.15">
      <c r="G32913"/>
      <c r="H32913"/>
      <c r="I32913"/>
      <c r="J32913"/>
      <c r="K32913"/>
      <c r="L32913" s="172"/>
    </row>
    <row r="32914" spans="7:12" x14ac:dyDescent="0.15">
      <c r="G32914"/>
      <c r="H32914"/>
      <c r="I32914"/>
      <c r="J32914"/>
      <c r="K32914"/>
      <c r="L32914" s="172"/>
    </row>
    <row r="32915" spans="7:12" x14ac:dyDescent="0.15">
      <c r="G32915"/>
      <c r="H32915"/>
      <c r="I32915"/>
      <c r="J32915"/>
      <c r="K32915"/>
      <c r="L32915" s="172"/>
    </row>
    <row r="32916" spans="7:12" x14ac:dyDescent="0.15">
      <c r="G32916"/>
      <c r="H32916"/>
      <c r="I32916"/>
      <c r="J32916"/>
      <c r="K32916"/>
      <c r="L32916" s="172"/>
    </row>
    <row r="32917" spans="7:12" x14ac:dyDescent="0.15">
      <c r="G32917"/>
      <c r="H32917"/>
      <c r="I32917"/>
      <c r="J32917"/>
      <c r="K32917"/>
      <c r="L32917" s="172"/>
    </row>
    <row r="32918" spans="7:12" x14ac:dyDescent="0.15">
      <c r="G32918"/>
      <c r="H32918"/>
      <c r="I32918"/>
      <c r="J32918"/>
      <c r="K32918"/>
      <c r="L32918" s="172"/>
    </row>
    <row r="32919" spans="7:12" x14ac:dyDescent="0.15">
      <c r="G32919"/>
      <c r="H32919"/>
      <c r="I32919"/>
      <c r="J32919"/>
      <c r="K32919"/>
      <c r="L32919" s="172"/>
    </row>
    <row r="32920" spans="7:12" x14ac:dyDescent="0.15">
      <c r="G32920"/>
      <c r="H32920"/>
      <c r="I32920"/>
      <c r="J32920"/>
      <c r="K32920"/>
      <c r="L32920" s="172"/>
    </row>
    <row r="32921" spans="7:12" x14ac:dyDescent="0.15">
      <c r="G32921"/>
      <c r="H32921"/>
      <c r="I32921"/>
      <c r="J32921"/>
      <c r="K32921"/>
      <c r="L32921" s="172"/>
    </row>
    <row r="32922" spans="7:12" x14ac:dyDescent="0.15">
      <c r="G32922"/>
      <c r="H32922"/>
      <c r="I32922"/>
      <c r="J32922"/>
      <c r="K32922"/>
      <c r="L32922" s="172"/>
    </row>
    <row r="32923" spans="7:12" x14ac:dyDescent="0.15">
      <c r="G32923"/>
      <c r="H32923"/>
      <c r="I32923"/>
      <c r="J32923"/>
      <c r="K32923"/>
      <c r="L32923" s="172"/>
    </row>
    <row r="32924" spans="7:12" x14ac:dyDescent="0.15">
      <c r="G32924"/>
      <c r="H32924"/>
      <c r="I32924"/>
      <c r="J32924"/>
      <c r="K32924"/>
      <c r="L32924" s="172"/>
    </row>
    <row r="32925" spans="7:12" x14ac:dyDescent="0.15">
      <c r="G32925"/>
      <c r="H32925"/>
      <c r="I32925"/>
      <c r="J32925"/>
      <c r="K32925"/>
      <c r="L32925" s="172"/>
    </row>
    <row r="32926" spans="7:12" x14ac:dyDescent="0.15">
      <c r="G32926"/>
      <c r="H32926"/>
      <c r="I32926"/>
      <c r="J32926"/>
      <c r="K32926"/>
      <c r="L32926" s="172"/>
    </row>
    <row r="32927" spans="7:12" x14ac:dyDescent="0.15">
      <c r="G32927"/>
      <c r="H32927"/>
      <c r="I32927"/>
      <c r="J32927"/>
      <c r="K32927"/>
      <c r="L32927" s="172"/>
    </row>
    <row r="32928" spans="7:12" x14ac:dyDescent="0.15">
      <c r="G32928"/>
      <c r="H32928"/>
      <c r="I32928"/>
      <c r="J32928"/>
      <c r="K32928"/>
      <c r="L32928" s="172"/>
    </row>
    <row r="32929" spans="7:12" x14ac:dyDescent="0.15">
      <c r="G32929"/>
      <c r="H32929"/>
      <c r="I32929"/>
      <c r="J32929"/>
      <c r="K32929"/>
      <c r="L32929" s="172"/>
    </row>
    <row r="32930" spans="7:12" x14ac:dyDescent="0.15">
      <c r="G32930"/>
      <c r="H32930"/>
      <c r="I32930"/>
      <c r="J32930"/>
      <c r="K32930"/>
      <c r="L32930" s="172"/>
    </row>
    <row r="32931" spans="7:12" x14ac:dyDescent="0.15">
      <c r="G32931"/>
      <c r="H32931"/>
      <c r="I32931"/>
      <c r="J32931"/>
      <c r="K32931"/>
      <c r="L32931" s="172"/>
    </row>
    <row r="32932" spans="7:12" x14ac:dyDescent="0.15">
      <c r="G32932"/>
      <c r="H32932"/>
      <c r="I32932"/>
      <c r="J32932"/>
      <c r="K32932"/>
      <c r="L32932" s="172"/>
    </row>
    <row r="32933" spans="7:12" x14ac:dyDescent="0.15">
      <c r="G32933"/>
      <c r="H32933"/>
      <c r="I32933"/>
      <c r="J32933"/>
      <c r="K32933"/>
      <c r="L32933" s="172"/>
    </row>
    <row r="32934" spans="7:12" x14ac:dyDescent="0.15">
      <c r="G32934"/>
      <c r="H32934"/>
      <c r="I32934"/>
      <c r="J32934"/>
      <c r="K32934"/>
      <c r="L32934" s="172"/>
    </row>
    <row r="32935" spans="7:12" x14ac:dyDescent="0.15">
      <c r="G32935"/>
      <c r="H32935"/>
      <c r="I32935"/>
      <c r="J32935"/>
      <c r="K32935"/>
      <c r="L32935" s="172"/>
    </row>
    <row r="32936" spans="7:12" x14ac:dyDescent="0.15">
      <c r="G32936"/>
      <c r="H32936"/>
      <c r="I32936"/>
      <c r="J32936"/>
      <c r="K32936"/>
      <c r="L32936" s="172"/>
    </row>
    <row r="32937" spans="7:12" x14ac:dyDescent="0.15">
      <c r="G32937"/>
      <c r="H32937"/>
      <c r="I32937"/>
      <c r="J32937"/>
      <c r="K32937"/>
      <c r="L32937" s="172"/>
    </row>
    <row r="32938" spans="7:12" x14ac:dyDescent="0.15">
      <c r="G32938"/>
      <c r="H32938"/>
      <c r="I32938"/>
      <c r="J32938"/>
      <c r="K32938"/>
      <c r="L32938" s="172"/>
    </row>
    <row r="32939" spans="7:12" x14ac:dyDescent="0.15">
      <c r="G32939"/>
      <c r="H32939"/>
      <c r="I32939"/>
      <c r="J32939"/>
      <c r="K32939"/>
      <c r="L32939" s="172"/>
    </row>
    <row r="32940" spans="7:12" x14ac:dyDescent="0.15">
      <c r="G32940"/>
      <c r="H32940"/>
      <c r="I32940"/>
      <c r="J32940"/>
      <c r="K32940"/>
      <c r="L32940" s="172"/>
    </row>
    <row r="32941" spans="7:12" x14ac:dyDescent="0.15">
      <c r="G32941"/>
      <c r="H32941"/>
      <c r="I32941"/>
      <c r="J32941"/>
      <c r="K32941"/>
      <c r="L32941" s="172"/>
    </row>
    <row r="32942" spans="7:12" x14ac:dyDescent="0.15">
      <c r="G32942"/>
      <c r="H32942"/>
      <c r="I32942"/>
      <c r="J32942"/>
      <c r="K32942"/>
      <c r="L32942" s="172"/>
    </row>
    <row r="32943" spans="7:12" x14ac:dyDescent="0.15">
      <c r="G32943"/>
      <c r="H32943"/>
      <c r="I32943"/>
      <c r="J32943"/>
      <c r="K32943"/>
      <c r="L32943" s="172"/>
    </row>
    <row r="32944" spans="7:12" x14ac:dyDescent="0.15">
      <c r="G32944"/>
      <c r="H32944"/>
      <c r="I32944"/>
      <c r="J32944"/>
      <c r="K32944"/>
      <c r="L32944" s="172"/>
    </row>
    <row r="32945" spans="7:12" x14ac:dyDescent="0.15">
      <c r="G32945"/>
      <c r="H32945"/>
      <c r="I32945"/>
      <c r="J32945"/>
      <c r="K32945"/>
      <c r="L32945" s="172"/>
    </row>
    <row r="32946" spans="7:12" x14ac:dyDescent="0.15">
      <c r="G32946"/>
      <c r="H32946"/>
      <c r="I32946"/>
      <c r="J32946"/>
      <c r="K32946"/>
      <c r="L32946" s="172"/>
    </row>
    <row r="32947" spans="7:12" x14ac:dyDescent="0.15">
      <c r="G32947"/>
      <c r="H32947"/>
      <c r="I32947"/>
      <c r="J32947"/>
      <c r="K32947"/>
      <c r="L32947" s="172"/>
    </row>
    <row r="32948" spans="7:12" x14ac:dyDescent="0.15">
      <c r="G32948"/>
      <c r="H32948"/>
      <c r="I32948"/>
      <c r="J32948"/>
      <c r="K32948"/>
      <c r="L32948" s="172"/>
    </row>
    <row r="32949" spans="7:12" x14ac:dyDescent="0.15">
      <c r="G32949"/>
      <c r="H32949"/>
      <c r="I32949"/>
      <c r="J32949"/>
      <c r="K32949"/>
      <c r="L32949" s="172"/>
    </row>
    <row r="32950" spans="7:12" x14ac:dyDescent="0.15">
      <c r="G32950"/>
      <c r="H32950"/>
      <c r="I32950"/>
      <c r="J32950"/>
      <c r="K32950"/>
      <c r="L32950" s="172"/>
    </row>
    <row r="32951" spans="7:12" x14ac:dyDescent="0.15">
      <c r="G32951"/>
      <c r="H32951"/>
      <c r="I32951"/>
      <c r="J32951"/>
      <c r="K32951"/>
      <c r="L32951" s="172"/>
    </row>
    <row r="32952" spans="7:12" x14ac:dyDescent="0.15">
      <c r="G32952"/>
      <c r="H32952"/>
      <c r="I32952"/>
      <c r="J32952"/>
      <c r="K32952"/>
      <c r="L32952" s="172"/>
    </row>
    <row r="32953" spans="7:12" x14ac:dyDescent="0.15">
      <c r="G32953"/>
      <c r="H32953"/>
      <c r="I32953"/>
      <c r="J32953"/>
      <c r="K32953"/>
      <c r="L32953" s="172"/>
    </row>
    <row r="32954" spans="7:12" x14ac:dyDescent="0.15">
      <c r="G32954"/>
      <c r="H32954"/>
      <c r="I32954"/>
      <c r="J32954"/>
      <c r="K32954"/>
      <c r="L32954" s="172"/>
    </row>
    <row r="32955" spans="7:12" x14ac:dyDescent="0.15">
      <c r="G32955"/>
      <c r="H32955"/>
      <c r="I32955"/>
      <c r="J32955"/>
      <c r="K32955"/>
      <c r="L32955" s="172"/>
    </row>
    <row r="32956" spans="7:12" x14ac:dyDescent="0.15">
      <c r="G32956"/>
      <c r="H32956"/>
      <c r="I32956"/>
      <c r="J32956"/>
      <c r="K32956"/>
      <c r="L32956" s="172"/>
    </row>
    <row r="32957" spans="7:12" x14ac:dyDescent="0.15">
      <c r="G32957"/>
      <c r="H32957"/>
      <c r="I32957"/>
      <c r="J32957"/>
      <c r="K32957"/>
      <c r="L32957" s="172"/>
    </row>
    <row r="32958" spans="7:12" x14ac:dyDescent="0.15">
      <c r="G32958"/>
      <c r="H32958"/>
      <c r="I32958"/>
      <c r="J32958"/>
      <c r="K32958"/>
      <c r="L32958" s="172"/>
    </row>
    <row r="32959" spans="7:12" x14ac:dyDescent="0.15">
      <c r="G32959"/>
      <c r="H32959"/>
      <c r="I32959"/>
      <c r="J32959"/>
      <c r="K32959"/>
      <c r="L32959" s="172"/>
    </row>
    <row r="32960" spans="7:12" x14ac:dyDescent="0.15">
      <c r="G32960"/>
      <c r="H32960"/>
      <c r="I32960"/>
      <c r="J32960"/>
      <c r="K32960"/>
      <c r="L32960" s="172"/>
    </row>
    <row r="32961" spans="7:12" x14ac:dyDescent="0.15">
      <c r="G32961"/>
      <c r="H32961"/>
      <c r="I32961"/>
      <c r="J32961"/>
      <c r="K32961"/>
      <c r="L32961" s="172"/>
    </row>
    <row r="32962" spans="7:12" x14ac:dyDescent="0.15">
      <c r="G32962"/>
      <c r="H32962"/>
      <c r="I32962"/>
      <c r="J32962"/>
      <c r="K32962"/>
      <c r="L32962" s="172"/>
    </row>
    <row r="32963" spans="7:12" x14ac:dyDescent="0.15">
      <c r="G32963"/>
      <c r="H32963"/>
      <c r="I32963"/>
      <c r="J32963"/>
      <c r="K32963"/>
      <c r="L32963" s="172"/>
    </row>
    <row r="32964" spans="7:12" x14ac:dyDescent="0.15">
      <c r="G32964"/>
      <c r="H32964"/>
      <c r="I32964"/>
      <c r="J32964"/>
      <c r="K32964"/>
      <c r="L32964" s="172"/>
    </row>
    <row r="32965" spans="7:12" x14ac:dyDescent="0.15">
      <c r="G32965"/>
      <c r="H32965"/>
      <c r="I32965"/>
      <c r="J32965"/>
      <c r="K32965"/>
      <c r="L32965" s="172"/>
    </row>
    <row r="32966" spans="7:12" x14ac:dyDescent="0.15">
      <c r="G32966"/>
      <c r="H32966"/>
      <c r="I32966"/>
      <c r="J32966"/>
      <c r="K32966"/>
      <c r="L32966" s="172"/>
    </row>
    <row r="32967" spans="7:12" x14ac:dyDescent="0.15">
      <c r="G32967"/>
      <c r="H32967"/>
      <c r="I32967"/>
      <c r="J32967"/>
      <c r="K32967"/>
      <c r="L32967" s="172"/>
    </row>
    <row r="32968" spans="7:12" x14ac:dyDescent="0.15">
      <c r="G32968"/>
      <c r="H32968"/>
      <c r="I32968"/>
      <c r="J32968"/>
      <c r="K32968"/>
      <c r="L32968" s="172"/>
    </row>
    <row r="32969" spans="7:12" x14ac:dyDescent="0.15">
      <c r="G32969"/>
      <c r="H32969"/>
      <c r="I32969"/>
      <c r="J32969"/>
      <c r="K32969"/>
      <c r="L32969" s="172"/>
    </row>
    <row r="32970" spans="7:12" x14ac:dyDescent="0.15">
      <c r="G32970"/>
      <c r="H32970"/>
      <c r="I32970"/>
      <c r="J32970"/>
      <c r="K32970"/>
      <c r="L32970" s="172"/>
    </row>
    <row r="32971" spans="7:12" x14ac:dyDescent="0.15">
      <c r="G32971"/>
      <c r="H32971"/>
      <c r="I32971"/>
      <c r="J32971"/>
      <c r="K32971"/>
      <c r="L32971" s="172"/>
    </row>
    <row r="32972" spans="7:12" x14ac:dyDescent="0.15">
      <c r="G32972"/>
      <c r="H32972"/>
      <c r="I32972"/>
      <c r="J32972"/>
      <c r="K32972"/>
      <c r="L32972" s="172"/>
    </row>
    <row r="32973" spans="7:12" x14ac:dyDescent="0.15">
      <c r="G32973"/>
      <c r="H32973"/>
      <c r="I32973"/>
      <c r="J32973"/>
      <c r="K32973"/>
      <c r="L32973" s="172"/>
    </row>
    <row r="32974" spans="7:12" x14ac:dyDescent="0.15">
      <c r="G32974"/>
      <c r="H32974"/>
      <c r="I32974"/>
      <c r="J32974"/>
      <c r="K32974"/>
      <c r="L32974" s="172"/>
    </row>
    <row r="32975" spans="7:12" x14ac:dyDescent="0.15">
      <c r="G32975"/>
      <c r="H32975"/>
      <c r="I32975"/>
      <c r="J32975"/>
      <c r="K32975"/>
      <c r="L32975" s="172"/>
    </row>
    <row r="32976" spans="7:12" x14ac:dyDescent="0.15">
      <c r="G32976"/>
      <c r="H32976"/>
      <c r="I32976"/>
      <c r="J32976"/>
      <c r="K32976"/>
      <c r="L32976" s="172"/>
    </row>
    <row r="32977" spans="7:12" x14ac:dyDescent="0.15">
      <c r="G32977"/>
      <c r="H32977"/>
      <c r="I32977"/>
      <c r="J32977"/>
      <c r="K32977"/>
      <c r="L32977" s="172"/>
    </row>
    <row r="32978" spans="7:12" x14ac:dyDescent="0.15">
      <c r="G32978"/>
      <c r="H32978"/>
      <c r="I32978"/>
      <c r="J32978"/>
      <c r="K32978"/>
      <c r="L32978" s="172"/>
    </row>
    <row r="32979" spans="7:12" x14ac:dyDescent="0.15">
      <c r="G32979"/>
      <c r="H32979"/>
      <c r="I32979"/>
      <c r="J32979"/>
      <c r="K32979"/>
      <c r="L32979" s="172"/>
    </row>
    <row r="32980" spans="7:12" x14ac:dyDescent="0.15">
      <c r="G32980"/>
      <c r="H32980"/>
      <c r="I32980"/>
      <c r="J32980"/>
      <c r="K32980"/>
      <c r="L32980" s="172"/>
    </row>
    <row r="32981" spans="7:12" x14ac:dyDescent="0.15">
      <c r="G32981"/>
      <c r="H32981"/>
      <c r="I32981"/>
      <c r="J32981"/>
      <c r="K32981"/>
      <c r="L32981" s="172"/>
    </row>
    <row r="32982" spans="7:12" x14ac:dyDescent="0.15">
      <c r="G32982"/>
      <c r="H32982"/>
      <c r="I32982"/>
      <c r="J32982"/>
      <c r="K32982"/>
      <c r="L32982" s="172"/>
    </row>
    <row r="32983" spans="7:12" x14ac:dyDescent="0.15">
      <c r="G32983"/>
      <c r="H32983"/>
      <c r="I32983"/>
      <c r="J32983"/>
      <c r="K32983"/>
      <c r="L32983" s="172"/>
    </row>
    <row r="32984" spans="7:12" x14ac:dyDescent="0.15">
      <c r="G32984"/>
      <c r="H32984"/>
      <c r="I32984"/>
      <c r="J32984"/>
      <c r="K32984"/>
      <c r="L32984" s="172"/>
    </row>
    <row r="32985" spans="7:12" x14ac:dyDescent="0.15">
      <c r="G32985"/>
      <c r="H32985"/>
      <c r="I32985"/>
      <c r="J32985"/>
      <c r="K32985"/>
      <c r="L32985" s="172"/>
    </row>
    <row r="32986" spans="7:12" x14ac:dyDescent="0.15">
      <c r="G32986"/>
      <c r="H32986"/>
      <c r="I32986"/>
      <c r="J32986"/>
      <c r="K32986"/>
      <c r="L32986" s="172"/>
    </row>
    <row r="32987" spans="7:12" x14ac:dyDescent="0.15">
      <c r="G32987"/>
      <c r="H32987"/>
      <c r="I32987"/>
      <c r="J32987"/>
      <c r="K32987"/>
      <c r="L32987" s="172"/>
    </row>
    <row r="32988" spans="7:12" x14ac:dyDescent="0.15">
      <c r="G32988"/>
      <c r="H32988"/>
      <c r="I32988"/>
      <c r="J32988"/>
      <c r="K32988"/>
      <c r="L32988" s="172"/>
    </row>
    <row r="32989" spans="7:12" x14ac:dyDescent="0.15">
      <c r="G32989"/>
      <c r="H32989"/>
      <c r="I32989"/>
      <c r="J32989"/>
      <c r="K32989"/>
      <c r="L32989" s="172"/>
    </row>
    <row r="32990" spans="7:12" x14ac:dyDescent="0.15">
      <c r="G32990"/>
      <c r="H32990"/>
      <c r="I32990"/>
      <c r="J32990"/>
      <c r="K32990"/>
      <c r="L32990" s="172"/>
    </row>
    <row r="32991" spans="7:12" x14ac:dyDescent="0.15">
      <c r="G32991"/>
      <c r="H32991"/>
      <c r="I32991"/>
      <c r="J32991"/>
      <c r="K32991"/>
      <c r="L32991" s="172"/>
    </row>
    <row r="32992" spans="7:12" x14ac:dyDescent="0.15">
      <c r="G32992"/>
      <c r="H32992"/>
      <c r="I32992"/>
      <c r="J32992"/>
      <c r="K32992"/>
      <c r="L32992" s="172"/>
    </row>
    <row r="32993" spans="7:12" x14ac:dyDescent="0.15">
      <c r="G32993"/>
      <c r="H32993"/>
      <c r="I32993"/>
      <c r="J32993"/>
      <c r="K32993"/>
      <c r="L32993" s="172"/>
    </row>
    <row r="32994" spans="7:12" x14ac:dyDescent="0.15">
      <c r="G32994"/>
      <c r="H32994"/>
      <c r="I32994"/>
      <c r="J32994"/>
      <c r="K32994"/>
      <c r="L32994" s="172"/>
    </row>
    <row r="32995" spans="7:12" x14ac:dyDescent="0.15">
      <c r="G32995"/>
      <c r="H32995"/>
      <c r="I32995"/>
      <c r="J32995"/>
      <c r="K32995"/>
      <c r="L32995" s="172"/>
    </row>
    <row r="32996" spans="7:12" x14ac:dyDescent="0.15">
      <c r="G32996"/>
      <c r="H32996"/>
      <c r="I32996"/>
      <c r="J32996"/>
      <c r="K32996"/>
      <c r="L32996" s="172"/>
    </row>
    <row r="32997" spans="7:12" x14ac:dyDescent="0.15">
      <c r="G32997"/>
      <c r="H32997"/>
      <c r="I32997"/>
      <c r="J32997"/>
      <c r="K32997"/>
      <c r="L32997" s="172"/>
    </row>
    <row r="32998" spans="7:12" x14ac:dyDescent="0.15">
      <c r="G32998"/>
      <c r="H32998"/>
      <c r="I32998"/>
      <c r="J32998"/>
      <c r="K32998"/>
      <c r="L32998" s="172"/>
    </row>
    <row r="32999" spans="7:12" x14ac:dyDescent="0.15">
      <c r="G32999"/>
      <c r="H32999"/>
      <c r="I32999"/>
      <c r="J32999"/>
      <c r="K32999"/>
      <c r="L32999" s="172"/>
    </row>
    <row r="33000" spans="7:12" x14ac:dyDescent="0.15">
      <c r="G33000"/>
      <c r="H33000"/>
      <c r="I33000"/>
      <c r="J33000"/>
      <c r="K33000"/>
      <c r="L33000" s="172"/>
    </row>
    <row r="33001" spans="7:12" x14ac:dyDescent="0.15">
      <c r="G33001"/>
      <c r="H33001"/>
      <c r="I33001"/>
      <c r="J33001"/>
      <c r="K33001"/>
      <c r="L33001" s="172"/>
    </row>
    <row r="33002" spans="7:12" x14ac:dyDescent="0.15">
      <c r="G33002"/>
      <c r="H33002"/>
      <c r="I33002"/>
      <c r="J33002"/>
      <c r="K33002"/>
      <c r="L33002" s="172"/>
    </row>
    <row r="33003" spans="7:12" x14ac:dyDescent="0.15">
      <c r="G33003"/>
      <c r="H33003"/>
      <c r="I33003"/>
      <c r="J33003"/>
      <c r="K33003"/>
      <c r="L33003" s="172"/>
    </row>
    <row r="33004" spans="7:12" x14ac:dyDescent="0.15">
      <c r="G33004"/>
      <c r="H33004"/>
      <c r="I33004"/>
      <c r="J33004"/>
      <c r="K33004"/>
      <c r="L33004" s="172"/>
    </row>
    <row r="33005" spans="7:12" x14ac:dyDescent="0.15">
      <c r="G33005"/>
      <c r="H33005"/>
      <c r="I33005"/>
      <c r="J33005"/>
      <c r="K33005"/>
      <c r="L33005" s="172"/>
    </row>
    <row r="33006" spans="7:12" x14ac:dyDescent="0.15">
      <c r="G33006"/>
      <c r="H33006"/>
      <c r="I33006"/>
      <c r="J33006"/>
      <c r="K33006"/>
      <c r="L33006" s="172"/>
    </row>
    <row r="33007" spans="7:12" x14ac:dyDescent="0.15">
      <c r="G33007"/>
      <c r="H33007"/>
      <c r="I33007"/>
      <c r="J33007"/>
      <c r="K33007"/>
      <c r="L33007" s="172"/>
    </row>
    <row r="33008" spans="7:12" x14ac:dyDescent="0.15">
      <c r="G33008"/>
      <c r="H33008"/>
      <c r="I33008"/>
      <c r="J33008"/>
      <c r="K33008"/>
      <c r="L33008" s="172"/>
    </row>
    <row r="33009" spans="7:12" x14ac:dyDescent="0.15">
      <c r="G33009"/>
      <c r="H33009"/>
      <c r="I33009"/>
      <c r="J33009"/>
      <c r="K33009"/>
      <c r="L33009" s="172"/>
    </row>
    <row r="33010" spans="7:12" x14ac:dyDescent="0.15">
      <c r="G33010"/>
      <c r="H33010"/>
      <c r="I33010"/>
      <c r="J33010"/>
      <c r="K33010"/>
      <c r="L33010" s="172"/>
    </row>
    <row r="33011" spans="7:12" x14ac:dyDescent="0.15">
      <c r="G33011"/>
      <c r="H33011"/>
      <c r="I33011"/>
      <c r="J33011"/>
      <c r="K33011"/>
      <c r="L33011" s="172"/>
    </row>
    <row r="33012" spans="7:12" x14ac:dyDescent="0.15">
      <c r="G33012"/>
      <c r="H33012"/>
      <c r="I33012"/>
      <c r="J33012"/>
      <c r="K33012"/>
      <c r="L33012" s="172"/>
    </row>
    <row r="33013" spans="7:12" x14ac:dyDescent="0.15">
      <c r="G33013"/>
      <c r="H33013"/>
      <c r="I33013"/>
      <c r="J33013"/>
      <c r="K33013"/>
      <c r="L33013" s="172"/>
    </row>
    <row r="33014" spans="7:12" x14ac:dyDescent="0.15">
      <c r="G33014"/>
      <c r="H33014"/>
      <c r="I33014"/>
      <c r="J33014"/>
      <c r="K33014"/>
      <c r="L33014" s="172"/>
    </row>
    <row r="33015" spans="7:12" x14ac:dyDescent="0.15">
      <c r="G33015"/>
      <c r="H33015"/>
      <c r="I33015"/>
      <c r="J33015"/>
      <c r="K33015"/>
      <c r="L33015" s="172"/>
    </row>
    <row r="33016" spans="7:12" x14ac:dyDescent="0.15">
      <c r="G33016"/>
      <c r="H33016"/>
      <c r="I33016"/>
      <c r="J33016"/>
      <c r="K33016"/>
      <c r="L33016" s="172"/>
    </row>
    <row r="33017" spans="7:12" x14ac:dyDescent="0.15">
      <c r="G33017"/>
      <c r="H33017"/>
      <c r="I33017"/>
      <c r="J33017"/>
      <c r="K33017"/>
      <c r="L33017" s="172"/>
    </row>
    <row r="33018" spans="7:12" x14ac:dyDescent="0.15">
      <c r="G33018"/>
      <c r="H33018"/>
      <c r="I33018"/>
      <c r="J33018"/>
      <c r="K33018"/>
      <c r="L33018" s="172"/>
    </row>
    <row r="33019" spans="7:12" x14ac:dyDescent="0.15">
      <c r="G33019"/>
      <c r="H33019"/>
      <c r="I33019"/>
      <c r="J33019"/>
      <c r="K33019"/>
      <c r="L33019" s="172"/>
    </row>
    <row r="33020" spans="7:12" x14ac:dyDescent="0.15">
      <c r="G33020"/>
      <c r="H33020"/>
      <c r="I33020"/>
      <c r="J33020"/>
      <c r="K33020"/>
      <c r="L33020" s="172"/>
    </row>
    <row r="33021" spans="7:12" x14ac:dyDescent="0.15">
      <c r="G33021"/>
      <c r="H33021"/>
      <c r="I33021"/>
      <c r="J33021"/>
      <c r="K33021"/>
      <c r="L33021" s="172"/>
    </row>
    <row r="33022" spans="7:12" x14ac:dyDescent="0.15">
      <c r="G33022"/>
      <c r="H33022"/>
      <c r="I33022"/>
      <c r="J33022"/>
      <c r="K33022"/>
      <c r="L33022" s="172"/>
    </row>
    <row r="33023" spans="7:12" x14ac:dyDescent="0.15">
      <c r="G33023"/>
      <c r="H33023"/>
      <c r="I33023"/>
      <c r="J33023"/>
      <c r="K33023"/>
      <c r="L33023" s="172"/>
    </row>
    <row r="33024" spans="7:12" x14ac:dyDescent="0.15">
      <c r="G33024"/>
      <c r="H33024"/>
      <c r="I33024"/>
      <c r="J33024"/>
      <c r="K33024"/>
      <c r="L33024" s="172"/>
    </row>
    <row r="33025" spans="7:12" x14ac:dyDescent="0.15">
      <c r="G33025"/>
      <c r="H33025"/>
      <c r="I33025"/>
      <c r="J33025"/>
      <c r="K33025"/>
      <c r="L33025" s="172"/>
    </row>
    <row r="33026" spans="7:12" x14ac:dyDescent="0.15">
      <c r="G33026"/>
      <c r="H33026"/>
      <c r="I33026"/>
      <c r="J33026"/>
      <c r="K33026"/>
      <c r="L33026" s="172"/>
    </row>
    <row r="33027" spans="7:12" x14ac:dyDescent="0.15">
      <c r="G33027"/>
      <c r="H33027"/>
      <c r="I33027"/>
      <c r="J33027"/>
      <c r="K33027"/>
      <c r="L33027" s="172"/>
    </row>
    <row r="33028" spans="7:12" x14ac:dyDescent="0.15">
      <c r="G33028"/>
      <c r="H33028"/>
      <c r="I33028"/>
      <c r="J33028"/>
      <c r="K33028"/>
      <c r="L33028" s="172"/>
    </row>
    <row r="33029" spans="7:12" x14ac:dyDescent="0.15">
      <c r="G33029"/>
      <c r="H33029"/>
      <c r="I33029"/>
      <c r="J33029"/>
      <c r="K33029"/>
      <c r="L33029" s="172"/>
    </row>
    <row r="33030" spans="7:12" x14ac:dyDescent="0.15">
      <c r="G33030"/>
      <c r="H33030"/>
      <c r="I33030"/>
      <c r="J33030"/>
      <c r="K33030"/>
      <c r="L33030" s="172"/>
    </row>
    <row r="33031" spans="7:12" x14ac:dyDescent="0.15">
      <c r="G33031"/>
      <c r="H33031"/>
      <c r="I33031"/>
      <c r="J33031"/>
      <c r="K33031"/>
      <c r="L33031" s="172"/>
    </row>
    <row r="33032" spans="7:12" x14ac:dyDescent="0.15">
      <c r="G33032"/>
      <c r="H33032"/>
      <c r="I33032"/>
      <c r="J33032"/>
      <c r="K33032"/>
      <c r="L33032" s="172"/>
    </row>
    <row r="33033" spans="7:12" x14ac:dyDescent="0.15">
      <c r="G33033"/>
      <c r="H33033"/>
      <c r="I33033"/>
      <c r="J33033"/>
      <c r="K33033"/>
      <c r="L33033" s="172"/>
    </row>
    <row r="33034" spans="7:12" x14ac:dyDescent="0.15">
      <c r="G33034"/>
      <c r="H33034"/>
      <c r="I33034"/>
      <c r="J33034"/>
      <c r="K33034"/>
      <c r="L33034" s="172"/>
    </row>
    <row r="33035" spans="7:12" x14ac:dyDescent="0.15">
      <c r="G33035"/>
      <c r="H33035"/>
      <c r="I33035"/>
      <c r="J33035"/>
      <c r="K33035"/>
      <c r="L33035" s="172"/>
    </row>
    <row r="33036" spans="7:12" x14ac:dyDescent="0.15">
      <c r="G33036"/>
      <c r="H33036"/>
      <c r="I33036"/>
      <c r="J33036"/>
      <c r="K33036"/>
      <c r="L33036" s="172"/>
    </row>
    <row r="33037" spans="7:12" x14ac:dyDescent="0.15">
      <c r="G33037"/>
      <c r="H33037"/>
      <c r="I33037"/>
      <c r="J33037"/>
      <c r="K33037"/>
      <c r="L33037" s="172"/>
    </row>
    <row r="33038" spans="7:12" x14ac:dyDescent="0.15">
      <c r="G33038"/>
      <c r="H33038"/>
      <c r="I33038"/>
      <c r="J33038"/>
      <c r="K33038"/>
      <c r="L33038" s="172"/>
    </row>
    <row r="33039" spans="7:12" x14ac:dyDescent="0.15">
      <c r="G33039"/>
      <c r="H33039"/>
      <c r="I33039"/>
      <c r="J33039"/>
      <c r="K33039"/>
      <c r="L33039" s="172"/>
    </row>
    <row r="33040" spans="7:12" x14ac:dyDescent="0.15">
      <c r="G33040"/>
      <c r="H33040"/>
      <c r="I33040"/>
      <c r="J33040"/>
      <c r="K33040"/>
      <c r="L33040" s="172"/>
    </row>
    <row r="33041" spans="7:12" x14ac:dyDescent="0.15">
      <c r="G33041"/>
      <c r="H33041"/>
      <c r="I33041"/>
      <c r="J33041"/>
      <c r="K33041"/>
      <c r="L33041" s="172"/>
    </row>
    <row r="33042" spans="7:12" x14ac:dyDescent="0.15">
      <c r="G33042"/>
      <c r="H33042"/>
      <c r="I33042"/>
      <c r="J33042"/>
      <c r="K33042"/>
      <c r="L33042" s="172"/>
    </row>
    <row r="33043" spans="7:12" x14ac:dyDescent="0.15">
      <c r="G33043"/>
      <c r="H33043"/>
      <c r="I33043"/>
      <c r="J33043"/>
      <c r="K33043"/>
      <c r="L33043" s="172"/>
    </row>
    <row r="33044" spans="7:12" x14ac:dyDescent="0.15">
      <c r="G33044"/>
      <c r="H33044"/>
      <c r="I33044"/>
      <c r="J33044"/>
      <c r="K33044"/>
      <c r="L33044" s="172"/>
    </row>
    <row r="33045" spans="7:12" x14ac:dyDescent="0.15">
      <c r="G33045"/>
      <c r="H33045"/>
      <c r="I33045"/>
      <c r="J33045"/>
      <c r="K33045"/>
      <c r="L33045" s="172"/>
    </row>
    <row r="33046" spans="7:12" x14ac:dyDescent="0.15">
      <c r="G33046"/>
      <c r="H33046"/>
      <c r="I33046"/>
      <c r="J33046"/>
      <c r="K33046"/>
      <c r="L33046" s="172"/>
    </row>
    <row r="33047" spans="7:12" x14ac:dyDescent="0.15">
      <c r="G33047"/>
      <c r="H33047"/>
      <c r="I33047"/>
      <c r="J33047"/>
      <c r="K33047"/>
      <c r="L33047" s="172"/>
    </row>
    <row r="33048" spans="7:12" x14ac:dyDescent="0.15">
      <c r="G33048"/>
      <c r="H33048"/>
      <c r="I33048"/>
      <c r="J33048"/>
      <c r="K33048"/>
      <c r="L33048" s="172"/>
    </row>
    <row r="33049" spans="7:12" x14ac:dyDescent="0.15">
      <c r="G33049"/>
      <c r="H33049"/>
      <c r="I33049"/>
      <c r="J33049"/>
      <c r="K33049"/>
      <c r="L33049" s="172"/>
    </row>
    <row r="33050" spans="7:12" x14ac:dyDescent="0.15">
      <c r="G33050"/>
      <c r="H33050"/>
      <c r="I33050"/>
      <c r="J33050"/>
      <c r="K33050"/>
      <c r="L33050" s="172"/>
    </row>
    <row r="33051" spans="7:12" x14ac:dyDescent="0.15">
      <c r="G33051"/>
      <c r="H33051"/>
      <c r="I33051"/>
      <c r="J33051"/>
      <c r="K33051"/>
      <c r="L33051" s="172"/>
    </row>
    <row r="33052" spans="7:12" x14ac:dyDescent="0.15">
      <c r="G33052"/>
      <c r="H33052"/>
      <c r="I33052"/>
      <c r="J33052"/>
      <c r="K33052"/>
      <c r="L33052" s="172"/>
    </row>
    <row r="33053" spans="7:12" x14ac:dyDescent="0.15">
      <c r="G33053"/>
      <c r="H33053"/>
      <c r="I33053"/>
      <c r="J33053"/>
      <c r="K33053"/>
      <c r="L33053" s="172"/>
    </row>
    <row r="33054" spans="7:12" x14ac:dyDescent="0.15">
      <c r="G33054"/>
      <c r="H33054"/>
      <c r="I33054"/>
      <c r="J33054"/>
      <c r="K33054"/>
      <c r="L33054" s="172"/>
    </row>
    <row r="33055" spans="7:12" x14ac:dyDescent="0.15">
      <c r="G33055"/>
      <c r="H33055"/>
      <c r="I33055"/>
      <c r="J33055"/>
      <c r="K33055"/>
      <c r="L33055" s="172"/>
    </row>
    <row r="33056" spans="7:12" x14ac:dyDescent="0.15">
      <c r="G33056"/>
      <c r="H33056"/>
      <c r="I33056"/>
      <c r="J33056"/>
      <c r="K33056"/>
      <c r="L33056" s="172"/>
    </row>
    <row r="33057" spans="7:12" x14ac:dyDescent="0.15">
      <c r="G33057"/>
      <c r="H33057"/>
      <c r="I33057"/>
      <c r="J33057"/>
      <c r="K33057"/>
      <c r="L33057" s="172"/>
    </row>
    <row r="33058" spans="7:12" x14ac:dyDescent="0.15">
      <c r="G33058"/>
      <c r="H33058"/>
      <c r="I33058"/>
      <c r="J33058"/>
      <c r="K33058"/>
      <c r="L33058" s="172"/>
    </row>
    <row r="33059" spans="7:12" x14ac:dyDescent="0.15">
      <c r="G33059"/>
      <c r="H33059"/>
      <c r="I33059"/>
      <c r="J33059"/>
      <c r="K33059"/>
      <c r="L33059" s="172"/>
    </row>
    <row r="33060" spans="7:12" x14ac:dyDescent="0.15">
      <c r="G33060"/>
      <c r="H33060"/>
      <c r="I33060"/>
      <c r="J33060"/>
      <c r="K33060"/>
      <c r="L33060" s="172"/>
    </row>
    <row r="33061" spans="7:12" x14ac:dyDescent="0.15">
      <c r="G33061"/>
      <c r="H33061"/>
      <c r="I33061"/>
      <c r="J33061"/>
      <c r="K33061"/>
      <c r="L33061" s="172"/>
    </row>
    <row r="33062" spans="7:12" x14ac:dyDescent="0.15">
      <c r="G33062"/>
      <c r="H33062"/>
      <c r="I33062"/>
      <c r="J33062"/>
      <c r="K33062"/>
      <c r="L33062" s="172"/>
    </row>
    <row r="33063" spans="7:12" x14ac:dyDescent="0.15">
      <c r="G33063"/>
      <c r="H33063"/>
      <c r="I33063"/>
      <c r="J33063"/>
      <c r="K33063"/>
      <c r="L33063" s="172"/>
    </row>
    <row r="33064" spans="7:12" x14ac:dyDescent="0.15">
      <c r="G33064"/>
      <c r="H33064"/>
      <c r="I33064"/>
      <c r="J33064"/>
      <c r="K33064"/>
      <c r="L33064" s="172"/>
    </row>
    <row r="33065" spans="7:12" x14ac:dyDescent="0.15">
      <c r="G33065"/>
      <c r="H33065"/>
      <c r="I33065"/>
      <c r="J33065"/>
      <c r="K33065"/>
      <c r="L33065" s="172"/>
    </row>
    <row r="33066" spans="7:12" x14ac:dyDescent="0.15">
      <c r="G33066"/>
      <c r="H33066"/>
      <c r="I33066"/>
      <c r="J33066"/>
      <c r="K33066"/>
      <c r="L33066" s="172"/>
    </row>
    <row r="33067" spans="7:12" x14ac:dyDescent="0.15">
      <c r="G33067"/>
      <c r="H33067"/>
      <c r="I33067"/>
      <c r="J33067"/>
      <c r="K33067"/>
      <c r="L33067" s="172"/>
    </row>
    <row r="33068" spans="7:12" x14ac:dyDescent="0.15">
      <c r="G33068"/>
      <c r="H33068"/>
      <c r="I33068"/>
      <c r="J33068"/>
      <c r="K33068"/>
      <c r="L33068" s="172"/>
    </row>
    <row r="33069" spans="7:12" x14ac:dyDescent="0.15">
      <c r="G33069"/>
      <c r="H33069"/>
      <c r="I33069"/>
      <c r="J33069"/>
      <c r="K33069"/>
      <c r="L33069" s="172"/>
    </row>
    <row r="33070" spans="7:12" x14ac:dyDescent="0.15">
      <c r="G33070"/>
      <c r="H33070"/>
      <c r="I33070"/>
      <c r="J33070"/>
      <c r="K33070"/>
      <c r="L33070" s="172"/>
    </row>
    <row r="33071" spans="7:12" x14ac:dyDescent="0.15">
      <c r="G33071"/>
      <c r="H33071"/>
      <c r="I33071"/>
      <c r="J33071"/>
      <c r="K33071"/>
      <c r="L33071" s="172"/>
    </row>
    <row r="33072" spans="7:12" x14ac:dyDescent="0.15">
      <c r="G33072"/>
      <c r="H33072"/>
      <c r="I33072"/>
      <c r="J33072"/>
      <c r="K33072"/>
      <c r="L33072" s="172"/>
    </row>
    <row r="33073" spans="7:12" x14ac:dyDescent="0.15">
      <c r="G33073"/>
      <c r="H33073"/>
      <c r="I33073"/>
      <c r="J33073"/>
      <c r="K33073"/>
      <c r="L33073" s="172"/>
    </row>
    <row r="33074" spans="7:12" x14ac:dyDescent="0.15">
      <c r="G33074"/>
      <c r="H33074"/>
      <c r="I33074"/>
      <c r="J33074"/>
      <c r="K33074"/>
      <c r="L33074" s="172"/>
    </row>
    <row r="33075" spans="7:12" x14ac:dyDescent="0.15">
      <c r="G33075"/>
      <c r="H33075"/>
      <c r="I33075"/>
      <c r="J33075"/>
      <c r="K33075"/>
      <c r="L33075" s="172"/>
    </row>
    <row r="33076" spans="7:12" x14ac:dyDescent="0.15">
      <c r="G33076"/>
      <c r="H33076"/>
      <c r="I33076"/>
      <c r="J33076"/>
      <c r="K33076"/>
      <c r="L33076" s="172"/>
    </row>
    <row r="33077" spans="7:12" x14ac:dyDescent="0.15">
      <c r="G33077"/>
      <c r="H33077"/>
      <c r="I33077"/>
      <c r="J33077"/>
      <c r="K33077"/>
      <c r="L33077" s="172"/>
    </row>
    <row r="33078" spans="7:12" x14ac:dyDescent="0.15">
      <c r="G33078"/>
      <c r="H33078"/>
      <c r="I33078"/>
      <c r="J33078"/>
      <c r="K33078"/>
      <c r="L33078" s="172"/>
    </row>
    <row r="33079" spans="7:12" x14ac:dyDescent="0.15">
      <c r="G33079"/>
      <c r="H33079"/>
      <c r="I33079"/>
      <c r="J33079"/>
      <c r="K33079"/>
      <c r="L33079" s="172"/>
    </row>
    <row r="33080" spans="7:12" x14ac:dyDescent="0.15">
      <c r="G33080"/>
      <c r="H33080"/>
      <c r="I33080"/>
      <c r="J33080"/>
      <c r="K33080"/>
      <c r="L33080" s="172"/>
    </row>
    <row r="33081" spans="7:12" x14ac:dyDescent="0.15">
      <c r="G33081"/>
      <c r="H33081"/>
      <c r="I33081"/>
      <c r="J33081"/>
      <c r="K33081"/>
      <c r="L33081" s="172"/>
    </row>
    <row r="33082" spans="7:12" x14ac:dyDescent="0.15">
      <c r="G33082"/>
      <c r="H33082"/>
      <c r="I33082"/>
      <c r="J33082"/>
      <c r="K33082"/>
      <c r="L33082" s="172"/>
    </row>
    <row r="33083" spans="7:12" x14ac:dyDescent="0.15">
      <c r="G33083"/>
      <c r="H33083"/>
      <c r="I33083"/>
      <c r="J33083"/>
      <c r="K33083"/>
      <c r="L33083" s="172"/>
    </row>
    <row r="33084" spans="7:12" x14ac:dyDescent="0.15">
      <c r="G33084"/>
      <c r="H33084"/>
      <c r="I33084"/>
      <c r="J33084"/>
      <c r="K33084"/>
      <c r="L33084" s="172"/>
    </row>
    <row r="33085" spans="7:12" x14ac:dyDescent="0.15">
      <c r="G33085"/>
      <c r="H33085"/>
      <c r="I33085"/>
      <c r="J33085"/>
      <c r="K33085"/>
      <c r="L33085" s="172"/>
    </row>
    <row r="33086" spans="7:12" x14ac:dyDescent="0.15">
      <c r="G33086"/>
      <c r="H33086"/>
      <c r="I33086"/>
      <c r="J33086"/>
      <c r="K33086"/>
      <c r="L33086" s="172"/>
    </row>
    <row r="33087" spans="7:12" x14ac:dyDescent="0.15">
      <c r="G33087"/>
      <c r="H33087"/>
      <c r="I33087"/>
      <c r="J33087"/>
      <c r="K33087"/>
      <c r="L33087" s="172"/>
    </row>
    <row r="33088" spans="7:12" x14ac:dyDescent="0.15">
      <c r="G33088"/>
      <c r="H33088"/>
      <c r="I33088"/>
      <c r="J33088"/>
      <c r="K33088"/>
      <c r="L33088" s="172"/>
    </row>
    <row r="33089" spans="7:12" x14ac:dyDescent="0.15">
      <c r="G33089"/>
      <c r="H33089"/>
      <c r="I33089"/>
      <c r="J33089"/>
      <c r="K33089"/>
      <c r="L33089" s="172"/>
    </row>
    <row r="33090" spans="7:12" x14ac:dyDescent="0.15">
      <c r="G33090"/>
      <c r="H33090"/>
      <c r="I33090"/>
      <c r="J33090"/>
      <c r="K33090"/>
      <c r="L33090" s="172"/>
    </row>
    <row r="33091" spans="7:12" x14ac:dyDescent="0.15">
      <c r="G33091"/>
      <c r="H33091"/>
      <c r="I33091"/>
      <c r="J33091"/>
      <c r="K33091"/>
      <c r="L33091" s="172"/>
    </row>
    <row r="33092" spans="7:12" x14ac:dyDescent="0.15">
      <c r="G33092"/>
      <c r="H33092"/>
      <c r="I33092"/>
      <c r="J33092"/>
      <c r="K33092"/>
      <c r="L33092" s="172"/>
    </row>
    <row r="33093" spans="7:12" x14ac:dyDescent="0.15">
      <c r="G33093"/>
      <c r="H33093"/>
      <c r="I33093"/>
      <c r="J33093"/>
      <c r="K33093"/>
      <c r="L33093" s="172"/>
    </row>
    <row r="33094" spans="7:12" x14ac:dyDescent="0.15">
      <c r="G33094"/>
      <c r="H33094"/>
      <c r="I33094"/>
      <c r="J33094"/>
      <c r="K33094"/>
      <c r="L33094" s="172"/>
    </row>
    <row r="33095" spans="7:12" x14ac:dyDescent="0.15">
      <c r="G33095"/>
      <c r="H33095"/>
      <c r="I33095"/>
      <c r="J33095"/>
      <c r="K33095"/>
      <c r="L33095" s="172"/>
    </row>
    <row r="33096" spans="7:12" x14ac:dyDescent="0.15">
      <c r="G33096"/>
      <c r="H33096"/>
      <c r="I33096"/>
      <c r="J33096"/>
      <c r="K33096"/>
      <c r="L33096" s="172"/>
    </row>
    <row r="33097" spans="7:12" x14ac:dyDescent="0.15">
      <c r="G33097"/>
      <c r="H33097"/>
      <c r="I33097"/>
      <c r="J33097"/>
      <c r="K33097"/>
      <c r="L33097" s="172"/>
    </row>
    <row r="33098" spans="7:12" x14ac:dyDescent="0.15">
      <c r="G33098"/>
      <c r="H33098"/>
      <c r="I33098"/>
      <c r="J33098"/>
      <c r="K33098"/>
      <c r="L33098" s="172"/>
    </row>
    <row r="33099" spans="7:12" x14ac:dyDescent="0.15">
      <c r="G33099"/>
      <c r="H33099"/>
      <c r="I33099"/>
      <c r="J33099"/>
      <c r="K33099"/>
      <c r="L33099" s="172"/>
    </row>
    <row r="33100" spans="7:12" x14ac:dyDescent="0.15">
      <c r="G33100"/>
      <c r="H33100"/>
      <c r="I33100"/>
      <c r="J33100"/>
      <c r="K33100"/>
      <c r="L33100" s="172"/>
    </row>
    <row r="33101" spans="7:12" x14ac:dyDescent="0.15">
      <c r="G33101"/>
      <c r="H33101"/>
      <c r="I33101"/>
      <c r="J33101"/>
      <c r="K33101"/>
      <c r="L33101" s="172"/>
    </row>
    <row r="33102" spans="7:12" x14ac:dyDescent="0.15">
      <c r="G33102"/>
      <c r="H33102"/>
      <c r="I33102"/>
      <c r="J33102"/>
      <c r="K33102"/>
      <c r="L33102" s="172"/>
    </row>
    <row r="33103" spans="7:12" x14ac:dyDescent="0.15">
      <c r="G33103"/>
      <c r="H33103"/>
      <c r="I33103"/>
      <c r="J33103"/>
      <c r="K33103"/>
      <c r="L33103" s="172"/>
    </row>
    <row r="33104" spans="7:12" x14ac:dyDescent="0.15">
      <c r="G33104"/>
      <c r="H33104"/>
      <c r="I33104"/>
      <c r="J33104"/>
      <c r="K33104"/>
      <c r="L33104" s="172"/>
    </row>
    <row r="33105" spans="7:12" x14ac:dyDescent="0.15">
      <c r="G33105"/>
      <c r="H33105"/>
      <c r="I33105"/>
      <c r="J33105"/>
      <c r="K33105"/>
      <c r="L33105" s="172"/>
    </row>
    <row r="33106" spans="7:12" x14ac:dyDescent="0.15">
      <c r="G33106"/>
      <c r="H33106"/>
      <c r="I33106"/>
      <c r="J33106"/>
      <c r="K33106"/>
      <c r="L33106" s="172"/>
    </row>
    <row r="33107" spans="7:12" x14ac:dyDescent="0.15">
      <c r="G33107"/>
      <c r="H33107"/>
      <c r="I33107"/>
      <c r="J33107"/>
      <c r="K33107"/>
      <c r="L33107" s="172"/>
    </row>
    <row r="33108" spans="7:12" x14ac:dyDescent="0.15">
      <c r="G33108"/>
      <c r="H33108"/>
      <c r="I33108"/>
      <c r="J33108"/>
      <c r="K33108"/>
      <c r="L33108" s="172"/>
    </row>
    <row r="33109" spans="7:12" x14ac:dyDescent="0.15">
      <c r="G33109"/>
      <c r="H33109"/>
      <c r="I33109"/>
      <c r="J33109"/>
      <c r="K33109"/>
      <c r="L33109" s="172"/>
    </row>
    <row r="33110" spans="7:12" x14ac:dyDescent="0.15">
      <c r="G33110"/>
      <c r="H33110"/>
      <c r="I33110"/>
      <c r="J33110"/>
      <c r="K33110"/>
      <c r="L33110" s="172"/>
    </row>
    <row r="33111" spans="7:12" x14ac:dyDescent="0.15">
      <c r="G33111"/>
      <c r="H33111"/>
      <c r="I33111"/>
      <c r="J33111"/>
      <c r="K33111"/>
      <c r="L33111" s="172"/>
    </row>
    <row r="33112" spans="7:12" x14ac:dyDescent="0.15">
      <c r="G33112"/>
      <c r="H33112"/>
      <c r="I33112"/>
      <c r="J33112"/>
      <c r="K33112"/>
      <c r="L33112" s="172"/>
    </row>
    <row r="33113" spans="7:12" x14ac:dyDescent="0.15">
      <c r="G33113"/>
      <c r="H33113"/>
      <c r="I33113"/>
      <c r="J33113"/>
      <c r="K33113"/>
      <c r="L33113" s="172"/>
    </row>
    <row r="33114" spans="7:12" x14ac:dyDescent="0.15">
      <c r="G33114"/>
      <c r="H33114"/>
      <c r="I33114"/>
      <c r="J33114"/>
      <c r="K33114"/>
      <c r="L33114" s="172"/>
    </row>
    <row r="33115" spans="7:12" x14ac:dyDescent="0.15">
      <c r="G33115"/>
      <c r="H33115"/>
      <c r="I33115"/>
      <c r="J33115"/>
      <c r="K33115"/>
      <c r="L33115" s="172"/>
    </row>
    <row r="33116" spans="7:12" x14ac:dyDescent="0.15">
      <c r="G33116"/>
      <c r="H33116"/>
      <c r="I33116"/>
      <c r="J33116"/>
      <c r="K33116"/>
      <c r="L33116" s="172"/>
    </row>
    <row r="33117" spans="7:12" x14ac:dyDescent="0.15">
      <c r="G33117"/>
      <c r="H33117"/>
      <c r="I33117"/>
      <c r="J33117"/>
      <c r="K33117"/>
      <c r="L33117" s="172"/>
    </row>
    <row r="33118" spans="7:12" x14ac:dyDescent="0.15">
      <c r="G33118"/>
      <c r="H33118"/>
      <c r="I33118"/>
      <c r="J33118"/>
      <c r="K33118"/>
      <c r="L33118" s="172"/>
    </row>
    <row r="33119" spans="7:12" x14ac:dyDescent="0.15">
      <c r="G33119"/>
      <c r="H33119"/>
      <c r="I33119"/>
      <c r="J33119"/>
      <c r="K33119"/>
      <c r="L33119" s="172"/>
    </row>
    <row r="33120" spans="7:12" x14ac:dyDescent="0.15">
      <c r="G33120"/>
      <c r="H33120"/>
      <c r="I33120"/>
      <c r="J33120"/>
      <c r="K33120"/>
      <c r="L33120" s="172"/>
    </row>
    <row r="33121" spans="7:12" x14ac:dyDescent="0.15">
      <c r="G33121"/>
      <c r="H33121"/>
      <c r="I33121"/>
      <c r="J33121"/>
      <c r="K33121"/>
      <c r="L33121" s="172"/>
    </row>
    <row r="33122" spans="7:12" x14ac:dyDescent="0.15">
      <c r="G33122"/>
      <c r="H33122"/>
      <c r="I33122"/>
      <c r="J33122"/>
      <c r="K33122"/>
      <c r="L33122" s="172"/>
    </row>
    <row r="33123" spans="7:12" x14ac:dyDescent="0.15">
      <c r="G33123"/>
      <c r="H33123"/>
      <c r="I33123"/>
      <c r="J33123"/>
      <c r="K33123"/>
      <c r="L33123" s="172"/>
    </row>
    <row r="33124" spans="7:12" x14ac:dyDescent="0.15">
      <c r="G33124"/>
      <c r="H33124"/>
      <c r="I33124"/>
      <c r="J33124"/>
      <c r="K33124"/>
      <c r="L33124" s="172"/>
    </row>
    <row r="33125" spans="7:12" x14ac:dyDescent="0.15">
      <c r="G33125"/>
      <c r="H33125"/>
      <c r="I33125"/>
      <c r="J33125"/>
      <c r="K33125"/>
      <c r="L33125" s="172"/>
    </row>
    <row r="33126" spans="7:12" x14ac:dyDescent="0.15">
      <c r="G33126"/>
      <c r="H33126"/>
      <c r="I33126"/>
      <c r="J33126"/>
      <c r="K33126"/>
      <c r="L33126" s="172"/>
    </row>
    <row r="33127" spans="7:12" x14ac:dyDescent="0.15">
      <c r="G33127"/>
      <c r="H33127"/>
      <c r="I33127"/>
      <c r="J33127"/>
      <c r="K33127"/>
      <c r="L33127" s="172"/>
    </row>
    <row r="33128" spans="7:12" x14ac:dyDescent="0.15">
      <c r="G33128"/>
      <c r="H33128"/>
      <c r="I33128"/>
      <c r="J33128"/>
      <c r="K33128"/>
      <c r="L33128" s="172"/>
    </row>
    <row r="33129" spans="7:12" x14ac:dyDescent="0.15">
      <c r="G33129"/>
      <c r="H33129"/>
      <c r="I33129"/>
      <c r="J33129"/>
      <c r="K33129"/>
      <c r="L33129" s="172"/>
    </row>
    <row r="33130" spans="7:12" x14ac:dyDescent="0.15">
      <c r="G33130"/>
      <c r="H33130"/>
      <c r="I33130"/>
      <c r="J33130"/>
      <c r="K33130"/>
      <c r="L33130" s="172"/>
    </row>
    <row r="33131" spans="7:12" x14ac:dyDescent="0.15">
      <c r="G33131"/>
      <c r="H33131"/>
      <c r="I33131"/>
      <c r="J33131"/>
      <c r="K33131"/>
      <c r="L33131" s="172"/>
    </row>
    <row r="33132" spans="7:12" x14ac:dyDescent="0.15">
      <c r="G33132"/>
      <c r="H33132"/>
      <c r="I33132"/>
      <c r="J33132"/>
      <c r="K33132"/>
      <c r="L33132" s="172"/>
    </row>
    <row r="33133" spans="7:12" x14ac:dyDescent="0.15">
      <c r="G33133"/>
      <c r="H33133"/>
      <c r="I33133"/>
      <c r="J33133"/>
      <c r="K33133"/>
      <c r="L33133" s="172"/>
    </row>
    <row r="33134" spans="7:12" x14ac:dyDescent="0.15">
      <c r="G33134"/>
      <c r="H33134"/>
      <c r="I33134"/>
      <c r="J33134"/>
      <c r="K33134"/>
      <c r="L33134" s="172"/>
    </row>
    <row r="33135" spans="7:12" x14ac:dyDescent="0.15">
      <c r="G33135"/>
      <c r="H33135"/>
      <c r="I33135"/>
      <c r="J33135"/>
      <c r="K33135"/>
      <c r="L33135" s="172"/>
    </row>
    <row r="33136" spans="7:12" x14ac:dyDescent="0.15">
      <c r="G33136"/>
      <c r="H33136"/>
      <c r="I33136"/>
      <c r="J33136"/>
      <c r="K33136"/>
      <c r="L33136" s="172"/>
    </row>
    <row r="33137" spans="7:12" x14ac:dyDescent="0.15">
      <c r="G33137"/>
      <c r="H33137"/>
      <c r="I33137"/>
      <c r="J33137"/>
      <c r="K33137"/>
      <c r="L33137" s="172"/>
    </row>
    <row r="33138" spans="7:12" x14ac:dyDescent="0.15">
      <c r="G33138"/>
      <c r="H33138"/>
      <c r="I33138"/>
      <c r="J33138"/>
      <c r="K33138"/>
      <c r="L33138" s="172"/>
    </row>
    <row r="33139" spans="7:12" x14ac:dyDescent="0.15">
      <c r="G33139"/>
      <c r="H33139"/>
      <c r="I33139"/>
      <c r="J33139"/>
      <c r="K33139"/>
      <c r="L33139" s="172"/>
    </row>
    <row r="33140" spans="7:12" x14ac:dyDescent="0.15">
      <c r="G33140"/>
      <c r="H33140"/>
      <c r="I33140"/>
      <c r="J33140"/>
      <c r="K33140"/>
      <c r="L33140" s="172"/>
    </row>
    <row r="33141" spans="7:12" x14ac:dyDescent="0.15">
      <c r="G33141"/>
      <c r="H33141"/>
      <c r="I33141"/>
      <c r="J33141"/>
      <c r="K33141"/>
      <c r="L33141" s="172"/>
    </row>
    <row r="33142" spans="7:12" x14ac:dyDescent="0.15">
      <c r="G33142"/>
      <c r="H33142"/>
      <c r="I33142"/>
      <c r="J33142"/>
      <c r="K33142"/>
      <c r="L33142" s="172"/>
    </row>
    <row r="33143" spans="7:12" x14ac:dyDescent="0.15">
      <c r="G33143"/>
      <c r="H33143"/>
      <c r="I33143"/>
      <c r="J33143"/>
      <c r="K33143"/>
      <c r="L33143" s="172"/>
    </row>
    <row r="33144" spans="7:12" x14ac:dyDescent="0.15">
      <c r="G33144"/>
      <c r="H33144"/>
      <c r="I33144"/>
      <c r="J33144"/>
      <c r="K33144"/>
      <c r="L33144" s="172"/>
    </row>
    <row r="33145" spans="7:12" x14ac:dyDescent="0.15">
      <c r="G33145"/>
      <c r="H33145"/>
      <c r="I33145"/>
      <c r="J33145"/>
      <c r="K33145"/>
      <c r="L33145" s="172"/>
    </row>
    <row r="33146" spans="7:12" x14ac:dyDescent="0.15">
      <c r="G33146"/>
      <c r="H33146"/>
      <c r="I33146"/>
      <c r="J33146"/>
      <c r="K33146"/>
      <c r="L33146" s="172"/>
    </row>
    <row r="33147" spans="7:12" x14ac:dyDescent="0.15">
      <c r="G33147"/>
      <c r="H33147"/>
      <c r="I33147"/>
      <c r="J33147"/>
      <c r="K33147"/>
      <c r="L33147" s="172"/>
    </row>
    <row r="33148" spans="7:12" x14ac:dyDescent="0.15">
      <c r="G33148"/>
      <c r="H33148"/>
      <c r="I33148"/>
      <c r="J33148"/>
      <c r="K33148"/>
      <c r="L33148" s="172"/>
    </row>
    <row r="33149" spans="7:12" x14ac:dyDescent="0.15">
      <c r="G33149"/>
      <c r="H33149"/>
      <c r="I33149"/>
      <c r="J33149"/>
      <c r="K33149"/>
      <c r="L33149" s="172"/>
    </row>
    <row r="33150" spans="7:12" x14ac:dyDescent="0.15">
      <c r="G33150"/>
      <c r="H33150"/>
      <c r="I33150"/>
      <c r="J33150"/>
      <c r="K33150"/>
      <c r="L33150" s="172"/>
    </row>
    <row r="33151" spans="7:12" x14ac:dyDescent="0.15">
      <c r="G33151"/>
      <c r="H33151"/>
      <c r="I33151"/>
      <c r="J33151"/>
      <c r="K33151"/>
      <c r="L33151" s="172"/>
    </row>
    <row r="33152" spans="7:12" x14ac:dyDescent="0.15">
      <c r="G33152"/>
      <c r="H33152"/>
      <c r="I33152"/>
      <c r="J33152"/>
      <c r="K33152"/>
      <c r="L33152" s="172"/>
    </row>
    <row r="33153" spans="7:12" x14ac:dyDescent="0.15">
      <c r="G33153"/>
      <c r="H33153"/>
      <c r="I33153"/>
      <c r="J33153"/>
      <c r="K33153"/>
      <c r="L33153" s="172"/>
    </row>
    <row r="33154" spans="7:12" x14ac:dyDescent="0.15">
      <c r="G33154"/>
      <c r="H33154"/>
      <c r="I33154"/>
      <c r="J33154"/>
      <c r="K33154"/>
      <c r="L33154" s="172"/>
    </row>
    <row r="33155" spans="7:12" x14ac:dyDescent="0.15">
      <c r="G33155"/>
      <c r="H33155"/>
      <c r="I33155"/>
      <c r="J33155"/>
      <c r="K33155"/>
      <c r="L33155" s="172"/>
    </row>
    <row r="33156" spans="7:12" x14ac:dyDescent="0.15">
      <c r="G33156"/>
      <c r="H33156"/>
      <c r="I33156"/>
      <c r="J33156"/>
      <c r="K33156"/>
      <c r="L33156" s="172"/>
    </row>
    <row r="33157" spans="7:12" x14ac:dyDescent="0.15">
      <c r="G33157"/>
      <c r="H33157"/>
      <c r="I33157"/>
      <c r="J33157"/>
      <c r="K33157"/>
      <c r="L33157" s="172"/>
    </row>
    <row r="33158" spans="7:12" x14ac:dyDescent="0.15">
      <c r="G33158"/>
      <c r="H33158"/>
      <c r="I33158"/>
      <c r="J33158"/>
      <c r="K33158"/>
      <c r="L33158" s="172"/>
    </row>
    <row r="33159" spans="7:12" x14ac:dyDescent="0.15">
      <c r="G33159"/>
      <c r="H33159"/>
      <c r="I33159"/>
      <c r="J33159"/>
      <c r="K33159"/>
      <c r="L33159" s="172"/>
    </row>
    <row r="33160" spans="7:12" x14ac:dyDescent="0.15">
      <c r="G33160"/>
      <c r="H33160"/>
      <c r="I33160"/>
      <c r="J33160"/>
      <c r="K33160"/>
      <c r="L33160" s="172"/>
    </row>
    <row r="33161" spans="7:12" x14ac:dyDescent="0.15">
      <c r="G33161"/>
      <c r="H33161"/>
      <c r="I33161"/>
      <c r="J33161"/>
      <c r="K33161"/>
      <c r="L33161" s="172"/>
    </row>
    <row r="33162" spans="7:12" x14ac:dyDescent="0.15">
      <c r="G33162"/>
      <c r="H33162"/>
      <c r="I33162"/>
      <c r="J33162"/>
      <c r="K33162"/>
      <c r="L33162" s="172"/>
    </row>
    <row r="33163" spans="7:12" x14ac:dyDescent="0.15">
      <c r="G33163"/>
      <c r="H33163"/>
      <c r="I33163"/>
      <c r="J33163"/>
      <c r="K33163"/>
      <c r="L33163" s="172"/>
    </row>
    <row r="33164" spans="7:12" x14ac:dyDescent="0.15">
      <c r="G33164"/>
      <c r="H33164"/>
      <c r="I33164"/>
      <c r="J33164"/>
      <c r="K33164"/>
      <c r="L33164" s="172"/>
    </row>
    <row r="33165" spans="7:12" x14ac:dyDescent="0.15">
      <c r="G33165"/>
      <c r="H33165"/>
      <c r="I33165"/>
      <c r="J33165"/>
      <c r="K33165"/>
      <c r="L33165" s="172"/>
    </row>
    <row r="33166" spans="7:12" x14ac:dyDescent="0.15">
      <c r="G33166"/>
      <c r="H33166"/>
      <c r="I33166"/>
      <c r="J33166"/>
      <c r="K33166"/>
      <c r="L33166" s="172"/>
    </row>
    <row r="33167" spans="7:12" x14ac:dyDescent="0.15">
      <c r="G33167"/>
      <c r="H33167"/>
      <c r="I33167"/>
      <c r="J33167"/>
      <c r="K33167"/>
      <c r="L33167" s="172"/>
    </row>
    <row r="33168" spans="7:12" x14ac:dyDescent="0.15">
      <c r="G33168"/>
      <c r="H33168"/>
      <c r="I33168"/>
      <c r="J33168"/>
      <c r="K33168"/>
      <c r="L33168" s="172"/>
    </row>
    <row r="33169" spans="7:12" x14ac:dyDescent="0.15">
      <c r="G33169"/>
      <c r="H33169"/>
      <c r="I33169"/>
      <c r="J33169"/>
      <c r="K33169"/>
      <c r="L33169" s="172"/>
    </row>
    <row r="33170" spans="7:12" x14ac:dyDescent="0.15">
      <c r="G33170"/>
      <c r="H33170"/>
      <c r="I33170"/>
      <c r="J33170"/>
      <c r="K33170"/>
      <c r="L33170" s="172"/>
    </row>
    <row r="33171" spans="7:12" x14ac:dyDescent="0.15">
      <c r="G33171"/>
      <c r="H33171"/>
      <c r="I33171"/>
      <c r="J33171"/>
      <c r="K33171"/>
      <c r="L33171" s="172"/>
    </row>
    <row r="33172" spans="7:12" x14ac:dyDescent="0.15">
      <c r="G33172"/>
      <c r="H33172"/>
      <c r="I33172"/>
      <c r="J33172"/>
      <c r="K33172"/>
      <c r="L33172" s="172"/>
    </row>
    <row r="33173" spans="7:12" x14ac:dyDescent="0.15">
      <c r="G33173"/>
      <c r="H33173"/>
      <c r="I33173"/>
      <c r="J33173"/>
      <c r="K33173"/>
      <c r="L33173" s="172"/>
    </row>
    <row r="33174" spans="7:12" x14ac:dyDescent="0.15">
      <c r="G33174"/>
      <c r="H33174"/>
      <c r="I33174"/>
      <c r="J33174"/>
      <c r="K33174"/>
      <c r="L33174" s="172"/>
    </row>
    <row r="33175" spans="7:12" x14ac:dyDescent="0.15">
      <c r="G33175"/>
      <c r="H33175"/>
      <c r="I33175"/>
      <c r="J33175"/>
      <c r="K33175"/>
      <c r="L33175" s="172"/>
    </row>
    <row r="33176" spans="7:12" x14ac:dyDescent="0.15">
      <c r="G33176"/>
      <c r="H33176"/>
      <c r="I33176"/>
      <c r="J33176"/>
      <c r="K33176"/>
      <c r="L33176" s="172"/>
    </row>
    <row r="33177" spans="7:12" x14ac:dyDescent="0.15">
      <c r="G33177"/>
      <c r="H33177"/>
      <c r="I33177"/>
      <c r="J33177"/>
      <c r="K33177"/>
      <c r="L33177" s="172"/>
    </row>
    <row r="33178" spans="7:12" x14ac:dyDescent="0.15">
      <c r="G33178"/>
      <c r="H33178"/>
      <c r="I33178"/>
      <c r="J33178"/>
      <c r="K33178"/>
      <c r="L33178" s="172"/>
    </row>
    <row r="33179" spans="7:12" x14ac:dyDescent="0.15">
      <c r="G33179"/>
      <c r="H33179"/>
      <c r="I33179"/>
      <c r="J33179"/>
      <c r="K33179"/>
      <c r="L33179" s="172"/>
    </row>
    <row r="33180" spans="7:12" x14ac:dyDescent="0.15">
      <c r="G33180"/>
      <c r="H33180"/>
      <c r="I33180"/>
      <c r="J33180"/>
      <c r="K33180"/>
      <c r="L33180" s="172"/>
    </row>
    <row r="33181" spans="7:12" x14ac:dyDescent="0.15">
      <c r="G33181"/>
      <c r="H33181"/>
      <c r="I33181"/>
      <c r="J33181"/>
      <c r="K33181"/>
      <c r="L33181" s="172"/>
    </row>
    <row r="33182" spans="7:12" x14ac:dyDescent="0.15">
      <c r="G33182"/>
      <c r="H33182"/>
      <c r="I33182"/>
      <c r="J33182"/>
      <c r="K33182"/>
      <c r="L33182" s="172"/>
    </row>
    <row r="33183" spans="7:12" x14ac:dyDescent="0.15">
      <c r="G33183"/>
      <c r="H33183"/>
      <c r="I33183"/>
      <c r="J33183"/>
      <c r="K33183"/>
      <c r="L33183" s="172"/>
    </row>
    <row r="33184" spans="7:12" x14ac:dyDescent="0.15">
      <c r="G33184"/>
      <c r="H33184"/>
      <c r="I33184"/>
      <c r="J33184"/>
      <c r="K33184"/>
      <c r="L33184" s="172"/>
    </row>
    <row r="33185" spans="7:12" x14ac:dyDescent="0.15">
      <c r="G33185"/>
      <c r="H33185"/>
      <c r="I33185"/>
      <c r="J33185"/>
      <c r="K33185"/>
      <c r="L33185" s="172"/>
    </row>
    <row r="33186" spans="7:12" x14ac:dyDescent="0.15">
      <c r="G33186"/>
      <c r="H33186"/>
      <c r="I33186"/>
      <c r="J33186"/>
      <c r="K33186"/>
      <c r="L33186" s="172"/>
    </row>
    <row r="33187" spans="7:12" x14ac:dyDescent="0.15">
      <c r="G33187"/>
      <c r="H33187"/>
      <c r="I33187"/>
      <c r="J33187"/>
      <c r="K33187"/>
      <c r="L33187" s="172"/>
    </row>
    <row r="33188" spans="7:12" x14ac:dyDescent="0.15">
      <c r="G33188"/>
      <c r="H33188"/>
      <c r="I33188"/>
      <c r="J33188"/>
      <c r="K33188"/>
      <c r="L33188" s="172"/>
    </row>
    <row r="33189" spans="7:12" x14ac:dyDescent="0.15">
      <c r="G33189"/>
      <c r="H33189"/>
      <c r="I33189"/>
      <c r="J33189"/>
      <c r="K33189"/>
      <c r="L33189" s="172"/>
    </row>
    <row r="33190" spans="7:12" x14ac:dyDescent="0.15">
      <c r="G33190"/>
      <c r="H33190"/>
      <c r="I33190"/>
      <c r="J33190"/>
      <c r="K33190"/>
      <c r="L33190" s="172"/>
    </row>
    <row r="33191" spans="7:12" x14ac:dyDescent="0.15">
      <c r="G33191"/>
      <c r="H33191"/>
      <c r="I33191"/>
      <c r="J33191"/>
      <c r="K33191"/>
      <c r="L33191" s="172"/>
    </row>
    <row r="33192" spans="7:12" x14ac:dyDescent="0.15">
      <c r="G33192"/>
      <c r="H33192"/>
      <c r="I33192"/>
      <c r="J33192"/>
      <c r="K33192"/>
      <c r="L33192" s="172"/>
    </row>
    <row r="33193" spans="7:12" x14ac:dyDescent="0.15">
      <c r="G33193"/>
      <c r="H33193"/>
      <c r="I33193"/>
      <c r="J33193"/>
      <c r="K33193"/>
      <c r="L33193" s="172"/>
    </row>
    <row r="33194" spans="7:12" x14ac:dyDescent="0.15">
      <c r="G33194"/>
      <c r="H33194"/>
      <c r="I33194"/>
      <c r="J33194"/>
      <c r="K33194"/>
      <c r="L33194" s="172"/>
    </row>
    <row r="33195" spans="7:12" x14ac:dyDescent="0.15">
      <c r="G33195"/>
      <c r="H33195"/>
      <c r="I33195"/>
      <c r="J33195"/>
      <c r="K33195"/>
      <c r="L33195" s="172"/>
    </row>
    <row r="33196" spans="7:12" x14ac:dyDescent="0.15">
      <c r="G33196"/>
      <c r="H33196"/>
      <c r="I33196"/>
      <c r="J33196"/>
      <c r="K33196"/>
      <c r="L33196" s="172"/>
    </row>
    <row r="33197" spans="7:12" x14ac:dyDescent="0.15">
      <c r="G33197"/>
      <c r="H33197"/>
      <c r="I33197"/>
      <c r="J33197"/>
      <c r="K33197"/>
      <c r="L33197" s="172"/>
    </row>
    <row r="33198" spans="7:12" x14ac:dyDescent="0.15">
      <c r="G33198"/>
      <c r="H33198"/>
      <c r="I33198"/>
      <c r="J33198"/>
      <c r="K33198"/>
      <c r="L33198" s="172"/>
    </row>
    <row r="33199" spans="7:12" x14ac:dyDescent="0.15">
      <c r="G33199"/>
      <c r="H33199"/>
      <c r="I33199"/>
      <c r="J33199"/>
      <c r="K33199"/>
      <c r="L33199" s="172"/>
    </row>
    <row r="33200" spans="7:12" x14ac:dyDescent="0.15">
      <c r="G33200"/>
      <c r="H33200"/>
      <c r="I33200"/>
      <c r="J33200"/>
      <c r="K33200"/>
      <c r="L33200" s="172"/>
    </row>
    <row r="33201" spans="7:12" x14ac:dyDescent="0.15">
      <c r="G33201"/>
      <c r="H33201"/>
      <c r="I33201"/>
      <c r="J33201"/>
      <c r="K33201"/>
      <c r="L33201" s="172"/>
    </row>
    <row r="33202" spans="7:12" x14ac:dyDescent="0.15">
      <c r="G33202"/>
      <c r="H33202"/>
      <c r="I33202"/>
      <c r="J33202"/>
      <c r="K33202"/>
      <c r="L33202" s="172"/>
    </row>
    <row r="33203" spans="7:12" x14ac:dyDescent="0.15">
      <c r="G33203"/>
      <c r="H33203"/>
      <c r="I33203"/>
      <c r="J33203"/>
      <c r="K33203"/>
      <c r="L33203" s="172"/>
    </row>
    <row r="33204" spans="7:12" x14ac:dyDescent="0.15">
      <c r="G33204"/>
      <c r="H33204"/>
      <c r="I33204"/>
      <c r="J33204"/>
      <c r="K33204"/>
      <c r="L33204" s="172"/>
    </row>
    <row r="33205" spans="7:12" x14ac:dyDescent="0.15">
      <c r="G33205"/>
      <c r="H33205"/>
      <c r="I33205"/>
      <c r="J33205"/>
      <c r="K33205"/>
      <c r="L33205" s="172"/>
    </row>
    <row r="33206" spans="7:12" x14ac:dyDescent="0.15">
      <c r="G33206"/>
      <c r="H33206"/>
      <c r="I33206"/>
      <c r="J33206"/>
      <c r="K33206"/>
      <c r="L33206" s="172"/>
    </row>
    <row r="33207" spans="7:12" x14ac:dyDescent="0.15">
      <c r="G33207"/>
      <c r="H33207"/>
      <c r="I33207"/>
      <c r="J33207"/>
      <c r="K33207"/>
      <c r="L33207" s="172"/>
    </row>
    <row r="33208" spans="7:12" x14ac:dyDescent="0.15">
      <c r="G33208"/>
      <c r="H33208"/>
      <c r="I33208"/>
      <c r="J33208"/>
      <c r="K33208"/>
      <c r="L33208" s="172"/>
    </row>
    <row r="33209" spans="7:12" x14ac:dyDescent="0.15">
      <c r="G33209"/>
      <c r="H33209"/>
      <c r="I33209"/>
      <c r="J33209"/>
      <c r="K33209"/>
      <c r="L33209" s="172"/>
    </row>
    <row r="33210" spans="7:12" x14ac:dyDescent="0.15">
      <c r="G33210"/>
      <c r="H33210"/>
      <c r="I33210"/>
      <c r="J33210"/>
      <c r="K33210"/>
      <c r="L33210" s="172"/>
    </row>
    <row r="33211" spans="7:12" x14ac:dyDescent="0.15">
      <c r="G33211"/>
      <c r="H33211"/>
      <c r="I33211"/>
      <c r="J33211"/>
      <c r="K33211"/>
      <c r="L33211" s="172"/>
    </row>
    <row r="33212" spans="7:12" x14ac:dyDescent="0.15">
      <c r="G33212"/>
      <c r="H33212"/>
      <c r="I33212"/>
      <c r="J33212"/>
      <c r="K33212"/>
      <c r="L33212" s="172"/>
    </row>
    <row r="33213" spans="7:12" x14ac:dyDescent="0.15">
      <c r="G33213"/>
      <c r="H33213"/>
      <c r="I33213"/>
      <c r="J33213"/>
      <c r="K33213"/>
      <c r="L33213" s="172"/>
    </row>
    <row r="33214" spans="7:12" x14ac:dyDescent="0.15">
      <c r="G33214"/>
      <c r="H33214"/>
      <c r="I33214"/>
      <c r="J33214"/>
      <c r="K33214"/>
      <c r="L33214" s="172"/>
    </row>
    <row r="33215" spans="7:12" x14ac:dyDescent="0.15">
      <c r="G33215"/>
      <c r="H33215"/>
      <c r="I33215"/>
      <c r="J33215"/>
      <c r="K33215"/>
      <c r="L33215" s="172"/>
    </row>
    <row r="33216" spans="7:12" x14ac:dyDescent="0.15">
      <c r="G33216"/>
      <c r="H33216"/>
      <c r="I33216"/>
      <c r="J33216"/>
      <c r="K33216"/>
      <c r="L33216" s="172"/>
    </row>
    <row r="33217" spans="7:12" x14ac:dyDescent="0.15">
      <c r="G33217"/>
      <c r="H33217"/>
      <c r="I33217"/>
      <c r="J33217"/>
      <c r="K33217"/>
      <c r="L33217" s="172"/>
    </row>
    <row r="33218" spans="7:12" x14ac:dyDescent="0.15">
      <c r="G33218"/>
      <c r="H33218"/>
      <c r="I33218"/>
      <c r="J33218"/>
      <c r="K33218"/>
      <c r="L33218" s="172"/>
    </row>
    <row r="33219" spans="7:12" x14ac:dyDescent="0.15">
      <c r="G33219"/>
      <c r="H33219"/>
      <c r="I33219"/>
      <c r="J33219"/>
      <c r="K33219"/>
      <c r="L33219" s="172"/>
    </row>
    <row r="33220" spans="7:12" x14ac:dyDescent="0.15">
      <c r="G33220"/>
      <c r="H33220"/>
      <c r="I33220"/>
      <c r="J33220"/>
      <c r="K33220"/>
      <c r="L33220" s="172"/>
    </row>
    <row r="33221" spans="7:12" x14ac:dyDescent="0.15">
      <c r="G33221"/>
      <c r="H33221"/>
      <c r="I33221"/>
      <c r="J33221"/>
      <c r="K33221"/>
      <c r="L33221" s="172"/>
    </row>
    <row r="33222" spans="7:12" x14ac:dyDescent="0.15">
      <c r="G33222"/>
      <c r="H33222"/>
      <c r="I33222"/>
      <c r="J33222"/>
      <c r="K33222"/>
      <c r="L33222" s="172"/>
    </row>
    <row r="33223" spans="7:12" x14ac:dyDescent="0.15">
      <c r="G33223"/>
      <c r="H33223"/>
      <c r="I33223"/>
      <c r="J33223"/>
      <c r="K33223"/>
      <c r="L33223" s="172"/>
    </row>
    <row r="33224" spans="7:12" x14ac:dyDescent="0.15">
      <c r="G33224"/>
      <c r="H33224"/>
      <c r="I33224"/>
      <c r="J33224"/>
      <c r="K33224"/>
      <c r="L33224" s="172"/>
    </row>
    <row r="33225" spans="7:12" x14ac:dyDescent="0.15">
      <c r="G33225"/>
      <c r="H33225"/>
      <c r="I33225"/>
      <c r="J33225"/>
      <c r="K33225"/>
      <c r="L33225" s="172"/>
    </row>
    <row r="33226" spans="7:12" x14ac:dyDescent="0.15">
      <c r="G33226"/>
      <c r="H33226"/>
      <c r="I33226"/>
      <c r="J33226"/>
      <c r="K33226"/>
      <c r="L33226" s="172"/>
    </row>
    <row r="33227" spans="7:12" x14ac:dyDescent="0.15">
      <c r="G33227"/>
      <c r="H33227"/>
      <c r="I33227"/>
      <c r="J33227"/>
      <c r="K33227"/>
      <c r="L33227" s="172"/>
    </row>
    <row r="33228" spans="7:12" x14ac:dyDescent="0.15">
      <c r="G33228"/>
      <c r="H33228"/>
      <c r="I33228"/>
      <c r="J33228"/>
      <c r="K33228"/>
      <c r="L33228" s="172"/>
    </row>
    <row r="33229" spans="7:12" x14ac:dyDescent="0.15">
      <c r="G33229"/>
      <c r="H33229"/>
      <c r="I33229"/>
      <c r="J33229"/>
      <c r="K33229"/>
      <c r="L33229" s="172"/>
    </row>
    <row r="33230" spans="7:12" x14ac:dyDescent="0.15">
      <c r="G33230"/>
      <c r="H33230"/>
      <c r="I33230"/>
      <c r="J33230"/>
      <c r="K33230"/>
      <c r="L33230" s="172"/>
    </row>
    <row r="33231" spans="7:12" x14ac:dyDescent="0.15">
      <c r="G33231"/>
      <c r="H33231"/>
      <c r="I33231"/>
      <c r="J33231"/>
      <c r="K33231"/>
      <c r="L33231" s="172"/>
    </row>
    <row r="33232" spans="7:12" x14ac:dyDescent="0.15">
      <c r="G33232"/>
      <c r="H33232"/>
      <c r="I33232"/>
      <c r="J33232"/>
      <c r="K33232"/>
      <c r="L33232" s="172"/>
    </row>
    <row r="33233" spans="7:12" x14ac:dyDescent="0.15">
      <c r="G33233"/>
      <c r="H33233"/>
      <c r="I33233"/>
      <c r="J33233"/>
      <c r="K33233"/>
      <c r="L33233" s="172"/>
    </row>
    <row r="33234" spans="7:12" x14ac:dyDescent="0.15">
      <c r="G33234"/>
      <c r="H33234"/>
      <c r="I33234"/>
      <c r="J33234"/>
      <c r="K33234"/>
      <c r="L33234" s="172"/>
    </row>
    <row r="33235" spans="7:12" x14ac:dyDescent="0.15">
      <c r="G33235"/>
      <c r="H33235"/>
      <c r="I33235"/>
      <c r="J33235"/>
      <c r="K33235"/>
      <c r="L33235" s="172"/>
    </row>
    <row r="33236" spans="7:12" x14ac:dyDescent="0.15">
      <c r="G33236"/>
      <c r="H33236"/>
      <c r="I33236"/>
      <c r="J33236"/>
      <c r="K33236"/>
      <c r="L33236" s="172"/>
    </row>
    <row r="33237" spans="7:12" x14ac:dyDescent="0.15">
      <c r="G33237"/>
      <c r="H33237"/>
      <c r="I33237"/>
      <c r="J33237"/>
      <c r="K33237"/>
      <c r="L33237" s="172"/>
    </row>
    <row r="33238" spans="7:12" x14ac:dyDescent="0.15">
      <c r="G33238"/>
      <c r="H33238"/>
      <c r="I33238"/>
      <c r="J33238"/>
      <c r="K33238"/>
      <c r="L33238" s="172"/>
    </row>
    <row r="33239" spans="7:12" x14ac:dyDescent="0.15">
      <c r="G33239"/>
      <c r="H33239"/>
      <c r="I33239"/>
      <c r="J33239"/>
      <c r="K33239"/>
      <c r="L33239" s="172"/>
    </row>
    <row r="33240" spans="7:12" x14ac:dyDescent="0.15">
      <c r="G33240"/>
      <c r="H33240"/>
      <c r="I33240"/>
      <c r="J33240"/>
      <c r="K33240"/>
      <c r="L33240" s="172"/>
    </row>
    <row r="33241" spans="7:12" x14ac:dyDescent="0.15">
      <c r="G33241"/>
      <c r="H33241"/>
      <c r="I33241"/>
      <c r="J33241"/>
      <c r="K33241"/>
      <c r="L33241" s="172"/>
    </row>
    <row r="33242" spans="7:12" x14ac:dyDescent="0.15">
      <c r="G33242"/>
      <c r="H33242"/>
      <c r="I33242"/>
      <c r="J33242"/>
      <c r="K33242"/>
      <c r="L33242" s="172"/>
    </row>
    <row r="33243" spans="7:12" x14ac:dyDescent="0.15">
      <c r="G33243"/>
      <c r="H33243"/>
      <c r="I33243"/>
      <c r="J33243"/>
      <c r="K33243"/>
      <c r="L33243" s="172"/>
    </row>
    <row r="33244" spans="7:12" x14ac:dyDescent="0.15">
      <c r="G33244"/>
      <c r="H33244"/>
      <c r="I33244"/>
      <c r="J33244"/>
      <c r="K33244"/>
      <c r="L33244" s="172"/>
    </row>
    <row r="33245" spans="7:12" x14ac:dyDescent="0.15">
      <c r="G33245"/>
      <c r="H33245"/>
      <c r="I33245"/>
      <c r="J33245"/>
      <c r="K33245"/>
      <c r="L33245" s="172"/>
    </row>
    <row r="33246" spans="7:12" x14ac:dyDescent="0.15">
      <c r="G33246"/>
      <c r="H33246"/>
      <c r="I33246"/>
      <c r="J33246"/>
      <c r="K33246"/>
      <c r="L33246" s="172"/>
    </row>
    <row r="33247" spans="7:12" x14ac:dyDescent="0.15">
      <c r="G33247"/>
      <c r="H33247"/>
      <c r="I33247"/>
      <c r="J33247"/>
      <c r="K33247"/>
      <c r="L33247" s="172"/>
    </row>
    <row r="33248" spans="7:12" x14ac:dyDescent="0.15">
      <c r="G33248"/>
      <c r="H33248"/>
      <c r="I33248"/>
      <c r="J33248"/>
      <c r="K33248"/>
      <c r="L33248" s="172"/>
    </row>
    <row r="33249" spans="7:12" x14ac:dyDescent="0.15">
      <c r="G33249"/>
      <c r="H33249"/>
      <c r="I33249"/>
      <c r="J33249"/>
      <c r="K33249"/>
      <c r="L33249" s="172"/>
    </row>
    <row r="33250" spans="7:12" x14ac:dyDescent="0.15">
      <c r="G33250"/>
      <c r="H33250"/>
      <c r="I33250"/>
      <c r="J33250"/>
      <c r="K33250"/>
      <c r="L33250" s="172"/>
    </row>
    <row r="33251" spans="7:12" x14ac:dyDescent="0.15">
      <c r="G33251"/>
      <c r="H33251"/>
      <c r="I33251"/>
      <c r="J33251"/>
      <c r="K33251"/>
      <c r="L33251" s="172"/>
    </row>
    <row r="33252" spans="7:12" x14ac:dyDescent="0.15">
      <c r="G33252"/>
      <c r="H33252"/>
      <c r="I33252"/>
      <c r="J33252"/>
      <c r="K33252"/>
      <c r="L33252" s="172"/>
    </row>
    <row r="33253" spans="7:12" x14ac:dyDescent="0.15">
      <c r="G33253"/>
      <c r="H33253"/>
      <c r="I33253"/>
      <c r="J33253"/>
      <c r="K33253"/>
      <c r="L33253" s="172"/>
    </row>
    <row r="33254" spans="7:12" x14ac:dyDescent="0.15">
      <c r="G33254"/>
      <c r="H33254"/>
      <c r="I33254"/>
      <c r="J33254"/>
      <c r="K33254"/>
      <c r="L33254" s="172"/>
    </row>
    <row r="33255" spans="7:12" x14ac:dyDescent="0.15">
      <c r="G33255"/>
      <c r="H33255"/>
      <c r="I33255"/>
      <c r="J33255"/>
      <c r="K33255"/>
      <c r="L33255" s="172"/>
    </row>
    <row r="33256" spans="7:12" x14ac:dyDescent="0.15">
      <c r="G33256"/>
      <c r="H33256"/>
      <c r="I33256"/>
      <c r="J33256"/>
      <c r="K33256"/>
      <c r="L33256" s="172"/>
    </row>
    <row r="33257" spans="7:12" x14ac:dyDescent="0.15">
      <c r="G33257"/>
      <c r="H33257"/>
      <c r="I33257"/>
      <c r="J33257"/>
      <c r="K33257"/>
      <c r="L33257" s="172"/>
    </row>
    <row r="33258" spans="7:12" x14ac:dyDescent="0.15">
      <c r="G33258"/>
      <c r="H33258"/>
      <c r="I33258"/>
      <c r="J33258"/>
      <c r="K33258"/>
      <c r="L33258" s="172"/>
    </row>
    <row r="33259" spans="7:12" x14ac:dyDescent="0.15">
      <c r="G33259"/>
      <c r="H33259"/>
      <c r="I33259"/>
      <c r="J33259"/>
      <c r="K33259"/>
      <c r="L33259" s="172"/>
    </row>
    <row r="33260" spans="7:12" x14ac:dyDescent="0.15">
      <c r="G33260"/>
      <c r="H33260"/>
      <c r="I33260"/>
      <c r="J33260"/>
      <c r="K33260"/>
      <c r="L33260" s="172"/>
    </row>
    <row r="33261" spans="7:12" x14ac:dyDescent="0.15">
      <c r="G33261"/>
      <c r="H33261"/>
      <c r="I33261"/>
      <c r="J33261"/>
      <c r="K33261"/>
      <c r="L33261" s="172"/>
    </row>
    <row r="33262" spans="7:12" x14ac:dyDescent="0.15">
      <c r="G33262"/>
      <c r="H33262"/>
      <c r="I33262"/>
      <c r="J33262"/>
      <c r="K33262"/>
      <c r="L33262" s="172"/>
    </row>
    <row r="33263" spans="7:12" x14ac:dyDescent="0.15">
      <c r="G33263"/>
      <c r="H33263"/>
      <c r="I33263"/>
      <c r="J33263"/>
      <c r="K33263"/>
      <c r="L33263" s="172"/>
    </row>
    <row r="33264" spans="7:12" x14ac:dyDescent="0.15">
      <c r="G33264"/>
      <c r="H33264"/>
      <c r="I33264"/>
      <c r="J33264"/>
      <c r="K33264"/>
      <c r="L33264" s="172"/>
    </row>
    <row r="33265" spans="7:12" x14ac:dyDescent="0.15">
      <c r="G33265"/>
      <c r="H33265"/>
      <c r="I33265"/>
      <c r="J33265"/>
      <c r="K33265"/>
      <c r="L33265" s="172"/>
    </row>
    <row r="33266" spans="7:12" x14ac:dyDescent="0.15">
      <c r="G33266"/>
      <c r="H33266"/>
      <c r="I33266"/>
      <c r="J33266"/>
      <c r="K33266"/>
      <c r="L33266" s="172"/>
    </row>
    <row r="33267" spans="7:12" x14ac:dyDescent="0.15">
      <c r="G33267"/>
      <c r="H33267"/>
      <c r="I33267"/>
      <c r="J33267"/>
      <c r="K33267"/>
      <c r="L33267" s="172"/>
    </row>
    <row r="33268" spans="7:12" x14ac:dyDescent="0.15">
      <c r="G33268"/>
      <c r="H33268"/>
      <c r="I33268"/>
      <c r="J33268"/>
      <c r="K33268"/>
      <c r="L33268" s="172"/>
    </row>
    <row r="33269" spans="7:12" x14ac:dyDescent="0.15">
      <c r="G33269"/>
      <c r="H33269"/>
      <c r="I33269"/>
      <c r="J33269"/>
      <c r="K33269"/>
      <c r="L33269" s="172"/>
    </row>
    <row r="33270" spans="7:12" x14ac:dyDescent="0.15">
      <c r="G33270"/>
      <c r="H33270"/>
      <c r="I33270"/>
      <c r="J33270"/>
      <c r="K33270"/>
      <c r="L33270" s="172"/>
    </row>
    <row r="33271" spans="7:12" x14ac:dyDescent="0.15">
      <c r="G33271"/>
      <c r="H33271"/>
      <c r="I33271"/>
      <c r="J33271"/>
      <c r="K33271"/>
      <c r="L33271" s="172"/>
    </row>
    <row r="33272" spans="7:12" x14ac:dyDescent="0.15">
      <c r="G33272"/>
      <c r="H33272"/>
      <c r="I33272"/>
      <c r="J33272"/>
      <c r="K33272"/>
      <c r="L33272" s="172"/>
    </row>
    <row r="33273" spans="7:12" x14ac:dyDescent="0.15">
      <c r="G33273"/>
      <c r="H33273"/>
      <c r="I33273"/>
      <c r="J33273"/>
      <c r="K33273"/>
      <c r="L33273" s="172"/>
    </row>
    <row r="33274" spans="7:12" x14ac:dyDescent="0.15">
      <c r="G33274"/>
      <c r="H33274"/>
      <c r="I33274"/>
      <c r="J33274"/>
      <c r="K33274"/>
      <c r="L33274" s="172"/>
    </row>
    <row r="33275" spans="7:12" x14ac:dyDescent="0.15">
      <c r="G33275"/>
      <c r="H33275"/>
      <c r="I33275"/>
      <c r="J33275"/>
      <c r="K33275"/>
      <c r="L33275" s="172"/>
    </row>
    <row r="33276" spans="7:12" x14ac:dyDescent="0.15">
      <c r="G33276"/>
      <c r="H33276"/>
      <c r="I33276"/>
      <c r="J33276"/>
      <c r="K33276"/>
      <c r="L33276" s="172"/>
    </row>
    <row r="33277" spans="7:12" x14ac:dyDescent="0.15">
      <c r="G33277"/>
      <c r="H33277"/>
      <c r="I33277"/>
      <c r="J33277"/>
      <c r="K33277"/>
      <c r="L33277" s="172"/>
    </row>
    <row r="33278" spans="7:12" x14ac:dyDescent="0.15">
      <c r="G33278"/>
      <c r="H33278"/>
      <c r="I33278"/>
      <c r="J33278"/>
      <c r="K33278"/>
      <c r="L33278" s="172"/>
    </row>
    <row r="33279" spans="7:12" x14ac:dyDescent="0.15">
      <c r="G33279"/>
      <c r="H33279"/>
      <c r="I33279"/>
      <c r="J33279"/>
      <c r="K33279"/>
      <c r="L33279" s="172"/>
    </row>
    <row r="33280" spans="7:12" x14ac:dyDescent="0.15">
      <c r="G33280"/>
      <c r="H33280"/>
      <c r="I33280"/>
      <c r="J33280"/>
      <c r="K33280"/>
      <c r="L33280" s="172"/>
    </row>
    <row r="33281" spans="7:12" x14ac:dyDescent="0.15">
      <c r="G33281"/>
      <c r="H33281"/>
      <c r="I33281"/>
      <c r="J33281"/>
      <c r="K33281"/>
      <c r="L33281" s="172"/>
    </row>
    <row r="33282" spans="7:12" x14ac:dyDescent="0.15">
      <c r="G33282"/>
      <c r="H33282"/>
      <c r="I33282"/>
      <c r="J33282"/>
      <c r="K33282"/>
      <c r="L33282" s="172"/>
    </row>
    <row r="33283" spans="7:12" x14ac:dyDescent="0.15">
      <c r="G33283"/>
      <c r="H33283"/>
      <c r="I33283"/>
      <c r="J33283"/>
      <c r="K33283"/>
      <c r="L33283" s="172"/>
    </row>
    <row r="33284" spans="7:12" x14ac:dyDescent="0.15">
      <c r="G33284"/>
      <c r="H33284"/>
      <c r="I33284"/>
      <c r="J33284"/>
      <c r="K33284"/>
      <c r="L33284" s="172"/>
    </row>
    <row r="33285" spans="7:12" x14ac:dyDescent="0.15">
      <c r="G33285"/>
      <c r="H33285"/>
      <c r="I33285"/>
      <c r="J33285"/>
      <c r="K33285"/>
      <c r="L33285" s="172"/>
    </row>
    <row r="33286" spans="7:12" x14ac:dyDescent="0.15">
      <c r="G33286"/>
      <c r="H33286"/>
      <c r="I33286"/>
      <c r="J33286"/>
      <c r="K33286"/>
      <c r="L33286" s="172"/>
    </row>
    <row r="33287" spans="7:12" x14ac:dyDescent="0.15">
      <c r="G33287"/>
      <c r="H33287"/>
      <c r="I33287"/>
      <c r="J33287"/>
      <c r="K33287"/>
      <c r="L33287" s="172"/>
    </row>
    <row r="33288" spans="7:12" x14ac:dyDescent="0.15">
      <c r="G33288"/>
      <c r="H33288"/>
      <c r="I33288"/>
      <c r="J33288"/>
      <c r="K33288"/>
      <c r="L33288" s="172"/>
    </row>
    <row r="33289" spans="7:12" x14ac:dyDescent="0.15">
      <c r="G33289"/>
      <c r="H33289"/>
      <c r="I33289"/>
      <c r="J33289"/>
      <c r="K33289"/>
      <c r="L33289" s="172"/>
    </row>
    <row r="33290" spans="7:12" x14ac:dyDescent="0.15">
      <c r="G33290"/>
      <c r="H33290"/>
      <c r="I33290"/>
      <c r="J33290"/>
      <c r="K33290"/>
      <c r="L33290" s="172"/>
    </row>
    <row r="33291" spans="7:12" x14ac:dyDescent="0.15">
      <c r="G33291"/>
      <c r="H33291"/>
      <c r="I33291"/>
      <c r="J33291"/>
      <c r="K33291"/>
      <c r="L33291" s="172"/>
    </row>
    <row r="33292" spans="7:12" x14ac:dyDescent="0.15">
      <c r="G33292"/>
      <c r="H33292"/>
      <c r="I33292"/>
      <c r="J33292"/>
      <c r="K33292"/>
      <c r="L33292" s="172"/>
    </row>
    <row r="33293" spans="7:12" x14ac:dyDescent="0.15">
      <c r="G33293"/>
      <c r="H33293"/>
      <c r="I33293"/>
      <c r="J33293"/>
      <c r="K33293"/>
      <c r="L33293" s="172"/>
    </row>
    <row r="33294" spans="7:12" x14ac:dyDescent="0.15">
      <c r="G33294"/>
      <c r="H33294"/>
      <c r="I33294"/>
      <c r="J33294"/>
      <c r="K33294"/>
      <c r="L33294" s="172"/>
    </row>
    <row r="33295" spans="7:12" x14ac:dyDescent="0.15">
      <c r="G33295"/>
      <c r="H33295"/>
      <c r="I33295"/>
      <c r="J33295"/>
      <c r="K33295"/>
      <c r="L33295" s="172"/>
    </row>
    <row r="33296" spans="7:12" x14ac:dyDescent="0.15">
      <c r="G33296"/>
      <c r="H33296"/>
      <c r="I33296"/>
      <c r="J33296"/>
      <c r="K33296"/>
      <c r="L33296" s="172"/>
    </row>
    <row r="33297" spans="7:12" x14ac:dyDescent="0.15">
      <c r="G33297"/>
      <c r="H33297"/>
      <c r="I33297"/>
      <c r="J33297"/>
      <c r="K33297"/>
      <c r="L33297" s="172"/>
    </row>
    <row r="33298" spans="7:12" x14ac:dyDescent="0.15">
      <c r="G33298"/>
      <c r="H33298"/>
      <c r="I33298"/>
      <c r="J33298"/>
      <c r="K33298"/>
      <c r="L33298" s="172"/>
    </row>
    <row r="33299" spans="7:12" x14ac:dyDescent="0.15">
      <c r="G33299"/>
      <c r="H33299"/>
      <c r="I33299"/>
      <c r="J33299"/>
      <c r="K33299"/>
      <c r="L33299" s="172"/>
    </row>
    <row r="33300" spans="7:12" x14ac:dyDescent="0.15">
      <c r="G33300"/>
      <c r="H33300"/>
      <c r="I33300"/>
      <c r="J33300"/>
      <c r="K33300"/>
      <c r="L33300" s="172"/>
    </row>
    <row r="33301" spans="7:12" x14ac:dyDescent="0.15">
      <c r="G33301"/>
      <c r="H33301"/>
      <c r="I33301"/>
      <c r="J33301"/>
      <c r="K33301"/>
      <c r="L33301" s="172"/>
    </row>
    <row r="33302" spans="7:12" x14ac:dyDescent="0.15">
      <c r="G33302"/>
      <c r="H33302"/>
      <c r="I33302"/>
      <c r="J33302"/>
      <c r="K33302"/>
      <c r="L33302" s="172"/>
    </row>
    <row r="33303" spans="7:12" x14ac:dyDescent="0.15">
      <c r="G33303"/>
      <c r="H33303"/>
      <c r="I33303"/>
      <c r="J33303"/>
      <c r="K33303"/>
      <c r="L33303" s="172"/>
    </row>
    <row r="33304" spans="7:12" x14ac:dyDescent="0.15">
      <c r="G33304"/>
      <c r="H33304"/>
      <c r="I33304"/>
      <c r="J33304"/>
      <c r="K33304"/>
      <c r="L33304" s="172"/>
    </row>
    <row r="33305" spans="7:12" x14ac:dyDescent="0.15">
      <c r="G33305"/>
      <c r="H33305"/>
      <c r="I33305"/>
      <c r="J33305"/>
      <c r="K33305"/>
      <c r="L33305" s="172"/>
    </row>
    <row r="33306" spans="7:12" x14ac:dyDescent="0.15">
      <c r="G33306"/>
      <c r="H33306"/>
      <c r="I33306"/>
      <c r="J33306"/>
      <c r="K33306"/>
      <c r="L33306" s="172"/>
    </row>
    <row r="33307" spans="7:12" x14ac:dyDescent="0.15">
      <c r="G33307"/>
      <c r="H33307"/>
      <c r="I33307"/>
      <c r="J33307"/>
      <c r="K33307"/>
      <c r="L33307" s="172"/>
    </row>
    <row r="33308" spans="7:12" x14ac:dyDescent="0.15">
      <c r="G33308"/>
      <c r="H33308"/>
      <c r="I33308"/>
      <c r="J33308"/>
      <c r="K33308"/>
      <c r="L33308" s="172"/>
    </row>
    <row r="33309" spans="7:12" x14ac:dyDescent="0.15">
      <c r="G33309"/>
      <c r="H33309"/>
      <c r="I33309"/>
      <c r="J33309"/>
      <c r="K33309"/>
      <c r="L33309" s="172"/>
    </row>
    <row r="33310" spans="7:12" x14ac:dyDescent="0.15">
      <c r="G33310"/>
      <c r="H33310"/>
      <c r="I33310"/>
      <c r="J33310"/>
      <c r="K33310"/>
      <c r="L33310" s="172"/>
    </row>
    <row r="33311" spans="7:12" x14ac:dyDescent="0.15">
      <c r="G33311"/>
      <c r="H33311"/>
      <c r="I33311"/>
      <c r="J33311"/>
      <c r="K33311"/>
      <c r="L33311" s="172"/>
    </row>
    <row r="33312" spans="7:12" x14ac:dyDescent="0.15">
      <c r="G33312"/>
      <c r="H33312"/>
      <c r="I33312"/>
      <c r="J33312"/>
      <c r="K33312"/>
      <c r="L33312" s="172"/>
    </row>
    <row r="33313" spans="7:12" x14ac:dyDescent="0.15">
      <c r="G33313"/>
      <c r="H33313"/>
      <c r="I33313"/>
      <c r="J33313"/>
      <c r="K33313"/>
      <c r="L33313" s="172"/>
    </row>
    <row r="33314" spans="7:12" x14ac:dyDescent="0.15">
      <c r="G33314"/>
      <c r="H33314"/>
      <c r="I33314"/>
      <c r="J33314"/>
      <c r="K33314"/>
      <c r="L33314" s="172"/>
    </row>
    <row r="33315" spans="7:12" x14ac:dyDescent="0.15">
      <c r="G33315"/>
      <c r="H33315"/>
      <c r="I33315"/>
      <c r="J33315"/>
      <c r="K33315"/>
      <c r="L33315" s="172"/>
    </row>
    <row r="33316" spans="7:12" x14ac:dyDescent="0.15">
      <c r="G33316"/>
      <c r="H33316"/>
      <c r="I33316"/>
      <c r="J33316"/>
      <c r="K33316"/>
      <c r="L33316" s="172"/>
    </row>
    <row r="33317" spans="7:12" x14ac:dyDescent="0.15">
      <c r="G33317"/>
      <c r="H33317"/>
      <c r="I33317"/>
      <c r="J33317"/>
      <c r="K33317"/>
      <c r="L33317" s="172"/>
    </row>
    <row r="33318" spans="7:12" x14ac:dyDescent="0.15">
      <c r="G33318"/>
      <c r="H33318"/>
      <c r="I33318"/>
      <c r="J33318"/>
      <c r="K33318"/>
      <c r="L33318" s="172"/>
    </row>
    <row r="33319" spans="7:12" x14ac:dyDescent="0.15">
      <c r="G33319"/>
      <c r="H33319"/>
      <c r="I33319"/>
      <c r="J33319"/>
      <c r="K33319"/>
      <c r="L33319" s="172"/>
    </row>
    <row r="33320" spans="7:12" x14ac:dyDescent="0.15">
      <c r="G33320"/>
      <c r="H33320"/>
      <c r="I33320"/>
      <c r="J33320"/>
      <c r="K33320"/>
      <c r="L33320" s="172"/>
    </row>
    <row r="33321" spans="7:12" x14ac:dyDescent="0.15">
      <c r="G33321"/>
      <c r="H33321"/>
      <c r="I33321"/>
      <c r="J33321"/>
      <c r="K33321"/>
      <c r="L33321" s="172"/>
    </row>
    <row r="33322" spans="7:12" x14ac:dyDescent="0.15">
      <c r="G33322"/>
      <c r="H33322"/>
      <c r="I33322"/>
      <c r="J33322"/>
      <c r="K33322"/>
      <c r="L33322" s="172"/>
    </row>
    <row r="33323" spans="7:12" x14ac:dyDescent="0.15">
      <c r="G33323"/>
      <c r="H33323"/>
      <c r="I33323"/>
      <c r="J33323"/>
      <c r="K33323"/>
      <c r="L33323" s="172"/>
    </row>
    <row r="33324" spans="7:12" x14ac:dyDescent="0.15">
      <c r="G33324"/>
      <c r="H33324"/>
      <c r="I33324"/>
      <c r="J33324"/>
      <c r="K33324"/>
      <c r="L33324" s="172"/>
    </row>
    <row r="33325" spans="7:12" x14ac:dyDescent="0.15">
      <c r="G33325"/>
      <c r="H33325"/>
      <c r="I33325"/>
      <c r="J33325"/>
      <c r="K33325"/>
      <c r="L33325" s="172"/>
    </row>
    <row r="33326" spans="7:12" x14ac:dyDescent="0.15">
      <c r="G33326"/>
      <c r="H33326"/>
      <c r="I33326"/>
      <c r="J33326"/>
      <c r="K33326"/>
      <c r="L33326" s="172"/>
    </row>
    <row r="33327" spans="7:12" x14ac:dyDescent="0.15">
      <c r="G33327"/>
      <c r="H33327"/>
      <c r="I33327"/>
      <c r="J33327"/>
      <c r="K33327"/>
      <c r="L33327" s="172"/>
    </row>
    <row r="33328" spans="7:12" x14ac:dyDescent="0.15">
      <c r="G33328"/>
      <c r="H33328"/>
      <c r="I33328"/>
      <c r="J33328"/>
      <c r="K33328"/>
      <c r="L33328" s="172"/>
    </row>
    <row r="33329" spans="7:12" x14ac:dyDescent="0.15">
      <c r="G33329"/>
      <c r="H33329"/>
      <c r="I33329"/>
      <c r="J33329"/>
      <c r="K33329"/>
      <c r="L33329" s="172"/>
    </row>
    <row r="33330" spans="7:12" x14ac:dyDescent="0.15">
      <c r="G33330"/>
      <c r="H33330"/>
      <c r="I33330"/>
      <c r="J33330"/>
      <c r="K33330"/>
      <c r="L33330" s="172"/>
    </row>
    <row r="33331" spans="7:12" x14ac:dyDescent="0.15">
      <c r="G33331"/>
      <c r="H33331"/>
      <c r="I33331"/>
      <c r="J33331"/>
      <c r="K33331"/>
      <c r="L33331" s="172"/>
    </row>
    <row r="33332" spans="7:12" x14ac:dyDescent="0.15">
      <c r="G33332"/>
      <c r="H33332"/>
      <c r="I33332"/>
      <c r="J33332"/>
      <c r="K33332"/>
      <c r="L33332" s="172"/>
    </row>
    <row r="33333" spans="7:12" x14ac:dyDescent="0.15">
      <c r="G33333"/>
      <c r="H33333"/>
      <c r="I33333"/>
      <c r="J33333"/>
      <c r="K33333"/>
      <c r="L33333" s="172"/>
    </row>
    <row r="33334" spans="7:12" x14ac:dyDescent="0.15">
      <c r="G33334"/>
      <c r="H33334"/>
      <c r="I33334"/>
      <c r="J33334"/>
      <c r="K33334"/>
      <c r="L33334" s="172"/>
    </row>
    <row r="33335" spans="7:12" x14ac:dyDescent="0.15">
      <c r="G33335"/>
      <c r="H33335"/>
      <c r="I33335"/>
      <c r="J33335"/>
      <c r="K33335"/>
      <c r="L33335" s="172"/>
    </row>
    <row r="33336" spans="7:12" x14ac:dyDescent="0.15">
      <c r="G33336"/>
      <c r="H33336"/>
      <c r="I33336"/>
      <c r="J33336"/>
      <c r="K33336"/>
      <c r="L33336" s="172"/>
    </row>
    <row r="33337" spans="7:12" x14ac:dyDescent="0.15">
      <c r="G33337"/>
      <c r="H33337"/>
      <c r="I33337"/>
      <c r="J33337"/>
      <c r="K33337"/>
      <c r="L33337" s="172"/>
    </row>
    <row r="33338" spans="7:12" x14ac:dyDescent="0.15">
      <c r="G33338"/>
      <c r="H33338"/>
      <c r="I33338"/>
      <c r="J33338"/>
      <c r="K33338"/>
      <c r="L33338" s="172"/>
    </row>
    <row r="33339" spans="7:12" x14ac:dyDescent="0.15">
      <c r="G33339"/>
      <c r="H33339"/>
      <c r="I33339"/>
      <c r="J33339"/>
      <c r="K33339"/>
      <c r="L33339" s="172"/>
    </row>
    <row r="33340" spans="7:12" x14ac:dyDescent="0.15">
      <c r="G33340"/>
      <c r="H33340"/>
      <c r="I33340"/>
      <c r="J33340"/>
      <c r="K33340"/>
      <c r="L33340" s="172"/>
    </row>
    <row r="33341" spans="7:12" x14ac:dyDescent="0.15">
      <c r="G33341"/>
      <c r="H33341"/>
      <c r="I33341"/>
      <c r="J33341"/>
      <c r="K33341"/>
      <c r="L33341" s="172"/>
    </row>
    <row r="33342" spans="7:12" x14ac:dyDescent="0.15">
      <c r="G33342"/>
      <c r="H33342"/>
      <c r="I33342"/>
      <c r="J33342"/>
      <c r="K33342"/>
      <c r="L33342" s="172"/>
    </row>
    <row r="33343" spans="7:12" x14ac:dyDescent="0.15">
      <c r="G33343"/>
      <c r="H33343"/>
      <c r="I33343"/>
      <c r="J33343"/>
      <c r="K33343"/>
      <c r="L33343" s="172"/>
    </row>
    <row r="33344" spans="7:12" x14ac:dyDescent="0.15">
      <c r="G33344"/>
      <c r="H33344"/>
      <c r="I33344"/>
      <c r="J33344"/>
      <c r="K33344"/>
      <c r="L33344" s="172"/>
    </row>
    <row r="33345" spans="7:12" x14ac:dyDescent="0.15">
      <c r="G33345"/>
      <c r="H33345"/>
      <c r="I33345"/>
      <c r="J33345"/>
      <c r="K33345"/>
      <c r="L33345" s="172"/>
    </row>
    <row r="33346" spans="7:12" x14ac:dyDescent="0.15">
      <c r="G33346"/>
      <c r="H33346"/>
      <c r="I33346"/>
      <c r="J33346"/>
      <c r="K33346"/>
      <c r="L33346" s="172"/>
    </row>
    <row r="33347" spans="7:12" x14ac:dyDescent="0.15">
      <c r="G33347"/>
      <c r="H33347"/>
      <c r="I33347"/>
      <c r="J33347"/>
      <c r="K33347"/>
      <c r="L33347" s="172"/>
    </row>
    <row r="33348" spans="7:12" x14ac:dyDescent="0.15">
      <c r="G33348"/>
      <c r="H33348"/>
      <c r="I33348"/>
      <c r="J33348"/>
      <c r="K33348"/>
      <c r="L33348" s="172"/>
    </row>
    <row r="33349" spans="7:12" x14ac:dyDescent="0.15">
      <c r="G33349"/>
      <c r="H33349"/>
      <c r="I33349"/>
      <c r="J33349"/>
      <c r="K33349"/>
      <c r="L33349" s="172"/>
    </row>
    <row r="33350" spans="7:12" x14ac:dyDescent="0.15">
      <c r="G33350"/>
      <c r="H33350"/>
      <c r="I33350"/>
      <c r="J33350"/>
      <c r="K33350"/>
      <c r="L33350" s="172"/>
    </row>
    <row r="33351" spans="7:12" x14ac:dyDescent="0.15">
      <c r="G33351"/>
      <c r="H33351"/>
      <c r="I33351"/>
      <c r="J33351"/>
      <c r="K33351"/>
      <c r="L33351" s="172"/>
    </row>
    <row r="33352" spans="7:12" x14ac:dyDescent="0.15">
      <c r="G33352"/>
      <c r="H33352"/>
      <c r="I33352"/>
      <c r="J33352"/>
      <c r="K33352"/>
      <c r="L33352" s="172"/>
    </row>
    <row r="33353" spans="7:12" x14ac:dyDescent="0.15">
      <c r="G33353"/>
      <c r="H33353"/>
      <c r="I33353"/>
      <c r="J33353"/>
      <c r="K33353"/>
      <c r="L33353" s="172"/>
    </row>
    <row r="33354" spans="7:12" x14ac:dyDescent="0.15">
      <c r="G33354"/>
      <c r="H33354"/>
      <c r="I33354"/>
      <c r="J33354"/>
      <c r="K33354"/>
      <c r="L33354" s="172"/>
    </row>
    <row r="33355" spans="7:12" x14ac:dyDescent="0.15">
      <c r="G33355"/>
      <c r="H33355"/>
      <c r="I33355"/>
      <c r="J33355"/>
      <c r="K33355"/>
      <c r="L33355" s="172"/>
    </row>
    <row r="33356" spans="7:12" x14ac:dyDescent="0.15">
      <c r="G33356"/>
      <c r="H33356"/>
      <c r="I33356"/>
      <c r="J33356"/>
      <c r="K33356"/>
      <c r="L33356" s="172"/>
    </row>
    <row r="33357" spans="7:12" x14ac:dyDescent="0.15">
      <c r="G33357"/>
      <c r="H33357"/>
      <c r="I33357"/>
      <c r="J33357"/>
      <c r="K33357"/>
      <c r="L33357" s="172"/>
    </row>
    <row r="33358" spans="7:12" x14ac:dyDescent="0.15">
      <c r="G33358"/>
      <c r="H33358"/>
      <c r="I33358"/>
      <c r="J33358"/>
      <c r="K33358"/>
      <c r="L33358" s="172"/>
    </row>
    <row r="33359" spans="7:12" x14ac:dyDescent="0.15">
      <c r="G33359"/>
      <c r="H33359"/>
      <c r="I33359"/>
      <c r="J33359"/>
      <c r="K33359"/>
      <c r="L33359" s="172"/>
    </row>
    <row r="33360" spans="7:12" x14ac:dyDescent="0.15">
      <c r="G33360"/>
      <c r="H33360"/>
      <c r="I33360"/>
      <c r="J33360"/>
      <c r="K33360"/>
      <c r="L33360" s="172"/>
    </row>
    <row r="33361" spans="7:12" x14ac:dyDescent="0.15">
      <c r="G33361"/>
      <c r="H33361"/>
      <c r="I33361"/>
      <c r="J33361"/>
      <c r="K33361"/>
      <c r="L33361" s="172"/>
    </row>
    <row r="33362" spans="7:12" x14ac:dyDescent="0.15">
      <c r="G33362"/>
      <c r="H33362"/>
      <c r="I33362"/>
      <c r="J33362"/>
      <c r="K33362"/>
      <c r="L33362" s="172"/>
    </row>
    <row r="33363" spans="7:12" x14ac:dyDescent="0.15">
      <c r="G33363"/>
      <c r="H33363"/>
      <c r="I33363"/>
      <c r="J33363"/>
      <c r="K33363"/>
      <c r="L33363" s="172"/>
    </row>
    <row r="33364" spans="7:12" x14ac:dyDescent="0.15">
      <c r="G33364"/>
      <c r="H33364"/>
      <c r="I33364"/>
      <c r="J33364"/>
      <c r="K33364"/>
      <c r="L33364" s="172"/>
    </row>
    <row r="33365" spans="7:12" x14ac:dyDescent="0.15">
      <c r="G33365"/>
      <c r="H33365"/>
      <c r="I33365"/>
      <c r="J33365"/>
      <c r="K33365"/>
      <c r="L33365" s="172"/>
    </row>
    <row r="33366" spans="7:12" x14ac:dyDescent="0.15">
      <c r="G33366"/>
      <c r="H33366"/>
      <c r="I33366"/>
      <c r="J33366"/>
      <c r="K33366"/>
      <c r="L33366" s="172"/>
    </row>
    <row r="33367" spans="7:12" x14ac:dyDescent="0.15">
      <c r="G33367"/>
      <c r="H33367"/>
      <c r="I33367"/>
      <c r="J33367"/>
      <c r="K33367"/>
      <c r="L33367" s="172"/>
    </row>
    <row r="33368" spans="7:12" x14ac:dyDescent="0.15">
      <c r="G33368"/>
      <c r="H33368"/>
      <c r="I33368"/>
      <c r="J33368"/>
      <c r="K33368"/>
      <c r="L33368" s="172"/>
    </row>
    <row r="33369" spans="7:12" x14ac:dyDescent="0.15">
      <c r="G33369"/>
      <c r="H33369"/>
      <c r="I33369"/>
      <c r="J33369"/>
      <c r="K33369"/>
      <c r="L33369" s="172"/>
    </row>
    <row r="33370" spans="7:12" x14ac:dyDescent="0.15">
      <c r="G33370"/>
      <c r="H33370"/>
      <c r="I33370"/>
      <c r="J33370"/>
      <c r="K33370"/>
      <c r="L33370" s="172"/>
    </row>
    <row r="33371" spans="7:12" x14ac:dyDescent="0.15">
      <c r="G33371"/>
      <c r="H33371"/>
      <c r="I33371"/>
      <c r="J33371"/>
      <c r="K33371"/>
      <c r="L33371" s="172"/>
    </row>
    <row r="33372" spans="7:12" x14ac:dyDescent="0.15">
      <c r="G33372"/>
      <c r="H33372"/>
      <c r="I33372"/>
      <c r="J33372"/>
      <c r="K33372"/>
      <c r="L33372" s="172"/>
    </row>
    <row r="33373" spans="7:12" x14ac:dyDescent="0.15">
      <c r="G33373"/>
      <c r="H33373"/>
      <c r="I33373"/>
      <c r="J33373"/>
      <c r="K33373"/>
      <c r="L33373" s="172"/>
    </row>
    <row r="33374" spans="7:12" x14ac:dyDescent="0.15">
      <c r="G33374"/>
      <c r="H33374"/>
      <c r="I33374"/>
      <c r="J33374"/>
      <c r="K33374"/>
      <c r="L33374" s="172"/>
    </row>
    <row r="33375" spans="7:12" x14ac:dyDescent="0.15">
      <c r="G33375"/>
      <c r="H33375"/>
      <c r="I33375"/>
      <c r="J33375"/>
      <c r="K33375"/>
      <c r="L33375" s="172"/>
    </row>
    <row r="33376" spans="7:12" x14ac:dyDescent="0.15">
      <c r="G33376"/>
      <c r="H33376"/>
      <c r="I33376"/>
      <c r="J33376"/>
      <c r="K33376"/>
      <c r="L33376" s="172"/>
    </row>
    <row r="33377" spans="7:12" x14ac:dyDescent="0.15">
      <c r="G33377"/>
      <c r="H33377"/>
      <c r="I33377"/>
      <c r="J33377"/>
      <c r="K33377"/>
      <c r="L33377" s="172"/>
    </row>
    <row r="33378" spans="7:12" x14ac:dyDescent="0.15">
      <c r="G33378"/>
      <c r="H33378"/>
      <c r="I33378"/>
      <c r="J33378"/>
      <c r="K33378"/>
      <c r="L33378" s="172"/>
    </row>
    <row r="33379" spans="7:12" x14ac:dyDescent="0.15">
      <c r="G33379"/>
      <c r="H33379"/>
      <c r="I33379"/>
      <c r="J33379"/>
      <c r="K33379"/>
      <c r="L33379" s="172"/>
    </row>
    <row r="33380" spans="7:12" x14ac:dyDescent="0.15">
      <c r="G33380"/>
      <c r="H33380"/>
      <c r="I33380"/>
      <c r="J33380"/>
      <c r="K33380"/>
      <c r="L33380" s="172"/>
    </row>
    <row r="33381" spans="7:12" x14ac:dyDescent="0.15">
      <c r="G33381"/>
      <c r="H33381"/>
      <c r="I33381"/>
      <c r="J33381"/>
      <c r="K33381"/>
      <c r="L33381" s="172"/>
    </row>
    <row r="33382" spans="7:12" x14ac:dyDescent="0.15">
      <c r="G33382"/>
      <c r="H33382"/>
      <c r="I33382"/>
      <c r="J33382"/>
      <c r="K33382"/>
      <c r="L33382" s="172"/>
    </row>
    <row r="33383" spans="7:12" x14ac:dyDescent="0.15">
      <c r="G33383"/>
      <c r="H33383"/>
      <c r="I33383"/>
      <c r="J33383"/>
      <c r="K33383"/>
      <c r="L33383" s="172"/>
    </row>
    <row r="33384" spans="7:12" x14ac:dyDescent="0.15">
      <c r="G33384"/>
      <c r="H33384"/>
      <c r="I33384"/>
      <c r="J33384"/>
      <c r="K33384"/>
      <c r="L33384" s="172"/>
    </row>
    <row r="33385" spans="7:12" x14ac:dyDescent="0.15">
      <c r="G33385"/>
      <c r="H33385"/>
      <c r="I33385"/>
      <c r="J33385"/>
      <c r="K33385"/>
      <c r="L33385" s="172"/>
    </row>
    <row r="33386" spans="7:12" x14ac:dyDescent="0.15">
      <c r="G33386"/>
      <c r="H33386"/>
      <c r="I33386"/>
      <c r="J33386"/>
      <c r="K33386"/>
      <c r="L33386" s="172"/>
    </row>
    <row r="33387" spans="7:12" x14ac:dyDescent="0.15">
      <c r="G33387"/>
      <c r="H33387"/>
      <c r="I33387"/>
      <c r="J33387"/>
      <c r="K33387"/>
      <c r="L33387" s="172"/>
    </row>
    <row r="33388" spans="7:12" x14ac:dyDescent="0.15">
      <c r="G33388"/>
      <c r="H33388"/>
      <c r="I33388"/>
      <c r="J33388"/>
      <c r="K33388"/>
      <c r="L33388" s="172"/>
    </row>
    <row r="33389" spans="7:12" x14ac:dyDescent="0.15">
      <c r="G33389"/>
      <c r="H33389"/>
      <c r="I33389"/>
      <c r="J33389"/>
      <c r="K33389"/>
      <c r="L33389" s="172"/>
    </row>
    <row r="33390" spans="7:12" x14ac:dyDescent="0.15">
      <c r="G33390"/>
      <c r="H33390"/>
      <c r="I33390"/>
      <c r="J33390"/>
      <c r="K33390"/>
      <c r="L33390" s="172"/>
    </row>
    <row r="33391" spans="7:12" x14ac:dyDescent="0.15">
      <c r="G33391"/>
      <c r="H33391"/>
      <c r="I33391"/>
      <c r="J33391"/>
      <c r="K33391"/>
      <c r="L33391" s="172"/>
    </row>
    <row r="33392" spans="7:12" x14ac:dyDescent="0.15">
      <c r="G33392"/>
      <c r="H33392"/>
      <c r="I33392"/>
      <c r="J33392"/>
      <c r="K33392"/>
      <c r="L33392" s="172"/>
    </row>
    <row r="33393" spans="7:12" x14ac:dyDescent="0.15">
      <c r="G33393"/>
      <c r="H33393"/>
      <c r="I33393"/>
      <c r="J33393"/>
      <c r="K33393"/>
      <c r="L33393" s="172"/>
    </row>
    <row r="33394" spans="7:12" x14ac:dyDescent="0.15">
      <c r="G33394"/>
      <c r="H33394"/>
      <c r="I33394"/>
      <c r="J33394"/>
      <c r="K33394"/>
      <c r="L33394" s="172"/>
    </row>
    <row r="33395" spans="7:12" x14ac:dyDescent="0.15">
      <c r="G33395"/>
      <c r="H33395"/>
      <c r="I33395"/>
      <c r="J33395"/>
      <c r="K33395"/>
      <c r="L33395" s="172"/>
    </row>
    <row r="33396" spans="7:12" x14ac:dyDescent="0.15">
      <c r="G33396"/>
      <c r="H33396"/>
      <c r="I33396"/>
      <c r="J33396"/>
      <c r="K33396"/>
      <c r="L33396" s="172"/>
    </row>
    <row r="33397" spans="7:12" x14ac:dyDescent="0.15">
      <c r="G33397"/>
      <c r="H33397"/>
      <c r="I33397"/>
      <c r="J33397"/>
      <c r="K33397"/>
      <c r="L33397" s="172"/>
    </row>
    <row r="33398" spans="7:12" x14ac:dyDescent="0.15">
      <c r="G33398"/>
      <c r="H33398"/>
      <c r="I33398"/>
      <c r="J33398"/>
      <c r="K33398"/>
      <c r="L33398" s="172"/>
    </row>
    <row r="33399" spans="7:12" x14ac:dyDescent="0.15">
      <c r="G33399"/>
      <c r="H33399"/>
      <c r="I33399"/>
      <c r="J33399"/>
      <c r="K33399"/>
      <c r="L33399" s="172"/>
    </row>
    <row r="33400" spans="7:12" x14ac:dyDescent="0.15">
      <c r="G33400"/>
      <c r="H33400"/>
      <c r="I33400"/>
      <c r="J33400"/>
      <c r="K33400"/>
      <c r="L33400" s="172"/>
    </row>
    <row r="33401" spans="7:12" x14ac:dyDescent="0.15">
      <c r="G33401"/>
      <c r="H33401"/>
      <c r="I33401"/>
      <c r="J33401"/>
      <c r="K33401"/>
      <c r="L33401" s="172"/>
    </row>
    <row r="33402" spans="7:12" x14ac:dyDescent="0.15">
      <c r="G33402"/>
      <c r="H33402"/>
      <c r="I33402"/>
      <c r="J33402"/>
      <c r="K33402"/>
      <c r="L33402" s="172"/>
    </row>
    <row r="33403" spans="7:12" x14ac:dyDescent="0.15">
      <c r="G33403"/>
      <c r="H33403"/>
      <c r="I33403"/>
      <c r="J33403"/>
      <c r="K33403"/>
      <c r="L33403" s="172"/>
    </row>
    <row r="33404" spans="7:12" x14ac:dyDescent="0.15">
      <c r="G33404"/>
      <c r="H33404"/>
      <c r="I33404"/>
      <c r="J33404"/>
      <c r="K33404"/>
      <c r="L33404" s="172"/>
    </row>
    <row r="33405" spans="7:12" x14ac:dyDescent="0.15">
      <c r="G33405"/>
      <c r="H33405"/>
      <c r="I33405"/>
      <c r="J33405"/>
      <c r="K33405"/>
      <c r="L33405" s="172"/>
    </row>
    <row r="33406" spans="7:12" x14ac:dyDescent="0.15">
      <c r="G33406"/>
      <c r="H33406"/>
      <c r="I33406"/>
      <c r="J33406"/>
      <c r="K33406"/>
      <c r="L33406" s="172"/>
    </row>
    <row r="33407" spans="7:12" x14ac:dyDescent="0.15">
      <c r="G33407"/>
      <c r="H33407"/>
      <c r="I33407"/>
      <c r="J33407"/>
      <c r="K33407"/>
      <c r="L33407" s="172"/>
    </row>
    <row r="33408" spans="7:12" x14ac:dyDescent="0.15">
      <c r="G33408"/>
      <c r="H33408"/>
      <c r="I33408"/>
      <c r="J33408"/>
      <c r="K33408"/>
      <c r="L33408" s="172"/>
    </row>
    <row r="33409" spans="7:12" x14ac:dyDescent="0.15">
      <c r="G33409"/>
      <c r="H33409"/>
      <c r="I33409"/>
      <c r="J33409"/>
      <c r="K33409"/>
      <c r="L33409" s="172"/>
    </row>
    <row r="33410" spans="7:12" x14ac:dyDescent="0.15">
      <c r="G33410"/>
      <c r="H33410"/>
      <c r="I33410"/>
      <c r="J33410"/>
      <c r="K33410"/>
      <c r="L33410" s="172"/>
    </row>
    <row r="33411" spans="7:12" x14ac:dyDescent="0.15">
      <c r="G33411"/>
      <c r="H33411"/>
      <c r="I33411"/>
      <c r="J33411"/>
      <c r="K33411"/>
      <c r="L33411" s="172"/>
    </row>
    <row r="33412" spans="7:12" x14ac:dyDescent="0.15">
      <c r="G33412"/>
      <c r="H33412"/>
      <c r="I33412"/>
      <c r="J33412"/>
      <c r="K33412"/>
      <c r="L33412" s="172"/>
    </row>
    <row r="33413" spans="7:12" x14ac:dyDescent="0.15">
      <c r="G33413"/>
      <c r="H33413"/>
      <c r="I33413"/>
      <c r="J33413"/>
      <c r="K33413"/>
      <c r="L33413" s="172"/>
    </row>
    <row r="33414" spans="7:12" x14ac:dyDescent="0.15">
      <c r="G33414"/>
      <c r="H33414"/>
      <c r="I33414"/>
      <c r="J33414"/>
      <c r="K33414"/>
      <c r="L33414" s="172"/>
    </row>
    <row r="33415" spans="7:12" x14ac:dyDescent="0.15">
      <c r="G33415"/>
      <c r="H33415"/>
      <c r="I33415"/>
      <c r="J33415"/>
      <c r="K33415"/>
      <c r="L33415" s="172"/>
    </row>
    <row r="33416" spans="7:12" x14ac:dyDescent="0.15">
      <c r="G33416"/>
      <c r="H33416"/>
      <c r="I33416"/>
      <c r="J33416"/>
      <c r="K33416"/>
      <c r="L33416" s="172"/>
    </row>
    <row r="33417" spans="7:12" x14ac:dyDescent="0.15">
      <c r="G33417"/>
      <c r="H33417"/>
      <c r="I33417"/>
      <c r="J33417"/>
      <c r="K33417"/>
      <c r="L33417" s="172"/>
    </row>
    <row r="33418" spans="7:12" x14ac:dyDescent="0.15">
      <c r="G33418"/>
      <c r="H33418"/>
      <c r="I33418"/>
      <c r="J33418"/>
      <c r="K33418"/>
      <c r="L33418" s="172"/>
    </row>
    <row r="33419" spans="7:12" x14ac:dyDescent="0.15">
      <c r="G33419"/>
      <c r="H33419"/>
      <c r="I33419"/>
      <c r="J33419"/>
      <c r="K33419"/>
      <c r="L33419" s="172"/>
    </row>
    <row r="33420" spans="7:12" x14ac:dyDescent="0.15">
      <c r="G33420"/>
      <c r="H33420"/>
      <c r="I33420"/>
      <c r="J33420"/>
      <c r="K33420"/>
      <c r="L33420" s="172"/>
    </row>
    <row r="33421" spans="7:12" x14ac:dyDescent="0.15">
      <c r="G33421"/>
      <c r="H33421"/>
      <c r="I33421"/>
      <c r="J33421"/>
      <c r="K33421"/>
      <c r="L33421" s="172"/>
    </row>
    <row r="33422" spans="7:12" x14ac:dyDescent="0.15">
      <c r="G33422"/>
      <c r="H33422"/>
      <c r="I33422"/>
      <c r="J33422"/>
      <c r="K33422"/>
      <c r="L33422" s="172"/>
    </row>
    <row r="33423" spans="7:12" x14ac:dyDescent="0.15">
      <c r="G33423"/>
      <c r="H33423"/>
      <c r="I33423"/>
      <c r="J33423"/>
      <c r="K33423"/>
      <c r="L33423" s="172"/>
    </row>
    <row r="33424" spans="7:12" x14ac:dyDescent="0.15">
      <c r="G33424"/>
      <c r="H33424"/>
      <c r="I33424"/>
      <c r="J33424"/>
      <c r="K33424"/>
      <c r="L33424" s="172"/>
    </row>
    <row r="33425" spans="7:12" x14ac:dyDescent="0.15">
      <c r="G33425"/>
      <c r="H33425"/>
      <c r="I33425"/>
      <c r="J33425"/>
      <c r="K33425"/>
      <c r="L33425" s="172"/>
    </row>
    <row r="33426" spans="7:12" x14ac:dyDescent="0.15">
      <c r="G33426"/>
      <c r="H33426"/>
      <c r="I33426"/>
      <c r="J33426"/>
      <c r="K33426"/>
      <c r="L33426" s="172"/>
    </row>
    <row r="33427" spans="7:12" x14ac:dyDescent="0.15">
      <c r="G33427"/>
      <c r="H33427"/>
      <c r="I33427"/>
      <c r="J33427"/>
      <c r="K33427"/>
      <c r="L33427" s="172"/>
    </row>
    <row r="33428" spans="7:12" x14ac:dyDescent="0.15">
      <c r="G33428"/>
      <c r="H33428"/>
      <c r="I33428"/>
      <c r="J33428"/>
      <c r="K33428"/>
      <c r="L33428" s="172"/>
    </row>
    <row r="33429" spans="7:12" x14ac:dyDescent="0.15">
      <c r="G33429"/>
      <c r="H33429"/>
      <c r="I33429"/>
      <c r="J33429"/>
      <c r="K33429"/>
      <c r="L33429" s="172"/>
    </row>
    <row r="33430" spans="7:12" x14ac:dyDescent="0.15">
      <c r="G33430"/>
      <c r="H33430"/>
      <c r="I33430"/>
      <c r="J33430"/>
      <c r="K33430"/>
      <c r="L33430" s="172"/>
    </row>
    <row r="33431" spans="7:12" x14ac:dyDescent="0.15">
      <c r="G33431"/>
      <c r="H33431"/>
      <c r="I33431"/>
      <c r="J33431"/>
      <c r="K33431"/>
      <c r="L33431" s="172"/>
    </row>
    <row r="33432" spans="7:12" x14ac:dyDescent="0.15">
      <c r="G33432"/>
      <c r="H33432"/>
      <c r="I33432"/>
      <c r="J33432"/>
      <c r="K33432"/>
      <c r="L33432" s="172"/>
    </row>
    <row r="33433" spans="7:12" x14ac:dyDescent="0.15">
      <c r="G33433"/>
      <c r="H33433"/>
      <c r="I33433"/>
      <c r="J33433"/>
      <c r="K33433"/>
      <c r="L33433" s="172"/>
    </row>
    <row r="33434" spans="7:12" x14ac:dyDescent="0.15">
      <c r="G33434"/>
      <c r="H33434"/>
      <c r="I33434"/>
      <c r="J33434"/>
      <c r="K33434"/>
      <c r="L33434" s="172"/>
    </row>
    <row r="33435" spans="7:12" x14ac:dyDescent="0.15">
      <c r="G33435"/>
      <c r="H33435"/>
      <c r="I33435"/>
      <c r="J33435"/>
      <c r="K33435"/>
      <c r="L33435" s="172"/>
    </row>
    <row r="33436" spans="7:12" x14ac:dyDescent="0.15">
      <c r="G33436"/>
      <c r="H33436"/>
      <c r="I33436"/>
      <c r="J33436"/>
      <c r="K33436"/>
      <c r="L33436" s="172"/>
    </row>
    <row r="33437" spans="7:12" x14ac:dyDescent="0.15">
      <c r="G33437"/>
      <c r="H33437"/>
      <c r="I33437"/>
      <c r="J33437"/>
      <c r="K33437"/>
      <c r="L33437" s="172"/>
    </row>
    <row r="33438" spans="7:12" x14ac:dyDescent="0.15">
      <c r="G33438"/>
      <c r="H33438"/>
      <c r="I33438"/>
      <c r="J33438"/>
      <c r="K33438"/>
      <c r="L33438" s="172"/>
    </row>
    <row r="33439" spans="7:12" x14ac:dyDescent="0.15">
      <c r="G33439"/>
      <c r="H33439"/>
      <c r="I33439"/>
      <c r="J33439"/>
      <c r="K33439"/>
      <c r="L33439" s="172"/>
    </row>
    <row r="33440" spans="7:12" x14ac:dyDescent="0.15">
      <c r="G33440"/>
      <c r="H33440"/>
      <c r="I33440"/>
      <c r="J33440"/>
      <c r="K33440"/>
      <c r="L33440" s="172"/>
    </row>
    <row r="33441" spans="7:12" x14ac:dyDescent="0.15">
      <c r="G33441"/>
      <c r="H33441"/>
      <c r="I33441"/>
      <c r="J33441"/>
      <c r="K33441"/>
      <c r="L33441" s="172"/>
    </row>
    <row r="33442" spans="7:12" x14ac:dyDescent="0.15">
      <c r="G33442"/>
      <c r="H33442"/>
      <c r="I33442"/>
      <c r="J33442"/>
      <c r="K33442"/>
      <c r="L33442" s="172"/>
    </row>
    <row r="33443" spans="7:12" x14ac:dyDescent="0.15">
      <c r="G33443"/>
      <c r="H33443"/>
      <c r="I33443"/>
      <c r="J33443"/>
      <c r="K33443"/>
      <c r="L33443" s="172"/>
    </row>
    <row r="33444" spans="7:12" x14ac:dyDescent="0.15">
      <c r="G33444"/>
      <c r="H33444"/>
      <c r="I33444"/>
      <c r="J33444"/>
      <c r="K33444"/>
      <c r="L33444" s="172"/>
    </row>
    <row r="33445" spans="7:12" x14ac:dyDescent="0.15">
      <c r="G33445"/>
      <c r="H33445"/>
      <c r="I33445"/>
      <c r="J33445"/>
      <c r="K33445"/>
      <c r="L33445" s="172"/>
    </row>
    <row r="33446" spans="7:12" x14ac:dyDescent="0.15">
      <c r="G33446"/>
      <c r="H33446"/>
      <c r="I33446"/>
      <c r="J33446"/>
      <c r="K33446"/>
      <c r="L33446" s="172"/>
    </row>
    <row r="33447" spans="7:12" x14ac:dyDescent="0.15">
      <c r="G33447"/>
      <c r="H33447"/>
      <c r="I33447"/>
      <c r="J33447"/>
      <c r="K33447"/>
      <c r="L33447" s="172"/>
    </row>
    <row r="33448" spans="7:12" x14ac:dyDescent="0.15">
      <c r="G33448"/>
      <c r="H33448"/>
      <c r="I33448"/>
      <c r="J33448"/>
      <c r="K33448"/>
      <c r="L33448" s="172"/>
    </row>
    <row r="33449" spans="7:12" x14ac:dyDescent="0.15">
      <c r="G33449"/>
      <c r="H33449"/>
      <c r="I33449"/>
      <c r="J33449"/>
      <c r="K33449"/>
      <c r="L33449" s="172"/>
    </row>
    <row r="33450" spans="7:12" x14ac:dyDescent="0.15">
      <c r="G33450"/>
      <c r="H33450"/>
      <c r="I33450"/>
      <c r="J33450"/>
      <c r="K33450"/>
      <c r="L33450" s="172"/>
    </row>
    <row r="33451" spans="7:12" x14ac:dyDescent="0.15">
      <c r="G33451"/>
      <c r="H33451"/>
      <c r="I33451"/>
      <c r="J33451"/>
      <c r="K33451"/>
      <c r="L33451" s="172"/>
    </row>
    <row r="33452" spans="7:12" x14ac:dyDescent="0.15">
      <c r="G33452"/>
      <c r="H33452"/>
      <c r="I33452"/>
      <c r="J33452"/>
      <c r="K33452"/>
      <c r="L33452" s="172"/>
    </row>
    <row r="33453" spans="7:12" x14ac:dyDescent="0.15">
      <c r="G33453"/>
      <c r="H33453"/>
      <c r="I33453"/>
      <c r="J33453"/>
      <c r="K33453"/>
      <c r="L33453" s="172"/>
    </row>
    <row r="33454" spans="7:12" x14ac:dyDescent="0.15">
      <c r="G33454"/>
      <c r="H33454"/>
      <c r="I33454"/>
      <c r="J33454"/>
      <c r="K33454"/>
      <c r="L33454" s="172"/>
    </row>
    <row r="33455" spans="7:12" x14ac:dyDescent="0.15">
      <c r="G33455"/>
      <c r="H33455"/>
      <c r="I33455"/>
      <c r="J33455"/>
      <c r="K33455"/>
      <c r="L33455" s="172"/>
    </row>
    <row r="33456" spans="7:12" x14ac:dyDescent="0.15">
      <c r="G33456"/>
      <c r="H33456"/>
      <c r="I33456"/>
      <c r="J33456"/>
      <c r="K33456"/>
      <c r="L33456" s="172"/>
    </row>
    <row r="33457" spans="7:12" x14ac:dyDescent="0.15">
      <c r="G33457"/>
      <c r="H33457"/>
      <c r="I33457"/>
      <c r="J33457"/>
      <c r="K33457"/>
      <c r="L33457" s="172"/>
    </row>
    <row r="33458" spans="7:12" x14ac:dyDescent="0.15">
      <c r="G33458"/>
      <c r="H33458"/>
      <c r="I33458"/>
      <c r="J33458"/>
      <c r="K33458"/>
      <c r="L33458" s="172"/>
    </row>
    <row r="33459" spans="7:12" x14ac:dyDescent="0.15">
      <c r="G33459"/>
      <c r="H33459"/>
      <c r="I33459"/>
      <c r="J33459"/>
      <c r="K33459"/>
      <c r="L33459" s="172"/>
    </row>
    <row r="33460" spans="7:12" x14ac:dyDescent="0.15">
      <c r="G33460"/>
      <c r="H33460"/>
      <c r="I33460"/>
      <c r="J33460"/>
      <c r="K33460"/>
      <c r="L33460" s="172"/>
    </row>
    <row r="33461" spans="7:12" x14ac:dyDescent="0.15">
      <c r="G33461"/>
      <c r="H33461"/>
      <c r="I33461"/>
      <c r="J33461"/>
      <c r="K33461"/>
      <c r="L33461" s="172"/>
    </row>
    <row r="33462" spans="7:12" x14ac:dyDescent="0.15">
      <c r="G33462"/>
      <c r="H33462"/>
      <c r="I33462"/>
      <c r="J33462"/>
      <c r="K33462"/>
      <c r="L33462" s="172"/>
    </row>
    <row r="33463" spans="7:12" x14ac:dyDescent="0.15">
      <c r="G33463"/>
      <c r="H33463"/>
      <c r="I33463"/>
      <c r="J33463"/>
      <c r="K33463"/>
      <c r="L33463" s="172"/>
    </row>
    <row r="33464" spans="7:12" x14ac:dyDescent="0.15">
      <c r="G33464"/>
      <c r="H33464"/>
      <c r="I33464"/>
      <c r="J33464"/>
      <c r="K33464"/>
      <c r="L33464" s="172"/>
    </row>
    <row r="33465" spans="7:12" x14ac:dyDescent="0.15">
      <c r="G33465"/>
      <c r="H33465"/>
      <c r="I33465"/>
      <c r="J33465"/>
      <c r="K33465"/>
      <c r="L33465" s="172"/>
    </row>
    <row r="33466" spans="7:12" x14ac:dyDescent="0.15">
      <c r="G33466"/>
      <c r="H33466"/>
      <c r="I33466"/>
      <c r="J33466"/>
      <c r="K33466"/>
      <c r="L33466" s="172"/>
    </row>
    <row r="33467" spans="7:12" x14ac:dyDescent="0.15">
      <c r="G33467"/>
      <c r="H33467"/>
      <c r="I33467"/>
      <c r="J33467"/>
      <c r="K33467"/>
      <c r="L33467" s="172"/>
    </row>
    <row r="33468" spans="7:12" x14ac:dyDescent="0.15">
      <c r="G33468"/>
      <c r="H33468"/>
      <c r="I33468"/>
      <c r="J33468"/>
      <c r="K33468"/>
      <c r="L33468" s="172"/>
    </row>
    <row r="33469" spans="7:12" x14ac:dyDescent="0.15">
      <c r="G33469"/>
      <c r="H33469"/>
      <c r="I33469"/>
      <c r="J33469"/>
      <c r="K33469"/>
      <c r="L33469" s="172"/>
    </row>
    <row r="33470" spans="7:12" x14ac:dyDescent="0.15">
      <c r="G33470"/>
      <c r="H33470"/>
      <c r="I33470"/>
      <c r="J33470"/>
      <c r="K33470"/>
      <c r="L33470" s="172"/>
    </row>
    <row r="33471" spans="7:12" x14ac:dyDescent="0.15">
      <c r="G33471"/>
      <c r="H33471"/>
      <c r="I33471"/>
      <c r="J33471"/>
      <c r="K33471"/>
      <c r="L33471" s="172"/>
    </row>
    <row r="33472" spans="7:12" x14ac:dyDescent="0.15">
      <c r="G33472"/>
      <c r="H33472"/>
      <c r="I33472"/>
      <c r="J33472"/>
      <c r="K33472"/>
      <c r="L33472" s="172"/>
    </row>
    <row r="33473" spans="7:12" x14ac:dyDescent="0.15">
      <c r="G33473"/>
      <c r="H33473"/>
      <c r="I33473"/>
      <c r="J33473"/>
      <c r="K33473"/>
      <c r="L33473" s="172"/>
    </row>
    <row r="33474" spans="7:12" x14ac:dyDescent="0.15">
      <c r="G33474"/>
      <c r="H33474"/>
      <c r="I33474"/>
      <c r="J33474"/>
      <c r="K33474"/>
      <c r="L33474" s="172"/>
    </row>
    <row r="33475" spans="7:12" x14ac:dyDescent="0.15">
      <c r="G33475"/>
      <c r="H33475"/>
      <c r="I33475"/>
      <c r="J33475"/>
      <c r="K33475"/>
      <c r="L33475" s="172"/>
    </row>
    <row r="33476" spans="7:12" x14ac:dyDescent="0.15">
      <c r="G33476"/>
      <c r="H33476"/>
      <c r="I33476"/>
      <c r="J33476"/>
      <c r="K33476"/>
      <c r="L33476" s="172"/>
    </row>
    <row r="33477" spans="7:12" x14ac:dyDescent="0.15">
      <c r="G33477"/>
      <c r="H33477"/>
      <c r="I33477"/>
      <c r="J33477"/>
      <c r="K33477"/>
      <c r="L33477" s="172"/>
    </row>
    <row r="33478" spans="7:12" x14ac:dyDescent="0.15">
      <c r="G33478"/>
      <c r="H33478"/>
      <c r="I33478"/>
      <c r="J33478"/>
      <c r="K33478"/>
      <c r="L33478" s="172"/>
    </row>
    <row r="33479" spans="7:12" x14ac:dyDescent="0.15">
      <c r="G33479"/>
      <c r="H33479"/>
      <c r="I33479"/>
      <c r="J33479"/>
      <c r="K33479"/>
      <c r="L33479" s="172"/>
    </row>
    <row r="33480" spans="7:12" x14ac:dyDescent="0.15">
      <c r="G33480"/>
      <c r="H33480"/>
      <c r="I33480"/>
      <c r="J33480"/>
      <c r="K33480"/>
      <c r="L33480" s="172"/>
    </row>
    <row r="33481" spans="7:12" x14ac:dyDescent="0.15">
      <c r="G33481"/>
      <c r="H33481"/>
      <c r="I33481"/>
      <c r="J33481"/>
      <c r="K33481"/>
      <c r="L33481" s="172"/>
    </row>
    <row r="33482" spans="7:12" x14ac:dyDescent="0.15">
      <c r="G33482"/>
      <c r="H33482"/>
      <c r="I33482"/>
      <c r="J33482"/>
      <c r="K33482"/>
      <c r="L33482" s="172"/>
    </row>
    <row r="33483" spans="7:12" x14ac:dyDescent="0.15">
      <c r="G33483"/>
      <c r="H33483"/>
      <c r="I33483"/>
      <c r="J33483"/>
      <c r="K33483"/>
      <c r="L33483" s="172"/>
    </row>
    <row r="33484" spans="7:12" x14ac:dyDescent="0.15">
      <c r="G33484"/>
      <c r="H33484"/>
      <c r="I33484"/>
      <c r="J33484"/>
      <c r="K33484"/>
      <c r="L33484" s="172"/>
    </row>
    <row r="33485" spans="7:12" x14ac:dyDescent="0.15">
      <c r="G33485"/>
      <c r="H33485"/>
      <c r="I33485"/>
      <c r="J33485"/>
      <c r="K33485"/>
      <c r="L33485" s="172"/>
    </row>
    <row r="33486" spans="7:12" x14ac:dyDescent="0.15">
      <c r="G33486"/>
      <c r="H33486"/>
      <c r="I33486"/>
      <c r="J33486"/>
      <c r="K33486"/>
      <c r="L33486" s="172"/>
    </row>
    <row r="33487" spans="7:12" x14ac:dyDescent="0.15">
      <c r="G33487"/>
      <c r="H33487"/>
      <c r="I33487"/>
      <c r="J33487"/>
      <c r="K33487"/>
      <c r="L33487" s="172"/>
    </row>
    <row r="33488" spans="7:12" x14ac:dyDescent="0.15">
      <c r="G33488"/>
      <c r="H33488"/>
      <c r="I33488"/>
      <c r="J33488"/>
      <c r="K33488"/>
      <c r="L33488" s="172"/>
    </row>
    <row r="33489" spans="7:12" x14ac:dyDescent="0.15">
      <c r="G33489"/>
      <c r="H33489"/>
      <c r="I33489"/>
      <c r="J33489"/>
      <c r="K33489"/>
      <c r="L33489" s="172"/>
    </row>
    <row r="33490" spans="7:12" x14ac:dyDescent="0.15">
      <c r="G33490"/>
      <c r="H33490"/>
      <c r="I33490"/>
      <c r="J33490"/>
      <c r="K33490"/>
      <c r="L33490" s="172"/>
    </row>
    <row r="33491" spans="7:12" x14ac:dyDescent="0.15">
      <c r="G33491"/>
      <c r="H33491"/>
      <c r="I33491"/>
      <c r="J33491"/>
      <c r="K33491"/>
      <c r="L33491" s="172"/>
    </row>
    <row r="33492" spans="7:12" x14ac:dyDescent="0.15">
      <c r="G33492"/>
      <c r="H33492"/>
      <c r="I33492"/>
      <c r="J33492"/>
      <c r="K33492"/>
      <c r="L33492" s="172"/>
    </row>
    <row r="33493" spans="7:12" x14ac:dyDescent="0.15">
      <c r="G33493"/>
      <c r="H33493"/>
      <c r="I33493"/>
      <c r="J33493"/>
      <c r="K33493"/>
      <c r="L33493" s="172"/>
    </row>
    <row r="33494" spans="7:12" x14ac:dyDescent="0.15">
      <c r="G33494"/>
      <c r="H33494"/>
      <c r="I33494"/>
      <c r="J33494"/>
      <c r="K33494"/>
      <c r="L33494" s="172"/>
    </row>
    <row r="33495" spans="7:12" x14ac:dyDescent="0.15">
      <c r="G33495"/>
      <c r="H33495"/>
      <c r="I33495"/>
      <c r="J33495"/>
      <c r="K33495"/>
      <c r="L33495" s="172"/>
    </row>
    <row r="33496" spans="7:12" x14ac:dyDescent="0.15">
      <c r="G33496"/>
      <c r="H33496"/>
      <c r="I33496"/>
      <c r="J33496"/>
      <c r="K33496"/>
      <c r="L33496" s="172"/>
    </row>
    <row r="33497" spans="7:12" x14ac:dyDescent="0.15">
      <c r="G33497"/>
      <c r="H33497"/>
      <c r="I33497"/>
      <c r="J33497"/>
      <c r="K33497"/>
      <c r="L33497" s="172"/>
    </row>
    <row r="33498" spans="7:12" x14ac:dyDescent="0.15">
      <c r="G33498"/>
      <c r="H33498"/>
      <c r="I33498"/>
      <c r="J33498"/>
      <c r="K33498"/>
      <c r="L33498" s="172"/>
    </row>
    <row r="33499" spans="7:12" x14ac:dyDescent="0.15">
      <c r="G33499"/>
      <c r="H33499"/>
      <c r="I33499"/>
      <c r="J33499"/>
      <c r="K33499"/>
      <c r="L33499" s="172"/>
    </row>
    <row r="33500" spans="7:12" x14ac:dyDescent="0.15">
      <c r="G33500"/>
      <c r="H33500"/>
      <c r="I33500"/>
      <c r="J33500"/>
      <c r="K33500"/>
      <c r="L33500" s="172"/>
    </row>
    <row r="33501" spans="7:12" x14ac:dyDescent="0.15">
      <c r="G33501"/>
      <c r="H33501"/>
      <c r="I33501"/>
      <c r="J33501"/>
      <c r="K33501"/>
      <c r="L33501" s="172"/>
    </row>
    <row r="33502" spans="7:12" x14ac:dyDescent="0.15">
      <c r="G33502"/>
      <c r="H33502"/>
      <c r="I33502"/>
      <c r="J33502"/>
      <c r="K33502"/>
      <c r="L33502" s="172"/>
    </row>
    <row r="33503" spans="7:12" x14ac:dyDescent="0.15">
      <c r="G33503"/>
      <c r="H33503"/>
      <c r="I33503"/>
      <c r="J33503"/>
      <c r="K33503"/>
      <c r="L33503" s="172"/>
    </row>
    <row r="33504" spans="7:12" x14ac:dyDescent="0.15">
      <c r="G33504"/>
      <c r="H33504"/>
      <c r="I33504"/>
      <c r="J33504"/>
      <c r="K33504"/>
      <c r="L33504" s="172"/>
    </row>
    <row r="33505" spans="7:12" x14ac:dyDescent="0.15">
      <c r="G33505"/>
      <c r="H33505"/>
      <c r="I33505"/>
      <c r="J33505"/>
      <c r="K33505"/>
      <c r="L33505" s="172"/>
    </row>
    <row r="33506" spans="7:12" x14ac:dyDescent="0.15">
      <c r="G33506"/>
      <c r="H33506"/>
      <c r="I33506"/>
      <c r="J33506"/>
      <c r="K33506"/>
      <c r="L33506" s="172"/>
    </row>
    <row r="33507" spans="7:12" x14ac:dyDescent="0.15">
      <c r="G33507"/>
      <c r="H33507"/>
      <c r="I33507"/>
      <c r="J33507"/>
      <c r="K33507"/>
      <c r="L33507" s="172"/>
    </row>
    <row r="33508" spans="7:12" x14ac:dyDescent="0.15">
      <c r="G33508"/>
      <c r="H33508"/>
      <c r="I33508"/>
      <c r="J33508"/>
      <c r="K33508"/>
      <c r="L33508" s="172"/>
    </row>
    <row r="33509" spans="7:12" x14ac:dyDescent="0.15">
      <c r="G33509"/>
      <c r="H33509"/>
      <c r="I33509"/>
      <c r="J33509"/>
      <c r="K33509"/>
      <c r="L33509" s="172"/>
    </row>
    <row r="33510" spans="7:12" x14ac:dyDescent="0.15">
      <c r="G33510"/>
      <c r="H33510"/>
      <c r="I33510"/>
      <c r="J33510"/>
      <c r="K33510"/>
      <c r="L33510" s="172"/>
    </row>
    <row r="33511" spans="7:12" x14ac:dyDescent="0.15">
      <c r="G33511"/>
      <c r="H33511"/>
      <c r="I33511"/>
      <c r="J33511"/>
      <c r="K33511"/>
      <c r="L33511" s="172"/>
    </row>
    <row r="33512" spans="7:12" x14ac:dyDescent="0.15">
      <c r="G33512"/>
      <c r="H33512"/>
      <c r="I33512"/>
      <c r="J33512"/>
      <c r="K33512"/>
      <c r="L33512" s="172"/>
    </row>
    <row r="33513" spans="7:12" x14ac:dyDescent="0.15">
      <c r="G33513"/>
      <c r="H33513"/>
      <c r="I33513"/>
      <c r="J33513"/>
      <c r="K33513"/>
      <c r="L33513" s="172"/>
    </row>
    <row r="33514" spans="7:12" x14ac:dyDescent="0.15">
      <c r="G33514"/>
      <c r="H33514"/>
      <c r="I33514"/>
      <c r="J33514"/>
      <c r="K33514"/>
      <c r="L33514" s="172"/>
    </row>
    <row r="33515" spans="7:12" x14ac:dyDescent="0.15">
      <c r="G33515"/>
      <c r="H33515"/>
      <c r="I33515"/>
      <c r="J33515"/>
      <c r="K33515"/>
      <c r="L33515" s="172"/>
    </row>
    <row r="33516" spans="7:12" x14ac:dyDescent="0.15">
      <c r="G33516"/>
      <c r="H33516"/>
      <c r="I33516"/>
      <c r="J33516"/>
      <c r="K33516"/>
      <c r="L33516" s="172"/>
    </row>
    <row r="33517" spans="7:12" x14ac:dyDescent="0.15">
      <c r="G33517"/>
      <c r="H33517"/>
      <c r="I33517"/>
      <c r="J33517"/>
      <c r="K33517"/>
      <c r="L33517" s="172"/>
    </row>
    <row r="33518" spans="7:12" x14ac:dyDescent="0.15">
      <c r="G33518"/>
      <c r="H33518"/>
      <c r="I33518"/>
      <c r="J33518"/>
      <c r="K33518"/>
      <c r="L33518" s="172"/>
    </row>
    <row r="33519" spans="7:12" x14ac:dyDescent="0.15">
      <c r="G33519"/>
      <c r="H33519"/>
      <c r="I33519"/>
      <c r="J33519"/>
      <c r="K33519"/>
      <c r="L33519" s="172"/>
    </row>
    <row r="33520" spans="7:12" x14ac:dyDescent="0.15">
      <c r="G33520"/>
      <c r="H33520"/>
      <c r="I33520"/>
      <c r="J33520"/>
      <c r="K33520"/>
      <c r="L33520" s="172"/>
    </row>
    <row r="33521" spans="7:12" x14ac:dyDescent="0.15">
      <c r="G33521"/>
      <c r="H33521"/>
      <c r="I33521"/>
      <c r="J33521"/>
      <c r="K33521"/>
      <c r="L33521" s="172"/>
    </row>
    <row r="33522" spans="7:12" x14ac:dyDescent="0.15">
      <c r="G33522"/>
      <c r="H33522"/>
      <c r="I33522"/>
      <c r="J33522"/>
      <c r="K33522"/>
      <c r="L33522" s="172"/>
    </row>
    <row r="33523" spans="7:12" x14ac:dyDescent="0.15">
      <c r="G33523"/>
      <c r="H33523"/>
      <c r="I33523"/>
      <c r="J33523"/>
      <c r="K33523"/>
      <c r="L33523" s="172"/>
    </row>
    <row r="33524" spans="7:12" x14ac:dyDescent="0.15">
      <c r="G33524"/>
      <c r="H33524"/>
      <c r="I33524"/>
      <c r="J33524"/>
      <c r="K33524"/>
      <c r="L33524" s="172"/>
    </row>
    <row r="33525" spans="7:12" x14ac:dyDescent="0.15">
      <c r="G33525"/>
      <c r="H33525"/>
      <c r="I33525"/>
      <c r="J33525"/>
      <c r="K33525"/>
      <c r="L33525" s="172"/>
    </row>
    <row r="33526" spans="7:12" x14ac:dyDescent="0.15">
      <c r="G33526"/>
      <c r="H33526"/>
      <c r="I33526"/>
      <c r="J33526"/>
      <c r="K33526"/>
      <c r="L33526" s="172"/>
    </row>
    <row r="33527" spans="7:12" x14ac:dyDescent="0.15">
      <c r="G33527"/>
      <c r="H33527"/>
      <c r="I33527"/>
      <c r="J33527"/>
      <c r="K33527"/>
      <c r="L33527" s="172"/>
    </row>
    <row r="33528" spans="7:12" x14ac:dyDescent="0.15">
      <c r="G33528"/>
      <c r="H33528"/>
      <c r="I33528"/>
      <c r="J33528"/>
      <c r="K33528"/>
      <c r="L33528" s="172"/>
    </row>
    <row r="33529" spans="7:12" x14ac:dyDescent="0.15">
      <c r="G33529"/>
      <c r="H33529"/>
      <c r="I33529"/>
      <c r="J33529"/>
      <c r="K33529"/>
      <c r="L33529" s="172"/>
    </row>
    <row r="33530" spans="7:12" x14ac:dyDescent="0.15">
      <c r="G33530"/>
      <c r="H33530"/>
      <c r="I33530"/>
      <c r="J33530"/>
      <c r="K33530"/>
      <c r="L33530" s="172"/>
    </row>
    <row r="33531" spans="7:12" x14ac:dyDescent="0.15">
      <c r="G33531"/>
      <c r="H33531"/>
      <c r="I33531"/>
      <c r="J33531"/>
      <c r="K33531"/>
      <c r="L33531" s="172"/>
    </row>
    <row r="33532" spans="7:12" x14ac:dyDescent="0.15">
      <c r="G33532"/>
      <c r="H33532"/>
      <c r="I33532"/>
      <c r="J33532"/>
      <c r="K33532"/>
      <c r="L33532" s="172"/>
    </row>
    <row r="33533" spans="7:12" x14ac:dyDescent="0.15">
      <c r="G33533"/>
      <c r="H33533"/>
      <c r="I33533"/>
      <c r="J33533"/>
      <c r="K33533"/>
      <c r="L33533" s="172"/>
    </row>
    <row r="33534" spans="7:12" x14ac:dyDescent="0.15">
      <c r="G33534"/>
      <c r="H33534"/>
      <c r="I33534"/>
      <c r="J33534"/>
      <c r="K33534"/>
      <c r="L33534" s="172"/>
    </row>
    <row r="33535" spans="7:12" x14ac:dyDescent="0.15">
      <c r="G33535"/>
      <c r="H33535"/>
      <c r="I33535"/>
      <c r="J33535"/>
      <c r="K33535"/>
      <c r="L33535" s="172"/>
    </row>
    <row r="33536" spans="7:12" x14ac:dyDescent="0.15">
      <c r="G33536"/>
      <c r="H33536"/>
      <c r="I33536"/>
      <c r="J33536"/>
      <c r="K33536"/>
      <c r="L33536" s="172"/>
    </row>
    <row r="33537" spans="7:12" x14ac:dyDescent="0.15">
      <c r="G33537"/>
      <c r="H33537"/>
      <c r="I33537"/>
      <c r="J33537"/>
      <c r="K33537"/>
      <c r="L33537" s="172"/>
    </row>
    <row r="33538" spans="7:12" x14ac:dyDescent="0.15">
      <c r="G33538"/>
      <c r="H33538"/>
      <c r="I33538"/>
      <c r="J33538"/>
      <c r="K33538"/>
      <c r="L33538" s="172"/>
    </row>
    <row r="33539" spans="7:12" x14ac:dyDescent="0.15">
      <c r="G33539"/>
      <c r="H33539"/>
      <c r="I33539"/>
      <c r="J33539"/>
      <c r="K33539"/>
      <c r="L33539" s="172"/>
    </row>
    <row r="33540" spans="7:12" x14ac:dyDescent="0.15">
      <c r="G33540"/>
      <c r="H33540"/>
      <c r="I33540"/>
      <c r="J33540"/>
      <c r="K33540"/>
      <c r="L33540" s="172"/>
    </row>
    <row r="33541" spans="7:12" x14ac:dyDescent="0.15">
      <c r="G33541"/>
      <c r="H33541"/>
      <c r="I33541"/>
      <c r="J33541"/>
      <c r="K33541"/>
      <c r="L33541" s="172"/>
    </row>
    <row r="33542" spans="7:12" x14ac:dyDescent="0.15">
      <c r="G33542"/>
      <c r="H33542"/>
      <c r="I33542"/>
      <c r="J33542"/>
      <c r="K33542"/>
      <c r="L33542" s="172"/>
    </row>
    <row r="33543" spans="7:12" x14ac:dyDescent="0.15">
      <c r="G33543"/>
      <c r="H33543"/>
      <c r="I33543"/>
      <c r="J33543"/>
      <c r="K33543"/>
      <c r="L33543" s="172"/>
    </row>
    <row r="33544" spans="7:12" x14ac:dyDescent="0.15">
      <c r="G33544"/>
      <c r="H33544"/>
      <c r="I33544"/>
      <c r="J33544"/>
      <c r="K33544"/>
      <c r="L33544" s="172"/>
    </row>
    <row r="33545" spans="7:12" x14ac:dyDescent="0.15">
      <c r="G33545"/>
      <c r="H33545"/>
      <c r="I33545"/>
      <c r="J33545"/>
      <c r="K33545"/>
      <c r="L33545" s="172"/>
    </row>
    <row r="33546" spans="7:12" x14ac:dyDescent="0.15">
      <c r="G33546"/>
      <c r="H33546"/>
      <c r="I33546"/>
      <c r="J33546"/>
      <c r="K33546"/>
      <c r="L33546" s="172"/>
    </row>
    <row r="33547" spans="7:12" x14ac:dyDescent="0.15">
      <c r="G33547"/>
      <c r="H33547"/>
      <c r="I33547"/>
      <c r="J33547"/>
      <c r="K33547"/>
      <c r="L33547" s="172"/>
    </row>
    <row r="33548" spans="7:12" x14ac:dyDescent="0.15">
      <c r="G33548"/>
      <c r="H33548"/>
      <c r="I33548"/>
      <c r="J33548"/>
      <c r="K33548"/>
      <c r="L33548" s="172"/>
    </row>
    <row r="33549" spans="7:12" x14ac:dyDescent="0.15">
      <c r="G33549"/>
      <c r="H33549"/>
      <c r="I33549"/>
      <c r="J33549"/>
      <c r="K33549"/>
      <c r="L33549" s="172"/>
    </row>
    <row r="33550" spans="7:12" x14ac:dyDescent="0.15">
      <c r="G33550"/>
      <c r="H33550"/>
      <c r="I33550"/>
      <c r="J33550"/>
      <c r="K33550"/>
      <c r="L33550" s="172"/>
    </row>
    <row r="33551" spans="7:12" x14ac:dyDescent="0.15">
      <c r="G33551"/>
      <c r="H33551"/>
      <c r="I33551"/>
      <c r="J33551"/>
      <c r="K33551"/>
      <c r="L33551" s="172"/>
    </row>
    <row r="33552" spans="7:12" x14ac:dyDescent="0.15">
      <c r="G33552"/>
      <c r="H33552"/>
      <c r="I33552"/>
      <c r="J33552"/>
      <c r="K33552"/>
      <c r="L33552" s="172"/>
    </row>
    <row r="33553" spans="7:12" x14ac:dyDescent="0.15">
      <c r="G33553"/>
      <c r="H33553"/>
      <c r="I33553"/>
      <c r="J33553"/>
      <c r="K33553"/>
      <c r="L33553" s="172"/>
    </row>
    <row r="33554" spans="7:12" x14ac:dyDescent="0.15">
      <c r="G33554"/>
      <c r="H33554"/>
      <c r="I33554"/>
      <c r="J33554"/>
      <c r="K33554"/>
      <c r="L33554" s="172"/>
    </row>
    <row r="33555" spans="7:12" x14ac:dyDescent="0.15">
      <c r="G33555"/>
      <c r="H33555"/>
      <c r="I33555"/>
      <c r="J33555"/>
      <c r="K33555"/>
      <c r="L33555" s="172"/>
    </row>
    <row r="33556" spans="7:12" x14ac:dyDescent="0.15">
      <c r="G33556"/>
      <c r="H33556"/>
      <c r="I33556"/>
      <c r="J33556"/>
      <c r="K33556"/>
      <c r="L33556" s="172"/>
    </row>
    <row r="33557" spans="7:12" x14ac:dyDescent="0.15">
      <c r="G33557"/>
      <c r="H33557"/>
      <c r="I33557"/>
      <c r="J33557"/>
      <c r="K33557"/>
      <c r="L33557" s="172"/>
    </row>
    <row r="33558" spans="7:12" x14ac:dyDescent="0.15">
      <c r="G33558"/>
      <c r="H33558"/>
      <c r="I33558"/>
      <c r="J33558"/>
      <c r="K33558"/>
      <c r="L33558" s="172"/>
    </row>
    <row r="33559" spans="7:12" x14ac:dyDescent="0.15">
      <c r="G33559"/>
      <c r="H33559"/>
      <c r="I33559"/>
      <c r="J33559"/>
      <c r="K33559"/>
      <c r="L33559" s="172"/>
    </row>
    <row r="33560" spans="7:12" x14ac:dyDescent="0.15">
      <c r="G33560"/>
      <c r="H33560"/>
      <c r="I33560"/>
      <c r="J33560"/>
      <c r="K33560"/>
      <c r="L33560" s="172"/>
    </row>
    <row r="33561" spans="7:12" x14ac:dyDescent="0.15">
      <c r="G33561"/>
      <c r="H33561"/>
      <c r="I33561"/>
      <c r="J33561"/>
      <c r="K33561"/>
      <c r="L33561" s="172"/>
    </row>
    <row r="33562" spans="7:12" x14ac:dyDescent="0.15">
      <c r="G33562"/>
      <c r="H33562"/>
      <c r="I33562"/>
      <c r="J33562"/>
      <c r="K33562"/>
      <c r="L33562" s="172"/>
    </row>
    <row r="33563" spans="7:12" x14ac:dyDescent="0.15">
      <c r="G33563"/>
      <c r="H33563"/>
      <c r="I33563"/>
      <c r="J33563"/>
      <c r="K33563"/>
      <c r="L33563" s="172"/>
    </row>
    <row r="33564" spans="7:12" x14ac:dyDescent="0.15">
      <c r="G33564"/>
      <c r="H33564"/>
      <c r="I33564"/>
      <c r="J33564"/>
      <c r="K33564"/>
      <c r="L33564" s="172"/>
    </row>
    <row r="33565" spans="7:12" x14ac:dyDescent="0.15">
      <c r="G33565"/>
      <c r="H33565"/>
      <c r="I33565"/>
      <c r="J33565"/>
      <c r="K33565"/>
      <c r="L33565" s="172"/>
    </row>
    <row r="33566" spans="7:12" x14ac:dyDescent="0.15">
      <c r="G33566"/>
      <c r="H33566"/>
      <c r="I33566"/>
      <c r="J33566"/>
      <c r="K33566"/>
      <c r="L33566" s="172"/>
    </row>
    <row r="33567" spans="7:12" x14ac:dyDescent="0.15">
      <c r="G33567"/>
      <c r="H33567"/>
      <c r="I33567"/>
      <c r="J33567"/>
      <c r="K33567"/>
      <c r="L33567" s="172"/>
    </row>
    <row r="33568" spans="7:12" x14ac:dyDescent="0.15">
      <c r="G33568"/>
      <c r="H33568"/>
      <c r="I33568"/>
      <c r="J33568"/>
      <c r="K33568"/>
      <c r="L33568" s="172"/>
    </row>
    <row r="33569" spans="7:12" x14ac:dyDescent="0.15">
      <c r="G33569"/>
      <c r="H33569"/>
      <c r="I33569"/>
      <c r="J33569"/>
      <c r="K33569"/>
      <c r="L33569" s="172"/>
    </row>
    <row r="33570" spans="7:12" x14ac:dyDescent="0.15">
      <c r="G33570"/>
      <c r="H33570"/>
      <c r="I33570"/>
      <c r="J33570"/>
      <c r="K33570"/>
      <c r="L33570" s="172"/>
    </row>
    <row r="33571" spans="7:12" x14ac:dyDescent="0.15">
      <c r="G33571"/>
      <c r="H33571"/>
      <c r="I33571"/>
      <c r="J33571"/>
      <c r="K33571"/>
      <c r="L33571" s="172"/>
    </row>
    <row r="33572" spans="7:12" x14ac:dyDescent="0.15">
      <c r="G33572"/>
      <c r="H33572"/>
      <c r="I33572"/>
      <c r="J33572"/>
      <c r="K33572"/>
      <c r="L33572" s="172"/>
    </row>
    <row r="33573" spans="7:12" x14ac:dyDescent="0.15">
      <c r="G33573"/>
      <c r="H33573"/>
      <c r="I33573"/>
      <c r="J33573"/>
      <c r="K33573"/>
      <c r="L33573" s="172"/>
    </row>
    <row r="33574" spans="7:12" x14ac:dyDescent="0.15">
      <c r="G33574"/>
      <c r="H33574"/>
      <c r="I33574"/>
      <c r="J33574"/>
      <c r="K33574"/>
      <c r="L33574" s="172"/>
    </row>
    <row r="33575" spans="7:12" x14ac:dyDescent="0.15">
      <c r="G33575"/>
      <c r="H33575"/>
      <c r="I33575"/>
      <c r="J33575"/>
      <c r="K33575"/>
      <c r="L33575" s="172"/>
    </row>
    <row r="33576" spans="7:12" x14ac:dyDescent="0.15">
      <c r="G33576"/>
      <c r="H33576"/>
      <c r="I33576"/>
      <c r="J33576"/>
      <c r="K33576"/>
      <c r="L33576" s="172"/>
    </row>
    <row r="33577" spans="7:12" x14ac:dyDescent="0.15">
      <c r="G33577"/>
      <c r="H33577"/>
      <c r="I33577"/>
      <c r="J33577"/>
      <c r="K33577"/>
      <c r="L33577" s="172"/>
    </row>
    <row r="33578" spans="7:12" x14ac:dyDescent="0.15">
      <c r="G33578"/>
      <c r="H33578"/>
      <c r="I33578"/>
      <c r="J33578"/>
      <c r="K33578"/>
      <c r="L33578" s="172"/>
    </row>
    <row r="33579" spans="7:12" x14ac:dyDescent="0.15">
      <c r="G33579"/>
      <c r="H33579"/>
      <c r="I33579"/>
      <c r="J33579"/>
      <c r="K33579"/>
      <c r="L33579" s="172"/>
    </row>
    <row r="33580" spans="7:12" x14ac:dyDescent="0.15">
      <c r="G33580"/>
      <c r="H33580"/>
      <c r="I33580"/>
      <c r="J33580"/>
      <c r="K33580"/>
      <c r="L33580" s="172"/>
    </row>
    <row r="33581" spans="7:12" x14ac:dyDescent="0.15">
      <c r="G33581"/>
      <c r="H33581"/>
      <c r="I33581"/>
      <c r="J33581"/>
      <c r="K33581"/>
      <c r="L33581" s="172"/>
    </row>
    <row r="33582" spans="7:12" x14ac:dyDescent="0.15">
      <c r="G33582"/>
      <c r="H33582"/>
      <c r="I33582"/>
      <c r="J33582"/>
      <c r="K33582"/>
      <c r="L33582" s="172"/>
    </row>
    <row r="33583" spans="7:12" x14ac:dyDescent="0.15">
      <c r="G33583"/>
      <c r="H33583"/>
      <c r="I33583"/>
      <c r="J33583"/>
      <c r="K33583"/>
      <c r="L33583" s="172"/>
    </row>
    <row r="33584" spans="7:12" x14ac:dyDescent="0.15">
      <c r="G33584"/>
      <c r="H33584"/>
      <c r="I33584"/>
      <c r="J33584"/>
      <c r="K33584"/>
      <c r="L33584" s="172"/>
    </row>
    <row r="33585" spans="7:12" x14ac:dyDescent="0.15">
      <c r="G33585"/>
      <c r="H33585"/>
      <c r="I33585"/>
      <c r="J33585"/>
      <c r="K33585"/>
      <c r="L33585" s="172"/>
    </row>
    <row r="33586" spans="7:12" x14ac:dyDescent="0.15">
      <c r="G33586"/>
      <c r="H33586"/>
      <c r="I33586"/>
      <c r="J33586"/>
      <c r="K33586"/>
      <c r="L33586" s="172"/>
    </row>
    <row r="33587" spans="7:12" x14ac:dyDescent="0.15">
      <c r="G33587"/>
      <c r="H33587"/>
      <c r="I33587"/>
      <c r="J33587"/>
      <c r="K33587"/>
      <c r="L33587" s="172"/>
    </row>
    <row r="33588" spans="7:12" x14ac:dyDescent="0.15">
      <c r="G33588"/>
      <c r="H33588"/>
      <c r="I33588"/>
      <c r="J33588"/>
      <c r="K33588"/>
      <c r="L33588" s="172"/>
    </row>
    <row r="33589" spans="7:12" x14ac:dyDescent="0.15">
      <c r="G33589"/>
      <c r="H33589"/>
      <c r="I33589"/>
      <c r="J33589"/>
      <c r="K33589"/>
      <c r="L33589" s="172"/>
    </row>
    <row r="33590" spans="7:12" x14ac:dyDescent="0.15">
      <c r="G33590"/>
      <c r="H33590"/>
      <c r="I33590"/>
      <c r="J33590"/>
      <c r="K33590"/>
      <c r="L33590" s="172"/>
    </row>
    <row r="33591" spans="7:12" x14ac:dyDescent="0.15">
      <c r="G33591"/>
      <c r="H33591"/>
      <c r="I33591"/>
      <c r="J33591"/>
      <c r="K33591"/>
      <c r="L33591" s="172"/>
    </row>
    <row r="33592" spans="7:12" x14ac:dyDescent="0.15">
      <c r="G33592"/>
      <c r="H33592"/>
      <c r="I33592"/>
      <c r="J33592"/>
      <c r="K33592"/>
      <c r="L33592" s="172"/>
    </row>
    <row r="33593" spans="7:12" x14ac:dyDescent="0.15">
      <c r="G33593"/>
      <c r="H33593"/>
      <c r="I33593"/>
      <c r="J33593"/>
      <c r="K33593"/>
      <c r="L33593" s="172"/>
    </row>
    <row r="33594" spans="7:12" x14ac:dyDescent="0.15">
      <c r="G33594"/>
      <c r="H33594"/>
      <c r="I33594"/>
      <c r="J33594"/>
      <c r="K33594"/>
      <c r="L33594" s="172"/>
    </row>
    <row r="33595" spans="7:12" x14ac:dyDescent="0.15">
      <c r="G33595"/>
      <c r="H33595"/>
      <c r="I33595"/>
      <c r="J33595"/>
      <c r="K33595"/>
      <c r="L33595" s="172"/>
    </row>
    <row r="33596" spans="7:12" x14ac:dyDescent="0.15">
      <c r="G33596"/>
      <c r="H33596"/>
      <c r="I33596"/>
      <c r="J33596"/>
      <c r="K33596"/>
      <c r="L33596" s="172"/>
    </row>
    <row r="33597" spans="7:12" x14ac:dyDescent="0.15">
      <c r="G33597"/>
      <c r="H33597"/>
      <c r="I33597"/>
      <c r="J33597"/>
      <c r="K33597"/>
      <c r="L33597" s="172"/>
    </row>
    <row r="33598" spans="7:12" x14ac:dyDescent="0.15">
      <c r="G33598"/>
      <c r="H33598"/>
      <c r="I33598"/>
      <c r="J33598"/>
      <c r="K33598"/>
      <c r="L33598" s="172"/>
    </row>
    <row r="33599" spans="7:12" x14ac:dyDescent="0.15">
      <c r="G33599"/>
      <c r="H33599"/>
      <c r="I33599"/>
      <c r="J33599"/>
      <c r="K33599"/>
      <c r="L33599" s="172"/>
    </row>
    <row r="33600" spans="7:12" x14ac:dyDescent="0.15">
      <c r="G33600"/>
      <c r="H33600"/>
      <c r="I33600"/>
      <c r="J33600"/>
      <c r="K33600"/>
      <c r="L33600" s="172"/>
    </row>
    <row r="33601" spans="7:12" x14ac:dyDescent="0.15">
      <c r="G33601"/>
      <c r="H33601"/>
      <c r="I33601"/>
      <c r="J33601"/>
      <c r="K33601"/>
      <c r="L33601" s="172"/>
    </row>
    <row r="33602" spans="7:12" x14ac:dyDescent="0.15">
      <c r="G33602"/>
      <c r="H33602"/>
      <c r="I33602"/>
      <c r="J33602"/>
      <c r="K33602"/>
      <c r="L33602" s="172"/>
    </row>
    <row r="33603" spans="7:12" x14ac:dyDescent="0.15">
      <c r="G33603"/>
      <c r="H33603"/>
      <c r="I33603"/>
      <c r="J33603"/>
      <c r="K33603"/>
      <c r="L33603" s="172"/>
    </row>
    <row r="33604" spans="7:12" x14ac:dyDescent="0.15">
      <c r="G33604"/>
      <c r="H33604"/>
      <c r="I33604"/>
      <c r="J33604"/>
      <c r="K33604"/>
      <c r="L33604" s="172"/>
    </row>
    <row r="33605" spans="7:12" x14ac:dyDescent="0.15">
      <c r="G33605"/>
      <c r="H33605"/>
      <c r="I33605"/>
      <c r="J33605"/>
      <c r="K33605"/>
      <c r="L33605" s="172"/>
    </row>
    <row r="33606" spans="7:12" x14ac:dyDescent="0.15">
      <c r="G33606"/>
      <c r="H33606"/>
      <c r="I33606"/>
      <c r="J33606"/>
      <c r="K33606"/>
      <c r="L33606" s="172"/>
    </row>
    <row r="33607" spans="7:12" x14ac:dyDescent="0.15">
      <c r="G33607"/>
      <c r="H33607"/>
      <c r="I33607"/>
      <c r="J33607"/>
      <c r="K33607"/>
      <c r="L33607" s="172"/>
    </row>
    <row r="33608" spans="7:12" x14ac:dyDescent="0.15">
      <c r="G33608"/>
      <c r="H33608"/>
      <c r="I33608"/>
      <c r="J33608"/>
      <c r="K33608"/>
      <c r="L33608" s="172"/>
    </row>
    <row r="33609" spans="7:12" x14ac:dyDescent="0.15">
      <c r="G33609"/>
      <c r="H33609"/>
      <c r="I33609"/>
      <c r="J33609"/>
      <c r="K33609"/>
      <c r="L33609" s="172"/>
    </row>
    <row r="33610" spans="7:12" x14ac:dyDescent="0.15">
      <c r="G33610"/>
      <c r="H33610"/>
      <c r="I33610"/>
      <c r="J33610"/>
      <c r="K33610"/>
      <c r="L33610" s="172"/>
    </row>
    <row r="33611" spans="7:12" x14ac:dyDescent="0.15">
      <c r="G33611"/>
      <c r="H33611"/>
      <c r="I33611"/>
      <c r="J33611"/>
      <c r="K33611"/>
      <c r="L33611" s="172"/>
    </row>
    <row r="33612" spans="7:12" x14ac:dyDescent="0.15">
      <c r="G33612"/>
      <c r="H33612"/>
      <c r="I33612"/>
      <c r="J33612"/>
      <c r="K33612"/>
      <c r="L33612" s="172"/>
    </row>
    <row r="33613" spans="7:12" x14ac:dyDescent="0.15">
      <c r="G33613"/>
      <c r="H33613"/>
      <c r="I33613"/>
      <c r="J33613"/>
      <c r="K33613"/>
      <c r="L33613" s="172"/>
    </row>
    <row r="33614" spans="7:12" x14ac:dyDescent="0.15">
      <c r="G33614"/>
      <c r="H33614"/>
      <c r="I33614"/>
      <c r="J33614"/>
      <c r="K33614"/>
      <c r="L33614" s="172"/>
    </row>
    <row r="33615" spans="7:12" x14ac:dyDescent="0.15">
      <c r="G33615"/>
      <c r="H33615"/>
      <c r="I33615"/>
      <c r="J33615"/>
      <c r="K33615"/>
      <c r="L33615" s="172"/>
    </row>
    <row r="33616" spans="7:12" x14ac:dyDescent="0.15">
      <c r="G33616"/>
      <c r="H33616"/>
      <c r="I33616"/>
      <c r="J33616"/>
      <c r="K33616"/>
      <c r="L33616" s="172"/>
    </row>
    <row r="33617" spans="7:12" x14ac:dyDescent="0.15">
      <c r="G33617"/>
      <c r="H33617"/>
      <c r="I33617"/>
      <c r="J33617"/>
      <c r="K33617"/>
      <c r="L33617" s="172"/>
    </row>
    <row r="33618" spans="7:12" x14ac:dyDescent="0.15">
      <c r="G33618"/>
      <c r="H33618"/>
      <c r="I33618"/>
      <c r="J33618"/>
      <c r="K33618"/>
      <c r="L33618" s="172"/>
    </row>
    <row r="33619" spans="7:12" x14ac:dyDescent="0.15">
      <c r="G33619"/>
      <c r="H33619"/>
      <c r="I33619"/>
      <c r="J33619"/>
      <c r="K33619"/>
      <c r="L33619" s="172"/>
    </row>
    <row r="33620" spans="7:12" x14ac:dyDescent="0.15">
      <c r="G33620"/>
      <c r="H33620"/>
      <c r="I33620"/>
      <c r="J33620"/>
      <c r="K33620"/>
      <c r="L33620" s="172"/>
    </row>
    <row r="33621" spans="7:12" x14ac:dyDescent="0.15">
      <c r="G33621"/>
      <c r="H33621"/>
      <c r="I33621"/>
      <c r="J33621"/>
      <c r="K33621"/>
      <c r="L33621" s="172"/>
    </row>
    <row r="33622" spans="7:12" x14ac:dyDescent="0.15">
      <c r="G33622"/>
      <c r="H33622"/>
      <c r="I33622"/>
      <c r="J33622"/>
      <c r="K33622"/>
      <c r="L33622" s="172"/>
    </row>
    <row r="33623" spans="7:12" x14ac:dyDescent="0.15">
      <c r="G33623"/>
      <c r="H33623"/>
      <c r="I33623"/>
      <c r="J33623"/>
      <c r="K33623"/>
      <c r="L33623" s="172"/>
    </row>
    <row r="33624" spans="7:12" x14ac:dyDescent="0.15">
      <c r="G33624"/>
      <c r="H33624"/>
      <c r="I33624"/>
      <c r="J33624"/>
      <c r="K33624"/>
      <c r="L33624" s="172"/>
    </row>
    <row r="33625" spans="7:12" x14ac:dyDescent="0.15">
      <c r="G33625"/>
      <c r="H33625"/>
      <c r="I33625"/>
      <c r="J33625"/>
      <c r="K33625"/>
      <c r="L33625" s="172"/>
    </row>
    <row r="33626" spans="7:12" x14ac:dyDescent="0.15">
      <c r="G33626"/>
      <c r="H33626"/>
      <c r="I33626"/>
      <c r="J33626"/>
      <c r="K33626"/>
      <c r="L33626" s="172"/>
    </row>
    <row r="33627" spans="7:12" x14ac:dyDescent="0.15">
      <c r="G33627"/>
      <c r="H33627"/>
      <c r="I33627"/>
      <c r="J33627"/>
      <c r="K33627"/>
      <c r="L33627" s="172"/>
    </row>
    <row r="33628" spans="7:12" x14ac:dyDescent="0.15">
      <c r="G33628"/>
      <c r="H33628"/>
      <c r="I33628"/>
      <c r="J33628"/>
      <c r="K33628"/>
      <c r="L33628" s="172"/>
    </row>
    <row r="33629" spans="7:12" x14ac:dyDescent="0.15">
      <c r="G33629"/>
      <c r="H33629"/>
      <c r="I33629"/>
      <c r="J33629"/>
      <c r="K33629"/>
      <c r="L33629" s="172"/>
    </row>
    <row r="33630" spans="7:12" x14ac:dyDescent="0.15">
      <c r="G33630"/>
      <c r="H33630"/>
      <c r="I33630"/>
      <c r="J33630"/>
      <c r="K33630"/>
      <c r="L33630" s="172"/>
    </row>
    <row r="33631" spans="7:12" x14ac:dyDescent="0.15">
      <c r="G33631"/>
      <c r="H33631"/>
      <c r="I33631"/>
      <c r="J33631"/>
      <c r="K33631"/>
      <c r="L33631" s="172"/>
    </row>
    <row r="33632" spans="7:12" x14ac:dyDescent="0.15">
      <c r="G33632"/>
      <c r="H33632"/>
      <c r="I33632"/>
      <c r="J33632"/>
      <c r="K33632"/>
      <c r="L33632" s="172"/>
    </row>
    <row r="33633" spans="7:12" x14ac:dyDescent="0.15">
      <c r="G33633"/>
      <c r="H33633"/>
      <c r="I33633"/>
      <c r="J33633"/>
      <c r="K33633"/>
      <c r="L33633" s="172"/>
    </row>
    <row r="33634" spans="7:12" x14ac:dyDescent="0.15">
      <c r="G33634"/>
      <c r="H33634"/>
      <c r="I33634"/>
      <c r="J33634"/>
      <c r="K33634"/>
      <c r="L33634" s="172"/>
    </row>
    <row r="33635" spans="7:12" x14ac:dyDescent="0.15">
      <c r="G33635"/>
      <c r="H33635"/>
      <c r="I33635"/>
      <c r="J33635"/>
      <c r="K33635"/>
      <c r="L33635" s="172"/>
    </row>
    <row r="33636" spans="7:12" x14ac:dyDescent="0.15">
      <c r="G33636"/>
      <c r="H33636"/>
      <c r="I33636"/>
      <c r="J33636"/>
      <c r="K33636"/>
      <c r="L33636" s="172"/>
    </row>
    <row r="33637" spans="7:12" x14ac:dyDescent="0.15">
      <c r="G33637"/>
      <c r="H33637"/>
      <c r="I33637"/>
      <c r="J33637"/>
      <c r="K33637"/>
      <c r="L33637" s="172"/>
    </row>
    <row r="33638" spans="7:12" x14ac:dyDescent="0.15">
      <c r="G33638"/>
      <c r="H33638"/>
      <c r="I33638"/>
      <c r="J33638"/>
      <c r="K33638"/>
      <c r="L33638" s="172"/>
    </row>
    <row r="33639" spans="7:12" x14ac:dyDescent="0.15">
      <c r="G33639"/>
      <c r="H33639"/>
      <c r="I33639"/>
      <c r="J33639"/>
      <c r="K33639"/>
      <c r="L33639" s="172"/>
    </row>
    <row r="33640" spans="7:12" x14ac:dyDescent="0.15">
      <c r="G33640"/>
      <c r="H33640"/>
      <c r="I33640"/>
      <c r="J33640"/>
      <c r="K33640"/>
      <c r="L33640" s="172"/>
    </row>
    <row r="33641" spans="7:12" x14ac:dyDescent="0.15">
      <c r="G33641"/>
      <c r="H33641"/>
      <c r="I33641"/>
      <c r="J33641"/>
      <c r="K33641"/>
      <c r="L33641" s="172"/>
    </row>
    <row r="33642" spans="7:12" x14ac:dyDescent="0.15">
      <c r="G33642"/>
      <c r="H33642"/>
      <c r="I33642"/>
      <c r="J33642"/>
      <c r="K33642"/>
      <c r="L33642" s="172"/>
    </row>
    <row r="33643" spans="7:12" x14ac:dyDescent="0.15">
      <c r="G33643"/>
      <c r="H33643"/>
      <c r="I33643"/>
      <c r="J33643"/>
      <c r="K33643"/>
      <c r="L33643" s="172"/>
    </row>
    <row r="33644" spans="7:12" x14ac:dyDescent="0.15">
      <c r="G33644"/>
      <c r="H33644"/>
      <c r="I33644"/>
      <c r="J33644"/>
      <c r="K33644"/>
      <c r="L33644" s="172"/>
    </row>
    <row r="33645" spans="7:12" x14ac:dyDescent="0.15">
      <c r="G33645"/>
      <c r="H33645"/>
      <c r="I33645"/>
      <c r="J33645"/>
      <c r="K33645"/>
      <c r="L33645" s="172"/>
    </row>
    <row r="33646" spans="7:12" x14ac:dyDescent="0.15">
      <c r="G33646"/>
      <c r="H33646"/>
      <c r="I33646"/>
      <c r="J33646"/>
      <c r="K33646"/>
      <c r="L33646" s="172"/>
    </row>
    <row r="33647" spans="7:12" x14ac:dyDescent="0.15">
      <c r="G33647"/>
      <c r="H33647"/>
      <c r="I33647"/>
      <c r="J33647"/>
      <c r="K33647"/>
      <c r="L33647" s="172"/>
    </row>
    <row r="33648" spans="7:12" x14ac:dyDescent="0.15">
      <c r="G33648"/>
      <c r="H33648"/>
      <c r="I33648"/>
      <c r="J33648"/>
      <c r="K33648"/>
      <c r="L33648" s="172"/>
    </row>
    <row r="33649" spans="7:12" x14ac:dyDescent="0.15">
      <c r="G33649"/>
      <c r="H33649"/>
      <c r="I33649"/>
      <c r="J33649"/>
      <c r="K33649"/>
      <c r="L33649" s="172"/>
    </row>
    <row r="33650" spans="7:12" x14ac:dyDescent="0.15">
      <c r="G33650"/>
      <c r="H33650"/>
      <c r="I33650"/>
      <c r="J33650"/>
      <c r="K33650"/>
      <c r="L33650" s="172"/>
    </row>
    <row r="33651" spans="7:12" x14ac:dyDescent="0.15">
      <c r="G33651"/>
      <c r="H33651"/>
      <c r="I33651"/>
      <c r="J33651"/>
      <c r="K33651"/>
      <c r="L33651" s="172"/>
    </row>
    <row r="33652" spans="7:12" x14ac:dyDescent="0.15">
      <c r="G33652"/>
      <c r="H33652"/>
      <c r="I33652"/>
      <c r="J33652"/>
      <c r="K33652"/>
      <c r="L33652" s="172"/>
    </row>
    <row r="33653" spans="7:12" x14ac:dyDescent="0.15">
      <c r="G33653"/>
      <c r="H33653"/>
      <c r="I33653"/>
      <c r="J33653"/>
      <c r="K33653"/>
      <c r="L33653" s="172"/>
    </row>
    <row r="33654" spans="7:12" x14ac:dyDescent="0.15">
      <c r="G33654"/>
      <c r="H33654"/>
      <c r="I33654"/>
      <c r="J33654"/>
      <c r="K33654"/>
      <c r="L33654" s="172"/>
    </row>
    <row r="33655" spans="7:12" x14ac:dyDescent="0.15">
      <c r="G33655"/>
      <c r="H33655"/>
      <c r="I33655"/>
      <c r="J33655"/>
      <c r="K33655"/>
      <c r="L33655" s="172"/>
    </row>
    <row r="33656" spans="7:12" x14ac:dyDescent="0.15">
      <c r="G33656"/>
      <c r="H33656"/>
      <c r="I33656"/>
      <c r="J33656"/>
      <c r="K33656"/>
      <c r="L33656" s="172"/>
    </row>
    <row r="33657" spans="7:12" x14ac:dyDescent="0.15">
      <c r="G33657"/>
      <c r="H33657"/>
      <c r="I33657"/>
      <c r="J33657"/>
      <c r="K33657"/>
      <c r="L33657" s="172"/>
    </row>
    <row r="33658" spans="7:12" x14ac:dyDescent="0.15">
      <c r="G33658"/>
      <c r="H33658"/>
      <c r="I33658"/>
      <c r="J33658"/>
      <c r="K33658"/>
      <c r="L33658" s="172"/>
    </row>
    <row r="33659" spans="7:12" x14ac:dyDescent="0.15">
      <c r="G33659"/>
      <c r="H33659"/>
      <c r="I33659"/>
      <c r="J33659"/>
      <c r="K33659"/>
      <c r="L33659" s="172"/>
    </row>
    <row r="33660" spans="7:12" x14ac:dyDescent="0.15">
      <c r="G33660"/>
      <c r="H33660"/>
      <c r="I33660"/>
      <c r="J33660"/>
      <c r="K33660"/>
      <c r="L33660" s="172"/>
    </row>
    <row r="33661" spans="7:12" x14ac:dyDescent="0.15">
      <c r="G33661"/>
      <c r="H33661"/>
      <c r="I33661"/>
      <c r="J33661"/>
      <c r="K33661"/>
      <c r="L33661" s="172"/>
    </row>
    <row r="33662" spans="7:12" x14ac:dyDescent="0.15">
      <c r="G33662"/>
      <c r="H33662"/>
      <c r="I33662"/>
      <c r="J33662"/>
      <c r="K33662"/>
      <c r="L33662" s="172"/>
    </row>
    <row r="33663" spans="7:12" x14ac:dyDescent="0.15">
      <c r="G33663"/>
      <c r="H33663"/>
      <c r="I33663"/>
      <c r="J33663"/>
      <c r="K33663"/>
      <c r="L33663" s="172"/>
    </row>
    <row r="33664" spans="7:12" x14ac:dyDescent="0.15">
      <c r="G33664"/>
      <c r="H33664"/>
      <c r="I33664"/>
      <c r="J33664"/>
      <c r="K33664"/>
      <c r="L33664" s="172"/>
    </row>
    <row r="33665" spans="7:12" x14ac:dyDescent="0.15">
      <c r="G33665"/>
      <c r="H33665"/>
      <c r="I33665"/>
      <c r="J33665"/>
      <c r="K33665"/>
      <c r="L33665" s="172"/>
    </row>
    <row r="33666" spans="7:12" x14ac:dyDescent="0.15">
      <c r="G33666"/>
      <c r="H33666"/>
      <c r="I33666"/>
      <c r="J33666"/>
      <c r="K33666"/>
      <c r="L33666" s="172"/>
    </row>
    <row r="33667" spans="7:12" x14ac:dyDescent="0.15">
      <c r="G33667"/>
      <c r="H33667"/>
      <c r="I33667"/>
      <c r="J33667"/>
      <c r="K33667"/>
      <c r="L33667" s="172"/>
    </row>
    <row r="33668" spans="7:12" x14ac:dyDescent="0.15">
      <c r="G33668"/>
      <c r="H33668"/>
      <c r="I33668"/>
      <c r="J33668"/>
      <c r="K33668"/>
      <c r="L33668" s="172"/>
    </row>
    <row r="33669" spans="7:12" x14ac:dyDescent="0.15">
      <c r="G33669"/>
      <c r="H33669"/>
      <c r="I33669"/>
      <c r="J33669"/>
      <c r="K33669"/>
      <c r="L33669" s="172"/>
    </row>
    <row r="33670" spans="7:12" x14ac:dyDescent="0.15">
      <c r="G33670"/>
      <c r="H33670"/>
      <c r="I33670"/>
      <c r="J33670"/>
      <c r="K33670"/>
      <c r="L33670" s="172"/>
    </row>
    <row r="33671" spans="7:12" x14ac:dyDescent="0.15">
      <c r="G33671"/>
      <c r="H33671"/>
      <c r="I33671"/>
      <c r="J33671"/>
      <c r="K33671"/>
      <c r="L33671" s="172"/>
    </row>
    <row r="33672" spans="7:12" x14ac:dyDescent="0.15">
      <c r="G33672"/>
      <c r="H33672"/>
      <c r="I33672"/>
      <c r="J33672"/>
      <c r="K33672"/>
      <c r="L33672" s="172"/>
    </row>
    <row r="33673" spans="7:12" x14ac:dyDescent="0.15">
      <c r="G33673"/>
      <c r="H33673"/>
      <c r="I33673"/>
      <c r="J33673"/>
      <c r="K33673"/>
      <c r="L33673" s="172"/>
    </row>
    <row r="33674" spans="7:12" x14ac:dyDescent="0.15">
      <c r="G33674"/>
      <c r="H33674"/>
      <c r="I33674"/>
      <c r="J33674"/>
      <c r="K33674"/>
      <c r="L33674" s="172"/>
    </row>
    <row r="33675" spans="7:12" x14ac:dyDescent="0.15">
      <c r="G33675"/>
      <c r="H33675"/>
      <c r="I33675"/>
      <c r="J33675"/>
      <c r="K33675"/>
      <c r="L33675" s="172"/>
    </row>
    <row r="33676" spans="7:12" x14ac:dyDescent="0.15">
      <c r="G33676"/>
      <c r="H33676"/>
      <c r="I33676"/>
      <c r="J33676"/>
      <c r="K33676"/>
      <c r="L33676" s="172"/>
    </row>
    <row r="33677" spans="7:12" x14ac:dyDescent="0.15">
      <c r="G33677"/>
      <c r="H33677"/>
      <c r="I33677"/>
      <c r="J33677"/>
      <c r="K33677"/>
      <c r="L33677" s="172"/>
    </row>
    <row r="33678" spans="7:12" x14ac:dyDescent="0.15">
      <c r="G33678"/>
      <c r="H33678"/>
      <c r="I33678"/>
      <c r="J33678"/>
      <c r="K33678"/>
      <c r="L33678" s="172"/>
    </row>
    <row r="33679" spans="7:12" x14ac:dyDescent="0.15">
      <c r="G33679"/>
      <c r="H33679"/>
      <c r="I33679"/>
      <c r="J33679"/>
      <c r="K33679"/>
      <c r="L33679" s="172"/>
    </row>
    <row r="33680" spans="7:12" x14ac:dyDescent="0.15">
      <c r="G33680"/>
      <c r="H33680"/>
      <c r="I33680"/>
      <c r="J33680"/>
      <c r="K33680"/>
      <c r="L33680" s="172"/>
    </row>
    <row r="33681" spans="7:12" x14ac:dyDescent="0.15">
      <c r="G33681"/>
      <c r="H33681"/>
      <c r="I33681"/>
      <c r="J33681"/>
      <c r="K33681"/>
      <c r="L33681" s="172"/>
    </row>
    <row r="33682" spans="7:12" x14ac:dyDescent="0.15">
      <c r="G33682"/>
      <c r="H33682"/>
      <c r="I33682"/>
      <c r="J33682"/>
      <c r="K33682"/>
      <c r="L33682" s="172"/>
    </row>
    <row r="33683" spans="7:12" x14ac:dyDescent="0.15">
      <c r="G33683"/>
      <c r="H33683"/>
      <c r="I33683"/>
      <c r="J33683"/>
      <c r="K33683"/>
      <c r="L33683" s="172"/>
    </row>
    <row r="33684" spans="7:12" x14ac:dyDescent="0.15">
      <c r="G33684"/>
      <c r="H33684"/>
      <c r="I33684"/>
      <c r="J33684"/>
      <c r="K33684"/>
      <c r="L33684" s="172"/>
    </row>
    <row r="33685" spans="7:12" x14ac:dyDescent="0.15">
      <c r="G33685"/>
      <c r="H33685"/>
      <c r="I33685"/>
      <c r="J33685"/>
      <c r="K33685"/>
      <c r="L33685" s="172"/>
    </row>
    <row r="33686" spans="7:12" x14ac:dyDescent="0.15">
      <c r="G33686"/>
      <c r="H33686"/>
      <c r="I33686"/>
      <c r="J33686"/>
      <c r="K33686"/>
      <c r="L33686" s="172"/>
    </row>
    <row r="33687" spans="7:12" x14ac:dyDescent="0.15">
      <c r="G33687"/>
      <c r="H33687"/>
      <c r="I33687"/>
      <c r="J33687"/>
      <c r="K33687"/>
      <c r="L33687" s="172"/>
    </row>
    <row r="33688" spans="7:12" x14ac:dyDescent="0.15">
      <c r="G33688"/>
      <c r="H33688"/>
      <c r="I33688"/>
      <c r="J33688"/>
      <c r="K33688"/>
      <c r="L33688" s="172"/>
    </row>
    <row r="33689" spans="7:12" x14ac:dyDescent="0.15">
      <c r="G33689"/>
      <c r="H33689"/>
      <c r="I33689"/>
      <c r="J33689"/>
      <c r="K33689"/>
      <c r="L33689" s="172"/>
    </row>
    <row r="33690" spans="7:12" x14ac:dyDescent="0.15">
      <c r="G33690"/>
      <c r="H33690"/>
      <c r="I33690"/>
      <c r="J33690"/>
      <c r="K33690"/>
      <c r="L33690" s="172"/>
    </row>
    <row r="33691" spans="7:12" x14ac:dyDescent="0.15">
      <c r="G33691"/>
      <c r="H33691"/>
      <c r="I33691"/>
      <c r="J33691"/>
      <c r="K33691"/>
      <c r="L33691" s="172"/>
    </row>
    <row r="33692" spans="7:12" x14ac:dyDescent="0.15">
      <c r="G33692"/>
      <c r="H33692"/>
      <c r="I33692"/>
      <c r="J33692"/>
      <c r="K33692"/>
      <c r="L33692" s="172"/>
    </row>
    <row r="33693" spans="7:12" x14ac:dyDescent="0.15">
      <c r="G33693"/>
      <c r="H33693"/>
      <c r="I33693"/>
      <c r="J33693"/>
      <c r="K33693"/>
      <c r="L33693" s="172"/>
    </row>
    <row r="33694" spans="7:12" x14ac:dyDescent="0.15">
      <c r="G33694"/>
      <c r="H33694"/>
      <c r="I33694"/>
      <c r="J33694"/>
      <c r="K33694"/>
      <c r="L33694" s="172"/>
    </row>
    <row r="33695" spans="7:12" x14ac:dyDescent="0.15">
      <c r="G33695"/>
      <c r="H33695"/>
      <c r="I33695"/>
      <c r="J33695"/>
      <c r="K33695"/>
      <c r="L33695" s="172"/>
    </row>
    <row r="33696" spans="7:12" x14ac:dyDescent="0.15">
      <c r="G33696"/>
      <c r="H33696"/>
      <c r="I33696"/>
      <c r="J33696"/>
      <c r="K33696"/>
      <c r="L33696" s="172"/>
    </row>
    <row r="33697" spans="7:12" x14ac:dyDescent="0.15">
      <c r="G33697"/>
      <c r="H33697"/>
      <c r="I33697"/>
      <c r="J33697"/>
      <c r="K33697"/>
      <c r="L33697" s="172"/>
    </row>
    <row r="33698" spans="7:12" x14ac:dyDescent="0.15">
      <c r="G33698"/>
      <c r="H33698"/>
      <c r="I33698"/>
      <c r="J33698"/>
      <c r="K33698"/>
      <c r="L33698" s="172"/>
    </row>
    <row r="33699" spans="7:12" x14ac:dyDescent="0.15">
      <c r="G33699"/>
      <c r="H33699"/>
      <c r="I33699"/>
      <c r="J33699"/>
      <c r="K33699"/>
      <c r="L33699" s="172"/>
    </row>
    <row r="33700" spans="7:12" x14ac:dyDescent="0.15">
      <c r="G33700"/>
      <c r="H33700"/>
      <c r="I33700"/>
      <c r="J33700"/>
      <c r="K33700"/>
      <c r="L33700" s="172"/>
    </row>
    <row r="33701" spans="7:12" x14ac:dyDescent="0.15">
      <c r="G33701"/>
      <c r="H33701"/>
      <c r="I33701"/>
      <c r="J33701"/>
      <c r="K33701"/>
      <c r="L33701" s="172"/>
    </row>
    <row r="33702" spans="7:12" x14ac:dyDescent="0.15">
      <c r="G33702"/>
      <c r="H33702"/>
      <c r="I33702"/>
      <c r="J33702"/>
      <c r="K33702"/>
      <c r="L33702" s="172"/>
    </row>
    <row r="33703" spans="7:12" x14ac:dyDescent="0.15">
      <c r="G33703"/>
      <c r="H33703"/>
      <c r="I33703"/>
      <c r="J33703"/>
      <c r="K33703"/>
      <c r="L33703" s="172"/>
    </row>
    <row r="33704" spans="7:12" x14ac:dyDescent="0.15">
      <c r="G33704"/>
      <c r="H33704"/>
      <c r="I33704"/>
      <c r="J33704"/>
      <c r="K33704"/>
      <c r="L33704" s="172"/>
    </row>
    <row r="33705" spans="7:12" x14ac:dyDescent="0.15">
      <c r="G33705"/>
      <c r="H33705"/>
      <c r="I33705"/>
      <c r="J33705"/>
      <c r="K33705"/>
      <c r="L33705" s="172"/>
    </row>
    <row r="33706" spans="7:12" x14ac:dyDescent="0.15">
      <c r="G33706"/>
      <c r="H33706"/>
      <c r="I33706"/>
      <c r="J33706"/>
      <c r="K33706"/>
      <c r="L33706" s="172"/>
    </row>
    <row r="33707" spans="7:12" x14ac:dyDescent="0.15">
      <c r="G33707"/>
      <c r="H33707"/>
      <c r="I33707"/>
      <c r="J33707"/>
      <c r="K33707"/>
      <c r="L33707" s="172"/>
    </row>
    <row r="33708" spans="7:12" x14ac:dyDescent="0.15">
      <c r="G33708"/>
      <c r="H33708"/>
      <c r="I33708"/>
      <c r="J33708"/>
      <c r="K33708"/>
      <c r="L33708" s="172"/>
    </row>
    <row r="33709" spans="7:12" x14ac:dyDescent="0.15">
      <c r="G33709"/>
      <c r="H33709"/>
      <c r="I33709"/>
      <c r="J33709"/>
      <c r="K33709"/>
      <c r="L33709" s="172"/>
    </row>
    <row r="33710" spans="7:12" x14ac:dyDescent="0.15">
      <c r="G33710"/>
      <c r="H33710"/>
      <c r="I33710"/>
      <c r="J33710"/>
      <c r="K33710"/>
      <c r="L33710" s="172"/>
    </row>
    <row r="33711" spans="7:12" x14ac:dyDescent="0.15">
      <c r="G33711"/>
      <c r="H33711"/>
      <c r="I33711"/>
      <c r="J33711"/>
      <c r="K33711"/>
      <c r="L33711" s="172"/>
    </row>
    <row r="33712" spans="7:12" x14ac:dyDescent="0.15">
      <c r="G33712"/>
      <c r="H33712"/>
      <c r="I33712"/>
      <c r="J33712"/>
      <c r="K33712"/>
      <c r="L33712" s="172"/>
    </row>
    <row r="33713" spans="7:12" x14ac:dyDescent="0.15">
      <c r="G33713"/>
      <c r="H33713"/>
      <c r="I33713"/>
      <c r="J33713"/>
      <c r="K33713"/>
      <c r="L33713" s="172"/>
    </row>
    <row r="33714" spans="7:12" x14ac:dyDescent="0.15">
      <c r="G33714"/>
      <c r="H33714"/>
      <c r="I33714"/>
      <c r="J33714"/>
      <c r="K33714"/>
      <c r="L33714" s="172"/>
    </row>
    <row r="33715" spans="7:12" x14ac:dyDescent="0.15">
      <c r="G33715"/>
      <c r="H33715"/>
      <c r="I33715"/>
      <c r="J33715"/>
      <c r="K33715"/>
      <c r="L33715" s="172"/>
    </row>
    <row r="33716" spans="7:12" x14ac:dyDescent="0.15">
      <c r="G33716"/>
      <c r="H33716"/>
      <c r="I33716"/>
      <c r="J33716"/>
      <c r="K33716"/>
      <c r="L33716" s="172"/>
    </row>
    <row r="33717" spans="7:12" x14ac:dyDescent="0.15">
      <c r="G33717"/>
      <c r="H33717"/>
      <c r="I33717"/>
      <c r="J33717"/>
      <c r="K33717"/>
      <c r="L33717" s="172"/>
    </row>
    <row r="33718" spans="7:12" x14ac:dyDescent="0.15">
      <c r="G33718"/>
      <c r="H33718"/>
      <c r="I33718"/>
      <c r="J33718"/>
      <c r="K33718"/>
      <c r="L33718" s="172"/>
    </row>
    <row r="33719" spans="7:12" x14ac:dyDescent="0.15">
      <c r="G33719"/>
      <c r="H33719"/>
      <c r="I33719"/>
      <c r="J33719"/>
      <c r="K33719"/>
      <c r="L33719" s="172"/>
    </row>
    <row r="33720" spans="7:12" x14ac:dyDescent="0.15">
      <c r="G33720"/>
      <c r="H33720"/>
      <c r="I33720"/>
      <c r="J33720"/>
      <c r="K33720"/>
      <c r="L33720" s="172"/>
    </row>
    <row r="33721" spans="7:12" x14ac:dyDescent="0.15">
      <c r="G33721"/>
      <c r="H33721"/>
      <c r="I33721"/>
      <c r="J33721"/>
      <c r="K33721"/>
      <c r="L33721" s="172"/>
    </row>
    <row r="33722" spans="7:12" x14ac:dyDescent="0.15">
      <c r="G33722"/>
      <c r="H33722"/>
      <c r="I33722"/>
      <c r="J33722"/>
      <c r="K33722"/>
      <c r="L33722" s="172"/>
    </row>
    <row r="33723" spans="7:12" x14ac:dyDescent="0.15">
      <c r="G33723"/>
      <c r="H33723"/>
      <c r="I33723"/>
      <c r="J33723"/>
      <c r="K33723"/>
      <c r="L33723" s="172"/>
    </row>
    <row r="33724" spans="7:12" x14ac:dyDescent="0.15">
      <c r="G33724"/>
      <c r="H33724"/>
      <c r="I33724"/>
      <c r="J33724"/>
      <c r="K33724"/>
      <c r="L33724" s="172"/>
    </row>
    <row r="33725" spans="7:12" x14ac:dyDescent="0.15">
      <c r="G33725"/>
      <c r="H33725"/>
      <c r="I33725"/>
      <c r="J33725"/>
      <c r="K33725"/>
      <c r="L33725" s="172"/>
    </row>
    <row r="33726" spans="7:12" x14ac:dyDescent="0.15">
      <c r="G33726"/>
      <c r="H33726"/>
      <c r="I33726"/>
      <c r="J33726"/>
      <c r="K33726"/>
      <c r="L33726" s="172"/>
    </row>
    <row r="33727" spans="7:12" x14ac:dyDescent="0.15">
      <c r="G33727"/>
      <c r="H33727"/>
      <c r="I33727"/>
      <c r="J33727"/>
      <c r="K33727"/>
      <c r="L33727" s="172"/>
    </row>
    <row r="33728" spans="7:12" x14ac:dyDescent="0.15">
      <c r="G33728"/>
      <c r="H33728"/>
      <c r="I33728"/>
      <c r="J33728"/>
      <c r="K33728"/>
      <c r="L33728" s="172"/>
    </row>
    <row r="33729" spans="7:12" x14ac:dyDescent="0.15">
      <c r="G33729"/>
      <c r="H33729"/>
      <c r="I33729"/>
      <c r="J33729"/>
      <c r="K33729"/>
      <c r="L33729" s="172"/>
    </row>
    <row r="33730" spans="7:12" x14ac:dyDescent="0.15">
      <c r="G33730"/>
      <c r="H33730"/>
      <c r="I33730"/>
      <c r="J33730"/>
      <c r="K33730"/>
      <c r="L33730" s="172"/>
    </row>
    <row r="33731" spans="7:12" x14ac:dyDescent="0.15">
      <c r="G33731"/>
      <c r="H33731"/>
      <c r="I33731"/>
      <c r="J33731"/>
      <c r="K33731"/>
      <c r="L33731" s="172"/>
    </row>
    <row r="33732" spans="7:12" x14ac:dyDescent="0.15">
      <c r="G33732"/>
      <c r="H33732"/>
      <c r="I33732"/>
      <c r="J33732"/>
      <c r="K33732"/>
      <c r="L33732" s="172"/>
    </row>
    <row r="33733" spans="7:12" x14ac:dyDescent="0.15">
      <c r="G33733"/>
      <c r="H33733"/>
      <c r="I33733"/>
      <c r="J33733"/>
      <c r="K33733"/>
      <c r="L33733" s="172"/>
    </row>
    <row r="33734" spans="7:12" x14ac:dyDescent="0.15">
      <c r="G33734"/>
      <c r="H33734"/>
      <c r="I33734"/>
      <c r="J33734"/>
      <c r="K33734"/>
      <c r="L33734" s="172"/>
    </row>
    <row r="33735" spans="7:12" x14ac:dyDescent="0.15">
      <c r="G33735"/>
      <c r="H33735"/>
      <c r="I33735"/>
      <c r="J33735"/>
      <c r="K33735"/>
      <c r="L33735" s="172"/>
    </row>
    <row r="33736" spans="7:12" x14ac:dyDescent="0.15">
      <c r="G33736"/>
      <c r="H33736"/>
      <c r="I33736"/>
      <c r="J33736"/>
      <c r="K33736"/>
      <c r="L33736" s="172"/>
    </row>
    <row r="33737" spans="7:12" x14ac:dyDescent="0.15">
      <c r="G33737"/>
      <c r="H33737"/>
      <c r="I33737"/>
      <c r="J33737"/>
      <c r="K33737"/>
      <c r="L33737" s="172"/>
    </row>
    <row r="33738" spans="7:12" x14ac:dyDescent="0.15">
      <c r="G33738"/>
      <c r="H33738"/>
      <c r="I33738"/>
      <c r="J33738"/>
      <c r="K33738"/>
      <c r="L33738" s="172"/>
    </row>
    <row r="33739" spans="7:12" x14ac:dyDescent="0.15">
      <c r="G33739"/>
      <c r="H33739"/>
      <c r="I33739"/>
      <c r="J33739"/>
      <c r="K33739"/>
      <c r="L33739" s="172"/>
    </row>
    <row r="33740" spans="7:12" x14ac:dyDescent="0.15">
      <c r="G33740"/>
      <c r="H33740"/>
      <c r="I33740"/>
      <c r="J33740"/>
      <c r="K33740"/>
      <c r="L33740" s="172"/>
    </row>
    <row r="33741" spans="7:12" x14ac:dyDescent="0.15">
      <c r="G33741"/>
      <c r="H33741"/>
      <c r="I33741"/>
      <c r="J33741"/>
      <c r="K33741"/>
      <c r="L33741" s="172"/>
    </row>
    <row r="33742" spans="7:12" x14ac:dyDescent="0.15">
      <c r="G33742"/>
      <c r="H33742"/>
      <c r="I33742"/>
      <c r="J33742"/>
      <c r="K33742"/>
      <c r="L33742" s="172"/>
    </row>
    <row r="33743" spans="7:12" x14ac:dyDescent="0.15">
      <c r="G33743"/>
      <c r="H33743"/>
      <c r="I33743"/>
      <c r="J33743"/>
      <c r="K33743"/>
      <c r="L33743" s="172"/>
    </row>
    <row r="33744" spans="7:12" x14ac:dyDescent="0.15">
      <c r="G33744"/>
      <c r="H33744"/>
      <c r="I33744"/>
      <c r="J33744"/>
      <c r="K33744"/>
      <c r="L33744" s="172"/>
    </row>
    <row r="33745" spans="7:12" x14ac:dyDescent="0.15">
      <c r="G33745"/>
      <c r="H33745"/>
      <c r="I33745"/>
      <c r="J33745"/>
      <c r="K33745"/>
      <c r="L33745" s="172"/>
    </row>
    <row r="33746" spans="7:12" x14ac:dyDescent="0.15">
      <c r="G33746"/>
      <c r="H33746"/>
      <c r="I33746"/>
      <c r="J33746"/>
      <c r="K33746"/>
      <c r="L33746" s="172"/>
    </row>
    <row r="33747" spans="7:12" x14ac:dyDescent="0.15">
      <c r="G33747"/>
      <c r="H33747"/>
      <c r="I33747"/>
      <c r="J33747"/>
      <c r="K33747"/>
      <c r="L33747" s="172"/>
    </row>
    <row r="33748" spans="7:12" x14ac:dyDescent="0.15">
      <c r="G33748"/>
      <c r="H33748"/>
      <c r="I33748"/>
      <c r="J33748"/>
      <c r="K33748"/>
      <c r="L33748" s="172"/>
    </row>
    <row r="33749" spans="7:12" x14ac:dyDescent="0.15">
      <c r="G33749"/>
      <c r="H33749"/>
      <c r="I33749"/>
      <c r="J33749"/>
      <c r="K33749"/>
      <c r="L33749" s="172"/>
    </row>
    <row r="33750" spans="7:12" x14ac:dyDescent="0.15">
      <c r="G33750"/>
      <c r="H33750"/>
      <c r="I33750"/>
      <c r="J33750"/>
      <c r="K33750"/>
      <c r="L33750" s="172"/>
    </row>
    <row r="33751" spans="7:12" x14ac:dyDescent="0.15">
      <c r="G33751"/>
      <c r="H33751"/>
      <c r="I33751"/>
      <c r="J33751"/>
      <c r="K33751"/>
      <c r="L33751" s="172"/>
    </row>
    <row r="33752" spans="7:12" x14ac:dyDescent="0.15">
      <c r="G33752"/>
      <c r="H33752"/>
      <c r="I33752"/>
      <c r="J33752"/>
      <c r="K33752"/>
      <c r="L33752" s="172"/>
    </row>
    <row r="33753" spans="7:12" x14ac:dyDescent="0.15">
      <c r="G33753"/>
      <c r="H33753"/>
      <c r="I33753"/>
      <c r="J33753"/>
      <c r="K33753"/>
      <c r="L33753" s="172"/>
    </row>
    <row r="33754" spans="7:12" x14ac:dyDescent="0.15">
      <c r="G33754"/>
      <c r="H33754"/>
      <c r="I33754"/>
      <c r="J33754"/>
      <c r="K33754"/>
      <c r="L33754" s="172"/>
    </row>
    <row r="33755" spans="7:12" x14ac:dyDescent="0.15">
      <c r="G33755"/>
      <c r="H33755"/>
      <c r="I33755"/>
      <c r="J33755"/>
      <c r="K33755"/>
      <c r="L33755" s="172"/>
    </row>
    <row r="33756" spans="7:12" x14ac:dyDescent="0.15">
      <c r="G33756"/>
      <c r="H33756"/>
      <c r="I33756"/>
      <c r="J33756"/>
      <c r="K33756"/>
      <c r="L33756" s="172"/>
    </row>
    <row r="33757" spans="7:12" x14ac:dyDescent="0.15">
      <c r="G33757"/>
      <c r="H33757"/>
      <c r="I33757"/>
      <c r="J33757"/>
      <c r="K33757"/>
      <c r="L33757" s="172"/>
    </row>
    <row r="33758" spans="7:12" x14ac:dyDescent="0.15">
      <c r="G33758"/>
      <c r="H33758"/>
      <c r="I33758"/>
      <c r="J33758"/>
      <c r="K33758"/>
      <c r="L33758" s="172"/>
    </row>
    <row r="33759" spans="7:12" x14ac:dyDescent="0.15">
      <c r="G33759"/>
      <c r="H33759"/>
      <c r="I33759"/>
      <c r="J33759"/>
      <c r="K33759"/>
      <c r="L33759" s="172"/>
    </row>
    <row r="33760" spans="7:12" x14ac:dyDescent="0.15">
      <c r="G33760"/>
      <c r="H33760"/>
      <c r="I33760"/>
      <c r="J33760"/>
      <c r="K33760"/>
      <c r="L33760" s="172"/>
    </row>
    <row r="33761" spans="7:12" x14ac:dyDescent="0.15">
      <c r="G33761"/>
      <c r="H33761"/>
      <c r="I33761"/>
      <c r="J33761"/>
      <c r="K33761"/>
      <c r="L33761" s="172"/>
    </row>
    <row r="33762" spans="7:12" x14ac:dyDescent="0.15">
      <c r="G33762"/>
      <c r="H33762"/>
      <c r="I33762"/>
      <c r="J33762"/>
      <c r="K33762"/>
      <c r="L33762" s="172"/>
    </row>
    <row r="33763" spans="7:12" x14ac:dyDescent="0.15">
      <c r="G33763"/>
      <c r="H33763"/>
      <c r="I33763"/>
      <c r="J33763"/>
      <c r="K33763"/>
      <c r="L33763" s="172"/>
    </row>
    <row r="33764" spans="7:12" x14ac:dyDescent="0.15">
      <c r="G33764"/>
      <c r="H33764"/>
      <c r="I33764"/>
      <c r="J33764"/>
      <c r="K33764"/>
      <c r="L33764" s="172"/>
    </row>
    <row r="33765" spans="7:12" x14ac:dyDescent="0.15">
      <c r="G33765"/>
      <c r="H33765"/>
      <c r="I33765"/>
      <c r="J33765"/>
      <c r="K33765"/>
      <c r="L33765" s="172"/>
    </row>
    <row r="33766" spans="7:12" x14ac:dyDescent="0.15">
      <c r="G33766"/>
      <c r="H33766"/>
      <c r="I33766"/>
      <c r="J33766"/>
      <c r="K33766"/>
      <c r="L33766" s="172"/>
    </row>
    <row r="33767" spans="7:12" x14ac:dyDescent="0.15">
      <c r="G33767"/>
      <c r="H33767"/>
      <c r="I33767"/>
      <c r="J33767"/>
      <c r="K33767"/>
      <c r="L33767" s="172"/>
    </row>
    <row r="33768" spans="7:12" x14ac:dyDescent="0.15">
      <c r="G33768"/>
      <c r="H33768"/>
      <c r="I33768"/>
      <c r="J33768"/>
      <c r="K33768"/>
      <c r="L33768" s="172"/>
    </row>
    <row r="33769" spans="7:12" x14ac:dyDescent="0.15">
      <c r="G33769"/>
      <c r="H33769"/>
      <c r="I33769"/>
      <c r="J33769"/>
      <c r="K33769"/>
      <c r="L33769" s="172"/>
    </row>
    <row r="33770" spans="7:12" x14ac:dyDescent="0.15">
      <c r="G33770"/>
      <c r="H33770"/>
      <c r="I33770"/>
      <c r="J33770"/>
      <c r="K33770"/>
      <c r="L33770" s="172"/>
    </row>
    <row r="33771" spans="7:12" x14ac:dyDescent="0.15">
      <c r="G33771"/>
      <c r="H33771"/>
      <c r="I33771"/>
      <c r="J33771"/>
      <c r="K33771"/>
      <c r="L33771" s="172"/>
    </row>
    <row r="33772" spans="7:12" x14ac:dyDescent="0.15">
      <c r="G33772"/>
      <c r="H33772"/>
      <c r="I33772"/>
      <c r="J33772"/>
      <c r="K33772"/>
      <c r="L33772" s="172"/>
    </row>
    <row r="33773" spans="7:12" x14ac:dyDescent="0.15">
      <c r="G33773"/>
      <c r="H33773"/>
      <c r="I33773"/>
      <c r="J33773"/>
      <c r="K33773"/>
      <c r="L33773" s="172"/>
    </row>
    <row r="33774" spans="7:12" x14ac:dyDescent="0.15">
      <c r="G33774"/>
      <c r="H33774"/>
      <c r="I33774"/>
      <c r="J33774"/>
      <c r="K33774"/>
      <c r="L33774" s="172"/>
    </row>
    <row r="33775" spans="7:12" x14ac:dyDescent="0.15">
      <c r="G33775"/>
      <c r="H33775"/>
      <c r="I33775"/>
      <c r="J33775"/>
      <c r="K33775"/>
      <c r="L33775" s="172"/>
    </row>
    <row r="33776" spans="7:12" x14ac:dyDescent="0.15">
      <c r="G33776"/>
      <c r="H33776"/>
      <c r="I33776"/>
      <c r="J33776"/>
      <c r="K33776"/>
      <c r="L33776" s="172"/>
    </row>
    <row r="33777" spans="7:12" x14ac:dyDescent="0.15">
      <c r="G33777"/>
      <c r="H33777"/>
      <c r="I33777"/>
      <c r="J33777"/>
      <c r="K33777"/>
      <c r="L33777" s="172"/>
    </row>
    <row r="33778" spans="7:12" x14ac:dyDescent="0.15">
      <c r="G33778"/>
      <c r="H33778"/>
      <c r="I33778"/>
      <c r="J33778"/>
      <c r="K33778"/>
      <c r="L33778" s="172"/>
    </row>
    <row r="33779" spans="7:12" x14ac:dyDescent="0.15">
      <c r="G33779"/>
      <c r="H33779"/>
      <c r="I33779"/>
      <c r="J33779"/>
      <c r="K33779"/>
      <c r="L33779" s="172"/>
    </row>
    <row r="33780" spans="7:12" x14ac:dyDescent="0.15">
      <c r="G33780"/>
      <c r="H33780"/>
      <c r="I33780"/>
      <c r="J33780"/>
      <c r="K33780"/>
      <c r="L33780" s="172"/>
    </row>
    <row r="33781" spans="7:12" x14ac:dyDescent="0.15">
      <c r="G33781"/>
      <c r="H33781"/>
      <c r="I33781"/>
      <c r="J33781"/>
      <c r="K33781"/>
      <c r="L33781" s="172"/>
    </row>
    <row r="33782" spans="7:12" x14ac:dyDescent="0.15">
      <c r="G33782"/>
      <c r="H33782"/>
      <c r="I33782"/>
      <c r="J33782"/>
      <c r="K33782"/>
      <c r="L33782" s="172"/>
    </row>
    <row r="33783" spans="7:12" x14ac:dyDescent="0.15">
      <c r="G33783"/>
      <c r="H33783"/>
      <c r="I33783"/>
      <c r="J33783"/>
      <c r="K33783"/>
      <c r="L33783" s="172"/>
    </row>
    <row r="33784" spans="7:12" x14ac:dyDescent="0.15">
      <c r="G33784"/>
      <c r="H33784"/>
      <c r="I33784"/>
      <c r="J33784"/>
      <c r="K33784"/>
      <c r="L33784" s="172"/>
    </row>
    <row r="33785" spans="7:12" x14ac:dyDescent="0.15">
      <c r="G33785"/>
      <c r="H33785"/>
      <c r="I33785"/>
      <c r="J33785"/>
      <c r="K33785"/>
      <c r="L33785" s="172"/>
    </row>
    <row r="33786" spans="7:12" x14ac:dyDescent="0.15">
      <c r="G33786"/>
      <c r="H33786"/>
      <c r="I33786"/>
      <c r="J33786"/>
      <c r="K33786"/>
      <c r="L33786" s="172"/>
    </row>
    <row r="33787" spans="7:12" x14ac:dyDescent="0.15">
      <c r="G33787"/>
      <c r="H33787"/>
      <c r="I33787"/>
      <c r="J33787"/>
      <c r="K33787"/>
      <c r="L33787" s="172"/>
    </row>
    <row r="33788" spans="7:12" x14ac:dyDescent="0.15">
      <c r="G33788"/>
      <c r="H33788"/>
      <c r="I33788"/>
      <c r="J33788"/>
      <c r="K33788"/>
      <c r="L33788" s="172"/>
    </row>
    <row r="33789" spans="7:12" x14ac:dyDescent="0.15">
      <c r="G33789"/>
      <c r="H33789"/>
      <c r="I33789"/>
      <c r="J33789"/>
      <c r="K33789"/>
      <c r="L33789" s="172"/>
    </row>
    <row r="33790" spans="7:12" x14ac:dyDescent="0.15">
      <c r="G33790"/>
      <c r="H33790"/>
      <c r="I33790"/>
      <c r="J33790"/>
      <c r="K33790"/>
      <c r="L33790" s="172"/>
    </row>
    <row r="33791" spans="7:12" x14ac:dyDescent="0.15">
      <c r="G33791"/>
      <c r="H33791"/>
      <c r="I33791"/>
      <c r="J33791"/>
      <c r="K33791"/>
      <c r="L33791" s="172"/>
    </row>
    <row r="33792" spans="7:12" x14ac:dyDescent="0.15">
      <c r="G33792"/>
      <c r="H33792"/>
      <c r="I33792"/>
      <c r="J33792"/>
      <c r="K33792"/>
      <c r="L33792" s="172"/>
    </row>
    <row r="33793" spans="7:12" x14ac:dyDescent="0.15">
      <c r="G33793"/>
      <c r="H33793"/>
      <c r="I33793"/>
      <c r="J33793"/>
      <c r="K33793"/>
      <c r="L33793" s="172"/>
    </row>
    <row r="33794" spans="7:12" x14ac:dyDescent="0.15">
      <c r="G33794"/>
      <c r="H33794"/>
      <c r="I33794"/>
      <c r="J33794"/>
      <c r="K33794"/>
      <c r="L33794" s="172"/>
    </row>
    <row r="33795" spans="7:12" x14ac:dyDescent="0.15">
      <c r="G33795"/>
      <c r="H33795"/>
      <c r="I33795"/>
      <c r="J33795"/>
      <c r="K33795"/>
      <c r="L33795" s="172"/>
    </row>
    <row r="33796" spans="7:12" x14ac:dyDescent="0.15">
      <c r="G33796"/>
      <c r="H33796"/>
      <c r="I33796"/>
      <c r="J33796"/>
      <c r="K33796"/>
      <c r="L33796" s="172"/>
    </row>
    <row r="33797" spans="7:12" x14ac:dyDescent="0.15">
      <c r="G33797"/>
      <c r="H33797"/>
      <c r="I33797"/>
      <c r="J33797"/>
      <c r="K33797"/>
      <c r="L33797" s="172"/>
    </row>
    <row r="33798" spans="7:12" x14ac:dyDescent="0.15">
      <c r="G33798"/>
      <c r="H33798"/>
      <c r="I33798"/>
      <c r="J33798"/>
      <c r="K33798"/>
      <c r="L33798" s="172"/>
    </row>
    <row r="33799" spans="7:12" x14ac:dyDescent="0.15">
      <c r="G33799"/>
      <c r="H33799"/>
      <c r="I33799"/>
      <c r="J33799"/>
      <c r="K33799"/>
      <c r="L33799" s="172"/>
    </row>
    <row r="33800" spans="7:12" x14ac:dyDescent="0.15">
      <c r="G33800"/>
      <c r="H33800"/>
      <c r="I33800"/>
      <c r="J33800"/>
      <c r="K33800"/>
      <c r="L33800" s="172"/>
    </row>
    <row r="33801" spans="7:12" x14ac:dyDescent="0.15">
      <c r="G33801"/>
      <c r="H33801"/>
      <c r="I33801"/>
      <c r="J33801"/>
      <c r="K33801"/>
      <c r="L33801" s="172"/>
    </row>
    <row r="33802" spans="7:12" x14ac:dyDescent="0.15">
      <c r="G33802"/>
      <c r="H33802"/>
      <c r="I33802"/>
      <c r="J33802"/>
      <c r="K33802"/>
      <c r="L33802" s="172"/>
    </row>
    <row r="33803" spans="7:12" x14ac:dyDescent="0.15">
      <c r="G33803"/>
      <c r="H33803"/>
      <c r="I33803"/>
      <c r="J33803"/>
      <c r="K33803"/>
      <c r="L33803" s="172"/>
    </row>
    <row r="33804" spans="7:12" x14ac:dyDescent="0.15">
      <c r="G33804"/>
      <c r="H33804"/>
      <c r="I33804"/>
      <c r="J33804"/>
      <c r="K33804"/>
      <c r="L33804" s="172"/>
    </row>
    <row r="33805" spans="7:12" x14ac:dyDescent="0.15">
      <c r="G33805"/>
      <c r="H33805"/>
      <c r="I33805"/>
      <c r="J33805"/>
      <c r="K33805"/>
      <c r="L33805" s="172"/>
    </row>
    <row r="33806" spans="7:12" x14ac:dyDescent="0.15">
      <c r="G33806"/>
      <c r="H33806"/>
      <c r="I33806"/>
      <c r="J33806"/>
      <c r="K33806"/>
      <c r="L33806" s="172"/>
    </row>
    <row r="33807" spans="7:12" x14ac:dyDescent="0.15">
      <c r="G33807"/>
      <c r="H33807"/>
      <c r="I33807"/>
      <c r="J33807"/>
      <c r="K33807"/>
      <c r="L33807" s="172"/>
    </row>
    <row r="33808" spans="7:12" x14ac:dyDescent="0.15">
      <c r="G33808"/>
      <c r="H33808"/>
      <c r="I33808"/>
      <c r="J33808"/>
      <c r="K33808"/>
      <c r="L33808" s="172"/>
    </row>
    <row r="33809" spans="7:12" x14ac:dyDescent="0.15">
      <c r="G33809"/>
      <c r="H33809"/>
      <c r="I33809"/>
      <c r="J33809"/>
      <c r="K33809"/>
      <c r="L33809" s="172"/>
    </row>
    <row r="33810" spans="7:12" x14ac:dyDescent="0.15">
      <c r="G33810"/>
      <c r="H33810"/>
      <c r="I33810"/>
      <c r="J33810"/>
      <c r="K33810"/>
      <c r="L33810" s="172"/>
    </row>
    <row r="33811" spans="7:12" x14ac:dyDescent="0.15">
      <c r="G33811"/>
      <c r="H33811"/>
      <c r="I33811"/>
      <c r="J33811"/>
      <c r="K33811"/>
      <c r="L33811" s="172"/>
    </row>
    <row r="33812" spans="7:12" x14ac:dyDescent="0.15">
      <c r="G33812"/>
      <c r="H33812"/>
      <c r="I33812"/>
      <c r="J33812"/>
      <c r="K33812"/>
      <c r="L33812" s="172"/>
    </row>
    <row r="33813" spans="7:12" x14ac:dyDescent="0.15">
      <c r="G33813"/>
      <c r="H33813"/>
      <c r="I33813"/>
      <c r="J33813"/>
      <c r="K33813"/>
      <c r="L33813" s="172"/>
    </row>
    <row r="33814" spans="7:12" x14ac:dyDescent="0.15">
      <c r="G33814"/>
      <c r="H33814"/>
      <c r="I33814"/>
      <c r="J33814"/>
      <c r="K33814"/>
      <c r="L33814" s="172"/>
    </row>
    <row r="33815" spans="7:12" x14ac:dyDescent="0.15">
      <c r="G33815"/>
      <c r="H33815"/>
      <c r="I33815"/>
      <c r="J33815"/>
      <c r="K33815"/>
      <c r="L33815" s="172"/>
    </row>
    <row r="33816" spans="7:12" x14ac:dyDescent="0.15">
      <c r="G33816"/>
      <c r="H33816"/>
      <c r="I33816"/>
      <c r="J33816"/>
      <c r="K33816"/>
      <c r="L33816" s="172"/>
    </row>
    <row r="33817" spans="7:12" x14ac:dyDescent="0.15">
      <c r="G33817"/>
      <c r="H33817"/>
      <c r="I33817"/>
      <c r="J33817"/>
      <c r="K33817"/>
      <c r="L33817" s="172"/>
    </row>
    <row r="33818" spans="7:12" x14ac:dyDescent="0.15">
      <c r="G33818"/>
      <c r="H33818"/>
      <c r="I33818"/>
      <c r="J33818"/>
      <c r="K33818"/>
      <c r="L33818" s="172"/>
    </row>
    <row r="33819" spans="7:12" x14ac:dyDescent="0.15">
      <c r="G33819"/>
      <c r="H33819"/>
      <c r="I33819"/>
      <c r="J33819"/>
      <c r="K33819"/>
      <c r="L33819" s="172"/>
    </row>
    <row r="33820" spans="7:12" x14ac:dyDescent="0.15">
      <c r="G33820"/>
      <c r="H33820"/>
      <c r="I33820"/>
      <c r="J33820"/>
      <c r="K33820"/>
      <c r="L33820" s="172"/>
    </row>
    <row r="33821" spans="7:12" x14ac:dyDescent="0.15">
      <c r="G33821"/>
      <c r="H33821"/>
      <c r="I33821"/>
      <c r="J33821"/>
      <c r="K33821"/>
      <c r="L33821" s="172"/>
    </row>
    <row r="33822" spans="7:12" x14ac:dyDescent="0.15">
      <c r="G33822"/>
      <c r="H33822"/>
      <c r="I33822"/>
      <c r="J33822"/>
      <c r="K33822"/>
      <c r="L33822" s="172"/>
    </row>
    <row r="33823" spans="7:12" x14ac:dyDescent="0.15">
      <c r="G33823"/>
      <c r="H33823"/>
      <c r="I33823"/>
      <c r="J33823"/>
      <c r="K33823"/>
      <c r="L33823" s="172"/>
    </row>
    <row r="33824" spans="7:12" x14ac:dyDescent="0.15">
      <c r="G33824"/>
      <c r="H33824"/>
      <c r="I33824"/>
      <c r="J33824"/>
      <c r="K33824"/>
      <c r="L33824" s="172"/>
    </row>
    <row r="33825" spans="7:12" x14ac:dyDescent="0.15">
      <c r="G33825"/>
      <c r="H33825"/>
      <c r="I33825"/>
      <c r="J33825"/>
      <c r="K33825"/>
      <c r="L33825" s="172"/>
    </row>
    <row r="33826" spans="7:12" x14ac:dyDescent="0.15">
      <c r="G33826"/>
      <c r="H33826"/>
      <c r="I33826"/>
      <c r="J33826"/>
      <c r="K33826"/>
      <c r="L33826" s="172"/>
    </row>
    <row r="33827" spans="7:12" x14ac:dyDescent="0.15">
      <c r="G33827"/>
      <c r="H33827"/>
      <c r="I33827"/>
      <c r="J33827"/>
      <c r="K33827"/>
      <c r="L33827" s="172"/>
    </row>
    <row r="33828" spans="7:12" x14ac:dyDescent="0.15">
      <c r="G33828"/>
      <c r="H33828"/>
      <c r="I33828"/>
      <c r="J33828"/>
      <c r="K33828"/>
      <c r="L33828" s="172"/>
    </row>
    <row r="33829" spans="7:12" x14ac:dyDescent="0.15">
      <c r="G33829"/>
      <c r="H33829"/>
      <c r="I33829"/>
      <c r="J33829"/>
      <c r="K33829"/>
      <c r="L33829" s="172"/>
    </row>
    <row r="33830" spans="7:12" x14ac:dyDescent="0.15">
      <c r="G33830"/>
      <c r="H33830"/>
      <c r="I33830"/>
      <c r="J33830"/>
      <c r="K33830"/>
      <c r="L33830" s="172"/>
    </row>
    <row r="33831" spans="7:12" x14ac:dyDescent="0.15">
      <c r="G33831"/>
      <c r="H33831"/>
      <c r="I33831"/>
      <c r="J33831"/>
      <c r="K33831"/>
      <c r="L33831" s="172"/>
    </row>
    <row r="33832" spans="7:12" x14ac:dyDescent="0.15">
      <c r="G33832"/>
      <c r="H33832"/>
      <c r="I33832"/>
      <c r="J33832"/>
      <c r="K33832"/>
      <c r="L33832" s="172"/>
    </row>
    <row r="33833" spans="7:12" x14ac:dyDescent="0.15">
      <c r="G33833"/>
      <c r="H33833"/>
      <c r="I33833"/>
      <c r="J33833"/>
      <c r="K33833"/>
      <c r="L33833" s="172"/>
    </row>
    <row r="33834" spans="7:12" x14ac:dyDescent="0.15">
      <c r="G33834"/>
      <c r="H33834"/>
      <c r="I33834"/>
      <c r="J33834"/>
      <c r="K33834"/>
      <c r="L33834" s="172"/>
    </row>
    <row r="33835" spans="7:12" x14ac:dyDescent="0.15">
      <c r="G33835"/>
      <c r="H33835"/>
      <c r="I33835"/>
      <c r="J33835"/>
      <c r="K33835"/>
      <c r="L33835" s="172"/>
    </row>
    <row r="33836" spans="7:12" x14ac:dyDescent="0.15">
      <c r="G33836"/>
      <c r="H33836"/>
      <c r="I33836"/>
      <c r="J33836"/>
      <c r="K33836"/>
      <c r="L33836" s="172"/>
    </row>
    <row r="33837" spans="7:12" x14ac:dyDescent="0.15">
      <c r="G33837"/>
      <c r="H33837"/>
      <c r="I33837"/>
      <c r="J33837"/>
      <c r="K33837"/>
      <c r="L33837" s="172"/>
    </row>
    <row r="33838" spans="7:12" x14ac:dyDescent="0.15">
      <c r="G33838"/>
      <c r="H33838"/>
      <c r="I33838"/>
      <c r="J33838"/>
      <c r="K33838"/>
      <c r="L33838" s="172"/>
    </row>
    <row r="33839" spans="7:12" x14ac:dyDescent="0.15">
      <c r="G33839"/>
      <c r="H33839"/>
      <c r="I33839"/>
      <c r="J33839"/>
      <c r="K33839"/>
      <c r="L33839" s="172"/>
    </row>
    <row r="33840" spans="7:12" x14ac:dyDescent="0.15">
      <c r="G33840"/>
      <c r="H33840"/>
      <c r="I33840"/>
      <c r="J33840"/>
      <c r="K33840"/>
      <c r="L33840" s="172"/>
    </row>
    <row r="33841" spans="7:12" x14ac:dyDescent="0.15">
      <c r="G33841"/>
      <c r="H33841"/>
      <c r="I33841"/>
      <c r="J33841"/>
      <c r="K33841"/>
      <c r="L33841" s="172"/>
    </row>
    <row r="33842" spans="7:12" x14ac:dyDescent="0.15">
      <c r="G33842"/>
      <c r="H33842"/>
      <c r="I33842"/>
      <c r="J33842"/>
      <c r="K33842"/>
      <c r="L33842" s="172"/>
    </row>
    <row r="33843" spans="7:12" x14ac:dyDescent="0.15">
      <c r="G33843"/>
      <c r="H33843"/>
      <c r="I33843"/>
      <c r="J33843"/>
      <c r="K33843"/>
      <c r="L33843" s="172"/>
    </row>
    <row r="33844" spans="7:12" x14ac:dyDescent="0.15">
      <c r="G33844"/>
      <c r="H33844"/>
      <c r="I33844"/>
      <c r="J33844"/>
      <c r="K33844"/>
      <c r="L33844" s="172"/>
    </row>
    <row r="33845" spans="7:12" x14ac:dyDescent="0.15">
      <c r="G33845"/>
      <c r="H33845"/>
      <c r="I33845"/>
      <c r="J33845"/>
      <c r="K33845"/>
      <c r="L33845" s="172"/>
    </row>
    <row r="33846" spans="7:12" x14ac:dyDescent="0.15">
      <c r="G33846"/>
      <c r="H33846"/>
      <c r="I33846"/>
      <c r="J33846"/>
      <c r="K33846"/>
      <c r="L33846" s="172"/>
    </row>
    <row r="33847" spans="7:12" x14ac:dyDescent="0.15">
      <c r="G33847"/>
      <c r="H33847"/>
      <c r="I33847"/>
      <c r="J33847"/>
      <c r="K33847"/>
      <c r="L33847" s="172"/>
    </row>
    <row r="33848" spans="7:12" x14ac:dyDescent="0.15">
      <c r="G33848"/>
      <c r="H33848"/>
      <c r="I33848"/>
      <c r="J33848"/>
      <c r="K33848"/>
      <c r="L33848" s="172"/>
    </row>
    <row r="33849" spans="7:12" x14ac:dyDescent="0.15">
      <c r="G33849"/>
      <c r="H33849"/>
      <c r="I33849"/>
      <c r="J33849"/>
      <c r="K33849"/>
      <c r="L33849" s="172"/>
    </row>
    <row r="33850" spans="7:12" x14ac:dyDescent="0.15">
      <c r="G33850"/>
      <c r="H33850"/>
      <c r="I33850"/>
      <c r="J33850"/>
      <c r="K33850"/>
      <c r="L33850" s="172"/>
    </row>
    <row r="33851" spans="7:12" x14ac:dyDescent="0.15">
      <c r="G33851"/>
      <c r="H33851"/>
      <c r="I33851"/>
      <c r="J33851"/>
      <c r="K33851"/>
      <c r="L33851" s="172"/>
    </row>
    <row r="33852" spans="7:12" x14ac:dyDescent="0.15">
      <c r="G33852"/>
      <c r="H33852"/>
      <c r="I33852"/>
      <c r="J33852"/>
      <c r="K33852"/>
      <c r="L33852" s="172"/>
    </row>
    <row r="33853" spans="7:12" x14ac:dyDescent="0.15">
      <c r="G33853"/>
      <c r="H33853"/>
      <c r="I33853"/>
      <c r="J33853"/>
      <c r="K33853"/>
      <c r="L33853" s="172"/>
    </row>
    <row r="33854" spans="7:12" x14ac:dyDescent="0.15">
      <c r="G33854"/>
      <c r="H33854"/>
      <c r="I33854"/>
      <c r="J33854"/>
      <c r="K33854"/>
      <c r="L33854" s="172"/>
    </row>
    <row r="33855" spans="7:12" x14ac:dyDescent="0.15">
      <c r="G33855"/>
      <c r="H33855"/>
      <c r="I33855"/>
      <c r="J33855"/>
      <c r="K33855"/>
      <c r="L33855" s="172"/>
    </row>
    <row r="33856" spans="7:12" x14ac:dyDescent="0.15">
      <c r="G33856"/>
      <c r="H33856"/>
      <c r="I33856"/>
      <c r="J33856"/>
      <c r="K33856"/>
      <c r="L33856" s="172"/>
    </row>
    <row r="33857" spans="7:12" x14ac:dyDescent="0.15">
      <c r="G33857"/>
      <c r="H33857"/>
      <c r="I33857"/>
      <c r="J33857"/>
      <c r="K33857"/>
      <c r="L33857" s="172"/>
    </row>
    <row r="33858" spans="7:12" x14ac:dyDescent="0.15">
      <c r="G33858"/>
      <c r="H33858"/>
      <c r="I33858"/>
      <c r="J33858"/>
      <c r="K33858"/>
      <c r="L33858" s="172"/>
    </row>
    <row r="33859" spans="7:12" x14ac:dyDescent="0.15">
      <c r="G33859"/>
      <c r="H33859"/>
      <c r="I33859"/>
      <c r="J33859"/>
      <c r="K33859"/>
      <c r="L33859" s="172"/>
    </row>
    <row r="33860" spans="7:12" x14ac:dyDescent="0.15">
      <c r="G33860"/>
      <c r="H33860"/>
      <c r="I33860"/>
      <c r="J33860"/>
      <c r="K33860"/>
      <c r="L33860" s="172"/>
    </row>
    <row r="33861" spans="7:12" x14ac:dyDescent="0.15">
      <c r="G33861"/>
      <c r="H33861"/>
      <c r="I33861"/>
      <c r="J33861"/>
      <c r="K33861"/>
      <c r="L33861" s="172"/>
    </row>
    <row r="33862" spans="7:12" x14ac:dyDescent="0.15">
      <c r="G33862"/>
      <c r="H33862"/>
      <c r="I33862"/>
      <c r="J33862"/>
      <c r="K33862"/>
      <c r="L33862" s="172"/>
    </row>
    <row r="33863" spans="7:12" x14ac:dyDescent="0.15">
      <c r="G33863"/>
      <c r="H33863"/>
      <c r="I33863"/>
      <c r="J33863"/>
      <c r="K33863"/>
      <c r="L33863" s="172"/>
    </row>
    <row r="33864" spans="7:12" x14ac:dyDescent="0.15">
      <c r="G33864"/>
      <c r="H33864"/>
      <c r="I33864"/>
      <c r="J33864"/>
      <c r="K33864"/>
      <c r="L33864" s="172"/>
    </row>
    <row r="33865" spans="7:12" x14ac:dyDescent="0.15">
      <c r="G33865"/>
      <c r="H33865"/>
      <c r="I33865"/>
      <c r="J33865"/>
      <c r="K33865"/>
      <c r="L33865" s="172"/>
    </row>
    <row r="33866" spans="7:12" x14ac:dyDescent="0.15">
      <c r="G33866"/>
      <c r="H33866"/>
      <c r="I33866"/>
      <c r="J33866"/>
      <c r="K33866"/>
      <c r="L33866" s="172"/>
    </row>
    <row r="33867" spans="7:12" x14ac:dyDescent="0.15">
      <c r="G33867"/>
      <c r="H33867"/>
      <c r="I33867"/>
      <c r="J33867"/>
      <c r="K33867"/>
      <c r="L33867" s="172"/>
    </row>
    <row r="33868" spans="7:12" x14ac:dyDescent="0.15">
      <c r="G33868"/>
      <c r="H33868"/>
      <c r="I33868"/>
      <c r="J33868"/>
      <c r="K33868"/>
      <c r="L33868" s="172"/>
    </row>
    <row r="33869" spans="7:12" x14ac:dyDescent="0.15">
      <c r="G33869"/>
      <c r="H33869"/>
      <c r="I33869"/>
      <c r="J33869"/>
      <c r="K33869"/>
      <c r="L33869" s="172"/>
    </row>
    <row r="33870" spans="7:12" x14ac:dyDescent="0.15">
      <c r="G33870"/>
      <c r="H33870"/>
      <c r="I33870"/>
      <c r="J33870"/>
      <c r="K33870"/>
      <c r="L33870" s="172"/>
    </row>
    <row r="33871" spans="7:12" x14ac:dyDescent="0.15">
      <c r="G33871"/>
      <c r="H33871"/>
      <c r="I33871"/>
      <c r="J33871"/>
      <c r="K33871"/>
      <c r="L33871" s="172"/>
    </row>
    <row r="33872" spans="7:12" x14ac:dyDescent="0.15">
      <c r="G33872"/>
      <c r="H33872"/>
      <c r="I33872"/>
      <c r="J33872"/>
      <c r="K33872"/>
      <c r="L33872" s="172"/>
    </row>
    <row r="33873" spans="7:12" x14ac:dyDescent="0.15">
      <c r="G33873"/>
      <c r="H33873"/>
      <c r="I33873"/>
      <c r="J33873"/>
      <c r="K33873"/>
      <c r="L33873" s="172"/>
    </row>
    <row r="33874" spans="7:12" x14ac:dyDescent="0.15">
      <c r="G33874"/>
      <c r="H33874"/>
      <c r="I33874"/>
      <c r="J33874"/>
      <c r="K33874"/>
      <c r="L33874" s="172"/>
    </row>
    <row r="33875" spans="7:12" x14ac:dyDescent="0.15">
      <c r="G33875"/>
      <c r="H33875"/>
      <c r="I33875"/>
      <c r="J33875"/>
      <c r="K33875"/>
      <c r="L33875" s="172"/>
    </row>
    <row r="33876" spans="7:12" x14ac:dyDescent="0.15">
      <c r="G33876"/>
      <c r="H33876"/>
      <c r="I33876"/>
      <c r="J33876"/>
      <c r="K33876"/>
      <c r="L33876" s="172"/>
    </row>
    <row r="33877" spans="7:12" x14ac:dyDescent="0.15">
      <c r="G33877"/>
      <c r="H33877"/>
      <c r="I33877"/>
      <c r="J33877"/>
      <c r="K33877"/>
      <c r="L33877" s="172"/>
    </row>
    <row r="33878" spans="7:12" x14ac:dyDescent="0.15">
      <c r="G33878"/>
      <c r="H33878"/>
      <c r="I33878"/>
      <c r="J33878"/>
      <c r="K33878"/>
      <c r="L33878" s="172"/>
    </row>
    <row r="33879" spans="7:12" x14ac:dyDescent="0.15">
      <c r="G33879"/>
      <c r="H33879"/>
      <c r="I33879"/>
      <c r="J33879"/>
      <c r="K33879"/>
      <c r="L33879" s="172"/>
    </row>
    <row r="33880" spans="7:12" x14ac:dyDescent="0.15">
      <c r="G33880"/>
      <c r="H33880"/>
      <c r="I33880"/>
      <c r="J33880"/>
      <c r="K33880"/>
      <c r="L33880" s="172"/>
    </row>
    <row r="33881" spans="7:12" x14ac:dyDescent="0.15">
      <c r="G33881"/>
      <c r="H33881"/>
      <c r="I33881"/>
      <c r="J33881"/>
      <c r="K33881"/>
      <c r="L33881" s="172"/>
    </row>
    <row r="33882" spans="7:12" x14ac:dyDescent="0.15">
      <c r="G33882"/>
      <c r="H33882"/>
      <c r="I33882"/>
      <c r="J33882"/>
      <c r="K33882"/>
      <c r="L33882" s="172"/>
    </row>
    <row r="33883" spans="7:12" x14ac:dyDescent="0.15">
      <c r="G33883"/>
      <c r="H33883"/>
      <c r="I33883"/>
      <c r="J33883"/>
      <c r="K33883"/>
      <c r="L33883" s="172"/>
    </row>
    <row r="33884" spans="7:12" x14ac:dyDescent="0.15">
      <c r="G33884"/>
      <c r="H33884"/>
      <c r="I33884"/>
      <c r="J33884"/>
      <c r="K33884"/>
      <c r="L33884" s="172"/>
    </row>
    <row r="33885" spans="7:12" x14ac:dyDescent="0.15">
      <c r="G33885"/>
      <c r="H33885"/>
      <c r="I33885"/>
      <c r="J33885"/>
      <c r="K33885"/>
      <c r="L33885" s="172"/>
    </row>
    <row r="33886" spans="7:12" x14ac:dyDescent="0.15">
      <c r="G33886"/>
      <c r="H33886"/>
      <c r="I33886"/>
      <c r="J33886"/>
      <c r="K33886"/>
      <c r="L33886" s="172"/>
    </row>
    <row r="33887" spans="7:12" x14ac:dyDescent="0.15">
      <c r="G33887"/>
      <c r="H33887"/>
      <c r="I33887"/>
      <c r="J33887"/>
      <c r="K33887"/>
      <c r="L33887" s="172"/>
    </row>
    <row r="33888" spans="7:12" x14ac:dyDescent="0.15">
      <c r="G33888"/>
      <c r="H33888"/>
      <c r="I33888"/>
      <c r="J33888"/>
      <c r="K33888"/>
      <c r="L33888" s="172"/>
    </row>
    <row r="33889" spans="7:12" x14ac:dyDescent="0.15">
      <c r="G33889"/>
      <c r="H33889"/>
      <c r="I33889"/>
      <c r="J33889"/>
      <c r="K33889"/>
      <c r="L33889" s="172"/>
    </row>
    <row r="33890" spans="7:12" x14ac:dyDescent="0.15">
      <c r="G33890"/>
      <c r="H33890"/>
      <c r="I33890"/>
      <c r="J33890"/>
      <c r="K33890"/>
      <c r="L33890" s="172"/>
    </row>
    <row r="33891" spans="7:12" x14ac:dyDescent="0.15">
      <c r="G33891"/>
      <c r="H33891"/>
      <c r="I33891"/>
      <c r="J33891"/>
      <c r="K33891"/>
      <c r="L33891" s="172"/>
    </row>
    <row r="33892" spans="7:12" x14ac:dyDescent="0.15">
      <c r="G33892"/>
      <c r="H33892"/>
      <c r="I33892"/>
      <c r="J33892"/>
      <c r="K33892"/>
      <c r="L33892" s="172"/>
    </row>
    <row r="33893" spans="7:12" x14ac:dyDescent="0.15">
      <c r="G33893"/>
      <c r="H33893"/>
      <c r="I33893"/>
      <c r="J33893"/>
      <c r="K33893"/>
      <c r="L33893" s="172"/>
    </row>
    <row r="33894" spans="7:12" x14ac:dyDescent="0.15">
      <c r="G33894"/>
      <c r="H33894"/>
      <c r="I33894"/>
      <c r="J33894"/>
      <c r="K33894"/>
      <c r="L33894" s="172"/>
    </row>
    <row r="33895" spans="7:12" x14ac:dyDescent="0.15">
      <c r="G33895"/>
      <c r="H33895"/>
      <c r="I33895"/>
      <c r="J33895"/>
      <c r="K33895"/>
      <c r="L33895" s="172"/>
    </row>
    <row r="33896" spans="7:12" x14ac:dyDescent="0.15">
      <c r="G33896"/>
      <c r="H33896"/>
      <c r="I33896"/>
      <c r="J33896"/>
      <c r="K33896"/>
      <c r="L33896" s="172"/>
    </row>
    <row r="33897" spans="7:12" x14ac:dyDescent="0.15">
      <c r="G33897"/>
      <c r="H33897"/>
      <c r="I33897"/>
      <c r="J33897"/>
      <c r="K33897"/>
      <c r="L33897" s="172"/>
    </row>
    <row r="33898" spans="7:12" x14ac:dyDescent="0.15">
      <c r="G33898"/>
      <c r="H33898"/>
      <c r="I33898"/>
      <c r="J33898"/>
      <c r="K33898"/>
      <c r="L33898" s="172"/>
    </row>
    <row r="33899" spans="7:12" x14ac:dyDescent="0.15">
      <c r="G33899"/>
      <c r="H33899"/>
      <c r="I33899"/>
      <c r="J33899"/>
      <c r="K33899"/>
      <c r="L33899" s="172"/>
    </row>
    <row r="33900" spans="7:12" x14ac:dyDescent="0.15">
      <c r="G33900"/>
      <c r="H33900"/>
      <c r="I33900"/>
      <c r="J33900"/>
      <c r="K33900"/>
      <c r="L33900" s="172"/>
    </row>
    <row r="33901" spans="7:12" x14ac:dyDescent="0.15">
      <c r="G33901"/>
      <c r="H33901"/>
      <c r="I33901"/>
      <c r="J33901"/>
      <c r="K33901"/>
      <c r="L33901" s="172"/>
    </row>
    <row r="33902" spans="7:12" x14ac:dyDescent="0.15">
      <c r="G33902"/>
      <c r="H33902"/>
      <c r="I33902"/>
      <c r="J33902"/>
      <c r="K33902"/>
      <c r="L33902" s="172"/>
    </row>
    <row r="33903" spans="7:12" x14ac:dyDescent="0.15">
      <c r="G33903"/>
      <c r="H33903"/>
      <c r="I33903"/>
      <c r="J33903"/>
      <c r="K33903"/>
      <c r="L33903" s="172"/>
    </row>
    <row r="33904" spans="7:12" x14ac:dyDescent="0.15">
      <c r="G33904"/>
      <c r="H33904"/>
      <c r="I33904"/>
      <c r="J33904"/>
      <c r="K33904"/>
      <c r="L33904" s="172"/>
    </row>
    <row r="33905" spans="7:12" x14ac:dyDescent="0.15">
      <c r="G33905"/>
      <c r="H33905"/>
      <c r="I33905"/>
      <c r="J33905"/>
      <c r="K33905"/>
      <c r="L33905" s="172"/>
    </row>
    <row r="33906" spans="7:12" x14ac:dyDescent="0.15">
      <c r="G33906"/>
      <c r="H33906"/>
      <c r="I33906"/>
      <c r="J33906"/>
      <c r="K33906"/>
      <c r="L33906" s="172"/>
    </row>
    <row r="33907" spans="7:12" x14ac:dyDescent="0.15">
      <c r="G33907"/>
      <c r="H33907"/>
      <c r="I33907"/>
      <c r="J33907"/>
      <c r="K33907"/>
      <c r="L33907" s="172"/>
    </row>
    <row r="33908" spans="7:12" x14ac:dyDescent="0.15">
      <c r="G33908"/>
      <c r="H33908"/>
      <c r="I33908"/>
      <c r="J33908"/>
      <c r="K33908"/>
      <c r="L33908" s="172"/>
    </row>
    <row r="33909" spans="7:12" x14ac:dyDescent="0.15">
      <c r="G33909"/>
      <c r="H33909"/>
      <c r="I33909"/>
      <c r="J33909"/>
      <c r="K33909"/>
      <c r="L33909" s="172"/>
    </row>
    <row r="33910" spans="7:12" x14ac:dyDescent="0.15">
      <c r="G33910"/>
      <c r="H33910"/>
      <c r="I33910"/>
      <c r="J33910"/>
      <c r="K33910"/>
      <c r="L33910" s="172"/>
    </row>
    <row r="33911" spans="7:12" x14ac:dyDescent="0.15">
      <c r="G33911"/>
      <c r="H33911"/>
      <c r="I33911"/>
      <c r="J33911"/>
      <c r="K33911"/>
      <c r="L33911" s="172"/>
    </row>
    <row r="33912" spans="7:12" x14ac:dyDescent="0.15">
      <c r="G33912"/>
      <c r="H33912"/>
      <c r="I33912"/>
      <c r="J33912"/>
      <c r="K33912"/>
      <c r="L33912" s="172"/>
    </row>
    <row r="33913" spans="7:12" x14ac:dyDescent="0.15">
      <c r="G33913"/>
      <c r="H33913"/>
      <c r="I33913"/>
      <c r="J33913"/>
      <c r="K33913"/>
      <c r="L33913" s="172"/>
    </row>
    <row r="33914" spans="7:12" x14ac:dyDescent="0.15">
      <c r="G33914"/>
      <c r="H33914"/>
      <c r="I33914"/>
      <c r="J33914"/>
      <c r="K33914"/>
      <c r="L33914" s="172"/>
    </row>
    <row r="33915" spans="7:12" x14ac:dyDescent="0.15">
      <c r="G33915"/>
      <c r="H33915"/>
      <c r="I33915"/>
      <c r="J33915"/>
      <c r="K33915"/>
      <c r="L33915" s="172"/>
    </row>
    <row r="33916" spans="7:12" x14ac:dyDescent="0.15">
      <c r="G33916"/>
      <c r="H33916"/>
      <c r="I33916"/>
      <c r="J33916"/>
      <c r="K33916"/>
      <c r="L33916" s="172"/>
    </row>
    <row r="33917" spans="7:12" x14ac:dyDescent="0.15">
      <c r="G33917"/>
      <c r="H33917"/>
      <c r="I33917"/>
      <c r="J33917"/>
      <c r="K33917"/>
      <c r="L33917" s="172"/>
    </row>
    <row r="33918" spans="7:12" x14ac:dyDescent="0.15">
      <c r="G33918"/>
      <c r="H33918"/>
      <c r="I33918"/>
      <c r="J33918"/>
      <c r="K33918"/>
      <c r="L33918" s="172"/>
    </row>
    <row r="33919" spans="7:12" x14ac:dyDescent="0.15">
      <c r="G33919"/>
      <c r="H33919"/>
      <c r="I33919"/>
      <c r="J33919"/>
      <c r="K33919"/>
      <c r="L33919" s="172"/>
    </row>
    <row r="33920" spans="7:12" x14ac:dyDescent="0.15">
      <c r="G33920"/>
      <c r="H33920"/>
      <c r="I33920"/>
      <c r="J33920"/>
      <c r="K33920"/>
      <c r="L33920" s="172"/>
    </row>
    <row r="33921" spans="7:12" x14ac:dyDescent="0.15">
      <c r="G33921"/>
      <c r="H33921"/>
      <c r="I33921"/>
      <c r="J33921"/>
      <c r="K33921"/>
      <c r="L33921" s="172"/>
    </row>
    <row r="33922" spans="7:12" x14ac:dyDescent="0.15">
      <c r="G33922"/>
      <c r="H33922"/>
      <c r="I33922"/>
      <c r="J33922"/>
      <c r="K33922"/>
      <c r="L33922" s="172"/>
    </row>
    <row r="33923" spans="7:12" x14ac:dyDescent="0.15">
      <c r="G33923"/>
      <c r="H33923"/>
      <c r="I33923"/>
      <c r="J33923"/>
      <c r="K33923"/>
      <c r="L33923" s="172"/>
    </row>
    <row r="33924" spans="7:12" x14ac:dyDescent="0.15">
      <c r="G33924"/>
      <c r="H33924"/>
      <c r="I33924"/>
      <c r="J33924"/>
      <c r="K33924"/>
      <c r="L33924" s="172"/>
    </row>
    <row r="33925" spans="7:12" x14ac:dyDescent="0.15">
      <c r="G33925"/>
      <c r="H33925"/>
      <c r="I33925"/>
      <c r="J33925"/>
      <c r="K33925"/>
      <c r="L33925" s="172"/>
    </row>
    <row r="33926" spans="7:12" x14ac:dyDescent="0.15">
      <c r="G33926"/>
      <c r="H33926"/>
      <c r="I33926"/>
      <c r="J33926"/>
      <c r="K33926"/>
      <c r="L33926" s="172"/>
    </row>
    <row r="33927" spans="7:12" x14ac:dyDescent="0.15">
      <c r="G33927"/>
      <c r="H33927"/>
      <c r="I33927"/>
      <c r="J33927"/>
      <c r="K33927"/>
      <c r="L33927" s="172"/>
    </row>
    <row r="33928" spans="7:12" x14ac:dyDescent="0.15">
      <c r="G33928"/>
      <c r="H33928"/>
      <c r="I33928"/>
      <c r="J33928"/>
      <c r="K33928"/>
      <c r="L33928" s="172"/>
    </row>
    <row r="33929" spans="7:12" x14ac:dyDescent="0.15">
      <c r="G33929"/>
      <c r="H33929"/>
      <c r="I33929"/>
      <c r="J33929"/>
      <c r="K33929"/>
      <c r="L33929" s="172"/>
    </row>
    <row r="33930" spans="7:12" x14ac:dyDescent="0.15">
      <c r="G33930"/>
      <c r="H33930"/>
      <c r="I33930"/>
      <c r="J33930"/>
      <c r="K33930"/>
      <c r="L33930" s="172"/>
    </row>
    <row r="33931" spans="7:12" x14ac:dyDescent="0.15">
      <c r="G33931"/>
      <c r="H33931"/>
      <c r="I33931"/>
      <c r="J33931"/>
      <c r="K33931"/>
      <c r="L33931" s="172"/>
    </row>
    <row r="33932" spans="7:12" x14ac:dyDescent="0.15">
      <c r="G33932"/>
      <c r="H33932"/>
      <c r="I33932"/>
      <c r="J33932"/>
      <c r="K33932"/>
      <c r="L33932" s="172"/>
    </row>
    <row r="33933" spans="7:12" x14ac:dyDescent="0.15">
      <c r="G33933"/>
      <c r="H33933"/>
      <c r="I33933"/>
      <c r="J33933"/>
      <c r="K33933"/>
      <c r="L33933" s="172"/>
    </row>
    <row r="33934" spans="7:12" x14ac:dyDescent="0.15">
      <c r="G33934"/>
      <c r="H33934"/>
      <c r="I33934"/>
      <c r="J33934"/>
      <c r="K33934"/>
      <c r="L33934" s="172"/>
    </row>
    <row r="33935" spans="7:12" x14ac:dyDescent="0.15">
      <c r="G33935"/>
      <c r="H33935"/>
      <c r="I33935"/>
      <c r="J33935"/>
      <c r="K33935"/>
      <c r="L33935" s="172"/>
    </row>
    <row r="33936" spans="7:12" x14ac:dyDescent="0.15">
      <c r="G33936"/>
      <c r="H33936"/>
      <c r="I33936"/>
      <c r="J33936"/>
      <c r="K33936"/>
      <c r="L33936" s="172"/>
    </row>
    <row r="33937" spans="7:12" x14ac:dyDescent="0.15">
      <c r="G33937"/>
      <c r="H33937"/>
      <c r="I33937"/>
      <c r="J33937"/>
      <c r="K33937"/>
      <c r="L33937" s="172"/>
    </row>
    <row r="33938" spans="7:12" x14ac:dyDescent="0.15">
      <c r="G33938"/>
      <c r="H33938"/>
      <c r="I33938"/>
      <c r="J33938"/>
      <c r="K33938"/>
      <c r="L33938" s="172"/>
    </row>
    <row r="33939" spans="7:12" x14ac:dyDescent="0.15">
      <c r="G33939"/>
      <c r="H33939"/>
      <c r="I33939"/>
      <c r="J33939"/>
      <c r="K33939"/>
      <c r="L33939" s="172"/>
    </row>
    <row r="33940" spans="7:12" x14ac:dyDescent="0.15">
      <c r="G33940"/>
      <c r="H33940"/>
      <c r="I33940"/>
      <c r="J33940"/>
      <c r="K33940"/>
      <c r="L33940" s="172"/>
    </row>
    <row r="33941" spans="7:12" x14ac:dyDescent="0.15">
      <c r="G33941"/>
      <c r="H33941"/>
      <c r="I33941"/>
      <c r="J33941"/>
      <c r="K33941"/>
      <c r="L33941" s="172"/>
    </row>
    <row r="33942" spans="7:12" x14ac:dyDescent="0.15">
      <c r="G33942"/>
      <c r="H33942"/>
      <c r="I33942"/>
      <c r="J33942"/>
      <c r="K33942"/>
      <c r="L33942" s="172"/>
    </row>
    <row r="33943" spans="7:12" x14ac:dyDescent="0.15">
      <c r="G33943"/>
      <c r="H33943"/>
      <c r="I33943"/>
      <c r="J33943"/>
      <c r="K33943"/>
      <c r="L33943" s="172"/>
    </row>
    <row r="33944" spans="7:12" x14ac:dyDescent="0.15">
      <c r="G33944"/>
      <c r="H33944"/>
      <c r="I33944"/>
      <c r="J33944"/>
      <c r="K33944"/>
      <c r="L33944" s="172"/>
    </row>
    <row r="33945" spans="7:12" x14ac:dyDescent="0.15">
      <c r="G33945"/>
      <c r="H33945"/>
      <c r="I33945"/>
      <c r="J33945"/>
      <c r="K33945"/>
      <c r="L33945" s="172"/>
    </row>
    <row r="33946" spans="7:12" x14ac:dyDescent="0.15">
      <c r="G33946"/>
      <c r="H33946"/>
      <c r="I33946"/>
      <c r="J33946"/>
      <c r="K33946"/>
      <c r="L33946" s="172"/>
    </row>
    <row r="33947" spans="7:12" x14ac:dyDescent="0.15">
      <c r="G33947"/>
      <c r="H33947"/>
      <c r="I33947"/>
      <c r="J33947"/>
      <c r="K33947"/>
      <c r="L33947" s="172"/>
    </row>
    <row r="33948" spans="7:12" x14ac:dyDescent="0.15">
      <c r="G33948"/>
      <c r="H33948"/>
      <c r="I33948"/>
      <c r="J33948"/>
      <c r="K33948"/>
      <c r="L33948" s="172"/>
    </row>
    <row r="33949" spans="7:12" x14ac:dyDescent="0.15">
      <c r="G33949"/>
      <c r="H33949"/>
      <c r="I33949"/>
      <c r="J33949"/>
      <c r="K33949"/>
      <c r="L33949" s="172"/>
    </row>
    <row r="33950" spans="7:12" x14ac:dyDescent="0.15">
      <c r="G33950"/>
      <c r="H33950"/>
      <c r="I33950"/>
      <c r="J33950"/>
      <c r="K33950"/>
      <c r="L33950" s="172"/>
    </row>
    <row r="33951" spans="7:12" x14ac:dyDescent="0.15">
      <c r="G33951"/>
      <c r="H33951"/>
      <c r="I33951"/>
      <c r="J33951"/>
      <c r="K33951"/>
      <c r="L33951" s="172"/>
    </row>
    <row r="33952" spans="7:12" x14ac:dyDescent="0.15">
      <c r="G33952"/>
      <c r="H33952"/>
      <c r="I33952"/>
      <c r="J33952"/>
      <c r="K33952"/>
      <c r="L33952" s="172"/>
    </row>
    <row r="33953" spans="7:12" x14ac:dyDescent="0.15">
      <c r="G33953"/>
      <c r="H33953"/>
      <c r="I33953"/>
      <c r="J33953"/>
      <c r="K33953"/>
      <c r="L33953" s="172"/>
    </row>
    <row r="33954" spans="7:12" x14ac:dyDescent="0.15">
      <c r="G33954"/>
      <c r="H33954"/>
      <c r="I33954"/>
      <c r="J33954"/>
      <c r="K33954"/>
      <c r="L33954" s="172"/>
    </row>
    <row r="33955" spans="7:12" x14ac:dyDescent="0.15">
      <c r="G33955"/>
      <c r="H33955"/>
      <c r="I33955"/>
      <c r="J33955"/>
      <c r="K33955"/>
      <c r="L33955" s="172"/>
    </row>
    <row r="33956" spans="7:12" x14ac:dyDescent="0.15">
      <c r="G33956"/>
      <c r="H33956"/>
      <c r="I33956"/>
      <c r="J33956"/>
      <c r="K33956"/>
      <c r="L33956" s="172"/>
    </row>
    <row r="33957" spans="7:12" x14ac:dyDescent="0.15">
      <c r="G33957"/>
      <c r="H33957"/>
      <c r="I33957"/>
      <c r="J33957"/>
      <c r="K33957"/>
      <c r="L33957" s="172"/>
    </row>
    <row r="33958" spans="7:12" x14ac:dyDescent="0.15">
      <c r="G33958"/>
      <c r="H33958"/>
      <c r="I33958"/>
      <c r="J33958"/>
      <c r="K33958"/>
      <c r="L33958" s="172"/>
    </row>
    <row r="33959" spans="7:12" x14ac:dyDescent="0.15">
      <c r="G33959"/>
      <c r="H33959"/>
      <c r="I33959"/>
      <c r="J33959"/>
      <c r="K33959"/>
      <c r="L33959" s="172"/>
    </row>
    <row r="33960" spans="7:12" x14ac:dyDescent="0.15">
      <c r="G33960"/>
      <c r="H33960"/>
      <c r="I33960"/>
      <c r="J33960"/>
      <c r="K33960"/>
      <c r="L33960" s="172"/>
    </row>
    <row r="33961" spans="7:12" x14ac:dyDescent="0.15">
      <c r="G33961"/>
      <c r="H33961"/>
      <c r="I33961"/>
      <c r="J33961"/>
      <c r="K33961"/>
      <c r="L33961" s="172"/>
    </row>
    <row r="33962" spans="7:12" x14ac:dyDescent="0.15">
      <c r="G33962"/>
      <c r="H33962"/>
      <c r="I33962"/>
      <c r="J33962"/>
      <c r="K33962"/>
      <c r="L33962" s="172"/>
    </row>
    <row r="33963" spans="7:12" x14ac:dyDescent="0.15">
      <c r="G33963"/>
      <c r="H33963"/>
      <c r="I33963"/>
      <c r="J33963"/>
      <c r="K33963"/>
      <c r="L33963" s="172"/>
    </row>
    <row r="33964" spans="7:12" x14ac:dyDescent="0.15">
      <c r="G33964"/>
      <c r="H33964"/>
      <c r="I33964"/>
      <c r="J33964"/>
      <c r="K33964"/>
      <c r="L33964" s="172"/>
    </row>
    <row r="33965" spans="7:12" x14ac:dyDescent="0.15">
      <c r="G33965"/>
      <c r="H33965"/>
      <c r="I33965"/>
      <c r="J33965"/>
      <c r="K33965"/>
      <c r="L33965" s="172"/>
    </row>
    <row r="33966" spans="7:12" x14ac:dyDescent="0.15">
      <c r="G33966"/>
      <c r="H33966"/>
      <c r="I33966"/>
      <c r="J33966"/>
      <c r="K33966"/>
      <c r="L33966" s="172"/>
    </row>
    <row r="33967" spans="7:12" x14ac:dyDescent="0.15">
      <c r="G33967"/>
      <c r="H33967"/>
      <c r="I33967"/>
      <c r="J33967"/>
      <c r="K33967"/>
      <c r="L33967" s="172"/>
    </row>
    <row r="33968" spans="7:12" x14ac:dyDescent="0.15">
      <c r="G33968"/>
      <c r="H33968"/>
      <c r="I33968"/>
      <c r="J33968"/>
      <c r="K33968"/>
      <c r="L33968" s="172"/>
    </row>
    <row r="33969" spans="7:12" x14ac:dyDescent="0.15">
      <c r="G33969"/>
      <c r="H33969"/>
      <c r="I33969"/>
      <c r="J33969"/>
      <c r="K33969"/>
      <c r="L33969" s="172"/>
    </row>
    <row r="33970" spans="7:12" x14ac:dyDescent="0.15">
      <c r="G33970"/>
      <c r="H33970"/>
      <c r="I33970"/>
      <c r="J33970"/>
      <c r="K33970"/>
      <c r="L33970" s="172"/>
    </row>
    <row r="33971" spans="7:12" x14ac:dyDescent="0.15">
      <c r="G33971"/>
      <c r="H33971"/>
      <c r="I33971"/>
      <c r="J33971"/>
      <c r="K33971"/>
      <c r="L33971" s="172"/>
    </row>
    <row r="33972" spans="7:12" x14ac:dyDescent="0.15">
      <c r="G33972"/>
      <c r="H33972"/>
      <c r="I33972"/>
      <c r="J33972"/>
      <c r="K33972"/>
      <c r="L33972" s="172"/>
    </row>
    <row r="33973" spans="7:12" x14ac:dyDescent="0.15">
      <c r="G33973"/>
      <c r="H33973"/>
      <c r="I33973"/>
      <c r="J33973"/>
      <c r="K33973"/>
      <c r="L33973" s="172"/>
    </row>
    <row r="33974" spans="7:12" x14ac:dyDescent="0.15">
      <c r="G33974"/>
      <c r="H33974"/>
      <c r="I33974"/>
      <c r="J33974"/>
      <c r="K33974"/>
      <c r="L33974" s="172"/>
    </row>
    <row r="33975" spans="7:12" x14ac:dyDescent="0.15">
      <c r="G33975"/>
      <c r="H33975"/>
      <c r="I33975"/>
      <c r="J33975"/>
      <c r="K33975"/>
      <c r="L33975" s="172"/>
    </row>
    <row r="33976" spans="7:12" x14ac:dyDescent="0.15">
      <c r="G33976"/>
      <c r="H33976"/>
      <c r="I33976"/>
      <c r="J33976"/>
      <c r="K33976"/>
      <c r="L33976" s="172"/>
    </row>
    <row r="33977" spans="7:12" x14ac:dyDescent="0.15">
      <c r="G33977"/>
      <c r="H33977"/>
      <c r="I33977"/>
      <c r="J33977"/>
      <c r="K33977"/>
      <c r="L33977" s="172"/>
    </row>
    <row r="33978" spans="7:12" x14ac:dyDescent="0.15">
      <c r="G33978"/>
      <c r="H33978"/>
      <c r="I33978"/>
      <c r="J33978"/>
      <c r="K33978"/>
      <c r="L33978" s="172"/>
    </row>
    <row r="33979" spans="7:12" x14ac:dyDescent="0.15">
      <c r="G33979"/>
      <c r="H33979"/>
      <c r="I33979"/>
      <c r="J33979"/>
      <c r="K33979"/>
      <c r="L33979" s="172"/>
    </row>
    <row r="33980" spans="7:12" x14ac:dyDescent="0.15">
      <c r="G33980"/>
      <c r="H33980"/>
      <c r="I33980"/>
      <c r="J33980"/>
      <c r="K33980"/>
      <c r="L33980" s="172"/>
    </row>
    <row r="33981" spans="7:12" x14ac:dyDescent="0.15">
      <c r="G33981"/>
      <c r="H33981"/>
      <c r="I33981"/>
      <c r="J33981"/>
      <c r="K33981"/>
      <c r="L33981" s="172"/>
    </row>
    <row r="33982" spans="7:12" x14ac:dyDescent="0.15">
      <c r="G33982"/>
      <c r="H33982"/>
      <c r="I33982"/>
      <c r="J33982"/>
      <c r="K33982"/>
      <c r="L33982" s="172"/>
    </row>
    <row r="33983" spans="7:12" x14ac:dyDescent="0.15">
      <c r="G33983"/>
      <c r="H33983"/>
      <c r="I33983"/>
      <c r="J33983"/>
      <c r="K33983"/>
      <c r="L33983" s="172"/>
    </row>
    <row r="33984" spans="7:12" x14ac:dyDescent="0.15">
      <c r="G33984"/>
      <c r="H33984"/>
      <c r="I33984"/>
      <c r="J33984"/>
      <c r="K33984"/>
      <c r="L33984" s="172"/>
    </row>
    <row r="33985" spans="7:12" x14ac:dyDescent="0.15">
      <c r="G33985"/>
      <c r="H33985"/>
      <c r="I33985"/>
      <c r="J33985"/>
      <c r="K33985"/>
      <c r="L33985" s="172"/>
    </row>
    <row r="33986" spans="7:12" x14ac:dyDescent="0.15">
      <c r="G33986"/>
      <c r="H33986"/>
      <c r="I33986"/>
      <c r="J33986"/>
      <c r="K33986"/>
      <c r="L33986" s="172"/>
    </row>
    <row r="33987" spans="7:12" x14ac:dyDescent="0.15">
      <c r="G33987"/>
      <c r="H33987"/>
      <c r="I33987"/>
      <c r="J33987"/>
      <c r="K33987"/>
      <c r="L33987" s="172"/>
    </row>
    <row r="33988" spans="7:12" x14ac:dyDescent="0.15">
      <c r="G33988"/>
      <c r="H33988"/>
      <c r="I33988"/>
      <c r="J33988"/>
      <c r="K33988"/>
      <c r="L33988" s="172"/>
    </row>
    <row r="33989" spans="7:12" x14ac:dyDescent="0.15">
      <c r="G33989"/>
      <c r="H33989"/>
      <c r="I33989"/>
      <c r="J33989"/>
      <c r="K33989"/>
      <c r="L33989" s="172"/>
    </row>
    <row r="33990" spans="7:12" x14ac:dyDescent="0.15">
      <c r="G33990"/>
      <c r="H33990"/>
      <c r="I33990"/>
      <c r="J33990"/>
      <c r="K33990"/>
      <c r="L33990" s="172"/>
    </row>
    <row r="33991" spans="7:12" x14ac:dyDescent="0.15">
      <c r="G33991"/>
      <c r="H33991"/>
      <c r="I33991"/>
      <c r="J33991"/>
      <c r="K33991"/>
      <c r="L33991" s="172"/>
    </row>
    <row r="33992" spans="7:12" x14ac:dyDescent="0.15">
      <c r="G33992"/>
      <c r="H33992"/>
      <c r="I33992"/>
      <c r="J33992"/>
      <c r="K33992"/>
      <c r="L33992" s="172"/>
    </row>
    <row r="33993" spans="7:12" x14ac:dyDescent="0.15">
      <c r="G33993"/>
      <c r="H33993"/>
      <c r="I33993"/>
      <c r="J33993"/>
      <c r="K33993"/>
      <c r="L33993" s="172"/>
    </row>
    <row r="33994" spans="7:12" x14ac:dyDescent="0.15">
      <c r="G33994"/>
      <c r="H33994"/>
      <c r="I33994"/>
      <c r="J33994"/>
      <c r="K33994"/>
      <c r="L33994" s="172"/>
    </row>
    <row r="33995" spans="7:12" x14ac:dyDescent="0.15">
      <c r="G33995"/>
      <c r="H33995"/>
      <c r="I33995"/>
      <c r="J33995"/>
      <c r="K33995"/>
      <c r="L33995" s="172"/>
    </row>
    <row r="33996" spans="7:12" x14ac:dyDescent="0.15">
      <c r="G33996"/>
      <c r="H33996"/>
      <c r="I33996"/>
      <c r="J33996"/>
      <c r="K33996"/>
      <c r="L33996" s="172"/>
    </row>
    <row r="33997" spans="7:12" x14ac:dyDescent="0.15">
      <c r="G33997"/>
      <c r="H33997"/>
      <c r="I33997"/>
      <c r="J33997"/>
      <c r="K33997"/>
      <c r="L33997" s="172"/>
    </row>
    <row r="33998" spans="7:12" x14ac:dyDescent="0.15">
      <c r="G33998"/>
      <c r="H33998"/>
      <c r="I33998"/>
      <c r="J33998"/>
      <c r="K33998"/>
      <c r="L33998" s="172"/>
    </row>
    <row r="33999" spans="7:12" x14ac:dyDescent="0.15">
      <c r="G33999"/>
      <c r="H33999"/>
      <c r="I33999"/>
      <c r="J33999"/>
      <c r="K33999"/>
      <c r="L33999" s="172"/>
    </row>
    <row r="34000" spans="7:12" x14ac:dyDescent="0.15">
      <c r="G34000"/>
      <c r="H34000"/>
      <c r="I34000"/>
      <c r="J34000"/>
      <c r="K34000"/>
      <c r="L34000" s="172"/>
    </row>
    <row r="34001" spans="7:12" x14ac:dyDescent="0.15">
      <c r="G34001"/>
      <c r="H34001"/>
      <c r="I34001"/>
      <c r="J34001"/>
      <c r="K34001"/>
      <c r="L34001" s="172"/>
    </row>
    <row r="34002" spans="7:12" x14ac:dyDescent="0.15">
      <c r="G34002"/>
      <c r="H34002"/>
      <c r="I34002"/>
      <c r="J34002"/>
      <c r="K34002"/>
      <c r="L34002" s="172"/>
    </row>
    <row r="34003" spans="7:12" x14ac:dyDescent="0.15">
      <c r="G34003"/>
      <c r="H34003"/>
      <c r="I34003"/>
      <c r="J34003"/>
      <c r="K34003"/>
      <c r="L34003" s="172"/>
    </row>
    <row r="34004" spans="7:12" x14ac:dyDescent="0.15">
      <c r="G34004"/>
      <c r="H34004"/>
      <c r="I34004"/>
      <c r="J34004"/>
      <c r="K34004"/>
      <c r="L34004" s="172"/>
    </row>
    <row r="34005" spans="7:12" x14ac:dyDescent="0.15">
      <c r="G34005"/>
      <c r="H34005"/>
      <c r="I34005"/>
      <c r="J34005"/>
      <c r="K34005"/>
      <c r="L34005" s="172"/>
    </row>
    <row r="34006" spans="7:12" x14ac:dyDescent="0.15">
      <c r="G34006"/>
      <c r="H34006"/>
      <c r="I34006"/>
      <c r="J34006"/>
      <c r="K34006"/>
      <c r="L34006" s="172"/>
    </row>
    <row r="34007" spans="7:12" x14ac:dyDescent="0.15">
      <c r="G34007"/>
      <c r="H34007"/>
      <c r="I34007"/>
      <c r="J34007"/>
      <c r="K34007"/>
      <c r="L34007" s="172"/>
    </row>
    <row r="34008" spans="7:12" x14ac:dyDescent="0.15">
      <c r="G34008"/>
      <c r="H34008"/>
      <c r="I34008"/>
      <c r="J34008"/>
      <c r="K34008"/>
      <c r="L34008" s="172"/>
    </row>
    <row r="34009" spans="7:12" x14ac:dyDescent="0.15">
      <c r="G34009"/>
      <c r="H34009"/>
      <c r="I34009"/>
      <c r="J34009"/>
      <c r="K34009"/>
      <c r="L34009" s="172"/>
    </row>
    <row r="34010" spans="7:12" x14ac:dyDescent="0.15">
      <c r="G34010"/>
      <c r="H34010"/>
      <c r="I34010"/>
      <c r="J34010"/>
      <c r="K34010"/>
      <c r="L34010" s="172"/>
    </row>
    <row r="34011" spans="7:12" x14ac:dyDescent="0.15">
      <c r="G34011"/>
      <c r="H34011"/>
      <c r="I34011"/>
      <c r="J34011"/>
      <c r="K34011"/>
      <c r="L34011" s="172"/>
    </row>
    <row r="34012" spans="7:12" x14ac:dyDescent="0.15">
      <c r="G34012"/>
      <c r="H34012"/>
      <c r="I34012"/>
      <c r="J34012"/>
      <c r="K34012"/>
      <c r="L34012" s="172"/>
    </row>
    <row r="34013" spans="7:12" x14ac:dyDescent="0.15">
      <c r="G34013"/>
      <c r="H34013"/>
      <c r="I34013"/>
      <c r="J34013"/>
      <c r="K34013"/>
      <c r="L34013" s="172"/>
    </row>
    <row r="34014" spans="7:12" x14ac:dyDescent="0.15">
      <c r="G34014"/>
      <c r="H34014"/>
      <c r="I34014"/>
      <c r="J34014"/>
      <c r="K34014"/>
      <c r="L34014" s="172"/>
    </row>
    <row r="34015" spans="7:12" x14ac:dyDescent="0.15">
      <c r="G34015"/>
      <c r="H34015"/>
      <c r="I34015"/>
      <c r="J34015"/>
      <c r="K34015"/>
      <c r="L34015" s="172"/>
    </row>
    <row r="34016" spans="7:12" x14ac:dyDescent="0.15">
      <c r="G34016"/>
      <c r="H34016"/>
      <c r="I34016"/>
      <c r="J34016"/>
      <c r="K34016"/>
      <c r="L34016" s="172"/>
    </row>
    <row r="34017" spans="7:12" x14ac:dyDescent="0.15">
      <c r="G34017"/>
      <c r="H34017"/>
      <c r="I34017"/>
      <c r="J34017"/>
      <c r="K34017"/>
      <c r="L34017" s="172"/>
    </row>
    <row r="34018" spans="7:12" x14ac:dyDescent="0.15">
      <c r="G34018"/>
      <c r="H34018"/>
      <c r="I34018"/>
      <c r="J34018"/>
      <c r="K34018"/>
      <c r="L34018" s="172"/>
    </row>
    <row r="34019" spans="7:12" x14ac:dyDescent="0.15">
      <c r="G34019"/>
      <c r="H34019"/>
      <c r="I34019"/>
      <c r="J34019"/>
      <c r="K34019"/>
      <c r="L34019" s="172"/>
    </row>
    <row r="34020" spans="7:12" x14ac:dyDescent="0.15">
      <c r="G34020"/>
      <c r="H34020"/>
      <c r="I34020"/>
      <c r="J34020"/>
      <c r="K34020"/>
      <c r="L34020" s="172"/>
    </row>
    <row r="34021" spans="7:12" x14ac:dyDescent="0.15">
      <c r="G34021"/>
      <c r="H34021"/>
      <c r="I34021"/>
      <c r="J34021"/>
      <c r="K34021"/>
      <c r="L34021" s="172"/>
    </row>
    <row r="34022" spans="7:12" x14ac:dyDescent="0.15">
      <c r="G34022"/>
      <c r="H34022"/>
      <c r="I34022"/>
      <c r="J34022"/>
      <c r="K34022"/>
      <c r="L34022" s="172"/>
    </row>
    <row r="34023" spans="7:12" x14ac:dyDescent="0.15">
      <c r="G34023"/>
      <c r="H34023"/>
      <c r="I34023"/>
      <c r="J34023"/>
      <c r="K34023"/>
      <c r="L34023" s="172"/>
    </row>
    <row r="34024" spans="7:12" x14ac:dyDescent="0.15">
      <c r="G34024"/>
      <c r="H34024"/>
      <c r="I34024"/>
      <c r="J34024"/>
      <c r="K34024"/>
      <c r="L34024" s="172"/>
    </row>
    <row r="34025" spans="7:12" x14ac:dyDescent="0.15">
      <c r="G34025"/>
      <c r="H34025"/>
      <c r="I34025"/>
      <c r="J34025"/>
      <c r="K34025"/>
      <c r="L34025" s="172"/>
    </row>
    <row r="34026" spans="7:12" x14ac:dyDescent="0.15">
      <c r="G34026"/>
      <c r="H34026"/>
      <c r="I34026"/>
      <c r="J34026"/>
      <c r="K34026"/>
      <c r="L34026" s="172"/>
    </row>
    <row r="34027" spans="7:12" x14ac:dyDescent="0.15">
      <c r="G34027"/>
      <c r="H34027"/>
      <c r="I34027"/>
      <c r="J34027"/>
      <c r="K34027"/>
      <c r="L34027" s="172"/>
    </row>
    <row r="34028" spans="7:12" x14ac:dyDescent="0.15">
      <c r="G34028"/>
      <c r="H34028"/>
      <c r="I34028"/>
      <c r="J34028"/>
      <c r="K34028"/>
      <c r="L34028" s="172"/>
    </row>
    <row r="34029" spans="7:12" x14ac:dyDescent="0.15">
      <c r="G34029"/>
      <c r="H34029"/>
      <c r="I34029"/>
      <c r="J34029"/>
      <c r="K34029"/>
      <c r="L34029" s="172"/>
    </row>
    <row r="34030" spans="7:12" x14ac:dyDescent="0.15">
      <c r="G34030"/>
      <c r="H34030"/>
      <c r="I34030"/>
      <c r="J34030"/>
      <c r="K34030"/>
      <c r="L34030" s="172"/>
    </row>
    <row r="34031" spans="7:12" x14ac:dyDescent="0.15">
      <c r="G34031"/>
      <c r="H34031"/>
      <c r="I34031"/>
      <c r="J34031"/>
      <c r="K34031"/>
      <c r="L34031" s="172"/>
    </row>
    <row r="34032" spans="7:12" x14ac:dyDescent="0.15">
      <c r="G34032"/>
      <c r="H34032"/>
      <c r="I34032"/>
      <c r="J34032"/>
      <c r="K34032"/>
      <c r="L34032" s="172"/>
    </row>
    <row r="34033" spans="7:12" x14ac:dyDescent="0.15">
      <c r="G34033"/>
      <c r="H34033"/>
      <c r="I34033"/>
      <c r="J34033"/>
      <c r="K34033"/>
      <c r="L34033" s="172"/>
    </row>
    <row r="34034" spans="7:12" x14ac:dyDescent="0.15">
      <c r="G34034"/>
      <c r="H34034"/>
      <c r="I34034"/>
      <c r="J34034"/>
      <c r="K34034"/>
      <c r="L34034" s="172"/>
    </row>
    <row r="34035" spans="7:12" x14ac:dyDescent="0.15">
      <c r="G34035"/>
      <c r="H34035"/>
      <c r="I34035"/>
      <c r="J34035"/>
      <c r="K34035"/>
      <c r="L34035" s="172"/>
    </row>
    <row r="34036" spans="7:12" x14ac:dyDescent="0.15">
      <c r="G34036"/>
      <c r="H34036"/>
      <c r="I34036"/>
      <c r="J34036"/>
      <c r="K34036"/>
      <c r="L34036" s="172"/>
    </row>
    <row r="34037" spans="7:12" x14ac:dyDescent="0.15">
      <c r="G34037"/>
      <c r="H34037"/>
      <c r="I34037"/>
      <c r="J34037"/>
      <c r="K34037"/>
      <c r="L34037" s="172"/>
    </row>
    <row r="34038" spans="7:12" x14ac:dyDescent="0.15">
      <c r="G34038"/>
      <c r="H34038"/>
      <c r="I34038"/>
      <c r="J34038"/>
      <c r="K34038"/>
      <c r="L34038" s="172"/>
    </row>
    <row r="34039" spans="7:12" x14ac:dyDescent="0.15">
      <c r="G34039"/>
      <c r="H34039"/>
      <c r="I34039"/>
      <c r="J34039"/>
      <c r="K34039"/>
      <c r="L34039" s="172"/>
    </row>
    <row r="34040" spans="7:12" x14ac:dyDescent="0.15">
      <c r="G34040"/>
      <c r="H34040"/>
      <c r="I34040"/>
      <c r="J34040"/>
      <c r="K34040"/>
      <c r="L34040" s="172"/>
    </row>
    <row r="34041" spans="7:12" x14ac:dyDescent="0.15">
      <c r="G34041"/>
      <c r="H34041"/>
      <c r="I34041"/>
      <c r="J34041"/>
      <c r="K34041"/>
      <c r="L34041" s="172"/>
    </row>
    <row r="34042" spans="7:12" x14ac:dyDescent="0.15">
      <c r="G34042"/>
      <c r="H34042"/>
      <c r="I34042"/>
      <c r="J34042"/>
      <c r="K34042"/>
      <c r="L34042" s="172"/>
    </row>
    <row r="34043" spans="7:12" x14ac:dyDescent="0.15">
      <c r="G34043"/>
      <c r="H34043"/>
      <c r="I34043"/>
      <c r="J34043"/>
      <c r="K34043"/>
      <c r="L34043" s="172"/>
    </row>
    <row r="34044" spans="7:12" x14ac:dyDescent="0.15">
      <c r="G34044"/>
      <c r="H34044"/>
      <c r="I34044"/>
      <c r="J34044"/>
      <c r="K34044"/>
      <c r="L34044" s="172"/>
    </row>
    <row r="34045" spans="7:12" x14ac:dyDescent="0.15">
      <c r="G34045"/>
      <c r="H34045"/>
      <c r="I34045"/>
      <c r="J34045"/>
      <c r="K34045"/>
      <c r="L34045" s="172"/>
    </row>
    <row r="34046" spans="7:12" x14ac:dyDescent="0.15">
      <c r="G34046"/>
      <c r="H34046"/>
      <c r="I34046"/>
      <c r="J34046"/>
      <c r="K34046"/>
      <c r="L34046" s="172"/>
    </row>
    <row r="34047" spans="7:12" x14ac:dyDescent="0.15">
      <c r="G34047"/>
      <c r="H34047"/>
      <c r="I34047"/>
      <c r="J34047"/>
      <c r="K34047"/>
      <c r="L34047" s="172"/>
    </row>
    <row r="34048" spans="7:12" x14ac:dyDescent="0.15">
      <c r="G34048"/>
      <c r="H34048"/>
      <c r="I34048"/>
      <c r="J34048"/>
      <c r="K34048"/>
      <c r="L34048" s="172"/>
    </row>
    <row r="34049" spans="7:12" x14ac:dyDescent="0.15">
      <c r="G34049"/>
      <c r="H34049"/>
      <c r="I34049"/>
      <c r="J34049"/>
      <c r="K34049"/>
      <c r="L34049" s="172"/>
    </row>
    <row r="34050" spans="7:12" x14ac:dyDescent="0.15">
      <c r="G34050"/>
      <c r="H34050"/>
      <c r="I34050"/>
      <c r="J34050"/>
      <c r="K34050"/>
      <c r="L34050" s="172"/>
    </row>
    <row r="34051" spans="7:12" x14ac:dyDescent="0.15">
      <c r="G34051"/>
      <c r="H34051"/>
      <c r="I34051"/>
      <c r="J34051"/>
      <c r="K34051"/>
      <c r="L34051" s="172"/>
    </row>
    <row r="34052" spans="7:12" x14ac:dyDescent="0.15">
      <c r="G34052"/>
      <c r="H34052"/>
      <c r="I34052"/>
      <c r="J34052"/>
      <c r="K34052"/>
      <c r="L34052" s="172"/>
    </row>
    <row r="34053" spans="7:12" x14ac:dyDescent="0.15">
      <c r="G34053"/>
      <c r="H34053"/>
      <c r="I34053"/>
      <c r="J34053"/>
      <c r="K34053"/>
      <c r="L34053" s="172"/>
    </row>
    <row r="34054" spans="7:12" x14ac:dyDescent="0.15">
      <c r="G34054"/>
      <c r="H34054"/>
      <c r="I34054"/>
      <c r="J34054"/>
      <c r="K34054"/>
      <c r="L34054" s="172"/>
    </row>
    <row r="34055" spans="7:12" x14ac:dyDescent="0.15">
      <c r="G34055"/>
      <c r="H34055"/>
      <c r="I34055"/>
      <c r="J34055"/>
      <c r="K34055"/>
      <c r="L34055" s="172"/>
    </row>
    <row r="34056" spans="7:12" x14ac:dyDescent="0.15">
      <c r="G34056"/>
      <c r="H34056"/>
      <c r="I34056"/>
      <c r="J34056"/>
      <c r="K34056"/>
      <c r="L34056" s="172"/>
    </row>
    <row r="34057" spans="7:12" x14ac:dyDescent="0.15">
      <c r="G34057"/>
      <c r="H34057"/>
      <c r="I34057"/>
      <c r="J34057"/>
      <c r="K34057"/>
      <c r="L34057" s="172"/>
    </row>
    <row r="34058" spans="7:12" x14ac:dyDescent="0.15">
      <c r="G34058"/>
      <c r="H34058"/>
      <c r="I34058"/>
      <c r="J34058"/>
      <c r="K34058"/>
      <c r="L34058" s="172"/>
    </row>
    <row r="34059" spans="7:12" x14ac:dyDescent="0.15">
      <c r="G34059"/>
      <c r="H34059"/>
      <c r="I34059"/>
      <c r="J34059"/>
      <c r="K34059"/>
      <c r="L34059" s="172"/>
    </row>
    <row r="34060" spans="7:12" x14ac:dyDescent="0.15">
      <c r="G34060"/>
      <c r="H34060"/>
      <c r="I34060"/>
      <c r="J34060"/>
      <c r="K34060"/>
      <c r="L34060" s="172"/>
    </row>
    <row r="34061" spans="7:12" x14ac:dyDescent="0.15">
      <c r="G34061"/>
      <c r="H34061"/>
      <c r="I34061"/>
      <c r="J34061"/>
      <c r="K34061"/>
      <c r="L34061" s="172"/>
    </row>
    <row r="34062" spans="7:12" x14ac:dyDescent="0.15">
      <c r="G34062"/>
      <c r="H34062"/>
      <c r="I34062"/>
      <c r="J34062"/>
      <c r="K34062"/>
      <c r="L34062" s="172"/>
    </row>
    <row r="34063" spans="7:12" x14ac:dyDescent="0.15">
      <c r="G34063"/>
      <c r="H34063"/>
      <c r="I34063"/>
      <c r="J34063"/>
      <c r="K34063"/>
      <c r="L34063" s="172"/>
    </row>
    <row r="34064" spans="7:12" x14ac:dyDescent="0.15">
      <c r="G34064"/>
      <c r="H34064"/>
      <c r="I34064"/>
      <c r="J34064"/>
      <c r="K34064"/>
      <c r="L34064" s="172"/>
    </row>
    <row r="34065" spans="7:12" x14ac:dyDescent="0.15">
      <c r="G34065"/>
      <c r="H34065"/>
      <c r="I34065"/>
      <c r="J34065"/>
      <c r="K34065"/>
      <c r="L34065" s="172"/>
    </row>
    <row r="34066" spans="7:12" x14ac:dyDescent="0.15">
      <c r="G34066"/>
      <c r="H34066"/>
      <c r="I34066"/>
      <c r="J34066"/>
      <c r="K34066"/>
      <c r="L34066" s="172"/>
    </row>
    <row r="34067" spans="7:12" x14ac:dyDescent="0.15">
      <c r="G34067"/>
      <c r="H34067"/>
      <c r="I34067"/>
      <c r="J34067"/>
      <c r="K34067"/>
      <c r="L34067" s="172"/>
    </row>
    <row r="34068" spans="7:12" x14ac:dyDescent="0.15">
      <c r="G34068"/>
      <c r="H34068"/>
      <c r="I34068"/>
      <c r="J34068"/>
      <c r="K34068"/>
      <c r="L34068" s="172"/>
    </row>
    <row r="34069" spans="7:12" x14ac:dyDescent="0.15">
      <c r="G34069"/>
      <c r="H34069"/>
      <c r="I34069"/>
      <c r="J34069"/>
      <c r="K34069"/>
      <c r="L34069" s="172"/>
    </row>
    <row r="34070" spans="7:12" x14ac:dyDescent="0.15">
      <c r="G34070"/>
      <c r="H34070"/>
      <c r="I34070"/>
      <c r="J34070"/>
      <c r="K34070"/>
      <c r="L34070" s="172"/>
    </row>
    <row r="34071" spans="7:12" x14ac:dyDescent="0.15">
      <c r="G34071"/>
      <c r="H34071"/>
      <c r="I34071"/>
      <c r="J34071"/>
      <c r="K34071"/>
      <c r="L34071" s="172"/>
    </row>
    <row r="34072" spans="7:12" x14ac:dyDescent="0.15">
      <c r="G34072"/>
      <c r="H34072"/>
      <c r="I34072"/>
      <c r="J34072"/>
      <c r="K34072"/>
      <c r="L34072" s="172"/>
    </row>
    <row r="34073" spans="7:12" x14ac:dyDescent="0.15">
      <c r="G34073"/>
      <c r="H34073"/>
      <c r="I34073"/>
      <c r="J34073"/>
      <c r="K34073"/>
      <c r="L34073" s="172"/>
    </row>
    <row r="34074" spans="7:12" x14ac:dyDescent="0.15">
      <c r="G34074"/>
      <c r="H34074"/>
      <c r="I34074"/>
      <c r="J34074"/>
      <c r="K34074"/>
      <c r="L34074" s="172"/>
    </row>
    <row r="34075" spans="7:12" x14ac:dyDescent="0.15">
      <c r="G34075"/>
      <c r="H34075"/>
      <c r="I34075"/>
      <c r="J34075"/>
      <c r="K34075"/>
      <c r="L34075" s="172"/>
    </row>
    <row r="34076" spans="7:12" x14ac:dyDescent="0.15">
      <c r="G34076"/>
      <c r="H34076"/>
      <c r="I34076"/>
      <c r="J34076"/>
      <c r="K34076"/>
      <c r="L34076" s="172"/>
    </row>
    <row r="34077" spans="7:12" x14ac:dyDescent="0.15">
      <c r="G34077"/>
      <c r="H34077"/>
      <c r="I34077"/>
      <c r="J34077"/>
      <c r="K34077"/>
      <c r="L34077" s="172"/>
    </row>
    <row r="34078" spans="7:12" x14ac:dyDescent="0.15">
      <c r="G34078"/>
      <c r="H34078"/>
      <c r="I34078"/>
      <c r="J34078"/>
      <c r="K34078"/>
      <c r="L34078" s="172"/>
    </row>
    <row r="34079" spans="7:12" x14ac:dyDescent="0.15">
      <c r="G34079"/>
      <c r="H34079"/>
      <c r="I34079"/>
      <c r="J34079"/>
      <c r="K34079"/>
      <c r="L34079" s="172"/>
    </row>
    <row r="34080" spans="7:12" x14ac:dyDescent="0.15">
      <c r="G34080"/>
      <c r="H34080"/>
      <c r="I34080"/>
      <c r="J34080"/>
      <c r="K34080"/>
      <c r="L34080" s="172"/>
    </row>
    <row r="34081" spans="7:12" x14ac:dyDescent="0.15">
      <c r="G34081"/>
      <c r="H34081"/>
      <c r="I34081"/>
      <c r="J34081"/>
      <c r="K34081"/>
      <c r="L34081" s="172"/>
    </row>
    <row r="34082" spans="7:12" x14ac:dyDescent="0.15">
      <c r="G34082"/>
      <c r="H34082"/>
      <c r="I34082"/>
      <c r="J34082"/>
      <c r="K34082"/>
      <c r="L34082" s="172"/>
    </row>
    <row r="34083" spans="7:12" x14ac:dyDescent="0.15">
      <c r="G34083"/>
      <c r="H34083"/>
      <c r="I34083"/>
      <c r="J34083"/>
      <c r="K34083"/>
      <c r="L34083" s="172"/>
    </row>
    <row r="34084" spans="7:12" x14ac:dyDescent="0.15">
      <c r="G34084"/>
      <c r="H34084"/>
      <c r="I34084"/>
      <c r="J34084"/>
      <c r="K34084"/>
      <c r="L34084" s="172"/>
    </row>
    <row r="34085" spans="7:12" x14ac:dyDescent="0.15">
      <c r="G34085"/>
      <c r="H34085"/>
      <c r="I34085"/>
      <c r="J34085"/>
      <c r="K34085"/>
      <c r="L34085" s="172"/>
    </row>
    <row r="34086" spans="7:12" x14ac:dyDescent="0.15">
      <c r="G34086"/>
      <c r="H34086"/>
      <c r="I34086"/>
      <c r="J34086"/>
      <c r="K34086"/>
      <c r="L34086" s="172"/>
    </row>
    <row r="34087" spans="7:12" x14ac:dyDescent="0.15">
      <c r="G34087"/>
      <c r="H34087"/>
      <c r="I34087"/>
      <c r="J34087"/>
      <c r="K34087"/>
      <c r="L34087" s="172"/>
    </row>
    <row r="34088" spans="7:12" x14ac:dyDescent="0.15">
      <c r="G34088"/>
      <c r="H34088"/>
      <c r="I34088"/>
      <c r="J34088"/>
      <c r="K34088"/>
      <c r="L34088" s="172"/>
    </row>
    <row r="34089" spans="7:12" x14ac:dyDescent="0.15">
      <c r="G34089"/>
      <c r="H34089"/>
      <c r="I34089"/>
      <c r="J34089"/>
      <c r="K34089"/>
      <c r="L34089" s="172"/>
    </row>
    <row r="34090" spans="7:12" x14ac:dyDescent="0.15">
      <c r="G34090"/>
      <c r="H34090"/>
      <c r="I34090"/>
      <c r="J34090"/>
      <c r="K34090"/>
      <c r="L34090" s="172"/>
    </row>
    <row r="34091" spans="7:12" x14ac:dyDescent="0.15">
      <c r="G34091"/>
      <c r="H34091"/>
      <c r="I34091"/>
      <c r="J34091"/>
      <c r="K34091"/>
      <c r="L34091" s="172"/>
    </row>
    <row r="34092" spans="7:12" x14ac:dyDescent="0.15">
      <c r="G34092"/>
      <c r="H34092"/>
      <c r="I34092"/>
      <c r="J34092"/>
      <c r="K34092"/>
      <c r="L34092" s="172"/>
    </row>
    <row r="34093" spans="7:12" x14ac:dyDescent="0.15">
      <c r="G34093"/>
      <c r="H34093"/>
      <c r="I34093"/>
      <c r="J34093"/>
      <c r="K34093"/>
      <c r="L34093" s="172"/>
    </row>
    <row r="34094" spans="7:12" x14ac:dyDescent="0.15">
      <c r="G34094"/>
      <c r="H34094"/>
      <c r="I34094"/>
      <c r="J34094"/>
      <c r="K34094"/>
      <c r="L34094" s="172"/>
    </row>
    <row r="34095" spans="7:12" x14ac:dyDescent="0.15">
      <c r="G34095"/>
      <c r="H34095"/>
      <c r="I34095"/>
      <c r="J34095"/>
      <c r="K34095"/>
      <c r="L34095" s="172"/>
    </row>
    <row r="34096" spans="7:12" x14ac:dyDescent="0.15">
      <c r="G34096"/>
      <c r="H34096"/>
      <c r="I34096"/>
      <c r="J34096"/>
      <c r="K34096"/>
      <c r="L34096" s="172"/>
    </row>
    <row r="34097" spans="7:12" x14ac:dyDescent="0.15">
      <c r="G34097"/>
      <c r="H34097"/>
      <c r="I34097"/>
      <c r="J34097"/>
      <c r="K34097"/>
      <c r="L34097" s="172"/>
    </row>
    <row r="34098" spans="7:12" x14ac:dyDescent="0.15">
      <c r="G34098"/>
      <c r="H34098"/>
      <c r="I34098"/>
      <c r="J34098"/>
      <c r="K34098"/>
      <c r="L34098" s="172"/>
    </row>
    <row r="34099" spans="7:12" x14ac:dyDescent="0.15">
      <c r="G34099"/>
      <c r="H34099"/>
      <c r="I34099"/>
      <c r="J34099"/>
      <c r="K34099"/>
      <c r="L34099" s="172"/>
    </row>
    <row r="34100" spans="7:12" x14ac:dyDescent="0.15">
      <c r="G34100"/>
      <c r="H34100"/>
      <c r="I34100"/>
      <c r="J34100"/>
      <c r="K34100"/>
      <c r="L34100" s="172"/>
    </row>
    <row r="34101" spans="7:12" x14ac:dyDescent="0.15">
      <c r="G34101"/>
      <c r="H34101"/>
      <c r="I34101"/>
      <c r="J34101"/>
      <c r="K34101"/>
      <c r="L34101" s="172"/>
    </row>
    <row r="34102" spans="7:12" x14ac:dyDescent="0.15">
      <c r="G34102"/>
      <c r="H34102"/>
      <c r="I34102"/>
      <c r="J34102"/>
      <c r="K34102"/>
      <c r="L34102" s="172"/>
    </row>
    <row r="34103" spans="7:12" x14ac:dyDescent="0.15">
      <c r="G34103"/>
      <c r="H34103"/>
      <c r="I34103"/>
      <c r="J34103"/>
      <c r="K34103"/>
      <c r="L34103" s="172"/>
    </row>
    <row r="34104" spans="7:12" x14ac:dyDescent="0.15">
      <c r="G34104"/>
      <c r="H34104"/>
      <c r="I34104"/>
      <c r="J34104"/>
      <c r="K34104"/>
      <c r="L34104" s="172"/>
    </row>
    <row r="34105" spans="7:12" x14ac:dyDescent="0.15">
      <c r="G34105"/>
      <c r="H34105"/>
      <c r="I34105"/>
      <c r="J34105"/>
      <c r="K34105"/>
      <c r="L34105" s="172"/>
    </row>
    <row r="34106" spans="7:12" x14ac:dyDescent="0.15">
      <c r="G34106"/>
      <c r="H34106"/>
      <c r="I34106"/>
      <c r="J34106"/>
      <c r="K34106"/>
      <c r="L34106" s="172"/>
    </row>
    <row r="34107" spans="7:12" x14ac:dyDescent="0.15">
      <c r="G34107"/>
      <c r="H34107"/>
      <c r="I34107"/>
      <c r="J34107"/>
      <c r="K34107"/>
      <c r="L34107" s="172"/>
    </row>
    <row r="34108" spans="7:12" x14ac:dyDescent="0.15">
      <c r="G34108"/>
      <c r="H34108"/>
      <c r="I34108"/>
      <c r="J34108"/>
      <c r="K34108"/>
      <c r="L34108" s="172"/>
    </row>
    <row r="34109" spans="7:12" x14ac:dyDescent="0.15">
      <c r="G34109"/>
      <c r="H34109"/>
      <c r="I34109"/>
      <c r="J34109"/>
      <c r="K34109"/>
      <c r="L34109" s="172"/>
    </row>
    <row r="34110" spans="7:12" x14ac:dyDescent="0.15">
      <c r="G34110"/>
      <c r="H34110"/>
      <c r="I34110"/>
      <c r="J34110"/>
      <c r="K34110"/>
      <c r="L34110" s="172"/>
    </row>
    <row r="34111" spans="7:12" x14ac:dyDescent="0.15">
      <c r="G34111"/>
      <c r="H34111"/>
      <c r="I34111"/>
      <c r="J34111"/>
      <c r="K34111"/>
      <c r="L34111" s="172"/>
    </row>
    <row r="34112" spans="7:12" x14ac:dyDescent="0.15">
      <c r="G34112"/>
      <c r="H34112"/>
      <c r="I34112"/>
      <c r="J34112"/>
      <c r="K34112"/>
      <c r="L34112" s="172"/>
    </row>
    <row r="34113" spans="7:12" x14ac:dyDescent="0.15">
      <c r="G34113"/>
      <c r="H34113"/>
      <c r="I34113"/>
      <c r="J34113"/>
      <c r="K34113"/>
      <c r="L34113" s="172"/>
    </row>
    <row r="34114" spans="7:12" x14ac:dyDescent="0.15">
      <c r="G34114"/>
      <c r="H34114"/>
      <c r="I34114"/>
      <c r="J34114"/>
      <c r="K34114"/>
      <c r="L34114" s="172"/>
    </row>
    <row r="34115" spans="7:12" x14ac:dyDescent="0.15">
      <c r="G34115"/>
      <c r="H34115"/>
      <c r="I34115"/>
      <c r="J34115"/>
      <c r="K34115"/>
      <c r="L34115" s="172"/>
    </row>
    <row r="34116" spans="7:12" x14ac:dyDescent="0.15">
      <c r="G34116"/>
      <c r="H34116"/>
      <c r="I34116"/>
      <c r="J34116"/>
      <c r="K34116"/>
      <c r="L34116" s="172"/>
    </row>
    <row r="34117" spans="7:12" x14ac:dyDescent="0.15">
      <c r="G34117"/>
      <c r="H34117"/>
      <c r="I34117"/>
      <c r="J34117"/>
      <c r="K34117"/>
      <c r="L34117" s="172"/>
    </row>
    <row r="34118" spans="7:12" x14ac:dyDescent="0.15">
      <c r="G34118"/>
      <c r="H34118"/>
      <c r="I34118"/>
      <c r="J34118"/>
      <c r="K34118"/>
      <c r="L34118" s="172"/>
    </row>
    <row r="34119" spans="7:12" x14ac:dyDescent="0.15">
      <c r="G34119"/>
      <c r="H34119"/>
      <c r="I34119"/>
      <c r="J34119"/>
      <c r="K34119"/>
      <c r="L34119" s="172"/>
    </row>
    <row r="34120" spans="7:12" x14ac:dyDescent="0.15">
      <c r="G34120"/>
      <c r="H34120"/>
      <c r="I34120"/>
      <c r="J34120"/>
      <c r="K34120"/>
      <c r="L34120" s="172"/>
    </row>
    <row r="34121" spans="7:12" x14ac:dyDescent="0.15">
      <c r="G34121"/>
      <c r="H34121"/>
      <c r="I34121"/>
      <c r="J34121"/>
      <c r="K34121"/>
      <c r="L34121" s="172"/>
    </row>
    <row r="34122" spans="7:12" x14ac:dyDescent="0.15">
      <c r="G34122"/>
      <c r="H34122"/>
      <c r="I34122"/>
      <c r="J34122"/>
      <c r="K34122"/>
      <c r="L34122" s="172"/>
    </row>
    <row r="34123" spans="7:12" x14ac:dyDescent="0.15">
      <c r="G34123"/>
      <c r="H34123"/>
      <c r="I34123"/>
      <c r="J34123"/>
      <c r="K34123"/>
      <c r="L34123" s="172"/>
    </row>
    <row r="34124" spans="7:12" x14ac:dyDescent="0.15">
      <c r="G34124"/>
      <c r="H34124"/>
      <c r="I34124"/>
      <c r="J34124"/>
      <c r="K34124"/>
      <c r="L34124" s="172"/>
    </row>
    <row r="34125" spans="7:12" x14ac:dyDescent="0.15">
      <c r="G34125"/>
      <c r="H34125"/>
      <c r="I34125"/>
      <c r="J34125"/>
      <c r="K34125"/>
      <c r="L34125" s="172"/>
    </row>
    <row r="34126" spans="7:12" x14ac:dyDescent="0.15">
      <c r="G34126"/>
      <c r="H34126"/>
      <c r="I34126"/>
      <c r="J34126"/>
      <c r="K34126"/>
      <c r="L34126" s="172"/>
    </row>
    <row r="34127" spans="7:12" x14ac:dyDescent="0.15">
      <c r="G34127"/>
      <c r="H34127"/>
      <c r="I34127"/>
      <c r="J34127"/>
      <c r="K34127"/>
      <c r="L34127" s="172"/>
    </row>
    <row r="34128" spans="7:12" x14ac:dyDescent="0.15">
      <c r="G34128"/>
      <c r="H34128"/>
      <c r="I34128"/>
      <c r="J34128"/>
      <c r="K34128"/>
      <c r="L34128" s="172"/>
    </row>
    <row r="34129" spans="7:12" x14ac:dyDescent="0.15">
      <c r="G34129"/>
      <c r="H34129"/>
      <c r="I34129"/>
      <c r="J34129"/>
      <c r="K34129"/>
      <c r="L34129" s="172"/>
    </row>
    <row r="34130" spans="7:12" x14ac:dyDescent="0.15">
      <c r="G34130"/>
      <c r="H34130"/>
      <c r="I34130"/>
      <c r="J34130"/>
      <c r="K34130"/>
      <c r="L34130" s="172"/>
    </row>
    <row r="34131" spans="7:12" x14ac:dyDescent="0.15">
      <c r="G34131"/>
      <c r="H34131"/>
      <c r="I34131"/>
      <c r="J34131"/>
      <c r="K34131"/>
      <c r="L34131" s="172"/>
    </row>
    <row r="34132" spans="7:12" x14ac:dyDescent="0.15">
      <c r="G34132"/>
      <c r="H34132"/>
      <c r="I34132"/>
      <c r="J34132"/>
      <c r="K34132"/>
      <c r="L34132" s="172"/>
    </row>
    <row r="34133" spans="7:12" x14ac:dyDescent="0.15">
      <c r="G34133"/>
      <c r="H34133"/>
      <c r="I34133"/>
      <c r="J34133"/>
      <c r="K34133"/>
      <c r="L34133" s="172"/>
    </row>
    <row r="34134" spans="7:12" x14ac:dyDescent="0.15">
      <c r="G34134"/>
      <c r="H34134"/>
      <c r="I34134"/>
      <c r="J34134"/>
      <c r="K34134"/>
      <c r="L34134" s="172"/>
    </row>
    <row r="34135" spans="7:12" x14ac:dyDescent="0.15">
      <c r="G34135"/>
      <c r="H34135"/>
      <c r="I34135"/>
      <c r="J34135"/>
      <c r="K34135"/>
      <c r="L34135" s="172"/>
    </row>
    <row r="34136" spans="7:12" x14ac:dyDescent="0.15">
      <c r="G34136"/>
      <c r="H34136"/>
      <c r="I34136"/>
      <c r="J34136"/>
      <c r="K34136"/>
      <c r="L34136" s="172"/>
    </row>
    <row r="34137" spans="7:12" x14ac:dyDescent="0.15">
      <c r="G34137"/>
      <c r="H34137"/>
      <c r="I34137"/>
      <c r="J34137"/>
      <c r="K34137"/>
      <c r="L34137" s="172"/>
    </row>
    <row r="34138" spans="7:12" x14ac:dyDescent="0.15">
      <c r="G34138"/>
      <c r="H34138"/>
      <c r="I34138"/>
      <c r="J34138"/>
      <c r="K34138"/>
      <c r="L34138" s="172"/>
    </row>
    <row r="34139" spans="7:12" x14ac:dyDescent="0.15">
      <c r="G34139"/>
      <c r="H34139"/>
      <c r="I34139"/>
      <c r="J34139"/>
      <c r="K34139"/>
      <c r="L34139" s="172"/>
    </row>
    <row r="34140" spans="7:12" x14ac:dyDescent="0.15">
      <c r="G34140"/>
      <c r="H34140"/>
      <c r="I34140"/>
      <c r="J34140"/>
      <c r="K34140"/>
      <c r="L34140" s="172"/>
    </row>
    <row r="34141" spans="7:12" x14ac:dyDescent="0.15">
      <c r="G34141"/>
      <c r="H34141"/>
      <c r="I34141"/>
      <c r="J34141"/>
      <c r="K34141"/>
      <c r="L34141" s="172"/>
    </row>
    <row r="34142" spans="7:12" x14ac:dyDescent="0.15">
      <c r="G34142"/>
      <c r="H34142"/>
      <c r="I34142"/>
      <c r="J34142"/>
      <c r="K34142"/>
      <c r="L34142" s="172"/>
    </row>
    <row r="34143" spans="7:12" x14ac:dyDescent="0.15">
      <c r="G34143"/>
      <c r="H34143"/>
      <c r="I34143"/>
      <c r="J34143"/>
      <c r="K34143"/>
      <c r="L34143" s="172"/>
    </row>
    <row r="34144" spans="7:12" x14ac:dyDescent="0.15">
      <c r="G34144"/>
      <c r="H34144"/>
      <c r="I34144"/>
      <c r="J34144"/>
      <c r="K34144"/>
      <c r="L34144" s="172"/>
    </row>
    <row r="34145" spans="7:12" x14ac:dyDescent="0.15">
      <c r="G34145"/>
      <c r="H34145"/>
      <c r="I34145"/>
      <c r="J34145"/>
      <c r="K34145"/>
      <c r="L34145" s="172"/>
    </row>
    <row r="34146" spans="7:12" x14ac:dyDescent="0.15">
      <c r="G34146"/>
      <c r="H34146"/>
      <c r="I34146"/>
      <c r="J34146"/>
      <c r="K34146"/>
      <c r="L34146" s="172"/>
    </row>
    <row r="34147" spans="7:12" x14ac:dyDescent="0.15">
      <c r="G34147"/>
      <c r="H34147"/>
      <c r="I34147"/>
      <c r="J34147"/>
      <c r="K34147"/>
      <c r="L34147" s="172"/>
    </row>
    <row r="34148" spans="7:12" x14ac:dyDescent="0.15">
      <c r="G34148"/>
      <c r="H34148"/>
      <c r="I34148"/>
      <c r="J34148"/>
      <c r="K34148"/>
      <c r="L34148" s="172"/>
    </row>
    <row r="34149" spans="7:12" x14ac:dyDescent="0.15">
      <c r="G34149"/>
      <c r="H34149"/>
      <c r="I34149"/>
      <c r="J34149"/>
      <c r="K34149"/>
      <c r="L34149" s="172"/>
    </row>
    <row r="34150" spans="7:12" x14ac:dyDescent="0.15">
      <c r="G34150"/>
      <c r="H34150"/>
      <c r="I34150"/>
      <c r="J34150"/>
      <c r="K34150"/>
      <c r="L34150" s="172"/>
    </row>
    <row r="34151" spans="7:12" x14ac:dyDescent="0.15">
      <c r="G34151"/>
      <c r="H34151"/>
      <c r="I34151"/>
      <c r="J34151"/>
      <c r="K34151"/>
      <c r="L34151" s="172"/>
    </row>
    <row r="34152" spans="7:12" x14ac:dyDescent="0.15">
      <c r="G34152"/>
      <c r="H34152"/>
      <c r="I34152"/>
      <c r="J34152"/>
      <c r="K34152"/>
      <c r="L34152" s="172"/>
    </row>
    <row r="34153" spans="7:12" x14ac:dyDescent="0.15">
      <c r="G34153"/>
      <c r="H34153"/>
      <c r="I34153"/>
      <c r="J34153"/>
      <c r="K34153"/>
      <c r="L34153" s="172"/>
    </row>
    <row r="34154" spans="7:12" x14ac:dyDescent="0.15">
      <c r="G34154"/>
      <c r="H34154"/>
      <c r="I34154"/>
      <c r="J34154"/>
      <c r="K34154"/>
      <c r="L34154" s="172"/>
    </row>
    <row r="34155" spans="7:12" x14ac:dyDescent="0.15">
      <c r="G34155"/>
      <c r="H34155"/>
      <c r="I34155"/>
      <c r="J34155"/>
      <c r="K34155"/>
      <c r="L34155" s="172"/>
    </row>
    <row r="34156" spans="7:12" x14ac:dyDescent="0.15">
      <c r="G34156"/>
      <c r="H34156"/>
      <c r="I34156"/>
      <c r="J34156"/>
      <c r="K34156"/>
      <c r="L34156" s="172"/>
    </row>
    <row r="34157" spans="7:12" x14ac:dyDescent="0.15">
      <c r="G34157"/>
      <c r="H34157"/>
      <c r="I34157"/>
      <c r="J34157"/>
      <c r="K34157"/>
      <c r="L34157" s="172"/>
    </row>
    <row r="34158" spans="7:12" x14ac:dyDescent="0.15">
      <c r="G34158"/>
      <c r="H34158"/>
      <c r="I34158"/>
      <c r="J34158"/>
      <c r="K34158"/>
      <c r="L34158" s="172"/>
    </row>
    <row r="34159" spans="7:12" x14ac:dyDescent="0.15">
      <c r="G34159"/>
      <c r="H34159"/>
      <c r="I34159"/>
      <c r="J34159"/>
      <c r="K34159"/>
      <c r="L34159" s="172"/>
    </row>
    <row r="34160" spans="7:12" x14ac:dyDescent="0.15">
      <c r="G34160"/>
      <c r="H34160"/>
      <c r="I34160"/>
      <c r="J34160"/>
      <c r="K34160"/>
      <c r="L34160" s="172"/>
    </row>
    <row r="34161" spans="7:12" x14ac:dyDescent="0.15">
      <c r="G34161"/>
      <c r="H34161"/>
      <c r="I34161"/>
      <c r="J34161"/>
      <c r="K34161"/>
      <c r="L34161" s="172"/>
    </row>
    <row r="34162" spans="7:12" x14ac:dyDescent="0.15">
      <c r="G34162"/>
      <c r="H34162"/>
      <c r="I34162"/>
      <c r="J34162"/>
      <c r="K34162"/>
      <c r="L34162" s="172"/>
    </row>
    <row r="34163" spans="7:12" x14ac:dyDescent="0.15">
      <c r="G34163"/>
      <c r="H34163"/>
      <c r="I34163"/>
      <c r="J34163"/>
      <c r="K34163"/>
      <c r="L34163" s="172"/>
    </row>
    <row r="34164" spans="7:12" x14ac:dyDescent="0.15">
      <c r="G34164"/>
      <c r="H34164"/>
      <c r="I34164"/>
      <c r="J34164"/>
      <c r="K34164"/>
      <c r="L34164" s="172"/>
    </row>
    <row r="34165" spans="7:12" x14ac:dyDescent="0.15">
      <c r="G34165"/>
      <c r="H34165"/>
      <c r="I34165"/>
      <c r="J34165"/>
      <c r="K34165"/>
      <c r="L34165" s="172"/>
    </row>
    <row r="34166" spans="7:12" x14ac:dyDescent="0.15">
      <c r="G34166"/>
      <c r="H34166"/>
      <c r="I34166"/>
      <c r="J34166"/>
      <c r="K34166"/>
      <c r="L34166" s="172"/>
    </row>
    <row r="34167" spans="7:12" x14ac:dyDescent="0.15">
      <c r="G34167"/>
      <c r="H34167"/>
      <c r="I34167"/>
      <c r="J34167"/>
      <c r="K34167"/>
      <c r="L34167" s="172"/>
    </row>
    <row r="34168" spans="7:12" x14ac:dyDescent="0.15">
      <c r="G34168"/>
      <c r="H34168"/>
      <c r="I34168"/>
      <c r="J34168"/>
      <c r="K34168"/>
      <c r="L34168" s="172"/>
    </row>
    <row r="34169" spans="7:12" x14ac:dyDescent="0.15">
      <c r="G34169"/>
      <c r="H34169"/>
      <c r="I34169"/>
      <c r="J34169"/>
      <c r="K34169"/>
      <c r="L34169" s="172"/>
    </row>
    <row r="34170" spans="7:12" x14ac:dyDescent="0.15">
      <c r="G34170"/>
      <c r="H34170"/>
      <c r="I34170"/>
      <c r="J34170"/>
      <c r="K34170"/>
      <c r="L34170" s="172"/>
    </row>
    <row r="34171" spans="7:12" x14ac:dyDescent="0.15">
      <c r="G34171"/>
      <c r="H34171"/>
      <c r="I34171"/>
      <c r="J34171"/>
      <c r="K34171"/>
      <c r="L34171" s="172"/>
    </row>
    <row r="34172" spans="7:12" x14ac:dyDescent="0.15">
      <c r="G34172"/>
      <c r="H34172"/>
      <c r="I34172"/>
      <c r="J34172"/>
      <c r="K34172"/>
      <c r="L34172" s="172"/>
    </row>
    <row r="34173" spans="7:12" x14ac:dyDescent="0.15">
      <c r="G34173"/>
      <c r="H34173"/>
      <c r="I34173"/>
      <c r="J34173"/>
      <c r="K34173"/>
      <c r="L34173" s="172"/>
    </row>
    <row r="34174" spans="7:12" x14ac:dyDescent="0.15">
      <c r="G34174"/>
      <c r="H34174"/>
      <c r="I34174"/>
      <c r="J34174"/>
      <c r="K34174"/>
      <c r="L34174" s="172"/>
    </row>
    <row r="34175" spans="7:12" x14ac:dyDescent="0.15">
      <c r="G34175"/>
      <c r="H34175"/>
      <c r="I34175"/>
      <c r="J34175"/>
      <c r="K34175"/>
      <c r="L34175" s="172"/>
    </row>
    <row r="34176" spans="7:12" x14ac:dyDescent="0.15">
      <c r="G34176"/>
      <c r="H34176"/>
      <c r="I34176"/>
      <c r="J34176"/>
      <c r="K34176"/>
      <c r="L34176" s="172"/>
    </row>
    <row r="34177" spans="7:12" x14ac:dyDescent="0.15">
      <c r="G34177"/>
      <c r="H34177"/>
      <c r="I34177"/>
      <c r="J34177"/>
      <c r="K34177"/>
      <c r="L34177" s="172"/>
    </row>
    <row r="34178" spans="7:12" x14ac:dyDescent="0.15">
      <c r="G34178"/>
      <c r="H34178"/>
      <c r="I34178"/>
      <c r="J34178"/>
      <c r="K34178"/>
      <c r="L34178" s="172"/>
    </row>
    <row r="34179" spans="7:12" x14ac:dyDescent="0.15">
      <c r="G34179"/>
      <c r="H34179"/>
      <c r="I34179"/>
      <c r="J34179"/>
      <c r="K34179"/>
      <c r="L34179" s="172"/>
    </row>
    <row r="34180" spans="7:12" x14ac:dyDescent="0.15">
      <c r="G34180"/>
      <c r="H34180"/>
      <c r="I34180"/>
      <c r="J34180"/>
      <c r="K34180"/>
      <c r="L34180" s="172"/>
    </row>
    <row r="34181" spans="7:12" x14ac:dyDescent="0.15">
      <c r="G34181"/>
      <c r="H34181"/>
      <c r="I34181"/>
      <c r="J34181"/>
      <c r="K34181"/>
      <c r="L34181" s="172"/>
    </row>
    <row r="34182" spans="7:12" x14ac:dyDescent="0.15">
      <c r="G34182"/>
      <c r="H34182"/>
      <c r="I34182"/>
      <c r="J34182"/>
      <c r="K34182"/>
      <c r="L34182" s="172"/>
    </row>
    <row r="34183" spans="7:12" x14ac:dyDescent="0.15">
      <c r="G34183"/>
      <c r="H34183"/>
      <c r="I34183"/>
      <c r="J34183"/>
      <c r="K34183"/>
      <c r="L34183" s="172"/>
    </row>
    <row r="34184" spans="7:12" x14ac:dyDescent="0.15">
      <c r="G34184"/>
      <c r="H34184"/>
      <c r="I34184"/>
      <c r="J34184"/>
      <c r="K34184"/>
      <c r="L34184" s="172"/>
    </row>
    <row r="34185" spans="7:12" x14ac:dyDescent="0.15">
      <c r="G34185"/>
      <c r="H34185"/>
      <c r="I34185"/>
      <c r="J34185"/>
      <c r="K34185"/>
      <c r="L34185" s="172"/>
    </row>
    <row r="34186" spans="7:12" x14ac:dyDescent="0.15">
      <c r="G34186"/>
      <c r="H34186"/>
      <c r="I34186"/>
      <c r="J34186"/>
      <c r="K34186"/>
      <c r="L34186" s="172"/>
    </row>
    <row r="34187" spans="7:12" x14ac:dyDescent="0.15">
      <c r="G34187"/>
      <c r="H34187"/>
      <c r="I34187"/>
      <c r="J34187"/>
      <c r="K34187"/>
      <c r="L34187" s="172"/>
    </row>
    <row r="34188" spans="7:12" x14ac:dyDescent="0.15">
      <c r="G34188"/>
      <c r="H34188"/>
      <c r="I34188"/>
      <c r="J34188"/>
      <c r="K34188"/>
      <c r="L34188" s="172"/>
    </row>
    <row r="34189" spans="7:12" x14ac:dyDescent="0.15">
      <c r="G34189"/>
      <c r="H34189"/>
      <c r="I34189"/>
      <c r="J34189"/>
      <c r="K34189"/>
      <c r="L34189" s="172"/>
    </row>
    <row r="34190" spans="7:12" x14ac:dyDescent="0.15">
      <c r="G34190"/>
      <c r="H34190"/>
      <c r="I34190"/>
      <c r="J34190"/>
      <c r="K34190"/>
      <c r="L34190" s="172"/>
    </row>
    <row r="34191" spans="7:12" x14ac:dyDescent="0.15">
      <c r="G34191"/>
      <c r="H34191"/>
      <c r="I34191"/>
      <c r="J34191"/>
      <c r="K34191"/>
      <c r="L34191" s="172"/>
    </row>
    <row r="34192" spans="7:12" x14ac:dyDescent="0.15">
      <c r="G34192"/>
      <c r="H34192"/>
      <c r="I34192"/>
      <c r="J34192"/>
      <c r="K34192"/>
      <c r="L34192" s="172"/>
    </row>
    <row r="34193" spans="7:12" x14ac:dyDescent="0.15">
      <c r="G34193"/>
      <c r="H34193"/>
      <c r="I34193"/>
      <c r="J34193"/>
      <c r="K34193"/>
      <c r="L34193" s="172"/>
    </row>
    <row r="34194" spans="7:12" x14ac:dyDescent="0.15">
      <c r="G34194"/>
      <c r="H34194"/>
      <c r="I34194"/>
      <c r="J34194"/>
      <c r="K34194"/>
      <c r="L34194" s="172"/>
    </row>
    <row r="34195" spans="7:12" x14ac:dyDescent="0.15">
      <c r="G34195"/>
      <c r="H34195"/>
      <c r="I34195"/>
      <c r="J34195"/>
      <c r="K34195"/>
      <c r="L34195" s="172"/>
    </row>
    <row r="34196" spans="7:12" x14ac:dyDescent="0.15">
      <c r="G34196"/>
      <c r="H34196"/>
      <c r="I34196"/>
      <c r="J34196"/>
      <c r="K34196"/>
      <c r="L34196" s="172"/>
    </row>
    <row r="34197" spans="7:12" x14ac:dyDescent="0.15">
      <c r="G34197"/>
      <c r="H34197"/>
      <c r="I34197"/>
      <c r="J34197"/>
      <c r="K34197"/>
      <c r="L34197" s="172"/>
    </row>
    <row r="34198" spans="7:12" x14ac:dyDescent="0.15">
      <c r="G34198"/>
      <c r="H34198"/>
      <c r="I34198"/>
      <c r="J34198"/>
      <c r="K34198"/>
      <c r="L34198" s="172"/>
    </row>
    <row r="34199" spans="7:12" x14ac:dyDescent="0.15">
      <c r="G34199"/>
      <c r="H34199"/>
      <c r="I34199"/>
      <c r="J34199"/>
      <c r="K34199"/>
      <c r="L34199" s="172"/>
    </row>
    <row r="34200" spans="7:12" x14ac:dyDescent="0.15">
      <c r="G34200"/>
      <c r="H34200"/>
      <c r="I34200"/>
      <c r="J34200"/>
      <c r="K34200"/>
      <c r="L34200" s="172"/>
    </row>
    <row r="34201" spans="7:12" x14ac:dyDescent="0.15">
      <c r="G34201"/>
      <c r="H34201"/>
      <c r="I34201"/>
      <c r="J34201"/>
      <c r="K34201"/>
      <c r="L34201" s="172"/>
    </row>
    <row r="34202" spans="7:12" x14ac:dyDescent="0.15">
      <c r="G34202"/>
      <c r="H34202"/>
      <c r="I34202"/>
      <c r="J34202"/>
      <c r="K34202"/>
      <c r="L34202" s="172"/>
    </row>
    <row r="34203" spans="7:12" x14ac:dyDescent="0.15">
      <c r="G34203"/>
      <c r="H34203"/>
      <c r="I34203"/>
      <c r="J34203"/>
      <c r="K34203"/>
      <c r="L34203" s="172"/>
    </row>
    <row r="34204" spans="7:12" x14ac:dyDescent="0.15">
      <c r="G34204"/>
      <c r="H34204"/>
      <c r="I34204"/>
      <c r="J34204"/>
      <c r="K34204"/>
      <c r="L34204" s="172"/>
    </row>
    <row r="34205" spans="7:12" x14ac:dyDescent="0.15">
      <c r="G34205"/>
      <c r="H34205"/>
      <c r="I34205"/>
      <c r="J34205"/>
      <c r="K34205"/>
      <c r="L34205" s="172"/>
    </row>
    <row r="34206" spans="7:12" x14ac:dyDescent="0.15">
      <c r="G34206"/>
      <c r="H34206"/>
      <c r="I34206"/>
      <c r="J34206"/>
      <c r="K34206"/>
      <c r="L34206" s="172"/>
    </row>
    <row r="34207" spans="7:12" x14ac:dyDescent="0.15">
      <c r="G34207"/>
      <c r="H34207"/>
      <c r="I34207"/>
      <c r="J34207"/>
      <c r="K34207"/>
      <c r="L34207" s="172"/>
    </row>
    <row r="34208" spans="7:12" x14ac:dyDescent="0.15">
      <c r="G34208"/>
      <c r="H34208"/>
      <c r="I34208"/>
      <c r="J34208"/>
      <c r="K34208"/>
      <c r="L34208" s="172"/>
    </row>
    <row r="34209" spans="7:12" x14ac:dyDescent="0.15">
      <c r="G34209"/>
      <c r="H34209"/>
      <c r="I34209"/>
      <c r="J34209"/>
      <c r="K34209"/>
      <c r="L34209" s="172"/>
    </row>
    <row r="34210" spans="7:12" x14ac:dyDescent="0.15">
      <c r="G34210"/>
      <c r="H34210"/>
      <c r="I34210"/>
      <c r="J34210"/>
      <c r="K34210"/>
      <c r="L34210" s="172"/>
    </row>
    <row r="34211" spans="7:12" x14ac:dyDescent="0.15">
      <c r="G34211"/>
      <c r="H34211"/>
      <c r="I34211"/>
      <c r="J34211"/>
      <c r="K34211"/>
      <c r="L34211" s="172"/>
    </row>
    <row r="34212" spans="7:12" x14ac:dyDescent="0.15">
      <c r="G34212"/>
      <c r="H34212"/>
      <c r="I34212"/>
      <c r="J34212"/>
      <c r="K34212"/>
      <c r="L34212" s="172"/>
    </row>
    <row r="34213" spans="7:12" x14ac:dyDescent="0.15">
      <c r="G34213"/>
      <c r="H34213"/>
      <c r="I34213"/>
      <c r="J34213"/>
      <c r="K34213"/>
      <c r="L34213" s="172"/>
    </row>
    <row r="34214" spans="7:12" x14ac:dyDescent="0.15">
      <c r="G34214"/>
      <c r="H34214"/>
      <c r="I34214"/>
      <c r="J34214"/>
      <c r="K34214"/>
      <c r="L34214" s="172"/>
    </row>
    <row r="34215" spans="7:12" x14ac:dyDescent="0.15">
      <c r="G34215"/>
      <c r="H34215"/>
      <c r="I34215"/>
      <c r="J34215"/>
      <c r="K34215"/>
      <c r="L34215" s="172"/>
    </row>
    <row r="34216" spans="7:12" x14ac:dyDescent="0.15">
      <c r="G34216"/>
      <c r="H34216"/>
      <c r="I34216"/>
      <c r="J34216"/>
      <c r="K34216"/>
      <c r="L34216" s="172"/>
    </row>
    <row r="34217" spans="7:12" x14ac:dyDescent="0.15">
      <c r="G34217"/>
      <c r="H34217"/>
      <c r="I34217"/>
      <c r="J34217"/>
      <c r="K34217"/>
      <c r="L34217" s="172"/>
    </row>
    <row r="34218" spans="7:12" x14ac:dyDescent="0.15">
      <c r="G34218"/>
      <c r="H34218"/>
      <c r="I34218"/>
      <c r="J34218"/>
      <c r="K34218"/>
      <c r="L34218" s="172"/>
    </row>
    <row r="34219" spans="7:12" x14ac:dyDescent="0.15">
      <c r="G34219"/>
      <c r="H34219"/>
      <c r="I34219"/>
      <c r="J34219"/>
      <c r="K34219"/>
      <c r="L34219" s="172"/>
    </row>
    <row r="34220" spans="7:12" x14ac:dyDescent="0.15">
      <c r="G34220"/>
      <c r="H34220"/>
      <c r="I34220"/>
      <c r="J34220"/>
      <c r="K34220"/>
      <c r="L34220" s="172"/>
    </row>
    <row r="34221" spans="7:12" x14ac:dyDescent="0.15">
      <c r="G34221"/>
      <c r="H34221"/>
      <c r="I34221"/>
      <c r="J34221"/>
      <c r="K34221"/>
      <c r="L34221" s="172"/>
    </row>
    <row r="34222" spans="7:12" x14ac:dyDescent="0.15">
      <c r="G34222"/>
      <c r="H34222"/>
      <c r="I34222"/>
      <c r="J34222"/>
      <c r="K34222"/>
      <c r="L34222" s="172"/>
    </row>
    <row r="34223" spans="7:12" x14ac:dyDescent="0.15">
      <c r="G34223"/>
      <c r="H34223"/>
      <c r="I34223"/>
      <c r="J34223"/>
      <c r="K34223"/>
      <c r="L34223" s="172"/>
    </row>
    <row r="34224" spans="7:12" x14ac:dyDescent="0.15">
      <c r="G34224"/>
      <c r="H34224"/>
      <c r="I34224"/>
      <c r="J34224"/>
      <c r="K34224"/>
      <c r="L34224" s="172"/>
    </row>
    <row r="34225" spans="7:12" x14ac:dyDescent="0.15">
      <c r="G34225"/>
      <c r="H34225"/>
      <c r="I34225"/>
      <c r="J34225"/>
      <c r="K34225"/>
      <c r="L34225" s="172"/>
    </row>
    <row r="34226" spans="7:12" x14ac:dyDescent="0.15">
      <c r="G34226"/>
      <c r="H34226"/>
      <c r="I34226"/>
      <c r="J34226"/>
      <c r="K34226"/>
      <c r="L34226" s="172"/>
    </row>
    <row r="34227" spans="7:12" x14ac:dyDescent="0.15">
      <c r="G34227"/>
      <c r="H34227"/>
      <c r="I34227"/>
      <c r="J34227"/>
      <c r="K34227"/>
      <c r="L34227" s="172"/>
    </row>
    <row r="34228" spans="7:12" x14ac:dyDescent="0.15">
      <c r="G34228"/>
      <c r="H34228"/>
      <c r="I34228"/>
      <c r="J34228"/>
      <c r="K34228"/>
      <c r="L34228" s="172"/>
    </row>
    <row r="34229" spans="7:12" x14ac:dyDescent="0.15">
      <c r="G34229"/>
      <c r="H34229"/>
      <c r="I34229"/>
      <c r="J34229"/>
      <c r="K34229"/>
      <c r="L34229" s="172"/>
    </row>
    <row r="34230" spans="7:12" x14ac:dyDescent="0.15">
      <c r="G34230"/>
      <c r="H34230"/>
      <c r="I34230"/>
      <c r="J34230"/>
      <c r="K34230"/>
      <c r="L34230" s="172"/>
    </row>
    <row r="34231" spans="7:12" x14ac:dyDescent="0.15">
      <c r="G34231"/>
      <c r="H34231"/>
      <c r="I34231"/>
      <c r="J34231"/>
      <c r="K34231"/>
      <c r="L34231" s="172"/>
    </row>
    <row r="34232" spans="7:12" x14ac:dyDescent="0.15">
      <c r="G34232"/>
      <c r="H34232"/>
      <c r="I34232"/>
      <c r="J34232"/>
      <c r="K34232"/>
      <c r="L34232" s="172"/>
    </row>
    <row r="34233" spans="7:12" x14ac:dyDescent="0.15">
      <c r="G34233"/>
      <c r="H34233"/>
      <c r="I34233"/>
      <c r="J34233"/>
      <c r="K34233"/>
      <c r="L34233" s="172"/>
    </row>
    <row r="34234" spans="7:12" x14ac:dyDescent="0.15">
      <c r="G34234"/>
      <c r="H34234"/>
      <c r="I34234"/>
      <c r="J34234"/>
      <c r="K34234"/>
      <c r="L34234" s="172"/>
    </row>
    <row r="34235" spans="7:12" x14ac:dyDescent="0.15">
      <c r="G34235"/>
      <c r="H34235"/>
      <c r="I34235"/>
      <c r="J34235"/>
      <c r="K34235"/>
      <c r="L34235" s="172"/>
    </row>
    <row r="34236" spans="7:12" x14ac:dyDescent="0.15">
      <c r="G34236"/>
      <c r="H34236"/>
      <c r="I34236"/>
      <c r="J34236"/>
      <c r="K34236"/>
      <c r="L34236" s="172"/>
    </row>
    <row r="34237" spans="7:12" x14ac:dyDescent="0.15">
      <c r="G34237"/>
      <c r="H34237"/>
      <c r="I34237"/>
      <c r="J34237"/>
      <c r="K34237"/>
      <c r="L34237" s="172"/>
    </row>
    <row r="34238" spans="7:12" x14ac:dyDescent="0.15">
      <c r="G34238"/>
      <c r="H34238"/>
      <c r="I34238"/>
      <c r="J34238"/>
      <c r="K34238"/>
      <c r="L34238" s="172"/>
    </row>
    <row r="34239" spans="7:12" x14ac:dyDescent="0.15">
      <c r="G34239"/>
      <c r="H34239"/>
      <c r="I34239"/>
      <c r="J34239"/>
      <c r="K34239"/>
      <c r="L34239" s="172"/>
    </row>
    <row r="34240" spans="7:12" x14ac:dyDescent="0.15">
      <c r="G34240"/>
      <c r="H34240"/>
      <c r="I34240"/>
      <c r="J34240"/>
      <c r="K34240"/>
      <c r="L34240" s="172"/>
    </row>
    <row r="34241" spans="7:12" x14ac:dyDescent="0.15">
      <c r="G34241"/>
      <c r="H34241"/>
      <c r="I34241"/>
      <c r="J34241"/>
      <c r="K34241"/>
      <c r="L34241" s="172"/>
    </row>
    <row r="34242" spans="7:12" x14ac:dyDescent="0.15">
      <c r="G34242"/>
      <c r="H34242"/>
      <c r="I34242"/>
      <c r="J34242"/>
      <c r="K34242"/>
      <c r="L34242" s="172"/>
    </row>
    <row r="34243" spans="7:12" x14ac:dyDescent="0.15">
      <c r="G34243"/>
      <c r="H34243"/>
      <c r="I34243"/>
      <c r="J34243"/>
      <c r="K34243"/>
      <c r="L34243" s="172"/>
    </row>
    <row r="34244" spans="7:12" x14ac:dyDescent="0.15">
      <c r="G34244"/>
      <c r="H34244"/>
      <c r="I34244"/>
      <c r="J34244"/>
      <c r="K34244"/>
      <c r="L34244" s="172"/>
    </row>
    <row r="34245" spans="7:12" x14ac:dyDescent="0.15">
      <c r="G34245"/>
      <c r="H34245"/>
      <c r="I34245"/>
      <c r="J34245"/>
      <c r="K34245"/>
      <c r="L34245" s="172"/>
    </row>
    <row r="34246" spans="7:12" x14ac:dyDescent="0.15">
      <c r="G34246"/>
      <c r="H34246"/>
      <c r="I34246"/>
      <c r="J34246"/>
      <c r="K34246"/>
      <c r="L34246" s="172"/>
    </row>
    <row r="34247" spans="7:12" x14ac:dyDescent="0.15">
      <c r="G34247"/>
      <c r="H34247"/>
      <c r="I34247"/>
      <c r="J34247"/>
      <c r="K34247"/>
      <c r="L34247" s="172"/>
    </row>
    <row r="34248" spans="7:12" x14ac:dyDescent="0.15">
      <c r="G34248"/>
      <c r="H34248"/>
      <c r="I34248"/>
      <c r="J34248"/>
      <c r="K34248"/>
      <c r="L34248" s="172"/>
    </row>
    <row r="34249" spans="7:12" x14ac:dyDescent="0.15">
      <c r="G34249"/>
      <c r="H34249"/>
      <c r="I34249"/>
      <c r="J34249"/>
      <c r="K34249"/>
      <c r="L34249" s="172"/>
    </row>
    <row r="34250" spans="7:12" x14ac:dyDescent="0.15">
      <c r="G34250"/>
      <c r="H34250"/>
      <c r="I34250"/>
      <c r="J34250"/>
      <c r="K34250"/>
      <c r="L34250" s="172"/>
    </row>
    <row r="34251" spans="7:12" x14ac:dyDescent="0.15">
      <c r="G34251"/>
      <c r="H34251"/>
      <c r="I34251"/>
      <c r="J34251"/>
      <c r="K34251"/>
      <c r="L34251" s="172"/>
    </row>
    <row r="34252" spans="7:12" x14ac:dyDescent="0.15">
      <c r="G34252"/>
      <c r="H34252"/>
      <c r="I34252"/>
      <c r="J34252"/>
      <c r="K34252"/>
      <c r="L34252" s="172"/>
    </row>
    <row r="34253" spans="7:12" x14ac:dyDescent="0.15">
      <c r="G34253"/>
      <c r="H34253"/>
      <c r="I34253"/>
      <c r="J34253"/>
      <c r="K34253"/>
      <c r="L34253" s="172"/>
    </row>
    <row r="34254" spans="7:12" x14ac:dyDescent="0.15">
      <c r="G34254"/>
      <c r="H34254"/>
      <c r="I34254"/>
      <c r="J34254"/>
      <c r="K34254"/>
      <c r="L34254" s="172"/>
    </row>
    <row r="34255" spans="7:12" x14ac:dyDescent="0.15">
      <c r="G34255"/>
      <c r="H34255"/>
      <c r="I34255"/>
      <c r="J34255"/>
      <c r="K34255"/>
      <c r="L34255" s="172"/>
    </row>
    <row r="34256" spans="7:12" x14ac:dyDescent="0.15">
      <c r="G34256"/>
      <c r="H34256"/>
      <c r="I34256"/>
      <c r="J34256"/>
      <c r="K34256"/>
      <c r="L34256" s="172"/>
    </row>
    <row r="34257" spans="7:12" x14ac:dyDescent="0.15">
      <c r="G34257"/>
      <c r="H34257"/>
      <c r="I34257"/>
      <c r="J34257"/>
      <c r="K34257"/>
      <c r="L34257" s="172"/>
    </row>
    <row r="34258" spans="7:12" x14ac:dyDescent="0.15">
      <c r="G34258"/>
      <c r="H34258"/>
      <c r="I34258"/>
      <c r="J34258"/>
      <c r="K34258"/>
      <c r="L34258" s="172"/>
    </row>
    <row r="34259" spans="7:12" x14ac:dyDescent="0.15">
      <c r="G34259"/>
      <c r="H34259"/>
      <c r="I34259"/>
      <c r="J34259"/>
      <c r="K34259"/>
      <c r="L34259" s="172"/>
    </row>
    <row r="34260" spans="7:12" x14ac:dyDescent="0.15">
      <c r="G34260"/>
      <c r="H34260"/>
      <c r="I34260"/>
      <c r="J34260"/>
      <c r="K34260"/>
      <c r="L34260" s="172"/>
    </row>
    <row r="34261" spans="7:12" x14ac:dyDescent="0.15">
      <c r="G34261"/>
      <c r="H34261"/>
      <c r="I34261"/>
      <c r="J34261"/>
      <c r="K34261"/>
      <c r="L34261" s="172"/>
    </row>
    <row r="34262" spans="7:12" x14ac:dyDescent="0.15">
      <c r="G34262"/>
      <c r="H34262"/>
      <c r="I34262"/>
      <c r="J34262"/>
      <c r="K34262"/>
      <c r="L34262" s="172"/>
    </row>
    <row r="34263" spans="7:12" x14ac:dyDescent="0.15">
      <c r="G34263"/>
      <c r="H34263"/>
      <c r="I34263"/>
      <c r="J34263"/>
      <c r="K34263"/>
      <c r="L34263" s="172"/>
    </row>
    <row r="34264" spans="7:12" x14ac:dyDescent="0.15">
      <c r="G34264"/>
      <c r="H34264"/>
      <c r="I34264"/>
      <c r="J34264"/>
      <c r="K34264"/>
      <c r="L34264" s="172"/>
    </row>
    <row r="34265" spans="7:12" x14ac:dyDescent="0.15">
      <c r="G34265"/>
      <c r="H34265"/>
      <c r="I34265"/>
      <c r="J34265"/>
      <c r="K34265"/>
      <c r="L34265" s="172"/>
    </row>
    <row r="34266" spans="7:12" x14ac:dyDescent="0.15">
      <c r="G34266"/>
      <c r="H34266"/>
      <c r="I34266"/>
      <c r="J34266"/>
      <c r="K34266"/>
      <c r="L34266" s="172"/>
    </row>
    <row r="34267" spans="7:12" x14ac:dyDescent="0.15">
      <c r="G34267"/>
      <c r="H34267"/>
      <c r="I34267"/>
      <c r="J34267"/>
      <c r="K34267"/>
      <c r="L34267" s="172"/>
    </row>
    <row r="34268" spans="7:12" x14ac:dyDescent="0.15">
      <c r="G34268"/>
      <c r="H34268"/>
      <c r="I34268"/>
      <c r="J34268"/>
      <c r="K34268"/>
      <c r="L34268" s="172"/>
    </row>
    <row r="34269" spans="7:12" x14ac:dyDescent="0.15">
      <c r="G34269"/>
      <c r="H34269"/>
      <c r="I34269"/>
      <c r="J34269"/>
      <c r="K34269"/>
      <c r="L34269" s="172"/>
    </row>
    <row r="34270" spans="7:12" x14ac:dyDescent="0.15">
      <c r="G34270"/>
      <c r="H34270"/>
      <c r="I34270"/>
      <c r="J34270"/>
      <c r="K34270"/>
      <c r="L34270" s="172"/>
    </row>
    <row r="34271" spans="7:12" x14ac:dyDescent="0.15">
      <c r="G34271"/>
      <c r="H34271"/>
      <c r="I34271"/>
      <c r="J34271"/>
      <c r="K34271"/>
      <c r="L34271" s="172"/>
    </row>
    <row r="34272" spans="7:12" x14ac:dyDescent="0.15">
      <c r="G34272"/>
      <c r="H34272"/>
      <c r="I34272"/>
      <c r="J34272"/>
      <c r="K34272"/>
      <c r="L34272" s="172"/>
    </row>
    <row r="34273" spans="7:12" x14ac:dyDescent="0.15">
      <c r="G34273"/>
      <c r="H34273"/>
      <c r="I34273"/>
      <c r="J34273"/>
      <c r="K34273"/>
      <c r="L34273" s="172"/>
    </row>
    <row r="34274" spans="7:12" x14ac:dyDescent="0.15">
      <c r="G34274"/>
      <c r="H34274"/>
      <c r="I34274"/>
      <c r="J34274"/>
      <c r="K34274"/>
      <c r="L34274" s="172"/>
    </row>
    <row r="34275" spans="7:12" x14ac:dyDescent="0.15">
      <c r="G34275"/>
      <c r="H34275"/>
      <c r="I34275"/>
      <c r="J34275"/>
      <c r="K34275"/>
      <c r="L34275" s="172"/>
    </row>
    <row r="34276" spans="7:12" x14ac:dyDescent="0.15">
      <c r="G34276"/>
      <c r="H34276"/>
      <c r="I34276"/>
      <c r="J34276"/>
      <c r="K34276"/>
      <c r="L34276" s="172"/>
    </row>
    <row r="34277" spans="7:12" x14ac:dyDescent="0.15">
      <c r="G34277"/>
      <c r="H34277"/>
      <c r="I34277"/>
      <c r="J34277"/>
      <c r="K34277"/>
      <c r="L34277" s="172"/>
    </row>
    <row r="34278" spans="7:12" x14ac:dyDescent="0.15">
      <c r="G34278"/>
      <c r="H34278"/>
      <c r="I34278"/>
      <c r="J34278"/>
      <c r="K34278"/>
      <c r="L34278" s="172"/>
    </row>
    <row r="34279" spans="7:12" x14ac:dyDescent="0.15">
      <c r="G34279"/>
      <c r="H34279"/>
      <c r="I34279"/>
      <c r="J34279"/>
      <c r="K34279"/>
      <c r="L34279" s="172"/>
    </row>
    <row r="34280" spans="7:12" x14ac:dyDescent="0.15">
      <c r="G34280"/>
      <c r="H34280"/>
      <c r="I34280"/>
      <c r="J34280"/>
      <c r="K34280"/>
      <c r="L34280" s="172"/>
    </row>
    <row r="34281" spans="7:12" x14ac:dyDescent="0.15">
      <c r="G34281"/>
      <c r="H34281"/>
      <c r="I34281"/>
      <c r="J34281"/>
      <c r="K34281"/>
      <c r="L34281" s="172"/>
    </row>
    <row r="34282" spans="7:12" x14ac:dyDescent="0.15">
      <c r="G34282"/>
      <c r="H34282"/>
      <c r="I34282"/>
      <c r="J34282"/>
      <c r="K34282"/>
      <c r="L34282" s="172"/>
    </row>
    <row r="34283" spans="7:12" x14ac:dyDescent="0.15">
      <c r="G34283"/>
      <c r="H34283"/>
      <c r="I34283"/>
      <c r="J34283"/>
      <c r="K34283"/>
      <c r="L34283" s="172"/>
    </row>
    <row r="34284" spans="7:12" x14ac:dyDescent="0.15">
      <c r="G34284"/>
      <c r="H34284"/>
      <c r="I34284"/>
      <c r="J34284"/>
      <c r="K34284"/>
      <c r="L34284" s="172"/>
    </row>
    <row r="34285" spans="7:12" x14ac:dyDescent="0.15">
      <c r="G34285"/>
      <c r="H34285"/>
      <c r="I34285"/>
      <c r="J34285"/>
      <c r="K34285"/>
      <c r="L34285" s="172"/>
    </row>
    <row r="34286" spans="7:12" x14ac:dyDescent="0.15">
      <c r="G34286"/>
      <c r="H34286"/>
      <c r="I34286"/>
      <c r="J34286"/>
      <c r="K34286"/>
      <c r="L34286" s="172"/>
    </row>
    <row r="34287" spans="7:12" x14ac:dyDescent="0.15">
      <c r="G34287"/>
      <c r="H34287"/>
      <c r="I34287"/>
      <c r="J34287"/>
      <c r="K34287"/>
      <c r="L34287" s="172"/>
    </row>
    <row r="34288" spans="7:12" x14ac:dyDescent="0.15">
      <c r="G34288"/>
      <c r="H34288"/>
      <c r="I34288"/>
      <c r="J34288"/>
      <c r="K34288"/>
      <c r="L34288" s="172"/>
    </row>
    <row r="34289" spans="7:12" x14ac:dyDescent="0.15">
      <c r="G34289"/>
      <c r="H34289"/>
      <c r="I34289"/>
      <c r="J34289"/>
      <c r="K34289"/>
      <c r="L34289" s="172"/>
    </row>
    <row r="34290" spans="7:12" x14ac:dyDescent="0.15">
      <c r="G34290"/>
      <c r="H34290"/>
      <c r="I34290"/>
      <c r="J34290"/>
      <c r="K34290"/>
      <c r="L34290" s="172"/>
    </row>
    <row r="34291" spans="7:12" x14ac:dyDescent="0.15">
      <c r="G34291"/>
      <c r="H34291"/>
      <c r="I34291"/>
      <c r="J34291"/>
      <c r="K34291"/>
      <c r="L34291" s="172"/>
    </row>
    <row r="34292" spans="7:12" x14ac:dyDescent="0.15">
      <c r="G34292"/>
      <c r="H34292"/>
      <c r="I34292"/>
      <c r="J34292"/>
      <c r="K34292"/>
      <c r="L34292" s="172"/>
    </row>
    <row r="34293" spans="7:12" x14ac:dyDescent="0.15">
      <c r="G34293"/>
      <c r="H34293"/>
      <c r="I34293"/>
      <c r="J34293"/>
      <c r="K34293"/>
      <c r="L34293" s="172"/>
    </row>
    <row r="34294" spans="7:12" x14ac:dyDescent="0.15">
      <c r="G34294"/>
      <c r="H34294"/>
      <c r="I34294"/>
      <c r="J34294"/>
      <c r="K34294"/>
      <c r="L34294" s="172"/>
    </row>
    <row r="34295" spans="7:12" x14ac:dyDescent="0.15">
      <c r="G34295"/>
      <c r="H34295"/>
      <c r="I34295"/>
      <c r="J34295"/>
      <c r="K34295"/>
      <c r="L34295" s="172"/>
    </row>
    <row r="34296" spans="7:12" x14ac:dyDescent="0.15">
      <c r="G34296"/>
      <c r="H34296"/>
      <c r="I34296"/>
      <c r="J34296"/>
      <c r="K34296"/>
      <c r="L34296" s="172"/>
    </row>
    <row r="34297" spans="7:12" x14ac:dyDescent="0.15">
      <c r="G34297"/>
      <c r="H34297"/>
      <c r="I34297"/>
      <c r="J34297"/>
      <c r="K34297"/>
      <c r="L34297" s="172"/>
    </row>
    <row r="34298" spans="7:12" x14ac:dyDescent="0.15">
      <c r="G34298"/>
      <c r="H34298"/>
      <c r="I34298"/>
      <c r="J34298"/>
      <c r="K34298"/>
      <c r="L34298" s="172"/>
    </row>
    <row r="34299" spans="7:12" x14ac:dyDescent="0.15">
      <c r="G34299"/>
      <c r="H34299"/>
      <c r="I34299"/>
      <c r="J34299"/>
      <c r="K34299"/>
      <c r="L34299" s="172"/>
    </row>
    <row r="34300" spans="7:12" x14ac:dyDescent="0.15">
      <c r="G34300"/>
      <c r="H34300"/>
      <c r="I34300"/>
      <c r="J34300"/>
      <c r="K34300"/>
      <c r="L34300" s="172"/>
    </row>
    <row r="34301" spans="7:12" x14ac:dyDescent="0.15">
      <c r="G34301"/>
      <c r="H34301"/>
      <c r="I34301"/>
      <c r="J34301"/>
      <c r="K34301"/>
      <c r="L34301" s="172"/>
    </row>
    <row r="34302" spans="7:12" x14ac:dyDescent="0.15">
      <c r="G34302"/>
      <c r="H34302"/>
      <c r="I34302"/>
      <c r="J34302"/>
      <c r="K34302"/>
      <c r="L34302" s="172"/>
    </row>
    <row r="34303" spans="7:12" x14ac:dyDescent="0.15">
      <c r="G34303"/>
      <c r="H34303"/>
      <c r="I34303"/>
      <c r="J34303"/>
      <c r="K34303"/>
      <c r="L34303" s="172"/>
    </row>
    <row r="34304" spans="7:12" x14ac:dyDescent="0.15">
      <c r="G34304"/>
      <c r="H34304"/>
      <c r="I34304"/>
      <c r="J34304"/>
      <c r="K34304"/>
      <c r="L34304" s="172"/>
    </row>
    <row r="34305" spans="7:12" x14ac:dyDescent="0.15">
      <c r="G34305"/>
      <c r="H34305"/>
      <c r="I34305"/>
      <c r="J34305"/>
      <c r="K34305"/>
      <c r="L34305" s="172"/>
    </row>
    <row r="34306" spans="7:12" x14ac:dyDescent="0.15">
      <c r="G34306"/>
      <c r="H34306"/>
      <c r="I34306"/>
      <c r="J34306"/>
      <c r="K34306"/>
      <c r="L34306" s="172"/>
    </row>
    <row r="34307" spans="7:12" x14ac:dyDescent="0.15">
      <c r="G34307"/>
      <c r="H34307"/>
      <c r="I34307"/>
      <c r="J34307"/>
      <c r="K34307"/>
      <c r="L34307" s="172"/>
    </row>
    <row r="34308" spans="7:12" x14ac:dyDescent="0.15">
      <c r="G34308"/>
      <c r="H34308"/>
      <c r="I34308"/>
      <c r="J34308"/>
      <c r="K34308"/>
      <c r="L34308" s="172"/>
    </row>
    <row r="34309" spans="7:12" x14ac:dyDescent="0.15">
      <c r="G34309"/>
      <c r="H34309"/>
      <c r="I34309"/>
      <c r="J34309"/>
      <c r="K34309"/>
      <c r="L34309" s="172"/>
    </row>
    <row r="34310" spans="7:12" x14ac:dyDescent="0.15">
      <c r="G34310"/>
      <c r="H34310"/>
      <c r="I34310"/>
      <c r="J34310"/>
      <c r="K34310"/>
      <c r="L34310" s="172"/>
    </row>
    <row r="34311" spans="7:12" x14ac:dyDescent="0.15">
      <c r="G34311"/>
      <c r="H34311"/>
      <c r="I34311"/>
      <c r="J34311"/>
      <c r="K34311"/>
      <c r="L34311" s="172"/>
    </row>
    <row r="34312" spans="7:12" x14ac:dyDescent="0.15">
      <c r="G34312"/>
      <c r="H34312"/>
      <c r="I34312"/>
      <c r="J34312"/>
      <c r="K34312"/>
      <c r="L34312" s="172"/>
    </row>
    <row r="34313" spans="7:12" x14ac:dyDescent="0.15">
      <c r="G34313"/>
      <c r="H34313"/>
      <c r="I34313"/>
      <c r="J34313"/>
      <c r="K34313"/>
      <c r="L34313" s="172"/>
    </row>
    <row r="34314" spans="7:12" x14ac:dyDescent="0.15">
      <c r="G34314"/>
      <c r="H34314"/>
      <c r="I34314"/>
      <c r="J34314"/>
      <c r="K34314"/>
      <c r="L34314" s="172"/>
    </row>
    <row r="34315" spans="7:12" x14ac:dyDescent="0.15">
      <c r="G34315"/>
      <c r="H34315"/>
      <c r="I34315"/>
      <c r="J34315"/>
      <c r="K34315"/>
      <c r="L34315" s="172"/>
    </row>
    <row r="34316" spans="7:12" x14ac:dyDescent="0.15">
      <c r="G34316"/>
      <c r="H34316"/>
      <c r="I34316"/>
      <c r="J34316"/>
      <c r="K34316"/>
      <c r="L34316" s="172"/>
    </row>
    <row r="34317" spans="7:12" x14ac:dyDescent="0.15">
      <c r="G34317"/>
      <c r="H34317"/>
      <c r="I34317"/>
      <c r="J34317"/>
      <c r="K34317"/>
      <c r="L34317" s="172"/>
    </row>
    <row r="34318" spans="7:12" x14ac:dyDescent="0.15">
      <c r="G34318"/>
      <c r="H34318"/>
      <c r="I34318"/>
      <c r="J34318"/>
      <c r="K34318"/>
      <c r="L34318" s="172"/>
    </row>
    <row r="34319" spans="7:12" x14ac:dyDescent="0.15">
      <c r="G34319"/>
      <c r="H34319"/>
      <c r="I34319"/>
      <c r="J34319"/>
      <c r="K34319"/>
      <c r="L34319" s="172"/>
    </row>
    <row r="34320" spans="7:12" x14ac:dyDescent="0.15">
      <c r="G34320"/>
      <c r="H34320"/>
      <c r="I34320"/>
      <c r="J34320"/>
      <c r="K34320"/>
      <c r="L34320" s="172"/>
    </row>
    <row r="34321" spans="7:12" x14ac:dyDescent="0.15">
      <c r="G34321"/>
      <c r="H34321"/>
      <c r="I34321"/>
      <c r="J34321"/>
      <c r="K34321"/>
      <c r="L34321" s="172"/>
    </row>
    <row r="34322" spans="7:12" x14ac:dyDescent="0.15">
      <c r="G34322"/>
      <c r="H34322"/>
      <c r="I34322"/>
      <c r="J34322"/>
      <c r="K34322"/>
      <c r="L34322" s="172"/>
    </row>
    <row r="34323" spans="7:12" x14ac:dyDescent="0.15">
      <c r="G34323"/>
      <c r="H34323"/>
      <c r="I34323"/>
      <c r="J34323"/>
      <c r="K34323"/>
      <c r="L34323" s="172"/>
    </row>
    <row r="34324" spans="7:12" x14ac:dyDescent="0.15">
      <c r="G34324"/>
      <c r="H34324"/>
      <c r="I34324"/>
      <c r="J34324"/>
      <c r="K34324"/>
      <c r="L34324" s="172"/>
    </row>
    <row r="34325" spans="7:12" x14ac:dyDescent="0.15">
      <c r="G34325"/>
      <c r="H34325"/>
      <c r="I34325"/>
      <c r="J34325"/>
      <c r="K34325"/>
      <c r="L34325" s="172"/>
    </row>
    <row r="34326" spans="7:12" x14ac:dyDescent="0.15">
      <c r="G34326"/>
      <c r="H34326"/>
      <c r="I34326"/>
      <c r="J34326"/>
      <c r="K34326"/>
      <c r="L34326" s="172"/>
    </row>
    <row r="34327" spans="7:12" x14ac:dyDescent="0.15">
      <c r="G34327"/>
      <c r="H34327"/>
      <c r="I34327"/>
      <c r="J34327"/>
      <c r="K34327"/>
      <c r="L34327" s="172"/>
    </row>
    <row r="34328" spans="7:12" x14ac:dyDescent="0.15">
      <c r="G34328"/>
      <c r="H34328"/>
      <c r="I34328"/>
      <c r="J34328"/>
      <c r="K34328"/>
      <c r="L34328" s="172"/>
    </row>
    <row r="34329" spans="7:12" x14ac:dyDescent="0.15">
      <c r="G34329"/>
      <c r="H34329"/>
      <c r="I34329"/>
      <c r="J34329"/>
      <c r="K34329"/>
      <c r="L34329" s="172"/>
    </row>
    <row r="34330" spans="7:12" x14ac:dyDescent="0.15">
      <c r="G34330"/>
      <c r="H34330"/>
      <c r="I34330"/>
      <c r="J34330"/>
      <c r="K34330"/>
      <c r="L34330" s="172"/>
    </row>
    <row r="34331" spans="7:12" x14ac:dyDescent="0.15">
      <c r="G34331"/>
      <c r="H34331"/>
      <c r="I34331"/>
      <c r="J34331"/>
      <c r="K34331"/>
      <c r="L34331" s="172"/>
    </row>
    <row r="34332" spans="7:12" x14ac:dyDescent="0.15">
      <c r="G34332"/>
      <c r="H34332"/>
      <c r="I34332"/>
      <c r="J34332"/>
      <c r="K34332"/>
      <c r="L34332" s="172"/>
    </row>
    <row r="34333" spans="7:12" x14ac:dyDescent="0.15">
      <c r="G34333"/>
      <c r="H34333"/>
      <c r="I34333"/>
      <c r="J34333"/>
      <c r="K34333"/>
      <c r="L34333" s="172"/>
    </row>
    <row r="34334" spans="7:12" x14ac:dyDescent="0.15">
      <c r="G34334"/>
      <c r="H34334"/>
      <c r="I34334"/>
      <c r="J34334"/>
      <c r="K34334"/>
      <c r="L34334" s="172"/>
    </row>
    <row r="34335" spans="7:12" x14ac:dyDescent="0.15">
      <c r="G34335"/>
      <c r="H34335"/>
      <c r="I34335"/>
      <c r="J34335"/>
      <c r="K34335"/>
      <c r="L34335" s="172"/>
    </row>
    <row r="34336" spans="7:12" x14ac:dyDescent="0.15">
      <c r="G34336"/>
      <c r="H34336"/>
      <c r="I34336"/>
      <c r="J34336"/>
      <c r="K34336"/>
      <c r="L34336" s="172"/>
    </row>
    <row r="34337" spans="7:12" x14ac:dyDescent="0.15">
      <c r="G34337"/>
      <c r="H34337"/>
      <c r="I34337"/>
      <c r="J34337"/>
      <c r="K34337"/>
      <c r="L34337" s="172"/>
    </row>
    <row r="34338" spans="7:12" x14ac:dyDescent="0.15">
      <c r="G34338"/>
      <c r="H34338"/>
      <c r="I34338"/>
      <c r="J34338"/>
      <c r="K34338"/>
      <c r="L34338" s="172"/>
    </row>
    <row r="34339" spans="7:12" x14ac:dyDescent="0.15">
      <c r="G34339"/>
      <c r="H34339"/>
      <c r="I34339"/>
      <c r="J34339"/>
      <c r="K34339"/>
      <c r="L34339" s="172"/>
    </row>
    <row r="34340" spans="7:12" x14ac:dyDescent="0.15">
      <c r="G34340"/>
      <c r="H34340"/>
      <c r="I34340"/>
      <c r="J34340"/>
      <c r="K34340"/>
      <c r="L34340" s="172"/>
    </row>
    <row r="34341" spans="7:12" x14ac:dyDescent="0.15">
      <c r="G34341"/>
      <c r="H34341"/>
      <c r="I34341"/>
      <c r="J34341"/>
      <c r="K34341"/>
      <c r="L34341" s="172"/>
    </row>
    <row r="34342" spans="7:12" x14ac:dyDescent="0.15">
      <c r="G34342"/>
      <c r="H34342"/>
      <c r="I34342"/>
      <c r="J34342"/>
      <c r="K34342"/>
      <c r="L34342" s="172"/>
    </row>
    <row r="34343" spans="7:12" x14ac:dyDescent="0.15">
      <c r="G34343"/>
      <c r="H34343"/>
      <c r="I34343"/>
      <c r="J34343"/>
      <c r="K34343"/>
      <c r="L34343" s="172"/>
    </row>
    <row r="34344" spans="7:12" x14ac:dyDescent="0.15">
      <c r="G34344"/>
      <c r="H34344"/>
      <c r="I34344"/>
      <c r="J34344"/>
      <c r="K34344"/>
      <c r="L34344" s="172"/>
    </row>
    <row r="34345" spans="7:12" x14ac:dyDescent="0.15">
      <c r="G34345"/>
      <c r="H34345"/>
      <c r="I34345"/>
      <c r="J34345"/>
      <c r="K34345"/>
      <c r="L34345" s="172"/>
    </row>
    <row r="34346" spans="7:12" x14ac:dyDescent="0.15">
      <c r="G34346"/>
      <c r="H34346"/>
      <c r="I34346"/>
      <c r="J34346"/>
      <c r="K34346"/>
      <c r="L34346" s="172"/>
    </row>
    <row r="34347" spans="7:12" x14ac:dyDescent="0.15">
      <c r="G34347"/>
      <c r="H34347"/>
      <c r="I34347"/>
      <c r="J34347"/>
      <c r="K34347"/>
      <c r="L34347" s="172"/>
    </row>
    <row r="34348" spans="7:12" x14ac:dyDescent="0.15">
      <c r="G34348"/>
      <c r="H34348"/>
      <c r="I34348"/>
      <c r="J34348"/>
      <c r="K34348"/>
      <c r="L34348" s="172"/>
    </row>
    <row r="34349" spans="7:12" x14ac:dyDescent="0.15">
      <c r="G34349"/>
      <c r="H34349"/>
      <c r="I34349"/>
      <c r="J34349"/>
      <c r="K34349"/>
      <c r="L34349" s="172"/>
    </row>
    <row r="34350" spans="7:12" x14ac:dyDescent="0.15">
      <c r="G34350"/>
      <c r="H34350"/>
      <c r="I34350"/>
      <c r="J34350"/>
      <c r="K34350"/>
      <c r="L34350" s="172"/>
    </row>
    <row r="34351" spans="7:12" x14ac:dyDescent="0.15">
      <c r="G34351"/>
      <c r="H34351"/>
      <c r="I34351"/>
      <c r="J34351"/>
      <c r="K34351"/>
      <c r="L34351" s="172"/>
    </row>
    <row r="34352" spans="7:12" x14ac:dyDescent="0.15">
      <c r="G34352"/>
      <c r="H34352"/>
      <c r="I34352"/>
      <c r="J34352"/>
      <c r="K34352"/>
      <c r="L34352" s="172"/>
    </row>
    <row r="34353" spans="7:12" x14ac:dyDescent="0.15">
      <c r="G34353"/>
      <c r="H34353"/>
      <c r="I34353"/>
      <c r="J34353"/>
      <c r="K34353"/>
      <c r="L34353" s="172"/>
    </row>
    <row r="34354" spans="7:12" x14ac:dyDescent="0.15">
      <c r="G34354"/>
      <c r="H34354"/>
      <c r="I34354"/>
      <c r="J34354"/>
      <c r="K34354"/>
      <c r="L34354" s="172"/>
    </row>
    <row r="34355" spans="7:12" x14ac:dyDescent="0.15">
      <c r="G34355"/>
      <c r="H34355"/>
      <c r="I34355"/>
      <c r="J34355"/>
      <c r="K34355"/>
      <c r="L34355" s="172"/>
    </row>
    <row r="34356" spans="7:12" x14ac:dyDescent="0.15">
      <c r="G34356"/>
      <c r="H34356"/>
      <c r="I34356"/>
      <c r="J34356"/>
      <c r="K34356"/>
      <c r="L34356" s="172"/>
    </row>
    <row r="34357" spans="7:12" x14ac:dyDescent="0.15">
      <c r="G34357"/>
      <c r="H34357"/>
      <c r="I34357"/>
      <c r="J34357"/>
      <c r="K34357"/>
      <c r="L34357" s="172"/>
    </row>
    <row r="34358" spans="7:12" x14ac:dyDescent="0.15">
      <c r="G34358"/>
      <c r="H34358"/>
      <c r="I34358"/>
      <c r="J34358"/>
      <c r="K34358"/>
      <c r="L34358" s="172"/>
    </row>
    <row r="34359" spans="7:12" x14ac:dyDescent="0.15">
      <c r="G34359"/>
      <c r="H34359"/>
      <c r="I34359"/>
      <c r="J34359"/>
      <c r="K34359"/>
      <c r="L34359" s="172"/>
    </row>
    <row r="34360" spans="7:12" x14ac:dyDescent="0.15">
      <c r="G34360"/>
      <c r="H34360"/>
      <c r="I34360"/>
      <c r="J34360"/>
      <c r="K34360"/>
      <c r="L34360" s="172"/>
    </row>
    <row r="34361" spans="7:12" x14ac:dyDescent="0.15">
      <c r="G34361"/>
      <c r="H34361"/>
      <c r="I34361"/>
      <c r="J34361"/>
      <c r="K34361"/>
      <c r="L34361" s="172"/>
    </row>
    <row r="34362" spans="7:12" x14ac:dyDescent="0.15">
      <c r="G34362"/>
      <c r="H34362"/>
      <c r="I34362"/>
      <c r="J34362"/>
      <c r="K34362"/>
      <c r="L34362" s="172"/>
    </row>
    <row r="34363" spans="7:12" x14ac:dyDescent="0.15">
      <c r="G34363"/>
      <c r="H34363"/>
      <c r="I34363"/>
      <c r="J34363"/>
      <c r="K34363"/>
      <c r="L34363" s="172"/>
    </row>
    <row r="34364" spans="7:12" x14ac:dyDescent="0.15">
      <c r="G34364"/>
      <c r="H34364"/>
      <c r="I34364"/>
      <c r="J34364"/>
      <c r="K34364"/>
      <c r="L34364" s="172"/>
    </row>
    <row r="34365" spans="7:12" x14ac:dyDescent="0.15">
      <c r="G34365"/>
      <c r="H34365"/>
      <c r="I34365"/>
      <c r="J34365"/>
      <c r="K34365"/>
      <c r="L34365" s="172"/>
    </row>
    <row r="34366" spans="7:12" x14ac:dyDescent="0.15">
      <c r="G34366"/>
      <c r="H34366"/>
      <c r="I34366"/>
      <c r="J34366"/>
      <c r="K34366"/>
      <c r="L34366" s="172"/>
    </row>
    <row r="34367" spans="7:12" x14ac:dyDescent="0.15">
      <c r="G34367"/>
      <c r="H34367"/>
      <c r="I34367"/>
      <c r="J34367"/>
      <c r="K34367"/>
      <c r="L34367" s="172"/>
    </row>
    <row r="34368" spans="7:12" x14ac:dyDescent="0.15">
      <c r="G34368"/>
      <c r="H34368"/>
      <c r="I34368"/>
      <c r="J34368"/>
      <c r="K34368"/>
      <c r="L34368" s="172"/>
    </row>
    <row r="34369" spans="7:12" x14ac:dyDescent="0.15">
      <c r="G34369"/>
      <c r="H34369"/>
      <c r="I34369"/>
      <c r="J34369"/>
      <c r="K34369"/>
      <c r="L34369" s="172"/>
    </row>
    <row r="34370" spans="7:12" x14ac:dyDescent="0.15">
      <c r="G34370"/>
      <c r="H34370"/>
      <c r="I34370"/>
      <c r="J34370"/>
      <c r="K34370"/>
      <c r="L34370" s="172"/>
    </row>
    <row r="34371" spans="7:12" x14ac:dyDescent="0.15">
      <c r="G34371"/>
      <c r="H34371"/>
      <c r="I34371"/>
      <c r="J34371"/>
      <c r="K34371"/>
      <c r="L34371" s="172"/>
    </row>
    <row r="34372" spans="7:12" x14ac:dyDescent="0.15">
      <c r="G34372"/>
      <c r="H34372"/>
      <c r="I34372"/>
      <c r="J34372"/>
      <c r="K34372"/>
      <c r="L34372" s="172"/>
    </row>
    <row r="34373" spans="7:12" x14ac:dyDescent="0.15">
      <c r="G34373"/>
      <c r="H34373"/>
      <c r="I34373"/>
      <c r="J34373"/>
      <c r="K34373"/>
      <c r="L34373" s="172"/>
    </row>
    <row r="34374" spans="7:12" x14ac:dyDescent="0.15">
      <c r="G34374"/>
      <c r="H34374"/>
      <c r="I34374"/>
      <c r="J34374"/>
      <c r="K34374"/>
      <c r="L34374" s="172"/>
    </row>
    <row r="34375" spans="7:12" x14ac:dyDescent="0.15">
      <c r="G34375"/>
      <c r="H34375"/>
      <c r="I34375"/>
      <c r="J34375"/>
      <c r="K34375"/>
      <c r="L34375" s="172"/>
    </row>
    <row r="34376" spans="7:12" x14ac:dyDescent="0.15">
      <c r="G34376"/>
      <c r="H34376"/>
      <c r="I34376"/>
      <c r="J34376"/>
      <c r="K34376"/>
      <c r="L34376" s="172"/>
    </row>
    <row r="34377" spans="7:12" x14ac:dyDescent="0.15">
      <c r="G34377"/>
      <c r="H34377"/>
      <c r="I34377"/>
      <c r="J34377"/>
      <c r="K34377"/>
      <c r="L34377" s="172"/>
    </row>
    <row r="34378" spans="7:12" x14ac:dyDescent="0.15">
      <c r="G34378"/>
      <c r="H34378"/>
      <c r="I34378"/>
      <c r="J34378"/>
      <c r="K34378"/>
      <c r="L34378" s="172"/>
    </row>
    <row r="34379" spans="7:12" x14ac:dyDescent="0.15">
      <c r="G34379"/>
      <c r="H34379"/>
      <c r="I34379"/>
      <c r="J34379"/>
      <c r="K34379"/>
      <c r="L34379" s="172"/>
    </row>
    <row r="34380" spans="7:12" x14ac:dyDescent="0.15">
      <c r="G34380"/>
      <c r="H34380"/>
      <c r="I34380"/>
      <c r="J34380"/>
      <c r="K34380"/>
      <c r="L34380" s="172"/>
    </row>
    <row r="34381" spans="7:12" x14ac:dyDescent="0.15">
      <c r="G34381"/>
      <c r="H34381"/>
      <c r="I34381"/>
      <c r="J34381"/>
      <c r="K34381"/>
      <c r="L34381" s="172"/>
    </row>
    <row r="34382" spans="7:12" x14ac:dyDescent="0.15">
      <c r="G34382"/>
      <c r="H34382"/>
      <c r="I34382"/>
      <c r="J34382"/>
      <c r="K34382"/>
      <c r="L34382" s="172"/>
    </row>
    <row r="34383" spans="7:12" x14ac:dyDescent="0.15">
      <c r="G34383"/>
      <c r="H34383"/>
      <c r="I34383"/>
      <c r="J34383"/>
      <c r="K34383"/>
      <c r="L34383" s="172"/>
    </row>
    <row r="34384" spans="7:12" x14ac:dyDescent="0.15">
      <c r="G34384"/>
      <c r="H34384"/>
      <c r="I34384"/>
      <c r="J34384"/>
      <c r="K34384"/>
      <c r="L34384" s="172"/>
    </row>
    <row r="34385" spans="7:12" x14ac:dyDescent="0.15">
      <c r="G34385"/>
      <c r="H34385"/>
      <c r="I34385"/>
      <c r="J34385"/>
      <c r="K34385"/>
      <c r="L34385" s="172"/>
    </row>
    <row r="34386" spans="7:12" x14ac:dyDescent="0.15">
      <c r="G34386"/>
      <c r="H34386"/>
      <c r="I34386"/>
      <c r="J34386"/>
      <c r="K34386"/>
      <c r="L34386" s="172"/>
    </row>
    <row r="34387" spans="7:12" x14ac:dyDescent="0.15">
      <c r="G34387"/>
      <c r="H34387"/>
      <c r="I34387"/>
      <c r="J34387"/>
      <c r="K34387"/>
      <c r="L34387" s="172"/>
    </row>
    <row r="34388" spans="7:12" x14ac:dyDescent="0.15">
      <c r="G34388"/>
      <c r="H34388"/>
      <c r="I34388"/>
      <c r="J34388"/>
      <c r="K34388"/>
      <c r="L34388" s="172"/>
    </row>
    <row r="34389" spans="7:12" x14ac:dyDescent="0.15">
      <c r="G34389"/>
      <c r="H34389"/>
      <c r="I34389"/>
      <c r="J34389"/>
      <c r="K34389"/>
      <c r="L34389" s="172"/>
    </row>
    <row r="34390" spans="7:12" x14ac:dyDescent="0.15">
      <c r="G34390"/>
      <c r="H34390"/>
      <c r="I34390"/>
      <c r="J34390"/>
      <c r="K34390"/>
      <c r="L34390" s="172"/>
    </row>
    <row r="34391" spans="7:12" x14ac:dyDescent="0.15">
      <c r="G34391"/>
      <c r="H34391"/>
      <c r="I34391"/>
      <c r="J34391"/>
      <c r="K34391"/>
      <c r="L34391" s="172"/>
    </row>
    <row r="34392" spans="7:12" x14ac:dyDescent="0.15">
      <c r="G34392"/>
      <c r="H34392"/>
      <c r="I34392"/>
      <c r="J34392"/>
      <c r="K34392"/>
      <c r="L34392" s="172"/>
    </row>
    <row r="34393" spans="7:12" x14ac:dyDescent="0.15">
      <c r="G34393"/>
      <c r="H34393"/>
      <c r="I34393"/>
      <c r="J34393"/>
      <c r="K34393"/>
      <c r="L34393" s="172"/>
    </row>
    <row r="34394" spans="7:12" x14ac:dyDescent="0.15">
      <c r="G34394"/>
      <c r="H34394"/>
      <c r="I34394"/>
      <c r="J34394"/>
      <c r="K34394"/>
      <c r="L34394" s="172"/>
    </row>
    <row r="34395" spans="7:12" x14ac:dyDescent="0.15">
      <c r="G34395"/>
      <c r="H34395"/>
      <c r="I34395"/>
      <c r="J34395"/>
      <c r="K34395"/>
      <c r="L34395" s="172"/>
    </row>
    <row r="34396" spans="7:12" x14ac:dyDescent="0.15">
      <c r="G34396"/>
      <c r="H34396"/>
      <c r="I34396"/>
      <c r="J34396"/>
      <c r="K34396"/>
      <c r="L34396" s="172"/>
    </row>
    <row r="34397" spans="7:12" x14ac:dyDescent="0.15">
      <c r="G34397"/>
      <c r="H34397"/>
      <c r="I34397"/>
      <c r="J34397"/>
      <c r="K34397"/>
      <c r="L34397" s="172"/>
    </row>
    <row r="34398" spans="7:12" x14ac:dyDescent="0.15">
      <c r="G34398"/>
      <c r="H34398"/>
      <c r="I34398"/>
      <c r="J34398"/>
      <c r="K34398"/>
      <c r="L34398" s="172"/>
    </row>
    <row r="34399" spans="7:12" x14ac:dyDescent="0.15">
      <c r="G34399"/>
      <c r="H34399"/>
      <c r="I34399"/>
      <c r="J34399"/>
      <c r="K34399"/>
      <c r="L34399" s="172"/>
    </row>
    <row r="34400" spans="7:12" x14ac:dyDescent="0.15">
      <c r="G34400"/>
      <c r="H34400"/>
      <c r="I34400"/>
      <c r="J34400"/>
      <c r="K34400"/>
      <c r="L34400" s="172"/>
    </row>
    <row r="34401" spans="7:12" x14ac:dyDescent="0.15">
      <c r="G34401"/>
      <c r="H34401"/>
      <c r="I34401"/>
      <c r="J34401"/>
      <c r="K34401"/>
      <c r="L34401" s="172"/>
    </row>
    <row r="34402" spans="7:12" x14ac:dyDescent="0.15">
      <c r="G34402"/>
      <c r="H34402"/>
      <c r="I34402"/>
      <c r="J34402"/>
      <c r="K34402"/>
      <c r="L34402" s="172"/>
    </row>
    <row r="34403" spans="7:12" x14ac:dyDescent="0.15">
      <c r="G34403"/>
      <c r="H34403"/>
      <c r="I34403"/>
      <c r="J34403"/>
      <c r="K34403"/>
      <c r="L34403" s="172"/>
    </row>
    <row r="34404" spans="7:12" x14ac:dyDescent="0.15">
      <c r="G34404"/>
      <c r="H34404"/>
      <c r="I34404"/>
      <c r="J34404"/>
      <c r="K34404"/>
      <c r="L34404" s="172"/>
    </row>
    <row r="34405" spans="7:12" x14ac:dyDescent="0.15">
      <c r="G34405"/>
      <c r="H34405"/>
      <c r="I34405"/>
      <c r="J34405"/>
      <c r="K34405"/>
      <c r="L34405" s="172"/>
    </row>
    <row r="34406" spans="7:12" x14ac:dyDescent="0.15">
      <c r="G34406"/>
      <c r="H34406"/>
      <c r="I34406"/>
      <c r="J34406"/>
      <c r="K34406"/>
      <c r="L34406" s="172"/>
    </row>
    <row r="34407" spans="7:12" x14ac:dyDescent="0.15">
      <c r="G34407"/>
      <c r="H34407"/>
      <c r="I34407"/>
      <c r="J34407"/>
      <c r="K34407"/>
      <c r="L34407" s="172"/>
    </row>
    <row r="34408" spans="7:12" x14ac:dyDescent="0.15">
      <c r="G34408"/>
      <c r="H34408"/>
      <c r="I34408"/>
      <c r="J34408"/>
      <c r="K34408"/>
      <c r="L34408" s="172"/>
    </row>
    <row r="34409" spans="7:12" x14ac:dyDescent="0.15">
      <c r="G34409"/>
      <c r="H34409"/>
      <c r="I34409"/>
      <c r="J34409"/>
      <c r="K34409"/>
      <c r="L34409" s="172"/>
    </row>
    <row r="34410" spans="7:12" x14ac:dyDescent="0.15">
      <c r="G34410"/>
      <c r="H34410"/>
      <c r="I34410"/>
      <c r="J34410"/>
      <c r="K34410"/>
      <c r="L34410" s="172"/>
    </row>
    <row r="34411" spans="7:12" x14ac:dyDescent="0.15">
      <c r="G34411"/>
      <c r="H34411"/>
      <c r="I34411"/>
      <c r="J34411"/>
      <c r="K34411"/>
      <c r="L34411" s="172"/>
    </row>
    <row r="34412" spans="7:12" x14ac:dyDescent="0.15">
      <c r="G34412"/>
      <c r="H34412"/>
      <c r="I34412"/>
      <c r="J34412"/>
      <c r="K34412"/>
      <c r="L34412" s="172"/>
    </row>
    <row r="34413" spans="7:12" x14ac:dyDescent="0.15">
      <c r="G34413"/>
      <c r="H34413"/>
      <c r="I34413"/>
      <c r="J34413"/>
      <c r="K34413"/>
      <c r="L34413" s="172"/>
    </row>
    <row r="34414" spans="7:12" x14ac:dyDescent="0.15">
      <c r="G34414"/>
      <c r="H34414"/>
      <c r="I34414"/>
      <c r="J34414"/>
      <c r="K34414"/>
      <c r="L34414" s="172"/>
    </row>
    <row r="34415" spans="7:12" x14ac:dyDescent="0.15">
      <c r="G34415"/>
      <c r="H34415"/>
      <c r="I34415"/>
      <c r="J34415"/>
      <c r="K34415"/>
      <c r="L34415" s="172"/>
    </row>
    <row r="34416" spans="7:12" x14ac:dyDescent="0.15">
      <c r="G34416"/>
      <c r="H34416"/>
      <c r="I34416"/>
      <c r="J34416"/>
      <c r="K34416"/>
      <c r="L34416" s="172"/>
    </row>
    <row r="34417" spans="7:12" x14ac:dyDescent="0.15">
      <c r="G34417"/>
      <c r="H34417"/>
      <c r="I34417"/>
      <c r="J34417"/>
      <c r="K34417"/>
      <c r="L34417" s="172"/>
    </row>
    <row r="34418" spans="7:12" x14ac:dyDescent="0.15">
      <c r="G34418"/>
      <c r="H34418"/>
      <c r="I34418"/>
      <c r="J34418"/>
      <c r="K34418"/>
      <c r="L34418" s="172"/>
    </row>
    <row r="34419" spans="7:12" x14ac:dyDescent="0.15">
      <c r="G34419"/>
      <c r="H34419"/>
      <c r="I34419"/>
      <c r="J34419"/>
      <c r="K34419"/>
      <c r="L34419" s="172"/>
    </row>
    <row r="34420" spans="7:12" x14ac:dyDescent="0.15">
      <c r="G34420"/>
      <c r="H34420"/>
      <c r="I34420"/>
      <c r="J34420"/>
      <c r="K34420"/>
      <c r="L34420" s="172"/>
    </row>
    <row r="34421" spans="7:12" x14ac:dyDescent="0.15">
      <c r="G34421"/>
      <c r="H34421"/>
      <c r="I34421"/>
      <c r="J34421"/>
      <c r="K34421"/>
      <c r="L34421" s="172"/>
    </row>
    <row r="34422" spans="7:12" x14ac:dyDescent="0.15">
      <c r="G34422"/>
      <c r="H34422"/>
      <c r="I34422"/>
      <c r="J34422"/>
      <c r="K34422"/>
      <c r="L34422" s="172"/>
    </row>
    <row r="34423" spans="7:12" x14ac:dyDescent="0.15">
      <c r="G34423"/>
      <c r="H34423"/>
      <c r="I34423"/>
      <c r="J34423"/>
      <c r="K34423"/>
      <c r="L34423" s="172"/>
    </row>
    <row r="34424" spans="7:12" x14ac:dyDescent="0.15">
      <c r="G34424"/>
      <c r="H34424"/>
      <c r="I34424"/>
      <c r="J34424"/>
      <c r="K34424"/>
      <c r="L34424" s="172"/>
    </row>
    <row r="34425" spans="7:12" x14ac:dyDescent="0.15">
      <c r="G34425"/>
      <c r="H34425"/>
      <c r="I34425"/>
      <c r="J34425"/>
      <c r="K34425"/>
      <c r="L34425" s="172"/>
    </row>
    <row r="34426" spans="7:12" x14ac:dyDescent="0.15">
      <c r="G34426"/>
      <c r="H34426"/>
      <c r="I34426"/>
      <c r="J34426"/>
      <c r="K34426"/>
      <c r="L34426" s="172"/>
    </row>
    <row r="34427" spans="7:12" x14ac:dyDescent="0.15">
      <c r="G34427"/>
      <c r="H34427"/>
      <c r="I34427"/>
      <c r="J34427"/>
      <c r="K34427"/>
      <c r="L34427" s="172"/>
    </row>
    <row r="34428" spans="7:12" x14ac:dyDescent="0.15">
      <c r="G34428"/>
      <c r="H34428"/>
      <c r="I34428"/>
      <c r="J34428"/>
      <c r="K34428"/>
      <c r="L34428" s="172"/>
    </row>
    <row r="34429" spans="7:12" x14ac:dyDescent="0.15">
      <c r="G34429"/>
      <c r="H34429"/>
      <c r="I34429"/>
      <c r="J34429"/>
      <c r="K34429"/>
      <c r="L34429" s="172"/>
    </row>
    <row r="34430" spans="7:12" x14ac:dyDescent="0.15">
      <c r="G34430"/>
      <c r="H34430"/>
      <c r="I34430"/>
      <c r="J34430"/>
      <c r="K34430"/>
      <c r="L34430" s="172"/>
    </row>
    <row r="34431" spans="7:12" x14ac:dyDescent="0.15">
      <c r="G34431"/>
      <c r="H34431"/>
      <c r="I34431"/>
      <c r="J34431"/>
      <c r="K34431"/>
      <c r="L34431" s="172"/>
    </row>
    <row r="34432" spans="7:12" x14ac:dyDescent="0.15">
      <c r="G34432"/>
      <c r="H34432"/>
      <c r="I34432"/>
      <c r="J34432"/>
      <c r="K34432"/>
      <c r="L34432" s="172"/>
    </row>
    <row r="34433" spans="7:12" x14ac:dyDescent="0.15">
      <c r="G34433"/>
      <c r="H34433"/>
      <c r="I34433"/>
      <c r="J34433"/>
      <c r="K34433"/>
      <c r="L34433" s="172"/>
    </row>
    <row r="34434" spans="7:12" x14ac:dyDescent="0.15">
      <c r="G34434"/>
      <c r="H34434"/>
      <c r="I34434"/>
      <c r="J34434"/>
      <c r="K34434"/>
      <c r="L34434" s="172"/>
    </row>
    <row r="34435" spans="7:12" x14ac:dyDescent="0.15">
      <c r="G34435"/>
      <c r="H34435"/>
      <c r="I34435"/>
      <c r="J34435"/>
      <c r="K34435"/>
      <c r="L34435" s="172"/>
    </row>
    <row r="34436" spans="7:12" x14ac:dyDescent="0.15">
      <c r="G34436"/>
      <c r="H34436"/>
      <c r="I34436"/>
      <c r="J34436"/>
      <c r="K34436"/>
      <c r="L34436" s="172"/>
    </row>
    <row r="34437" spans="7:12" x14ac:dyDescent="0.15">
      <c r="G34437"/>
      <c r="H34437"/>
      <c r="I34437"/>
      <c r="J34437"/>
      <c r="K34437"/>
      <c r="L34437" s="172"/>
    </row>
    <row r="34438" spans="7:12" x14ac:dyDescent="0.15">
      <c r="G34438"/>
      <c r="H34438"/>
      <c r="I34438"/>
      <c r="J34438"/>
      <c r="K34438"/>
      <c r="L34438" s="172"/>
    </row>
    <row r="34439" spans="7:12" x14ac:dyDescent="0.15">
      <c r="G34439"/>
      <c r="H34439"/>
      <c r="I34439"/>
      <c r="J34439"/>
      <c r="K34439"/>
      <c r="L34439" s="172"/>
    </row>
    <row r="34440" spans="7:12" x14ac:dyDescent="0.15">
      <c r="G34440"/>
      <c r="H34440"/>
      <c r="I34440"/>
      <c r="J34440"/>
      <c r="K34440"/>
      <c r="L34440" s="172"/>
    </row>
    <row r="34441" spans="7:12" x14ac:dyDescent="0.15">
      <c r="G34441"/>
      <c r="H34441"/>
      <c r="I34441"/>
      <c r="J34441"/>
      <c r="K34441"/>
      <c r="L34441" s="172"/>
    </row>
    <row r="34442" spans="7:12" x14ac:dyDescent="0.15">
      <c r="G34442"/>
      <c r="H34442"/>
      <c r="I34442"/>
      <c r="J34442"/>
      <c r="K34442"/>
      <c r="L34442" s="172"/>
    </row>
    <row r="34443" spans="7:12" x14ac:dyDescent="0.15">
      <c r="G34443"/>
      <c r="H34443"/>
      <c r="I34443"/>
      <c r="J34443"/>
      <c r="K34443"/>
      <c r="L34443" s="172"/>
    </row>
    <row r="34444" spans="7:12" x14ac:dyDescent="0.15">
      <c r="G34444"/>
      <c r="H34444"/>
      <c r="I34444"/>
      <c r="J34444"/>
      <c r="K34444"/>
      <c r="L34444" s="172"/>
    </row>
    <row r="34445" spans="7:12" x14ac:dyDescent="0.15">
      <c r="G34445"/>
      <c r="H34445"/>
      <c r="I34445"/>
      <c r="J34445"/>
      <c r="K34445"/>
      <c r="L34445" s="172"/>
    </row>
    <row r="34446" spans="7:12" x14ac:dyDescent="0.15">
      <c r="G34446"/>
      <c r="H34446"/>
      <c r="I34446"/>
      <c r="J34446"/>
      <c r="K34446"/>
      <c r="L34446" s="172"/>
    </row>
    <row r="34447" spans="7:12" x14ac:dyDescent="0.15">
      <c r="G34447"/>
      <c r="H34447"/>
      <c r="I34447"/>
      <c r="J34447"/>
      <c r="K34447"/>
      <c r="L34447" s="172"/>
    </row>
    <row r="34448" spans="7:12" x14ac:dyDescent="0.15">
      <c r="G34448"/>
      <c r="H34448"/>
      <c r="I34448"/>
      <c r="J34448"/>
      <c r="K34448"/>
      <c r="L34448" s="172"/>
    </row>
    <row r="34449" spans="7:12" x14ac:dyDescent="0.15">
      <c r="G34449"/>
      <c r="H34449"/>
      <c r="I34449"/>
      <c r="J34449"/>
      <c r="K34449"/>
      <c r="L34449" s="172"/>
    </row>
    <row r="34450" spans="7:12" x14ac:dyDescent="0.15">
      <c r="G34450"/>
      <c r="H34450"/>
      <c r="I34450"/>
      <c r="J34450"/>
      <c r="K34450"/>
      <c r="L34450" s="172"/>
    </row>
    <row r="34451" spans="7:12" x14ac:dyDescent="0.15">
      <c r="G34451"/>
      <c r="H34451"/>
      <c r="I34451"/>
      <c r="J34451"/>
      <c r="K34451"/>
      <c r="L34451" s="172"/>
    </row>
    <row r="34452" spans="7:12" x14ac:dyDescent="0.15">
      <c r="G34452"/>
      <c r="H34452"/>
      <c r="I34452"/>
      <c r="J34452"/>
      <c r="K34452"/>
      <c r="L34452" s="172"/>
    </row>
    <row r="34453" spans="7:12" x14ac:dyDescent="0.15">
      <c r="G34453"/>
      <c r="H34453"/>
      <c r="I34453"/>
      <c r="J34453"/>
      <c r="K34453"/>
      <c r="L34453" s="172"/>
    </row>
    <row r="34454" spans="7:12" x14ac:dyDescent="0.15">
      <c r="G34454"/>
      <c r="H34454"/>
      <c r="I34454"/>
      <c r="J34454"/>
      <c r="K34454"/>
      <c r="L34454" s="172"/>
    </row>
    <row r="34455" spans="7:12" x14ac:dyDescent="0.15">
      <c r="G34455"/>
      <c r="H34455"/>
      <c r="I34455"/>
      <c r="J34455"/>
      <c r="K34455"/>
      <c r="L34455" s="172"/>
    </row>
    <row r="34456" spans="7:12" x14ac:dyDescent="0.15">
      <c r="G34456"/>
      <c r="H34456"/>
      <c r="I34456"/>
      <c r="J34456"/>
      <c r="K34456"/>
      <c r="L34456" s="172"/>
    </row>
    <row r="34457" spans="7:12" x14ac:dyDescent="0.15">
      <c r="G34457"/>
      <c r="H34457"/>
      <c r="I34457"/>
      <c r="J34457"/>
      <c r="K34457"/>
      <c r="L34457" s="172"/>
    </row>
    <row r="34458" spans="7:12" x14ac:dyDescent="0.15">
      <c r="G34458"/>
      <c r="H34458"/>
      <c r="I34458"/>
      <c r="J34458"/>
      <c r="K34458"/>
      <c r="L34458" s="172"/>
    </row>
    <row r="34459" spans="7:12" x14ac:dyDescent="0.15">
      <c r="G34459"/>
      <c r="H34459"/>
      <c r="I34459"/>
      <c r="J34459"/>
      <c r="K34459"/>
      <c r="L34459" s="172"/>
    </row>
    <row r="34460" spans="7:12" x14ac:dyDescent="0.15">
      <c r="G34460"/>
      <c r="H34460"/>
      <c r="I34460"/>
      <c r="J34460"/>
      <c r="K34460"/>
      <c r="L34460" s="172"/>
    </row>
    <row r="34461" spans="7:12" x14ac:dyDescent="0.15">
      <c r="G34461"/>
      <c r="H34461"/>
      <c r="I34461"/>
      <c r="J34461"/>
      <c r="K34461"/>
      <c r="L34461" s="172"/>
    </row>
    <row r="34462" spans="7:12" x14ac:dyDescent="0.15">
      <c r="G34462"/>
      <c r="H34462"/>
      <c r="I34462"/>
      <c r="J34462"/>
      <c r="K34462"/>
      <c r="L34462" s="172"/>
    </row>
    <row r="34463" spans="7:12" x14ac:dyDescent="0.15">
      <c r="G34463"/>
      <c r="H34463"/>
      <c r="I34463"/>
      <c r="J34463"/>
      <c r="K34463"/>
      <c r="L34463" s="172"/>
    </row>
    <row r="34464" spans="7:12" x14ac:dyDescent="0.15">
      <c r="G34464"/>
      <c r="H34464"/>
      <c r="I34464"/>
      <c r="J34464"/>
      <c r="K34464"/>
      <c r="L34464" s="172"/>
    </row>
    <row r="34465" spans="7:12" x14ac:dyDescent="0.15">
      <c r="G34465"/>
      <c r="H34465"/>
      <c r="I34465"/>
      <c r="J34465"/>
      <c r="K34465"/>
      <c r="L34465" s="172"/>
    </row>
    <row r="34466" spans="7:12" x14ac:dyDescent="0.15">
      <c r="G34466"/>
      <c r="H34466"/>
      <c r="I34466"/>
      <c r="J34466"/>
      <c r="K34466"/>
      <c r="L34466" s="172"/>
    </row>
    <row r="34467" spans="7:12" x14ac:dyDescent="0.15">
      <c r="G34467"/>
      <c r="H34467"/>
      <c r="I34467"/>
      <c r="J34467"/>
      <c r="K34467"/>
      <c r="L34467" s="172"/>
    </row>
    <row r="34468" spans="7:12" x14ac:dyDescent="0.15">
      <c r="G34468"/>
      <c r="H34468"/>
      <c r="I34468"/>
      <c r="J34468"/>
      <c r="K34468"/>
      <c r="L34468" s="172"/>
    </row>
    <row r="34469" spans="7:12" x14ac:dyDescent="0.15">
      <c r="G34469"/>
      <c r="H34469"/>
      <c r="I34469"/>
      <c r="J34469"/>
      <c r="K34469"/>
      <c r="L34469" s="172"/>
    </row>
    <row r="34470" spans="7:12" x14ac:dyDescent="0.15">
      <c r="G34470"/>
      <c r="H34470"/>
      <c r="I34470"/>
      <c r="J34470"/>
      <c r="K34470"/>
      <c r="L34470" s="172"/>
    </row>
    <row r="34471" spans="7:12" x14ac:dyDescent="0.15">
      <c r="G34471"/>
      <c r="H34471"/>
      <c r="I34471"/>
      <c r="J34471"/>
      <c r="K34471"/>
      <c r="L34471" s="172"/>
    </row>
    <row r="34472" spans="7:12" x14ac:dyDescent="0.15">
      <c r="G34472"/>
      <c r="H34472"/>
      <c r="I34472"/>
      <c r="J34472"/>
      <c r="K34472"/>
      <c r="L34472" s="172"/>
    </row>
    <row r="34473" spans="7:12" x14ac:dyDescent="0.15">
      <c r="G34473"/>
      <c r="H34473"/>
      <c r="I34473"/>
      <c r="J34473"/>
      <c r="K34473"/>
      <c r="L34473" s="172"/>
    </row>
    <row r="34474" spans="7:12" x14ac:dyDescent="0.15">
      <c r="G34474"/>
      <c r="H34474"/>
      <c r="I34474"/>
      <c r="J34474"/>
      <c r="K34474"/>
      <c r="L34474" s="172"/>
    </row>
    <row r="34475" spans="7:12" x14ac:dyDescent="0.15">
      <c r="G34475"/>
      <c r="H34475"/>
      <c r="I34475"/>
      <c r="J34475"/>
      <c r="K34475"/>
      <c r="L34475" s="172"/>
    </row>
    <row r="34476" spans="7:12" x14ac:dyDescent="0.15">
      <c r="G34476"/>
      <c r="H34476"/>
      <c r="I34476"/>
      <c r="J34476"/>
      <c r="K34476"/>
      <c r="L34476" s="172"/>
    </row>
    <row r="34477" spans="7:12" x14ac:dyDescent="0.15">
      <c r="G34477"/>
      <c r="H34477"/>
      <c r="I34477"/>
      <c r="J34477"/>
      <c r="K34477"/>
      <c r="L34477" s="172"/>
    </row>
    <row r="34478" spans="7:12" x14ac:dyDescent="0.15">
      <c r="G34478"/>
      <c r="H34478"/>
      <c r="I34478"/>
      <c r="J34478"/>
      <c r="K34478"/>
      <c r="L34478" s="172"/>
    </row>
    <row r="34479" spans="7:12" x14ac:dyDescent="0.15">
      <c r="G34479"/>
      <c r="H34479"/>
      <c r="I34479"/>
      <c r="J34479"/>
      <c r="K34479"/>
      <c r="L34479" s="172"/>
    </row>
    <row r="34480" spans="7:12" x14ac:dyDescent="0.15">
      <c r="G34480"/>
      <c r="H34480"/>
      <c r="I34480"/>
      <c r="J34480"/>
      <c r="K34480"/>
      <c r="L34480" s="172"/>
    </row>
    <row r="34481" spans="7:12" x14ac:dyDescent="0.15">
      <c r="G34481"/>
      <c r="H34481"/>
      <c r="I34481"/>
      <c r="J34481"/>
      <c r="K34481"/>
      <c r="L34481" s="172"/>
    </row>
    <row r="34482" spans="7:12" x14ac:dyDescent="0.15">
      <c r="G34482"/>
      <c r="H34482"/>
      <c r="I34482"/>
      <c r="J34482"/>
      <c r="K34482"/>
      <c r="L34482" s="172"/>
    </row>
    <row r="34483" spans="7:12" x14ac:dyDescent="0.15">
      <c r="G34483"/>
      <c r="H34483"/>
      <c r="I34483"/>
      <c r="J34483"/>
      <c r="K34483"/>
      <c r="L34483" s="172"/>
    </row>
    <row r="34484" spans="7:12" x14ac:dyDescent="0.15">
      <c r="G34484"/>
      <c r="H34484"/>
      <c r="I34484"/>
      <c r="J34484"/>
      <c r="K34484"/>
      <c r="L34484" s="172"/>
    </row>
    <row r="34485" spans="7:12" x14ac:dyDescent="0.15">
      <c r="G34485"/>
      <c r="H34485"/>
      <c r="I34485"/>
      <c r="J34485"/>
      <c r="K34485"/>
      <c r="L34485" s="172"/>
    </row>
    <row r="34486" spans="7:12" x14ac:dyDescent="0.15">
      <c r="G34486"/>
      <c r="H34486"/>
      <c r="I34486"/>
      <c r="J34486"/>
      <c r="K34486"/>
      <c r="L34486" s="172"/>
    </row>
    <row r="34487" spans="7:12" x14ac:dyDescent="0.15">
      <c r="G34487"/>
      <c r="H34487"/>
      <c r="I34487"/>
      <c r="J34487"/>
      <c r="K34487"/>
      <c r="L34487" s="172"/>
    </row>
    <row r="34488" spans="7:12" x14ac:dyDescent="0.15">
      <c r="G34488"/>
      <c r="H34488"/>
      <c r="I34488"/>
      <c r="J34488"/>
      <c r="K34488"/>
      <c r="L34488" s="172"/>
    </row>
    <row r="34489" spans="7:12" x14ac:dyDescent="0.15">
      <c r="G34489"/>
      <c r="H34489"/>
      <c r="I34489"/>
      <c r="J34489"/>
      <c r="K34489"/>
      <c r="L34489" s="172"/>
    </row>
    <row r="34490" spans="7:12" x14ac:dyDescent="0.15">
      <c r="G34490"/>
      <c r="H34490"/>
      <c r="I34490"/>
      <c r="J34490"/>
      <c r="K34490"/>
      <c r="L34490" s="172"/>
    </row>
    <row r="34491" spans="7:12" x14ac:dyDescent="0.15">
      <c r="G34491"/>
      <c r="H34491"/>
      <c r="I34491"/>
      <c r="J34491"/>
      <c r="K34491"/>
      <c r="L34491" s="172"/>
    </row>
    <row r="34492" spans="7:12" x14ac:dyDescent="0.15">
      <c r="G34492"/>
      <c r="H34492"/>
      <c r="I34492"/>
      <c r="J34492"/>
      <c r="K34492"/>
      <c r="L34492" s="172"/>
    </row>
    <row r="34493" spans="7:12" x14ac:dyDescent="0.15">
      <c r="G34493"/>
      <c r="H34493"/>
      <c r="I34493"/>
      <c r="J34493"/>
      <c r="K34493"/>
      <c r="L34493" s="172"/>
    </row>
    <row r="34494" spans="7:12" x14ac:dyDescent="0.15">
      <c r="G34494"/>
      <c r="H34494"/>
      <c r="I34494"/>
      <c r="J34494"/>
      <c r="K34494"/>
      <c r="L34494" s="172"/>
    </row>
    <row r="34495" spans="7:12" x14ac:dyDescent="0.15">
      <c r="G34495"/>
      <c r="H34495"/>
      <c r="I34495"/>
      <c r="J34495"/>
      <c r="K34495"/>
      <c r="L34495" s="172"/>
    </row>
    <row r="34496" spans="7:12" x14ac:dyDescent="0.15">
      <c r="G34496"/>
      <c r="H34496"/>
      <c r="I34496"/>
      <c r="J34496"/>
      <c r="K34496"/>
      <c r="L34496" s="172"/>
    </row>
    <row r="34497" spans="7:12" x14ac:dyDescent="0.15">
      <c r="G34497"/>
      <c r="H34497"/>
      <c r="I34497"/>
      <c r="J34497"/>
      <c r="K34497"/>
      <c r="L34497" s="172"/>
    </row>
    <row r="34498" spans="7:12" x14ac:dyDescent="0.15">
      <c r="G34498"/>
      <c r="H34498"/>
      <c r="I34498"/>
      <c r="J34498"/>
      <c r="K34498"/>
      <c r="L34498" s="172"/>
    </row>
    <row r="34499" spans="7:12" x14ac:dyDescent="0.15">
      <c r="G34499"/>
      <c r="H34499"/>
      <c r="I34499"/>
      <c r="J34499"/>
      <c r="K34499"/>
      <c r="L34499" s="172"/>
    </row>
    <row r="34500" spans="7:12" x14ac:dyDescent="0.15">
      <c r="G34500"/>
      <c r="H34500"/>
      <c r="I34500"/>
      <c r="J34500"/>
      <c r="K34500"/>
      <c r="L34500" s="172"/>
    </row>
    <row r="34501" spans="7:12" x14ac:dyDescent="0.15">
      <c r="G34501"/>
      <c r="H34501"/>
      <c r="I34501"/>
      <c r="J34501"/>
      <c r="K34501"/>
      <c r="L34501" s="172"/>
    </row>
    <row r="34502" spans="7:12" x14ac:dyDescent="0.15">
      <c r="G34502"/>
      <c r="H34502"/>
      <c r="I34502"/>
      <c r="J34502"/>
      <c r="K34502"/>
      <c r="L34502" s="172"/>
    </row>
    <row r="34503" spans="7:12" x14ac:dyDescent="0.15">
      <c r="G34503"/>
      <c r="H34503"/>
      <c r="I34503"/>
      <c r="J34503"/>
      <c r="K34503"/>
      <c r="L34503" s="172"/>
    </row>
    <row r="34504" spans="7:12" x14ac:dyDescent="0.15">
      <c r="G34504"/>
      <c r="H34504"/>
      <c r="I34504"/>
      <c r="J34504"/>
      <c r="K34504"/>
      <c r="L34504" s="172"/>
    </row>
    <row r="34505" spans="7:12" x14ac:dyDescent="0.15">
      <c r="G34505"/>
      <c r="H34505"/>
      <c r="I34505"/>
      <c r="J34505"/>
      <c r="K34505"/>
      <c r="L34505" s="172"/>
    </row>
    <row r="34506" spans="7:12" x14ac:dyDescent="0.15">
      <c r="G34506"/>
      <c r="H34506"/>
      <c r="I34506"/>
      <c r="J34506"/>
      <c r="K34506"/>
      <c r="L34506" s="172"/>
    </row>
    <row r="34507" spans="7:12" x14ac:dyDescent="0.15">
      <c r="G34507"/>
      <c r="H34507"/>
      <c r="I34507"/>
      <c r="J34507"/>
      <c r="K34507"/>
      <c r="L34507" s="172"/>
    </row>
    <row r="34508" spans="7:12" x14ac:dyDescent="0.15">
      <c r="G34508"/>
      <c r="H34508"/>
      <c r="I34508"/>
      <c r="J34508"/>
      <c r="K34508"/>
      <c r="L34508" s="172"/>
    </row>
    <row r="34509" spans="7:12" x14ac:dyDescent="0.15">
      <c r="G34509"/>
      <c r="H34509"/>
      <c r="I34509"/>
      <c r="J34509"/>
      <c r="K34509"/>
      <c r="L34509" s="172"/>
    </row>
    <row r="34510" spans="7:12" x14ac:dyDescent="0.15">
      <c r="G34510"/>
      <c r="H34510"/>
      <c r="I34510"/>
      <c r="J34510"/>
      <c r="K34510"/>
      <c r="L34510" s="172"/>
    </row>
    <row r="34511" spans="7:12" x14ac:dyDescent="0.15">
      <c r="G34511"/>
      <c r="H34511"/>
      <c r="I34511"/>
      <c r="J34511"/>
      <c r="K34511"/>
      <c r="L34511" s="172"/>
    </row>
    <row r="34512" spans="7:12" x14ac:dyDescent="0.15">
      <c r="G34512"/>
      <c r="H34512"/>
      <c r="I34512"/>
      <c r="J34512"/>
      <c r="K34512"/>
      <c r="L34512" s="172"/>
    </row>
    <row r="34513" spans="7:12" x14ac:dyDescent="0.15">
      <c r="G34513"/>
      <c r="H34513"/>
      <c r="I34513"/>
      <c r="J34513"/>
      <c r="K34513"/>
      <c r="L34513" s="172"/>
    </row>
    <row r="34514" spans="7:12" x14ac:dyDescent="0.15">
      <c r="G34514"/>
      <c r="H34514"/>
      <c r="I34514"/>
      <c r="J34514"/>
      <c r="K34514"/>
      <c r="L34514" s="172"/>
    </row>
    <row r="34515" spans="7:12" x14ac:dyDescent="0.15">
      <c r="G34515"/>
      <c r="H34515"/>
      <c r="I34515"/>
      <c r="J34515"/>
      <c r="K34515"/>
      <c r="L34515" s="172"/>
    </row>
    <row r="34516" spans="7:12" x14ac:dyDescent="0.15">
      <c r="G34516"/>
      <c r="H34516"/>
      <c r="I34516"/>
      <c r="J34516"/>
      <c r="K34516"/>
      <c r="L34516" s="172"/>
    </row>
    <row r="34517" spans="7:12" x14ac:dyDescent="0.15">
      <c r="G34517"/>
      <c r="H34517"/>
      <c r="I34517"/>
      <c r="J34517"/>
      <c r="K34517"/>
      <c r="L34517" s="172"/>
    </row>
    <row r="34518" spans="7:12" x14ac:dyDescent="0.15">
      <c r="G34518"/>
      <c r="H34518"/>
      <c r="I34518"/>
      <c r="J34518"/>
      <c r="K34518"/>
      <c r="L34518" s="172"/>
    </row>
    <row r="34519" spans="7:12" x14ac:dyDescent="0.15">
      <c r="G34519"/>
      <c r="H34519"/>
      <c r="I34519"/>
      <c r="J34519"/>
      <c r="K34519"/>
      <c r="L34519" s="172"/>
    </row>
    <row r="34520" spans="7:12" x14ac:dyDescent="0.15">
      <c r="G34520"/>
      <c r="H34520"/>
      <c r="I34520"/>
      <c r="J34520"/>
      <c r="K34520"/>
      <c r="L34520" s="172"/>
    </row>
    <row r="34521" spans="7:12" x14ac:dyDescent="0.15">
      <c r="G34521"/>
      <c r="H34521"/>
      <c r="I34521"/>
      <c r="J34521"/>
      <c r="K34521"/>
      <c r="L34521" s="172"/>
    </row>
    <row r="34522" spans="7:12" x14ac:dyDescent="0.15">
      <c r="G34522"/>
      <c r="H34522"/>
      <c r="I34522"/>
      <c r="J34522"/>
      <c r="K34522"/>
      <c r="L34522" s="172"/>
    </row>
    <row r="34523" spans="7:12" x14ac:dyDescent="0.15">
      <c r="G34523"/>
      <c r="H34523"/>
      <c r="I34523"/>
      <c r="J34523"/>
      <c r="K34523"/>
      <c r="L34523" s="172"/>
    </row>
    <row r="34524" spans="7:12" x14ac:dyDescent="0.15">
      <c r="G34524"/>
      <c r="H34524"/>
      <c r="I34524"/>
      <c r="J34524"/>
      <c r="K34524"/>
      <c r="L34524" s="172"/>
    </row>
    <row r="34525" spans="7:12" x14ac:dyDescent="0.15">
      <c r="G34525"/>
      <c r="H34525"/>
      <c r="I34525"/>
      <c r="J34525"/>
      <c r="K34525"/>
      <c r="L34525" s="172"/>
    </row>
    <row r="34526" spans="7:12" x14ac:dyDescent="0.15">
      <c r="G34526"/>
      <c r="H34526"/>
      <c r="I34526"/>
      <c r="J34526"/>
      <c r="K34526"/>
      <c r="L34526" s="172"/>
    </row>
    <row r="34527" spans="7:12" x14ac:dyDescent="0.15">
      <c r="G34527"/>
      <c r="H34527"/>
      <c r="I34527"/>
      <c r="J34527"/>
      <c r="K34527"/>
      <c r="L34527" s="172"/>
    </row>
    <row r="34528" spans="7:12" x14ac:dyDescent="0.15">
      <c r="G34528"/>
      <c r="H34528"/>
      <c r="I34528"/>
      <c r="J34528"/>
      <c r="K34528"/>
      <c r="L34528" s="172"/>
    </row>
    <row r="34529" spans="7:12" x14ac:dyDescent="0.15">
      <c r="G34529"/>
      <c r="H34529"/>
      <c r="I34529"/>
      <c r="J34529"/>
      <c r="K34529"/>
      <c r="L34529" s="172"/>
    </row>
    <row r="34530" spans="7:12" x14ac:dyDescent="0.15">
      <c r="G34530"/>
      <c r="H34530"/>
      <c r="I34530"/>
      <c r="J34530"/>
      <c r="K34530"/>
      <c r="L34530" s="172"/>
    </row>
    <row r="34531" spans="7:12" x14ac:dyDescent="0.15">
      <c r="G34531"/>
      <c r="H34531"/>
      <c r="I34531"/>
      <c r="J34531"/>
      <c r="K34531"/>
      <c r="L34531" s="172"/>
    </row>
    <row r="34532" spans="7:12" x14ac:dyDescent="0.15">
      <c r="G34532"/>
      <c r="H34532"/>
      <c r="I34532"/>
      <c r="J34532"/>
      <c r="K34532"/>
      <c r="L34532" s="172"/>
    </row>
    <row r="34533" spans="7:12" x14ac:dyDescent="0.15">
      <c r="G34533"/>
      <c r="H34533"/>
      <c r="I34533"/>
      <c r="J34533"/>
      <c r="K34533"/>
      <c r="L34533" s="172"/>
    </row>
    <row r="34534" spans="7:12" x14ac:dyDescent="0.15">
      <c r="G34534"/>
      <c r="H34534"/>
      <c r="I34534"/>
      <c r="J34534"/>
      <c r="K34534"/>
      <c r="L34534" s="172"/>
    </row>
    <row r="34535" spans="7:12" x14ac:dyDescent="0.15">
      <c r="G34535"/>
      <c r="H34535"/>
      <c r="I34535"/>
      <c r="J34535"/>
      <c r="K34535"/>
      <c r="L34535" s="172"/>
    </row>
    <row r="34536" spans="7:12" x14ac:dyDescent="0.15">
      <c r="G34536"/>
      <c r="H34536"/>
      <c r="I34536"/>
      <c r="J34536"/>
      <c r="K34536"/>
      <c r="L34536" s="172"/>
    </row>
    <row r="34537" spans="7:12" x14ac:dyDescent="0.15">
      <c r="G34537"/>
      <c r="H34537"/>
      <c r="I34537"/>
      <c r="J34537"/>
      <c r="K34537"/>
      <c r="L34537" s="172"/>
    </row>
    <row r="34538" spans="7:12" x14ac:dyDescent="0.15">
      <c r="G34538"/>
      <c r="H34538"/>
      <c r="I34538"/>
      <c r="J34538"/>
      <c r="K34538"/>
      <c r="L34538" s="172"/>
    </row>
    <row r="34539" spans="7:12" x14ac:dyDescent="0.15">
      <c r="G34539"/>
      <c r="H34539"/>
      <c r="I34539"/>
      <c r="J34539"/>
      <c r="K34539"/>
      <c r="L34539" s="172"/>
    </row>
    <row r="34540" spans="7:12" x14ac:dyDescent="0.15">
      <c r="G34540"/>
      <c r="H34540"/>
      <c r="I34540"/>
      <c r="J34540"/>
      <c r="K34540"/>
      <c r="L34540" s="172"/>
    </row>
    <row r="34541" spans="7:12" x14ac:dyDescent="0.15">
      <c r="G34541"/>
      <c r="H34541"/>
      <c r="I34541"/>
      <c r="J34541"/>
      <c r="K34541"/>
      <c r="L34541" s="172"/>
    </row>
    <row r="34542" spans="7:12" x14ac:dyDescent="0.15">
      <c r="G34542"/>
      <c r="H34542"/>
      <c r="I34542"/>
      <c r="J34542"/>
      <c r="K34542"/>
      <c r="L34542" s="172"/>
    </row>
    <row r="34543" spans="7:12" x14ac:dyDescent="0.15">
      <c r="G34543"/>
      <c r="H34543"/>
      <c r="I34543"/>
      <c r="J34543"/>
      <c r="K34543"/>
      <c r="L34543" s="172"/>
    </row>
    <row r="34544" spans="7:12" x14ac:dyDescent="0.15">
      <c r="G34544"/>
      <c r="H34544"/>
      <c r="I34544"/>
      <c r="J34544"/>
      <c r="K34544"/>
      <c r="L34544" s="172"/>
    </row>
    <row r="34545" spans="7:12" x14ac:dyDescent="0.15">
      <c r="G34545"/>
      <c r="H34545"/>
      <c r="I34545"/>
      <c r="J34545"/>
      <c r="K34545"/>
      <c r="L34545" s="172"/>
    </row>
    <row r="34546" spans="7:12" x14ac:dyDescent="0.15">
      <c r="G34546"/>
      <c r="H34546"/>
      <c r="I34546"/>
      <c r="J34546"/>
      <c r="K34546"/>
      <c r="L34546" s="172"/>
    </row>
    <row r="34547" spans="7:12" x14ac:dyDescent="0.15">
      <c r="G34547"/>
      <c r="H34547"/>
      <c r="I34547"/>
      <c r="J34547"/>
      <c r="K34547"/>
      <c r="L34547" s="172"/>
    </row>
    <row r="34548" spans="7:12" x14ac:dyDescent="0.15">
      <c r="G34548"/>
      <c r="H34548"/>
      <c r="I34548"/>
      <c r="J34548"/>
      <c r="K34548"/>
      <c r="L34548" s="172"/>
    </row>
    <row r="34549" spans="7:12" x14ac:dyDescent="0.15">
      <c r="G34549"/>
      <c r="H34549"/>
      <c r="I34549"/>
      <c r="J34549"/>
      <c r="K34549"/>
      <c r="L34549" s="172"/>
    </row>
    <row r="34550" spans="7:12" x14ac:dyDescent="0.15">
      <c r="G34550"/>
      <c r="H34550"/>
      <c r="I34550"/>
      <c r="J34550"/>
      <c r="K34550"/>
      <c r="L34550" s="172"/>
    </row>
    <row r="34551" spans="7:12" x14ac:dyDescent="0.15">
      <c r="G34551"/>
      <c r="H34551"/>
      <c r="I34551"/>
      <c r="J34551"/>
      <c r="K34551"/>
      <c r="L34551" s="172"/>
    </row>
    <row r="34552" spans="7:12" x14ac:dyDescent="0.15">
      <c r="G34552"/>
      <c r="H34552"/>
      <c r="I34552"/>
      <c r="J34552"/>
      <c r="K34552"/>
      <c r="L34552" s="172"/>
    </row>
    <row r="34553" spans="7:12" x14ac:dyDescent="0.15">
      <c r="G34553"/>
      <c r="H34553"/>
      <c r="I34553"/>
      <c r="J34553"/>
      <c r="K34553"/>
      <c r="L34553" s="172"/>
    </row>
    <row r="34554" spans="7:12" x14ac:dyDescent="0.15">
      <c r="G34554"/>
      <c r="H34554"/>
      <c r="I34554"/>
      <c r="J34554"/>
      <c r="K34554"/>
      <c r="L34554" s="172"/>
    </row>
    <row r="34555" spans="7:12" x14ac:dyDescent="0.15">
      <c r="G34555"/>
      <c r="H34555"/>
      <c r="I34555"/>
      <c r="J34555"/>
      <c r="K34555"/>
      <c r="L34555" s="172"/>
    </row>
    <row r="34556" spans="7:12" x14ac:dyDescent="0.15">
      <c r="G34556"/>
      <c r="H34556"/>
      <c r="I34556"/>
      <c r="J34556"/>
      <c r="K34556"/>
      <c r="L34556" s="172"/>
    </row>
    <row r="34557" spans="7:12" x14ac:dyDescent="0.15">
      <c r="G34557"/>
      <c r="H34557"/>
      <c r="I34557"/>
      <c r="J34557"/>
      <c r="K34557"/>
      <c r="L34557" s="172"/>
    </row>
    <row r="34558" spans="7:12" x14ac:dyDescent="0.15">
      <c r="G34558"/>
      <c r="H34558"/>
      <c r="I34558"/>
      <c r="J34558"/>
      <c r="K34558"/>
      <c r="L34558" s="172"/>
    </row>
    <row r="34559" spans="7:12" x14ac:dyDescent="0.15">
      <c r="G34559"/>
      <c r="H34559"/>
      <c r="I34559"/>
      <c r="J34559"/>
      <c r="K34559"/>
      <c r="L34559" s="172"/>
    </row>
    <row r="34560" spans="7:12" x14ac:dyDescent="0.15">
      <c r="G34560"/>
      <c r="H34560"/>
      <c r="I34560"/>
      <c r="J34560"/>
      <c r="K34560"/>
      <c r="L34560" s="172"/>
    </row>
    <row r="34561" spans="7:12" x14ac:dyDescent="0.15">
      <c r="G34561"/>
      <c r="H34561"/>
      <c r="I34561"/>
      <c r="J34561"/>
      <c r="K34561"/>
      <c r="L34561" s="172"/>
    </row>
    <row r="34562" spans="7:12" x14ac:dyDescent="0.15">
      <c r="G34562"/>
      <c r="H34562"/>
      <c r="I34562"/>
      <c r="J34562"/>
      <c r="K34562"/>
      <c r="L34562" s="172"/>
    </row>
    <row r="34563" spans="7:12" x14ac:dyDescent="0.15">
      <c r="G34563"/>
      <c r="H34563"/>
      <c r="I34563"/>
      <c r="J34563"/>
      <c r="K34563"/>
      <c r="L34563" s="172"/>
    </row>
    <row r="34564" spans="7:12" x14ac:dyDescent="0.15">
      <c r="G34564"/>
      <c r="H34564"/>
      <c r="I34564"/>
      <c r="J34564"/>
      <c r="K34564"/>
      <c r="L34564" s="172"/>
    </row>
    <row r="34565" spans="7:12" x14ac:dyDescent="0.15">
      <c r="G34565"/>
      <c r="H34565"/>
      <c r="I34565"/>
      <c r="J34565"/>
      <c r="K34565"/>
      <c r="L34565" s="172"/>
    </row>
    <row r="34566" spans="7:12" x14ac:dyDescent="0.15">
      <c r="G34566"/>
      <c r="H34566"/>
      <c r="I34566"/>
      <c r="J34566"/>
      <c r="K34566"/>
      <c r="L34566" s="172"/>
    </row>
    <row r="34567" spans="7:12" x14ac:dyDescent="0.15">
      <c r="G34567"/>
      <c r="H34567"/>
      <c r="I34567"/>
      <c r="J34567"/>
      <c r="K34567"/>
      <c r="L34567" s="172"/>
    </row>
    <row r="34568" spans="7:12" x14ac:dyDescent="0.15">
      <c r="G34568"/>
      <c r="H34568"/>
      <c r="I34568"/>
      <c r="J34568"/>
      <c r="K34568"/>
      <c r="L34568" s="172"/>
    </row>
    <row r="34569" spans="7:12" x14ac:dyDescent="0.15">
      <c r="G34569"/>
      <c r="H34569"/>
      <c r="I34569"/>
      <c r="J34569"/>
      <c r="K34569"/>
      <c r="L34569" s="172"/>
    </row>
    <row r="34570" spans="7:12" x14ac:dyDescent="0.15">
      <c r="G34570"/>
      <c r="H34570"/>
      <c r="I34570"/>
      <c r="J34570"/>
      <c r="K34570"/>
      <c r="L34570" s="172"/>
    </row>
    <row r="34571" spans="7:12" x14ac:dyDescent="0.15">
      <c r="G34571"/>
      <c r="H34571"/>
      <c r="I34571"/>
      <c r="J34571"/>
      <c r="K34571"/>
      <c r="L34571" s="172"/>
    </row>
    <row r="34572" spans="7:12" x14ac:dyDescent="0.15">
      <c r="G34572"/>
      <c r="H34572"/>
      <c r="I34572"/>
      <c r="J34572"/>
      <c r="K34572"/>
      <c r="L34572" s="172"/>
    </row>
    <row r="34573" spans="7:12" x14ac:dyDescent="0.15">
      <c r="G34573"/>
      <c r="H34573"/>
      <c r="I34573"/>
      <c r="J34573"/>
      <c r="K34573"/>
      <c r="L34573" s="172"/>
    </row>
    <row r="34574" spans="7:12" x14ac:dyDescent="0.15">
      <c r="G34574"/>
      <c r="H34574"/>
      <c r="I34574"/>
      <c r="J34574"/>
      <c r="K34574"/>
      <c r="L34574" s="172"/>
    </row>
    <row r="34575" spans="7:12" x14ac:dyDescent="0.15">
      <c r="G34575"/>
      <c r="H34575"/>
      <c r="I34575"/>
      <c r="J34575"/>
      <c r="K34575"/>
      <c r="L34575" s="172"/>
    </row>
    <row r="34576" spans="7:12" x14ac:dyDescent="0.15">
      <c r="G34576"/>
      <c r="H34576"/>
      <c r="I34576"/>
      <c r="J34576"/>
      <c r="K34576"/>
      <c r="L34576" s="172"/>
    </row>
    <row r="34577" spans="7:12" x14ac:dyDescent="0.15">
      <c r="G34577"/>
      <c r="H34577"/>
      <c r="I34577"/>
      <c r="J34577"/>
      <c r="K34577"/>
      <c r="L34577" s="172"/>
    </row>
    <row r="34578" spans="7:12" x14ac:dyDescent="0.15">
      <c r="G34578"/>
      <c r="H34578"/>
      <c r="I34578"/>
      <c r="J34578"/>
      <c r="K34578"/>
      <c r="L34578" s="172"/>
    </row>
    <row r="34579" spans="7:12" x14ac:dyDescent="0.15">
      <c r="G34579"/>
      <c r="H34579"/>
      <c r="I34579"/>
      <c r="J34579"/>
      <c r="K34579"/>
      <c r="L34579" s="172"/>
    </row>
    <row r="34580" spans="7:12" x14ac:dyDescent="0.15">
      <c r="G34580"/>
      <c r="H34580"/>
      <c r="I34580"/>
      <c r="J34580"/>
      <c r="K34580"/>
      <c r="L34580" s="172"/>
    </row>
    <row r="34581" spans="7:12" x14ac:dyDescent="0.15">
      <c r="G34581"/>
      <c r="H34581"/>
      <c r="I34581"/>
      <c r="J34581"/>
      <c r="K34581"/>
      <c r="L34581" s="172"/>
    </row>
    <row r="34582" spans="7:12" x14ac:dyDescent="0.15">
      <c r="G34582"/>
      <c r="H34582"/>
      <c r="I34582"/>
      <c r="J34582"/>
      <c r="K34582"/>
      <c r="L34582" s="172"/>
    </row>
    <row r="34583" spans="7:12" x14ac:dyDescent="0.15">
      <c r="G34583"/>
      <c r="H34583"/>
      <c r="I34583"/>
      <c r="J34583"/>
      <c r="K34583"/>
      <c r="L34583" s="172"/>
    </row>
    <row r="34584" spans="7:12" x14ac:dyDescent="0.15">
      <c r="G34584"/>
      <c r="H34584"/>
      <c r="I34584"/>
      <c r="J34584"/>
      <c r="K34584"/>
      <c r="L34584" s="172"/>
    </row>
    <row r="34585" spans="7:12" x14ac:dyDescent="0.15">
      <c r="G34585"/>
      <c r="H34585"/>
      <c r="I34585"/>
      <c r="J34585"/>
      <c r="K34585"/>
      <c r="L34585" s="172"/>
    </row>
    <row r="34586" spans="7:12" x14ac:dyDescent="0.15">
      <c r="G34586"/>
      <c r="H34586"/>
      <c r="I34586"/>
      <c r="J34586"/>
      <c r="K34586"/>
      <c r="L34586" s="172"/>
    </row>
    <row r="34587" spans="7:12" x14ac:dyDescent="0.15">
      <c r="G34587"/>
      <c r="H34587"/>
      <c r="I34587"/>
      <c r="J34587"/>
      <c r="K34587"/>
      <c r="L34587" s="172"/>
    </row>
    <row r="34588" spans="7:12" x14ac:dyDescent="0.15">
      <c r="G34588"/>
      <c r="H34588"/>
      <c r="I34588"/>
      <c r="J34588"/>
      <c r="K34588"/>
      <c r="L34588" s="172"/>
    </row>
    <row r="34589" spans="7:12" x14ac:dyDescent="0.15">
      <c r="G34589"/>
      <c r="H34589"/>
      <c r="I34589"/>
      <c r="J34589"/>
      <c r="K34589"/>
      <c r="L34589" s="172"/>
    </row>
    <row r="34590" spans="7:12" x14ac:dyDescent="0.15">
      <c r="G34590"/>
      <c r="H34590"/>
      <c r="I34590"/>
      <c r="J34590"/>
      <c r="K34590"/>
      <c r="L34590" s="172"/>
    </row>
    <row r="34591" spans="7:12" x14ac:dyDescent="0.15">
      <c r="G34591"/>
      <c r="H34591"/>
      <c r="I34591"/>
      <c r="J34591"/>
      <c r="K34591"/>
      <c r="L34591" s="172"/>
    </row>
    <row r="34592" spans="7:12" x14ac:dyDescent="0.15">
      <c r="G34592"/>
      <c r="H34592"/>
      <c r="I34592"/>
      <c r="J34592"/>
      <c r="K34592"/>
      <c r="L34592" s="172"/>
    </row>
    <row r="34593" spans="7:12" x14ac:dyDescent="0.15">
      <c r="G34593"/>
      <c r="H34593"/>
      <c r="I34593"/>
      <c r="J34593"/>
      <c r="K34593"/>
      <c r="L34593" s="172"/>
    </row>
    <row r="34594" spans="7:12" x14ac:dyDescent="0.15">
      <c r="G34594"/>
      <c r="H34594"/>
      <c r="I34594"/>
      <c r="J34594"/>
      <c r="K34594"/>
      <c r="L34594" s="172"/>
    </row>
    <row r="34595" spans="7:12" x14ac:dyDescent="0.15">
      <c r="G34595"/>
      <c r="H34595"/>
      <c r="I34595"/>
      <c r="J34595"/>
      <c r="K34595"/>
      <c r="L34595" s="172"/>
    </row>
    <row r="34596" spans="7:12" x14ac:dyDescent="0.15">
      <c r="G34596"/>
      <c r="H34596"/>
      <c r="I34596"/>
      <c r="J34596"/>
      <c r="K34596"/>
      <c r="L34596" s="172"/>
    </row>
    <row r="34597" spans="7:12" x14ac:dyDescent="0.15">
      <c r="G34597"/>
      <c r="H34597"/>
      <c r="I34597"/>
      <c r="J34597"/>
      <c r="K34597"/>
      <c r="L34597" s="172"/>
    </row>
    <row r="34598" spans="7:12" x14ac:dyDescent="0.15">
      <c r="G34598"/>
      <c r="H34598"/>
      <c r="I34598"/>
      <c r="J34598"/>
      <c r="K34598"/>
      <c r="L34598" s="172"/>
    </row>
    <row r="34599" spans="7:12" x14ac:dyDescent="0.15">
      <c r="G34599"/>
      <c r="H34599"/>
      <c r="I34599"/>
      <c r="J34599"/>
      <c r="K34599"/>
      <c r="L34599" s="172"/>
    </row>
    <row r="34600" spans="7:12" x14ac:dyDescent="0.15">
      <c r="G34600"/>
      <c r="H34600"/>
      <c r="I34600"/>
      <c r="J34600"/>
      <c r="K34600"/>
      <c r="L34600" s="172"/>
    </row>
    <row r="34601" spans="7:12" x14ac:dyDescent="0.15">
      <c r="G34601"/>
      <c r="H34601"/>
      <c r="I34601"/>
      <c r="J34601"/>
      <c r="K34601"/>
      <c r="L34601" s="172"/>
    </row>
    <row r="34602" spans="7:12" x14ac:dyDescent="0.15">
      <c r="G34602"/>
      <c r="H34602"/>
      <c r="I34602"/>
      <c r="J34602"/>
      <c r="K34602"/>
      <c r="L34602" s="172"/>
    </row>
    <row r="34603" spans="7:12" x14ac:dyDescent="0.15">
      <c r="G34603"/>
      <c r="H34603"/>
      <c r="I34603"/>
      <c r="J34603"/>
      <c r="K34603"/>
      <c r="L34603" s="172"/>
    </row>
    <row r="34604" spans="7:12" x14ac:dyDescent="0.15">
      <c r="G34604"/>
      <c r="H34604"/>
      <c r="I34604"/>
      <c r="J34604"/>
      <c r="K34604"/>
      <c r="L34604" s="172"/>
    </row>
    <row r="34605" spans="7:12" x14ac:dyDescent="0.15">
      <c r="G34605"/>
      <c r="H34605"/>
      <c r="I34605"/>
      <c r="J34605"/>
      <c r="K34605"/>
      <c r="L34605" s="172"/>
    </row>
    <row r="34606" spans="7:12" x14ac:dyDescent="0.15">
      <c r="G34606"/>
      <c r="H34606"/>
      <c r="I34606"/>
      <c r="J34606"/>
      <c r="K34606"/>
      <c r="L34606" s="172"/>
    </row>
    <row r="34607" spans="7:12" x14ac:dyDescent="0.15">
      <c r="G34607"/>
      <c r="H34607"/>
      <c r="I34607"/>
      <c r="J34607"/>
      <c r="K34607"/>
      <c r="L34607" s="172"/>
    </row>
    <row r="34608" spans="7:12" x14ac:dyDescent="0.15">
      <c r="G34608"/>
      <c r="H34608"/>
      <c r="I34608"/>
      <c r="J34608"/>
      <c r="K34608"/>
      <c r="L34608" s="172"/>
    </row>
    <row r="34609" spans="7:12" x14ac:dyDescent="0.15">
      <c r="G34609"/>
      <c r="H34609"/>
      <c r="I34609"/>
      <c r="J34609"/>
      <c r="K34609"/>
      <c r="L34609" s="172"/>
    </row>
    <row r="34610" spans="7:12" x14ac:dyDescent="0.15">
      <c r="G34610"/>
      <c r="H34610"/>
      <c r="I34610"/>
      <c r="J34610"/>
      <c r="K34610"/>
      <c r="L34610" s="172"/>
    </row>
    <row r="34611" spans="7:12" x14ac:dyDescent="0.15">
      <c r="G34611"/>
      <c r="H34611"/>
      <c r="I34611"/>
      <c r="J34611"/>
      <c r="K34611"/>
      <c r="L34611" s="172"/>
    </row>
    <row r="34612" spans="7:12" x14ac:dyDescent="0.15">
      <c r="G34612"/>
      <c r="H34612"/>
      <c r="I34612"/>
      <c r="J34612"/>
      <c r="K34612"/>
      <c r="L34612" s="172"/>
    </row>
    <row r="34613" spans="7:12" x14ac:dyDescent="0.15">
      <c r="G34613"/>
      <c r="H34613"/>
      <c r="I34613"/>
      <c r="J34613"/>
      <c r="K34613"/>
      <c r="L34613" s="172"/>
    </row>
    <row r="34614" spans="7:12" x14ac:dyDescent="0.15">
      <c r="G34614"/>
      <c r="H34614"/>
      <c r="I34614"/>
      <c r="J34614"/>
      <c r="K34614"/>
      <c r="L34614" s="172"/>
    </row>
    <row r="34615" spans="7:12" x14ac:dyDescent="0.15">
      <c r="G34615"/>
      <c r="H34615"/>
      <c r="I34615"/>
      <c r="J34615"/>
      <c r="K34615"/>
      <c r="L34615" s="172"/>
    </row>
    <row r="34616" spans="7:12" x14ac:dyDescent="0.15">
      <c r="G34616"/>
      <c r="H34616"/>
      <c r="I34616"/>
      <c r="J34616"/>
      <c r="K34616"/>
      <c r="L34616" s="172"/>
    </row>
    <row r="34617" spans="7:12" x14ac:dyDescent="0.15">
      <c r="G34617"/>
      <c r="H34617"/>
      <c r="I34617"/>
      <c r="J34617"/>
      <c r="K34617"/>
      <c r="L34617" s="172"/>
    </row>
    <row r="34618" spans="7:12" x14ac:dyDescent="0.15">
      <c r="G34618"/>
      <c r="H34618"/>
      <c r="I34618"/>
      <c r="J34618"/>
      <c r="K34618"/>
      <c r="L34618" s="172"/>
    </row>
    <row r="34619" spans="7:12" x14ac:dyDescent="0.15">
      <c r="G34619"/>
      <c r="H34619"/>
      <c r="I34619"/>
      <c r="J34619"/>
      <c r="K34619"/>
      <c r="L34619" s="172"/>
    </row>
    <row r="34620" spans="7:12" x14ac:dyDescent="0.15">
      <c r="G34620"/>
      <c r="H34620"/>
      <c r="I34620"/>
      <c r="J34620"/>
      <c r="K34620"/>
      <c r="L34620" s="172"/>
    </row>
    <row r="34621" spans="7:12" x14ac:dyDescent="0.15">
      <c r="G34621"/>
      <c r="H34621"/>
      <c r="I34621"/>
      <c r="J34621"/>
      <c r="K34621"/>
      <c r="L34621" s="172"/>
    </row>
    <row r="34622" spans="7:12" x14ac:dyDescent="0.15">
      <c r="G34622"/>
      <c r="H34622"/>
      <c r="I34622"/>
      <c r="J34622"/>
      <c r="K34622"/>
      <c r="L34622" s="172"/>
    </row>
    <row r="34623" spans="7:12" x14ac:dyDescent="0.15">
      <c r="G34623"/>
      <c r="H34623"/>
      <c r="I34623"/>
      <c r="J34623"/>
      <c r="K34623"/>
      <c r="L34623" s="172"/>
    </row>
    <row r="34624" spans="7:12" x14ac:dyDescent="0.15">
      <c r="G34624"/>
      <c r="H34624"/>
      <c r="I34624"/>
      <c r="J34624"/>
      <c r="K34624"/>
      <c r="L34624" s="172"/>
    </row>
    <row r="34625" spans="7:12" x14ac:dyDescent="0.15">
      <c r="G34625"/>
      <c r="H34625"/>
      <c r="I34625"/>
      <c r="J34625"/>
      <c r="K34625"/>
      <c r="L34625" s="172"/>
    </row>
    <row r="34626" spans="7:12" x14ac:dyDescent="0.15">
      <c r="G34626"/>
      <c r="H34626"/>
      <c r="I34626"/>
      <c r="J34626"/>
      <c r="K34626"/>
      <c r="L34626" s="172"/>
    </row>
    <row r="34627" spans="7:12" x14ac:dyDescent="0.15">
      <c r="G34627"/>
      <c r="H34627"/>
      <c r="I34627"/>
      <c r="J34627"/>
      <c r="K34627"/>
      <c r="L34627" s="172"/>
    </row>
    <row r="34628" spans="7:12" x14ac:dyDescent="0.15">
      <c r="G34628"/>
      <c r="H34628"/>
      <c r="I34628"/>
      <c r="J34628"/>
      <c r="K34628"/>
      <c r="L34628" s="172"/>
    </row>
    <row r="34629" spans="7:12" x14ac:dyDescent="0.15">
      <c r="G34629"/>
      <c r="H34629"/>
      <c r="I34629"/>
      <c r="J34629"/>
      <c r="K34629"/>
      <c r="L34629" s="172"/>
    </row>
    <row r="34630" spans="7:12" x14ac:dyDescent="0.15">
      <c r="G34630"/>
      <c r="H34630"/>
      <c r="I34630"/>
      <c r="J34630"/>
      <c r="K34630"/>
      <c r="L34630" s="172"/>
    </row>
    <row r="34631" spans="7:12" x14ac:dyDescent="0.15">
      <c r="G34631"/>
      <c r="H34631"/>
      <c r="I34631"/>
      <c r="J34631"/>
      <c r="K34631"/>
      <c r="L34631" s="172"/>
    </row>
    <row r="34632" spans="7:12" x14ac:dyDescent="0.15">
      <c r="G34632"/>
      <c r="H34632"/>
      <c r="I34632"/>
      <c r="J34632"/>
      <c r="K34632"/>
      <c r="L34632" s="172"/>
    </row>
    <row r="34633" spans="7:12" x14ac:dyDescent="0.15">
      <c r="G34633"/>
      <c r="H34633"/>
      <c r="I34633"/>
      <c r="J34633"/>
      <c r="K34633"/>
      <c r="L34633" s="172"/>
    </row>
    <row r="34634" spans="7:12" x14ac:dyDescent="0.15">
      <c r="G34634"/>
      <c r="H34634"/>
      <c r="I34634"/>
      <c r="J34634"/>
      <c r="K34634"/>
      <c r="L34634" s="172"/>
    </row>
    <row r="34635" spans="7:12" x14ac:dyDescent="0.15">
      <c r="G34635"/>
      <c r="H34635"/>
      <c r="I34635"/>
      <c r="J34635"/>
      <c r="K34635"/>
      <c r="L34635" s="172"/>
    </row>
    <row r="34636" spans="7:12" x14ac:dyDescent="0.15">
      <c r="G34636"/>
      <c r="H34636"/>
      <c r="I34636"/>
      <c r="J34636"/>
      <c r="K34636"/>
      <c r="L34636" s="172"/>
    </row>
    <row r="34637" spans="7:12" x14ac:dyDescent="0.15">
      <c r="G34637"/>
      <c r="H34637"/>
      <c r="I34637"/>
      <c r="J34637"/>
      <c r="K34637"/>
      <c r="L34637" s="172"/>
    </row>
    <row r="34638" spans="7:12" x14ac:dyDescent="0.15">
      <c r="G34638"/>
      <c r="H34638"/>
      <c r="I34638"/>
      <c r="J34638"/>
      <c r="K34638"/>
      <c r="L34638" s="172"/>
    </row>
    <row r="34639" spans="7:12" x14ac:dyDescent="0.15">
      <c r="G34639"/>
      <c r="H34639"/>
      <c r="I34639"/>
      <c r="J34639"/>
      <c r="K34639"/>
      <c r="L34639" s="172"/>
    </row>
    <row r="34640" spans="7:12" x14ac:dyDescent="0.15">
      <c r="G34640"/>
      <c r="H34640"/>
      <c r="I34640"/>
      <c r="J34640"/>
      <c r="K34640"/>
      <c r="L34640" s="172"/>
    </row>
    <row r="34641" spans="7:12" x14ac:dyDescent="0.15">
      <c r="G34641"/>
      <c r="H34641"/>
      <c r="I34641"/>
      <c r="J34641"/>
      <c r="K34641"/>
      <c r="L34641" s="172"/>
    </row>
    <row r="34642" spans="7:12" x14ac:dyDescent="0.15">
      <c r="G34642"/>
      <c r="H34642"/>
      <c r="I34642"/>
      <c r="J34642"/>
      <c r="K34642"/>
      <c r="L34642" s="172"/>
    </row>
    <row r="34643" spans="7:12" x14ac:dyDescent="0.15">
      <c r="G34643"/>
      <c r="H34643"/>
      <c r="I34643"/>
      <c r="J34643"/>
      <c r="K34643"/>
      <c r="L34643" s="172"/>
    </row>
    <row r="34644" spans="7:12" x14ac:dyDescent="0.15">
      <c r="G34644"/>
      <c r="H34644"/>
      <c r="I34644"/>
      <c r="J34644"/>
      <c r="K34644"/>
      <c r="L34644" s="172"/>
    </row>
    <row r="34645" spans="7:12" x14ac:dyDescent="0.15">
      <c r="G34645"/>
      <c r="H34645"/>
      <c r="I34645"/>
      <c r="J34645"/>
      <c r="K34645"/>
      <c r="L34645" s="172"/>
    </row>
    <row r="34646" spans="7:12" x14ac:dyDescent="0.15">
      <c r="G34646"/>
      <c r="H34646"/>
      <c r="I34646"/>
      <c r="J34646"/>
      <c r="K34646"/>
      <c r="L34646" s="172"/>
    </row>
    <row r="34647" spans="7:12" x14ac:dyDescent="0.15">
      <c r="G34647"/>
      <c r="H34647"/>
      <c r="I34647"/>
      <c r="J34647"/>
      <c r="K34647"/>
      <c r="L34647" s="172"/>
    </row>
    <row r="34648" spans="7:12" x14ac:dyDescent="0.15">
      <c r="G34648"/>
      <c r="H34648"/>
      <c r="I34648"/>
      <c r="J34648"/>
      <c r="K34648"/>
      <c r="L34648" s="172"/>
    </row>
    <row r="34649" spans="7:12" x14ac:dyDescent="0.15">
      <c r="G34649"/>
      <c r="H34649"/>
      <c r="I34649"/>
      <c r="J34649"/>
      <c r="K34649"/>
      <c r="L34649" s="172"/>
    </row>
    <row r="34650" spans="7:12" x14ac:dyDescent="0.15">
      <c r="G34650"/>
      <c r="H34650"/>
      <c r="I34650"/>
      <c r="J34650"/>
      <c r="K34650"/>
      <c r="L34650" s="172"/>
    </row>
    <row r="34651" spans="7:12" x14ac:dyDescent="0.15">
      <c r="G34651"/>
      <c r="H34651"/>
      <c r="I34651"/>
      <c r="J34651"/>
      <c r="K34651"/>
      <c r="L34651" s="172"/>
    </row>
    <row r="34652" spans="7:12" x14ac:dyDescent="0.15">
      <c r="G34652"/>
      <c r="H34652"/>
      <c r="I34652"/>
      <c r="J34652"/>
      <c r="K34652"/>
      <c r="L34652" s="172"/>
    </row>
    <row r="34653" spans="7:12" x14ac:dyDescent="0.15">
      <c r="G34653"/>
      <c r="H34653"/>
      <c r="I34653"/>
      <c r="J34653"/>
      <c r="K34653"/>
      <c r="L34653" s="172"/>
    </row>
    <row r="34654" spans="7:12" x14ac:dyDescent="0.15">
      <c r="G34654"/>
      <c r="H34654"/>
      <c r="I34654"/>
      <c r="J34654"/>
      <c r="K34654"/>
      <c r="L34654" s="172"/>
    </row>
    <row r="34655" spans="7:12" x14ac:dyDescent="0.15">
      <c r="G34655"/>
      <c r="H34655"/>
      <c r="I34655"/>
      <c r="J34655"/>
      <c r="K34655"/>
      <c r="L34655" s="172"/>
    </row>
    <row r="34656" spans="7:12" x14ac:dyDescent="0.15">
      <c r="G34656"/>
      <c r="H34656"/>
      <c r="I34656"/>
      <c r="J34656"/>
      <c r="K34656"/>
      <c r="L34656" s="172"/>
    </row>
    <row r="34657" spans="7:12" x14ac:dyDescent="0.15">
      <c r="G34657"/>
      <c r="H34657"/>
      <c r="I34657"/>
      <c r="J34657"/>
      <c r="K34657"/>
      <c r="L34657" s="172"/>
    </row>
    <row r="34658" spans="7:12" x14ac:dyDescent="0.15">
      <c r="G34658"/>
      <c r="H34658"/>
      <c r="I34658"/>
      <c r="J34658"/>
      <c r="K34658"/>
      <c r="L34658" s="172"/>
    </row>
    <row r="34659" spans="7:12" x14ac:dyDescent="0.15">
      <c r="G34659"/>
      <c r="H34659"/>
      <c r="I34659"/>
      <c r="J34659"/>
      <c r="K34659"/>
      <c r="L34659" s="172"/>
    </row>
    <row r="34660" spans="7:12" x14ac:dyDescent="0.15">
      <c r="G34660"/>
      <c r="H34660"/>
      <c r="I34660"/>
      <c r="J34660"/>
      <c r="K34660"/>
      <c r="L34660" s="172"/>
    </row>
    <row r="34661" spans="7:12" x14ac:dyDescent="0.15">
      <c r="G34661"/>
      <c r="H34661"/>
      <c r="I34661"/>
      <c r="J34661"/>
      <c r="K34661"/>
      <c r="L34661" s="172"/>
    </row>
    <row r="34662" spans="7:12" x14ac:dyDescent="0.15">
      <c r="G34662"/>
      <c r="H34662"/>
      <c r="I34662"/>
      <c r="J34662"/>
      <c r="K34662"/>
      <c r="L34662" s="172"/>
    </row>
    <row r="34663" spans="7:12" x14ac:dyDescent="0.15">
      <c r="G34663"/>
      <c r="H34663"/>
      <c r="I34663"/>
      <c r="J34663"/>
      <c r="K34663"/>
      <c r="L34663" s="172"/>
    </row>
    <row r="34664" spans="7:12" x14ac:dyDescent="0.15">
      <c r="G34664"/>
      <c r="H34664"/>
      <c r="I34664"/>
      <c r="J34664"/>
      <c r="K34664"/>
      <c r="L34664" s="172"/>
    </row>
    <row r="34665" spans="7:12" x14ac:dyDescent="0.15">
      <c r="G34665"/>
      <c r="H34665"/>
      <c r="I34665"/>
      <c r="J34665"/>
      <c r="K34665"/>
      <c r="L34665" s="172"/>
    </row>
    <row r="34666" spans="7:12" x14ac:dyDescent="0.15">
      <c r="G34666"/>
      <c r="H34666"/>
      <c r="I34666"/>
      <c r="J34666"/>
      <c r="K34666"/>
      <c r="L34666" s="172"/>
    </row>
    <row r="34667" spans="7:12" x14ac:dyDescent="0.15">
      <c r="G34667"/>
      <c r="H34667"/>
      <c r="I34667"/>
      <c r="J34667"/>
      <c r="K34667"/>
      <c r="L34667" s="172"/>
    </row>
    <row r="34668" spans="7:12" x14ac:dyDescent="0.15">
      <c r="G34668"/>
      <c r="H34668"/>
      <c r="I34668"/>
      <c r="J34668"/>
      <c r="K34668"/>
      <c r="L34668" s="172"/>
    </row>
    <row r="34669" spans="7:12" x14ac:dyDescent="0.15">
      <c r="G34669"/>
      <c r="H34669"/>
      <c r="I34669"/>
      <c r="J34669"/>
      <c r="K34669"/>
      <c r="L34669" s="172"/>
    </row>
    <row r="34670" spans="7:12" x14ac:dyDescent="0.15">
      <c r="G34670"/>
      <c r="H34670"/>
      <c r="I34670"/>
      <c r="J34670"/>
      <c r="K34670"/>
      <c r="L34670" s="172"/>
    </row>
    <row r="34671" spans="7:12" x14ac:dyDescent="0.15">
      <c r="G34671"/>
      <c r="H34671"/>
      <c r="I34671"/>
      <c r="J34671"/>
      <c r="K34671"/>
      <c r="L34671" s="172"/>
    </row>
    <row r="34672" spans="7:12" x14ac:dyDescent="0.15">
      <c r="G34672"/>
      <c r="H34672"/>
      <c r="I34672"/>
      <c r="J34672"/>
      <c r="K34672"/>
      <c r="L34672" s="172"/>
    </row>
    <row r="34673" spans="7:12" x14ac:dyDescent="0.15">
      <c r="G34673"/>
      <c r="H34673"/>
      <c r="I34673"/>
      <c r="J34673"/>
      <c r="K34673"/>
      <c r="L34673" s="172"/>
    </row>
    <row r="34674" spans="7:12" x14ac:dyDescent="0.15">
      <c r="G34674"/>
      <c r="H34674"/>
      <c r="I34674"/>
      <c r="J34674"/>
      <c r="K34674"/>
      <c r="L34674" s="172"/>
    </row>
    <row r="34675" spans="7:12" x14ac:dyDescent="0.15">
      <c r="G34675"/>
      <c r="H34675"/>
      <c r="I34675"/>
      <c r="J34675"/>
      <c r="K34675"/>
      <c r="L34675" s="172"/>
    </row>
    <row r="34676" spans="7:12" x14ac:dyDescent="0.15">
      <c r="G34676"/>
      <c r="H34676"/>
      <c r="I34676"/>
      <c r="J34676"/>
      <c r="K34676"/>
      <c r="L34676" s="172"/>
    </row>
    <row r="34677" spans="7:12" x14ac:dyDescent="0.15">
      <c r="G34677"/>
      <c r="H34677"/>
      <c r="I34677"/>
      <c r="J34677"/>
      <c r="K34677"/>
      <c r="L34677" s="172"/>
    </row>
    <row r="34678" spans="7:12" x14ac:dyDescent="0.15">
      <c r="G34678"/>
      <c r="H34678"/>
      <c r="I34678"/>
      <c r="J34678"/>
      <c r="K34678"/>
      <c r="L34678" s="172"/>
    </row>
    <row r="34679" spans="7:12" x14ac:dyDescent="0.15">
      <c r="G34679"/>
      <c r="H34679"/>
      <c r="I34679"/>
      <c r="J34679"/>
      <c r="K34679"/>
      <c r="L34679" s="172"/>
    </row>
    <row r="34680" spans="7:12" x14ac:dyDescent="0.15">
      <c r="G34680"/>
      <c r="H34680"/>
      <c r="I34680"/>
      <c r="J34680"/>
      <c r="K34680"/>
      <c r="L34680" s="172"/>
    </row>
    <row r="34681" spans="7:12" x14ac:dyDescent="0.15">
      <c r="G34681"/>
      <c r="H34681"/>
      <c r="I34681"/>
      <c r="J34681"/>
      <c r="K34681"/>
      <c r="L34681" s="172"/>
    </row>
    <row r="34682" spans="7:12" x14ac:dyDescent="0.15">
      <c r="G34682"/>
      <c r="H34682"/>
      <c r="I34682"/>
      <c r="J34682"/>
      <c r="K34682"/>
      <c r="L34682" s="172"/>
    </row>
    <row r="34683" spans="7:12" x14ac:dyDescent="0.15">
      <c r="G34683"/>
      <c r="H34683"/>
      <c r="I34683"/>
      <c r="J34683"/>
      <c r="K34683"/>
      <c r="L34683" s="172"/>
    </row>
    <row r="34684" spans="7:12" x14ac:dyDescent="0.15">
      <c r="G34684"/>
      <c r="H34684"/>
      <c r="I34684"/>
      <c r="J34684"/>
      <c r="K34684"/>
      <c r="L34684" s="172"/>
    </row>
    <row r="34685" spans="7:12" x14ac:dyDescent="0.15">
      <c r="G34685"/>
      <c r="H34685"/>
      <c r="I34685"/>
      <c r="J34685"/>
      <c r="K34685"/>
      <c r="L34685" s="172"/>
    </row>
    <row r="34686" spans="7:12" x14ac:dyDescent="0.15">
      <c r="G34686"/>
      <c r="H34686"/>
      <c r="I34686"/>
      <c r="J34686"/>
      <c r="K34686"/>
      <c r="L34686" s="172"/>
    </row>
    <row r="34687" spans="7:12" x14ac:dyDescent="0.15">
      <c r="G34687"/>
      <c r="H34687"/>
      <c r="I34687"/>
      <c r="J34687"/>
      <c r="K34687"/>
      <c r="L34687" s="172"/>
    </row>
    <row r="34688" spans="7:12" x14ac:dyDescent="0.15">
      <c r="G34688"/>
      <c r="H34688"/>
      <c r="I34688"/>
      <c r="J34688"/>
      <c r="K34688"/>
      <c r="L34688" s="172"/>
    </row>
    <row r="34689" spans="7:12" x14ac:dyDescent="0.15">
      <c r="G34689"/>
      <c r="H34689"/>
      <c r="I34689"/>
      <c r="J34689"/>
      <c r="K34689"/>
      <c r="L34689" s="172"/>
    </row>
    <row r="34690" spans="7:12" x14ac:dyDescent="0.15">
      <c r="G34690"/>
      <c r="H34690"/>
      <c r="I34690"/>
      <c r="J34690"/>
      <c r="K34690"/>
      <c r="L34690" s="172"/>
    </row>
    <row r="34691" spans="7:12" x14ac:dyDescent="0.15">
      <c r="G34691"/>
      <c r="H34691"/>
      <c r="I34691"/>
      <c r="J34691"/>
      <c r="K34691"/>
      <c r="L34691" s="172"/>
    </row>
    <row r="34692" spans="7:12" x14ac:dyDescent="0.15">
      <c r="G34692"/>
      <c r="H34692"/>
      <c r="I34692"/>
      <c r="J34692"/>
      <c r="K34692"/>
      <c r="L34692" s="172"/>
    </row>
    <row r="34693" spans="7:12" x14ac:dyDescent="0.15">
      <c r="G34693"/>
      <c r="H34693"/>
      <c r="I34693"/>
      <c r="J34693"/>
      <c r="K34693"/>
      <c r="L34693" s="172"/>
    </row>
    <row r="34694" spans="7:12" x14ac:dyDescent="0.15">
      <c r="G34694"/>
      <c r="H34694"/>
      <c r="I34694"/>
      <c r="J34694"/>
      <c r="K34694"/>
      <c r="L34694" s="172"/>
    </row>
    <row r="34695" spans="7:12" x14ac:dyDescent="0.15">
      <c r="G34695"/>
      <c r="H34695"/>
      <c r="I34695"/>
      <c r="J34695"/>
      <c r="K34695"/>
      <c r="L34695" s="172"/>
    </row>
    <row r="34696" spans="7:12" x14ac:dyDescent="0.15">
      <c r="G34696"/>
      <c r="H34696"/>
      <c r="I34696"/>
      <c r="J34696"/>
      <c r="K34696"/>
      <c r="L34696" s="172"/>
    </row>
    <row r="34697" spans="7:12" x14ac:dyDescent="0.15">
      <c r="G34697"/>
      <c r="H34697"/>
      <c r="I34697"/>
      <c r="J34697"/>
      <c r="K34697"/>
      <c r="L34697" s="172"/>
    </row>
    <row r="34698" spans="7:12" x14ac:dyDescent="0.15">
      <c r="G34698"/>
      <c r="H34698"/>
      <c r="I34698"/>
      <c r="J34698"/>
      <c r="K34698"/>
      <c r="L34698" s="172"/>
    </row>
    <row r="34699" spans="7:12" x14ac:dyDescent="0.15">
      <c r="G34699"/>
      <c r="H34699"/>
      <c r="I34699"/>
      <c r="J34699"/>
      <c r="K34699"/>
      <c r="L34699" s="172"/>
    </row>
    <row r="34700" spans="7:12" x14ac:dyDescent="0.15">
      <c r="G34700"/>
      <c r="H34700"/>
      <c r="I34700"/>
      <c r="J34700"/>
      <c r="K34700"/>
      <c r="L34700" s="172"/>
    </row>
    <row r="34701" spans="7:12" x14ac:dyDescent="0.15">
      <c r="G34701"/>
      <c r="H34701"/>
      <c r="I34701"/>
      <c r="J34701"/>
      <c r="K34701"/>
      <c r="L34701" s="172"/>
    </row>
    <row r="34702" spans="7:12" x14ac:dyDescent="0.15">
      <c r="G34702"/>
      <c r="H34702"/>
      <c r="I34702"/>
      <c r="J34702"/>
      <c r="K34702"/>
      <c r="L34702" s="172"/>
    </row>
    <row r="34703" spans="7:12" x14ac:dyDescent="0.15">
      <c r="G34703"/>
      <c r="H34703"/>
      <c r="I34703"/>
      <c r="J34703"/>
      <c r="K34703"/>
      <c r="L34703" s="172"/>
    </row>
    <row r="34704" spans="7:12" x14ac:dyDescent="0.15">
      <c r="G34704"/>
      <c r="H34704"/>
      <c r="I34704"/>
      <c r="J34704"/>
      <c r="K34704"/>
      <c r="L34704" s="172"/>
    </row>
    <row r="34705" spans="7:12" x14ac:dyDescent="0.15">
      <c r="G34705"/>
      <c r="H34705"/>
      <c r="I34705"/>
      <c r="J34705"/>
      <c r="K34705"/>
      <c r="L34705" s="172"/>
    </row>
    <row r="34706" spans="7:12" x14ac:dyDescent="0.15">
      <c r="G34706"/>
      <c r="H34706"/>
      <c r="I34706"/>
      <c r="J34706"/>
      <c r="K34706"/>
      <c r="L34706" s="172"/>
    </row>
    <row r="34707" spans="7:12" x14ac:dyDescent="0.15">
      <c r="G34707"/>
      <c r="H34707"/>
      <c r="I34707"/>
      <c r="J34707"/>
      <c r="K34707"/>
      <c r="L34707" s="172"/>
    </row>
    <row r="34708" spans="7:12" x14ac:dyDescent="0.15">
      <c r="G34708"/>
      <c r="H34708"/>
      <c r="I34708"/>
      <c r="J34708"/>
      <c r="K34708"/>
      <c r="L34708" s="172"/>
    </row>
    <row r="34709" spans="7:12" x14ac:dyDescent="0.15">
      <c r="G34709"/>
      <c r="H34709"/>
      <c r="I34709"/>
      <c r="J34709"/>
      <c r="K34709"/>
      <c r="L34709" s="172"/>
    </row>
    <row r="34710" spans="7:12" x14ac:dyDescent="0.15">
      <c r="G34710"/>
      <c r="H34710"/>
      <c r="I34710"/>
      <c r="J34710"/>
      <c r="K34710"/>
      <c r="L34710" s="172"/>
    </row>
    <row r="34711" spans="7:12" x14ac:dyDescent="0.15">
      <c r="G34711"/>
      <c r="H34711"/>
      <c r="I34711"/>
      <c r="J34711"/>
      <c r="K34711"/>
      <c r="L34711" s="172"/>
    </row>
    <row r="34712" spans="7:12" x14ac:dyDescent="0.15">
      <c r="G34712"/>
      <c r="H34712"/>
      <c r="I34712"/>
      <c r="J34712"/>
      <c r="K34712"/>
      <c r="L34712" s="172"/>
    </row>
    <row r="34713" spans="7:12" x14ac:dyDescent="0.15">
      <c r="G34713"/>
      <c r="H34713"/>
      <c r="I34713"/>
      <c r="J34713"/>
      <c r="K34713"/>
      <c r="L34713" s="172"/>
    </row>
    <row r="34714" spans="7:12" x14ac:dyDescent="0.15">
      <c r="G34714"/>
      <c r="H34714"/>
      <c r="I34714"/>
      <c r="J34714"/>
      <c r="K34714"/>
      <c r="L34714" s="172"/>
    </row>
    <row r="34715" spans="7:12" x14ac:dyDescent="0.15">
      <c r="G34715"/>
      <c r="H34715"/>
      <c r="I34715"/>
      <c r="J34715"/>
      <c r="K34715"/>
      <c r="L34715" s="172"/>
    </row>
    <row r="34716" spans="7:12" x14ac:dyDescent="0.15">
      <c r="G34716"/>
      <c r="H34716"/>
      <c r="I34716"/>
      <c r="J34716"/>
      <c r="K34716"/>
      <c r="L34716" s="172"/>
    </row>
    <row r="34717" spans="7:12" x14ac:dyDescent="0.15">
      <c r="G34717"/>
      <c r="H34717"/>
      <c r="I34717"/>
      <c r="J34717"/>
      <c r="K34717"/>
      <c r="L34717" s="172"/>
    </row>
    <row r="34718" spans="7:12" x14ac:dyDescent="0.15">
      <c r="G34718"/>
      <c r="H34718"/>
      <c r="I34718"/>
      <c r="J34718"/>
      <c r="K34718"/>
      <c r="L34718" s="172"/>
    </row>
    <row r="34719" spans="7:12" x14ac:dyDescent="0.15">
      <c r="G34719"/>
      <c r="H34719"/>
      <c r="I34719"/>
      <c r="J34719"/>
      <c r="K34719"/>
      <c r="L34719" s="172"/>
    </row>
    <row r="34720" spans="7:12" x14ac:dyDescent="0.15">
      <c r="G34720"/>
      <c r="H34720"/>
      <c r="I34720"/>
      <c r="J34720"/>
      <c r="K34720"/>
      <c r="L34720" s="172"/>
    </row>
    <row r="34721" spans="7:12" x14ac:dyDescent="0.15">
      <c r="G34721"/>
      <c r="H34721"/>
      <c r="I34721"/>
      <c r="J34721"/>
      <c r="K34721"/>
      <c r="L34721" s="172"/>
    </row>
    <row r="34722" spans="7:12" x14ac:dyDescent="0.15">
      <c r="G34722"/>
      <c r="H34722"/>
      <c r="I34722"/>
      <c r="J34722"/>
      <c r="K34722"/>
      <c r="L34722" s="172"/>
    </row>
    <row r="34723" spans="7:12" x14ac:dyDescent="0.15">
      <c r="G34723"/>
      <c r="H34723"/>
      <c r="I34723"/>
      <c r="J34723"/>
      <c r="K34723"/>
      <c r="L34723" s="172"/>
    </row>
    <row r="34724" spans="7:12" x14ac:dyDescent="0.15">
      <c r="G34724"/>
      <c r="H34724"/>
      <c r="I34724"/>
      <c r="J34724"/>
      <c r="K34724"/>
      <c r="L34724" s="172"/>
    </row>
    <row r="34725" spans="7:12" x14ac:dyDescent="0.15">
      <c r="G34725"/>
      <c r="H34725"/>
      <c r="I34725"/>
      <c r="J34725"/>
      <c r="K34725"/>
      <c r="L34725" s="172"/>
    </row>
    <row r="34726" spans="7:12" x14ac:dyDescent="0.15">
      <c r="G34726"/>
      <c r="H34726"/>
      <c r="I34726"/>
      <c r="J34726"/>
      <c r="K34726"/>
      <c r="L34726" s="172"/>
    </row>
    <row r="34727" spans="7:12" x14ac:dyDescent="0.15">
      <c r="G34727"/>
      <c r="H34727"/>
      <c r="I34727"/>
      <c r="J34727"/>
      <c r="K34727"/>
      <c r="L34727" s="172"/>
    </row>
    <row r="34728" spans="7:12" x14ac:dyDescent="0.15">
      <c r="G34728"/>
      <c r="H34728"/>
      <c r="I34728"/>
      <c r="J34728"/>
      <c r="K34728"/>
      <c r="L34728" s="172"/>
    </row>
    <row r="34729" spans="7:12" x14ac:dyDescent="0.15">
      <c r="G34729"/>
      <c r="H34729"/>
      <c r="I34729"/>
      <c r="J34729"/>
      <c r="K34729"/>
      <c r="L34729" s="172"/>
    </row>
    <row r="34730" spans="7:12" x14ac:dyDescent="0.15">
      <c r="G34730"/>
      <c r="H34730"/>
      <c r="I34730"/>
      <c r="J34730"/>
      <c r="K34730"/>
      <c r="L34730" s="172"/>
    </row>
    <row r="34731" spans="7:12" x14ac:dyDescent="0.15">
      <c r="G34731"/>
      <c r="H34731"/>
      <c r="I34731"/>
      <c r="J34731"/>
      <c r="K34731"/>
      <c r="L34731" s="172"/>
    </row>
    <row r="34732" spans="7:12" x14ac:dyDescent="0.15">
      <c r="G34732"/>
      <c r="H34732"/>
      <c r="I34732"/>
      <c r="J34732"/>
      <c r="K34732"/>
      <c r="L34732" s="172"/>
    </row>
    <row r="34733" spans="7:12" x14ac:dyDescent="0.15">
      <c r="G34733"/>
      <c r="H34733"/>
      <c r="I34733"/>
      <c r="J34733"/>
      <c r="K34733"/>
      <c r="L34733" s="172"/>
    </row>
    <row r="34734" spans="7:12" x14ac:dyDescent="0.15">
      <c r="G34734"/>
      <c r="H34734"/>
      <c r="I34734"/>
      <c r="J34734"/>
      <c r="K34734"/>
      <c r="L34734" s="172"/>
    </row>
    <row r="34735" spans="7:12" x14ac:dyDescent="0.15">
      <c r="G34735"/>
      <c r="H34735"/>
      <c r="I34735"/>
      <c r="J34735"/>
      <c r="K34735"/>
      <c r="L34735" s="172"/>
    </row>
    <row r="34736" spans="7:12" x14ac:dyDescent="0.15">
      <c r="G34736"/>
      <c r="H34736"/>
      <c r="I34736"/>
      <c r="J34736"/>
      <c r="K34736"/>
      <c r="L34736" s="172"/>
    </row>
    <row r="34737" spans="7:12" x14ac:dyDescent="0.15">
      <c r="G34737"/>
      <c r="H34737"/>
      <c r="I34737"/>
      <c r="J34737"/>
      <c r="K34737"/>
      <c r="L34737" s="172"/>
    </row>
    <row r="34738" spans="7:12" x14ac:dyDescent="0.15">
      <c r="G34738"/>
      <c r="H34738"/>
      <c r="I34738"/>
      <c r="J34738"/>
      <c r="K34738"/>
      <c r="L34738" s="172"/>
    </row>
    <row r="34739" spans="7:12" x14ac:dyDescent="0.15">
      <c r="G34739"/>
      <c r="H34739"/>
      <c r="I34739"/>
      <c r="J34739"/>
      <c r="K34739"/>
      <c r="L34739" s="172"/>
    </row>
    <row r="34740" spans="7:12" x14ac:dyDescent="0.15">
      <c r="G34740"/>
      <c r="H34740"/>
      <c r="I34740"/>
      <c r="J34740"/>
      <c r="K34740"/>
      <c r="L34740" s="172"/>
    </row>
    <row r="34741" spans="7:12" x14ac:dyDescent="0.15">
      <c r="G34741"/>
      <c r="H34741"/>
      <c r="I34741"/>
      <c r="J34741"/>
      <c r="K34741"/>
      <c r="L34741" s="172"/>
    </row>
    <row r="34742" spans="7:12" x14ac:dyDescent="0.15">
      <c r="G34742"/>
      <c r="H34742"/>
      <c r="I34742"/>
      <c r="J34742"/>
      <c r="K34742"/>
      <c r="L34742" s="172"/>
    </row>
    <row r="34743" spans="7:12" x14ac:dyDescent="0.15">
      <c r="G34743"/>
      <c r="H34743"/>
      <c r="I34743"/>
      <c r="J34743"/>
      <c r="K34743"/>
      <c r="L34743" s="172"/>
    </row>
    <row r="34744" spans="7:12" x14ac:dyDescent="0.15">
      <c r="G34744"/>
      <c r="H34744"/>
      <c r="I34744"/>
      <c r="J34744"/>
      <c r="K34744"/>
      <c r="L34744" s="172"/>
    </row>
    <row r="34745" spans="7:12" x14ac:dyDescent="0.15">
      <c r="G34745"/>
      <c r="H34745"/>
      <c r="I34745"/>
      <c r="J34745"/>
      <c r="K34745"/>
      <c r="L34745" s="172"/>
    </row>
    <row r="34746" spans="7:12" x14ac:dyDescent="0.15">
      <c r="G34746"/>
      <c r="H34746"/>
      <c r="I34746"/>
      <c r="J34746"/>
      <c r="K34746"/>
      <c r="L34746" s="172"/>
    </row>
    <row r="34747" spans="7:12" x14ac:dyDescent="0.15">
      <c r="G34747"/>
      <c r="H34747"/>
      <c r="I34747"/>
      <c r="J34747"/>
      <c r="K34747"/>
      <c r="L34747" s="172"/>
    </row>
    <row r="34748" spans="7:12" x14ac:dyDescent="0.15">
      <c r="G34748"/>
      <c r="H34748"/>
      <c r="I34748"/>
      <c r="J34748"/>
      <c r="K34748"/>
      <c r="L34748" s="172"/>
    </row>
    <row r="34749" spans="7:12" x14ac:dyDescent="0.15">
      <c r="G34749"/>
      <c r="H34749"/>
      <c r="I34749"/>
      <c r="J34749"/>
      <c r="K34749"/>
      <c r="L34749" s="172"/>
    </row>
    <row r="34750" spans="7:12" x14ac:dyDescent="0.15">
      <c r="G34750"/>
      <c r="H34750"/>
      <c r="I34750"/>
      <c r="J34750"/>
      <c r="K34750"/>
      <c r="L34750" s="172"/>
    </row>
    <row r="34751" spans="7:12" x14ac:dyDescent="0.15">
      <c r="G34751"/>
      <c r="H34751"/>
      <c r="I34751"/>
      <c r="J34751"/>
      <c r="K34751"/>
      <c r="L34751" s="172"/>
    </row>
    <row r="34752" spans="7:12" x14ac:dyDescent="0.15">
      <c r="G34752"/>
      <c r="H34752"/>
      <c r="I34752"/>
      <c r="J34752"/>
      <c r="K34752"/>
      <c r="L34752" s="172"/>
    </row>
    <row r="34753" spans="7:12" x14ac:dyDescent="0.15">
      <c r="G34753"/>
      <c r="H34753"/>
      <c r="I34753"/>
      <c r="J34753"/>
      <c r="K34753"/>
      <c r="L34753" s="172"/>
    </row>
    <row r="34754" spans="7:12" x14ac:dyDescent="0.15">
      <c r="G34754"/>
      <c r="H34754"/>
      <c r="I34754"/>
      <c r="J34754"/>
      <c r="K34754"/>
      <c r="L34754" s="172"/>
    </row>
    <row r="34755" spans="7:12" x14ac:dyDescent="0.15">
      <c r="G34755"/>
      <c r="H34755"/>
      <c r="I34755"/>
      <c r="J34755"/>
      <c r="K34755"/>
      <c r="L34755" s="172"/>
    </row>
    <row r="34756" spans="7:12" x14ac:dyDescent="0.15">
      <c r="G34756"/>
      <c r="H34756"/>
      <c r="I34756"/>
      <c r="J34756"/>
      <c r="K34756"/>
      <c r="L34756" s="172"/>
    </row>
    <row r="34757" spans="7:12" x14ac:dyDescent="0.15">
      <c r="G34757"/>
      <c r="H34757"/>
      <c r="I34757"/>
      <c r="J34757"/>
      <c r="K34757"/>
      <c r="L34757" s="172"/>
    </row>
    <row r="34758" spans="7:12" x14ac:dyDescent="0.15">
      <c r="G34758"/>
      <c r="H34758"/>
      <c r="I34758"/>
      <c r="J34758"/>
      <c r="K34758"/>
      <c r="L34758" s="172"/>
    </row>
    <row r="34759" spans="7:12" x14ac:dyDescent="0.15">
      <c r="G34759"/>
      <c r="H34759"/>
      <c r="I34759"/>
      <c r="J34759"/>
      <c r="K34759"/>
      <c r="L34759" s="172"/>
    </row>
    <row r="34760" spans="7:12" x14ac:dyDescent="0.15">
      <c r="G34760"/>
      <c r="H34760"/>
      <c r="I34760"/>
      <c r="J34760"/>
      <c r="K34760"/>
      <c r="L34760" s="172"/>
    </row>
    <row r="34761" spans="7:12" x14ac:dyDescent="0.15">
      <c r="G34761"/>
      <c r="H34761"/>
      <c r="I34761"/>
      <c r="J34761"/>
      <c r="K34761"/>
      <c r="L34761" s="172"/>
    </row>
    <row r="34762" spans="7:12" x14ac:dyDescent="0.15">
      <c r="G34762"/>
      <c r="H34762"/>
      <c r="I34762"/>
      <c r="J34762"/>
      <c r="K34762"/>
      <c r="L34762" s="172"/>
    </row>
    <row r="34763" spans="7:12" x14ac:dyDescent="0.15">
      <c r="G34763"/>
      <c r="H34763"/>
      <c r="I34763"/>
      <c r="J34763"/>
      <c r="K34763"/>
      <c r="L34763" s="172"/>
    </row>
    <row r="34764" spans="7:12" x14ac:dyDescent="0.15">
      <c r="G34764"/>
      <c r="H34764"/>
      <c r="I34764"/>
      <c r="J34764"/>
      <c r="K34764"/>
      <c r="L34764" s="172"/>
    </row>
    <row r="34765" spans="7:12" x14ac:dyDescent="0.15">
      <c r="G34765"/>
      <c r="H34765"/>
      <c r="I34765"/>
      <c r="J34765"/>
      <c r="K34765"/>
      <c r="L34765" s="172"/>
    </row>
    <row r="34766" spans="7:12" x14ac:dyDescent="0.15">
      <c r="G34766"/>
      <c r="H34766"/>
      <c r="I34766"/>
      <c r="J34766"/>
      <c r="K34766"/>
      <c r="L34766" s="172"/>
    </row>
    <row r="34767" spans="7:12" x14ac:dyDescent="0.15">
      <c r="G34767"/>
      <c r="H34767"/>
      <c r="I34767"/>
      <c r="J34767"/>
      <c r="K34767"/>
      <c r="L34767" s="172"/>
    </row>
    <row r="34768" spans="7:12" x14ac:dyDescent="0.15">
      <c r="G34768"/>
      <c r="H34768"/>
      <c r="I34768"/>
      <c r="J34768"/>
      <c r="K34768"/>
      <c r="L34768" s="172"/>
    </row>
    <row r="34769" spans="7:12" x14ac:dyDescent="0.15">
      <c r="G34769"/>
      <c r="H34769"/>
      <c r="I34769"/>
      <c r="J34769"/>
      <c r="K34769"/>
      <c r="L34769" s="172"/>
    </row>
    <row r="34770" spans="7:12" x14ac:dyDescent="0.15">
      <c r="G34770"/>
      <c r="H34770"/>
      <c r="I34770"/>
      <c r="J34770"/>
      <c r="K34770"/>
      <c r="L34770" s="172"/>
    </row>
    <row r="34771" spans="7:12" x14ac:dyDescent="0.15">
      <c r="G34771"/>
      <c r="H34771"/>
      <c r="I34771"/>
      <c r="J34771"/>
      <c r="K34771"/>
      <c r="L34771" s="172"/>
    </row>
    <row r="34772" spans="7:12" x14ac:dyDescent="0.15">
      <c r="G34772"/>
      <c r="H34772"/>
      <c r="I34772"/>
      <c r="J34772"/>
      <c r="K34772"/>
      <c r="L34772" s="172"/>
    </row>
    <row r="34773" spans="7:12" x14ac:dyDescent="0.15">
      <c r="G34773"/>
      <c r="H34773"/>
      <c r="I34773"/>
      <c r="J34773"/>
      <c r="K34773"/>
      <c r="L34773" s="172"/>
    </row>
    <row r="34774" spans="7:12" x14ac:dyDescent="0.15">
      <c r="G34774"/>
      <c r="H34774"/>
      <c r="I34774"/>
      <c r="J34774"/>
      <c r="K34774"/>
      <c r="L34774" s="172"/>
    </row>
    <row r="34775" spans="7:12" x14ac:dyDescent="0.15">
      <c r="G34775"/>
      <c r="H34775"/>
      <c r="I34775"/>
      <c r="J34775"/>
      <c r="K34775"/>
      <c r="L34775" s="172"/>
    </row>
    <row r="34776" spans="7:12" x14ac:dyDescent="0.15">
      <c r="G34776"/>
      <c r="H34776"/>
      <c r="I34776"/>
      <c r="J34776"/>
      <c r="K34776"/>
      <c r="L34776" s="172"/>
    </row>
    <row r="34777" spans="7:12" x14ac:dyDescent="0.15">
      <c r="G34777"/>
      <c r="H34777"/>
      <c r="I34777"/>
      <c r="J34777"/>
      <c r="K34777"/>
      <c r="L34777" s="172"/>
    </row>
    <row r="34778" spans="7:12" x14ac:dyDescent="0.15">
      <c r="G34778"/>
      <c r="H34778"/>
      <c r="I34778"/>
      <c r="J34778"/>
      <c r="K34778"/>
      <c r="L34778" s="172"/>
    </row>
    <row r="34779" spans="7:12" x14ac:dyDescent="0.15">
      <c r="G34779"/>
      <c r="H34779"/>
      <c r="I34779"/>
      <c r="J34779"/>
      <c r="K34779"/>
      <c r="L34779" s="172"/>
    </row>
    <row r="34780" spans="7:12" x14ac:dyDescent="0.15">
      <c r="G34780"/>
      <c r="H34780"/>
      <c r="I34780"/>
      <c r="J34780"/>
      <c r="K34780"/>
      <c r="L34780" s="172"/>
    </row>
    <row r="34781" spans="7:12" x14ac:dyDescent="0.15">
      <c r="G34781"/>
      <c r="H34781"/>
      <c r="I34781"/>
      <c r="J34781"/>
      <c r="K34781"/>
      <c r="L34781" s="172"/>
    </row>
    <row r="34782" spans="7:12" x14ac:dyDescent="0.15">
      <c r="G34782"/>
      <c r="H34782"/>
      <c r="I34782"/>
      <c r="J34782"/>
      <c r="K34782"/>
      <c r="L34782" s="172"/>
    </row>
    <row r="34783" spans="7:12" x14ac:dyDescent="0.15">
      <c r="G34783"/>
      <c r="H34783"/>
      <c r="I34783"/>
      <c r="J34783"/>
      <c r="K34783"/>
      <c r="L34783" s="172"/>
    </row>
    <row r="34784" spans="7:12" x14ac:dyDescent="0.15">
      <c r="G34784"/>
      <c r="H34784"/>
      <c r="I34784"/>
      <c r="J34784"/>
      <c r="K34784"/>
      <c r="L34784" s="172"/>
    </row>
    <row r="34785" spans="7:12" x14ac:dyDescent="0.15">
      <c r="G34785"/>
      <c r="H34785"/>
      <c r="I34785"/>
      <c r="J34785"/>
      <c r="K34785"/>
      <c r="L34785" s="172"/>
    </row>
    <row r="34786" spans="7:12" x14ac:dyDescent="0.15">
      <c r="G34786"/>
      <c r="H34786"/>
      <c r="I34786"/>
      <c r="J34786"/>
      <c r="K34786"/>
      <c r="L34786" s="172"/>
    </row>
    <row r="34787" spans="7:12" x14ac:dyDescent="0.15">
      <c r="G34787"/>
      <c r="H34787"/>
      <c r="I34787"/>
      <c r="J34787"/>
      <c r="K34787"/>
      <c r="L34787" s="172"/>
    </row>
    <row r="34788" spans="7:12" x14ac:dyDescent="0.15">
      <c r="G34788"/>
      <c r="H34788"/>
      <c r="I34788"/>
      <c r="J34788"/>
      <c r="K34788"/>
      <c r="L34788" s="172"/>
    </row>
    <row r="34789" spans="7:12" x14ac:dyDescent="0.15">
      <c r="G34789"/>
      <c r="H34789"/>
      <c r="I34789"/>
      <c r="J34789"/>
      <c r="K34789"/>
      <c r="L34789" s="172"/>
    </row>
    <row r="34790" spans="7:12" x14ac:dyDescent="0.15">
      <c r="G34790"/>
      <c r="H34790"/>
      <c r="I34790"/>
      <c r="J34790"/>
      <c r="K34790"/>
      <c r="L34790" s="172"/>
    </row>
    <row r="34791" spans="7:12" x14ac:dyDescent="0.15">
      <c r="G34791"/>
      <c r="H34791"/>
      <c r="I34791"/>
      <c r="J34791"/>
      <c r="K34791"/>
      <c r="L34791" s="172"/>
    </row>
    <row r="34792" spans="7:12" x14ac:dyDescent="0.15">
      <c r="G34792"/>
      <c r="H34792"/>
      <c r="I34792"/>
      <c r="J34792"/>
      <c r="K34792"/>
      <c r="L34792" s="172"/>
    </row>
    <row r="34793" spans="7:12" x14ac:dyDescent="0.15">
      <c r="G34793"/>
      <c r="H34793"/>
      <c r="I34793"/>
      <c r="J34793"/>
      <c r="K34793"/>
      <c r="L34793" s="172"/>
    </row>
    <row r="34794" spans="7:12" x14ac:dyDescent="0.15">
      <c r="G34794"/>
      <c r="H34794"/>
      <c r="I34794"/>
      <c r="J34794"/>
      <c r="K34794"/>
      <c r="L34794" s="172"/>
    </row>
    <row r="34795" spans="7:12" x14ac:dyDescent="0.15">
      <c r="G34795"/>
      <c r="H34795"/>
      <c r="I34795"/>
      <c r="J34795"/>
      <c r="K34795"/>
      <c r="L34795" s="172"/>
    </row>
    <row r="34796" spans="7:12" x14ac:dyDescent="0.15">
      <c r="G34796"/>
      <c r="H34796"/>
      <c r="I34796"/>
      <c r="J34796"/>
      <c r="K34796"/>
      <c r="L34796" s="172"/>
    </row>
    <row r="34797" spans="7:12" x14ac:dyDescent="0.15">
      <c r="G34797"/>
      <c r="H34797"/>
      <c r="I34797"/>
      <c r="J34797"/>
      <c r="K34797"/>
      <c r="L34797" s="172"/>
    </row>
    <row r="34798" spans="7:12" x14ac:dyDescent="0.15">
      <c r="G34798"/>
      <c r="H34798"/>
      <c r="I34798"/>
      <c r="J34798"/>
      <c r="K34798"/>
      <c r="L34798" s="172"/>
    </row>
    <row r="34799" spans="7:12" x14ac:dyDescent="0.15">
      <c r="G34799"/>
      <c r="H34799"/>
      <c r="I34799"/>
      <c r="J34799"/>
      <c r="K34799"/>
      <c r="L34799" s="172"/>
    </row>
    <row r="34800" spans="7:12" x14ac:dyDescent="0.15">
      <c r="G34800"/>
      <c r="H34800"/>
      <c r="I34800"/>
      <c r="J34800"/>
      <c r="K34800"/>
      <c r="L34800" s="172"/>
    </row>
    <row r="34801" spans="7:12" x14ac:dyDescent="0.15">
      <c r="G34801"/>
      <c r="H34801"/>
      <c r="I34801"/>
      <c r="J34801"/>
      <c r="K34801"/>
      <c r="L34801" s="172"/>
    </row>
    <row r="34802" spans="7:12" x14ac:dyDescent="0.15">
      <c r="G34802"/>
      <c r="H34802"/>
      <c r="I34802"/>
      <c r="J34802"/>
      <c r="K34802"/>
      <c r="L34802" s="172"/>
    </row>
    <row r="34803" spans="7:12" x14ac:dyDescent="0.15">
      <c r="G34803"/>
      <c r="H34803"/>
      <c r="I34803"/>
      <c r="J34803"/>
      <c r="K34803"/>
      <c r="L34803" s="172"/>
    </row>
    <row r="34804" spans="7:12" x14ac:dyDescent="0.15">
      <c r="G34804"/>
      <c r="H34804"/>
      <c r="I34804"/>
      <c r="J34804"/>
      <c r="K34804"/>
      <c r="L34804" s="172"/>
    </row>
    <row r="34805" spans="7:12" x14ac:dyDescent="0.15">
      <c r="G34805"/>
      <c r="H34805"/>
      <c r="I34805"/>
      <c r="J34805"/>
      <c r="K34805"/>
      <c r="L34805" s="172"/>
    </row>
    <row r="34806" spans="7:12" x14ac:dyDescent="0.15">
      <c r="G34806"/>
      <c r="H34806"/>
      <c r="I34806"/>
      <c r="J34806"/>
      <c r="K34806"/>
      <c r="L34806" s="172"/>
    </row>
    <row r="34807" spans="7:12" x14ac:dyDescent="0.15">
      <c r="G34807"/>
      <c r="H34807"/>
      <c r="I34807"/>
      <c r="J34807"/>
      <c r="K34807"/>
      <c r="L34807" s="172"/>
    </row>
    <row r="34808" spans="7:12" x14ac:dyDescent="0.15">
      <c r="G34808"/>
      <c r="H34808"/>
      <c r="I34808"/>
      <c r="J34808"/>
      <c r="K34808"/>
      <c r="L34808" s="172"/>
    </row>
    <row r="34809" spans="7:12" x14ac:dyDescent="0.15">
      <c r="G34809"/>
      <c r="H34809"/>
      <c r="I34809"/>
      <c r="J34809"/>
      <c r="K34809"/>
      <c r="L34809" s="172"/>
    </row>
    <row r="34810" spans="7:12" x14ac:dyDescent="0.15">
      <c r="G34810"/>
      <c r="H34810"/>
      <c r="I34810"/>
      <c r="J34810"/>
      <c r="K34810"/>
      <c r="L34810" s="172"/>
    </row>
    <row r="34811" spans="7:12" x14ac:dyDescent="0.15">
      <c r="G34811"/>
      <c r="H34811"/>
      <c r="I34811"/>
      <c r="J34811"/>
      <c r="K34811"/>
      <c r="L34811" s="172"/>
    </row>
    <row r="34812" spans="7:12" x14ac:dyDescent="0.15">
      <c r="G34812"/>
      <c r="H34812"/>
      <c r="I34812"/>
      <c r="J34812"/>
      <c r="K34812"/>
      <c r="L34812" s="172"/>
    </row>
    <row r="34813" spans="7:12" x14ac:dyDescent="0.15">
      <c r="G34813"/>
      <c r="H34813"/>
      <c r="I34813"/>
      <c r="J34813"/>
      <c r="K34813"/>
      <c r="L34813" s="172"/>
    </row>
    <row r="34814" spans="7:12" x14ac:dyDescent="0.15">
      <c r="G34814"/>
      <c r="H34814"/>
      <c r="I34814"/>
      <c r="J34814"/>
      <c r="K34814"/>
      <c r="L34814" s="172"/>
    </row>
    <row r="34815" spans="7:12" x14ac:dyDescent="0.15">
      <c r="G34815"/>
      <c r="H34815"/>
      <c r="I34815"/>
      <c r="J34815"/>
      <c r="K34815"/>
      <c r="L34815" s="172"/>
    </row>
    <row r="34816" spans="7:12" x14ac:dyDescent="0.15">
      <c r="G34816"/>
      <c r="H34816"/>
      <c r="I34816"/>
      <c r="J34816"/>
      <c r="K34816"/>
      <c r="L34816" s="172"/>
    </row>
    <row r="34817" spans="7:12" x14ac:dyDescent="0.15">
      <c r="G34817"/>
      <c r="H34817"/>
      <c r="I34817"/>
      <c r="J34817"/>
      <c r="K34817"/>
      <c r="L34817" s="172"/>
    </row>
    <row r="34818" spans="7:12" x14ac:dyDescent="0.15">
      <c r="G34818"/>
      <c r="H34818"/>
      <c r="I34818"/>
      <c r="J34818"/>
      <c r="K34818"/>
      <c r="L34818" s="172"/>
    </row>
    <row r="34819" spans="7:12" x14ac:dyDescent="0.15">
      <c r="G34819"/>
      <c r="H34819"/>
      <c r="I34819"/>
      <c r="J34819"/>
      <c r="K34819"/>
      <c r="L34819" s="172"/>
    </row>
    <row r="34820" spans="7:12" x14ac:dyDescent="0.15">
      <c r="G34820"/>
      <c r="H34820"/>
      <c r="I34820"/>
      <c r="J34820"/>
      <c r="K34820"/>
      <c r="L34820" s="172"/>
    </row>
    <row r="34821" spans="7:12" x14ac:dyDescent="0.15">
      <c r="G34821"/>
      <c r="H34821"/>
      <c r="I34821"/>
      <c r="J34821"/>
      <c r="K34821"/>
      <c r="L34821" s="172"/>
    </row>
    <row r="34822" spans="7:12" x14ac:dyDescent="0.15">
      <c r="G34822"/>
      <c r="H34822"/>
      <c r="I34822"/>
      <c r="J34822"/>
      <c r="K34822"/>
      <c r="L34822" s="172"/>
    </row>
    <row r="34823" spans="7:12" x14ac:dyDescent="0.15">
      <c r="G34823"/>
      <c r="H34823"/>
      <c r="I34823"/>
      <c r="J34823"/>
      <c r="K34823"/>
      <c r="L34823" s="172"/>
    </row>
    <row r="34824" spans="7:12" x14ac:dyDescent="0.15">
      <c r="G34824"/>
      <c r="H34824"/>
      <c r="I34824"/>
      <c r="J34824"/>
      <c r="K34824"/>
      <c r="L34824" s="172"/>
    </row>
    <row r="34825" spans="7:12" x14ac:dyDescent="0.15">
      <c r="G34825"/>
      <c r="H34825"/>
      <c r="I34825"/>
      <c r="J34825"/>
      <c r="K34825"/>
      <c r="L34825" s="172"/>
    </row>
    <row r="34826" spans="7:12" x14ac:dyDescent="0.15">
      <c r="G34826"/>
      <c r="H34826"/>
      <c r="I34826"/>
      <c r="J34826"/>
      <c r="K34826"/>
      <c r="L34826" s="172"/>
    </row>
    <row r="34827" spans="7:12" x14ac:dyDescent="0.15">
      <c r="G34827"/>
      <c r="H34827"/>
      <c r="I34827"/>
      <c r="J34827"/>
      <c r="K34827"/>
      <c r="L34827" s="172"/>
    </row>
    <row r="34828" spans="7:12" x14ac:dyDescent="0.15">
      <c r="G34828"/>
      <c r="H34828"/>
      <c r="I34828"/>
      <c r="J34828"/>
      <c r="K34828"/>
      <c r="L34828" s="172"/>
    </row>
    <row r="34829" spans="7:12" x14ac:dyDescent="0.15">
      <c r="G34829"/>
      <c r="H34829"/>
      <c r="I34829"/>
      <c r="J34829"/>
      <c r="K34829"/>
      <c r="L34829" s="172"/>
    </row>
    <row r="34830" spans="7:12" x14ac:dyDescent="0.15">
      <c r="G34830"/>
      <c r="H34830"/>
      <c r="I34830"/>
      <c r="J34830"/>
      <c r="K34830"/>
      <c r="L34830" s="172"/>
    </row>
    <row r="34831" spans="7:12" x14ac:dyDescent="0.15">
      <c r="G34831"/>
      <c r="H34831"/>
      <c r="I34831"/>
      <c r="J34831"/>
      <c r="K34831"/>
      <c r="L34831" s="172"/>
    </row>
    <row r="34832" spans="7:12" x14ac:dyDescent="0.15">
      <c r="G34832"/>
      <c r="H34832"/>
      <c r="I34832"/>
      <c r="J34832"/>
      <c r="K34832"/>
      <c r="L34832" s="172"/>
    </row>
    <row r="34833" spans="7:12" x14ac:dyDescent="0.15">
      <c r="G34833"/>
      <c r="H34833"/>
      <c r="I34833"/>
      <c r="J34833"/>
      <c r="K34833"/>
      <c r="L34833" s="172"/>
    </row>
    <row r="34834" spans="7:12" x14ac:dyDescent="0.15">
      <c r="G34834"/>
      <c r="H34834"/>
      <c r="I34834"/>
      <c r="J34834"/>
      <c r="K34834"/>
      <c r="L34834" s="172"/>
    </row>
    <row r="34835" spans="7:12" x14ac:dyDescent="0.15">
      <c r="G34835"/>
      <c r="H34835"/>
      <c r="I34835"/>
      <c r="J34835"/>
      <c r="K34835"/>
      <c r="L34835" s="172"/>
    </row>
    <row r="34836" spans="7:12" x14ac:dyDescent="0.15">
      <c r="G34836"/>
      <c r="H34836"/>
      <c r="I34836"/>
      <c r="J34836"/>
      <c r="K34836"/>
      <c r="L34836" s="172"/>
    </row>
    <row r="34837" spans="7:12" x14ac:dyDescent="0.15">
      <c r="G34837"/>
      <c r="H34837"/>
      <c r="I34837"/>
      <c r="J34837"/>
      <c r="K34837"/>
      <c r="L34837" s="172"/>
    </row>
    <row r="34838" spans="7:12" x14ac:dyDescent="0.15">
      <c r="G34838"/>
      <c r="H34838"/>
      <c r="I34838"/>
      <c r="J34838"/>
      <c r="K34838"/>
      <c r="L34838" s="172"/>
    </row>
    <row r="34839" spans="7:12" x14ac:dyDescent="0.15">
      <c r="G34839"/>
      <c r="H34839"/>
      <c r="I34839"/>
      <c r="J34839"/>
      <c r="K34839"/>
      <c r="L34839" s="172"/>
    </row>
    <row r="34840" spans="7:12" x14ac:dyDescent="0.15">
      <c r="G34840"/>
      <c r="H34840"/>
      <c r="I34840"/>
      <c r="J34840"/>
      <c r="K34840"/>
      <c r="L34840" s="172"/>
    </row>
    <row r="34841" spans="7:12" x14ac:dyDescent="0.15">
      <c r="G34841"/>
      <c r="H34841"/>
      <c r="I34841"/>
      <c r="J34841"/>
      <c r="K34841"/>
      <c r="L34841" s="172"/>
    </row>
    <row r="34842" spans="7:12" x14ac:dyDescent="0.15">
      <c r="G34842"/>
      <c r="H34842"/>
      <c r="I34842"/>
      <c r="J34842"/>
      <c r="K34842"/>
      <c r="L34842" s="172"/>
    </row>
    <row r="34843" spans="7:12" x14ac:dyDescent="0.15">
      <c r="G34843"/>
      <c r="H34843"/>
      <c r="I34843"/>
      <c r="J34843"/>
      <c r="K34843"/>
      <c r="L34843" s="172"/>
    </row>
    <row r="34844" spans="7:12" x14ac:dyDescent="0.15">
      <c r="G34844"/>
      <c r="H34844"/>
      <c r="I34844"/>
      <c r="J34844"/>
      <c r="K34844"/>
      <c r="L34844" s="172"/>
    </row>
    <row r="34845" spans="7:12" x14ac:dyDescent="0.15">
      <c r="G34845"/>
      <c r="H34845"/>
      <c r="I34845"/>
      <c r="J34845"/>
      <c r="K34845"/>
      <c r="L34845" s="172"/>
    </row>
    <row r="34846" spans="7:12" x14ac:dyDescent="0.15">
      <c r="G34846"/>
      <c r="H34846"/>
      <c r="I34846"/>
      <c r="J34846"/>
      <c r="K34846"/>
      <c r="L34846" s="172"/>
    </row>
    <row r="34847" spans="7:12" x14ac:dyDescent="0.15">
      <c r="G34847"/>
      <c r="H34847"/>
      <c r="I34847"/>
      <c r="J34847"/>
      <c r="K34847"/>
      <c r="L34847" s="172"/>
    </row>
    <row r="34848" spans="7:12" x14ac:dyDescent="0.15">
      <c r="G34848"/>
      <c r="H34848"/>
      <c r="I34848"/>
      <c r="J34848"/>
      <c r="K34848"/>
      <c r="L34848" s="172"/>
    </row>
    <row r="34849" spans="7:12" x14ac:dyDescent="0.15">
      <c r="G34849"/>
      <c r="H34849"/>
      <c r="I34849"/>
      <c r="J34849"/>
      <c r="K34849"/>
      <c r="L34849" s="172"/>
    </row>
    <row r="34850" spans="7:12" x14ac:dyDescent="0.15">
      <c r="G34850"/>
      <c r="H34850"/>
      <c r="I34850"/>
      <c r="J34850"/>
      <c r="K34850"/>
      <c r="L34850" s="172"/>
    </row>
    <row r="34851" spans="7:12" x14ac:dyDescent="0.15">
      <c r="G34851"/>
      <c r="H34851"/>
      <c r="I34851"/>
      <c r="J34851"/>
      <c r="K34851"/>
      <c r="L34851" s="172"/>
    </row>
    <row r="34852" spans="7:12" x14ac:dyDescent="0.15">
      <c r="G34852"/>
      <c r="H34852"/>
      <c r="I34852"/>
      <c r="J34852"/>
      <c r="K34852"/>
      <c r="L34852" s="172"/>
    </row>
    <row r="34853" spans="7:12" x14ac:dyDescent="0.15">
      <c r="G34853"/>
      <c r="H34853"/>
      <c r="I34853"/>
      <c r="J34853"/>
      <c r="K34853"/>
      <c r="L34853" s="172"/>
    </row>
    <row r="34854" spans="7:12" x14ac:dyDescent="0.15">
      <c r="G34854"/>
      <c r="H34854"/>
      <c r="I34854"/>
      <c r="J34854"/>
      <c r="K34854"/>
      <c r="L34854" s="172"/>
    </row>
    <row r="34855" spans="7:12" x14ac:dyDescent="0.15">
      <c r="G34855"/>
      <c r="H34855"/>
      <c r="I34855"/>
      <c r="J34855"/>
      <c r="K34855"/>
      <c r="L34855" s="172"/>
    </row>
    <row r="34856" spans="7:12" x14ac:dyDescent="0.15">
      <c r="G34856"/>
      <c r="H34856"/>
      <c r="I34856"/>
      <c r="J34856"/>
      <c r="K34856"/>
      <c r="L34856" s="172"/>
    </row>
    <row r="34857" spans="7:12" x14ac:dyDescent="0.15">
      <c r="G34857"/>
      <c r="H34857"/>
      <c r="I34857"/>
      <c r="J34857"/>
      <c r="K34857"/>
      <c r="L34857" s="172"/>
    </row>
    <row r="34858" spans="7:12" x14ac:dyDescent="0.15">
      <c r="G34858"/>
      <c r="H34858"/>
      <c r="I34858"/>
      <c r="J34858"/>
      <c r="K34858"/>
      <c r="L34858" s="172"/>
    </row>
    <row r="34859" spans="7:12" x14ac:dyDescent="0.15">
      <c r="G34859"/>
      <c r="H34859"/>
      <c r="I34859"/>
      <c r="J34859"/>
      <c r="K34859"/>
      <c r="L34859" s="172"/>
    </row>
    <row r="34860" spans="7:12" x14ac:dyDescent="0.15">
      <c r="G34860"/>
      <c r="H34860"/>
      <c r="I34860"/>
      <c r="J34860"/>
      <c r="K34860"/>
      <c r="L34860" s="172"/>
    </row>
    <row r="34861" spans="7:12" x14ac:dyDescent="0.15">
      <c r="G34861"/>
      <c r="H34861"/>
      <c r="I34861"/>
      <c r="J34861"/>
      <c r="K34861"/>
      <c r="L34861" s="172"/>
    </row>
    <row r="34862" spans="7:12" x14ac:dyDescent="0.15">
      <c r="G34862"/>
      <c r="H34862"/>
      <c r="I34862"/>
      <c r="J34862"/>
      <c r="K34862"/>
      <c r="L34862" s="172"/>
    </row>
    <row r="34863" spans="7:12" x14ac:dyDescent="0.15">
      <c r="G34863"/>
      <c r="H34863"/>
      <c r="I34863"/>
      <c r="J34863"/>
      <c r="K34863"/>
      <c r="L34863" s="172"/>
    </row>
    <row r="34864" spans="7:12" x14ac:dyDescent="0.15">
      <c r="G34864"/>
      <c r="H34864"/>
      <c r="I34864"/>
      <c r="J34864"/>
      <c r="K34864"/>
      <c r="L34864" s="172"/>
    </row>
    <row r="34865" spans="7:12" x14ac:dyDescent="0.15">
      <c r="G34865"/>
      <c r="H34865"/>
      <c r="I34865"/>
      <c r="J34865"/>
      <c r="K34865"/>
      <c r="L34865" s="172"/>
    </row>
    <row r="34866" spans="7:12" x14ac:dyDescent="0.15">
      <c r="G34866"/>
      <c r="H34866"/>
      <c r="I34866"/>
      <c r="J34866"/>
      <c r="K34866"/>
      <c r="L34866" s="172"/>
    </row>
    <row r="34867" spans="7:12" x14ac:dyDescent="0.15">
      <c r="G34867"/>
      <c r="H34867"/>
      <c r="I34867"/>
      <c r="J34867"/>
      <c r="K34867"/>
      <c r="L34867" s="172"/>
    </row>
    <row r="34868" spans="7:12" x14ac:dyDescent="0.15">
      <c r="G34868"/>
      <c r="H34868"/>
      <c r="I34868"/>
      <c r="J34868"/>
      <c r="K34868"/>
      <c r="L34868" s="172"/>
    </row>
    <row r="34869" spans="7:12" x14ac:dyDescent="0.15">
      <c r="G34869"/>
      <c r="H34869"/>
      <c r="I34869"/>
      <c r="J34869"/>
      <c r="K34869"/>
      <c r="L34869" s="172"/>
    </row>
    <row r="34870" spans="7:12" x14ac:dyDescent="0.15">
      <c r="G34870"/>
      <c r="H34870"/>
      <c r="I34870"/>
      <c r="J34870"/>
      <c r="K34870"/>
      <c r="L34870" s="172"/>
    </row>
    <row r="34871" spans="7:12" x14ac:dyDescent="0.15">
      <c r="G34871"/>
      <c r="H34871"/>
      <c r="I34871"/>
      <c r="J34871"/>
      <c r="K34871"/>
      <c r="L34871" s="172"/>
    </row>
    <row r="34872" spans="7:12" x14ac:dyDescent="0.15">
      <c r="G34872"/>
      <c r="H34872"/>
      <c r="I34872"/>
      <c r="J34872"/>
      <c r="K34872"/>
      <c r="L34872" s="172"/>
    </row>
    <row r="34873" spans="7:12" x14ac:dyDescent="0.15">
      <c r="G34873"/>
      <c r="H34873"/>
      <c r="I34873"/>
      <c r="J34873"/>
      <c r="K34873"/>
      <c r="L34873" s="172"/>
    </row>
    <row r="34874" spans="7:12" x14ac:dyDescent="0.15">
      <c r="G34874"/>
      <c r="H34874"/>
      <c r="I34874"/>
      <c r="J34874"/>
      <c r="K34874"/>
      <c r="L34874" s="172"/>
    </row>
    <row r="34875" spans="7:12" x14ac:dyDescent="0.15">
      <c r="G34875"/>
      <c r="H34875"/>
      <c r="I34875"/>
      <c r="J34875"/>
      <c r="K34875"/>
      <c r="L34875" s="172"/>
    </row>
    <row r="34876" spans="7:12" x14ac:dyDescent="0.15">
      <c r="G34876"/>
      <c r="H34876"/>
      <c r="I34876"/>
      <c r="J34876"/>
      <c r="K34876"/>
      <c r="L34876" s="172"/>
    </row>
    <row r="34877" spans="7:12" x14ac:dyDescent="0.15">
      <c r="G34877"/>
      <c r="H34877"/>
      <c r="I34877"/>
      <c r="J34877"/>
      <c r="K34877"/>
      <c r="L34877" s="172"/>
    </row>
    <row r="34878" spans="7:12" x14ac:dyDescent="0.15">
      <c r="G34878"/>
      <c r="H34878"/>
      <c r="I34878"/>
      <c r="J34878"/>
      <c r="K34878"/>
      <c r="L34878" s="172"/>
    </row>
    <row r="34879" spans="7:12" x14ac:dyDescent="0.15">
      <c r="G34879"/>
      <c r="H34879"/>
      <c r="I34879"/>
      <c r="J34879"/>
      <c r="K34879"/>
      <c r="L34879" s="172"/>
    </row>
    <row r="34880" spans="7:12" x14ac:dyDescent="0.15">
      <c r="G34880"/>
      <c r="H34880"/>
      <c r="I34880"/>
      <c r="J34880"/>
      <c r="K34880"/>
      <c r="L34880" s="172"/>
    </row>
    <row r="34881" spans="7:12" x14ac:dyDescent="0.15">
      <c r="G34881"/>
      <c r="H34881"/>
      <c r="I34881"/>
      <c r="J34881"/>
      <c r="K34881"/>
      <c r="L34881" s="172"/>
    </row>
    <row r="34882" spans="7:12" x14ac:dyDescent="0.15">
      <c r="G34882"/>
      <c r="H34882"/>
      <c r="I34882"/>
      <c r="J34882"/>
      <c r="K34882"/>
      <c r="L34882" s="172"/>
    </row>
    <row r="34883" spans="7:12" x14ac:dyDescent="0.15">
      <c r="G34883"/>
      <c r="H34883"/>
      <c r="I34883"/>
      <c r="J34883"/>
      <c r="K34883"/>
      <c r="L34883" s="172"/>
    </row>
    <row r="34884" spans="7:12" x14ac:dyDescent="0.15">
      <c r="G34884"/>
      <c r="H34884"/>
      <c r="I34884"/>
      <c r="J34884"/>
      <c r="K34884"/>
      <c r="L34884" s="172"/>
    </row>
    <row r="34885" spans="7:12" x14ac:dyDescent="0.15">
      <c r="G34885"/>
      <c r="H34885"/>
      <c r="I34885"/>
      <c r="J34885"/>
      <c r="K34885"/>
      <c r="L34885" s="172"/>
    </row>
    <row r="34886" spans="7:12" x14ac:dyDescent="0.15">
      <c r="G34886"/>
      <c r="H34886"/>
      <c r="I34886"/>
      <c r="J34886"/>
      <c r="K34886"/>
      <c r="L34886" s="172"/>
    </row>
    <row r="34887" spans="7:12" x14ac:dyDescent="0.15">
      <c r="G34887"/>
      <c r="H34887"/>
      <c r="I34887"/>
      <c r="J34887"/>
      <c r="K34887"/>
      <c r="L34887" s="172"/>
    </row>
    <row r="34888" spans="7:12" x14ac:dyDescent="0.15">
      <c r="G34888"/>
      <c r="H34888"/>
      <c r="I34888"/>
      <c r="J34888"/>
      <c r="K34888"/>
      <c r="L34888" s="172"/>
    </row>
    <row r="34889" spans="7:12" x14ac:dyDescent="0.15">
      <c r="G34889"/>
      <c r="H34889"/>
      <c r="I34889"/>
      <c r="J34889"/>
      <c r="K34889"/>
      <c r="L34889" s="172"/>
    </row>
    <row r="34890" spans="7:12" x14ac:dyDescent="0.15">
      <c r="G34890"/>
      <c r="H34890"/>
      <c r="I34890"/>
      <c r="J34890"/>
      <c r="K34890"/>
      <c r="L34890" s="172"/>
    </row>
    <row r="34891" spans="7:12" x14ac:dyDescent="0.15">
      <c r="G34891"/>
      <c r="H34891"/>
      <c r="I34891"/>
      <c r="J34891"/>
      <c r="K34891"/>
      <c r="L34891" s="172"/>
    </row>
    <row r="34892" spans="7:12" x14ac:dyDescent="0.15">
      <c r="G34892"/>
      <c r="H34892"/>
      <c r="I34892"/>
      <c r="J34892"/>
      <c r="K34892"/>
      <c r="L34892" s="172"/>
    </row>
    <row r="34893" spans="7:12" x14ac:dyDescent="0.15">
      <c r="G34893"/>
      <c r="H34893"/>
      <c r="I34893"/>
      <c r="J34893"/>
      <c r="K34893"/>
      <c r="L34893" s="172"/>
    </row>
    <row r="34894" spans="7:12" x14ac:dyDescent="0.15">
      <c r="G34894"/>
      <c r="H34894"/>
      <c r="I34894"/>
      <c r="J34894"/>
      <c r="K34894"/>
      <c r="L34894" s="172"/>
    </row>
    <row r="34895" spans="7:12" x14ac:dyDescent="0.15">
      <c r="G34895"/>
      <c r="H34895"/>
      <c r="I34895"/>
      <c r="J34895"/>
      <c r="K34895"/>
      <c r="L34895" s="172"/>
    </row>
    <row r="34896" spans="7:12" x14ac:dyDescent="0.15">
      <c r="G34896"/>
      <c r="H34896"/>
      <c r="I34896"/>
      <c r="J34896"/>
      <c r="K34896"/>
      <c r="L34896" s="172"/>
    </row>
    <row r="34897" spans="7:12" x14ac:dyDescent="0.15">
      <c r="G34897"/>
      <c r="H34897"/>
      <c r="I34897"/>
      <c r="J34897"/>
      <c r="K34897"/>
      <c r="L34897" s="172"/>
    </row>
    <row r="34898" spans="7:12" x14ac:dyDescent="0.15">
      <c r="G34898"/>
      <c r="H34898"/>
      <c r="I34898"/>
      <c r="J34898"/>
      <c r="K34898"/>
      <c r="L34898" s="172"/>
    </row>
    <row r="34899" spans="7:12" x14ac:dyDescent="0.15">
      <c r="G34899"/>
      <c r="H34899"/>
      <c r="I34899"/>
      <c r="J34899"/>
      <c r="K34899"/>
      <c r="L34899" s="172"/>
    </row>
    <row r="34900" spans="7:12" x14ac:dyDescent="0.15">
      <c r="G34900"/>
      <c r="H34900"/>
      <c r="I34900"/>
      <c r="J34900"/>
      <c r="K34900"/>
      <c r="L34900" s="172"/>
    </row>
    <row r="34901" spans="7:12" x14ac:dyDescent="0.15">
      <c r="G34901"/>
      <c r="H34901"/>
      <c r="I34901"/>
      <c r="J34901"/>
      <c r="K34901"/>
      <c r="L34901" s="172"/>
    </row>
    <row r="34902" spans="7:12" x14ac:dyDescent="0.15">
      <c r="G34902"/>
      <c r="H34902"/>
      <c r="I34902"/>
      <c r="J34902"/>
      <c r="K34902"/>
      <c r="L34902" s="172"/>
    </row>
    <row r="34903" spans="7:12" x14ac:dyDescent="0.15">
      <c r="G34903"/>
      <c r="H34903"/>
      <c r="I34903"/>
      <c r="J34903"/>
      <c r="K34903"/>
      <c r="L34903" s="172"/>
    </row>
    <row r="34904" spans="7:12" x14ac:dyDescent="0.15">
      <c r="G34904"/>
      <c r="H34904"/>
      <c r="I34904"/>
      <c r="J34904"/>
      <c r="K34904"/>
      <c r="L34904" s="172"/>
    </row>
    <row r="34905" spans="7:12" x14ac:dyDescent="0.15">
      <c r="G34905"/>
      <c r="H34905"/>
      <c r="I34905"/>
      <c r="J34905"/>
      <c r="K34905"/>
      <c r="L34905" s="172"/>
    </row>
    <row r="34906" spans="7:12" x14ac:dyDescent="0.15">
      <c r="G34906"/>
      <c r="H34906"/>
      <c r="I34906"/>
      <c r="J34906"/>
      <c r="K34906"/>
      <c r="L34906" s="172"/>
    </row>
    <row r="34907" spans="7:12" x14ac:dyDescent="0.15">
      <c r="G34907"/>
      <c r="H34907"/>
      <c r="I34907"/>
      <c r="J34907"/>
      <c r="K34907"/>
      <c r="L34907" s="172"/>
    </row>
    <row r="34908" spans="7:12" x14ac:dyDescent="0.15">
      <c r="G34908"/>
      <c r="H34908"/>
      <c r="I34908"/>
      <c r="J34908"/>
      <c r="K34908"/>
      <c r="L34908" s="172"/>
    </row>
    <row r="34909" spans="7:12" x14ac:dyDescent="0.15">
      <c r="G34909"/>
      <c r="H34909"/>
      <c r="I34909"/>
      <c r="J34909"/>
      <c r="K34909"/>
      <c r="L34909" s="172"/>
    </row>
    <row r="34910" spans="7:12" x14ac:dyDescent="0.15">
      <c r="G34910"/>
      <c r="H34910"/>
      <c r="I34910"/>
      <c r="J34910"/>
      <c r="K34910"/>
      <c r="L34910" s="172"/>
    </row>
    <row r="34911" spans="7:12" x14ac:dyDescent="0.15">
      <c r="G34911"/>
      <c r="H34911"/>
      <c r="I34911"/>
      <c r="J34911"/>
      <c r="K34911"/>
      <c r="L34911" s="172"/>
    </row>
    <row r="34912" spans="7:12" x14ac:dyDescent="0.15">
      <c r="G34912"/>
      <c r="H34912"/>
      <c r="I34912"/>
      <c r="J34912"/>
      <c r="K34912"/>
      <c r="L34912" s="172"/>
    </row>
    <row r="34913" spans="7:12" x14ac:dyDescent="0.15">
      <c r="G34913"/>
      <c r="H34913"/>
      <c r="I34913"/>
      <c r="J34913"/>
      <c r="K34913"/>
      <c r="L34913" s="172"/>
    </row>
    <row r="34914" spans="7:12" x14ac:dyDescent="0.15">
      <c r="G34914"/>
      <c r="H34914"/>
      <c r="I34914"/>
      <c r="J34914"/>
      <c r="K34914"/>
      <c r="L34914" s="172"/>
    </row>
    <row r="34915" spans="7:12" x14ac:dyDescent="0.15">
      <c r="G34915"/>
      <c r="H34915"/>
      <c r="I34915"/>
      <c r="J34915"/>
      <c r="K34915"/>
      <c r="L34915" s="172"/>
    </row>
    <row r="34916" spans="7:12" x14ac:dyDescent="0.15">
      <c r="G34916"/>
      <c r="H34916"/>
      <c r="I34916"/>
      <c r="J34916"/>
      <c r="K34916"/>
      <c r="L34916" s="172"/>
    </row>
    <row r="34917" spans="7:12" x14ac:dyDescent="0.15">
      <c r="G34917"/>
      <c r="H34917"/>
      <c r="I34917"/>
      <c r="J34917"/>
      <c r="K34917"/>
      <c r="L34917" s="172"/>
    </row>
    <row r="34918" spans="7:12" x14ac:dyDescent="0.15">
      <c r="G34918"/>
      <c r="H34918"/>
      <c r="I34918"/>
      <c r="J34918"/>
      <c r="K34918"/>
      <c r="L34918" s="172"/>
    </row>
    <row r="34919" spans="7:12" x14ac:dyDescent="0.15">
      <c r="G34919"/>
      <c r="H34919"/>
      <c r="I34919"/>
      <c r="J34919"/>
      <c r="K34919"/>
      <c r="L34919" s="172"/>
    </row>
    <row r="34920" spans="7:12" x14ac:dyDescent="0.15">
      <c r="G34920"/>
      <c r="H34920"/>
      <c r="I34920"/>
      <c r="J34920"/>
      <c r="K34920"/>
      <c r="L34920" s="172"/>
    </row>
    <row r="34921" spans="7:12" x14ac:dyDescent="0.15">
      <c r="G34921"/>
      <c r="H34921"/>
      <c r="I34921"/>
      <c r="J34921"/>
      <c r="K34921"/>
      <c r="L34921" s="172"/>
    </row>
    <row r="34922" spans="7:12" x14ac:dyDescent="0.15">
      <c r="G34922"/>
      <c r="H34922"/>
      <c r="I34922"/>
      <c r="J34922"/>
      <c r="K34922"/>
      <c r="L34922" s="172"/>
    </row>
    <row r="34923" spans="7:12" x14ac:dyDescent="0.15">
      <c r="G34923"/>
      <c r="H34923"/>
      <c r="I34923"/>
      <c r="J34923"/>
      <c r="K34923"/>
      <c r="L34923" s="172"/>
    </row>
    <row r="34924" spans="7:12" x14ac:dyDescent="0.15">
      <c r="G34924"/>
      <c r="H34924"/>
      <c r="I34924"/>
      <c r="J34924"/>
      <c r="K34924"/>
      <c r="L34924" s="172"/>
    </row>
    <row r="34925" spans="7:12" x14ac:dyDescent="0.15">
      <c r="G34925"/>
      <c r="H34925"/>
      <c r="I34925"/>
      <c r="J34925"/>
      <c r="K34925"/>
      <c r="L34925" s="172"/>
    </row>
    <row r="34926" spans="7:12" x14ac:dyDescent="0.15">
      <c r="G34926"/>
      <c r="H34926"/>
      <c r="I34926"/>
      <c r="J34926"/>
      <c r="K34926"/>
      <c r="L34926" s="172"/>
    </row>
    <row r="34927" spans="7:12" x14ac:dyDescent="0.15">
      <c r="G34927"/>
      <c r="H34927"/>
      <c r="I34927"/>
      <c r="J34927"/>
      <c r="K34927"/>
      <c r="L34927" s="172"/>
    </row>
    <row r="34928" spans="7:12" x14ac:dyDescent="0.15">
      <c r="G34928"/>
      <c r="H34928"/>
      <c r="I34928"/>
      <c r="J34928"/>
      <c r="K34928"/>
      <c r="L34928" s="172"/>
    </row>
    <row r="34929" spans="7:12" x14ac:dyDescent="0.15">
      <c r="G34929"/>
      <c r="H34929"/>
      <c r="I34929"/>
      <c r="J34929"/>
      <c r="K34929"/>
      <c r="L34929" s="172"/>
    </row>
    <row r="34930" spans="7:12" x14ac:dyDescent="0.15">
      <c r="G34930"/>
      <c r="H34930"/>
      <c r="I34930"/>
      <c r="J34930"/>
      <c r="K34930"/>
      <c r="L34930" s="172"/>
    </row>
    <row r="34931" spans="7:12" x14ac:dyDescent="0.15">
      <c r="G34931"/>
      <c r="H34931"/>
      <c r="I34931"/>
      <c r="J34931"/>
      <c r="K34931"/>
      <c r="L34931" s="172"/>
    </row>
    <row r="34932" spans="7:12" x14ac:dyDescent="0.15">
      <c r="G34932"/>
      <c r="H34932"/>
      <c r="I34932"/>
      <c r="J34932"/>
      <c r="K34932"/>
      <c r="L34932" s="172"/>
    </row>
    <row r="34933" spans="7:12" x14ac:dyDescent="0.15">
      <c r="G34933"/>
      <c r="H34933"/>
      <c r="I34933"/>
      <c r="J34933"/>
      <c r="K34933"/>
      <c r="L34933" s="172"/>
    </row>
    <row r="34934" spans="7:12" x14ac:dyDescent="0.15">
      <c r="G34934"/>
      <c r="H34934"/>
      <c r="I34934"/>
      <c r="J34934"/>
      <c r="K34934"/>
      <c r="L34934" s="172"/>
    </row>
    <row r="34935" spans="7:12" x14ac:dyDescent="0.15">
      <c r="G34935"/>
      <c r="H34935"/>
      <c r="I34935"/>
      <c r="J34935"/>
      <c r="K34935"/>
      <c r="L34935" s="172"/>
    </row>
    <row r="34936" spans="7:12" x14ac:dyDescent="0.15">
      <c r="G34936"/>
      <c r="H34936"/>
      <c r="I34936"/>
      <c r="J34936"/>
      <c r="K34936"/>
      <c r="L34936" s="172"/>
    </row>
    <row r="34937" spans="7:12" x14ac:dyDescent="0.15">
      <c r="G34937"/>
      <c r="H34937"/>
      <c r="I34937"/>
      <c r="J34937"/>
      <c r="K34937"/>
      <c r="L34937" s="172"/>
    </row>
    <row r="34938" spans="7:12" x14ac:dyDescent="0.15">
      <c r="G34938"/>
      <c r="H34938"/>
      <c r="I34938"/>
      <c r="J34938"/>
      <c r="K34938"/>
      <c r="L34938" s="172"/>
    </row>
    <row r="34939" spans="7:12" x14ac:dyDescent="0.15">
      <c r="G34939"/>
      <c r="H34939"/>
      <c r="I34939"/>
      <c r="J34939"/>
      <c r="K34939"/>
      <c r="L34939" s="172"/>
    </row>
    <row r="34940" spans="7:12" x14ac:dyDescent="0.15">
      <c r="G34940"/>
      <c r="H34940"/>
      <c r="I34940"/>
      <c r="J34940"/>
      <c r="K34940"/>
      <c r="L34940" s="172"/>
    </row>
    <row r="34941" spans="7:12" x14ac:dyDescent="0.15">
      <c r="G34941"/>
      <c r="H34941"/>
      <c r="I34941"/>
      <c r="J34941"/>
      <c r="K34941"/>
      <c r="L34941" s="172"/>
    </row>
    <row r="34942" spans="7:12" x14ac:dyDescent="0.15">
      <c r="G34942"/>
      <c r="H34942"/>
      <c r="I34942"/>
      <c r="J34942"/>
      <c r="K34942"/>
      <c r="L34942" s="172"/>
    </row>
    <row r="34943" spans="7:12" x14ac:dyDescent="0.15">
      <c r="G34943"/>
      <c r="H34943"/>
      <c r="I34943"/>
      <c r="J34943"/>
      <c r="K34943"/>
      <c r="L34943" s="172"/>
    </row>
    <row r="34944" spans="7:12" x14ac:dyDescent="0.15">
      <c r="G34944"/>
      <c r="H34944"/>
      <c r="I34944"/>
      <c r="J34944"/>
      <c r="K34944"/>
      <c r="L34944" s="172"/>
    </row>
    <row r="34945" spans="7:12" x14ac:dyDescent="0.15">
      <c r="G34945"/>
      <c r="H34945"/>
      <c r="I34945"/>
      <c r="J34945"/>
      <c r="K34945"/>
      <c r="L34945" s="172"/>
    </row>
    <row r="34946" spans="7:12" x14ac:dyDescent="0.15">
      <c r="G34946"/>
      <c r="H34946"/>
      <c r="I34946"/>
      <c r="J34946"/>
      <c r="K34946"/>
      <c r="L34946" s="172"/>
    </row>
    <row r="34947" spans="7:12" x14ac:dyDescent="0.15">
      <c r="G34947"/>
      <c r="H34947"/>
      <c r="I34947"/>
      <c r="J34947"/>
      <c r="K34947"/>
      <c r="L34947" s="172"/>
    </row>
    <row r="34948" spans="7:12" x14ac:dyDescent="0.15">
      <c r="G34948"/>
      <c r="H34948"/>
      <c r="I34948"/>
      <c r="J34948"/>
      <c r="K34948"/>
      <c r="L34948" s="172"/>
    </row>
    <row r="34949" spans="7:12" x14ac:dyDescent="0.15">
      <c r="G34949"/>
      <c r="H34949"/>
      <c r="I34949"/>
      <c r="J34949"/>
      <c r="K34949"/>
      <c r="L34949" s="172"/>
    </row>
    <row r="34950" spans="7:12" x14ac:dyDescent="0.15">
      <c r="G34950"/>
      <c r="H34950"/>
      <c r="I34950"/>
      <c r="J34950"/>
      <c r="K34950"/>
      <c r="L34950" s="172"/>
    </row>
    <row r="34951" spans="7:12" x14ac:dyDescent="0.15">
      <c r="G34951"/>
      <c r="H34951"/>
      <c r="I34951"/>
      <c r="J34951"/>
      <c r="K34951"/>
      <c r="L34951" s="172"/>
    </row>
    <row r="34952" spans="7:12" x14ac:dyDescent="0.15">
      <c r="G34952"/>
      <c r="H34952"/>
      <c r="I34952"/>
      <c r="J34952"/>
      <c r="K34952"/>
      <c r="L34952" s="172"/>
    </row>
    <row r="34953" spans="7:12" x14ac:dyDescent="0.15">
      <c r="G34953"/>
      <c r="H34953"/>
      <c r="I34953"/>
      <c r="J34953"/>
      <c r="K34953"/>
      <c r="L34953" s="172"/>
    </row>
    <row r="34954" spans="7:12" x14ac:dyDescent="0.15">
      <c r="G34954"/>
      <c r="H34954"/>
      <c r="I34954"/>
      <c r="J34954"/>
      <c r="K34954"/>
      <c r="L34954" s="172"/>
    </row>
    <row r="34955" spans="7:12" x14ac:dyDescent="0.15">
      <c r="G34955"/>
      <c r="H34955"/>
      <c r="I34955"/>
      <c r="J34955"/>
      <c r="K34955"/>
      <c r="L34955" s="172"/>
    </row>
    <row r="34956" spans="7:12" x14ac:dyDescent="0.15">
      <c r="G34956"/>
      <c r="H34956"/>
      <c r="I34956"/>
      <c r="J34956"/>
      <c r="K34956"/>
      <c r="L34956" s="172"/>
    </row>
    <row r="34957" spans="7:12" x14ac:dyDescent="0.15">
      <c r="G34957"/>
      <c r="H34957"/>
      <c r="I34957"/>
      <c r="J34957"/>
      <c r="K34957"/>
      <c r="L34957" s="172"/>
    </row>
    <row r="34958" spans="7:12" x14ac:dyDescent="0.15">
      <c r="G34958"/>
      <c r="H34958"/>
      <c r="I34958"/>
      <c r="J34958"/>
      <c r="K34958"/>
      <c r="L34958" s="172"/>
    </row>
    <row r="34959" spans="7:12" x14ac:dyDescent="0.15">
      <c r="G34959"/>
      <c r="H34959"/>
      <c r="I34959"/>
      <c r="J34959"/>
      <c r="K34959"/>
      <c r="L34959" s="172"/>
    </row>
    <row r="34960" spans="7:12" x14ac:dyDescent="0.15">
      <c r="G34960"/>
      <c r="H34960"/>
      <c r="I34960"/>
      <c r="J34960"/>
      <c r="K34960"/>
      <c r="L34960" s="172"/>
    </row>
    <row r="34961" spans="7:12" x14ac:dyDescent="0.15">
      <c r="G34961"/>
      <c r="H34961"/>
      <c r="I34961"/>
      <c r="J34961"/>
      <c r="K34961"/>
      <c r="L34961" s="172"/>
    </row>
    <row r="34962" spans="7:12" x14ac:dyDescent="0.15">
      <c r="G34962"/>
      <c r="H34962"/>
      <c r="I34962"/>
      <c r="J34962"/>
      <c r="K34962"/>
      <c r="L34962" s="172"/>
    </row>
    <row r="34963" spans="7:12" x14ac:dyDescent="0.15">
      <c r="G34963"/>
      <c r="H34963"/>
      <c r="I34963"/>
      <c r="J34963"/>
      <c r="K34963"/>
      <c r="L34963" s="172"/>
    </row>
    <row r="34964" spans="7:12" x14ac:dyDescent="0.15">
      <c r="G34964"/>
      <c r="H34964"/>
      <c r="I34964"/>
      <c r="J34964"/>
      <c r="K34964"/>
      <c r="L34964" s="172"/>
    </row>
    <row r="34965" spans="7:12" x14ac:dyDescent="0.15">
      <c r="G34965"/>
      <c r="H34965"/>
      <c r="I34965"/>
      <c r="J34965"/>
      <c r="K34965"/>
      <c r="L34965" s="172"/>
    </row>
    <row r="34966" spans="7:12" x14ac:dyDescent="0.15">
      <c r="G34966"/>
      <c r="H34966"/>
      <c r="I34966"/>
      <c r="J34966"/>
      <c r="K34966"/>
      <c r="L34966" s="172"/>
    </row>
    <row r="34967" spans="7:12" x14ac:dyDescent="0.15">
      <c r="G34967"/>
      <c r="H34967"/>
      <c r="I34967"/>
      <c r="J34967"/>
      <c r="K34967"/>
      <c r="L34967" s="172"/>
    </row>
    <row r="34968" spans="7:12" x14ac:dyDescent="0.15">
      <c r="G34968"/>
      <c r="H34968"/>
      <c r="I34968"/>
      <c r="J34968"/>
      <c r="K34968"/>
      <c r="L34968" s="172"/>
    </row>
    <row r="34969" spans="7:12" x14ac:dyDescent="0.15">
      <c r="G34969"/>
      <c r="H34969"/>
      <c r="I34969"/>
      <c r="J34969"/>
      <c r="K34969"/>
      <c r="L34969" s="172"/>
    </row>
    <row r="34970" spans="7:12" x14ac:dyDescent="0.15">
      <c r="G34970"/>
      <c r="H34970"/>
      <c r="I34970"/>
      <c r="J34970"/>
      <c r="K34970"/>
      <c r="L34970" s="172"/>
    </row>
    <row r="34971" spans="7:12" x14ac:dyDescent="0.15">
      <c r="G34971"/>
      <c r="H34971"/>
      <c r="I34971"/>
      <c r="J34971"/>
      <c r="K34971"/>
      <c r="L34971" s="172"/>
    </row>
    <row r="34972" spans="7:12" x14ac:dyDescent="0.15">
      <c r="G34972"/>
      <c r="H34972"/>
      <c r="I34972"/>
      <c r="J34972"/>
      <c r="K34972"/>
      <c r="L34972" s="172"/>
    </row>
    <row r="34973" spans="7:12" x14ac:dyDescent="0.15">
      <c r="G34973"/>
      <c r="H34973"/>
      <c r="I34973"/>
      <c r="J34973"/>
      <c r="K34973"/>
      <c r="L34973" s="172"/>
    </row>
    <row r="34974" spans="7:12" x14ac:dyDescent="0.15">
      <c r="G34974"/>
      <c r="H34974"/>
      <c r="I34974"/>
      <c r="J34974"/>
      <c r="K34974"/>
      <c r="L34974" s="172"/>
    </row>
    <row r="34975" spans="7:12" x14ac:dyDescent="0.15">
      <c r="G34975"/>
      <c r="H34975"/>
      <c r="I34975"/>
      <c r="J34975"/>
      <c r="K34975"/>
      <c r="L34975" s="172"/>
    </row>
    <row r="34976" spans="7:12" x14ac:dyDescent="0.15">
      <c r="G34976"/>
      <c r="H34976"/>
      <c r="I34976"/>
      <c r="J34976"/>
      <c r="K34976"/>
      <c r="L34976" s="172"/>
    </row>
    <row r="34977" spans="7:12" x14ac:dyDescent="0.15">
      <c r="G34977"/>
      <c r="H34977"/>
      <c r="I34977"/>
      <c r="J34977"/>
      <c r="K34977"/>
      <c r="L34977" s="172"/>
    </row>
    <row r="34978" spans="7:12" x14ac:dyDescent="0.15">
      <c r="G34978"/>
      <c r="H34978"/>
      <c r="I34978"/>
      <c r="J34978"/>
      <c r="K34978"/>
      <c r="L34978" s="172"/>
    </row>
    <row r="34979" spans="7:12" x14ac:dyDescent="0.15">
      <c r="G34979"/>
      <c r="H34979"/>
      <c r="I34979"/>
      <c r="J34979"/>
      <c r="K34979"/>
      <c r="L34979" s="172"/>
    </row>
    <row r="34980" spans="7:12" x14ac:dyDescent="0.15">
      <c r="G34980"/>
      <c r="H34980"/>
      <c r="I34980"/>
      <c r="J34980"/>
      <c r="K34980"/>
      <c r="L34980" s="172"/>
    </row>
    <row r="34981" spans="7:12" x14ac:dyDescent="0.15">
      <c r="G34981"/>
      <c r="H34981"/>
      <c r="I34981"/>
      <c r="J34981"/>
      <c r="K34981"/>
      <c r="L34981" s="172"/>
    </row>
    <row r="34982" spans="7:12" x14ac:dyDescent="0.15">
      <c r="G34982"/>
      <c r="H34982"/>
      <c r="I34982"/>
      <c r="J34982"/>
      <c r="K34982"/>
      <c r="L34982" s="172"/>
    </row>
    <row r="34983" spans="7:12" x14ac:dyDescent="0.15">
      <c r="G34983"/>
      <c r="H34983"/>
      <c r="I34983"/>
      <c r="J34983"/>
      <c r="K34983"/>
      <c r="L34983" s="172"/>
    </row>
    <row r="34984" spans="7:12" x14ac:dyDescent="0.15">
      <c r="G34984"/>
      <c r="H34984"/>
      <c r="I34984"/>
      <c r="J34984"/>
      <c r="K34984"/>
      <c r="L34984" s="172"/>
    </row>
    <row r="34985" spans="7:12" x14ac:dyDescent="0.15">
      <c r="G34985"/>
      <c r="H34985"/>
      <c r="I34985"/>
      <c r="J34985"/>
      <c r="K34985"/>
      <c r="L34985" s="172"/>
    </row>
    <row r="34986" spans="7:12" x14ac:dyDescent="0.15">
      <c r="G34986"/>
      <c r="H34986"/>
      <c r="I34986"/>
      <c r="J34986"/>
      <c r="K34986"/>
      <c r="L34986" s="172"/>
    </row>
    <row r="34987" spans="7:12" x14ac:dyDescent="0.15">
      <c r="G34987"/>
      <c r="H34987"/>
      <c r="I34987"/>
      <c r="J34987"/>
      <c r="K34987"/>
      <c r="L34987" s="172"/>
    </row>
    <row r="34988" spans="7:12" x14ac:dyDescent="0.15">
      <c r="G34988"/>
      <c r="H34988"/>
      <c r="I34988"/>
      <c r="J34988"/>
      <c r="K34988"/>
      <c r="L34988" s="172"/>
    </row>
    <row r="34989" spans="7:12" x14ac:dyDescent="0.15">
      <c r="G34989"/>
      <c r="H34989"/>
      <c r="I34989"/>
      <c r="J34989"/>
      <c r="K34989"/>
      <c r="L34989" s="172"/>
    </row>
    <row r="34990" spans="7:12" x14ac:dyDescent="0.15">
      <c r="G34990"/>
      <c r="H34990"/>
      <c r="I34990"/>
      <c r="J34990"/>
      <c r="K34990"/>
      <c r="L34990" s="172"/>
    </row>
    <row r="34991" spans="7:12" x14ac:dyDescent="0.15">
      <c r="G34991"/>
      <c r="H34991"/>
      <c r="I34991"/>
      <c r="J34991"/>
      <c r="K34991"/>
      <c r="L34991" s="172"/>
    </row>
    <row r="34992" spans="7:12" x14ac:dyDescent="0.15">
      <c r="G34992"/>
      <c r="H34992"/>
      <c r="I34992"/>
      <c r="J34992"/>
      <c r="K34992"/>
      <c r="L34992" s="172"/>
    </row>
    <row r="34993" spans="7:12" x14ac:dyDescent="0.15">
      <c r="G34993"/>
      <c r="H34993"/>
      <c r="I34993"/>
      <c r="J34993"/>
      <c r="K34993"/>
      <c r="L34993" s="172"/>
    </row>
    <row r="34994" spans="7:12" x14ac:dyDescent="0.15">
      <c r="G34994"/>
      <c r="H34994"/>
      <c r="I34994"/>
      <c r="J34994"/>
      <c r="K34994"/>
      <c r="L34994" s="172"/>
    </row>
    <row r="34995" spans="7:12" x14ac:dyDescent="0.15">
      <c r="G34995"/>
      <c r="H34995"/>
      <c r="I34995"/>
      <c r="J34995"/>
      <c r="K34995"/>
      <c r="L34995" s="172"/>
    </row>
    <row r="34996" spans="7:12" x14ac:dyDescent="0.15">
      <c r="G34996"/>
      <c r="H34996"/>
      <c r="I34996"/>
      <c r="J34996"/>
      <c r="K34996"/>
      <c r="L34996" s="172"/>
    </row>
    <row r="34997" spans="7:12" x14ac:dyDescent="0.15">
      <c r="G34997"/>
      <c r="H34997"/>
      <c r="I34997"/>
      <c r="J34997"/>
      <c r="K34997"/>
      <c r="L34997" s="172"/>
    </row>
    <row r="34998" spans="7:12" x14ac:dyDescent="0.15">
      <c r="G34998"/>
      <c r="H34998"/>
      <c r="I34998"/>
      <c r="J34998"/>
      <c r="K34998"/>
      <c r="L34998" s="172"/>
    </row>
    <row r="34999" spans="7:12" x14ac:dyDescent="0.15">
      <c r="G34999"/>
      <c r="H34999"/>
      <c r="I34999"/>
      <c r="J34999"/>
      <c r="K34999"/>
      <c r="L34999" s="172"/>
    </row>
    <row r="35000" spans="7:12" x14ac:dyDescent="0.15">
      <c r="G35000"/>
      <c r="H35000"/>
      <c r="I35000"/>
      <c r="J35000"/>
      <c r="K35000"/>
      <c r="L35000" s="172"/>
    </row>
    <row r="35001" spans="7:12" x14ac:dyDescent="0.15">
      <c r="G35001"/>
      <c r="H35001"/>
      <c r="I35001"/>
      <c r="J35001"/>
      <c r="K35001"/>
      <c r="L35001" s="172"/>
    </row>
    <row r="35002" spans="7:12" x14ac:dyDescent="0.15">
      <c r="G35002"/>
      <c r="H35002"/>
      <c r="I35002"/>
      <c r="J35002"/>
      <c r="K35002"/>
      <c r="L35002" s="172"/>
    </row>
    <row r="35003" spans="7:12" x14ac:dyDescent="0.15">
      <c r="G35003"/>
      <c r="H35003"/>
      <c r="I35003"/>
      <c r="J35003"/>
      <c r="K35003"/>
      <c r="L35003" s="172"/>
    </row>
    <row r="35004" spans="7:12" x14ac:dyDescent="0.15">
      <c r="G35004"/>
      <c r="H35004"/>
      <c r="I35004"/>
      <c r="J35004"/>
      <c r="K35004"/>
      <c r="L35004" s="172"/>
    </row>
    <row r="35005" spans="7:12" x14ac:dyDescent="0.15">
      <c r="G35005"/>
      <c r="H35005"/>
      <c r="I35005"/>
      <c r="J35005"/>
      <c r="K35005"/>
      <c r="L35005" s="172"/>
    </row>
    <row r="35006" spans="7:12" x14ac:dyDescent="0.15">
      <c r="G35006"/>
      <c r="H35006"/>
      <c r="I35006"/>
      <c r="J35006"/>
      <c r="K35006"/>
      <c r="L35006" s="172"/>
    </row>
    <row r="35007" spans="7:12" x14ac:dyDescent="0.15">
      <c r="G35007"/>
      <c r="H35007"/>
      <c r="I35007"/>
      <c r="J35007"/>
      <c r="K35007"/>
      <c r="L35007" s="172"/>
    </row>
    <row r="35008" spans="7:12" x14ac:dyDescent="0.15">
      <c r="G35008"/>
      <c r="H35008"/>
      <c r="I35008"/>
      <c r="J35008"/>
      <c r="K35008"/>
      <c r="L35008" s="172"/>
    </row>
    <row r="35009" spans="7:12" x14ac:dyDescent="0.15">
      <c r="G35009"/>
      <c r="H35009"/>
      <c r="I35009"/>
      <c r="J35009"/>
      <c r="K35009"/>
      <c r="L35009" s="172"/>
    </row>
    <row r="35010" spans="7:12" x14ac:dyDescent="0.15">
      <c r="G35010"/>
      <c r="H35010"/>
      <c r="I35010"/>
      <c r="J35010"/>
      <c r="K35010"/>
      <c r="L35010" s="172"/>
    </row>
    <row r="35011" spans="7:12" x14ac:dyDescent="0.15">
      <c r="G35011"/>
      <c r="H35011"/>
      <c r="I35011"/>
      <c r="J35011"/>
      <c r="K35011"/>
      <c r="L35011" s="172"/>
    </row>
    <row r="35012" spans="7:12" x14ac:dyDescent="0.15">
      <c r="G35012"/>
      <c r="H35012"/>
      <c r="I35012"/>
      <c r="J35012"/>
      <c r="K35012"/>
      <c r="L35012" s="172"/>
    </row>
    <row r="35013" spans="7:12" x14ac:dyDescent="0.15">
      <c r="G35013"/>
      <c r="H35013"/>
      <c r="I35013"/>
      <c r="J35013"/>
      <c r="K35013"/>
      <c r="L35013" s="172"/>
    </row>
    <row r="35014" spans="7:12" x14ac:dyDescent="0.15">
      <c r="G35014"/>
      <c r="H35014"/>
      <c r="I35014"/>
      <c r="J35014"/>
      <c r="K35014"/>
      <c r="L35014" s="172"/>
    </row>
    <row r="35015" spans="7:12" x14ac:dyDescent="0.15">
      <c r="G35015"/>
      <c r="H35015"/>
      <c r="I35015"/>
      <c r="J35015"/>
      <c r="K35015"/>
      <c r="L35015" s="172"/>
    </row>
    <row r="35016" spans="7:12" x14ac:dyDescent="0.15">
      <c r="G35016"/>
      <c r="H35016"/>
      <c r="I35016"/>
      <c r="J35016"/>
      <c r="K35016"/>
      <c r="L35016" s="172"/>
    </row>
    <row r="35017" spans="7:12" x14ac:dyDescent="0.15">
      <c r="G35017"/>
      <c r="H35017"/>
      <c r="I35017"/>
      <c r="J35017"/>
      <c r="K35017"/>
      <c r="L35017" s="172"/>
    </row>
    <row r="35018" spans="7:12" x14ac:dyDescent="0.15">
      <c r="G35018"/>
      <c r="H35018"/>
      <c r="I35018"/>
      <c r="J35018"/>
      <c r="K35018"/>
      <c r="L35018" s="172"/>
    </row>
    <row r="35019" spans="7:12" x14ac:dyDescent="0.15">
      <c r="G35019"/>
      <c r="H35019"/>
      <c r="I35019"/>
      <c r="J35019"/>
      <c r="K35019"/>
      <c r="L35019" s="172"/>
    </row>
    <row r="35020" spans="7:12" x14ac:dyDescent="0.15">
      <c r="G35020"/>
      <c r="H35020"/>
      <c r="I35020"/>
      <c r="J35020"/>
      <c r="K35020"/>
      <c r="L35020" s="172"/>
    </row>
    <row r="35021" spans="7:12" x14ac:dyDescent="0.15">
      <c r="G35021"/>
      <c r="H35021"/>
      <c r="I35021"/>
      <c r="J35021"/>
      <c r="K35021"/>
      <c r="L35021" s="172"/>
    </row>
    <row r="35022" spans="7:12" x14ac:dyDescent="0.15">
      <c r="G35022"/>
      <c r="H35022"/>
      <c r="I35022"/>
      <c r="J35022"/>
      <c r="K35022"/>
      <c r="L35022" s="172"/>
    </row>
    <row r="35023" spans="7:12" x14ac:dyDescent="0.15">
      <c r="G35023"/>
      <c r="H35023"/>
      <c r="I35023"/>
      <c r="J35023"/>
      <c r="K35023"/>
      <c r="L35023" s="172"/>
    </row>
    <row r="35024" spans="7:12" x14ac:dyDescent="0.15">
      <c r="G35024"/>
      <c r="H35024"/>
      <c r="I35024"/>
      <c r="J35024"/>
      <c r="K35024"/>
      <c r="L35024" s="172"/>
    </row>
    <row r="35025" spans="7:12" x14ac:dyDescent="0.15">
      <c r="G35025"/>
      <c r="H35025"/>
      <c r="I35025"/>
      <c r="J35025"/>
      <c r="K35025"/>
      <c r="L35025" s="172"/>
    </row>
    <row r="35026" spans="7:12" x14ac:dyDescent="0.15">
      <c r="G35026"/>
      <c r="H35026"/>
      <c r="I35026"/>
      <c r="J35026"/>
      <c r="K35026"/>
      <c r="L35026" s="172"/>
    </row>
    <row r="35027" spans="7:12" x14ac:dyDescent="0.15">
      <c r="G35027"/>
      <c r="H35027"/>
      <c r="I35027"/>
      <c r="J35027"/>
      <c r="K35027"/>
      <c r="L35027" s="172"/>
    </row>
    <row r="35028" spans="7:12" x14ac:dyDescent="0.15">
      <c r="G35028"/>
      <c r="H35028"/>
      <c r="I35028"/>
      <c r="J35028"/>
      <c r="K35028"/>
      <c r="L35028" s="172"/>
    </row>
    <row r="35029" spans="7:12" x14ac:dyDescent="0.15">
      <c r="G35029"/>
      <c r="H35029"/>
      <c r="I35029"/>
      <c r="J35029"/>
      <c r="K35029"/>
      <c r="L35029" s="172"/>
    </row>
    <row r="35030" spans="7:12" x14ac:dyDescent="0.15">
      <c r="G35030"/>
      <c r="H35030"/>
      <c r="I35030"/>
      <c r="J35030"/>
      <c r="K35030"/>
      <c r="L35030" s="172"/>
    </row>
    <row r="35031" spans="7:12" x14ac:dyDescent="0.15">
      <c r="G35031"/>
      <c r="H35031"/>
      <c r="I35031"/>
      <c r="J35031"/>
      <c r="K35031"/>
      <c r="L35031" s="172"/>
    </row>
    <row r="35032" spans="7:12" x14ac:dyDescent="0.15">
      <c r="G35032"/>
      <c r="H35032"/>
      <c r="I35032"/>
      <c r="J35032"/>
      <c r="K35032"/>
      <c r="L35032" s="172"/>
    </row>
    <row r="35033" spans="7:12" x14ac:dyDescent="0.15">
      <c r="G35033"/>
      <c r="H35033"/>
      <c r="I35033"/>
      <c r="J35033"/>
      <c r="K35033"/>
      <c r="L35033" s="172"/>
    </row>
    <row r="35034" spans="7:12" x14ac:dyDescent="0.15">
      <c r="G35034"/>
      <c r="H35034"/>
      <c r="I35034"/>
      <c r="J35034"/>
      <c r="K35034"/>
      <c r="L35034" s="172"/>
    </row>
    <row r="35035" spans="7:12" x14ac:dyDescent="0.15">
      <c r="G35035"/>
      <c r="H35035"/>
      <c r="I35035"/>
      <c r="J35035"/>
      <c r="K35035"/>
      <c r="L35035" s="172"/>
    </row>
    <row r="35036" spans="7:12" x14ac:dyDescent="0.15">
      <c r="G35036"/>
      <c r="H35036"/>
      <c r="I35036"/>
      <c r="J35036"/>
      <c r="K35036"/>
      <c r="L35036" s="172"/>
    </row>
    <row r="35037" spans="7:12" x14ac:dyDescent="0.15">
      <c r="G35037"/>
      <c r="H35037"/>
      <c r="I35037"/>
      <c r="J35037"/>
      <c r="K35037"/>
      <c r="L35037" s="172"/>
    </row>
    <row r="35038" spans="7:12" x14ac:dyDescent="0.15">
      <c r="G35038"/>
      <c r="H35038"/>
      <c r="I35038"/>
      <c r="J35038"/>
      <c r="K35038"/>
      <c r="L35038" s="172"/>
    </row>
    <row r="35039" spans="7:12" x14ac:dyDescent="0.15">
      <c r="G35039"/>
      <c r="H35039"/>
      <c r="I35039"/>
      <c r="J35039"/>
      <c r="K35039"/>
      <c r="L35039" s="172"/>
    </row>
    <row r="35040" spans="7:12" x14ac:dyDescent="0.15">
      <c r="G35040"/>
      <c r="H35040"/>
      <c r="I35040"/>
      <c r="J35040"/>
      <c r="K35040"/>
      <c r="L35040" s="172"/>
    </row>
    <row r="35041" spans="7:12" x14ac:dyDescent="0.15">
      <c r="G35041"/>
      <c r="H35041"/>
      <c r="I35041"/>
      <c r="J35041"/>
      <c r="K35041"/>
      <c r="L35041" s="172"/>
    </row>
    <row r="35042" spans="7:12" x14ac:dyDescent="0.15">
      <c r="G35042"/>
      <c r="H35042"/>
      <c r="I35042"/>
      <c r="J35042"/>
      <c r="K35042"/>
      <c r="L35042" s="172"/>
    </row>
    <row r="35043" spans="7:12" x14ac:dyDescent="0.15">
      <c r="G35043"/>
      <c r="H35043"/>
      <c r="I35043"/>
      <c r="J35043"/>
      <c r="K35043"/>
      <c r="L35043" s="172"/>
    </row>
    <row r="35044" spans="7:12" x14ac:dyDescent="0.15">
      <c r="G35044"/>
      <c r="H35044"/>
      <c r="I35044"/>
      <c r="J35044"/>
      <c r="K35044"/>
      <c r="L35044" s="172"/>
    </row>
    <row r="35045" spans="7:12" x14ac:dyDescent="0.15">
      <c r="G35045"/>
      <c r="H35045"/>
      <c r="I35045"/>
      <c r="J35045"/>
      <c r="K35045"/>
      <c r="L35045" s="172"/>
    </row>
    <row r="35046" spans="7:12" x14ac:dyDescent="0.15">
      <c r="G35046"/>
      <c r="H35046"/>
      <c r="I35046"/>
      <c r="J35046"/>
      <c r="K35046"/>
      <c r="L35046" s="172"/>
    </row>
    <row r="35047" spans="7:12" x14ac:dyDescent="0.15">
      <c r="G35047"/>
      <c r="H35047"/>
      <c r="I35047"/>
      <c r="J35047"/>
      <c r="K35047"/>
      <c r="L35047" s="172"/>
    </row>
    <row r="35048" spans="7:12" x14ac:dyDescent="0.15">
      <c r="G35048"/>
      <c r="H35048"/>
      <c r="I35048"/>
      <c r="J35048"/>
      <c r="K35048"/>
      <c r="L35048" s="172"/>
    </row>
    <row r="35049" spans="7:12" x14ac:dyDescent="0.15">
      <c r="G35049"/>
      <c r="H35049"/>
      <c r="I35049"/>
      <c r="J35049"/>
      <c r="K35049"/>
      <c r="L35049" s="172"/>
    </row>
    <row r="35050" spans="7:12" x14ac:dyDescent="0.15">
      <c r="G35050"/>
      <c r="H35050"/>
      <c r="I35050"/>
      <c r="J35050"/>
      <c r="K35050"/>
      <c r="L35050" s="172"/>
    </row>
    <row r="35051" spans="7:12" x14ac:dyDescent="0.15">
      <c r="G35051"/>
      <c r="H35051"/>
      <c r="I35051"/>
      <c r="J35051"/>
      <c r="K35051"/>
      <c r="L35051" s="172"/>
    </row>
    <row r="35052" spans="7:12" x14ac:dyDescent="0.15">
      <c r="G35052"/>
      <c r="H35052"/>
      <c r="I35052"/>
      <c r="J35052"/>
      <c r="K35052"/>
      <c r="L35052" s="172"/>
    </row>
    <row r="35053" spans="7:12" x14ac:dyDescent="0.15">
      <c r="G35053"/>
      <c r="H35053"/>
      <c r="I35053"/>
      <c r="J35053"/>
      <c r="K35053"/>
      <c r="L35053" s="172"/>
    </row>
    <row r="35054" spans="7:12" x14ac:dyDescent="0.15">
      <c r="G35054"/>
      <c r="H35054"/>
      <c r="I35054"/>
      <c r="J35054"/>
      <c r="K35054"/>
      <c r="L35054" s="172"/>
    </row>
    <row r="35055" spans="7:12" x14ac:dyDescent="0.15">
      <c r="G35055"/>
      <c r="H35055"/>
      <c r="I35055"/>
      <c r="J35055"/>
      <c r="K35055"/>
      <c r="L35055" s="172"/>
    </row>
    <row r="35056" spans="7:12" x14ac:dyDescent="0.15">
      <c r="G35056"/>
      <c r="H35056"/>
      <c r="I35056"/>
      <c r="J35056"/>
      <c r="K35056"/>
      <c r="L35056" s="172"/>
    </row>
    <row r="35057" spans="7:12" x14ac:dyDescent="0.15">
      <c r="G35057"/>
      <c r="H35057"/>
      <c r="I35057"/>
      <c r="J35057"/>
      <c r="K35057"/>
      <c r="L35057" s="172"/>
    </row>
    <row r="35058" spans="7:12" x14ac:dyDescent="0.15">
      <c r="G35058"/>
      <c r="H35058"/>
      <c r="I35058"/>
      <c r="J35058"/>
      <c r="K35058"/>
      <c r="L35058" s="172"/>
    </row>
    <row r="35059" spans="7:12" x14ac:dyDescent="0.15">
      <c r="G35059"/>
      <c r="H35059"/>
      <c r="I35059"/>
      <c r="J35059"/>
      <c r="K35059"/>
      <c r="L35059" s="172"/>
    </row>
    <row r="35060" spans="7:12" x14ac:dyDescent="0.15">
      <c r="G35060"/>
      <c r="H35060"/>
      <c r="I35060"/>
      <c r="J35060"/>
      <c r="K35060"/>
      <c r="L35060" s="172"/>
    </row>
    <row r="35061" spans="7:12" x14ac:dyDescent="0.15">
      <c r="G35061"/>
      <c r="H35061"/>
      <c r="I35061"/>
      <c r="J35061"/>
      <c r="K35061"/>
      <c r="L35061" s="172"/>
    </row>
    <row r="35062" spans="7:12" x14ac:dyDescent="0.15">
      <c r="G35062"/>
      <c r="H35062"/>
      <c r="I35062"/>
      <c r="J35062"/>
      <c r="K35062"/>
      <c r="L35062" s="172"/>
    </row>
    <row r="35063" spans="7:12" x14ac:dyDescent="0.15">
      <c r="G35063"/>
      <c r="H35063"/>
      <c r="I35063"/>
      <c r="J35063"/>
      <c r="K35063"/>
      <c r="L35063" s="172"/>
    </row>
    <row r="35064" spans="7:12" x14ac:dyDescent="0.15">
      <c r="G35064"/>
      <c r="H35064"/>
      <c r="I35064"/>
      <c r="J35064"/>
      <c r="K35064"/>
      <c r="L35064" s="172"/>
    </row>
    <row r="35065" spans="7:12" x14ac:dyDescent="0.15">
      <c r="G35065"/>
      <c r="H35065"/>
      <c r="I35065"/>
      <c r="J35065"/>
      <c r="K35065"/>
      <c r="L35065" s="172"/>
    </row>
    <row r="35066" spans="7:12" x14ac:dyDescent="0.15">
      <c r="G35066"/>
      <c r="H35066"/>
      <c r="I35066"/>
      <c r="J35066"/>
      <c r="K35066"/>
      <c r="L35066" s="172"/>
    </row>
    <row r="35067" spans="7:12" x14ac:dyDescent="0.15">
      <c r="G35067"/>
      <c r="H35067"/>
      <c r="I35067"/>
      <c r="J35067"/>
      <c r="K35067"/>
      <c r="L35067" s="172"/>
    </row>
    <row r="35068" spans="7:12" x14ac:dyDescent="0.15">
      <c r="G35068"/>
      <c r="H35068"/>
      <c r="I35068"/>
      <c r="J35068"/>
      <c r="K35068"/>
      <c r="L35068" s="172"/>
    </row>
    <row r="35069" spans="7:12" x14ac:dyDescent="0.15">
      <c r="G35069"/>
      <c r="H35069"/>
      <c r="I35069"/>
      <c r="J35069"/>
      <c r="K35069"/>
      <c r="L35069" s="172"/>
    </row>
    <row r="35070" spans="7:12" x14ac:dyDescent="0.15">
      <c r="G35070"/>
      <c r="H35070"/>
      <c r="I35070"/>
      <c r="J35070"/>
      <c r="K35070"/>
      <c r="L35070" s="172"/>
    </row>
    <row r="35071" spans="7:12" x14ac:dyDescent="0.15">
      <c r="G35071"/>
      <c r="H35071"/>
      <c r="I35071"/>
      <c r="J35071"/>
      <c r="K35071"/>
      <c r="L35071" s="172"/>
    </row>
    <row r="35072" spans="7:12" x14ac:dyDescent="0.15">
      <c r="G35072"/>
      <c r="H35072"/>
      <c r="I35072"/>
      <c r="J35072"/>
      <c r="K35072"/>
      <c r="L35072" s="172"/>
    </row>
    <row r="35073" spans="7:12" x14ac:dyDescent="0.15">
      <c r="G35073"/>
      <c r="H35073"/>
      <c r="I35073"/>
      <c r="J35073"/>
      <c r="K35073"/>
      <c r="L35073" s="172"/>
    </row>
    <row r="35074" spans="7:12" x14ac:dyDescent="0.15">
      <c r="G35074"/>
      <c r="H35074"/>
      <c r="I35074"/>
      <c r="J35074"/>
      <c r="K35074"/>
      <c r="L35074" s="172"/>
    </row>
    <row r="35075" spans="7:12" x14ac:dyDescent="0.15">
      <c r="G35075"/>
      <c r="H35075"/>
      <c r="I35075"/>
      <c r="J35075"/>
      <c r="K35075"/>
      <c r="L35075" s="172"/>
    </row>
    <row r="35076" spans="7:12" x14ac:dyDescent="0.15">
      <c r="G35076"/>
      <c r="H35076"/>
      <c r="I35076"/>
      <c r="J35076"/>
      <c r="K35076"/>
      <c r="L35076" s="172"/>
    </row>
    <row r="35077" spans="7:12" x14ac:dyDescent="0.15">
      <c r="G35077"/>
      <c r="H35077"/>
      <c r="I35077"/>
      <c r="J35077"/>
      <c r="K35077"/>
      <c r="L35077" s="172"/>
    </row>
    <row r="35078" spans="7:12" x14ac:dyDescent="0.15">
      <c r="G35078"/>
      <c r="H35078"/>
      <c r="I35078"/>
      <c r="J35078"/>
      <c r="K35078"/>
      <c r="L35078" s="172"/>
    </row>
    <row r="35079" spans="7:12" x14ac:dyDescent="0.15">
      <c r="G35079"/>
      <c r="H35079"/>
      <c r="I35079"/>
      <c r="J35079"/>
      <c r="K35079"/>
      <c r="L35079" s="172"/>
    </row>
    <row r="35080" spans="7:12" x14ac:dyDescent="0.15">
      <c r="G35080"/>
      <c r="H35080"/>
      <c r="I35080"/>
      <c r="J35080"/>
      <c r="K35080"/>
      <c r="L35080" s="172"/>
    </row>
    <row r="35081" spans="7:12" x14ac:dyDescent="0.15">
      <c r="G35081"/>
      <c r="H35081"/>
      <c r="I35081"/>
      <c r="J35081"/>
      <c r="K35081"/>
      <c r="L35081" s="172"/>
    </row>
    <row r="35082" spans="7:12" x14ac:dyDescent="0.15">
      <c r="G35082"/>
      <c r="H35082"/>
      <c r="I35082"/>
      <c r="J35082"/>
      <c r="K35082"/>
      <c r="L35082" s="172"/>
    </row>
    <row r="35083" spans="7:12" x14ac:dyDescent="0.15">
      <c r="G35083"/>
      <c r="H35083"/>
      <c r="I35083"/>
      <c r="J35083"/>
      <c r="K35083"/>
      <c r="L35083" s="172"/>
    </row>
    <row r="35084" spans="7:12" x14ac:dyDescent="0.15">
      <c r="G35084"/>
      <c r="H35084"/>
      <c r="I35084"/>
      <c r="J35084"/>
      <c r="K35084"/>
      <c r="L35084" s="172"/>
    </row>
    <row r="35085" spans="7:12" x14ac:dyDescent="0.15">
      <c r="G35085"/>
      <c r="H35085"/>
      <c r="I35085"/>
      <c r="J35085"/>
      <c r="K35085"/>
      <c r="L35085" s="172"/>
    </row>
    <row r="35086" spans="7:12" x14ac:dyDescent="0.15">
      <c r="G35086"/>
      <c r="H35086"/>
      <c r="I35086"/>
      <c r="J35086"/>
      <c r="K35086"/>
      <c r="L35086" s="172"/>
    </row>
    <row r="35087" spans="7:12" x14ac:dyDescent="0.15">
      <c r="G35087"/>
      <c r="H35087"/>
      <c r="I35087"/>
      <c r="J35087"/>
      <c r="K35087"/>
      <c r="L35087" s="172"/>
    </row>
    <row r="35088" spans="7:12" x14ac:dyDescent="0.15">
      <c r="G35088"/>
      <c r="H35088"/>
      <c r="I35088"/>
      <c r="J35088"/>
      <c r="K35088"/>
      <c r="L35088" s="172"/>
    </row>
    <row r="35089" spans="7:12" x14ac:dyDescent="0.15">
      <c r="G35089"/>
      <c r="H35089"/>
      <c r="I35089"/>
      <c r="J35089"/>
      <c r="K35089"/>
      <c r="L35089" s="172"/>
    </row>
    <row r="35090" spans="7:12" x14ac:dyDescent="0.15">
      <c r="G35090"/>
      <c r="H35090"/>
      <c r="I35090"/>
      <c r="J35090"/>
      <c r="K35090"/>
      <c r="L35090" s="172"/>
    </row>
    <row r="35091" spans="7:12" x14ac:dyDescent="0.15">
      <c r="G35091"/>
      <c r="H35091"/>
      <c r="I35091"/>
      <c r="J35091"/>
      <c r="K35091"/>
      <c r="L35091" s="172"/>
    </row>
    <row r="35092" spans="7:12" x14ac:dyDescent="0.15">
      <c r="G35092"/>
      <c r="H35092"/>
      <c r="I35092"/>
      <c r="J35092"/>
      <c r="K35092"/>
      <c r="L35092" s="172"/>
    </row>
    <row r="35093" spans="7:12" x14ac:dyDescent="0.15">
      <c r="G35093"/>
      <c r="H35093"/>
      <c r="I35093"/>
      <c r="J35093"/>
      <c r="K35093"/>
      <c r="L35093" s="172"/>
    </row>
    <row r="35094" spans="7:12" x14ac:dyDescent="0.15">
      <c r="G35094"/>
      <c r="H35094"/>
      <c r="I35094"/>
      <c r="J35094"/>
      <c r="K35094"/>
      <c r="L35094" s="172"/>
    </row>
    <row r="35095" spans="7:12" x14ac:dyDescent="0.15">
      <c r="G35095"/>
      <c r="H35095"/>
      <c r="I35095"/>
      <c r="J35095"/>
      <c r="K35095"/>
      <c r="L35095" s="172"/>
    </row>
    <row r="35096" spans="7:12" x14ac:dyDescent="0.15">
      <c r="G35096"/>
      <c r="H35096"/>
      <c r="I35096"/>
      <c r="J35096"/>
      <c r="K35096"/>
      <c r="L35096" s="172"/>
    </row>
    <row r="35097" spans="7:12" x14ac:dyDescent="0.15">
      <c r="G35097"/>
      <c r="H35097"/>
      <c r="I35097"/>
      <c r="J35097"/>
      <c r="K35097"/>
      <c r="L35097" s="172"/>
    </row>
    <row r="35098" spans="7:12" x14ac:dyDescent="0.15">
      <c r="G35098"/>
      <c r="H35098"/>
      <c r="I35098"/>
      <c r="J35098"/>
      <c r="K35098"/>
      <c r="L35098" s="172"/>
    </row>
    <row r="35099" spans="7:12" x14ac:dyDescent="0.15">
      <c r="G35099"/>
      <c r="H35099"/>
      <c r="I35099"/>
      <c r="J35099"/>
      <c r="K35099"/>
      <c r="L35099" s="172"/>
    </row>
    <row r="35100" spans="7:12" x14ac:dyDescent="0.15">
      <c r="G35100"/>
      <c r="H35100"/>
      <c r="I35100"/>
      <c r="J35100"/>
      <c r="K35100"/>
      <c r="L35100" s="172"/>
    </row>
    <row r="35101" spans="7:12" x14ac:dyDescent="0.15">
      <c r="G35101"/>
      <c r="H35101"/>
      <c r="I35101"/>
      <c r="J35101"/>
      <c r="K35101"/>
      <c r="L35101" s="172"/>
    </row>
    <row r="35102" spans="7:12" x14ac:dyDescent="0.15">
      <c r="G35102"/>
      <c r="H35102"/>
      <c r="I35102"/>
      <c r="J35102"/>
      <c r="K35102"/>
      <c r="L35102" s="172"/>
    </row>
    <row r="35103" spans="7:12" x14ac:dyDescent="0.15">
      <c r="G35103"/>
      <c r="H35103"/>
      <c r="I35103"/>
      <c r="J35103"/>
      <c r="K35103"/>
      <c r="L35103" s="172"/>
    </row>
    <row r="35104" spans="7:12" x14ac:dyDescent="0.15">
      <c r="G35104"/>
      <c r="H35104"/>
      <c r="I35104"/>
      <c r="J35104"/>
      <c r="K35104"/>
      <c r="L35104" s="172"/>
    </row>
    <row r="35105" spans="7:12" x14ac:dyDescent="0.15">
      <c r="G35105"/>
      <c r="H35105"/>
      <c r="I35105"/>
      <c r="J35105"/>
      <c r="K35105"/>
      <c r="L35105" s="172"/>
    </row>
    <row r="35106" spans="7:12" x14ac:dyDescent="0.15">
      <c r="G35106"/>
      <c r="H35106"/>
      <c r="I35106"/>
      <c r="J35106"/>
      <c r="K35106"/>
      <c r="L35106" s="172"/>
    </row>
    <row r="35107" spans="7:12" x14ac:dyDescent="0.15">
      <c r="G35107"/>
      <c r="H35107"/>
      <c r="I35107"/>
      <c r="J35107"/>
      <c r="K35107"/>
      <c r="L35107" s="172"/>
    </row>
    <row r="35108" spans="7:12" x14ac:dyDescent="0.15">
      <c r="G35108"/>
      <c r="H35108"/>
      <c r="I35108"/>
      <c r="J35108"/>
      <c r="K35108"/>
      <c r="L35108" s="172"/>
    </row>
    <row r="35109" spans="7:12" x14ac:dyDescent="0.15">
      <c r="G35109"/>
      <c r="H35109"/>
      <c r="I35109"/>
      <c r="J35109"/>
      <c r="K35109"/>
      <c r="L35109" s="172"/>
    </row>
    <row r="35110" spans="7:12" x14ac:dyDescent="0.15">
      <c r="G35110"/>
      <c r="H35110"/>
      <c r="I35110"/>
      <c r="J35110"/>
      <c r="K35110"/>
      <c r="L35110" s="172"/>
    </row>
    <row r="35111" spans="7:12" x14ac:dyDescent="0.15">
      <c r="G35111"/>
      <c r="H35111"/>
      <c r="I35111"/>
      <c r="J35111"/>
      <c r="K35111"/>
      <c r="L35111" s="172"/>
    </row>
    <row r="35112" spans="7:12" x14ac:dyDescent="0.15">
      <c r="G35112"/>
      <c r="H35112"/>
      <c r="I35112"/>
      <c r="J35112"/>
      <c r="K35112"/>
      <c r="L35112" s="172"/>
    </row>
    <row r="35113" spans="7:12" x14ac:dyDescent="0.15">
      <c r="G35113"/>
      <c r="H35113"/>
      <c r="I35113"/>
      <c r="J35113"/>
      <c r="K35113"/>
      <c r="L35113" s="172"/>
    </row>
    <row r="35114" spans="7:12" x14ac:dyDescent="0.15">
      <c r="G35114"/>
      <c r="H35114"/>
      <c r="I35114"/>
      <c r="J35114"/>
      <c r="K35114"/>
      <c r="L35114" s="172"/>
    </row>
    <row r="35115" spans="7:12" x14ac:dyDescent="0.15">
      <c r="G35115"/>
      <c r="H35115"/>
      <c r="I35115"/>
      <c r="J35115"/>
      <c r="K35115"/>
      <c r="L35115" s="172"/>
    </row>
    <row r="35116" spans="7:12" x14ac:dyDescent="0.15">
      <c r="G35116"/>
      <c r="H35116"/>
      <c r="I35116"/>
      <c r="J35116"/>
      <c r="K35116"/>
      <c r="L35116" s="172"/>
    </row>
    <row r="35117" spans="7:12" x14ac:dyDescent="0.15">
      <c r="G35117"/>
      <c r="H35117"/>
      <c r="I35117"/>
      <c r="J35117"/>
      <c r="K35117"/>
      <c r="L35117" s="172"/>
    </row>
    <row r="35118" spans="7:12" x14ac:dyDescent="0.15">
      <c r="G35118"/>
      <c r="H35118"/>
      <c r="I35118"/>
      <c r="J35118"/>
      <c r="K35118"/>
      <c r="L35118" s="172"/>
    </row>
    <row r="35119" spans="7:12" x14ac:dyDescent="0.15">
      <c r="G35119"/>
      <c r="H35119"/>
      <c r="I35119"/>
      <c r="J35119"/>
      <c r="K35119"/>
      <c r="L35119" s="172"/>
    </row>
    <row r="35120" spans="7:12" x14ac:dyDescent="0.15">
      <c r="G35120"/>
      <c r="H35120"/>
      <c r="I35120"/>
      <c r="J35120"/>
      <c r="K35120"/>
      <c r="L35120" s="172"/>
    </row>
    <row r="35121" spans="7:12" x14ac:dyDescent="0.15">
      <c r="G35121"/>
      <c r="H35121"/>
      <c r="I35121"/>
      <c r="J35121"/>
      <c r="K35121"/>
      <c r="L35121" s="172"/>
    </row>
    <row r="35122" spans="7:12" x14ac:dyDescent="0.15">
      <c r="G35122"/>
      <c r="H35122"/>
      <c r="I35122"/>
      <c r="J35122"/>
      <c r="K35122"/>
      <c r="L35122" s="172"/>
    </row>
    <row r="35123" spans="7:12" x14ac:dyDescent="0.15">
      <c r="G35123"/>
      <c r="H35123"/>
      <c r="I35123"/>
      <c r="J35123"/>
      <c r="K35123"/>
      <c r="L35123" s="172"/>
    </row>
    <row r="35124" spans="7:12" x14ac:dyDescent="0.15">
      <c r="G35124"/>
      <c r="H35124"/>
      <c r="I35124"/>
      <c r="J35124"/>
      <c r="K35124"/>
      <c r="L35124" s="172"/>
    </row>
    <row r="35125" spans="7:12" x14ac:dyDescent="0.15">
      <c r="G35125"/>
      <c r="H35125"/>
      <c r="I35125"/>
      <c r="J35125"/>
      <c r="K35125"/>
      <c r="L35125" s="172"/>
    </row>
    <row r="35126" spans="7:12" x14ac:dyDescent="0.15">
      <c r="G35126"/>
      <c r="H35126"/>
      <c r="I35126"/>
      <c r="J35126"/>
      <c r="K35126"/>
      <c r="L35126" s="172"/>
    </row>
    <row r="35127" spans="7:12" x14ac:dyDescent="0.15">
      <c r="G35127"/>
      <c r="H35127"/>
      <c r="I35127"/>
      <c r="J35127"/>
      <c r="K35127"/>
      <c r="L35127" s="172"/>
    </row>
    <row r="35128" spans="7:12" x14ac:dyDescent="0.15">
      <c r="G35128"/>
      <c r="H35128"/>
      <c r="I35128"/>
      <c r="J35128"/>
      <c r="K35128"/>
      <c r="L35128" s="172"/>
    </row>
    <row r="35129" spans="7:12" x14ac:dyDescent="0.15">
      <c r="G35129"/>
      <c r="H35129"/>
      <c r="I35129"/>
      <c r="J35129"/>
      <c r="K35129"/>
      <c r="L35129" s="172"/>
    </row>
    <row r="35130" spans="7:12" x14ac:dyDescent="0.15">
      <c r="G35130"/>
      <c r="H35130"/>
      <c r="I35130"/>
      <c r="J35130"/>
      <c r="K35130"/>
      <c r="L35130" s="172"/>
    </row>
    <row r="35131" spans="7:12" x14ac:dyDescent="0.15">
      <c r="G35131"/>
      <c r="H35131"/>
      <c r="I35131"/>
      <c r="J35131"/>
      <c r="K35131"/>
      <c r="L35131" s="172"/>
    </row>
    <row r="35132" spans="7:12" x14ac:dyDescent="0.15">
      <c r="G35132"/>
      <c r="H35132"/>
      <c r="I35132"/>
      <c r="J35132"/>
      <c r="K35132"/>
      <c r="L35132" s="172"/>
    </row>
    <row r="35133" spans="7:12" x14ac:dyDescent="0.15">
      <c r="G35133"/>
      <c r="H35133"/>
      <c r="I35133"/>
      <c r="J35133"/>
      <c r="K35133"/>
      <c r="L35133" s="172"/>
    </row>
    <row r="35134" spans="7:12" x14ac:dyDescent="0.15">
      <c r="G35134"/>
      <c r="H35134"/>
      <c r="I35134"/>
      <c r="J35134"/>
      <c r="K35134"/>
      <c r="L35134" s="172"/>
    </row>
    <row r="35135" spans="7:12" x14ac:dyDescent="0.15">
      <c r="G35135"/>
      <c r="H35135"/>
      <c r="I35135"/>
      <c r="J35135"/>
      <c r="K35135"/>
      <c r="L35135" s="172"/>
    </row>
    <row r="35136" spans="7:12" x14ac:dyDescent="0.15">
      <c r="G35136"/>
      <c r="H35136"/>
      <c r="I35136"/>
      <c r="J35136"/>
      <c r="K35136"/>
      <c r="L35136" s="172"/>
    </row>
    <row r="35137" spans="7:12" x14ac:dyDescent="0.15">
      <c r="G35137"/>
      <c r="H35137"/>
      <c r="I35137"/>
      <c r="J35137"/>
      <c r="K35137"/>
      <c r="L35137" s="172"/>
    </row>
    <row r="35138" spans="7:12" x14ac:dyDescent="0.15">
      <c r="G35138"/>
      <c r="H35138"/>
      <c r="I35138"/>
      <c r="J35138"/>
      <c r="K35138"/>
      <c r="L35138" s="172"/>
    </row>
    <row r="35139" spans="7:12" x14ac:dyDescent="0.15">
      <c r="G35139"/>
      <c r="H35139"/>
      <c r="I35139"/>
      <c r="J35139"/>
      <c r="K35139"/>
      <c r="L35139" s="172"/>
    </row>
    <row r="35140" spans="7:12" x14ac:dyDescent="0.15">
      <c r="G35140"/>
      <c r="H35140"/>
      <c r="I35140"/>
      <c r="J35140"/>
      <c r="K35140"/>
      <c r="L35140" s="172"/>
    </row>
    <row r="35141" spans="7:12" x14ac:dyDescent="0.15">
      <c r="G35141"/>
      <c r="H35141"/>
      <c r="I35141"/>
      <c r="J35141"/>
      <c r="K35141"/>
      <c r="L35141" s="172"/>
    </row>
    <row r="35142" spans="7:12" x14ac:dyDescent="0.15">
      <c r="G35142"/>
      <c r="H35142"/>
      <c r="I35142"/>
      <c r="J35142"/>
      <c r="K35142"/>
      <c r="L35142" s="172"/>
    </row>
    <row r="35143" spans="7:12" x14ac:dyDescent="0.15">
      <c r="G35143"/>
      <c r="H35143"/>
      <c r="I35143"/>
      <c r="J35143"/>
      <c r="K35143"/>
      <c r="L35143" s="172"/>
    </row>
    <row r="35144" spans="7:12" x14ac:dyDescent="0.15">
      <c r="G35144"/>
      <c r="H35144"/>
      <c r="I35144"/>
      <c r="J35144"/>
      <c r="K35144"/>
      <c r="L35144" s="172"/>
    </row>
    <row r="35145" spans="7:12" x14ac:dyDescent="0.15">
      <c r="G35145"/>
      <c r="H35145"/>
      <c r="I35145"/>
      <c r="J35145"/>
      <c r="K35145"/>
      <c r="L35145" s="172"/>
    </row>
    <row r="35146" spans="7:12" x14ac:dyDescent="0.15">
      <c r="G35146"/>
      <c r="H35146"/>
      <c r="I35146"/>
      <c r="J35146"/>
      <c r="K35146"/>
      <c r="L35146" s="172"/>
    </row>
    <row r="35147" spans="7:12" x14ac:dyDescent="0.15">
      <c r="G35147"/>
      <c r="H35147"/>
      <c r="I35147"/>
      <c r="J35147"/>
      <c r="K35147"/>
      <c r="L35147" s="172"/>
    </row>
    <row r="35148" spans="7:12" x14ac:dyDescent="0.15">
      <c r="G35148"/>
      <c r="H35148"/>
      <c r="I35148"/>
      <c r="J35148"/>
      <c r="K35148"/>
      <c r="L35148" s="172"/>
    </row>
    <row r="35149" spans="7:12" x14ac:dyDescent="0.15">
      <c r="G35149"/>
      <c r="H35149"/>
      <c r="I35149"/>
      <c r="J35149"/>
      <c r="K35149"/>
      <c r="L35149" s="172"/>
    </row>
    <row r="35150" spans="7:12" x14ac:dyDescent="0.15">
      <c r="G35150"/>
      <c r="H35150"/>
      <c r="I35150"/>
      <c r="J35150"/>
      <c r="K35150"/>
      <c r="L35150" s="172"/>
    </row>
    <row r="35151" spans="7:12" x14ac:dyDescent="0.15">
      <c r="G35151"/>
      <c r="H35151"/>
      <c r="I35151"/>
      <c r="J35151"/>
      <c r="K35151"/>
      <c r="L35151" s="172"/>
    </row>
    <row r="35152" spans="7:12" x14ac:dyDescent="0.15">
      <c r="G35152"/>
      <c r="H35152"/>
      <c r="I35152"/>
      <c r="J35152"/>
      <c r="K35152"/>
      <c r="L35152" s="172"/>
    </row>
    <row r="35153" spans="7:12" x14ac:dyDescent="0.15">
      <c r="G35153"/>
      <c r="H35153"/>
      <c r="I35153"/>
      <c r="J35153"/>
      <c r="K35153"/>
      <c r="L35153" s="172"/>
    </row>
    <row r="35154" spans="7:12" x14ac:dyDescent="0.15">
      <c r="G35154"/>
      <c r="H35154"/>
      <c r="I35154"/>
      <c r="J35154"/>
      <c r="K35154"/>
      <c r="L35154" s="172"/>
    </row>
    <row r="35155" spans="7:12" x14ac:dyDescent="0.15">
      <c r="G35155"/>
      <c r="H35155"/>
      <c r="I35155"/>
      <c r="J35155"/>
      <c r="K35155"/>
      <c r="L35155" s="172"/>
    </row>
    <row r="35156" spans="7:12" x14ac:dyDescent="0.15">
      <c r="G35156"/>
      <c r="H35156"/>
      <c r="I35156"/>
      <c r="J35156"/>
      <c r="K35156"/>
      <c r="L35156" s="172"/>
    </row>
    <row r="35157" spans="7:12" x14ac:dyDescent="0.15">
      <c r="G35157"/>
      <c r="H35157"/>
      <c r="I35157"/>
      <c r="J35157"/>
      <c r="K35157"/>
      <c r="L35157" s="172"/>
    </row>
    <row r="35158" spans="7:12" x14ac:dyDescent="0.15">
      <c r="G35158"/>
      <c r="H35158"/>
      <c r="I35158"/>
      <c r="J35158"/>
      <c r="K35158"/>
      <c r="L35158" s="172"/>
    </row>
    <row r="35159" spans="7:12" x14ac:dyDescent="0.15">
      <c r="G35159"/>
      <c r="H35159"/>
      <c r="I35159"/>
      <c r="J35159"/>
      <c r="K35159"/>
      <c r="L35159" s="172"/>
    </row>
    <row r="35160" spans="7:12" x14ac:dyDescent="0.15">
      <c r="G35160"/>
      <c r="H35160"/>
      <c r="I35160"/>
      <c r="J35160"/>
      <c r="K35160"/>
      <c r="L35160" s="172"/>
    </row>
    <row r="35161" spans="7:12" x14ac:dyDescent="0.15">
      <c r="G35161"/>
      <c r="H35161"/>
      <c r="I35161"/>
      <c r="J35161"/>
      <c r="K35161"/>
      <c r="L35161" s="172"/>
    </row>
    <row r="35162" spans="7:12" x14ac:dyDescent="0.15">
      <c r="G35162"/>
      <c r="H35162"/>
      <c r="I35162"/>
      <c r="J35162"/>
      <c r="K35162"/>
      <c r="L35162" s="172"/>
    </row>
    <row r="35163" spans="7:12" x14ac:dyDescent="0.15">
      <c r="G35163"/>
      <c r="H35163"/>
      <c r="I35163"/>
      <c r="J35163"/>
      <c r="K35163"/>
      <c r="L35163" s="172"/>
    </row>
    <row r="35164" spans="7:12" x14ac:dyDescent="0.15">
      <c r="G35164"/>
      <c r="H35164"/>
      <c r="I35164"/>
      <c r="J35164"/>
      <c r="K35164"/>
      <c r="L35164" s="172"/>
    </row>
    <row r="35165" spans="7:12" x14ac:dyDescent="0.15">
      <c r="G35165"/>
      <c r="H35165"/>
      <c r="I35165"/>
      <c r="J35165"/>
      <c r="K35165"/>
      <c r="L35165" s="172"/>
    </row>
    <row r="35166" spans="7:12" x14ac:dyDescent="0.15">
      <c r="G35166"/>
      <c r="H35166"/>
      <c r="I35166"/>
      <c r="J35166"/>
      <c r="K35166"/>
      <c r="L35166" s="172"/>
    </row>
    <row r="35167" spans="7:12" x14ac:dyDescent="0.15">
      <c r="G35167"/>
      <c r="H35167"/>
      <c r="I35167"/>
      <c r="J35167"/>
      <c r="K35167"/>
      <c r="L35167" s="172"/>
    </row>
    <row r="35168" spans="7:12" x14ac:dyDescent="0.15">
      <c r="G35168"/>
      <c r="H35168"/>
      <c r="I35168"/>
      <c r="J35168"/>
      <c r="K35168"/>
      <c r="L35168" s="172"/>
    </row>
    <row r="35169" spans="7:12" x14ac:dyDescent="0.15">
      <c r="G35169"/>
      <c r="H35169"/>
      <c r="I35169"/>
      <c r="J35169"/>
      <c r="K35169"/>
      <c r="L35169" s="172"/>
    </row>
    <row r="35170" spans="7:12" x14ac:dyDescent="0.15">
      <c r="G35170"/>
      <c r="H35170"/>
      <c r="I35170"/>
      <c r="J35170"/>
      <c r="K35170"/>
      <c r="L35170" s="172"/>
    </row>
    <row r="35171" spans="7:12" x14ac:dyDescent="0.15">
      <c r="G35171"/>
      <c r="H35171"/>
      <c r="I35171"/>
      <c r="J35171"/>
      <c r="K35171"/>
      <c r="L35171" s="172"/>
    </row>
    <row r="35172" spans="7:12" x14ac:dyDescent="0.15">
      <c r="G35172"/>
      <c r="H35172"/>
      <c r="I35172"/>
      <c r="J35172"/>
      <c r="K35172"/>
      <c r="L35172" s="172"/>
    </row>
    <row r="35173" spans="7:12" x14ac:dyDescent="0.15">
      <c r="G35173"/>
      <c r="H35173"/>
      <c r="I35173"/>
      <c r="J35173"/>
      <c r="K35173"/>
      <c r="L35173" s="172"/>
    </row>
    <row r="35174" spans="7:12" x14ac:dyDescent="0.15">
      <c r="G35174"/>
      <c r="H35174"/>
      <c r="I35174"/>
      <c r="J35174"/>
      <c r="K35174"/>
      <c r="L35174" s="172"/>
    </row>
    <row r="35175" spans="7:12" x14ac:dyDescent="0.15">
      <c r="G35175"/>
      <c r="H35175"/>
      <c r="I35175"/>
      <c r="J35175"/>
      <c r="K35175"/>
      <c r="L35175" s="172"/>
    </row>
    <row r="35176" spans="7:12" x14ac:dyDescent="0.15">
      <c r="G35176"/>
      <c r="H35176"/>
      <c r="I35176"/>
      <c r="J35176"/>
      <c r="K35176"/>
      <c r="L35176" s="172"/>
    </row>
    <row r="35177" spans="7:12" x14ac:dyDescent="0.15">
      <c r="G35177"/>
      <c r="H35177"/>
      <c r="I35177"/>
      <c r="J35177"/>
      <c r="K35177"/>
      <c r="L35177" s="172"/>
    </row>
    <row r="35178" spans="7:12" x14ac:dyDescent="0.15">
      <c r="G35178"/>
      <c r="H35178"/>
      <c r="I35178"/>
      <c r="J35178"/>
      <c r="K35178"/>
      <c r="L35178" s="172"/>
    </row>
    <row r="35179" spans="7:12" x14ac:dyDescent="0.15">
      <c r="G35179"/>
      <c r="H35179"/>
      <c r="I35179"/>
      <c r="J35179"/>
      <c r="K35179"/>
      <c r="L35179" s="172"/>
    </row>
    <row r="35180" spans="7:12" x14ac:dyDescent="0.15">
      <c r="G35180"/>
      <c r="H35180"/>
      <c r="I35180"/>
      <c r="J35180"/>
      <c r="K35180"/>
      <c r="L35180" s="172"/>
    </row>
    <row r="35181" spans="7:12" x14ac:dyDescent="0.15">
      <c r="G35181"/>
      <c r="H35181"/>
      <c r="I35181"/>
      <c r="J35181"/>
      <c r="K35181"/>
      <c r="L35181" s="172"/>
    </row>
    <row r="35182" spans="7:12" x14ac:dyDescent="0.15">
      <c r="G35182"/>
      <c r="H35182"/>
      <c r="I35182"/>
      <c r="J35182"/>
      <c r="K35182"/>
      <c r="L35182" s="172"/>
    </row>
    <row r="35183" spans="7:12" x14ac:dyDescent="0.15">
      <c r="G35183"/>
      <c r="H35183"/>
      <c r="I35183"/>
      <c r="J35183"/>
      <c r="K35183"/>
      <c r="L35183" s="172"/>
    </row>
    <row r="35184" spans="7:12" x14ac:dyDescent="0.15">
      <c r="G35184"/>
      <c r="H35184"/>
      <c r="I35184"/>
      <c r="J35184"/>
      <c r="K35184"/>
      <c r="L35184" s="172"/>
    </row>
    <row r="35185" spans="7:12" x14ac:dyDescent="0.15">
      <c r="G35185"/>
      <c r="H35185"/>
      <c r="I35185"/>
      <c r="J35185"/>
      <c r="K35185"/>
      <c r="L35185" s="172"/>
    </row>
    <row r="35186" spans="7:12" x14ac:dyDescent="0.15">
      <c r="G35186"/>
      <c r="H35186"/>
      <c r="I35186"/>
      <c r="J35186"/>
      <c r="K35186"/>
      <c r="L35186" s="172"/>
    </row>
    <row r="35187" spans="7:12" x14ac:dyDescent="0.15">
      <c r="G35187"/>
      <c r="H35187"/>
      <c r="I35187"/>
      <c r="J35187"/>
      <c r="K35187"/>
      <c r="L35187" s="172"/>
    </row>
    <row r="35188" spans="7:12" x14ac:dyDescent="0.15">
      <c r="G35188"/>
      <c r="H35188"/>
      <c r="I35188"/>
      <c r="J35188"/>
      <c r="K35188"/>
      <c r="L35188" s="172"/>
    </row>
    <row r="35189" spans="7:12" x14ac:dyDescent="0.15">
      <c r="G35189"/>
      <c r="H35189"/>
      <c r="I35189"/>
      <c r="J35189"/>
      <c r="K35189"/>
      <c r="L35189" s="172"/>
    </row>
    <row r="35190" spans="7:12" x14ac:dyDescent="0.15">
      <c r="G35190"/>
      <c r="H35190"/>
      <c r="I35190"/>
      <c r="J35190"/>
      <c r="K35190"/>
      <c r="L35190" s="172"/>
    </row>
    <row r="35191" spans="7:12" x14ac:dyDescent="0.15">
      <c r="G35191"/>
      <c r="H35191"/>
      <c r="I35191"/>
      <c r="J35191"/>
      <c r="K35191"/>
      <c r="L35191" s="172"/>
    </row>
    <row r="35192" spans="7:12" x14ac:dyDescent="0.15">
      <c r="G35192"/>
      <c r="H35192"/>
      <c r="I35192"/>
      <c r="J35192"/>
      <c r="K35192"/>
      <c r="L35192" s="172"/>
    </row>
    <row r="35193" spans="7:12" x14ac:dyDescent="0.15">
      <c r="G35193"/>
      <c r="H35193"/>
      <c r="I35193"/>
      <c r="J35193"/>
      <c r="K35193"/>
      <c r="L35193" s="172"/>
    </row>
    <row r="35194" spans="7:12" x14ac:dyDescent="0.15">
      <c r="G35194"/>
      <c r="H35194"/>
      <c r="I35194"/>
      <c r="J35194"/>
      <c r="K35194"/>
      <c r="L35194" s="172"/>
    </row>
    <row r="35195" spans="7:12" x14ac:dyDescent="0.15">
      <c r="G35195"/>
      <c r="H35195"/>
      <c r="I35195"/>
      <c r="J35195"/>
      <c r="K35195"/>
      <c r="L35195" s="172"/>
    </row>
    <row r="35196" spans="7:12" x14ac:dyDescent="0.15">
      <c r="G35196"/>
      <c r="H35196"/>
      <c r="I35196"/>
      <c r="J35196"/>
      <c r="K35196"/>
      <c r="L35196" s="172"/>
    </row>
    <row r="35197" spans="7:12" x14ac:dyDescent="0.15">
      <c r="G35197"/>
      <c r="H35197"/>
      <c r="I35197"/>
      <c r="J35197"/>
      <c r="K35197"/>
      <c r="L35197" s="172"/>
    </row>
    <row r="35198" spans="7:12" x14ac:dyDescent="0.15">
      <c r="G35198"/>
      <c r="H35198"/>
      <c r="I35198"/>
      <c r="J35198"/>
      <c r="K35198"/>
      <c r="L35198" s="172"/>
    </row>
    <row r="35199" spans="7:12" x14ac:dyDescent="0.15">
      <c r="G35199"/>
      <c r="H35199"/>
      <c r="I35199"/>
      <c r="J35199"/>
      <c r="K35199"/>
      <c r="L35199" s="172"/>
    </row>
    <row r="35200" spans="7:12" x14ac:dyDescent="0.15">
      <c r="G35200"/>
      <c r="H35200"/>
      <c r="I35200"/>
      <c r="J35200"/>
      <c r="K35200"/>
      <c r="L35200" s="172"/>
    </row>
    <row r="35201" spans="7:12" x14ac:dyDescent="0.15">
      <c r="G35201"/>
      <c r="H35201"/>
      <c r="I35201"/>
      <c r="J35201"/>
      <c r="K35201"/>
      <c r="L35201" s="172"/>
    </row>
    <row r="35202" spans="7:12" x14ac:dyDescent="0.15">
      <c r="G35202"/>
      <c r="H35202"/>
      <c r="I35202"/>
      <c r="J35202"/>
      <c r="K35202"/>
      <c r="L35202" s="172"/>
    </row>
    <row r="35203" spans="7:12" x14ac:dyDescent="0.15">
      <c r="G35203"/>
      <c r="H35203"/>
      <c r="I35203"/>
      <c r="J35203"/>
      <c r="K35203"/>
      <c r="L35203" s="172"/>
    </row>
    <row r="35204" spans="7:12" x14ac:dyDescent="0.15">
      <c r="G35204"/>
      <c r="H35204"/>
      <c r="I35204"/>
      <c r="J35204"/>
      <c r="K35204"/>
      <c r="L35204" s="172"/>
    </row>
    <row r="35205" spans="7:12" x14ac:dyDescent="0.15">
      <c r="G35205"/>
      <c r="H35205"/>
      <c r="I35205"/>
      <c r="J35205"/>
      <c r="K35205"/>
      <c r="L35205" s="172"/>
    </row>
    <row r="35206" spans="7:12" x14ac:dyDescent="0.15">
      <c r="G35206"/>
      <c r="H35206"/>
      <c r="I35206"/>
      <c r="J35206"/>
      <c r="K35206"/>
      <c r="L35206" s="172"/>
    </row>
    <row r="35207" spans="7:12" x14ac:dyDescent="0.15">
      <c r="G35207"/>
      <c r="H35207"/>
      <c r="I35207"/>
      <c r="J35207"/>
      <c r="K35207"/>
      <c r="L35207" s="172"/>
    </row>
    <row r="35208" spans="7:12" x14ac:dyDescent="0.15">
      <c r="G35208"/>
      <c r="H35208"/>
      <c r="I35208"/>
      <c r="J35208"/>
      <c r="K35208"/>
      <c r="L35208" s="172"/>
    </row>
    <row r="35209" spans="7:12" x14ac:dyDescent="0.15">
      <c r="G35209"/>
      <c r="H35209"/>
      <c r="I35209"/>
      <c r="J35209"/>
      <c r="K35209"/>
      <c r="L35209" s="172"/>
    </row>
    <row r="35210" spans="7:12" x14ac:dyDescent="0.15">
      <c r="G35210"/>
      <c r="H35210"/>
      <c r="I35210"/>
      <c r="J35210"/>
      <c r="K35210"/>
      <c r="L35210" s="172"/>
    </row>
    <row r="35211" spans="7:12" x14ac:dyDescent="0.15">
      <c r="G35211"/>
      <c r="H35211"/>
      <c r="I35211"/>
      <c r="J35211"/>
      <c r="K35211"/>
      <c r="L35211" s="172"/>
    </row>
    <row r="35212" spans="7:12" x14ac:dyDescent="0.15">
      <c r="G35212"/>
      <c r="H35212"/>
      <c r="I35212"/>
      <c r="J35212"/>
      <c r="K35212"/>
      <c r="L35212" s="172"/>
    </row>
    <row r="35213" spans="7:12" x14ac:dyDescent="0.15">
      <c r="G35213"/>
      <c r="H35213"/>
      <c r="I35213"/>
      <c r="J35213"/>
      <c r="K35213"/>
      <c r="L35213" s="172"/>
    </row>
    <row r="35214" spans="7:12" x14ac:dyDescent="0.15">
      <c r="G35214"/>
      <c r="H35214"/>
      <c r="I35214"/>
      <c r="J35214"/>
      <c r="K35214"/>
      <c r="L35214" s="172"/>
    </row>
    <row r="35215" spans="7:12" x14ac:dyDescent="0.15">
      <c r="G35215"/>
      <c r="H35215"/>
      <c r="I35215"/>
      <c r="J35215"/>
      <c r="K35215"/>
      <c r="L35215" s="172"/>
    </row>
    <row r="35216" spans="7:12" x14ac:dyDescent="0.15">
      <c r="G35216"/>
      <c r="H35216"/>
      <c r="I35216"/>
      <c r="J35216"/>
      <c r="K35216"/>
      <c r="L35216" s="172"/>
    </row>
    <row r="35217" spans="7:12" x14ac:dyDescent="0.15">
      <c r="G35217"/>
      <c r="H35217"/>
      <c r="I35217"/>
      <c r="J35217"/>
      <c r="K35217"/>
      <c r="L35217" s="172"/>
    </row>
    <row r="35218" spans="7:12" x14ac:dyDescent="0.15">
      <c r="G35218"/>
      <c r="H35218"/>
      <c r="I35218"/>
      <c r="J35218"/>
      <c r="K35218"/>
      <c r="L35218" s="172"/>
    </row>
    <row r="35219" spans="7:12" x14ac:dyDescent="0.15">
      <c r="G35219"/>
      <c r="H35219"/>
      <c r="I35219"/>
      <c r="J35219"/>
      <c r="K35219"/>
      <c r="L35219" s="172"/>
    </row>
    <row r="35220" spans="7:12" x14ac:dyDescent="0.15">
      <c r="G35220"/>
      <c r="H35220"/>
      <c r="I35220"/>
      <c r="J35220"/>
      <c r="K35220"/>
      <c r="L35220" s="172"/>
    </row>
    <row r="35221" spans="7:12" x14ac:dyDescent="0.15">
      <c r="G35221"/>
      <c r="H35221"/>
      <c r="I35221"/>
      <c r="J35221"/>
      <c r="K35221"/>
      <c r="L35221" s="172"/>
    </row>
    <row r="35222" spans="7:12" x14ac:dyDescent="0.15">
      <c r="G35222"/>
      <c r="H35222"/>
      <c r="I35222"/>
      <c r="J35222"/>
      <c r="K35222"/>
      <c r="L35222" s="172"/>
    </row>
    <row r="35223" spans="7:12" x14ac:dyDescent="0.15">
      <c r="G35223"/>
      <c r="H35223"/>
      <c r="I35223"/>
      <c r="J35223"/>
      <c r="K35223"/>
      <c r="L35223" s="172"/>
    </row>
    <row r="35224" spans="7:12" x14ac:dyDescent="0.15">
      <c r="G35224"/>
      <c r="H35224"/>
      <c r="I35224"/>
      <c r="J35224"/>
      <c r="K35224"/>
      <c r="L35224" s="172"/>
    </row>
    <row r="35225" spans="7:12" x14ac:dyDescent="0.15">
      <c r="G35225"/>
      <c r="H35225"/>
      <c r="I35225"/>
      <c r="J35225"/>
      <c r="K35225"/>
      <c r="L35225" s="172"/>
    </row>
    <row r="35226" spans="7:12" x14ac:dyDescent="0.15">
      <c r="G35226"/>
      <c r="H35226"/>
      <c r="I35226"/>
      <c r="J35226"/>
      <c r="K35226"/>
      <c r="L35226" s="172"/>
    </row>
    <row r="35227" spans="7:12" x14ac:dyDescent="0.15">
      <c r="G35227"/>
      <c r="H35227"/>
      <c r="I35227"/>
      <c r="J35227"/>
      <c r="K35227"/>
      <c r="L35227" s="172"/>
    </row>
    <row r="35228" spans="7:12" x14ac:dyDescent="0.15">
      <c r="G35228"/>
      <c r="H35228"/>
      <c r="I35228"/>
      <c r="J35228"/>
      <c r="K35228"/>
      <c r="L35228" s="172"/>
    </row>
    <row r="35229" spans="7:12" x14ac:dyDescent="0.15">
      <c r="G35229"/>
      <c r="H35229"/>
      <c r="I35229"/>
      <c r="J35229"/>
      <c r="K35229"/>
      <c r="L35229" s="172"/>
    </row>
    <row r="35230" spans="7:12" x14ac:dyDescent="0.15">
      <c r="G35230"/>
      <c r="H35230"/>
      <c r="I35230"/>
      <c r="J35230"/>
      <c r="K35230"/>
      <c r="L35230" s="172"/>
    </row>
    <row r="35231" spans="7:12" x14ac:dyDescent="0.15">
      <c r="G35231"/>
      <c r="H35231"/>
      <c r="I35231"/>
      <c r="J35231"/>
      <c r="K35231"/>
      <c r="L35231" s="172"/>
    </row>
    <row r="35232" spans="7:12" x14ac:dyDescent="0.15">
      <c r="G35232"/>
      <c r="H35232"/>
      <c r="I35232"/>
      <c r="J35232"/>
      <c r="K35232"/>
      <c r="L35232" s="172"/>
    </row>
    <row r="35233" spans="7:12" x14ac:dyDescent="0.15">
      <c r="G35233"/>
      <c r="H35233"/>
      <c r="I35233"/>
      <c r="J35233"/>
      <c r="K35233"/>
      <c r="L35233" s="172"/>
    </row>
    <row r="35234" spans="7:12" x14ac:dyDescent="0.15">
      <c r="G35234"/>
      <c r="H35234"/>
      <c r="I35234"/>
      <c r="J35234"/>
      <c r="K35234"/>
      <c r="L35234" s="172"/>
    </row>
    <row r="35235" spans="7:12" x14ac:dyDescent="0.15">
      <c r="G35235"/>
      <c r="H35235"/>
      <c r="I35235"/>
      <c r="J35235"/>
      <c r="K35235"/>
      <c r="L35235" s="172"/>
    </row>
    <row r="35236" spans="7:12" x14ac:dyDescent="0.15">
      <c r="G35236"/>
      <c r="H35236"/>
      <c r="I35236"/>
      <c r="J35236"/>
      <c r="K35236"/>
      <c r="L35236" s="172"/>
    </row>
    <row r="35237" spans="7:12" x14ac:dyDescent="0.15">
      <c r="G35237"/>
      <c r="H35237"/>
      <c r="I35237"/>
      <c r="J35237"/>
      <c r="K35237"/>
      <c r="L35237" s="172"/>
    </row>
    <row r="35238" spans="7:12" x14ac:dyDescent="0.15">
      <c r="G35238"/>
      <c r="H35238"/>
      <c r="I35238"/>
      <c r="J35238"/>
      <c r="K35238"/>
      <c r="L35238" s="172"/>
    </row>
    <row r="35239" spans="7:12" x14ac:dyDescent="0.15">
      <c r="G35239"/>
      <c r="H35239"/>
      <c r="I35239"/>
      <c r="J35239"/>
      <c r="K35239"/>
      <c r="L35239" s="172"/>
    </row>
    <row r="35240" spans="7:12" x14ac:dyDescent="0.15">
      <c r="G35240"/>
      <c r="H35240"/>
      <c r="I35240"/>
      <c r="J35240"/>
      <c r="K35240"/>
      <c r="L35240" s="172"/>
    </row>
    <row r="35241" spans="7:12" x14ac:dyDescent="0.15">
      <c r="G35241"/>
      <c r="H35241"/>
      <c r="I35241"/>
      <c r="J35241"/>
      <c r="K35241"/>
      <c r="L35241" s="172"/>
    </row>
    <row r="35242" spans="7:12" x14ac:dyDescent="0.15">
      <c r="G35242"/>
      <c r="H35242"/>
      <c r="I35242"/>
      <c r="J35242"/>
      <c r="K35242"/>
      <c r="L35242" s="172"/>
    </row>
    <row r="35243" spans="7:12" x14ac:dyDescent="0.15">
      <c r="G35243"/>
      <c r="H35243"/>
      <c r="I35243"/>
      <c r="J35243"/>
      <c r="K35243"/>
      <c r="L35243" s="172"/>
    </row>
    <row r="35244" spans="7:12" x14ac:dyDescent="0.15">
      <c r="G35244"/>
      <c r="H35244"/>
      <c r="I35244"/>
      <c r="J35244"/>
      <c r="K35244"/>
      <c r="L35244" s="172"/>
    </row>
    <row r="35245" spans="7:12" x14ac:dyDescent="0.15">
      <c r="G35245"/>
      <c r="H35245"/>
      <c r="I35245"/>
      <c r="J35245"/>
      <c r="K35245"/>
      <c r="L35245" s="172"/>
    </row>
    <row r="35246" spans="7:12" x14ac:dyDescent="0.15">
      <c r="G35246"/>
      <c r="H35246"/>
      <c r="I35246"/>
      <c r="J35246"/>
      <c r="K35246"/>
      <c r="L35246" s="172"/>
    </row>
    <row r="35247" spans="7:12" x14ac:dyDescent="0.15">
      <c r="G35247"/>
      <c r="H35247"/>
      <c r="I35247"/>
      <c r="J35247"/>
      <c r="K35247"/>
      <c r="L35247" s="172"/>
    </row>
    <row r="35248" spans="7:12" x14ac:dyDescent="0.15">
      <c r="G35248"/>
      <c r="H35248"/>
      <c r="I35248"/>
      <c r="J35248"/>
      <c r="K35248"/>
      <c r="L35248" s="172"/>
    </row>
    <row r="35249" spans="7:12" x14ac:dyDescent="0.15">
      <c r="G35249"/>
      <c r="H35249"/>
      <c r="I35249"/>
      <c r="J35249"/>
      <c r="K35249"/>
      <c r="L35249" s="172"/>
    </row>
    <row r="35250" spans="7:12" x14ac:dyDescent="0.15">
      <c r="G35250"/>
      <c r="H35250"/>
      <c r="I35250"/>
      <c r="J35250"/>
      <c r="K35250"/>
      <c r="L35250" s="172"/>
    </row>
    <row r="35251" spans="7:12" x14ac:dyDescent="0.15">
      <c r="G35251"/>
      <c r="H35251"/>
      <c r="I35251"/>
      <c r="J35251"/>
      <c r="K35251"/>
      <c r="L35251" s="172"/>
    </row>
    <row r="35252" spans="7:12" x14ac:dyDescent="0.15">
      <c r="G35252"/>
      <c r="H35252"/>
      <c r="I35252"/>
      <c r="J35252"/>
      <c r="K35252"/>
      <c r="L35252" s="172"/>
    </row>
    <row r="35253" spans="7:12" x14ac:dyDescent="0.15">
      <c r="G35253"/>
      <c r="H35253"/>
      <c r="I35253"/>
      <c r="J35253"/>
      <c r="K35253"/>
      <c r="L35253" s="172"/>
    </row>
    <row r="35254" spans="7:12" x14ac:dyDescent="0.15">
      <c r="G35254"/>
      <c r="H35254"/>
      <c r="I35254"/>
      <c r="J35254"/>
      <c r="K35254"/>
      <c r="L35254" s="172"/>
    </row>
    <row r="35255" spans="7:12" x14ac:dyDescent="0.15">
      <c r="G35255"/>
      <c r="H35255"/>
      <c r="I35255"/>
      <c r="J35255"/>
      <c r="K35255"/>
      <c r="L35255" s="172"/>
    </row>
    <row r="35256" spans="7:12" x14ac:dyDescent="0.15">
      <c r="G35256"/>
      <c r="H35256"/>
      <c r="I35256"/>
      <c r="J35256"/>
      <c r="K35256"/>
      <c r="L35256" s="172"/>
    </row>
    <row r="35257" spans="7:12" x14ac:dyDescent="0.15">
      <c r="G35257"/>
      <c r="H35257"/>
      <c r="I35257"/>
      <c r="J35257"/>
      <c r="K35257"/>
      <c r="L35257" s="172"/>
    </row>
    <row r="35258" spans="7:12" x14ac:dyDescent="0.15">
      <c r="G35258"/>
      <c r="H35258"/>
      <c r="I35258"/>
      <c r="J35258"/>
      <c r="K35258"/>
      <c r="L35258" s="172"/>
    </row>
    <row r="35259" spans="7:12" x14ac:dyDescent="0.15">
      <c r="G35259"/>
      <c r="H35259"/>
      <c r="I35259"/>
      <c r="J35259"/>
      <c r="K35259"/>
      <c r="L35259" s="172"/>
    </row>
    <row r="35260" spans="7:12" x14ac:dyDescent="0.15">
      <c r="G35260"/>
      <c r="H35260"/>
      <c r="I35260"/>
      <c r="J35260"/>
      <c r="K35260"/>
      <c r="L35260" s="172"/>
    </row>
    <row r="35261" spans="7:12" x14ac:dyDescent="0.15">
      <c r="G35261"/>
      <c r="H35261"/>
      <c r="I35261"/>
      <c r="J35261"/>
      <c r="K35261"/>
      <c r="L35261" s="172"/>
    </row>
    <row r="35262" spans="7:12" x14ac:dyDescent="0.15">
      <c r="G35262"/>
      <c r="H35262"/>
      <c r="I35262"/>
      <c r="J35262"/>
      <c r="K35262"/>
      <c r="L35262" s="172"/>
    </row>
    <row r="35263" spans="7:12" x14ac:dyDescent="0.15">
      <c r="G35263"/>
      <c r="H35263"/>
      <c r="I35263"/>
      <c r="J35263"/>
      <c r="K35263"/>
      <c r="L35263" s="172"/>
    </row>
    <row r="35264" spans="7:12" x14ac:dyDescent="0.15">
      <c r="G35264"/>
      <c r="H35264"/>
      <c r="I35264"/>
      <c r="J35264"/>
      <c r="K35264"/>
      <c r="L35264" s="172"/>
    </row>
    <row r="35265" spans="7:12" x14ac:dyDescent="0.15">
      <c r="G35265"/>
      <c r="H35265"/>
      <c r="I35265"/>
      <c r="J35265"/>
      <c r="K35265"/>
      <c r="L35265" s="172"/>
    </row>
    <row r="35266" spans="7:12" x14ac:dyDescent="0.15">
      <c r="G35266"/>
      <c r="H35266"/>
      <c r="I35266"/>
      <c r="J35266"/>
      <c r="K35266"/>
      <c r="L35266" s="172"/>
    </row>
    <row r="35267" spans="7:12" x14ac:dyDescent="0.15">
      <c r="G35267"/>
      <c r="H35267"/>
      <c r="I35267"/>
      <c r="J35267"/>
      <c r="K35267"/>
      <c r="L35267" s="172"/>
    </row>
    <row r="35268" spans="7:12" x14ac:dyDescent="0.15">
      <c r="G35268"/>
      <c r="H35268"/>
      <c r="I35268"/>
      <c r="J35268"/>
      <c r="K35268"/>
      <c r="L35268" s="172"/>
    </row>
    <row r="35269" spans="7:12" x14ac:dyDescent="0.15">
      <c r="G35269"/>
      <c r="H35269"/>
      <c r="I35269"/>
      <c r="J35269"/>
      <c r="K35269"/>
      <c r="L35269" s="172"/>
    </row>
    <row r="35270" spans="7:12" x14ac:dyDescent="0.15">
      <c r="G35270"/>
      <c r="H35270"/>
      <c r="I35270"/>
      <c r="J35270"/>
      <c r="K35270"/>
      <c r="L35270" s="172"/>
    </row>
    <row r="35271" spans="7:12" x14ac:dyDescent="0.15">
      <c r="G35271"/>
      <c r="H35271"/>
      <c r="I35271"/>
      <c r="J35271"/>
      <c r="K35271"/>
      <c r="L35271" s="172"/>
    </row>
    <row r="35272" spans="7:12" x14ac:dyDescent="0.15">
      <c r="G35272"/>
      <c r="H35272"/>
      <c r="I35272"/>
      <c r="J35272"/>
      <c r="K35272"/>
      <c r="L35272" s="172"/>
    </row>
    <row r="35273" spans="7:12" x14ac:dyDescent="0.15">
      <c r="G35273"/>
      <c r="H35273"/>
      <c r="I35273"/>
      <c r="J35273"/>
      <c r="K35273"/>
      <c r="L35273" s="172"/>
    </row>
    <row r="35274" spans="7:12" x14ac:dyDescent="0.15">
      <c r="G35274"/>
      <c r="H35274"/>
      <c r="I35274"/>
      <c r="J35274"/>
      <c r="K35274"/>
      <c r="L35274" s="172"/>
    </row>
    <row r="35275" spans="7:12" x14ac:dyDescent="0.15">
      <c r="G35275"/>
      <c r="H35275"/>
      <c r="I35275"/>
      <c r="J35275"/>
      <c r="K35275"/>
      <c r="L35275" s="172"/>
    </row>
    <row r="35276" spans="7:12" x14ac:dyDescent="0.15">
      <c r="G35276"/>
      <c r="H35276"/>
      <c r="I35276"/>
      <c r="J35276"/>
      <c r="K35276"/>
      <c r="L35276" s="172"/>
    </row>
    <row r="35277" spans="7:12" x14ac:dyDescent="0.15">
      <c r="G35277"/>
      <c r="H35277"/>
      <c r="I35277"/>
      <c r="J35277"/>
      <c r="K35277"/>
      <c r="L35277" s="172"/>
    </row>
    <row r="35278" spans="7:12" x14ac:dyDescent="0.15">
      <c r="G35278"/>
      <c r="H35278"/>
      <c r="I35278"/>
      <c r="J35278"/>
      <c r="K35278"/>
      <c r="L35278" s="172"/>
    </row>
    <row r="35279" spans="7:12" x14ac:dyDescent="0.15">
      <c r="G35279"/>
      <c r="H35279"/>
      <c r="I35279"/>
      <c r="J35279"/>
      <c r="K35279"/>
      <c r="L35279" s="172"/>
    </row>
    <row r="35280" spans="7:12" x14ac:dyDescent="0.15">
      <c r="G35280"/>
      <c r="H35280"/>
      <c r="I35280"/>
      <c r="J35280"/>
      <c r="K35280"/>
      <c r="L35280" s="172"/>
    </row>
    <row r="35281" spans="7:12" x14ac:dyDescent="0.15">
      <c r="G35281"/>
      <c r="H35281"/>
      <c r="I35281"/>
      <c r="J35281"/>
      <c r="K35281"/>
      <c r="L35281" s="172"/>
    </row>
    <row r="35282" spans="7:12" x14ac:dyDescent="0.15">
      <c r="G35282"/>
      <c r="H35282"/>
      <c r="I35282"/>
      <c r="J35282"/>
      <c r="K35282"/>
      <c r="L35282" s="172"/>
    </row>
    <row r="35283" spans="7:12" x14ac:dyDescent="0.15">
      <c r="G35283"/>
      <c r="H35283"/>
      <c r="I35283"/>
      <c r="J35283"/>
      <c r="K35283"/>
      <c r="L35283" s="172"/>
    </row>
    <row r="35284" spans="7:12" x14ac:dyDescent="0.15">
      <c r="G35284"/>
      <c r="H35284"/>
      <c r="I35284"/>
      <c r="J35284"/>
      <c r="K35284"/>
      <c r="L35284" s="172"/>
    </row>
    <row r="35285" spans="7:12" x14ac:dyDescent="0.15">
      <c r="G35285"/>
      <c r="H35285"/>
      <c r="I35285"/>
      <c r="J35285"/>
      <c r="K35285"/>
      <c r="L35285" s="172"/>
    </row>
    <row r="35286" spans="7:12" x14ac:dyDescent="0.15">
      <c r="G35286"/>
      <c r="H35286"/>
      <c r="I35286"/>
      <c r="J35286"/>
      <c r="K35286"/>
      <c r="L35286" s="172"/>
    </row>
    <row r="35287" spans="7:12" x14ac:dyDescent="0.15">
      <c r="G35287"/>
      <c r="H35287"/>
      <c r="I35287"/>
      <c r="J35287"/>
      <c r="K35287"/>
      <c r="L35287" s="172"/>
    </row>
    <row r="35288" spans="7:12" x14ac:dyDescent="0.15">
      <c r="G35288"/>
      <c r="H35288"/>
      <c r="I35288"/>
      <c r="J35288"/>
      <c r="K35288"/>
      <c r="L35288" s="172"/>
    </row>
    <row r="35289" spans="7:12" x14ac:dyDescent="0.15">
      <c r="G35289"/>
      <c r="H35289"/>
      <c r="I35289"/>
      <c r="J35289"/>
      <c r="K35289"/>
      <c r="L35289" s="172"/>
    </row>
    <row r="35290" spans="7:12" x14ac:dyDescent="0.15">
      <c r="G35290"/>
      <c r="H35290"/>
      <c r="I35290"/>
      <c r="J35290"/>
      <c r="K35290"/>
      <c r="L35290" s="172"/>
    </row>
    <row r="35291" spans="7:12" x14ac:dyDescent="0.15">
      <c r="G35291"/>
      <c r="H35291"/>
      <c r="I35291"/>
      <c r="J35291"/>
      <c r="K35291"/>
      <c r="L35291" s="172"/>
    </row>
    <row r="35292" spans="7:12" x14ac:dyDescent="0.15">
      <c r="G35292"/>
      <c r="H35292"/>
      <c r="I35292"/>
      <c r="J35292"/>
      <c r="K35292"/>
      <c r="L35292" s="172"/>
    </row>
    <row r="35293" spans="7:12" x14ac:dyDescent="0.15">
      <c r="G35293"/>
      <c r="H35293"/>
      <c r="I35293"/>
      <c r="J35293"/>
      <c r="K35293"/>
      <c r="L35293" s="172"/>
    </row>
    <row r="35294" spans="7:12" x14ac:dyDescent="0.15">
      <c r="G35294"/>
      <c r="H35294"/>
      <c r="I35294"/>
      <c r="J35294"/>
      <c r="K35294"/>
      <c r="L35294" s="172"/>
    </row>
    <row r="35295" spans="7:12" x14ac:dyDescent="0.15">
      <c r="G35295"/>
      <c r="H35295"/>
      <c r="I35295"/>
      <c r="J35295"/>
      <c r="K35295"/>
      <c r="L35295" s="172"/>
    </row>
    <row r="35296" spans="7:12" x14ac:dyDescent="0.15">
      <c r="G35296"/>
      <c r="H35296"/>
      <c r="I35296"/>
      <c r="J35296"/>
      <c r="K35296"/>
      <c r="L35296" s="172"/>
    </row>
    <row r="35297" spans="7:12" x14ac:dyDescent="0.15">
      <c r="G35297"/>
      <c r="H35297"/>
      <c r="I35297"/>
      <c r="J35297"/>
      <c r="K35297"/>
      <c r="L35297" s="172"/>
    </row>
    <row r="35298" spans="7:12" x14ac:dyDescent="0.15">
      <c r="G35298"/>
      <c r="H35298"/>
      <c r="I35298"/>
      <c r="J35298"/>
      <c r="K35298"/>
      <c r="L35298" s="172"/>
    </row>
    <row r="35299" spans="7:12" x14ac:dyDescent="0.15">
      <c r="G35299"/>
      <c r="H35299"/>
      <c r="I35299"/>
      <c r="J35299"/>
      <c r="K35299"/>
      <c r="L35299" s="172"/>
    </row>
    <row r="35300" spans="7:12" x14ac:dyDescent="0.15">
      <c r="G35300"/>
      <c r="H35300"/>
      <c r="I35300"/>
      <c r="J35300"/>
      <c r="K35300"/>
      <c r="L35300" s="172"/>
    </row>
    <row r="35301" spans="7:12" x14ac:dyDescent="0.15">
      <c r="G35301"/>
      <c r="H35301"/>
      <c r="I35301"/>
      <c r="J35301"/>
      <c r="K35301"/>
      <c r="L35301" s="172"/>
    </row>
    <row r="35302" spans="7:12" x14ac:dyDescent="0.15">
      <c r="G35302"/>
      <c r="H35302"/>
      <c r="I35302"/>
      <c r="J35302"/>
      <c r="K35302"/>
      <c r="L35302" s="172"/>
    </row>
    <row r="35303" spans="7:12" x14ac:dyDescent="0.15">
      <c r="G35303"/>
      <c r="H35303"/>
      <c r="I35303"/>
      <c r="J35303"/>
      <c r="K35303"/>
      <c r="L35303" s="172"/>
    </row>
    <row r="35304" spans="7:12" x14ac:dyDescent="0.15">
      <c r="G35304"/>
      <c r="H35304"/>
      <c r="I35304"/>
      <c r="J35304"/>
      <c r="K35304"/>
      <c r="L35304" s="172"/>
    </row>
    <row r="35305" spans="7:12" x14ac:dyDescent="0.15">
      <c r="G35305"/>
      <c r="H35305"/>
      <c r="I35305"/>
      <c r="J35305"/>
      <c r="K35305"/>
      <c r="L35305" s="172"/>
    </row>
    <row r="35306" spans="7:12" x14ac:dyDescent="0.15">
      <c r="G35306"/>
      <c r="H35306"/>
      <c r="I35306"/>
      <c r="J35306"/>
      <c r="K35306"/>
      <c r="L35306" s="172"/>
    </row>
    <row r="35307" spans="7:12" x14ac:dyDescent="0.15">
      <c r="G35307"/>
      <c r="H35307"/>
      <c r="I35307"/>
      <c r="J35307"/>
      <c r="K35307"/>
      <c r="L35307" s="172"/>
    </row>
    <row r="35308" spans="7:12" x14ac:dyDescent="0.15">
      <c r="G35308"/>
      <c r="H35308"/>
      <c r="I35308"/>
      <c r="J35308"/>
      <c r="K35308"/>
      <c r="L35308" s="172"/>
    </row>
    <row r="35309" spans="7:12" x14ac:dyDescent="0.15">
      <c r="G35309"/>
      <c r="H35309"/>
      <c r="I35309"/>
      <c r="J35309"/>
      <c r="K35309"/>
      <c r="L35309" s="172"/>
    </row>
    <row r="35310" spans="7:12" x14ac:dyDescent="0.15">
      <c r="G35310"/>
      <c r="H35310"/>
      <c r="I35310"/>
      <c r="J35310"/>
      <c r="K35310"/>
      <c r="L35310" s="172"/>
    </row>
    <row r="35311" spans="7:12" x14ac:dyDescent="0.15">
      <c r="G35311"/>
      <c r="H35311"/>
      <c r="I35311"/>
      <c r="J35311"/>
      <c r="K35311"/>
      <c r="L35311" s="172"/>
    </row>
    <row r="35312" spans="7:12" x14ac:dyDescent="0.15">
      <c r="G35312"/>
      <c r="H35312"/>
      <c r="I35312"/>
      <c r="J35312"/>
      <c r="K35312"/>
      <c r="L35312" s="172"/>
    </row>
    <row r="35313" spans="7:12" x14ac:dyDescent="0.15">
      <c r="G35313"/>
      <c r="H35313"/>
      <c r="I35313"/>
      <c r="J35313"/>
      <c r="K35313"/>
      <c r="L35313" s="172"/>
    </row>
    <row r="35314" spans="7:12" x14ac:dyDescent="0.15">
      <c r="G35314"/>
      <c r="H35314"/>
      <c r="I35314"/>
      <c r="J35314"/>
      <c r="K35314"/>
      <c r="L35314" s="172"/>
    </row>
    <row r="35315" spans="7:12" x14ac:dyDescent="0.15">
      <c r="G35315"/>
      <c r="H35315"/>
      <c r="I35315"/>
      <c r="J35315"/>
      <c r="K35315"/>
      <c r="L35315" s="172"/>
    </row>
    <row r="35316" spans="7:12" x14ac:dyDescent="0.15">
      <c r="G35316"/>
      <c r="H35316"/>
      <c r="I35316"/>
      <c r="J35316"/>
      <c r="K35316"/>
      <c r="L35316" s="172"/>
    </row>
    <row r="35317" spans="7:12" x14ac:dyDescent="0.15">
      <c r="G35317"/>
      <c r="H35317"/>
      <c r="I35317"/>
      <c r="J35317"/>
      <c r="K35317"/>
      <c r="L35317" s="172"/>
    </row>
    <row r="35318" spans="7:12" x14ac:dyDescent="0.15">
      <c r="G35318"/>
      <c r="H35318"/>
      <c r="I35318"/>
      <c r="J35318"/>
      <c r="K35318"/>
      <c r="L35318" s="172"/>
    </row>
    <row r="35319" spans="7:12" x14ac:dyDescent="0.15">
      <c r="G35319"/>
      <c r="H35319"/>
      <c r="I35319"/>
      <c r="J35319"/>
      <c r="K35319"/>
      <c r="L35319" s="172"/>
    </row>
    <row r="35320" spans="7:12" x14ac:dyDescent="0.15">
      <c r="G35320"/>
      <c r="H35320"/>
      <c r="I35320"/>
      <c r="J35320"/>
      <c r="K35320"/>
      <c r="L35320" s="172"/>
    </row>
    <row r="35321" spans="7:12" x14ac:dyDescent="0.15">
      <c r="G35321"/>
      <c r="H35321"/>
      <c r="I35321"/>
      <c r="J35321"/>
      <c r="K35321"/>
      <c r="L35321" s="172"/>
    </row>
    <row r="35322" spans="7:12" x14ac:dyDescent="0.15">
      <c r="G35322"/>
      <c r="H35322"/>
      <c r="I35322"/>
      <c r="J35322"/>
      <c r="K35322"/>
      <c r="L35322" s="172"/>
    </row>
    <row r="35323" spans="7:12" x14ac:dyDescent="0.15">
      <c r="G35323"/>
      <c r="H35323"/>
      <c r="I35323"/>
      <c r="J35323"/>
      <c r="K35323"/>
      <c r="L35323" s="172"/>
    </row>
    <row r="35324" spans="7:12" x14ac:dyDescent="0.15">
      <c r="G35324"/>
      <c r="H35324"/>
      <c r="I35324"/>
      <c r="J35324"/>
      <c r="K35324"/>
      <c r="L35324" s="172"/>
    </row>
    <row r="35325" spans="7:12" x14ac:dyDescent="0.15">
      <c r="G35325"/>
      <c r="H35325"/>
      <c r="I35325"/>
      <c r="J35325"/>
      <c r="K35325"/>
      <c r="L35325" s="172"/>
    </row>
    <row r="35326" spans="7:12" x14ac:dyDescent="0.15">
      <c r="G35326"/>
      <c r="H35326"/>
      <c r="I35326"/>
      <c r="J35326"/>
      <c r="K35326"/>
      <c r="L35326" s="172"/>
    </row>
    <row r="35327" spans="7:12" x14ac:dyDescent="0.15">
      <c r="G35327"/>
      <c r="H35327"/>
      <c r="I35327"/>
      <c r="J35327"/>
      <c r="K35327"/>
      <c r="L35327" s="172"/>
    </row>
    <row r="35328" spans="7:12" x14ac:dyDescent="0.15">
      <c r="G35328"/>
      <c r="H35328"/>
      <c r="I35328"/>
      <c r="J35328"/>
      <c r="K35328"/>
      <c r="L35328" s="172"/>
    </row>
    <row r="35329" spans="7:12" x14ac:dyDescent="0.15">
      <c r="G35329"/>
      <c r="H35329"/>
      <c r="I35329"/>
      <c r="J35329"/>
      <c r="K35329"/>
      <c r="L35329" s="172"/>
    </row>
    <row r="35330" spans="7:12" x14ac:dyDescent="0.15">
      <c r="G35330"/>
      <c r="H35330"/>
      <c r="I35330"/>
      <c r="J35330"/>
      <c r="K35330"/>
      <c r="L35330" s="172"/>
    </row>
    <row r="35331" spans="7:12" x14ac:dyDescent="0.15">
      <c r="G35331"/>
      <c r="H35331"/>
      <c r="I35331"/>
      <c r="J35331"/>
      <c r="K35331"/>
      <c r="L35331" s="172"/>
    </row>
    <row r="35332" spans="7:12" x14ac:dyDescent="0.15">
      <c r="G35332"/>
      <c r="H35332"/>
      <c r="I35332"/>
      <c r="J35332"/>
      <c r="K35332"/>
      <c r="L35332" s="172"/>
    </row>
    <row r="35333" spans="7:12" x14ac:dyDescent="0.15">
      <c r="G35333"/>
      <c r="H35333"/>
      <c r="I35333"/>
      <c r="J35333"/>
      <c r="K35333"/>
      <c r="L35333" s="172"/>
    </row>
    <row r="35334" spans="7:12" x14ac:dyDescent="0.15">
      <c r="G35334"/>
      <c r="H35334"/>
      <c r="I35334"/>
      <c r="J35334"/>
      <c r="K35334"/>
      <c r="L35334" s="172"/>
    </row>
    <row r="35335" spans="7:12" x14ac:dyDescent="0.15">
      <c r="G35335"/>
      <c r="H35335"/>
      <c r="I35335"/>
      <c r="J35335"/>
      <c r="K35335"/>
      <c r="L35335" s="172"/>
    </row>
    <row r="35336" spans="7:12" x14ac:dyDescent="0.15">
      <c r="G35336"/>
      <c r="H35336"/>
      <c r="I35336"/>
      <c r="J35336"/>
      <c r="K35336"/>
      <c r="L35336" s="172"/>
    </row>
    <row r="35337" spans="7:12" x14ac:dyDescent="0.15">
      <c r="G35337"/>
      <c r="H35337"/>
      <c r="I35337"/>
      <c r="J35337"/>
      <c r="K35337"/>
      <c r="L35337" s="172"/>
    </row>
    <row r="35338" spans="7:12" x14ac:dyDescent="0.15">
      <c r="G35338"/>
      <c r="H35338"/>
      <c r="I35338"/>
      <c r="J35338"/>
      <c r="K35338"/>
      <c r="L35338" s="172"/>
    </row>
    <row r="35339" spans="7:12" x14ac:dyDescent="0.15">
      <c r="G35339"/>
      <c r="H35339"/>
      <c r="I35339"/>
      <c r="J35339"/>
      <c r="K35339"/>
      <c r="L35339" s="172"/>
    </row>
    <row r="35340" spans="7:12" x14ac:dyDescent="0.15">
      <c r="G35340"/>
      <c r="H35340"/>
      <c r="I35340"/>
      <c r="J35340"/>
      <c r="K35340"/>
      <c r="L35340" s="172"/>
    </row>
    <row r="35341" spans="7:12" x14ac:dyDescent="0.15">
      <c r="G35341"/>
      <c r="H35341"/>
      <c r="I35341"/>
      <c r="J35341"/>
      <c r="K35341"/>
      <c r="L35341" s="172"/>
    </row>
    <row r="35342" spans="7:12" x14ac:dyDescent="0.15">
      <c r="G35342"/>
      <c r="H35342"/>
      <c r="I35342"/>
      <c r="J35342"/>
      <c r="K35342"/>
      <c r="L35342" s="172"/>
    </row>
    <row r="35343" spans="7:12" x14ac:dyDescent="0.15">
      <c r="G35343"/>
      <c r="H35343"/>
      <c r="I35343"/>
      <c r="J35343"/>
      <c r="K35343"/>
      <c r="L35343" s="172"/>
    </row>
    <row r="35344" spans="7:12" x14ac:dyDescent="0.15">
      <c r="G35344"/>
      <c r="H35344"/>
      <c r="I35344"/>
      <c r="J35344"/>
      <c r="K35344"/>
      <c r="L35344" s="172"/>
    </row>
    <row r="35345" spans="7:12" x14ac:dyDescent="0.15">
      <c r="G35345"/>
      <c r="H35345"/>
      <c r="I35345"/>
      <c r="J35345"/>
      <c r="K35345"/>
      <c r="L35345" s="172"/>
    </row>
    <row r="35346" spans="7:12" x14ac:dyDescent="0.15">
      <c r="G35346"/>
      <c r="H35346"/>
      <c r="I35346"/>
      <c r="J35346"/>
      <c r="K35346"/>
      <c r="L35346" s="172"/>
    </row>
    <row r="35347" spans="7:12" x14ac:dyDescent="0.15">
      <c r="G35347"/>
      <c r="H35347"/>
      <c r="I35347"/>
      <c r="J35347"/>
      <c r="K35347"/>
      <c r="L35347" s="172"/>
    </row>
    <row r="35348" spans="7:12" x14ac:dyDescent="0.15">
      <c r="G35348"/>
      <c r="H35348"/>
      <c r="I35348"/>
      <c r="J35348"/>
      <c r="K35348"/>
      <c r="L35348" s="172"/>
    </row>
    <row r="35349" spans="7:12" x14ac:dyDescent="0.15">
      <c r="G35349"/>
      <c r="H35349"/>
      <c r="I35349"/>
      <c r="J35349"/>
      <c r="K35349"/>
      <c r="L35349" s="172"/>
    </row>
    <row r="35350" spans="7:12" x14ac:dyDescent="0.15">
      <c r="G35350"/>
      <c r="H35350"/>
      <c r="I35350"/>
      <c r="J35350"/>
      <c r="K35350"/>
      <c r="L35350" s="172"/>
    </row>
    <row r="35351" spans="7:12" x14ac:dyDescent="0.15">
      <c r="G35351"/>
      <c r="H35351"/>
      <c r="I35351"/>
      <c r="J35351"/>
      <c r="K35351"/>
      <c r="L35351" s="172"/>
    </row>
    <row r="35352" spans="7:12" x14ac:dyDescent="0.15">
      <c r="G35352"/>
      <c r="H35352"/>
      <c r="I35352"/>
      <c r="J35352"/>
      <c r="K35352"/>
      <c r="L35352" s="172"/>
    </row>
    <row r="35353" spans="7:12" x14ac:dyDescent="0.15">
      <c r="G35353"/>
      <c r="H35353"/>
      <c r="I35353"/>
      <c r="J35353"/>
      <c r="K35353"/>
      <c r="L35353" s="172"/>
    </row>
    <row r="35354" spans="7:12" x14ac:dyDescent="0.15">
      <c r="G35354"/>
      <c r="H35354"/>
      <c r="I35354"/>
      <c r="J35354"/>
      <c r="K35354"/>
      <c r="L35354" s="172"/>
    </row>
    <row r="35355" spans="7:12" x14ac:dyDescent="0.15">
      <c r="G35355"/>
      <c r="H35355"/>
      <c r="I35355"/>
      <c r="J35355"/>
      <c r="K35355"/>
      <c r="L35355" s="172"/>
    </row>
    <row r="35356" spans="7:12" x14ac:dyDescent="0.15">
      <c r="G35356"/>
      <c r="H35356"/>
      <c r="I35356"/>
      <c r="J35356"/>
      <c r="K35356"/>
      <c r="L35356" s="172"/>
    </row>
    <row r="35357" spans="7:12" x14ac:dyDescent="0.15">
      <c r="G35357"/>
      <c r="H35357"/>
      <c r="I35357"/>
      <c r="J35357"/>
      <c r="K35357"/>
      <c r="L35357" s="172"/>
    </row>
    <row r="35358" spans="7:12" x14ac:dyDescent="0.15">
      <c r="G35358"/>
      <c r="H35358"/>
      <c r="I35358"/>
      <c r="J35358"/>
      <c r="K35358"/>
      <c r="L35358" s="172"/>
    </row>
    <row r="35359" spans="7:12" x14ac:dyDescent="0.15">
      <c r="G35359"/>
      <c r="H35359"/>
      <c r="I35359"/>
      <c r="J35359"/>
      <c r="K35359"/>
      <c r="L35359" s="172"/>
    </row>
    <row r="35360" spans="7:12" x14ac:dyDescent="0.15">
      <c r="G35360"/>
      <c r="H35360"/>
      <c r="I35360"/>
      <c r="J35360"/>
      <c r="K35360"/>
      <c r="L35360" s="172"/>
    </row>
    <row r="35361" spans="7:12" x14ac:dyDescent="0.15">
      <c r="G35361"/>
      <c r="H35361"/>
      <c r="I35361"/>
      <c r="J35361"/>
      <c r="K35361"/>
      <c r="L35361" s="172"/>
    </row>
    <row r="35362" spans="7:12" x14ac:dyDescent="0.15">
      <c r="G35362"/>
      <c r="H35362"/>
      <c r="I35362"/>
      <c r="J35362"/>
      <c r="K35362"/>
      <c r="L35362" s="172"/>
    </row>
    <row r="35363" spans="7:12" x14ac:dyDescent="0.15">
      <c r="G35363"/>
      <c r="H35363"/>
      <c r="I35363"/>
      <c r="J35363"/>
      <c r="K35363"/>
      <c r="L35363" s="172"/>
    </row>
    <row r="35364" spans="7:12" x14ac:dyDescent="0.15">
      <c r="G35364"/>
      <c r="H35364"/>
      <c r="I35364"/>
      <c r="J35364"/>
      <c r="K35364"/>
      <c r="L35364" s="172"/>
    </row>
    <row r="35365" spans="7:12" x14ac:dyDescent="0.15">
      <c r="G35365"/>
      <c r="H35365"/>
      <c r="I35365"/>
      <c r="J35365"/>
      <c r="K35365"/>
      <c r="L35365" s="172"/>
    </row>
    <row r="35366" spans="7:12" x14ac:dyDescent="0.15">
      <c r="G35366"/>
      <c r="H35366"/>
      <c r="I35366"/>
      <c r="J35366"/>
      <c r="K35366"/>
      <c r="L35366" s="172"/>
    </row>
    <row r="35367" spans="7:12" x14ac:dyDescent="0.15">
      <c r="G35367"/>
      <c r="H35367"/>
      <c r="I35367"/>
      <c r="J35367"/>
      <c r="K35367"/>
      <c r="L35367" s="172"/>
    </row>
    <row r="35368" spans="7:12" x14ac:dyDescent="0.15">
      <c r="G35368"/>
      <c r="H35368"/>
      <c r="I35368"/>
      <c r="J35368"/>
      <c r="K35368"/>
      <c r="L35368" s="172"/>
    </row>
    <row r="35369" spans="7:12" x14ac:dyDescent="0.15">
      <c r="G35369"/>
      <c r="H35369"/>
      <c r="I35369"/>
      <c r="J35369"/>
      <c r="K35369"/>
      <c r="L35369" s="172"/>
    </row>
    <row r="35370" spans="7:12" x14ac:dyDescent="0.15">
      <c r="G35370"/>
      <c r="H35370"/>
      <c r="I35370"/>
      <c r="J35370"/>
      <c r="K35370"/>
      <c r="L35370" s="172"/>
    </row>
    <row r="35371" spans="7:12" x14ac:dyDescent="0.15">
      <c r="G35371"/>
      <c r="H35371"/>
      <c r="I35371"/>
      <c r="J35371"/>
      <c r="K35371"/>
      <c r="L35371" s="172"/>
    </row>
    <row r="35372" spans="7:12" x14ac:dyDescent="0.15">
      <c r="G35372"/>
      <c r="H35372"/>
      <c r="I35372"/>
      <c r="J35372"/>
      <c r="K35372"/>
      <c r="L35372" s="172"/>
    </row>
    <row r="35373" spans="7:12" x14ac:dyDescent="0.15">
      <c r="G35373"/>
      <c r="H35373"/>
      <c r="I35373"/>
      <c r="J35373"/>
      <c r="K35373"/>
      <c r="L35373" s="172"/>
    </row>
    <row r="35374" spans="7:12" x14ac:dyDescent="0.15">
      <c r="G35374"/>
      <c r="H35374"/>
      <c r="I35374"/>
      <c r="J35374"/>
      <c r="K35374"/>
      <c r="L35374" s="172"/>
    </row>
    <row r="35375" spans="7:12" x14ac:dyDescent="0.15">
      <c r="G35375"/>
      <c r="H35375"/>
      <c r="I35375"/>
      <c r="J35375"/>
      <c r="K35375"/>
      <c r="L35375" s="172"/>
    </row>
    <row r="35376" spans="7:12" x14ac:dyDescent="0.15">
      <c r="G35376"/>
      <c r="H35376"/>
      <c r="I35376"/>
      <c r="J35376"/>
      <c r="K35376"/>
      <c r="L35376" s="172"/>
    </row>
    <row r="35377" spans="7:12" x14ac:dyDescent="0.15">
      <c r="G35377"/>
      <c r="H35377"/>
      <c r="I35377"/>
      <c r="J35377"/>
      <c r="K35377"/>
      <c r="L35377" s="172"/>
    </row>
    <row r="35378" spans="7:12" x14ac:dyDescent="0.15">
      <c r="G35378"/>
      <c r="H35378"/>
      <c r="I35378"/>
      <c r="J35378"/>
      <c r="K35378"/>
      <c r="L35378" s="172"/>
    </row>
    <row r="35379" spans="7:12" x14ac:dyDescent="0.15">
      <c r="G35379"/>
      <c r="H35379"/>
      <c r="I35379"/>
      <c r="J35379"/>
      <c r="K35379"/>
      <c r="L35379" s="172"/>
    </row>
    <row r="35380" spans="7:12" x14ac:dyDescent="0.15">
      <c r="G35380"/>
      <c r="H35380"/>
      <c r="I35380"/>
      <c r="J35380"/>
      <c r="K35380"/>
      <c r="L35380" s="172"/>
    </row>
    <row r="35381" spans="7:12" x14ac:dyDescent="0.15">
      <c r="G35381"/>
      <c r="H35381"/>
      <c r="I35381"/>
      <c r="J35381"/>
      <c r="K35381"/>
      <c r="L35381" s="172"/>
    </row>
    <row r="35382" spans="7:12" x14ac:dyDescent="0.15">
      <c r="G35382"/>
      <c r="H35382"/>
      <c r="I35382"/>
      <c r="J35382"/>
      <c r="K35382"/>
      <c r="L35382" s="172"/>
    </row>
    <row r="35383" spans="7:12" x14ac:dyDescent="0.15">
      <c r="G35383"/>
      <c r="H35383"/>
      <c r="I35383"/>
      <c r="J35383"/>
      <c r="K35383"/>
      <c r="L35383" s="172"/>
    </row>
    <row r="35384" spans="7:12" x14ac:dyDescent="0.15">
      <c r="G35384"/>
      <c r="H35384"/>
      <c r="I35384"/>
      <c r="J35384"/>
      <c r="K35384"/>
      <c r="L35384" s="172"/>
    </row>
    <row r="35385" spans="7:12" x14ac:dyDescent="0.15">
      <c r="G35385"/>
      <c r="H35385"/>
      <c r="I35385"/>
      <c r="J35385"/>
      <c r="K35385"/>
      <c r="L35385" s="172"/>
    </row>
    <row r="35386" spans="7:12" x14ac:dyDescent="0.15">
      <c r="G35386"/>
      <c r="H35386"/>
      <c r="I35386"/>
      <c r="J35386"/>
      <c r="K35386"/>
      <c r="L35386" s="172"/>
    </row>
    <row r="35387" spans="7:12" x14ac:dyDescent="0.15">
      <c r="G35387"/>
      <c r="H35387"/>
      <c r="I35387"/>
      <c r="J35387"/>
      <c r="K35387"/>
      <c r="L35387" s="172"/>
    </row>
    <row r="35388" spans="7:12" x14ac:dyDescent="0.15">
      <c r="G35388"/>
      <c r="H35388"/>
      <c r="I35388"/>
      <c r="J35388"/>
      <c r="K35388"/>
      <c r="L35388" s="172"/>
    </row>
    <row r="35389" spans="7:12" x14ac:dyDescent="0.15">
      <c r="G35389"/>
      <c r="H35389"/>
      <c r="I35389"/>
      <c r="J35389"/>
      <c r="K35389"/>
      <c r="L35389" s="172"/>
    </row>
    <row r="35390" spans="7:12" x14ac:dyDescent="0.15">
      <c r="G35390"/>
      <c r="H35390"/>
      <c r="I35390"/>
      <c r="J35390"/>
      <c r="K35390"/>
      <c r="L35390" s="172"/>
    </row>
    <row r="35391" spans="7:12" x14ac:dyDescent="0.15">
      <c r="G35391"/>
      <c r="H35391"/>
      <c r="I35391"/>
      <c r="J35391"/>
      <c r="K35391"/>
      <c r="L35391" s="172"/>
    </row>
    <row r="35392" spans="7:12" x14ac:dyDescent="0.15">
      <c r="G35392"/>
      <c r="H35392"/>
      <c r="I35392"/>
      <c r="J35392"/>
      <c r="K35392"/>
      <c r="L35392" s="172"/>
    </row>
    <row r="35393" spans="7:12" x14ac:dyDescent="0.15">
      <c r="G35393"/>
      <c r="H35393"/>
      <c r="I35393"/>
      <c r="J35393"/>
      <c r="K35393"/>
      <c r="L35393" s="172"/>
    </row>
    <row r="35394" spans="7:12" x14ac:dyDescent="0.15">
      <c r="G35394"/>
      <c r="H35394"/>
      <c r="I35394"/>
      <c r="J35394"/>
      <c r="K35394"/>
      <c r="L35394" s="172"/>
    </row>
    <row r="35395" spans="7:12" x14ac:dyDescent="0.15">
      <c r="G35395"/>
      <c r="H35395"/>
      <c r="I35395"/>
      <c r="J35395"/>
      <c r="K35395"/>
      <c r="L35395" s="172"/>
    </row>
    <row r="35396" spans="7:12" x14ac:dyDescent="0.15">
      <c r="G35396"/>
      <c r="H35396"/>
      <c r="I35396"/>
      <c r="J35396"/>
      <c r="K35396"/>
      <c r="L35396" s="172"/>
    </row>
    <row r="35397" spans="7:12" x14ac:dyDescent="0.15">
      <c r="G35397"/>
      <c r="H35397"/>
      <c r="I35397"/>
      <c r="J35397"/>
      <c r="K35397"/>
      <c r="L35397" s="172"/>
    </row>
    <row r="35398" spans="7:12" x14ac:dyDescent="0.15">
      <c r="G35398"/>
      <c r="H35398"/>
      <c r="I35398"/>
      <c r="J35398"/>
      <c r="K35398"/>
      <c r="L35398" s="172"/>
    </row>
    <row r="35399" spans="7:12" x14ac:dyDescent="0.15">
      <c r="G35399"/>
      <c r="H35399"/>
      <c r="I35399"/>
      <c r="J35399"/>
      <c r="K35399"/>
      <c r="L35399" s="172"/>
    </row>
    <row r="35400" spans="7:12" x14ac:dyDescent="0.15">
      <c r="G35400"/>
      <c r="H35400"/>
      <c r="I35400"/>
      <c r="J35400"/>
      <c r="K35400"/>
      <c r="L35400" s="172"/>
    </row>
    <row r="35401" spans="7:12" x14ac:dyDescent="0.15">
      <c r="G35401"/>
      <c r="H35401"/>
      <c r="I35401"/>
      <c r="J35401"/>
      <c r="K35401"/>
      <c r="L35401" s="172"/>
    </row>
    <row r="35402" spans="7:12" x14ac:dyDescent="0.15">
      <c r="G35402"/>
      <c r="H35402"/>
      <c r="I35402"/>
      <c r="J35402"/>
      <c r="K35402"/>
      <c r="L35402" s="172"/>
    </row>
    <row r="35403" spans="7:12" x14ac:dyDescent="0.15">
      <c r="G35403"/>
      <c r="H35403"/>
      <c r="I35403"/>
      <c r="J35403"/>
      <c r="K35403"/>
      <c r="L35403" s="172"/>
    </row>
    <row r="35404" spans="7:12" x14ac:dyDescent="0.15">
      <c r="G35404"/>
      <c r="H35404"/>
      <c r="I35404"/>
      <c r="J35404"/>
      <c r="K35404"/>
      <c r="L35404" s="172"/>
    </row>
    <row r="35405" spans="7:12" x14ac:dyDescent="0.15">
      <c r="G35405"/>
      <c r="H35405"/>
      <c r="I35405"/>
      <c r="J35405"/>
      <c r="K35405"/>
      <c r="L35405" s="172"/>
    </row>
    <row r="35406" spans="7:12" x14ac:dyDescent="0.15">
      <c r="G35406"/>
      <c r="H35406"/>
      <c r="I35406"/>
      <c r="J35406"/>
      <c r="K35406"/>
      <c r="L35406" s="172"/>
    </row>
    <row r="35407" spans="7:12" x14ac:dyDescent="0.15">
      <c r="G35407"/>
      <c r="H35407"/>
      <c r="I35407"/>
      <c r="J35407"/>
      <c r="K35407"/>
      <c r="L35407" s="172"/>
    </row>
    <row r="35408" spans="7:12" x14ac:dyDescent="0.15">
      <c r="G35408"/>
      <c r="H35408"/>
      <c r="I35408"/>
      <c r="J35408"/>
      <c r="K35408"/>
      <c r="L35408" s="172"/>
    </row>
    <row r="35409" spans="7:12" x14ac:dyDescent="0.15">
      <c r="G35409"/>
      <c r="H35409"/>
      <c r="I35409"/>
      <c r="J35409"/>
      <c r="K35409"/>
      <c r="L35409" s="172"/>
    </row>
    <row r="35410" spans="7:12" x14ac:dyDescent="0.15">
      <c r="G35410"/>
      <c r="H35410"/>
      <c r="I35410"/>
      <c r="J35410"/>
      <c r="K35410"/>
      <c r="L35410" s="172"/>
    </row>
    <row r="35411" spans="7:12" x14ac:dyDescent="0.15">
      <c r="G35411"/>
      <c r="H35411"/>
      <c r="I35411"/>
      <c r="J35411"/>
      <c r="K35411"/>
      <c r="L35411" s="172"/>
    </row>
    <row r="35412" spans="7:12" x14ac:dyDescent="0.15">
      <c r="G35412"/>
      <c r="H35412"/>
      <c r="I35412"/>
      <c r="J35412"/>
      <c r="K35412"/>
      <c r="L35412" s="172"/>
    </row>
    <row r="35413" spans="7:12" x14ac:dyDescent="0.15">
      <c r="G35413"/>
      <c r="H35413"/>
      <c r="I35413"/>
      <c r="J35413"/>
      <c r="K35413"/>
      <c r="L35413" s="172"/>
    </row>
    <row r="35414" spans="7:12" x14ac:dyDescent="0.15">
      <c r="G35414"/>
      <c r="H35414"/>
      <c r="I35414"/>
      <c r="J35414"/>
      <c r="K35414"/>
      <c r="L35414" s="172"/>
    </row>
    <row r="35415" spans="7:12" x14ac:dyDescent="0.15">
      <c r="G35415"/>
      <c r="H35415"/>
      <c r="I35415"/>
      <c r="J35415"/>
      <c r="K35415"/>
      <c r="L35415" s="172"/>
    </row>
    <row r="35416" spans="7:12" x14ac:dyDescent="0.15">
      <c r="G35416"/>
      <c r="H35416"/>
      <c r="I35416"/>
      <c r="J35416"/>
      <c r="K35416"/>
      <c r="L35416" s="172"/>
    </row>
    <row r="35417" spans="7:12" x14ac:dyDescent="0.15">
      <c r="G35417"/>
      <c r="H35417"/>
      <c r="I35417"/>
      <c r="J35417"/>
      <c r="K35417"/>
      <c r="L35417" s="172"/>
    </row>
    <row r="35418" spans="7:12" x14ac:dyDescent="0.15">
      <c r="G35418"/>
      <c r="H35418"/>
      <c r="I35418"/>
      <c r="J35418"/>
      <c r="K35418"/>
      <c r="L35418" s="172"/>
    </row>
    <row r="35419" spans="7:12" x14ac:dyDescent="0.15">
      <c r="G35419"/>
      <c r="H35419"/>
      <c r="I35419"/>
      <c r="J35419"/>
      <c r="K35419"/>
      <c r="L35419" s="172"/>
    </row>
    <row r="35420" spans="7:12" x14ac:dyDescent="0.15">
      <c r="G35420"/>
      <c r="H35420"/>
      <c r="I35420"/>
      <c r="J35420"/>
      <c r="K35420"/>
      <c r="L35420" s="172"/>
    </row>
    <row r="35421" spans="7:12" x14ac:dyDescent="0.15">
      <c r="G35421"/>
      <c r="H35421"/>
      <c r="I35421"/>
      <c r="J35421"/>
      <c r="K35421"/>
      <c r="L35421" s="172"/>
    </row>
    <row r="35422" spans="7:12" x14ac:dyDescent="0.15">
      <c r="G35422"/>
      <c r="H35422"/>
      <c r="I35422"/>
      <c r="J35422"/>
      <c r="K35422"/>
      <c r="L35422" s="172"/>
    </row>
    <row r="35423" spans="7:12" x14ac:dyDescent="0.15">
      <c r="G35423"/>
      <c r="H35423"/>
      <c r="I35423"/>
      <c r="J35423"/>
      <c r="K35423"/>
      <c r="L35423" s="172"/>
    </row>
    <row r="35424" spans="7:12" x14ac:dyDescent="0.15">
      <c r="G35424"/>
      <c r="H35424"/>
      <c r="I35424"/>
      <c r="J35424"/>
      <c r="K35424"/>
      <c r="L35424" s="172"/>
    </row>
    <row r="35425" spans="7:12" x14ac:dyDescent="0.15">
      <c r="G35425"/>
      <c r="H35425"/>
      <c r="I35425"/>
      <c r="J35425"/>
      <c r="K35425"/>
      <c r="L35425" s="172"/>
    </row>
    <row r="35426" spans="7:12" x14ac:dyDescent="0.15">
      <c r="G35426"/>
      <c r="H35426"/>
      <c r="I35426"/>
      <c r="J35426"/>
      <c r="K35426"/>
      <c r="L35426" s="172"/>
    </row>
    <row r="35427" spans="7:12" x14ac:dyDescent="0.15">
      <c r="G35427"/>
      <c r="H35427"/>
      <c r="I35427"/>
      <c r="J35427"/>
      <c r="K35427"/>
      <c r="L35427" s="172"/>
    </row>
    <row r="35428" spans="7:12" x14ac:dyDescent="0.15">
      <c r="G35428"/>
      <c r="H35428"/>
      <c r="I35428"/>
      <c r="J35428"/>
      <c r="K35428"/>
      <c r="L35428" s="172"/>
    </row>
    <row r="35429" spans="7:12" x14ac:dyDescent="0.15">
      <c r="G35429"/>
      <c r="H35429"/>
      <c r="I35429"/>
      <c r="J35429"/>
      <c r="K35429"/>
      <c r="L35429" s="172"/>
    </row>
    <row r="35430" spans="7:12" x14ac:dyDescent="0.15">
      <c r="G35430"/>
      <c r="H35430"/>
      <c r="I35430"/>
      <c r="J35430"/>
      <c r="K35430"/>
      <c r="L35430" s="172"/>
    </row>
    <row r="35431" spans="7:12" x14ac:dyDescent="0.15">
      <c r="G35431"/>
      <c r="H35431"/>
      <c r="I35431"/>
      <c r="J35431"/>
      <c r="K35431"/>
      <c r="L35431" s="172"/>
    </row>
    <row r="35432" spans="7:12" x14ac:dyDescent="0.15">
      <c r="G35432"/>
      <c r="H35432"/>
      <c r="I35432"/>
      <c r="J35432"/>
      <c r="K35432"/>
      <c r="L35432" s="172"/>
    </row>
    <row r="35433" spans="7:12" x14ac:dyDescent="0.15">
      <c r="G35433"/>
      <c r="H35433"/>
      <c r="I35433"/>
      <c r="J35433"/>
      <c r="K35433"/>
      <c r="L35433" s="172"/>
    </row>
    <row r="35434" spans="7:12" x14ac:dyDescent="0.15">
      <c r="G35434"/>
      <c r="H35434"/>
      <c r="I35434"/>
      <c r="J35434"/>
      <c r="K35434"/>
      <c r="L35434" s="172"/>
    </row>
    <row r="35435" spans="7:12" x14ac:dyDescent="0.15">
      <c r="G35435"/>
      <c r="H35435"/>
      <c r="I35435"/>
      <c r="J35435"/>
      <c r="K35435"/>
      <c r="L35435" s="172"/>
    </row>
    <row r="35436" spans="7:12" x14ac:dyDescent="0.15">
      <c r="G35436"/>
      <c r="H35436"/>
      <c r="I35436"/>
      <c r="J35436"/>
      <c r="K35436"/>
      <c r="L35436" s="172"/>
    </row>
    <row r="35437" spans="7:12" x14ac:dyDescent="0.15">
      <c r="G35437"/>
      <c r="H35437"/>
      <c r="I35437"/>
      <c r="J35437"/>
      <c r="K35437"/>
      <c r="L35437" s="172"/>
    </row>
    <row r="35438" spans="7:12" x14ac:dyDescent="0.15">
      <c r="G35438"/>
      <c r="H35438"/>
      <c r="I35438"/>
      <c r="J35438"/>
      <c r="K35438"/>
      <c r="L35438" s="172"/>
    </row>
    <row r="35439" spans="7:12" x14ac:dyDescent="0.15">
      <c r="G35439"/>
      <c r="H35439"/>
      <c r="I35439"/>
      <c r="J35439"/>
      <c r="K35439"/>
      <c r="L35439" s="172"/>
    </row>
    <row r="35440" spans="7:12" x14ac:dyDescent="0.15">
      <c r="G35440"/>
      <c r="H35440"/>
      <c r="I35440"/>
      <c r="J35440"/>
      <c r="K35440"/>
      <c r="L35440" s="172"/>
    </row>
    <row r="35441" spans="7:12" x14ac:dyDescent="0.15">
      <c r="G35441"/>
      <c r="H35441"/>
      <c r="I35441"/>
      <c r="J35441"/>
      <c r="K35441"/>
      <c r="L35441" s="172"/>
    </row>
    <row r="35442" spans="7:12" x14ac:dyDescent="0.15">
      <c r="G35442"/>
      <c r="H35442"/>
      <c r="I35442"/>
      <c r="J35442"/>
      <c r="K35442"/>
      <c r="L35442" s="172"/>
    </row>
    <row r="35443" spans="7:12" x14ac:dyDescent="0.15">
      <c r="G35443"/>
      <c r="H35443"/>
      <c r="I35443"/>
      <c r="J35443"/>
      <c r="K35443"/>
      <c r="L35443" s="172"/>
    </row>
    <row r="35444" spans="7:12" x14ac:dyDescent="0.15">
      <c r="G35444"/>
      <c r="H35444"/>
      <c r="I35444"/>
      <c r="J35444"/>
      <c r="K35444"/>
      <c r="L35444" s="172"/>
    </row>
    <row r="35445" spans="7:12" x14ac:dyDescent="0.15">
      <c r="G35445"/>
      <c r="H35445"/>
      <c r="I35445"/>
      <c r="J35445"/>
      <c r="K35445"/>
      <c r="L35445" s="172"/>
    </row>
    <row r="35446" spans="7:12" x14ac:dyDescent="0.15">
      <c r="G35446"/>
      <c r="H35446"/>
      <c r="I35446"/>
      <c r="J35446"/>
      <c r="K35446"/>
      <c r="L35446" s="172"/>
    </row>
    <row r="35447" spans="7:12" x14ac:dyDescent="0.15">
      <c r="G35447"/>
      <c r="H35447"/>
      <c r="I35447"/>
      <c r="J35447"/>
      <c r="K35447"/>
      <c r="L35447" s="172"/>
    </row>
    <row r="35448" spans="7:12" x14ac:dyDescent="0.15">
      <c r="G35448"/>
      <c r="H35448"/>
      <c r="I35448"/>
      <c r="J35448"/>
      <c r="K35448"/>
      <c r="L35448" s="172"/>
    </row>
    <row r="35449" spans="7:12" x14ac:dyDescent="0.15">
      <c r="G35449"/>
      <c r="H35449"/>
      <c r="I35449"/>
      <c r="J35449"/>
      <c r="K35449"/>
      <c r="L35449" s="172"/>
    </row>
    <row r="35450" spans="7:12" x14ac:dyDescent="0.15">
      <c r="G35450"/>
      <c r="H35450"/>
      <c r="I35450"/>
      <c r="J35450"/>
      <c r="K35450"/>
      <c r="L35450" s="172"/>
    </row>
    <row r="35451" spans="7:12" x14ac:dyDescent="0.15">
      <c r="G35451"/>
      <c r="H35451"/>
      <c r="I35451"/>
      <c r="J35451"/>
      <c r="K35451"/>
      <c r="L35451" s="172"/>
    </row>
    <row r="35452" spans="7:12" x14ac:dyDescent="0.15">
      <c r="G35452"/>
      <c r="H35452"/>
      <c r="I35452"/>
      <c r="J35452"/>
      <c r="K35452"/>
      <c r="L35452" s="172"/>
    </row>
    <row r="35453" spans="7:12" x14ac:dyDescent="0.15">
      <c r="G35453"/>
      <c r="H35453"/>
      <c r="I35453"/>
      <c r="J35453"/>
      <c r="K35453"/>
      <c r="L35453" s="172"/>
    </row>
    <row r="35454" spans="7:12" x14ac:dyDescent="0.15">
      <c r="G35454"/>
      <c r="H35454"/>
      <c r="I35454"/>
      <c r="J35454"/>
      <c r="K35454"/>
      <c r="L35454" s="172"/>
    </row>
    <row r="35455" spans="7:12" x14ac:dyDescent="0.15">
      <c r="G35455"/>
      <c r="H35455"/>
      <c r="I35455"/>
      <c r="J35455"/>
      <c r="K35455"/>
      <c r="L35455" s="172"/>
    </row>
    <row r="35456" spans="7:12" x14ac:dyDescent="0.15">
      <c r="G35456"/>
      <c r="H35456"/>
      <c r="I35456"/>
      <c r="J35456"/>
      <c r="K35456"/>
      <c r="L35456" s="172"/>
    </row>
    <row r="35457" spans="7:12" x14ac:dyDescent="0.15">
      <c r="G35457"/>
      <c r="H35457"/>
      <c r="I35457"/>
      <c r="J35457"/>
      <c r="K35457"/>
      <c r="L35457" s="172"/>
    </row>
    <row r="35458" spans="7:12" x14ac:dyDescent="0.15">
      <c r="G35458"/>
      <c r="H35458"/>
      <c r="I35458"/>
      <c r="J35458"/>
      <c r="K35458"/>
      <c r="L35458" s="172"/>
    </row>
    <row r="35459" spans="7:12" x14ac:dyDescent="0.15">
      <c r="G35459"/>
      <c r="H35459"/>
      <c r="I35459"/>
      <c r="J35459"/>
      <c r="K35459"/>
      <c r="L35459" s="172"/>
    </row>
    <row r="35460" spans="7:12" x14ac:dyDescent="0.15">
      <c r="G35460"/>
      <c r="H35460"/>
      <c r="I35460"/>
      <c r="J35460"/>
      <c r="K35460"/>
      <c r="L35460" s="172"/>
    </row>
    <row r="35461" spans="7:12" x14ac:dyDescent="0.15">
      <c r="G35461"/>
      <c r="H35461"/>
      <c r="I35461"/>
      <c r="J35461"/>
      <c r="K35461"/>
      <c r="L35461" s="172"/>
    </row>
    <row r="35462" spans="7:12" x14ac:dyDescent="0.15">
      <c r="G35462"/>
      <c r="H35462"/>
      <c r="I35462"/>
      <c r="J35462"/>
      <c r="K35462"/>
      <c r="L35462" s="172"/>
    </row>
    <row r="35463" spans="7:12" x14ac:dyDescent="0.15">
      <c r="G35463"/>
      <c r="H35463"/>
      <c r="I35463"/>
      <c r="J35463"/>
      <c r="K35463"/>
      <c r="L35463" s="172"/>
    </row>
    <row r="35464" spans="7:12" x14ac:dyDescent="0.15">
      <c r="G35464"/>
      <c r="H35464"/>
      <c r="I35464"/>
      <c r="J35464"/>
      <c r="K35464"/>
      <c r="L35464" s="172"/>
    </row>
    <row r="35465" spans="7:12" x14ac:dyDescent="0.15">
      <c r="G35465"/>
      <c r="H35465"/>
      <c r="I35465"/>
      <c r="J35465"/>
      <c r="K35465"/>
      <c r="L35465" s="172"/>
    </row>
    <row r="35466" spans="7:12" x14ac:dyDescent="0.15">
      <c r="G35466"/>
      <c r="H35466"/>
      <c r="I35466"/>
      <c r="J35466"/>
      <c r="K35466"/>
      <c r="L35466" s="172"/>
    </row>
    <row r="35467" spans="7:12" x14ac:dyDescent="0.15">
      <c r="G35467"/>
      <c r="H35467"/>
      <c r="I35467"/>
      <c r="J35467"/>
      <c r="K35467"/>
      <c r="L35467" s="172"/>
    </row>
    <row r="35468" spans="7:12" x14ac:dyDescent="0.15">
      <c r="G35468"/>
      <c r="H35468"/>
      <c r="I35468"/>
      <c r="J35468"/>
      <c r="K35468"/>
      <c r="L35468" s="172"/>
    </row>
    <row r="35469" spans="7:12" x14ac:dyDescent="0.15">
      <c r="G35469"/>
      <c r="H35469"/>
      <c r="I35469"/>
      <c r="J35469"/>
      <c r="K35469"/>
      <c r="L35469" s="172"/>
    </row>
    <row r="35470" spans="7:12" x14ac:dyDescent="0.15">
      <c r="G35470"/>
      <c r="H35470"/>
      <c r="I35470"/>
      <c r="J35470"/>
      <c r="K35470"/>
      <c r="L35470" s="172"/>
    </row>
    <row r="35471" spans="7:12" x14ac:dyDescent="0.15">
      <c r="G35471"/>
      <c r="H35471"/>
      <c r="I35471"/>
      <c r="J35471"/>
      <c r="K35471"/>
      <c r="L35471" s="172"/>
    </row>
    <row r="35472" spans="7:12" x14ac:dyDescent="0.15">
      <c r="G35472"/>
      <c r="H35472"/>
      <c r="I35472"/>
      <c r="J35472"/>
      <c r="K35472"/>
      <c r="L35472" s="172"/>
    </row>
    <row r="35473" spans="7:12" x14ac:dyDescent="0.15">
      <c r="G35473"/>
      <c r="H35473"/>
      <c r="I35473"/>
      <c r="J35473"/>
      <c r="K35473"/>
      <c r="L35473" s="172"/>
    </row>
    <row r="35474" spans="7:12" x14ac:dyDescent="0.15">
      <c r="G35474"/>
      <c r="H35474"/>
      <c r="I35474"/>
      <c r="J35474"/>
      <c r="K35474"/>
      <c r="L35474" s="172"/>
    </row>
    <row r="35475" spans="7:12" x14ac:dyDescent="0.15">
      <c r="G35475"/>
      <c r="H35475"/>
      <c r="I35475"/>
      <c r="J35475"/>
      <c r="K35475"/>
      <c r="L35475" s="172"/>
    </row>
    <row r="35476" spans="7:12" x14ac:dyDescent="0.15">
      <c r="G35476"/>
      <c r="H35476"/>
      <c r="I35476"/>
      <c r="J35476"/>
      <c r="K35476"/>
      <c r="L35476" s="172"/>
    </row>
    <row r="35477" spans="7:12" x14ac:dyDescent="0.15">
      <c r="G35477"/>
      <c r="H35477"/>
      <c r="I35477"/>
      <c r="J35477"/>
      <c r="K35477"/>
      <c r="L35477" s="172"/>
    </row>
    <row r="35478" spans="7:12" x14ac:dyDescent="0.15">
      <c r="G35478"/>
      <c r="H35478"/>
      <c r="I35478"/>
      <c r="J35478"/>
      <c r="K35478"/>
      <c r="L35478" s="172"/>
    </row>
    <row r="35479" spans="7:12" x14ac:dyDescent="0.15">
      <c r="G35479"/>
      <c r="H35479"/>
      <c r="I35479"/>
      <c r="J35479"/>
      <c r="K35479"/>
      <c r="L35479" s="172"/>
    </row>
    <row r="35480" spans="7:12" x14ac:dyDescent="0.15">
      <c r="G35480"/>
      <c r="H35480"/>
      <c r="I35480"/>
      <c r="J35480"/>
      <c r="K35480"/>
      <c r="L35480" s="172"/>
    </row>
    <row r="35481" spans="7:12" x14ac:dyDescent="0.15">
      <c r="G35481"/>
      <c r="H35481"/>
      <c r="I35481"/>
      <c r="J35481"/>
      <c r="K35481"/>
      <c r="L35481" s="172"/>
    </row>
    <row r="35482" spans="7:12" x14ac:dyDescent="0.15">
      <c r="G35482"/>
      <c r="H35482"/>
      <c r="I35482"/>
      <c r="J35482"/>
      <c r="K35482"/>
      <c r="L35482" s="172"/>
    </row>
    <row r="35483" spans="7:12" x14ac:dyDescent="0.15">
      <c r="G35483"/>
      <c r="H35483"/>
      <c r="I35483"/>
      <c r="J35483"/>
      <c r="K35483"/>
      <c r="L35483" s="172"/>
    </row>
    <row r="35484" spans="7:12" x14ac:dyDescent="0.15">
      <c r="G35484"/>
      <c r="H35484"/>
      <c r="I35484"/>
      <c r="J35484"/>
      <c r="K35484"/>
      <c r="L35484" s="172"/>
    </row>
    <row r="35485" spans="7:12" x14ac:dyDescent="0.15">
      <c r="G35485"/>
      <c r="H35485"/>
      <c r="I35485"/>
      <c r="J35485"/>
      <c r="K35485"/>
      <c r="L35485" s="172"/>
    </row>
    <row r="35486" spans="7:12" x14ac:dyDescent="0.15">
      <c r="G35486"/>
      <c r="H35486"/>
      <c r="I35486"/>
      <c r="J35486"/>
      <c r="K35486"/>
      <c r="L35486" s="172"/>
    </row>
    <row r="35487" spans="7:12" x14ac:dyDescent="0.15">
      <c r="G35487"/>
      <c r="H35487"/>
      <c r="I35487"/>
      <c r="J35487"/>
      <c r="K35487"/>
      <c r="L35487" s="172"/>
    </row>
    <row r="35488" spans="7:12" x14ac:dyDescent="0.15">
      <c r="G35488"/>
      <c r="H35488"/>
      <c r="I35488"/>
      <c r="J35488"/>
      <c r="K35488"/>
      <c r="L35488" s="172"/>
    </row>
    <row r="35489" spans="7:12" x14ac:dyDescent="0.15">
      <c r="G35489"/>
      <c r="H35489"/>
      <c r="I35489"/>
      <c r="J35489"/>
      <c r="K35489"/>
      <c r="L35489" s="172"/>
    </row>
    <row r="35490" spans="7:12" x14ac:dyDescent="0.15">
      <c r="G35490"/>
      <c r="H35490"/>
      <c r="I35490"/>
      <c r="J35490"/>
      <c r="K35490"/>
      <c r="L35490" s="172"/>
    </row>
    <row r="35491" spans="7:12" x14ac:dyDescent="0.15">
      <c r="G35491"/>
      <c r="H35491"/>
      <c r="I35491"/>
      <c r="J35491"/>
      <c r="K35491"/>
      <c r="L35491" s="172"/>
    </row>
    <row r="35492" spans="7:12" x14ac:dyDescent="0.15">
      <c r="G35492"/>
      <c r="H35492"/>
      <c r="I35492"/>
      <c r="J35492"/>
      <c r="K35492"/>
      <c r="L35492" s="172"/>
    </row>
    <row r="35493" spans="7:12" x14ac:dyDescent="0.15">
      <c r="G35493"/>
      <c r="H35493"/>
      <c r="I35493"/>
      <c r="J35493"/>
      <c r="K35493"/>
      <c r="L35493" s="172"/>
    </row>
    <row r="35494" spans="7:12" x14ac:dyDescent="0.15">
      <c r="G35494"/>
      <c r="H35494"/>
      <c r="I35494"/>
      <c r="J35494"/>
      <c r="K35494"/>
      <c r="L35494" s="172"/>
    </row>
    <row r="35495" spans="7:12" x14ac:dyDescent="0.15">
      <c r="G35495"/>
      <c r="H35495"/>
      <c r="I35495"/>
      <c r="J35495"/>
      <c r="K35495"/>
      <c r="L35495" s="172"/>
    </row>
    <row r="35496" spans="7:12" x14ac:dyDescent="0.15">
      <c r="G35496"/>
      <c r="H35496"/>
      <c r="I35496"/>
      <c r="J35496"/>
      <c r="K35496"/>
      <c r="L35496" s="172"/>
    </row>
    <row r="35497" spans="7:12" x14ac:dyDescent="0.15">
      <c r="G35497"/>
      <c r="H35497"/>
      <c r="I35497"/>
      <c r="J35497"/>
      <c r="K35497"/>
      <c r="L35497" s="172"/>
    </row>
    <row r="35498" spans="7:12" x14ac:dyDescent="0.15">
      <c r="G35498"/>
      <c r="H35498"/>
      <c r="I35498"/>
      <c r="J35498"/>
      <c r="K35498"/>
      <c r="L35498" s="172"/>
    </row>
    <row r="35499" spans="7:12" x14ac:dyDescent="0.15">
      <c r="G35499"/>
      <c r="H35499"/>
      <c r="I35499"/>
      <c r="J35499"/>
      <c r="K35499"/>
      <c r="L35499" s="172"/>
    </row>
    <row r="35500" spans="7:12" x14ac:dyDescent="0.15">
      <c r="G35500"/>
      <c r="H35500"/>
      <c r="I35500"/>
      <c r="J35500"/>
      <c r="K35500"/>
      <c r="L35500" s="172"/>
    </row>
    <row r="35501" spans="7:12" x14ac:dyDescent="0.15">
      <c r="G35501"/>
      <c r="H35501"/>
      <c r="I35501"/>
      <c r="J35501"/>
      <c r="K35501"/>
      <c r="L35501" s="172"/>
    </row>
    <row r="35502" spans="7:12" x14ac:dyDescent="0.15">
      <c r="G35502"/>
      <c r="H35502"/>
      <c r="I35502"/>
      <c r="J35502"/>
      <c r="K35502"/>
      <c r="L35502" s="172"/>
    </row>
    <row r="35503" spans="7:12" x14ac:dyDescent="0.15">
      <c r="G35503"/>
      <c r="H35503"/>
      <c r="I35503"/>
      <c r="J35503"/>
      <c r="K35503"/>
      <c r="L35503" s="172"/>
    </row>
    <row r="35504" spans="7:12" x14ac:dyDescent="0.15">
      <c r="G35504"/>
      <c r="H35504"/>
      <c r="I35504"/>
      <c r="J35504"/>
      <c r="K35504"/>
      <c r="L35504" s="172"/>
    </row>
    <row r="35505" spans="7:12" x14ac:dyDescent="0.15">
      <c r="G35505"/>
      <c r="H35505"/>
      <c r="I35505"/>
      <c r="J35505"/>
      <c r="K35505"/>
      <c r="L35505" s="172"/>
    </row>
    <row r="35506" spans="7:12" x14ac:dyDescent="0.15">
      <c r="G35506"/>
      <c r="H35506"/>
      <c r="I35506"/>
      <c r="J35506"/>
      <c r="K35506"/>
      <c r="L35506" s="172"/>
    </row>
    <row r="35507" spans="7:12" x14ac:dyDescent="0.15">
      <c r="G35507"/>
      <c r="H35507"/>
      <c r="I35507"/>
      <c r="J35507"/>
      <c r="K35507"/>
      <c r="L35507" s="172"/>
    </row>
    <row r="35508" spans="7:12" x14ac:dyDescent="0.15">
      <c r="G35508"/>
      <c r="H35508"/>
      <c r="I35508"/>
      <c r="J35508"/>
      <c r="K35508"/>
      <c r="L35508" s="172"/>
    </row>
    <row r="35509" spans="7:12" x14ac:dyDescent="0.15">
      <c r="G35509"/>
      <c r="H35509"/>
      <c r="I35509"/>
      <c r="J35509"/>
      <c r="K35509"/>
      <c r="L35509" s="172"/>
    </row>
    <row r="35510" spans="7:12" x14ac:dyDescent="0.15">
      <c r="G35510"/>
      <c r="H35510"/>
      <c r="I35510"/>
      <c r="J35510"/>
      <c r="K35510"/>
      <c r="L35510" s="172"/>
    </row>
    <row r="35511" spans="7:12" x14ac:dyDescent="0.15">
      <c r="G35511"/>
      <c r="H35511"/>
      <c r="I35511"/>
      <c r="J35511"/>
      <c r="K35511"/>
      <c r="L35511" s="172"/>
    </row>
    <row r="35512" spans="7:12" x14ac:dyDescent="0.15">
      <c r="G35512"/>
      <c r="H35512"/>
      <c r="I35512"/>
      <c r="J35512"/>
      <c r="K35512"/>
      <c r="L35512" s="172"/>
    </row>
    <row r="35513" spans="7:12" x14ac:dyDescent="0.15">
      <c r="G35513"/>
      <c r="H35513"/>
      <c r="I35513"/>
      <c r="J35513"/>
      <c r="K35513"/>
      <c r="L35513" s="172"/>
    </row>
    <row r="35514" spans="7:12" x14ac:dyDescent="0.15">
      <c r="G35514"/>
      <c r="H35514"/>
      <c r="I35514"/>
      <c r="J35514"/>
      <c r="K35514"/>
      <c r="L35514" s="172"/>
    </row>
    <row r="35515" spans="7:12" x14ac:dyDescent="0.15">
      <c r="G35515"/>
      <c r="H35515"/>
      <c r="I35515"/>
      <c r="J35515"/>
      <c r="K35515"/>
      <c r="L35515" s="172"/>
    </row>
    <row r="35516" spans="7:12" x14ac:dyDescent="0.15">
      <c r="G35516"/>
      <c r="H35516"/>
      <c r="I35516"/>
      <c r="J35516"/>
      <c r="K35516"/>
      <c r="L35516" s="172"/>
    </row>
    <row r="35517" spans="7:12" x14ac:dyDescent="0.15">
      <c r="G35517"/>
      <c r="H35517"/>
      <c r="I35517"/>
      <c r="J35517"/>
      <c r="K35517"/>
      <c r="L35517" s="172"/>
    </row>
    <row r="35518" spans="7:12" x14ac:dyDescent="0.15">
      <c r="G35518"/>
      <c r="H35518"/>
      <c r="I35518"/>
      <c r="J35518"/>
      <c r="K35518"/>
      <c r="L35518" s="172"/>
    </row>
    <row r="35519" spans="7:12" x14ac:dyDescent="0.15">
      <c r="G35519"/>
      <c r="H35519"/>
      <c r="I35519"/>
      <c r="J35519"/>
      <c r="K35519"/>
      <c r="L35519" s="172"/>
    </row>
    <row r="35520" spans="7:12" x14ac:dyDescent="0.15">
      <c r="G35520"/>
      <c r="H35520"/>
      <c r="I35520"/>
      <c r="J35520"/>
      <c r="K35520"/>
      <c r="L35520" s="172"/>
    </row>
    <row r="35521" spans="7:12" x14ac:dyDescent="0.15">
      <c r="G35521"/>
      <c r="H35521"/>
      <c r="I35521"/>
      <c r="J35521"/>
      <c r="K35521"/>
      <c r="L35521" s="172"/>
    </row>
    <row r="35522" spans="7:12" x14ac:dyDescent="0.15">
      <c r="G35522"/>
      <c r="H35522"/>
      <c r="I35522"/>
      <c r="J35522"/>
      <c r="K35522"/>
      <c r="L35522" s="172"/>
    </row>
    <row r="35523" spans="7:12" x14ac:dyDescent="0.15">
      <c r="G35523"/>
      <c r="H35523"/>
      <c r="I35523"/>
      <c r="J35523"/>
      <c r="K35523"/>
      <c r="L35523" s="172"/>
    </row>
    <row r="35524" spans="7:12" x14ac:dyDescent="0.15">
      <c r="G35524"/>
      <c r="H35524"/>
      <c r="I35524"/>
      <c r="J35524"/>
      <c r="K35524"/>
      <c r="L35524" s="172"/>
    </row>
    <row r="35525" spans="7:12" x14ac:dyDescent="0.15">
      <c r="G35525"/>
      <c r="H35525"/>
      <c r="I35525"/>
      <c r="J35525"/>
      <c r="K35525"/>
      <c r="L35525" s="172"/>
    </row>
    <row r="35526" spans="7:12" x14ac:dyDescent="0.15">
      <c r="G35526"/>
      <c r="H35526"/>
      <c r="I35526"/>
      <c r="J35526"/>
      <c r="K35526"/>
      <c r="L35526" s="172"/>
    </row>
    <row r="35527" spans="7:12" x14ac:dyDescent="0.15">
      <c r="G35527"/>
      <c r="H35527"/>
      <c r="I35527"/>
      <c r="J35527"/>
      <c r="K35527"/>
      <c r="L35527" s="172"/>
    </row>
    <row r="35528" spans="7:12" x14ac:dyDescent="0.15">
      <c r="G35528"/>
      <c r="H35528"/>
      <c r="I35528"/>
      <c r="J35528"/>
      <c r="K35528"/>
      <c r="L35528" s="172"/>
    </row>
    <row r="35529" spans="7:12" x14ac:dyDescent="0.15">
      <c r="G35529"/>
      <c r="H35529"/>
      <c r="I35529"/>
      <c r="J35529"/>
      <c r="K35529"/>
      <c r="L35529" s="172"/>
    </row>
    <row r="35530" spans="7:12" x14ac:dyDescent="0.15">
      <c r="G35530"/>
      <c r="H35530"/>
      <c r="I35530"/>
      <c r="J35530"/>
      <c r="K35530"/>
      <c r="L35530" s="172"/>
    </row>
    <row r="35531" spans="7:12" x14ac:dyDescent="0.15">
      <c r="G35531"/>
      <c r="H35531"/>
      <c r="I35531"/>
      <c r="J35531"/>
      <c r="K35531"/>
      <c r="L35531" s="172"/>
    </row>
    <row r="35532" spans="7:12" x14ac:dyDescent="0.15">
      <c r="G35532"/>
      <c r="H35532"/>
      <c r="I35532"/>
      <c r="J35532"/>
      <c r="K35532"/>
      <c r="L35532" s="172"/>
    </row>
    <row r="35533" spans="7:12" x14ac:dyDescent="0.15">
      <c r="G35533"/>
      <c r="H35533"/>
      <c r="I35533"/>
      <c r="J35533"/>
      <c r="K35533"/>
      <c r="L35533" s="172"/>
    </row>
    <row r="35534" spans="7:12" x14ac:dyDescent="0.15">
      <c r="G35534"/>
      <c r="H35534"/>
      <c r="I35534"/>
      <c r="J35534"/>
      <c r="K35534"/>
      <c r="L35534" s="172"/>
    </row>
    <row r="35535" spans="7:12" x14ac:dyDescent="0.15">
      <c r="G35535"/>
      <c r="H35535"/>
      <c r="I35535"/>
      <c r="J35535"/>
      <c r="K35535"/>
      <c r="L35535" s="172"/>
    </row>
    <row r="35536" spans="7:12" x14ac:dyDescent="0.15">
      <c r="G35536"/>
      <c r="H35536"/>
      <c r="I35536"/>
      <c r="J35536"/>
      <c r="K35536"/>
      <c r="L35536" s="172"/>
    </row>
    <row r="35537" spans="7:12" x14ac:dyDescent="0.15">
      <c r="G35537"/>
      <c r="H35537"/>
      <c r="I35537"/>
      <c r="J35537"/>
      <c r="K35537"/>
      <c r="L35537" s="172"/>
    </row>
    <row r="35538" spans="7:12" x14ac:dyDescent="0.15">
      <c r="G35538"/>
      <c r="H35538"/>
      <c r="I35538"/>
      <c r="J35538"/>
      <c r="K35538"/>
      <c r="L35538" s="172"/>
    </row>
    <row r="35539" spans="7:12" x14ac:dyDescent="0.15">
      <c r="G35539"/>
      <c r="H35539"/>
      <c r="I35539"/>
      <c r="J35539"/>
      <c r="K35539"/>
      <c r="L35539" s="172"/>
    </row>
    <row r="35540" spans="7:12" x14ac:dyDescent="0.15">
      <c r="G35540"/>
      <c r="H35540"/>
      <c r="I35540"/>
      <c r="J35540"/>
      <c r="K35540"/>
      <c r="L35540" s="172"/>
    </row>
    <row r="35541" spans="7:12" x14ac:dyDescent="0.15">
      <c r="G35541"/>
      <c r="H35541"/>
      <c r="I35541"/>
      <c r="J35541"/>
      <c r="K35541"/>
      <c r="L35541" s="172"/>
    </row>
    <row r="35542" spans="7:12" x14ac:dyDescent="0.15">
      <c r="G35542"/>
      <c r="H35542"/>
      <c r="I35542"/>
      <c r="J35542"/>
      <c r="K35542"/>
      <c r="L35542" s="172"/>
    </row>
    <row r="35543" spans="7:12" x14ac:dyDescent="0.15">
      <c r="G35543"/>
      <c r="H35543"/>
      <c r="I35543"/>
      <c r="J35543"/>
      <c r="K35543"/>
      <c r="L35543" s="172"/>
    </row>
    <row r="35544" spans="7:12" x14ac:dyDescent="0.15">
      <c r="G35544"/>
      <c r="H35544"/>
      <c r="I35544"/>
      <c r="J35544"/>
      <c r="K35544"/>
      <c r="L35544" s="172"/>
    </row>
    <row r="35545" spans="7:12" x14ac:dyDescent="0.15">
      <c r="G35545"/>
      <c r="H35545"/>
      <c r="I35545"/>
      <c r="J35545"/>
      <c r="K35545"/>
      <c r="L35545" s="172"/>
    </row>
    <row r="35546" spans="7:12" x14ac:dyDescent="0.15">
      <c r="G35546"/>
      <c r="H35546"/>
      <c r="I35546"/>
      <c r="J35546"/>
      <c r="K35546"/>
      <c r="L35546" s="172"/>
    </row>
    <row r="35547" spans="7:12" x14ac:dyDescent="0.15">
      <c r="G35547"/>
      <c r="H35547"/>
      <c r="I35547"/>
      <c r="J35547"/>
      <c r="K35547"/>
      <c r="L35547" s="172"/>
    </row>
    <row r="35548" spans="7:12" x14ac:dyDescent="0.15">
      <c r="G35548"/>
      <c r="H35548"/>
      <c r="I35548"/>
      <c r="J35548"/>
      <c r="K35548"/>
      <c r="L35548" s="172"/>
    </row>
    <row r="35549" spans="7:12" x14ac:dyDescent="0.15">
      <c r="G35549"/>
      <c r="H35549"/>
      <c r="I35549"/>
      <c r="J35549"/>
      <c r="K35549"/>
      <c r="L35549" s="172"/>
    </row>
    <row r="35550" spans="7:12" x14ac:dyDescent="0.15">
      <c r="G35550"/>
      <c r="H35550"/>
      <c r="I35550"/>
      <c r="J35550"/>
      <c r="K35550"/>
      <c r="L35550" s="172"/>
    </row>
    <row r="35551" spans="7:12" x14ac:dyDescent="0.15">
      <c r="G35551"/>
      <c r="H35551"/>
      <c r="I35551"/>
      <c r="J35551"/>
      <c r="K35551"/>
      <c r="L35551" s="172"/>
    </row>
    <row r="35552" spans="7:12" x14ac:dyDescent="0.15">
      <c r="G35552"/>
      <c r="H35552"/>
      <c r="I35552"/>
      <c r="J35552"/>
      <c r="K35552"/>
      <c r="L35552" s="172"/>
    </row>
    <row r="35553" spans="7:12" x14ac:dyDescent="0.15">
      <c r="G35553"/>
      <c r="H35553"/>
      <c r="I35553"/>
      <c r="J35553"/>
      <c r="K35553"/>
      <c r="L35553" s="172"/>
    </row>
    <row r="35554" spans="7:12" x14ac:dyDescent="0.15">
      <c r="G35554"/>
      <c r="H35554"/>
      <c r="I35554"/>
      <c r="J35554"/>
      <c r="K35554"/>
      <c r="L35554" s="172"/>
    </row>
    <row r="35555" spans="7:12" x14ac:dyDescent="0.15">
      <c r="G35555"/>
      <c r="H35555"/>
      <c r="I35555"/>
      <c r="J35555"/>
      <c r="K35555"/>
      <c r="L35555" s="172"/>
    </row>
    <row r="35556" spans="7:12" x14ac:dyDescent="0.15">
      <c r="G35556"/>
      <c r="H35556"/>
      <c r="I35556"/>
      <c r="J35556"/>
      <c r="K35556"/>
      <c r="L35556" s="172"/>
    </row>
    <row r="35557" spans="7:12" x14ac:dyDescent="0.15">
      <c r="G35557"/>
      <c r="H35557"/>
      <c r="I35557"/>
      <c r="J35557"/>
      <c r="K35557"/>
      <c r="L35557" s="172"/>
    </row>
    <row r="35558" spans="7:12" x14ac:dyDescent="0.15">
      <c r="G35558"/>
      <c r="H35558"/>
      <c r="I35558"/>
      <c r="J35558"/>
      <c r="K35558"/>
      <c r="L35558" s="172"/>
    </row>
    <row r="35559" spans="7:12" x14ac:dyDescent="0.15">
      <c r="G35559"/>
      <c r="H35559"/>
      <c r="I35559"/>
      <c r="J35559"/>
      <c r="K35559"/>
      <c r="L35559" s="172"/>
    </row>
    <row r="35560" spans="7:12" x14ac:dyDescent="0.15">
      <c r="G35560"/>
      <c r="H35560"/>
      <c r="I35560"/>
      <c r="J35560"/>
      <c r="K35560"/>
      <c r="L35560" s="172"/>
    </row>
    <row r="35561" spans="7:12" x14ac:dyDescent="0.15">
      <c r="G35561"/>
      <c r="H35561"/>
      <c r="I35561"/>
      <c r="J35561"/>
      <c r="K35561"/>
      <c r="L35561" s="172"/>
    </row>
    <row r="35562" spans="7:12" x14ac:dyDescent="0.15">
      <c r="G35562"/>
      <c r="H35562"/>
      <c r="I35562"/>
      <c r="J35562"/>
      <c r="K35562"/>
      <c r="L35562" s="172"/>
    </row>
    <row r="35563" spans="7:12" x14ac:dyDescent="0.15">
      <c r="G35563"/>
      <c r="H35563"/>
      <c r="I35563"/>
      <c r="J35563"/>
      <c r="K35563"/>
      <c r="L35563" s="172"/>
    </row>
    <row r="35564" spans="7:12" x14ac:dyDescent="0.15">
      <c r="G35564"/>
      <c r="H35564"/>
      <c r="I35564"/>
      <c r="J35564"/>
      <c r="K35564"/>
      <c r="L35564" s="172"/>
    </row>
    <row r="35565" spans="7:12" x14ac:dyDescent="0.15">
      <c r="G35565"/>
      <c r="H35565"/>
      <c r="I35565"/>
      <c r="J35565"/>
      <c r="K35565"/>
      <c r="L35565" s="172"/>
    </row>
    <row r="35566" spans="7:12" x14ac:dyDescent="0.15">
      <c r="G35566"/>
      <c r="H35566"/>
      <c r="I35566"/>
      <c r="J35566"/>
      <c r="K35566"/>
      <c r="L35566" s="172"/>
    </row>
    <row r="35567" spans="7:12" x14ac:dyDescent="0.15">
      <c r="G35567"/>
      <c r="H35567"/>
      <c r="I35567"/>
      <c r="J35567"/>
      <c r="K35567"/>
      <c r="L35567" s="172"/>
    </row>
    <row r="35568" spans="7:12" x14ac:dyDescent="0.15">
      <c r="G35568"/>
      <c r="H35568"/>
      <c r="I35568"/>
      <c r="J35568"/>
      <c r="K35568"/>
      <c r="L35568" s="172"/>
    </row>
    <row r="35569" spans="7:12" x14ac:dyDescent="0.15">
      <c r="G35569"/>
      <c r="H35569"/>
      <c r="I35569"/>
      <c r="J35569"/>
      <c r="K35569"/>
      <c r="L35569" s="172"/>
    </row>
    <row r="35570" spans="7:12" x14ac:dyDescent="0.15">
      <c r="G35570"/>
      <c r="H35570"/>
      <c r="I35570"/>
      <c r="J35570"/>
      <c r="K35570"/>
      <c r="L35570" s="172"/>
    </row>
    <row r="35571" spans="7:12" x14ac:dyDescent="0.15">
      <c r="G35571"/>
      <c r="H35571"/>
      <c r="I35571"/>
      <c r="J35571"/>
      <c r="K35571"/>
      <c r="L35571" s="172"/>
    </row>
    <row r="35572" spans="7:12" x14ac:dyDescent="0.15">
      <c r="G35572"/>
      <c r="H35572"/>
      <c r="I35572"/>
      <c r="J35572"/>
      <c r="K35572"/>
      <c r="L35572" s="172"/>
    </row>
    <row r="35573" spans="7:12" x14ac:dyDescent="0.15">
      <c r="G35573"/>
      <c r="H35573"/>
      <c r="I35573"/>
      <c r="J35573"/>
      <c r="K35573"/>
      <c r="L35573" s="172"/>
    </row>
    <row r="35574" spans="7:12" x14ac:dyDescent="0.15">
      <c r="G35574"/>
      <c r="H35574"/>
      <c r="I35574"/>
      <c r="J35574"/>
      <c r="K35574"/>
      <c r="L35574" s="172"/>
    </row>
    <row r="35575" spans="7:12" x14ac:dyDescent="0.15">
      <c r="G35575"/>
      <c r="H35575"/>
      <c r="I35575"/>
      <c r="J35575"/>
      <c r="K35575"/>
      <c r="L35575" s="172"/>
    </row>
    <row r="35576" spans="7:12" x14ac:dyDescent="0.15">
      <c r="G35576"/>
      <c r="H35576"/>
      <c r="I35576"/>
      <c r="J35576"/>
      <c r="K35576"/>
      <c r="L35576" s="172"/>
    </row>
    <row r="35577" spans="7:12" x14ac:dyDescent="0.15">
      <c r="G35577"/>
      <c r="H35577"/>
      <c r="I35577"/>
      <c r="J35577"/>
      <c r="K35577"/>
      <c r="L35577" s="172"/>
    </row>
    <row r="35578" spans="7:12" x14ac:dyDescent="0.15">
      <c r="G35578"/>
      <c r="H35578"/>
      <c r="I35578"/>
      <c r="J35578"/>
      <c r="K35578"/>
      <c r="L35578" s="172"/>
    </row>
    <row r="35579" spans="7:12" x14ac:dyDescent="0.15">
      <c r="G35579"/>
      <c r="H35579"/>
      <c r="I35579"/>
      <c r="J35579"/>
      <c r="K35579"/>
      <c r="L35579" s="172"/>
    </row>
    <row r="35580" spans="7:12" x14ac:dyDescent="0.15">
      <c r="G35580"/>
      <c r="H35580"/>
      <c r="I35580"/>
      <c r="J35580"/>
      <c r="K35580"/>
      <c r="L35580" s="172"/>
    </row>
    <row r="35581" spans="7:12" x14ac:dyDescent="0.15">
      <c r="G35581"/>
      <c r="H35581"/>
      <c r="I35581"/>
      <c r="J35581"/>
      <c r="K35581"/>
      <c r="L35581" s="172"/>
    </row>
    <row r="35582" spans="7:12" x14ac:dyDescent="0.15">
      <c r="G35582"/>
      <c r="H35582"/>
      <c r="I35582"/>
      <c r="J35582"/>
      <c r="K35582"/>
      <c r="L35582" s="172"/>
    </row>
    <row r="35583" spans="7:12" x14ac:dyDescent="0.15">
      <c r="G35583"/>
      <c r="H35583"/>
      <c r="I35583"/>
      <c r="J35583"/>
      <c r="K35583"/>
      <c r="L35583" s="172"/>
    </row>
    <row r="35584" spans="7:12" x14ac:dyDescent="0.15">
      <c r="G35584"/>
      <c r="H35584"/>
      <c r="I35584"/>
      <c r="J35584"/>
      <c r="K35584"/>
      <c r="L35584" s="172"/>
    </row>
    <row r="35585" spans="7:12" x14ac:dyDescent="0.15">
      <c r="G35585"/>
      <c r="H35585"/>
      <c r="I35585"/>
      <c r="J35585"/>
      <c r="K35585"/>
      <c r="L35585" s="172"/>
    </row>
    <row r="35586" spans="7:12" x14ac:dyDescent="0.15">
      <c r="G35586"/>
      <c r="H35586"/>
      <c r="I35586"/>
      <c r="J35586"/>
      <c r="K35586"/>
      <c r="L35586" s="172"/>
    </row>
    <row r="35587" spans="7:12" x14ac:dyDescent="0.15">
      <c r="G35587"/>
      <c r="H35587"/>
      <c r="I35587"/>
      <c r="J35587"/>
      <c r="K35587"/>
      <c r="L35587" s="172"/>
    </row>
    <row r="35588" spans="7:12" x14ac:dyDescent="0.15">
      <c r="G35588"/>
      <c r="H35588"/>
      <c r="I35588"/>
      <c r="J35588"/>
      <c r="K35588"/>
      <c r="L35588" s="172"/>
    </row>
    <row r="35589" spans="7:12" x14ac:dyDescent="0.15">
      <c r="G35589"/>
      <c r="H35589"/>
      <c r="I35589"/>
      <c r="J35589"/>
      <c r="K35589"/>
      <c r="L35589" s="172"/>
    </row>
    <row r="35590" spans="7:12" x14ac:dyDescent="0.15">
      <c r="G35590"/>
      <c r="H35590"/>
      <c r="I35590"/>
      <c r="J35590"/>
      <c r="K35590"/>
      <c r="L35590" s="172"/>
    </row>
    <row r="35591" spans="7:12" x14ac:dyDescent="0.15">
      <c r="G35591"/>
      <c r="H35591"/>
      <c r="I35591"/>
      <c r="J35591"/>
      <c r="K35591"/>
      <c r="L35591" s="172"/>
    </row>
    <row r="35592" spans="7:12" x14ac:dyDescent="0.15">
      <c r="G35592"/>
      <c r="H35592"/>
      <c r="I35592"/>
      <c r="J35592"/>
      <c r="K35592"/>
      <c r="L35592" s="172"/>
    </row>
    <row r="35593" spans="7:12" x14ac:dyDescent="0.15">
      <c r="G35593"/>
      <c r="H35593"/>
      <c r="I35593"/>
      <c r="J35593"/>
      <c r="K35593"/>
      <c r="L35593" s="172"/>
    </row>
    <row r="35594" spans="7:12" x14ac:dyDescent="0.15">
      <c r="G35594"/>
      <c r="H35594"/>
      <c r="I35594"/>
      <c r="J35594"/>
      <c r="K35594"/>
      <c r="L35594" s="172"/>
    </row>
    <row r="35595" spans="7:12" x14ac:dyDescent="0.15">
      <c r="G35595"/>
      <c r="H35595"/>
      <c r="I35595"/>
      <c r="J35595"/>
      <c r="K35595"/>
      <c r="L35595" s="172"/>
    </row>
    <row r="35596" spans="7:12" x14ac:dyDescent="0.15">
      <c r="G35596"/>
      <c r="H35596"/>
      <c r="I35596"/>
      <c r="J35596"/>
      <c r="K35596"/>
      <c r="L35596" s="172"/>
    </row>
    <row r="35597" spans="7:12" x14ac:dyDescent="0.15">
      <c r="G35597"/>
      <c r="H35597"/>
      <c r="I35597"/>
      <c r="J35597"/>
      <c r="K35597"/>
      <c r="L35597" s="172"/>
    </row>
    <row r="35598" spans="7:12" x14ac:dyDescent="0.15">
      <c r="G35598"/>
      <c r="H35598"/>
      <c r="I35598"/>
      <c r="J35598"/>
      <c r="K35598"/>
      <c r="L35598" s="172"/>
    </row>
    <row r="35599" spans="7:12" x14ac:dyDescent="0.15">
      <c r="G35599"/>
      <c r="H35599"/>
      <c r="I35599"/>
      <c r="J35599"/>
      <c r="K35599"/>
      <c r="L35599" s="172"/>
    </row>
    <row r="35600" spans="7:12" x14ac:dyDescent="0.15">
      <c r="G35600"/>
      <c r="H35600"/>
      <c r="I35600"/>
      <c r="J35600"/>
      <c r="K35600"/>
      <c r="L35600" s="172"/>
    </row>
    <row r="35601" spans="7:12" x14ac:dyDescent="0.15">
      <c r="G35601"/>
      <c r="H35601"/>
      <c r="I35601"/>
      <c r="J35601"/>
      <c r="K35601"/>
      <c r="L35601" s="172"/>
    </row>
    <row r="35602" spans="7:12" x14ac:dyDescent="0.15">
      <c r="G35602"/>
      <c r="H35602"/>
      <c r="I35602"/>
      <c r="J35602"/>
      <c r="K35602"/>
      <c r="L35602" s="172"/>
    </row>
    <row r="35603" spans="7:12" x14ac:dyDescent="0.15">
      <c r="G35603"/>
      <c r="H35603"/>
      <c r="I35603"/>
      <c r="J35603"/>
      <c r="K35603"/>
      <c r="L35603" s="172"/>
    </row>
    <row r="35604" spans="7:12" x14ac:dyDescent="0.15">
      <c r="G35604"/>
      <c r="H35604"/>
      <c r="I35604"/>
      <c r="J35604"/>
      <c r="K35604"/>
      <c r="L35604" s="172"/>
    </row>
    <row r="35605" spans="7:12" x14ac:dyDescent="0.15">
      <c r="G35605"/>
      <c r="H35605"/>
      <c r="I35605"/>
      <c r="J35605"/>
      <c r="K35605"/>
      <c r="L35605" s="172"/>
    </row>
    <row r="35606" spans="7:12" x14ac:dyDescent="0.15">
      <c r="G35606"/>
      <c r="H35606"/>
      <c r="I35606"/>
      <c r="J35606"/>
      <c r="K35606"/>
      <c r="L35606" s="172"/>
    </row>
    <row r="35607" spans="7:12" x14ac:dyDescent="0.15">
      <c r="G35607"/>
      <c r="H35607"/>
      <c r="I35607"/>
      <c r="J35607"/>
      <c r="K35607"/>
      <c r="L35607" s="172"/>
    </row>
    <row r="35608" spans="7:12" x14ac:dyDescent="0.15">
      <c r="G35608"/>
      <c r="H35608"/>
      <c r="I35608"/>
      <c r="J35608"/>
      <c r="K35608"/>
      <c r="L35608" s="172"/>
    </row>
    <row r="35609" spans="7:12" x14ac:dyDescent="0.15">
      <c r="G35609"/>
      <c r="H35609"/>
      <c r="I35609"/>
      <c r="J35609"/>
      <c r="K35609"/>
      <c r="L35609" s="172"/>
    </row>
    <row r="35610" spans="7:12" x14ac:dyDescent="0.15">
      <c r="G35610"/>
      <c r="H35610"/>
      <c r="I35610"/>
      <c r="J35610"/>
      <c r="K35610"/>
      <c r="L35610" s="172"/>
    </row>
    <row r="35611" spans="7:12" x14ac:dyDescent="0.15">
      <c r="G35611"/>
      <c r="H35611"/>
      <c r="I35611"/>
      <c r="J35611"/>
      <c r="K35611"/>
      <c r="L35611" s="172"/>
    </row>
    <row r="35612" spans="7:12" x14ac:dyDescent="0.15">
      <c r="G35612"/>
      <c r="H35612"/>
      <c r="I35612"/>
      <c r="J35612"/>
      <c r="K35612"/>
      <c r="L35612" s="172"/>
    </row>
    <row r="35613" spans="7:12" x14ac:dyDescent="0.15">
      <c r="G35613"/>
      <c r="H35613"/>
      <c r="I35613"/>
      <c r="J35613"/>
      <c r="K35613"/>
      <c r="L35613" s="172"/>
    </row>
    <row r="35614" spans="7:12" x14ac:dyDescent="0.15">
      <c r="G35614"/>
      <c r="H35614"/>
      <c r="I35614"/>
      <c r="J35614"/>
      <c r="K35614"/>
      <c r="L35614" s="172"/>
    </row>
    <row r="35615" spans="7:12" x14ac:dyDescent="0.15">
      <c r="G35615"/>
      <c r="H35615"/>
      <c r="I35615"/>
      <c r="J35615"/>
      <c r="K35615"/>
      <c r="L35615" s="172"/>
    </row>
    <row r="35616" spans="7:12" x14ac:dyDescent="0.15">
      <c r="G35616"/>
      <c r="H35616"/>
      <c r="I35616"/>
      <c r="J35616"/>
      <c r="K35616"/>
      <c r="L35616" s="172"/>
    </row>
    <row r="35617" spans="7:12" x14ac:dyDescent="0.15">
      <c r="G35617"/>
      <c r="H35617"/>
      <c r="I35617"/>
      <c r="J35617"/>
      <c r="K35617"/>
      <c r="L35617" s="172"/>
    </row>
    <row r="35618" spans="7:12" x14ac:dyDescent="0.15">
      <c r="G35618"/>
      <c r="H35618"/>
      <c r="I35618"/>
      <c r="J35618"/>
      <c r="K35618"/>
      <c r="L35618" s="172"/>
    </row>
    <row r="35619" spans="7:12" x14ac:dyDescent="0.15">
      <c r="G35619"/>
      <c r="H35619"/>
      <c r="I35619"/>
      <c r="J35619"/>
      <c r="K35619"/>
      <c r="L35619" s="172"/>
    </row>
    <row r="35620" spans="7:12" x14ac:dyDescent="0.15">
      <c r="G35620"/>
      <c r="H35620"/>
      <c r="I35620"/>
      <c r="J35620"/>
      <c r="K35620"/>
      <c r="L35620" s="172"/>
    </row>
    <row r="35621" spans="7:12" x14ac:dyDescent="0.15">
      <c r="G35621"/>
      <c r="H35621"/>
      <c r="I35621"/>
      <c r="J35621"/>
      <c r="K35621"/>
      <c r="L35621" s="172"/>
    </row>
    <row r="35622" spans="7:12" x14ac:dyDescent="0.15">
      <c r="G35622"/>
      <c r="H35622"/>
      <c r="I35622"/>
      <c r="J35622"/>
      <c r="K35622"/>
      <c r="L35622" s="172"/>
    </row>
    <row r="35623" spans="7:12" x14ac:dyDescent="0.15">
      <c r="G35623"/>
      <c r="H35623"/>
      <c r="I35623"/>
      <c r="J35623"/>
      <c r="K35623"/>
      <c r="L35623" s="172"/>
    </row>
    <row r="35624" spans="7:12" x14ac:dyDescent="0.15">
      <c r="G35624"/>
      <c r="H35624"/>
      <c r="I35624"/>
      <c r="J35624"/>
      <c r="K35624"/>
      <c r="L35624" s="172"/>
    </row>
    <row r="35625" spans="7:12" x14ac:dyDescent="0.15">
      <c r="G35625"/>
      <c r="H35625"/>
      <c r="I35625"/>
      <c r="J35625"/>
      <c r="K35625"/>
      <c r="L35625" s="172"/>
    </row>
    <row r="35626" spans="7:12" x14ac:dyDescent="0.15">
      <c r="G35626"/>
      <c r="H35626"/>
      <c r="I35626"/>
      <c r="J35626"/>
      <c r="K35626"/>
      <c r="L35626" s="172"/>
    </row>
    <row r="35627" spans="7:12" x14ac:dyDescent="0.15">
      <c r="G35627"/>
      <c r="H35627"/>
      <c r="I35627"/>
      <c r="J35627"/>
      <c r="K35627"/>
      <c r="L35627" s="172"/>
    </row>
    <row r="35628" spans="7:12" x14ac:dyDescent="0.15">
      <c r="G35628"/>
      <c r="H35628"/>
      <c r="I35628"/>
      <c r="J35628"/>
      <c r="K35628"/>
      <c r="L35628" s="172"/>
    </row>
    <row r="35629" spans="7:12" x14ac:dyDescent="0.15">
      <c r="G35629"/>
      <c r="H35629"/>
      <c r="I35629"/>
      <c r="J35629"/>
      <c r="K35629"/>
      <c r="L35629" s="172"/>
    </row>
    <row r="35630" spans="7:12" x14ac:dyDescent="0.15">
      <c r="G35630"/>
      <c r="H35630"/>
      <c r="I35630"/>
      <c r="J35630"/>
      <c r="K35630"/>
      <c r="L35630" s="172"/>
    </row>
    <row r="35631" spans="7:12" x14ac:dyDescent="0.15">
      <c r="G35631"/>
      <c r="H35631"/>
      <c r="I35631"/>
      <c r="J35631"/>
      <c r="K35631"/>
      <c r="L35631" s="172"/>
    </row>
    <row r="35632" spans="7:12" x14ac:dyDescent="0.15">
      <c r="G35632"/>
      <c r="H35632"/>
      <c r="I35632"/>
      <c r="J35632"/>
      <c r="K35632"/>
      <c r="L35632" s="172"/>
    </row>
    <row r="35633" spans="7:12" x14ac:dyDescent="0.15">
      <c r="G35633"/>
      <c r="H35633"/>
      <c r="I35633"/>
      <c r="J35633"/>
      <c r="K35633"/>
      <c r="L35633" s="172"/>
    </row>
    <row r="35634" spans="7:12" x14ac:dyDescent="0.15">
      <c r="G35634"/>
      <c r="H35634"/>
      <c r="I35634"/>
      <c r="J35634"/>
      <c r="K35634"/>
      <c r="L35634" s="172"/>
    </row>
    <row r="35635" spans="7:12" x14ac:dyDescent="0.15">
      <c r="G35635"/>
      <c r="H35635"/>
      <c r="I35635"/>
      <c r="J35635"/>
      <c r="K35635"/>
      <c r="L35635" s="172"/>
    </row>
    <row r="35636" spans="7:12" x14ac:dyDescent="0.15">
      <c r="G35636"/>
      <c r="H35636"/>
      <c r="I35636"/>
      <c r="J35636"/>
      <c r="K35636"/>
      <c r="L35636" s="172"/>
    </row>
    <row r="35637" spans="7:12" x14ac:dyDescent="0.15">
      <c r="G35637"/>
      <c r="H35637"/>
      <c r="I35637"/>
      <c r="J35637"/>
      <c r="K35637"/>
      <c r="L35637" s="172"/>
    </row>
    <row r="35638" spans="7:12" x14ac:dyDescent="0.15">
      <c r="G35638"/>
      <c r="H35638"/>
      <c r="I35638"/>
      <c r="J35638"/>
      <c r="K35638"/>
      <c r="L35638" s="172"/>
    </row>
    <row r="35639" spans="7:12" x14ac:dyDescent="0.15">
      <c r="G35639"/>
      <c r="H35639"/>
      <c r="I35639"/>
      <c r="J35639"/>
      <c r="K35639"/>
      <c r="L35639" s="172"/>
    </row>
    <row r="35640" spans="7:12" x14ac:dyDescent="0.15">
      <c r="G35640"/>
      <c r="H35640"/>
      <c r="I35640"/>
      <c r="J35640"/>
      <c r="K35640"/>
      <c r="L35640" s="172"/>
    </row>
    <row r="35641" spans="7:12" x14ac:dyDescent="0.15">
      <c r="G35641"/>
      <c r="H35641"/>
      <c r="I35641"/>
      <c r="J35641"/>
      <c r="K35641"/>
      <c r="L35641" s="172"/>
    </row>
    <row r="35642" spans="7:12" x14ac:dyDescent="0.15">
      <c r="G35642"/>
      <c r="H35642"/>
      <c r="I35642"/>
      <c r="J35642"/>
      <c r="K35642"/>
      <c r="L35642" s="172"/>
    </row>
    <row r="35643" spans="7:12" x14ac:dyDescent="0.15">
      <c r="G35643"/>
      <c r="H35643"/>
      <c r="I35643"/>
      <c r="J35643"/>
      <c r="K35643"/>
      <c r="L35643" s="172"/>
    </row>
    <row r="35644" spans="7:12" x14ac:dyDescent="0.15">
      <c r="G35644"/>
      <c r="H35644"/>
      <c r="I35644"/>
      <c r="J35644"/>
      <c r="K35644"/>
      <c r="L35644" s="172"/>
    </row>
    <row r="35645" spans="7:12" x14ac:dyDescent="0.15">
      <c r="G35645"/>
      <c r="H35645"/>
      <c r="I35645"/>
      <c r="J35645"/>
      <c r="K35645"/>
      <c r="L35645" s="172"/>
    </row>
    <row r="35646" spans="7:12" x14ac:dyDescent="0.15">
      <c r="G35646"/>
      <c r="H35646"/>
      <c r="I35646"/>
      <c r="J35646"/>
      <c r="K35646"/>
      <c r="L35646" s="172"/>
    </row>
    <row r="35647" spans="7:12" x14ac:dyDescent="0.15">
      <c r="G35647"/>
      <c r="H35647"/>
      <c r="I35647"/>
      <c r="J35647"/>
      <c r="K35647"/>
      <c r="L35647" s="172"/>
    </row>
    <row r="35648" spans="7:12" x14ac:dyDescent="0.15">
      <c r="G35648"/>
      <c r="H35648"/>
      <c r="I35648"/>
      <c r="J35648"/>
      <c r="K35648"/>
      <c r="L35648" s="172"/>
    </row>
    <row r="35649" spans="7:12" x14ac:dyDescent="0.15">
      <c r="G35649"/>
      <c r="H35649"/>
      <c r="I35649"/>
      <c r="J35649"/>
      <c r="K35649"/>
      <c r="L35649" s="172"/>
    </row>
    <row r="35650" spans="7:12" x14ac:dyDescent="0.15">
      <c r="G35650"/>
      <c r="H35650"/>
      <c r="I35650"/>
      <c r="J35650"/>
      <c r="K35650"/>
      <c r="L35650" s="172"/>
    </row>
    <row r="35651" spans="7:12" x14ac:dyDescent="0.15">
      <c r="G35651"/>
      <c r="H35651"/>
      <c r="I35651"/>
      <c r="J35651"/>
      <c r="K35651"/>
      <c r="L35651" s="172"/>
    </row>
    <row r="35652" spans="7:12" x14ac:dyDescent="0.15">
      <c r="G35652"/>
      <c r="H35652"/>
      <c r="I35652"/>
      <c r="J35652"/>
      <c r="K35652"/>
      <c r="L35652" s="172"/>
    </row>
    <row r="35653" spans="7:12" x14ac:dyDescent="0.15">
      <c r="G35653"/>
      <c r="H35653"/>
      <c r="I35653"/>
      <c r="J35653"/>
      <c r="K35653"/>
      <c r="L35653" s="172"/>
    </row>
    <row r="35654" spans="7:12" x14ac:dyDescent="0.15">
      <c r="G35654"/>
      <c r="H35654"/>
      <c r="I35654"/>
      <c r="J35654"/>
      <c r="K35654"/>
      <c r="L35654" s="172"/>
    </row>
    <row r="35655" spans="7:12" x14ac:dyDescent="0.15">
      <c r="G35655"/>
      <c r="H35655"/>
      <c r="I35655"/>
      <c r="J35655"/>
      <c r="K35655"/>
      <c r="L35655" s="172"/>
    </row>
    <row r="35656" spans="7:12" x14ac:dyDescent="0.15">
      <c r="G35656"/>
      <c r="H35656"/>
      <c r="I35656"/>
      <c r="J35656"/>
      <c r="K35656"/>
      <c r="L35656" s="172"/>
    </row>
    <row r="35657" spans="7:12" x14ac:dyDescent="0.15">
      <c r="G35657"/>
      <c r="H35657"/>
      <c r="I35657"/>
      <c r="J35657"/>
      <c r="K35657"/>
      <c r="L35657" s="172"/>
    </row>
    <row r="35658" spans="7:12" x14ac:dyDescent="0.15">
      <c r="G35658"/>
      <c r="H35658"/>
      <c r="I35658"/>
      <c r="J35658"/>
      <c r="K35658"/>
      <c r="L35658" s="172"/>
    </row>
    <row r="35659" spans="7:12" x14ac:dyDescent="0.15">
      <c r="G35659"/>
      <c r="H35659"/>
      <c r="I35659"/>
      <c r="J35659"/>
      <c r="K35659"/>
      <c r="L35659" s="172"/>
    </row>
    <row r="35660" spans="7:12" x14ac:dyDescent="0.15">
      <c r="G35660"/>
      <c r="H35660"/>
      <c r="I35660"/>
      <c r="J35660"/>
      <c r="K35660"/>
      <c r="L35660" s="172"/>
    </row>
    <row r="35661" spans="7:12" x14ac:dyDescent="0.15">
      <c r="G35661"/>
      <c r="H35661"/>
      <c r="I35661"/>
      <c r="J35661"/>
      <c r="K35661"/>
      <c r="L35661" s="172"/>
    </row>
    <row r="35662" spans="7:12" x14ac:dyDescent="0.15">
      <c r="G35662"/>
      <c r="H35662"/>
      <c r="I35662"/>
      <c r="J35662"/>
      <c r="K35662"/>
      <c r="L35662" s="172"/>
    </row>
    <row r="35663" spans="7:12" x14ac:dyDescent="0.15">
      <c r="G35663"/>
      <c r="H35663"/>
      <c r="I35663"/>
      <c r="J35663"/>
      <c r="K35663"/>
      <c r="L35663" s="172"/>
    </row>
    <row r="35664" spans="7:12" x14ac:dyDescent="0.15">
      <c r="G35664"/>
      <c r="H35664"/>
      <c r="I35664"/>
      <c r="J35664"/>
      <c r="K35664"/>
      <c r="L35664" s="172"/>
    </row>
    <row r="35665" spans="7:12" x14ac:dyDescent="0.15">
      <c r="G35665"/>
      <c r="H35665"/>
      <c r="I35665"/>
      <c r="J35665"/>
      <c r="K35665"/>
      <c r="L35665" s="172"/>
    </row>
    <row r="35666" spans="7:12" x14ac:dyDescent="0.15">
      <c r="G35666"/>
      <c r="H35666"/>
      <c r="I35666"/>
      <c r="J35666"/>
      <c r="K35666"/>
      <c r="L35666" s="172"/>
    </row>
    <row r="35667" spans="7:12" x14ac:dyDescent="0.15">
      <c r="G35667"/>
      <c r="H35667"/>
      <c r="I35667"/>
      <c r="J35667"/>
      <c r="K35667"/>
      <c r="L35667" s="172"/>
    </row>
    <row r="35668" spans="7:12" x14ac:dyDescent="0.15">
      <c r="G35668"/>
      <c r="H35668"/>
      <c r="I35668"/>
      <c r="J35668"/>
      <c r="K35668"/>
      <c r="L35668" s="172"/>
    </row>
    <row r="35669" spans="7:12" x14ac:dyDescent="0.15">
      <c r="G35669"/>
      <c r="H35669"/>
      <c r="I35669"/>
      <c r="J35669"/>
      <c r="K35669"/>
      <c r="L35669" s="172"/>
    </row>
    <row r="35670" spans="7:12" x14ac:dyDescent="0.15">
      <c r="G35670"/>
      <c r="H35670"/>
      <c r="I35670"/>
      <c r="J35670"/>
      <c r="K35670"/>
      <c r="L35670" s="172"/>
    </row>
    <row r="35671" spans="7:12" x14ac:dyDescent="0.15">
      <c r="G35671"/>
      <c r="H35671"/>
      <c r="I35671"/>
      <c r="J35671"/>
      <c r="K35671"/>
      <c r="L35671" s="172"/>
    </row>
    <row r="35672" spans="7:12" x14ac:dyDescent="0.15">
      <c r="G35672"/>
      <c r="H35672"/>
      <c r="I35672"/>
      <c r="J35672"/>
      <c r="K35672"/>
      <c r="L35672" s="172"/>
    </row>
    <row r="35673" spans="7:12" x14ac:dyDescent="0.15">
      <c r="G35673"/>
      <c r="H35673"/>
      <c r="I35673"/>
      <c r="J35673"/>
      <c r="K35673"/>
      <c r="L35673" s="172"/>
    </row>
    <row r="35674" spans="7:12" x14ac:dyDescent="0.15">
      <c r="G35674"/>
      <c r="H35674"/>
      <c r="I35674"/>
      <c r="J35674"/>
      <c r="K35674"/>
      <c r="L35674" s="172"/>
    </row>
    <row r="35675" spans="7:12" x14ac:dyDescent="0.15">
      <c r="G35675"/>
      <c r="H35675"/>
      <c r="I35675"/>
      <c r="J35675"/>
      <c r="K35675"/>
      <c r="L35675" s="172"/>
    </row>
    <row r="35676" spans="7:12" x14ac:dyDescent="0.15">
      <c r="G35676"/>
      <c r="H35676"/>
      <c r="I35676"/>
      <c r="J35676"/>
      <c r="K35676"/>
      <c r="L35676" s="172"/>
    </row>
    <row r="35677" spans="7:12" x14ac:dyDescent="0.15">
      <c r="G35677"/>
      <c r="H35677"/>
      <c r="I35677"/>
      <c r="J35677"/>
      <c r="K35677"/>
      <c r="L35677" s="172"/>
    </row>
    <row r="35678" spans="7:12" x14ac:dyDescent="0.15">
      <c r="G35678"/>
      <c r="H35678"/>
      <c r="I35678"/>
      <c r="J35678"/>
      <c r="K35678"/>
      <c r="L35678" s="172"/>
    </row>
    <row r="35679" spans="7:12" x14ac:dyDescent="0.15">
      <c r="G35679"/>
      <c r="H35679"/>
      <c r="I35679"/>
      <c r="J35679"/>
      <c r="K35679"/>
      <c r="L35679" s="172"/>
    </row>
    <row r="35680" spans="7:12" x14ac:dyDescent="0.15">
      <c r="G35680"/>
      <c r="H35680"/>
      <c r="I35680"/>
      <c r="J35680"/>
      <c r="K35680"/>
      <c r="L35680" s="172"/>
    </row>
    <row r="35681" spans="7:12" x14ac:dyDescent="0.15">
      <c r="G35681"/>
      <c r="H35681"/>
      <c r="I35681"/>
      <c r="J35681"/>
      <c r="K35681"/>
      <c r="L35681" s="172"/>
    </row>
    <row r="35682" spans="7:12" x14ac:dyDescent="0.15">
      <c r="G35682"/>
      <c r="H35682"/>
      <c r="I35682"/>
      <c r="J35682"/>
      <c r="K35682"/>
      <c r="L35682" s="172"/>
    </row>
    <row r="35683" spans="7:12" x14ac:dyDescent="0.15">
      <c r="G35683"/>
      <c r="H35683"/>
      <c r="I35683"/>
      <c r="J35683"/>
      <c r="K35683"/>
      <c r="L35683" s="172"/>
    </row>
    <row r="35684" spans="7:12" x14ac:dyDescent="0.15">
      <c r="G35684"/>
      <c r="H35684"/>
      <c r="I35684"/>
      <c r="J35684"/>
      <c r="K35684"/>
      <c r="L35684" s="172"/>
    </row>
    <row r="35685" spans="7:12" x14ac:dyDescent="0.15">
      <c r="G35685"/>
      <c r="H35685"/>
      <c r="I35685"/>
      <c r="J35685"/>
      <c r="K35685"/>
      <c r="L35685" s="172"/>
    </row>
    <row r="35686" spans="7:12" x14ac:dyDescent="0.15">
      <c r="G35686"/>
      <c r="H35686"/>
      <c r="I35686"/>
      <c r="J35686"/>
      <c r="K35686"/>
      <c r="L35686" s="172"/>
    </row>
    <row r="35687" spans="7:12" x14ac:dyDescent="0.15">
      <c r="G35687"/>
      <c r="H35687"/>
      <c r="I35687"/>
      <c r="J35687"/>
      <c r="K35687"/>
      <c r="L35687" s="172"/>
    </row>
    <row r="35688" spans="7:12" x14ac:dyDescent="0.15">
      <c r="G35688"/>
      <c r="H35688"/>
      <c r="I35688"/>
      <c r="J35688"/>
      <c r="K35688"/>
      <c r="L35688" s="172"/>
    </row>
    <row r="35689" spans="7:12" x14ac:dyDescent="0.15">
      <c r="G35689"/>
      <c r="H35689"/>
      <c r="I35689"/>
      <c r="J35689"/>
      <c r="K35689"/>
      <c r="L35689" s="172"/>
    </row>
    <row r="35690" spans="7:12" x14ac:dyDescent="0.15">
      <c r="G35690"/>
      <c r="H35690"/>
      <c r="I35690"/>
      <c r="J35690"/>
      <c r="K35690"/>
      <c r="L35690" s="172"/>
    </row>
    <row r="35691" spans="7:12" x14ac:dyDescent="0.15">
      <c r="G35691"/>
      <c r="H35691"/>
      <c r="I35691"/>
      <c r="J35691"/>
      <c r="K35691"/>
      <c r="L35691" s="172"/>
    </row>
    <row r="35692" spans="7:12" x14ac:dyDescent="0.15">
      <c r="G35692"/>
      <c r="H35692"/>
      <c r="I35692"/>
      <c r="J35692"/>
      <c r="K35692"/>
      <c r="L35692" s="172"/>
    </row>
    <row r="35693" spans="7:12" x14ac:dyDescent="0.15">
      <c r="G35693"/>
      <c r="H35693"/>
      <c r="I35693"/>
      <c r="J35693"/>
      <c r="K35693"/>
      <c r="L35693" s="172"/>
    </row>
    <row r="35694" spans="7:12" x14ac:dyDescent="0.15">
      <c r="G35694"/>
      <c r="H35694"/>
      <c r="I35694"/>
      <c r="J35694"/>
      <c r="K35694"/>
      <c r="L35694" s="172"/>
    </row>
    <row r="35695" spans="7:12" x14ac:dyDescent="0.15">
      <c r="G35695"/>
      <c r="H35695"/>
      <c r="I35695"/>
      <c r="J35695"/>
      <c r="K35695"/>
      <c r="L35695" s="172"/>
    </row>
    <row r="35696" spans="7:12" x14ac:dyDescent="0.15">
      <c r="G35696"/>
      <c r="H35696"/>
      <c r="I35696"/>
      <c r="J35696"/>
      <c r="K35696"/>
      <c r="L35696" s="172"/>
    </row>
    <row r="35697" spans="7:12" x14ac:dyDescent="0.15">
      <c r="G35697"/>
      <c r="H35697"/>
      <c r="I35697"/>
      <c r="J35697"/>
      <c r="K35697"/>
      <c r="L35697" s="172"/>
    </row>
    <row r="35698" spans="7:12" x14ac:dyDescent="0.15">
      <c r="G35698"/>
      <c r="H35698"/>
      <c r="I35698"/>
      <c r="J35698"/>
      <c r="K35698"/>
      <c r="L35698" s="172"/>
    </row>
    <row r="35699" spans="7:12" x14ac:dyDescent="0.15">
      <c r="G35699"/>
      <c r="H35699"/>
      <c r="I35699"/>
      <c r="J35699"/>
      <c r="K35699"/>
      <c r="L35699" s="172"/>
    </row>
    <row r="35700" spans="7:12" x14ac:dyDescent="0.15">
      <c r="G35700"/>
      <c r="H35700"/>
      <c r="I35700"/>
      <c r="J35700"/>
      <c r="K35700"/>
      <c r="L35700" s="172"/>
    </row>
    <row r="35701" spans="7:12" x14ac:dyDescent="0.15">
      <c r="G35701"/>
      <c r="H35701"/>
      <c r="I35701"/>
      <c r="J35701"/>
      <c r="K35701"/>
      <c r="L35701" s="172"/>
    </row>
    <row r="35702" spans="7:12" x14ac:dyDescent="0.15">
      <c r="G35702"/>
      <c r="H35702"/>
      <c r="I35702"/>
      <c r="J35702"/>
      <c r="K35702"/>
      <c r="L35702" s="172"/>
    </row>
    <row r="35703" spans="7:12" x14ac:dyDescent="0.15">
      <c r="G35703"/>
      <c r="H35703"/>
      <c r="I35703"/>
      <c r="J35703"/>
      <c r="K35703"/>
      <c r="L35703" s="172"/>
    </row>
    <row r="35704" spans="7:12" x14ac:dyDescent="0.15">
      <c r="G35704"/>
      <c r="H35704"/>
      <c r="I35704"/>
      <c r="J35704"/>
      <c r="K35704"/>
      <c r="L35704" s="172"/>
    </row>
    <row r="35705" spans="7:12" x14ac:dyDescent="0.15">
      <c r="G35705"/>
      <c r="H35705"/>
      <c r="I35705"/>
      <c r="J35705"/>
      <c r="K35705"/>
      <c r="L35705" s="172"/>
    </row>
    <row r="35706" spans="7:12" x14ac:dyDescent="0.15">
      <c r="G35706"/>
      <c r="H35706"/>
      <c r="I35706"/>
      <c r="J35706"/>
      <c r="K35706"/>
      <c r="L35706" s="172"/>
    </row>
    <row r="35707" spans="7:12" x14ac:dyDescent="0.15">
      <c r="G35707"/>
      <c r="H35707"/>
      <c r="I35707"/>
      <c r="J35707"/>
      <c r="K35707"/>
      <c r="L35707" s="172"/>
    </row>
    <row r="35708" spans="7:12" x14ac:dyDescent="0.15">
      <c r="G35708"/>
      <c r="H35708"/>
      <c r="I35708"/>
      <c r="J35708"/>
      <c r="K35708"/>
      <c r="L35708" s="172"/>
    </row>
    <row r="35709" spans="7:12" x14ac:dyDescent="0.15">
      <c r="G35709"/>
      <c r="H35709"/>
      <c r="I35709"/>
      <c r="J35709"/>
      <c r="K35709"/>
      <c r="L35709" s="172"/>
    </row>
    <row r="35710" spans="7:12" x14ac:dyDescent="0.15">
      <c r="G35710"/>
      <c r="H35710"/>
      <c r="I35710"/>
      <c r="J35710"/>
      <c r="K35710"/>
      <c r="L35710" s="172"/>
    </row>
    <row r="35711" spans="7:12" x14ac:dyDescent="0.15">
      <c r="G35711"/>
      <c r="H35711"/>
      <c r="I35711"/>
      <c r="J35711"/>
      <c r="K35711"/>
      <c r="L35711" s="172"/>
    </row>
    <row r="35712" spans="7:12" x14ac:dyDescent="0.15">
      <c r="G35712"/>
      <c r="H35712"/>
      <c r="I35712"/>
      <c r="J35712"/>
      <c r="K35712"/>
      <c r="L35712" s="172"/>
    </row>
    <row r="35713" spans="7:12" x14ac:dyDescent="0.15">
      <c r="G35713"/>
      <c r="H35713"/>
      <c r="I35713"/>
      <c r="J35713"/>
      <c r="K35713"/>
      <c r="L35713" s="172"/>
    </row>
    <row r="35714" spans="7:12" x14ac:dyDescent="0.15">
      <c r="G35714"/>
      <c r="H35714"/>
      <c r="I35714"/>
      <c r="J35714"/>
      <c r="K35714"/>
      <c r="L35714" s="172"/>
    </row>
    <row r="35715" spans="7:12" x14ac:dyDescent="0.15">
      <c r="G35715"/>
      <c r="H35715"/>
      <c r="I35715"/>
      <c r="J35715"/>
      <c r="K35715"/>
      <c r="L35715" s="172"/>
    </row>
    <row r="35716" spans="7:12" x14ac:dyDescent="0.15">
      <c r="G35716"/>
      <c r="H35716"/>
      <c r="I35716"/>
      <c r="J35716"/>
      <c r="K35716"/>
      <c r="L35716" s="172"/>
    </row>
    <row r="35717" spans="7:12" x14ac:dyDescent="0.15">
      <c r="G35717"/>
      <c r="H35717"/>
      <c r="I35717"/>
      <c r="J35717"/>
      <c r="K35717"/>
      <c r="L35717" s="172"/>
    </row>
    <row r="35718" spans="7:12" x14ac:dyDescent="0.15">
      <c r="G35718"/>
      <c r="H35718"/>
      <c r="I35718"/>
      <c r="J35718"/>
      <c r="K35718"/>
      <c r="L35718" s="172"/>
    </row>
    <row r="35719" spans="7:12" x14ac:dyDescent="0.15">
      <c r="G35719"/>
      <c r="H35719"/>
      <c r="I35719"/>
      <c r="J35719"/>
      <c r="K35719"/>
      <c r="L35719" s="172"/>
    </row>
    <row r="35720" spans="7:12" x14ac:dyDescent="0.15">
      <c r="G35720"/>
      <c r="H35720"/>
      <c r="I35720"/>
      <c r="J35720"/>
      <c r="K35720"/>
      <c r="L35720" s="172"/>
    </row>
    <row r="35721" spans="7:12" x14ac:dyDescent="0.15">
      <c r="G35721"/>
      <c r="H35721"/>
      <c r="I35721"/>
      <c r="J35721"/>
      <c r="K35721"/>
      <c r="L35721" s="172"/>
    </row>
    <row r="35722" spans="7:12" x14ac:dyDescent="0.15">
      <c r="G35722"/>
      <c r="H35722"/>
      <c r="I35722"/>
      <c r="J35722"/>
      <c r="K35722"/>
      <c r="L35722" s="172"/>
    </row>
    <row r="35723" spans="7:12" x14ac:dyDescent="0.15">
      <c r="G35723"/>
      <c r="H35723"/>
      <c r="I35723"/>
      <c r="J35723"/>
      <c r="K35723"/>
      <c r="L35723" s="172"/>
    </row>
    <row r="35724" spans="7:12" x14ac:dyDescent="0.15">
      <c r="G35724"/>
      <c r="H35724"/>
      <c r="I35724"/>
      <c r="J35724"/>
      <c r="K35724"/>
      <c r="L35724" s="172"/>
    </row>
    <row r="35725" spans="7:12" x14ac:dyDescent="0.15">
      <c r="G35725"/>
      <c r="H35725"/>
      <c r="I35725"/>
      <c r="J35725"/>
      <c r="K35725"/>
      <c r="L35725" s="172"/>
    </row>
    <row r="35726" spans="7:12" x14ac:dyDescent="0.15">
      <c r="G35726"/>
      <c r="H35726"/>
      <c r="I35726"/>
      <c r="J35726"/>
      <c r="K35726"/>
      <c r="L35726" s="172"/>
    </row>
    <row r="35727" spans="7:12" x14ac:dyDescent="0.15">
      <c r="G35727"/>
      <c r="H35727"/>
      <c r="I35727"/>
      <c r="J35727"/>
      <c r="K35727"/>
      <c r="L35727" s="172"/>
    </row>
    <row r="35728" spans="7:12" x14ac:dyDescent="0.15">
      <c r="G35728"/>
      <c r="H35728"/>
      <c r="I35728"/>
      <c r="J35728"/>
      <c r="K35728"/>
      <c r="L35728" s="172"/>
    </row>
    <row r="35729" spans="7:12" x14ac:dyDescent="0.15">
      <c r="G35729"/>
      <c r="H35729"/>
      <c r="I35729"/>
      <c r="J35729"/>
      <c r="K35729"/>
      <c r="L35729" s="172"/>
    </row>
    <row r="35730" spans="7:12" x14ac:dyDescent="0.15">
      <c r="G35730"/>
      <c r="H35730"/>
      <c r="I35730"/>
      <c r="J35730"/>
      <c r="K35730"/>
      <c r="L35730" s="172"/>
    </row>
    <row r="35731" spans="7:12" x14ac:dyDescent="0.15">
      <c r="G35731"/>
      <c r="H35731"/>
      <c r="I35731"/>
      <c r="J35731"/>
      <c r="K35731"/>
      <c r="L35731" s="172"/>
    </row>
    <row r="35732" spans="7:12" x14ac:dyDescent="0.15">
      <c r="G35732"/>
      <c r="H35732"/>
      <c r="I35732"/>
      <c r="J35732"/>
      <c r="K35732"/>
      <c r="L35732" s="172"/>
    </row>
    <row r="35733" spans="7:12" x14ac:dyDescent="0.15">
      <c r="G35733"/>
      <c r="H35733"/>
      <c r="I35733"/>
      <c r="J35733"/>
      <c r="K35733"/>
      <c r="L35733" s="172"/>
    </row>
    <row r="35734" spans="7:12" x14ac:dyDescent="0.15">
      <c r="G35734"/>
      <c r="H35734"/>
      <c r="I35734"/>
      <c r="J35734"/>
      <c r="K35734"/>
      <c r="L35734" s="172"/>
    </row>
    <row r="35735" spans="7:12" x14ac:dyDescent="0.15">
      <c r="G35735"/>
      <c r="H35735"/>
      <c r="I35735"/>
      <c r="J35735"/>
      <c r="K35735"/>
      <c r="L35735" s="172"/>
    </row>
    <row r="35736" spans="7:12" x14ac:dyDescent="0.15">
      <c r="G35736"/>
      <c r="H35736"/>
      <c r="I35736"/>
      <c r="J35736"/>
      <c r="K35736"/>
      <c r="L35736" s="172"/>
    </row>
    <row r="35737" spans="7:12" x14ac:dyDescent="0.15">
      <c r="G35737"/>
      <c r="H35737"/>
      <c r="I35737"/>
      <c r="J35737"/>
      <c r="K35737"/>
      <c r="L35737" s="172"/>
    </row>
    <row r="35738" spans="7:12" x14ac:dyDescent="0.15">
      <c r="G35738"/>
      <c r="H35738"/>
      <c r="I35738"/>
      <c r="J35738"/>
      <c r="K35738"/>
      <c r="L35738" s="172"/>
    </row>
    <row r="35739" spans="7:12" x14ac:dyDescent="0.15">
      <c r="G35739"/>
      <c r="H35739"/>
      <c r="I35739"/>
      <c r="J35739"/>
      <c r="K35739"/>
      <c r="L35739" s="172"/>
    </row>
    <row r="35740" spans="7:12" x14ac:dyDescent="0.15">
      <c r="G35740"/>
      <c r="H35740"/>
      <c r="I35740"/>
      <c r="J35740"/>
      <c r="K35740"/>
      <c r="L35740" s="172"/>
    </row>
    <row r="35741" spans="7:12" x14ac:dyDescent="0.15">
      <c r="G35741"/>
      <c r="H35741"/>
      <c r="I35741"/>
      <c r="J35741"/>
      <c r="K35741"/>
      <c r="L35741" s="172"/>
    </row>
    <row r="35742" spans="7:12" x14ac:dyDescent="0.15">
      <c r="G35742"/>
      <c r="H35742"/>
      <c r="I35742"/>
      <c r="J35742"/>
      <c r="K35742"/>
      <c r="L35742" s="172"/>
    </row>
    <row r="35743" spans="7:12" x14ac:dyDescent="0.15">
      <c r="G35743"/>
      <c r="H35743"/>
      <c r="I35743"/>
      <c r="J35743"/>
      <c r="K35743"/>
      <c r="L35743" s="172"/>
    </row>
    <row r="35744" spans="7:12" x14ac:dyDescent="0.15">
      <c r="G35744"/>
      <c r="H35744"/>
      <c r="I35744"/>
      <c r="J35744"/>
      <c r="K35744"/>
      <c r="L35744" s="172"/>
    </row>
    <row r="35745" spans="7:12" x14ac:dyDescent="0.15">
      <c r="G35745"/>
      <c r="H35745"/>
      <c r="I35745"/>
      <c r="J35745"/>
      <c r="K35745"/>
      <c r="L35745" s="172"/>
    </row>
    <row r="35746" spans="7:12" x14ac:dyDescent="0.15">
      <c r="G35746"/>
      <c r="H35746"/>
      <c r="I35746"/>
      <c r="J35746"/>
      <c r="K35746"/>
      <c r="L35746" s="172"/>
    </row>
    <row r="35747" spans="7:12" x14ac:dyDescent="0.15">
      <c r="G35747"/>
      <c r="H35747"/>
      <c r="I35747"/>
      <c r="J35747"/>
      <c r="K35747"/>
      <c r="L35747" s="172"/>
    </row>
    <row r="35748" spans="7:12" x14ac:dyDescent="0.15">
      <c r="G35748"/>
      <c r="H35748"/>
      <c r="I35748"/>
      <c r="J35748"/>
      <c r="K35748"/>
      <c r="L35748" s="172"/>
    </row>
    <row r="35749" spans="7:12" x14ac:dyDescent="0.15">
      <c r="G35749"/>
      <c r="H35749"/>
      <c r="I35749"/>
      <c r="J35749"/>
      <c r="K35749"/>
      <c r="L35749" s="172"/>
    </row>
    <row r="35750" spans="7:12" x14ac:dyDescent="0.15">
      <c r="G35750"/>
      <c r="H35750"/>
      <c r="I35750"/>
      <c r="J35750"/>
      <c r="K35750"/>
      <c r="L35750" s="172"/>
    </row>
    <row r="35751" spans="7:12" x14ac:dyDescent="0.15">
      <c r="G35751"/>
      <c r="H35751"/>
      <c r="I35751"/>
      <c r="J35751"/>
      <c r="K35751"/>
      <c r="L35751" s="172"/>
    </row>
    <row r="35752" spans="7:12" x14ac:dyDescent="0.15">
      <c r="G35752"/>
      <c r="H35752"/>
      <c r="I35752"/>
      <c r="J35752"/>
      <c r="K35752"/>
      <c r="L35752" s="172"/>
    </row>
    <row r="35753" spans="7:12" x14ac:dyDescent="0.15">
      <c r="G35753"/>
      <c r="H35753"/>
      <c r="I35753"/>
      <c r="J35753"/>
      <c r="K35753"/>
      <c r="L35753" s="172"/>
    </row>
    <row r="35754" spans="7:12" x14ac:dyDescent="0.15">
      <c r="G35754"/>
      <c r="H35754"/>
      <c r="I35754"/>
      <c r="J35754"/>
      <c r="K35754"/>
      <c r="L35754" s="172"/>
    </row>
    <row r="35755" spans="7:12" x14ac:dyDescent="0.15">
      <c r="G35755"/>
      <c r="H35755"/>
      <c r="I35755"/>
      <c r="J35755"/>
      <c r="K35755"/>
      <c r="L35755" s="172"/>
    </row>
    <row r="35756" spans="7:12" x14ac:dyDescent="0.15">
      <c r="G35756"/>
      <c r="H35756"/>
      <c r="I35756"/>
      <c r="J35756"/>
      <c r="K35756"/>
      <c r="L35756" s="172"/>
    </row>
    <row r="35757" spans="7:12" x14ac:dyDescent="0.15">
      <c r="G35757"/>
      <c r="H35757"/>
      <c r="I35757"/>
      <c r="J35757"/>
      <c r="K35757"/>
      <c r="L35757" s="172"/>
    </row>
    <row r="35758" spans="7:12" x14ac:dyDescent="0.15">
      <c r="G35758"/>
      <c r="H35758"/>
      <c r="I35758"/>
      <c r="J35758"/>
      <c r="K35758"/>
      <c r="L35758" s="172"/>
    </row>
    <row r="35759" spans="7:12" x14ac:dyDescent="0.15">
      <c r="G35759"/>
      <c r="H35759"/>
      <c r="I35759"/>
      <c r="J35759"/>
      <c r="K35759"/>
      <c r="L35759" s="172"/>
    </row>
    <row r="35760" spans="7:12" x14ac:dyDescent="0.15">
      <c r="G35760"/>
      <c r="H35760"/>
      <c r="I35760"/>
      <c r="J35760"/>
      <c r="K35760"/>
      <c r="L35760" s="172"/>
    </row>
    <row r="35761" spans="7:12" x14ac:dyDescent="0.15">
      <c r="G35761"/>
      <c r="H35761"/>
      <c r="I35761"/>
      <c r="J35761"/>
      <c r="K35761"/>
      <c r="L35761" s="172"/>
    </row>
    <row r="35762" spans="7:12" x14ac:dyDescent="0.15">
      <c r="G35762"/>
      <c r="H35762"/>
      <c r="I35762"/>
      <c r="J35762"/>
      <c r="K35762"/>
      <c r="L35762" s="172"/>
    </row>
    <row r="35763" spans="7:12" x14ac:dyDescent="0.15">
      <c r="G35763"/>
      <c r="H35763"/>
      <c r="I35763"/>
      <c r="J35763"/>
      <c r="K35763"/>
      <c r="L35763" s="172"/>
    </row>
    <row r="35764" spans="7:12" x14ac:dyDescent="0.15">
      <c r="G35764"/>
      <c r="H35764"/>
      <c r="I35764"/>
      <c r="J35764"/>
      <c r="K35764"/>
      <c r="L35764" s="172"/>
    </row>
    <row r="35765" spans="7:12" x14ac:dyDescent="0.15">
      <c r="G35765"/>
      <c r="H35765"/>
      <c r="I35765"/>
      <c r="J35765"/>
      <c r="K35765"/>
      <c r="L35765" s="172"/>
    </row>
    <row r="35766" spans="7:12" x14ac:dyDescent="0.15">
      <c r="G35766"/>
      <c r="H35766"/>
      <c r="I35766"/>
      <c r="J35766"/>
      <c r="K35766"/>
      <c r="L35766" s="172"/>
    </row>
    <row r="35767" spans="7:12" x14ac:dyDescent="0.15">
      <c r="G35767"/>
      <c r="H35767"/>
      <c r="I35767"/>
      <c r="J35767"/>
      <c r="K35767"/>
      <c r="L35767" s="172"/>
    </row>
    <row r="35768" spans="7:12" x14ac:dyDescent="0.15">
      <c r="G35768"/>
      <c r="H35768"/>
      <c r="I35768"/>
      <c r="J35768"/>
      <c r="K35768"/>
      <c r="L35768" s="172"/>
    </row>
    <row r="35769" spans="7:12" x14ac:dyDescent="0.15">
      <c r="G35769"/>
      <c r="H35769"/>
      <c r="I35769"/>
      <c r="J35769"/>
      <c r="K35769"/>
      <c r="L35769" s="172"/>
    </row>
    <row r="35770" spans="7:12" x14ac:dyDescent="0.15">
      <c r="G35770"/>
      <c r="H35770"/>
      <c r="I35770"/>
      <c r="J35770"/>
      <c r="K35770"/>
      <c r="L35770" s="172"/>
    </row>
    <row r="35771" spans="7:12" x14ac:dyDescent="0.15">
      <c r="G35771"/>
      <c r="H35771"/>
      <c r="I35771"/>
      <c r="J35771"/>
      <c r="K35771"/>
      <c r="L35771" s="172"/>
    </row>
    <row r="35772" spans="7:12" x14ac:dyDescent="0.15">
      <c r="G35772"/>
      <c r="H35772"/>
      <c r="I35772"/>
      <c r="J35772"/>
      <c r="K35772"/>
      <c r="L35772" s="172"/>
    </row>
    <row r="35773" spans="7:12" x14ac:dyDescent="0.15">
      <c r="G35773"/>
      <c r="H35773"/>
      <c r="I35773"/>
      <c r="J35773"/>
      <c r="K35773"/>
      <c r="L35773" s="172"/>
    </row>
    <row r="35774" spans="7:12" x14ac:dyDescent="0.15">
      <c r="G35774"/>
      <c r="H35774"/>
      <c r="I35774"/>
      <c r="J35774"/>
      <c r="K35774"/>
      <c r="L35774" s="172"/>
    </row>
    <row r="35775" spans="7:12" x14ac:dyDescent="0.15">
      <c r="G35775"/>
      <c r="H35775"/>
      <c r="I35775"/>
      <c r="J35775"/>
      <c r="K35775"/>
      <c r="L35775" s="172"/>
    </row>
    <row r="35776" spans="7:12" x14ac:dyDescent="0.15">
      <c r="G35776"/>
      <c r="H35776"/>
      <c r="I35776"/>
      <c r="J35776"/>
      <c r="K35776"/>
      <c r="L35776" s="172"/>
    </row>
    <row r="35777" spans="7:12" x14ac:dyDescent="0.15">
      <c r="G35777"/>
      <c r="H35777"/>
      <c r="I35777"/>
      <c r="J35777"/>
      <c r="K35777"/>
      <c r="L35777" s="172"/>
    </row>
    <row r="35778" spans="7:12" x14ac:dyDescent="0.15">
      <c r="G35778"/>
      <c r="H35778"/>
      <c r="I35778"/>
      <c r="J35778"/>
      <c r="K35778"/>
      <c r="L35778" s="172"/>
    </row>
    <row r="35779" spans="7:12" x14ac:dyDescent="0.15">
      <c r="G35779"/>
      <c r="H35779"/>
      <c r="I35779"/>
      <c r="J35779"/>
      <c r="K35779"/>
      <c r="L35779" s="172"/>
    </row>
    <row r="35780" spans="7:12" x14ac:dyDescent="0.15">
      <c r="G35780"/>
      <c r="H35780"/>
      <c r="I35780"/>
      <c r="J35780"/>
      <c r="K35780"/>
      <c r="L35780" s="172"/>
    </row>
    <row r="35781" spans="7:12" x14ac:dyDescent="0.15">
      <c r="G35781"/>
      <c r="H35781"/>
      <c r="I35781"/>
      <c r="J35781"/>
      <c r="K35781"/>
      <c r="L35781" s="172"/>
    </row>
    <row r="35782" spans="7:12" x14ac:dyDescent="0.15">
      <c r="G35782"/>
      <c r="H35782"/>
      <c r="I35782"/>
      <c r="J35782"/>
      <c r="K35782"/>
      <c r="L35782" s="172"/>
    </row>
    <row r="35783" spans="7:12" x14ac:dyDescent="0.15">
      <c r="G35783"/>
      <c r="H35783"/>
      <c r="I35783"/>
      <c r="J35783"/>
      <c r="K35783"/>
      <c r="L35783" s="172"/>
    </row>
    <row r="35784" spans="7:12" x14ac:dyDescent="0.15">
      <c r="G35784"/>
      <c r="H35784"/>
      <c r="I35784"/>
      <c r="J35784"/>
      <c r="K35784"/>
      <c r="L35784" s="172"/>
    </row>
    <row r="35785" spans="7:12" x14ac:dyDescent="0.15">
      <c r="G35785"/>
      <c r="H35785"/>
      <c r="I35785"/>
      <c r="J35785"/>
      <c r="K35785"/>
      <c r="L35785" s="172"/>
    </row>
    <row r="35786" spans="7:12" x14ac:dyDescent="0.15">
      <c r="G35786"/>
      <c r="H35786"/>
      <c r="I35786"/>
      <c r="J35786"/>
      <c r="K35786"/>
      <c r="L35786" s="172"/>
    </row>
    <row r="35787" spans="7:12" x14ac:dyDescent="0.15">
      <c r="G35787"/>
      <c r="H35787"/>
      <c r="I35787"/>
      <c r="J35787"/>
      <c r="K35787"/>
      <c r="L35787" s="172"/>
    </row>
    <row r="35788" spans="7:12" x14ac:dyDescent="0.15">
      <c r="G35788"/>
      <c r="H35788"/>
      <c r="I35788"/>
      <c r="J35788"/>
      <c r="K35788"/>
      <c r="L35788" s="172"/>
    </row>
    <row r="35789" spans="7:12" x14ac:dyDescent="0.15">
      <c r="G35789"/>
      <c r="H35789"/>
      <c r="I35789"/>
      <c r="J35789"/>
      <c r="K35789"/>
      <c r="L35789" s="172"/>
    </row>
    <row r="35790" spans="7:12" x14ac:dyDescent="0.15">
      <c r="G35790"/>
      <c r="H35790"/>
      <c r="I35790"/>
      <c r="J35790"/>
      <c r="K35790"/>
      <c r="L35790" s="172"/>
    </row>
    <row r="35791" spans="7:12" x14ac:dyDescent="0.15">
      <c r="G35791"/>
      <c r="H35791"/>
      <c r="I35791"/>
      <c r="J35791"/>
      <c r="K35791"/>
      <c r="L35791" s="172"/>
    </row>
    <row r="35792" spans="7:12" x14ac:dyDescent="0.15">
      <c r="G35792"/>
      <c r="H35792"/>
      <c r="I35792"/>
      <c r="J35792"/>
      <c r="K35792"/>
      <c r="L35792" s="172"/>
    </row>
    <row r="35793" spans="7:12" x14ac:dyDescent="0.15">
      <c r="G35793"/>
      <c r="H35793"/>
      <c r="I35793"/>
      <c r="J35793"/>
      <c r="K35793"/>
      <c r="L35793" s="172"/>
    </row>
    <row r="35794" spans="7:12" x14ac:dyDescent="0.15">
      <c r="G35794"/>
      <c r="H35794"/>
      <c r="I35794"/>
      <c r="J35794"/>
      <c r="K35794"/>
      <c r="L35794" s="172"/>
    </row>
    <row r="35795" spans="7:12" x14ac:dyDescent="0.15">
      <c r="G35795"/>
      <c r="H35795"/>
      <c r="I35795"/>
      <c r="J35795"/>
      <c r="K35795"/>
      <c r="L35795" s="172"/>
    </row>
    <row r="35796" spans="7:12" x14ac:dyDescent="0.15">
      <c r="G35796"/>
      <c r="H35796"/>
      <c r="I35796"/>
      <c r="J35796"/>
      <c r="K35796"/>
      <c r="L35796" s="172"/>
    </row>
    <row r="35797" spans="7:12" x14ac:dyDescent="0.15">
      <c r="G35797"/>
      <c r="H35797"/>
      <c r="I35797"/>
      <c r="J35797"/>
      <c r="K35797"/>
      <c r="L35797" s="172"/>
    </row>
    <row r="35798" spans="7:12" x14ac:dyDescent="0.15">
      <c r="G35798"/>
      <c r="H35798"/>
      <c r="I35798"/>
      <c r="J35798"/>
      <c r="K35798"/>
      <c r="L35798" s="172"/>
    </row>
    <row r="35799" spans="7:12" x14ac:dyDescent="0.15">
      <c r="G35799"/>
      <c r="H35799"/>
      <c r="I35799"/>
      <c r="J35799"/>
      <c r="K35799"/>
      <c r="L35799" s="172"/>
    </row>
    <row r="35800" spans="7:12" x14ac:dyDescent="0.15">
      <c r="G35800"/>
      <c r="H35800"/>
      <c r="I35800"/>
      <c r="J35800"/>
      <c r="K35800"/>
      <c r="L35800" s="172"/>
    </row>
    <row r="35801" spans="7:12" x14ac:dyDescent="0.15">
      <c r="G35801"/>
      <c r="H35801"/>
      <c r="I35801"/>
      <c r="J35801"/>
      <c r="K35801"/>
      <c r="L35801" s="172"/>
    </row>
    <row r="35802" spans="7:12" x14ac:dyDescent="0.15">
      <c r="G35802"/>
      <c r="H35802"/>
      <c r="I35802"/>
      <c r="J35802"/>
      <c r="K35802"/>
      <c r="L35802" s="172"/>
    </row>
    <row r="35803" spans="7:12" x14ac:dyDescent="0.15">
      <c r="G35803"/>
      <c r="H35803"/>
      <c r="I35803"/>
      <c r="J35803"/>
      <c r="K35803"/>
      <c r="L35803" s="172"/>
    </row>
    <row r="35804" spans="7:12" x14ac:dyDescent="0.15">
      <c r="G35804"/>
      <c r="H35804"/>
      <c r="I35804"/>
      <c r="J35804"/>
      <c r="K35804"/>
      <c r="L35804" s="172"/>
    </row>
    <row r="35805" spans="7:12" x14ac:dyDescent="0.15">
      <c r="G35805"/>
      <c r="H35805"/>
      <c r="I35805"/>
      <c r="J35805"/>
      <c r="K35805"/>
      <c r="L35805" s="172"/>
    </row>
    <row r="35806" spans="7:12" x14ac:dyDescent="0.15">
      <c r="G35806"/>
      <c r="H35806"/>
      <c r="I35806"/>
      <c r="J35806"/>
      <c r="K35806"/>
      <c r="L35806" s="172"/>
    </row>
    <row r="35807" spans="7:12" x14ac:dyDescent="0.15">
      <c r="G35807"/>
      <c r="H35807"/>
      <c r="I35807"/>
      <c r="J35807"/>
      <c r="K35807"/>
      <c r="L35807" s="172"/>
    </row>
    <row r="35808" spans="7:12" x14ac:dyDescent="0.15">
      <c r="G35808"/>
      <c r="H35808"/>
      <c r="I35808"/>
      <c r="J35808"/>
      <c r="K35808"/>
      <c r="L35808" s="172"/>
    </row>
    <row r="35809" spans="7:12" x14ac:dyDescent="0.15">
      <c r="G35809"/>
      <c r="H35809"/>
      <c r="I35809"/>
      <c r="J35809"/>
      <c r="K35809"/>
      <c r="L35809" s="172"/>
    </row>
    <row r="35810" spans="7:12" x14ac:dyDescent="0.15">
      <c r="G35810"/>
      <c r="H35810"/>
      <c r="I35810"/>
      <c r="J35810"/>
      <c r="K35810"/>
      <c r="L35810" s="172"/>
    </row>
    <row r="35811" spans="7:12" x14ac:dyDescent="0.15">
      <c r="G35811"/>
      <c r="H35811"/>
      <c r="I35811"/>
      <c r="J35811"/>
      <c r="K35811"/>
      <c r="L35811" s="172"/>
    </row>
    <row r="35812" spans="7:12" x14ac:dyDescent="0.15">
      <c r="G35812"/>
      <c r="H35812"/>
      <c r="I35812"/>
      <c r="J35812"/>
      <c r="K35812"/>
      <c r="L35812" s="172"/>
    </row>
    <row r="35813" spans="7:12" x14ac:dyDescent="0.15">
      <c r="G35813"/>
      <c r="H35813"/>
      <c r="I35813"/>
      <c r="J35813"/>
      <c r="K35813"/>
      <c r="L35813" s="172"/>
    </row>
    <row r="35814" spans="7:12" x14ac:dyDescent="0.15">
      <c r="G35814"/>
      <c r="H35814"/>
      <c r="I35814"/>
      <c r="J35814"/>
      <c r="K35814"/>
      <c r="L35814" s="172"/>
    </row>
    <row r="35815" spans="7:12" x14ac:dyDescent="0.15">
      <c r="G35815"/>
      <c r="H35815"/>
      <c r="I35815"/>
      <c r="J35815"/>
      <c r="K35815"/>
      <c r="L35815" s="172"/>
    </row>
    <row r="35816" spans="7:12" x14ac:dyDescent="0.15">
      <c r="G35816"/>
      <c r="H35816"/>
      <c r="I35816"/>
      <c r="J35816"/>
      <c r="K35816"/>
      <c r="L35816" s="172"/>
    </row>
    <row r="35817" spans="7:12" x14ac:dyDescent="0.15">
      <c r="G35817"/>
      <c r="H35817"/>
      <c r="I35817"/>
      <c r="J35817"/>
      <c r="K35817"/>
      <c r="L35817" s="172"/>
    </row>
    <row r="35818" spans="7:12" x14ac:dyDescent="0.15">
      <c r="G35818"/>
      <c r="H35818"/>
      <c r="I35818"/>
      <c r="J35818"/>
      <c r="K35818"/>
      <c r="L35818" s="172"/>
    </row>
    <row r="35819" spans="7:12" x14ac:dyDescent="0.15">
      <c r="G35819"/>
      <c r="H35819"/>
      <c r="I35819"/>
      <c r="J35819"/>
      <c r="K35819"/>
      <c r="L35819" s="172"/>
    </row>
    <row r="35820" spans="7:12" x14ac:dyDescent="0.15">
      <c r="G35820"/>
      <c r="H35820"/>
      <c r="I35820"/>
      <c r="J35820"/>
      <c r="K35820"/>
      <c r="L35820" s="172"/>
    </row>
    <row r="35821" spans="7:12" x14ac:dyDescent="0.15">
      <c r="G35821"/>
      <c r="H35821"/>
      <c r="I35821"/>
      <c r="J35821"/>
      <c r="K35821"/>
      <c r="L35821" s="172"/>
    </row>
    <row r="35822" spans="7:12" x14ac:dyDescent="0.15">
      <c r="G35822"/>
      <c r="H35822"/>
      <c r="I35822"/>
      <c r="J35822"/>
      <c r="K35822"/>
      <c r="L35822" s="172"/>
    </row>
    <row r="35823" spans="7:12" x14ac:dyDescent="0.15">
      <c r="G35823"/>
      <c r="H35823"/>
      <c r="I35823"/>
      <c r="J35823"/>
      <c r="K35823"/>
      <c r="L35823" s="172"/>
    </row>
    <row r="35824" spans="7:12" x14ac:dyDescent="0.15">
      <c r="G35824"/>
      <c r="H35824"/>
      <c r="I35824"/>
      <c r="J35824"/>
      <c r="K35824"/>
      <c r="L35824" s="172"/>
    </row>
    <row r="35825" spans="7:12" x14ac:dyDescent="0.15">
      <c r="G35825"/>
      <c r="H35825"/>
      <c r="I35825"/>
      <c r="J35825"/>
      <c r="K35825"/>
      <c r="L35825" s="172"/>
    </row>
    <row r="35826" spans="7:12" x14ac:dyDescent="0.15">
      <c r="G35826"/>
      <c r="H35826"/>
      <c r="I35826"/>
      <c r="J35826"/>
      <c r="K35826"/>
      <c r="L35826" s="172"/>
    </row>
    <row r="35827" spans="7:12" x14ac:dyDescent="0.15">
      <c r="G35827"/>
      <c r="H35827"/>
      <c r="I35827"/>
      <c r="J35827"/>
      <c r="K35827"/>
      <c r="L35827" s="172"/>
    </row>
    <row r="35828" spans="7:12" x14ac:dyDescent="0.15">
      <c r="G35828"/>
      <c r="H35828"/>
      <c r="I35828"/>
      <c r="J35828"/>
      <c r="K35828"/>
      <c r="L35828" s="172"/>
    </row>
    <row r="35829" spans="7:12" x14ac:dyDescent="0.15">
      <c r="G35829"/>
      <c r="H35829"/>
      <c r="I35829"/>
      <c r="J35829"/>
      <c r="K35829"/>
      <c r="L35829" s="172"/>
    </row>
    <row r="35830" spans="7:12" x14ac:dyDescent="0.15">
      <c r="G35830"/>
      <c r="H35830"/>
      <c r="I35830"/>
      <c r="J35830"/>
      <c r="K35830"/>
      <c r="L35830" s="172"/>
    </row>
    <row r="35831" spans="7:12" x14ac:dyDescent="0.15">
      <c r="G35831"/>
      <c r="H35831"/>
      <c r="I35831"/>
      <c r="J35831"/>
      <c r="K35831"/>
      <c r="L35831" s="172"/>
    </row>
    <row r="35832" spans="7:12" x14ac:dyDescent="0.15">
      <c r="G35832"/>
      <c r="H35832"/>
      <c r="I35832"/>
      <c r="J35832"/>
      <c r="K35832"/>
      <c r="L35832" s="172"/>
    </row>
    <row r="35833" spans="7:12" x14ac:dyDescent="0.15">
      <c r="G35833"/>
      <c r="H35833"/>
      <c r="I35833"/>
      <c r="J35833"/>
      <c r="K35833"/>
      <c r="L35833" s="172"/>
    </row>
    <row r="35834" spans="7:12" x14ac:dyDescent="0.15">
      <c r="G35834"/>
      <c r="H35834"/>
      <c r="I35834"/>
      <c r="J35834"/>
      <c r="K35834"/>
      <c r="L35834" s="172"/>
    </row>
    <row r="35835" spans="7:12" x14ac:dyDescent="0.15">
      <c r="G35835"/>
      <c r="H35835"/>
      <c r="I35835"/>
      <c r="J35835"/>
      <c r="K35835"/>
      <c r="L35835" s="172"/>
    </row>
    <row r="35836" spans="7:12" x14ac:dyDescent="0.15">
      <c r="G35836"/>
      <c r="H35836"/>
      <c r="I35836"/>
      <c r="J35836"/>
      <c r="K35836"/>
      <c r="L35836" s="172"/>
    </row>
    <row r="35837" spans="7:12" x14ac:dyDescent="0.15">
      <c r="G35837"/>
      <c r="H35837"/>
      <c r="I35837"/>
      <c r="J35837"/>
      <c r="K35837"/>
      <c r="L35837" s="172"/>
    </row>
    <row r="35838" spans="7:12" x14ac:dyDescent="0.15">
      <c r="G35838"/>
      <c r="H35838"/>
      <c r="I35838"/>
      <c r="J35838"/>
      <c r="K35838"/>
      <c r="L35838" s="172"/>
    </row>
    <row r="35839" spans="7:12" x14ac:dyDescent="0.15">
      <c r="G35839"/>
      <c r="H35839"/>
      <c r="I35839"/>
      <c r="J35839"/>
      <c r="K35839"/>
      <c r="L35839" s="172"/>
    </row>
    <row r="35840" spans="7:12" x14ac:dyDescent="0.15">
      <c r="G35840"/>
      <c r="H35840"/>
      <c r="I35840"/>
      <c r="J35840"/>
      <c r="K35840"/>
      <c r="L35840" s="172"/>
    </row>
    <row r="35841" spans="7:12" x14ac:dyDescent="0.15">
      <c r="G35841"/>
      <c r="H35841"/>
      <c r="I35841"/>
      <c r="J35841"/>
      <c r="K35841"/>
      <c r="L35841" s="172"/>
    </row>
    <row r="35842" spans="7:12" x14ac:dyDescent="0.15">
      <c r="G35842"/>
      <c r="H35842"/>
      <c r="I35842"/>
      <c r="J35842"/>
      <c r="K35842"/>
      <c r="L35842" s="172"/>
    </row>
    <row r="35843" spans="7:12" x14ac:dyDescent="0.15">
      <c r="G35843"/>
      <c r="H35843"/>
      <c r="I35843"/>
      <c r="J35843"/>
      <c r="K35843"/>
      <c r="L35843" s="172"/>
    </row>
    <row r="35844" spans="7:12" x14ac:dyDescent="0.15">
      <c r="G35844"/>
      <c r="H35844"/>
      <c r="I35844"/>
      <c r="J35844"/>
      <c r="K35844"/>
      <c r="L35844" s="172"/>
    </row>
    <row r="35845" spans="7:12" x14ac:dyDescent="0.15">
      <c r="G35845"/>
      <c r="H35845"/>
      <c r="I35845"/>
      <c r="J35845"/>
      <c r="K35845"/>
      <c r="L35845" s="172"/>
    </row>
    <row r="35846" spans="7:12" x14ac:dyDescent="0.15">
      <c r="G35846"/>
      <c r="H35846"/>
      <c r="I35846"/>
      <c r="J35846"/>
      <c r="K35846"/>
      <c r="L35846" s="172"/>
    </row>
    <row r="35847" spans="7:12" x14ac:dyDescent="0.15">
      <c r="G35847"/>
      <c r="H35847"/>
      <c r="I35847"/>
      <c r="J35847"/>
      <c r="K35847"/>
      <c r="L35847" s="172"/>
    </row>
    <row r="35848" spans="7:12" x14ac:dyDescent="0.15">
      <c r="G35848"/>
      <c r="H35848"/>
      <c r="I35848"/>
      <c r="J35848"/>
      <c r="K35848"/>
      <c r="L35848" s="172"/>
    </row>
    <row r="35849" spans="7:12" x14ac:dyDescent="0.15">
      <c r="G35849"/>
      <c r="H35849"/>
      <c r="I35849"/>
      <c r="J35849"/>
      <c r="K35849"/>
      <c r="L35849" s="172"/>
    </row>
    <row r="35850" spans="7:12" x14ac:dyDescent="0.15">
      <c r="G35850"/>
      <c r="H35850"/>
      <c r="I35850"/>
      <c r="J35850"/>
      <c r="K35850"/>
      <c r="L35850" s="172"/>
    </row>
    <row r="35851" spans="7:12" x14ac:dyDescent="0.15">
      <c r="G35851"/>
      <c r="H35851"/>
      <c r="I35851"/>
      <c r="J35851"/>
      <c r="K35851"/>
      <c r="L35851" s="172"/>
    </row>
    <row r="35852" spans="7:12" x14ac:dyDescent="0.15">
      <c r="G35852"/>
      <c r="H35852"/>
      <c r="I35852"/>
      <c r="J35852"/>
      <c r="K35852"/>
      <c r="L35852" s="172"/>
    </row>
    <row r="35853" spans="7:12" x14ac:dyDescent="0.15">
      <c r="G35853"/>
      <c r="H35853"/>
      <c r="I35853"/>
      <c r="J35853"/>
      <c r="K35853"/>
      <c r="L35853" s="172"/>
    </row>
    <row r="35854" spans="7:12" x14ac:dyDescent="0.15">
      <c r="G35854"/>
      <c r="H35854"/>
      <c r="I35854"/>
      <c r="J35854"/>
      <c r="K35854"/>
      <c r="L35854" s="172"/>
    </row>
    <row r="35855" spans="7:12" x14ac:dyDescent="0.15">
      <c r="G35855"/>
      <c r="H35855"/>
      <c r="I35855"/>
      <c r="J35855"/>
      <c r="K35855"/>
      <c r="L35855" s="172"/>
    </row>
    <row r="35856" spans="7:12" x14ac:dyDescent="0.15">
      <c r="G35856"/>
      <c r="H35856"/>
      <c r="I35856"/>
      <c r="J35856"/>
      <c r="K35856"/>
      <c r="L35856" s="172"/>
    </row>
    <row r="35857" spans="7:12" x14ac:dyDescent="0.15">
      <c r="G35857"/>
      <c r="H35857"/>
      <c r="I35857"/>
      <c r="J35857"/>
      <c r="K35857"/>
      <c r="L35857" s="172"/>
    </row>
    <row r="35858" spans="7:12" x14ac:dyDescent="0.15">
      <c r="G35858"/>
      <c r="H35858"/>
      <c r="I35858"/>
      <c r="J35858"/>
      <c r="K35858"/>
      <c r="L35858" s="172"/>
    </row>
    <row r="35859" spans="7:12" x14ac:dyDescent="0.15">
      <c r="G35859"/>
      <c r="H35859"/>
      <c r="I35859"/>
      <c r="J35859"/>
      <c r="K35859"/>
      <c r="L35859" s="172"/>
    </row>
    <row r="35860" spans="7:12" x14ac:dyDescent="0.15">
      <c r="G35860"/>
      <c r="H35860"/>
      <c r="I35860"/>
      <c r="J35860"/>
      <c r="K35860"/>
      <c r="L35860" s="172"/>
    </row>
    <row r="35861" spans="7:12" x14ac:dyDescent="0.15">
      <c r="G35861"/>
      <c r="H35861"/>
      <c r="I35861"/>
      <c r="J35861"/>
      <c r="K35861"/>
      <c r="L35861" s="172"/>
    </row>
    <row r="35862" spans="7:12" x14ac:dyDescent="0.15">
      <c r="G35862"/>
      <c r="H35862"/>
      <c r="I35862"/>
      <c r="J35862"/>
      <c r="K35862"/>
      <c r="L35862" s="172"/>
    </row>
    <row r="35863" spans="7:12" x14ac:dyDescent="0.15">
      <c r="G35863"/>
      <c r="H35863"/>
      <c r="I35863"/>
      <c r="J35863"/>
      <c r="K35863"/>
      <c r="L35863" s="172"/>
    </row>
    <row r="35864" spans="7:12" x14ac:dyDescent="0.15">
      <c r="G35864"/>
      <c r="H35864"/>
      <c r="I35864"/>
      <c r="J35864"/>
      <c r="K35864"/>
      <c r="L35864" s="172"/>
    </row>
    <row r="35865" spans="7:12" x14ac:dyDescent="0.15">
      <c r="G35865"/>
      <c r="H35865"/>
      <c r="I35865"/>
      <c r="J35865"/>
      <c r="K35865"/>
      <c r="L35865" s="172"/>
    </row>
    <row r="35866" spans="7:12" x14ac:dyDescent="0.15">
      <c r="G35866"/>
      <c r="H35866"/>
      <c r="I35866"/>
      <c r="J35866"/>
      <c r="K35866"/>
      <c r="L35866" s="172"/>
    </row>
    <row r="35867" spans="7:12" x14ac:dyDescent="0.15">
      <c r="G35867"/>
      <c r="H35867"/>
      <c r="I35867"/>
      <c r="J35867"/>
      <c r="K35867"/>
      <c r="L35867" s="172"/>
    </row>
    <row r="35868" spans="7:12" x14ac:dyDescent="0.15">
      <c r="G35868"/>
      <c r="H35868"/>
      <c r="I35868"/>
      <c r="J35868"/>
      <c r="K35868"/>
      <c r="L35868" s="172"/>
    </row>
    <row r="35869" spans="7:12" x14ac:dyDescent="0.15">
      <c r="G35869"/>
      <c r="H35869"/>
      <c r="I35869"/>
      <c r="J35869"/>
      <c r="K35869"/>
      <c r="L35869" s="172"/>
    </row>
    <row r="35870" spans="7:12" x14ac:dyDescent="0.15">
      <c r="G35870"/>
      <c r="H35870"/>
      <c r="I35870"/>
      <c r="J35870"/>
      <c r="K35870"/>
      <c r="L35870" s="172"/>
    </row>
    <row r="35871" spans="7:12" x14ac:dyDescent="0.15">
      <c r="G35871"/>
      <c r="H35871"/>
      <c r="I35871"/>
      <c r="J35871"/>
      <c r="K35871"/>
      <c r="L35871" s="172"/>
    </row>
    <row r="35872" spans="7:12" x14ac:dyDescent="0.15">
      <c r="G35872"/>
      <c r="H35872"/>
      <c r="I35872"/>
      <c r="J35872"/>
      <c r="K35872"/>
      <c r="L35872" s="172"/>
    </row>
    <row r="35873" spans="7:12" x14ac:dyDescent="0.15">
      <c r="G35873"/>
      <c r="H35873"/>
      <c r="I35873"/>
      <c r="J35873"/>
      <c r="K35873"/>
      <c r="L35873" s="172"/>
    </row>
    <row r="35874" spans="7:12" x14ac:dyDescent="0.15">
      <c r="G35874"/>
      <c r="H35874"/>
      <c r="I35874"/>
      <c r="J35874"/>
      <c r="K35874"/>
      <c r="L35874" s="172"/>
    </row>
    <row r="35875" spans="7:12" x14ac:dyDescent="0.15">
      <c r="G35875"/>
      <c r="H35875"/>
      <c r="I35875"/>
      <c r="J35875"/>
      <c r="K35875"/>
      <c r="L35875" s="172"/>
    </row>
    <row r="35876" spans="7:12" x14ac:dyDescent="0.15">
      <c r="G35876"/>
      <c r="H35876"/>
      <c r="I35876"/>
      <c r="J35876"/>
      <c r="K35876"/>
      <c r="L35876" s="172"/>
    </row>
    <row r="35877" spans="7:12" x14ac:dyDescent="0.15">
      <c r="G35877"/>
      <c r="H35877"/>
      <c r="I35877"/>
      <c r="J35877"/>
      <c r="K35877"/>
      <c r="L35877" s="172"/>
    </row>
    <row r="35878" spans="7:12" x14ac:dyDescent="0.15">
      <c r="G35878"/>
      <c r="H35878"/>
      <c r="I35878"/>
      <c r="J35878"/>
      <c r="K35878"/>
      <c r="L35878" s="172"/>
    </row>
    <row r="35879" spans="7:12" x14ac:dyDescent="0.15">
      <c r="G35879"/>
      <c r="H35879"/>
      <c r="I35879"/>
      <c r="J35879"/>
      <c r="K35879"/>
      <c r="L35879" s="172"/>
    </row>
    <row r="35880" spans="7:12" x14ac:dyDescent="0.15">
      <c r="G35880"/>
      <c r="H35880"/>
      <c r="I35880"/>
      <c r="J35880"/>
      <c r="K35880"/>
      <c r="L35880" s="172"/>
    </row>
    <row r="35881" spans="7:12" x14ac:dyDescent="0.15">
      <c r="G35881"/>
      <c r="H35881"/>
      <c r="I35881"/>
      <c r="J35881"/>
      <c r="K35881"/>
      <c r="L35881" s="172"/>
    </row>
    <row r="35882" spans="7:12" x14ac:dyDescent="0.15">
      <c r="G35882"/>
      <c r="H35882"/>
      <c r="I35882"/>
      <c r="J35882"/>
      <c r="K35882"/>
      <c r="L35882" s="172"/>
    </row>
    <row r="35883" spans="7:12" x14ac:dyDescent="0.15">
      <c r="G35883"/>
      <c r="H35883"/>
      <c r="I35883"/>
      <c r="J35883"/>
      <c r="K35883"/>
      <c r="L35883" s="172"/>
    </row>
    <row r="35884" spans="7:12" x14ac:dyDescent="0.15">
      <c r="G35884"/>
      <c r="H35884"/>
      <c r="I35884"/>
      <c r="J35884"/>
      <c r="K35884"/>
      <c r="L35884" s="172"/>
    </row>
    <row r="35885" spans="7:12" x14ac:dyDescent="0.15">
      <c r="G35885"/>
      <c r="H35885"/>
      <c r="I35885"/>
      <c r="J35885"/>
      <c r="K35885"/>
      <c r="L35885" s="172"/>
    </row>
    <row r="35886" spans="7:12" x14ac:dyDescent="0.15">
      <c r="G35886"/>
      <c r="H35886"/>
      <c r="I35886"/>
      <c r="J35886"/>
      <c r="K35886"/>
      <c r="L35886" s="172"/>
    </row>
    <row r="35887" spans="7:12" x14ac:dyDescent="0.15">
      <c r="G35887"/>
      <c r="H35887"/>
      <c r="I35887"/>
      <c r="J35887"/>
      <c r="K35887"/>
      <c r="L35887" s="172"/>
    </row>
    <row r="35888" spans="7:12" x14ac:dyDescent="0.15">
      <c r="G35888"/>
      <c r="H35888"/>
      <c r="I35888"/>
      <c r="J35888"/>
      <c r="K35888"/>
      <c r="L35888" s="172"/>
    </row>
    <row r="35889" spans="7:12" x14ac:dyDescent="0.15">
      <c r="G35889"/>
      <c r="H35889"/>
      <c r="I35889"/>
      <c r="J35889"/>
      <c r="K35889"/>
      <c r="L35889" s="172"/>
    </row>
    <row r="35890" spans="7:12" x14ac:dyDescent="0.15">
      <c r="G35890"/>
      <c r="H35890"/>
      <c r="I35890"/>
      <c r="J35890"/>
      <c r="K35890"/>
      <c r="L35890" s="172"/>
    </row>
    <row r="35891" spans="7:12" x14ac:dyDescent="0.15">
      <c r="G35891"/>
      <c r="H35891"/>
      <c r="I35891"/>
      <c r="J35891"/>
      <c r="K35891"/>
      <c r="L35891" s="172"/>
    </row>
    <row r="35892" spans="7:12" x14ac:dyDescent="0.15">
      <c r="G35892"/>
      <c r="H35892"/>
      <c r="I35892"/>
      <c r="J35892"/>
      <c r="K35892"/>
      <c r="L35892" s="172"/>
    </row>
    <row r="35893" spans="7:12" x14ac:dyDescent="0.15">
      <c r="G35893"/>
      <c r="H35893"/>
      <c r="I35893"/>
      <c r="J35893"/>
      <c r="K35893"/>
      <c r="L35893" s="172"/>
    </row>
    <row r="35894" spans="7:12" x14ac:dyDescent="0.15">
      <c r="G35894"/>
      <c r="H35894"/>
      <c r="I35894"/>
      <c r="J35894"/>
      <c r="K35894"/>
      <c r="L35894" s="172"/>
    </row>
    <row r="35895" spans="7:12" x14ac:dyDescent="0.15">
      <c r="G35895"/>
      <c r="H35895"/>
      <c r="I35895"/>
      <c r="J35895"/>
      <c r="K35895"/>
      <c r="L35895" s="172"/>
    </row>
    <row r="35896" spans="7:12" x14ac:dyDescent="0.15">
      <c r="G35896"/>
      <c r="H35896"/>
      <c r="I35896"/>
      <c r="J35896"/>
      <c r="K35896"/>
      <c r="L35896" s="172"/>
    </row>
    <row r="35897" spans="7:12" x14ac:dyDescent="0.15">
      <c r="G35897"/>
      <c r="H35897"/>
      <c r="I35897"/>
      <c r="J35897"/>
      <c r="K35897"/>
      <c r="L35897" s="172"/>
    </row>
    <row r="35898" spans="7:12" x14ac:dyDescent="0.15">
      <c r="G35898"/>
      <c r="H35898"/>
      <c r="I35898"/>
      <c r="J35898"/>
      <c r="K35898"/>
      <c r="L35898" s="172"/>
    </row>
    <row r="35899" spans="7:12" x14ac:dyDescent="0.15">
      <c r="G35899"/>
      <c r="H35899"/>
      <c r="I35899"/>
      <c r="J35899"/>
      <c r="K35899"/>
      <c r="L35899" s="172"/>
    </row>
    <row r="35900" spans="7:12" x14ac:dyDescent="0.15">
      <c r="G35900"/>
      <c r="H35900"/>
      <c r="I35900"/>
      <c r="J35900"/>
      <c r="K35900"/>
      <c r="L35900" s="172"/>
    </row>
    <row r="35901" spans="7:12" x14ac:dyDescent="0.15">
      <c r="G35901"/>
      <c r="H35901"/>
      <c r="I35901"/>
      <c r="J35901"/>
      <c r="K35901"/>
      <c r="L35901" s="172"/>
    </row>
    <row r="35902" spans="7:12" x14ac:dyDescent="0.15">
      <c r="G35902"/>
      <c r="H35902"/>
      <c r="I35902"/>
      <c r="J35902"/>
      <c r="K35902"/>
      <c r="L35902" s="172"/>
    </row>
    <row r="35903" spans="7:12" x14ac:dyDescent="0.15">
      <c r="G35903"/>
      <c r="H35903"/>
      <c r="I35903"/>
      <c r="J35903"/>
      <c r="K35903"/>
      <c r="L35903" s="172"/>
    </row>
    <row r="35904" spans="7:12" x14ac:dyDescent="0.15">
      <c r="G35904"/>
      <c r="H35904"/>
      <c r="I35904"/>
      <c r="J35904"/>
      <c r="K35904"/>
      <c r="L35904" s="172"/>
    </row>
    <row r="35905" spans="7:12" x14ac:dyDescent="0.15">
      <c r="G35905"/>
      <c r="H35905"/>
      <c r="I35905"/>
      <c r="J35905"/>
      <c r="K35905"/>
      <c r="L35905" s="172"/>
    </row>
    <row r="35906" spans="7:12" x14ac:dyDescent="0.15">
      <c r="G35906"/>
      <c r="H35906"/>
      <c r="I35906"/>
      <c r="J35906"/>
      <c r="K35906"/>
      <c r="L35906" s="172"/>
    </row>
    <row r="35907" spans="7:12" x14ac:dyDescent="0.15">
      <c r="G35907"/>
      <c r="H35907"/>
      <c r="I35907"/>
      <c r="J35907"/>
      <c r="K35907"/>
      <c r="L35907" s="172"/>
    </row>
    <row r="35908" spans="7:12" x14ac:dyDescent="0.15">
      <c r="G35908"/>
      <c r="H35908"/>
      <c r="I35908"/>
      <c r="J35908"/>
      <c r="K35908"/>
      <c r="L35908" s="172"/>
    </row>
    <row r="35909" spans="7:12" x14ac:dyDescent="0.15">
      <c r="G35909"/>
      <c r="H35909"/>
      <c r="I35909"/>
      <c r="J35909"/>
      <c r="K35909"/>
      <c r="L35909" s="172"/>
    </row>
    <row r="35910" spans="7:12" x14ac:dyDescent="0.15">
      <c r="G35910"/>
      <c r="H35910"/>
      <c r="I35910"/>
      <c r="J35910"/>
      <c r="K35910"/>
      <c r="L35910" s="172"/>
    </row>
    <row r="35911" spans="7:12" x14ac:dyDescent="0.15">
      <c r="G35911"/>
      <c r="H35911"/>
      <c r="I35911"/>
      <c r="J35911"/>
      <c r="K35911"/>
      <c r="L35911" s="172"/>
    </row>
    <row r="35912" spans="7:12" x14ac:dyDescent="0.15">
      <c r="G35912"/>
      <c r="H35912"/>
      <c r="I35912"/>
      <c r="J35912"/>
      <c r="K35912"/>
      <c r="L35912" s="172"/>
    </row>
    <row r="35913" spans="7:12" x14ac:dyDescent="0.15">
      <c r="G35913"/>
      <c r="H35913"/>
      <c r="I35913"/>
      <c r="J35913"/>
      <c r="K35913"/>
      <c r="L35913" s="172"/>
    </row>
    <row r="35914" spans="7:12" x14ac:dyDescent="0.15">
      <c r="G35914"/>
      <c r="H35914"/>
      <c r="I35914"/>
      <c r="J35914"/>
      <c r="K35914"/>
      <c r="L35914" s="172"/>
    </row>
    <row r="35915" spans="7:12" x14ac:dyDescent="0.15">
      <c r="G35915"/>
      <c r="H35915"/>
      <c r="I35915"/>
      <c r="J35915"/>
      <c r="K35915"/>
      <c r="L35915" s="172"/>
    </row>
    <row r="35916" spans="7:12" x14ac:dyDescent="0.15">
      <c r="G35916"/>
      <c r="H35916"/>
      <c r="I35916"/>
      <c r="J35916"/>
      <c r="K35916"/>
      <c r="L35916" s="172"/>
    </row>
    <row r="35917" spans="7:12" x14ac:dyDescent="0.15">
      <c r="G35917"/>
      <c r="H35917"/>
      <c r="I35917"/>
      <c r="J35917"/>
      <c r="K35917"/>
      <c r="L35917" s="172"/>
    </row>
    <row r="35918" spans="7:12" x14ac:dyDescent="0.15">
      <c r="G35918"/>
      <c r="H35918"/>
      <c r="I35918"/>
      <c r="J35918"/>
      <c r="K35918"/>
      <c r="L35918" s="172"/>
    </row>
    <row r="35919" spans="7:12" x14ac:dyDescent="0.15">
      <c r="G35919"/>
      <c r="H35919"/>
      <c r="I35919"/>
      <c r="J35919"/>
      <c r="K35919"/>
      <c r="L35919" s="172"/>
    </row>
    <row r="35920" spans="7:12" x14ac:dyDescent="0.15">
      <c r="G35920"/>
      <c r="H35920"/>
      <c r="I35920"/>
      <c r="J35920"/>
      <c r="K35920"/>
      <c r="L35920" s="172"/>
    </row>
    <row r="35921" spans="7:12" x14ac:dyDescent="0.15">
      <c r="G35921"/>
      <c r="H35921"/>
      <c r="I35921"/>
      <c r="J35921"/>
      <c r="K35921"/>
      <c r="L35921" s="172"/>
    </row>
    <row r="35922" spans="7:12" x14ac:dyDescent="0.15">
      <c r="G35922"/>
      <c r="H35922"/>
      <c r="I35922"/>
      <c r="J35922"/>
      <c r="K35922"/>
      <c r="L35922" s="172"/>
    </row>
    <row r="35923" spans="7:12" x14ac:dyDescent="0.15">
      <c r="G35923"/>
      <c r="H35923"/>
      <c r="I35923"/>
      <c r="J35923"/>
      <c r="K35923"/>
      <c r="L35923" s="172"/>
    </row>
    <row r="35924" spans="7:12" x14ac:dyDescent="0.15">
      <c r="G35924"/>
      <c r="H35924"/>
      <c r="I35924"/>
      <c r="J35924"/>
      <c r="K35924"/>
      <c r="L35924" s="172"/>
    </row>
    <row r="35925" spans="7:12" x14ac:dyDescent="0.15">
      <c r="G35925"/>
      <c r="H35925"/>
      <c r="I35925"/>
      <c r="J35925"/>
      <c r="K35925"/>
      <c r="L35925" s="172"/>
    </row>
    <row r="35926" spans="7:12" x14ac:dyDescent="0.15">
      <c r="G35926"/>
      <c r="H35926"/>
      <c r="I35926"/>
      <c r="J35926"/>
      <c r="K35926"/>
      <c r="L35926" s="172"/>
    </row>
    <row r="35927" spans="7:12" x14ac:dyDescent="0.15">
      <c r="G35927"/>
      <c r="H35927"/>
      <c r="I35927"/>
      <c r="J35927"/>
      <c r="K35927"/>
      <c r="L35927" s="172"/>
    </row>
    <row r="35928" spans="7:12" x14ac:dyDescent="0.15">
      <c r="G35928"/>
      <c r="H35928"/>
      <c r="I35928"/>
      <c r="J35928"/>
      <c r="K35928"/>
      <c r="L35928" s="172"/>
    </row>
    <row r="35929" spans="7:12" x14ac:dyDescent="0.15">
      <c r="G35929"/>
      <c r="H35929"/>
      <c r="I35929"/>
      <c r="J35929"/>
      <c r="K35929"/>
      <c r="L35929" s="172"/>
    </row>
    <row r="35930" spans="7:12" x14ac:dyDescent="0.15">
      <c r="G35930"/>
      <c r="H35930"/>
      <c r="I35930"/>
      <c r="J35930"/>
      <c r="K35930"/>
      <c r="L35930" s="172"/>
    </row>
    <row r="35931" spans="7:12" x14ac:dyDescent="0.15">
      <c r="G35931"/>
      <c r="H35931"/>
      <c r="I35931"/>
      <c r="J35931"/>
      <c r="K35931"/>
      <c r="L35931" s="172"/>
    </row>
    <row r="35932" spans="7:12" x14ac:dyDescent="0.15">
      <c r="G35932"/>
      <c r="H35932"/>
      <c r="I35932"/>
      <c r="J35932"/>
      <c r="K35932"/>
      <c r="L35932" s="172"/>
    </row>
    <row r="35933" spans="7:12" x14ac:dyDescent="0.15">
      <c r="G35933"/>
      <c r="H35933"/>
      <c r="I35933"/>
      <c r="J35933"/>
      <c r="K35933"/>
      <c r="L35933" s="172"/>
    </row>
    <row r="35934" spans="7:12" x14ac:dyDescent="0.15">
      <c r="G35934"/>
      <c r="H35934"/>
      <c r="I35934"/>
      <c r="J35934"/>
      <c r="K35934"/>
      <c r="L35934" s="172"/>
    </row>
    <row r="35935" spans="7:12" x14ac:dyDescent="0.15">
      <c r="G35935"/>
      <c r="H35935"/>
      <c r="I35935"/>
      <c r="J35935"/>
      <c r="K35935"/>
      <c r="L35935" s="172"/>
    </row>
    <row r="35936" spans="7:12" x14ac:dyDescent="0.15">
      <c r="G35936"/>
      <c r="H35936"/>
      <c r="I35936"/>
      <c r="J35936"/>
      <c r="K35936"/>
      <c r="L35936" s="172"/>
    </row>
    <row r="35937" spans="7:12" x14ac:dyDescent="0.15">
      <c r="G35937"/>
      <c r="H35937"/>
      <c r="I35937"/>
      <c r="J35937"/>
      <c r="K35937"/>
      <c r="L35937" s="172"/>
    </row>
    <row r="35938" spans="7:12" x14ac:dyDescent="0.15">
      <c r="G35938"/>
      <c r="H35938"/>
      <c r="I35938"/>
      <c r="J35938"/>
      <c r="K35938"/>
      <c r="L35938" s="172"/>
    </row>
    <row r="35939" spans="7:12" x14ac:dyDescent="0.15">
      <c r="G35939"/>
      <c r="H35939"/>
      <c r="I35939"/>
      <c r="J35939"/>
      <c r="K35939"/>
      <c r="L35939" s="172"/>
    </row>
    <row r="35940" spans="7:12" x14ac:dyDescent="0.15">
      <c r="G35940"/>
      <c r="H35940"/>
      <c r="I35940"/>
      <c r="J35940"/>
      <c r="K35940"/>
      <c r="L35940" s="172"/>
    </row>
    <row r="35941" spans="7:12" x14ac:dyDescent="0.15">
      <c r="G35941"/>
      <c r="H35941"/>
      <c r="I35941"/>
      <c r="J35941"/>
      <c r="K35941"/>
      <c r="L35941" s="172"/>
    </row>
    <row r="35942" spans="7:12" x14ac:dyDescent="0.15">
      <c r="G35942"/>
      <c r="H35942"/>
      <c r="I35942"/>
      <c r="J35942"/>
      <c r="K35942"/>
      <c r="L35942" s="172"/>
    </row>
    <row r="35943" spans="7:12" x14ac:dyDescent="0.15">
      <c r="G35943"/>
      <c r="H35943"/>
      <c r="I35943"/>
      <c r="J35943"/>
      <c r="K35943"/>
      <c r="L35943" s="172"/>
    </row>
    <row r="35944" spans="7:12" x14ac:dyDescent="0.15">
      <c r="G35944"/>
      <c r="H35944"/>
      <c r="I35944"/>
      <c r="J35944"/>
      <c r="K35944"/>
      <c r="L35944" s="172"/>
    </row>
    <row r="35945" spans="7:12" x14ac:dyDescent="0.15">
      <c r="G35945"/>
      <c r="H35945"/>
      <c r="I35945"/>
      <c r="J35945"/>
      <c r="K35945"/>
      <c r="L35945" s="172"/>
    </row>
    <row r="35946" spans="7:12" x14ac:dyDescent="0.15">
      <c r="G35946"/>
      <c r="H35946"/>
      <c r="I35946"/>
      <c r="J35946"/>
      <c r="K35946"/>
      <c r="L35946" s="172"/>
    </row>
    <row r="35947" spans="7:12" x14ac:dyDescent="0.15">
      <c r="G35947"/>
      <c r="H35947"/>
      <c r="I35947"/>
      <c r="J35947"/>
      <c r="K35947"/>
      <c r="L35947" s="172"/>
    </row>
    <row r="35948" spans="7:12" x14ac:dyDescent="0.15">
      <c r="G35948"/>
      <c r="H35948"/>
      <c r="I35948"/>
      <c r="J35948"/>
      <c r="K35948"/>
      <c r="L35948" s="172"/>
    </row>
    <row r="35949" spans="7:12" x14ac:dyDescent="0.15">
      <c r="G35949"/>
      <c r="H35949"/>
      <c r="I35949"/>
      <c r="J35949"/>
      <c r="K35949"/>
      <c r="L35949" s="172"/>
    </row>
    <row r="35950" spans="7:12" x14ac:dyDescent="0.15">
      <c r="G35950"/>
      <c r="H35950"/>
      <c r="I35950"/>
      <c r="J35950"/>
      <c r="K35950"/>
      <c r="L35950" s="172"/>
    </row>
    <row r="35951" spans="7:12" x14ac:dyDescent="0.15">
      <c r="G35951"/>
      <c r="H35951"/>
      <c r="I35951"/>
      <c r="J35951"/>
      <c r="K35951"/>
      <c r="L35951" s="172"/>
    </row>
    <row r="35952" spans="7:12" x14ac:dyDescent="0.15">
      <c r="G35952"/>
      <c r="H35952"/>
      <c r="I35952"/>
      <c r="J35952"/>
      <c r="K35952"/>
      <c r="L35952" s="172"/>
    </row>
    <row r="35953" spans="7:12" x14ac:dyDescent="0.15">
      <c r="G35953"/>
      <c r="H35953"/>
      <c r="I35953"/>
      <c r="J35953"/>
      <c r="K35953"/>
      <c r="L35953" s="172"/>
    </row>
    <row r="35954" spans="7:12" x14ac:dyDescent="0.15">
      <c r="G35954"/>
      <c r="H35954"/>
      <c r="I35954"/>
      <c r="J35954"/>
      <c r="K35954"/>
      <c r="L35954" s="172"/>
    </row>
    <row r="35955" spans="7:12" x14ac:dyDescent="0.15">
      <c r="G35955"/>
      <c r="H35955"/>
      <c r="I35955"/>
      <c r="J35955"/>
      <c r="K35955"/>
      <c r="L35955" s="172"/>
    </row>
    <row r="35956" spans="7:12" x14ac:dyDescent="0.15">
      <c r="G35956"/>
      <c r="H35956"/>
      <c r="I35956"/>
      <c r="J35956"/>
      <c r="K35956"/>
      <c r="L35956" s="172"/>
    </row>
    <row r="35957" spans="7:12" x14ac:dyDescent="0.15">
      <c r="G35957"/>
      <c r="H35957"/>
      <c r="I35957"/>
      <c r="J35957"/>
      <c r="K35957"/>
      <c r="L35957" s="172"/>
    </row>
    <row r="35958" spans="7:12" x14ac:dyDescent="0.15">
      <c r="G35958"/>
      <c r="H35958"/>
      <c r="I35958"/>
      <c r="J35958"/>
      <c r="K35958"/>
      <c r="L35958" s="172"/>
    </row>
    <row r="35959" spans="7:12" x14ac:dyDescent="0.15">
      <c r="G35959"/>
      <c r="H35959"/>
      <c r="I35959"/>
      <c r="J35959"/>
      <c r="K35959"/>
      <c r="L35959" s="172"/>
    </row>
    <row r="35960" spans="7:12" x14ac:dyDescent="0.15">
      <c r="G35960"/>
      <c r="H35960"/>
      <c r="I35960"/>
      <c r="J35960"/>
      <c r="K35960"/>
      <c r="L35960" s="172"/>
    </row>
    <row r="35961" spans="7:12" x14ac:dyDescent="0.15">
      <c r="G35961"/>
      <c r="H35961"/>
      <c r="I35961"/>
      <c r="J35961"/>
      <c r="K35961"/>
      <c r="L35961" s="172"/>
    </row>
    <row r="35962" spans="7:12" x14ac:dyDescent="0.15">
      <c r="G35962"/>
      <c r="H35962"/>
      <c r="I35962"/>
      <c r="J35962"/>
      <c r="K35962"/>
      <c r="L35962" s="172"/>
    </row>
    <row r="35963" spans="7:12" x14ac:dyDescent="0.15">
      <c r="G35963"/>
      <c r="H35963"/>
      <c r="I35963"/>
      <c r="J35963"/>
      <c r="K35963"/>
      <c r="L35963" s="172"/>
    </row>
    <row r="35964" spans="7:12" x14ac:dyDescent="0.15">
      <c r="G35964"/>
      <c r="H35964"/>
      <c r="I35964"/>
      <c r="J35964"/>
      <c r="K35964"/>
      <c r="L35964" s="172"/>
    </row>
    <row r="35965" spans="7:12" x14ac:dyDescent="0.15">
      <c r="G35965"/>
      <c r="H35965"/>
      <c r="I35965"/>
      <c r="J35965"/>
      <c r="K35965"/>
      <c r="L35965" s="172"/>
    </row>
    <row r="35966" spans="7:12" x14ac:dyDescent="0.15">
      <c r="G35966"/>
      <c r="H35966"/>
      <c r="I35966"/>
      <c r="J35966"/>
      <c r="K35966"/>
      <c r="L35966" s="172"/>
    </row>
    <row r="35967" spans="7:12" x14ac:dyDescent="0.15">
      <c r="G35967"/>
      <c r="H35967"/>
      <c r="I35967"/>
      <c r="J35967"/>
      <c r="K35967"/>
      <c r="L35967" s="172"/>
    </row>
    <row r="35968" spans="7:12" x14ac:dyDescent="0.15">
      <c r="G35968"/>
      <c r="H35968"/>
      <c r="I35968"/>
      <c r="J35968"/>
      <c r="K35968"/>
      <c r="L35968" s="172"/>
    </row>
    <row r="35969" spans="7:12" x14ac:dyDescent="0.15">
      <c r="G35969"/>
      <c r="H35969"/>
      <c r="I35969"/>
      <c r="J35969"/>
      <c r="K35969"/>
      <c r="L35969" s="172"/>
    </row>
    <row r="35970" spans="7:12" x14ac:dyDescent="0.15">
      <c r="G35970"/>
      <c r="H35970"/>
      <c r="I35970"/>
      <c r="J35970"/>
      <c r="K35970"/>
      <c r="L35970" s="172"/>
    </row>
    <row r="35971" spans="7:12" x14ac:dyDescent="0.15">
      <c r="G35971"/>
      <c r="H35971"/>
      <c r="I35971"/>
      <c r="J35971"/>
      <c r="K35971"/>
      <c r="L35971" s="172"/>
    </row>
    <row r="35972" spans="7:12" x14ac:dyDescent="0.15">
      <c r="G35972"/>
      <c r="H35972"/>
      <c r="I35972"/>
      <c r="J35972"/>
      <c r="K35972"/>
      <c r="L35972" s="172"/>
    </row>
    <row r="35973" spans="7:12" x14ac:dyDescent="0.15">
      <c r="G35973"/>
      <c r="H35973"/>
      <c r="I35973"/>
      <c r="J35973"/>
      <c r="K35973"/>
      <c r="L35973" s="172"/>
    </row>
    <row r="35974" spans="7:12" x14ac:dyDescent="0.15">
      <c r="G35974"/>
      <c r="H35974"/>
      <c r="I35974"/>
      <c r="J35974"/>
      <c r="K35974"/>
      <c r="L35974" s="172"/>
    </row>
    <row r="35975" spans="7:12" x14ac:dyDescent="0.15">
      <c r="G35975"/>
      <c r="H35975"/>
      <c r="I35975"/>
      <c r="J35975"/>
      <c r="K35975"/>
      <c r="L35975" s="172"/>
    </row>
    <row r="35976" spans="7:12" x14ac:dyDescent="0.15">
      <c r="G35976"/>
      <c r="H35976"/>
      <c r="I35976"/>
      <c r="J35976"/>
      <c r="K35976"/>
      <c r="L35976" s="172"/>
    </row>
    <row r="35977" spans="7:12" x14ac:dyDescent="0.15">
      <c r="G35977"/>
      <c r="H35977"/>
      <c r="I35977"/>
      <c r="J35977"/>
      <c r="K35977"/>
      <c r="L35977" s="172"/>
    </row>
    <row r="35978" spans="7:12" x14ac:dyDescent="0.15">
      <c r="G35978"/>
      <c r="H35978"/>
      <c r="I35978"/>
      <c r="J35978"/>
      <c r="K35978"/>
      <c r="L35978" s="172"/>
    </row>
    <row r="35979" spans="7:12" x14ac:dyDescent="0.15">
      <c r="G35979"/>
      <c r="H35979"/>
      <c r="I35979"/>
      <c r="J35979"/>
      <c r="K35979"/>
      <c r="L35979" s="172"/>
    </row>
    <row r="35980" spans="7:12" x14ac:dyDescent="0.15">
      <c r="G35980"/>
      <c r="H35980"/>
      <c r="I35980"/>
      <c r="J35980"/>
      <c r="K35980"/>
      <c r="L35980" s="172"/>
    </row>
    <row r="35981" spans="7:12" x14ac:dyDescent="0.15">
      <c r="G35981"/>
      <c r="H35981"/>
      <c r="I35981"/>
      <c r="J35981"/>
      <c r="K35981"/>
      <c r="L35981" s="172"/>
    </row>
    <row r="35982" spans="7:12" x14ac:dyDescent="0.15">
      <c r="G35982"/>
      <c r="H35982"/>
      <c r="I35982"/>
      <c r="J35982"/>
      <c r="K35982"/>
      <c r="L35982" s="172"/>
    </row>
    <row r="35983" spans="7:12" x14ac:dyDescent="0.15">
      <c r="G35983"/>
      <c r="H35983"/>
      <c r="I35983"/>
      <c r="J35983"/>
      <c r="K35983"/>
      <c r="L35983" s="172"/>
    </row>
    <row r="35984" spans="7:12" x14ac:dyDescent="0.15">
      <c r="G35984"/>
      <c r="H35984"/>
      <c r="I35984"/>
      <c r="J35984"/>
      <c r="K35984"/>
      <c r="L35984" s="172"/>
    </row>
    <row r="35985" spans="7:12" x14ac:dyDescent="0.15">
      <c r="G35985"/>
      <c r="H35985"/>
      <c r="I35985"/>
      <c r="J35985"/>
      <c r="K35985"/>
      <c r="L35985" s="172"/>
    </row>
    <row r="35986" spans="7:12" x14ac:dyDescent="0.15">
      <c r="G35986"/>
      <c r="H35986"/>
      <c r="I35986"/>
      <c r="J35986"/>
      <c r="K35986"/>
      <c r="L35986" s="172"/>
    </row>
    <row r="35987" spans="7:12" x14ac:dyDescent="0.15">
      <c r="G35987"/>
      <c r="H35987"/>
      <c r="I35987"/>
      <c r="J35987"/>
      <c r="K35987"/>
      <c r="L35987" s="172"/>
    </row>
    <row r="35988" spans="7:12" x14ac:dyDescent="0.15">
      <c r="G35988"/>
      <c r="H35988"/>
      <c r="I35988"/>
      <c r="J35988"/>
      <c r="K35988"/>
      <c r="L35988" s="172"/>
    </row>
    <row r="35989" spans="7:12" x14ac:dyDescent="0.15">
      <c r="G35989"/>
      <c r="H35989"/>
      <c r="I35989"/>
      <c r="J35989"/>
      <c r="K35989"/>
      <c r="L35989" s="172"/>
    </row>
    <row r="35990" spans="7:12" x14ac:dyDescent="0.15">
      <c r="G35990"/>
      <c r="H35990"/>
      <c r="I35990"/>
      <c r="J35990"/>
      <c r="K35990"/>
      <c r="L35990" s="172"/>
    </row>
    <row r="35991" spans="7:12" x14ac:dyDescent="0.15">
      <c r="G35991"/>
      <c r="H35991"/>
      <c r="I35991"/>
      <c r="J35991"/>
      <c r="K35991"/>
      <c r="L35991" s="172"/>
    </row>
    <row r="35992" spans="7:12" x14ac:dyDescent="0.15">
      <c r="G35992"/>
      <c r="H35992"/>
      <c r="I35992"/>
      <c r="J35992"/>
      <c r="K35992"/>
      <c r="L35992" s="172"/>
    </row>
    <row r="35993" spans="7:12" x14ac:dyDescent="0.15">
      <c r="G35993"/>
      <c r="H35993"/>
      <c r="I35993"/>
      <c r="J35993"/>
      <c r="K35993"/>
      <c r="L35993" s="172"/>
    </row>
    <row r="35994" spans="7:12" x14ac:dyDescent="0.15">
      <c r="G35994"/>
      <c r="H35994"/>
      <c r="I35994"/>
      <c r="J35994"/>
      <c r="K35994"/>
      <c r="L35994" s="172"/>
    </row>
    <row r="35995" spans="7:12" x14ac:dyDescent="0.15">
      <c r="G35995"/>
      <c r="H35995"/>
      <c r="I35995"/>
      <c r="J35995"/>
      <c r="K35995"/>
      <c r="L35995" s="172"/>
    </row>
    <row r="35996" spans="7:12" x14ac:dyDescent="0.15">
      <c r="G35996"/>
      <c r="H35996"/>
      <c r="I35996"/>
      <c r="J35996"/>
      <c r="K35996"/>
      <c r="L35996" s="172"/>
    </row>
    <row r="35997" spans="7:12" x14ac:dyDescent="0.15">
      <c r="G35997"/>
      <c r="H35997"/>
      <c r="I35997"/>
      <c r="J35997"/>
      <c r="K35997"/>
      <c r="L35997" s="172"/>
    </row>
    <row r="35998" spans="7:12" x14ac:dyDescent="0.15">
      <c r="G35998"/>
      <c r="H35998"/>
      <c r="I35998"/>
      <c r="J35998"/>
      <c r="K35998"/>
      <c r="L35998" s="172"/>
    </row>
    <row r="35999" spans="7:12" x14ac:dyDescent="0.15">
      <c r="G35999"/>
      <c r="H35999"/>
      <c r="I35999"/>
      <c r="J35999"/>
      <c r="K35999"/>
      <c r="L35999" s="172"/>
    </row>
    <row r="36000" spans="7:12" x14ac:dyDescent="0.15">
      <c r="G36000"/>
      <c r="H36000"/>
      <c r="I36000"/>
      <c r="J36000"/>
      <c r="K36000"/>
      <c r="L36000" s="172"/>
    </row>
    <row r="36001" spans="7:12" x14ac:dyDescent="0.15">
      <c r="G36001"/>
      <c r="H36001"/>
      <c r="I36001"/>
      <c r="J36001"/>
      <c r="K36001"/>
      <c r="L36001" s="172"/>
    </row>
    <row r="36002" spans="7:12" x14ac:dyDescent="0.15">
      <c r="G36002"/>
      <c r="H36002"/>
      <c r="I36002"/>
      <c r="J36002"/>
      <c r="K36002"/>
      <c r="L36002" s="172"/>
    </row>
    <row r="36003" spans="7:12" x14ac:dyDescent="0.15">
      <c r="G36003"/>
      <c r="H36003"/>
      <c r="I36003"/>
      <c r="J36003"/>
      <c r="K36003"/>
      <c r="L36003" s="172"/>
    </row>
    <row r="36004" spans="7:12" x14ac:dyDescent="0.15">
      <c r="G36004"/>
      <c r="H36004"/>
      <c r="I36004"/>
      <c r="J36004"/>
      <c r="K36004"/>
      <c r="L36004" s="172"/>
    </row>
    <row r="36005" spans="7:12" x14ac:dyDescent="0.15">
      <c r="G36005"/>
      <c r="H36005"/>
      <c r="I36005"/>
      <c r="J36005"/>
      <c r="K36005"/>
      <c r="L36005" s="172"/>
    </row>
    <row r="36006" spans="7:12" x14ac:dyDescent="0.15">
      <c r="G36006"/>
      <c r="H36006"/>
      <c r="I36006"/>
      <c r="J36006"/>
      <c r="K36006"/>
      <c r="L36006" s="172"/>
    </row>
    <row r="36007" spans="7:12" x14ac:dyDescent="0.15">
      <c r="G36007"/>
      <c r="H36007"/>
      <c r="I36007"/>
      <c r="J36007"/>
      <c r="K36007"/>
      <c r="L36007" s="172"/>
    </row>
    <row r="36008" spans="7:12" x14ac:dyDescent="0.15">
      <c r="G36008"/>
      <c r="H36008"/>
      <c r="I36008"/>
      <c r="J36008"/>
      <c r="K36008"/>
      <c r="L36008" s="172"/>
    </row>
    <row r="36009" spans="7:12" x14ac:dyDescent="0.15">
      <c r="G36009"/>
      <c r="H36009"/>
      <c r="I36009"/>
      <c r="J36009"/>
      <c r="K36009"/>
      <c r="L36009" s="172"/>
    </row>
    <row r="36010" spans="7:12" x14ac:dyDescent="0.15">
      <c r="G36010"/>
      <c r="H36010"/>
      <c r="I36010"/>
      <c r="J36010"/>
      <c r="K36010"/>
      <c r="L36010" s="172"/>
    </row>
    <row r="36011" spans="7:12" x14ac:dyDescent="0.15">
      <c r="G36011"/>
      <c r="H36011"/>
      <c r="I36011"/>
      <c r="J36011"/>
      <c r="K36011"/>
      <c r="L36011" s="172"/>
    </row>
    <row r="36012" spans="7:12" x14ac:dyDescent="0.15">
      <c r="G36012"/>
      <c r="H36012"/>
      <c r="I36012"/>
      <c r="J36012"/>
      <c r="K36012"/>
      <c r="L36012" s="172"/>
    </row>
    <row r="36013" spans="7:12" x14ac:dyDescent="0.15">
      <c r="G36013"/>
      <c r="H36013"/>
      <c r="I36013"/>
      <c r="J36013"/>
      <c r="K36013"/>
      <c r="L36013" s="172"/>
    </row>
    <row r="36014" spans="7:12" x14ac:dyDescent="0.15">
      <c r="G36014"/>
      <c r="H36014"/>
      <c r="I36014"/>
      <c r="J36014"/>
      <c r="K36014"/>
      <c r="L36014" s="172"/>
    </row>
    <row r="36015" spans="7:12" x14ac:dyDescent="0.15">
      <c r="G36015"/>
      <c r="H36015"/>
      <c r="I36015"/>
      <c r="J36015"/>
      <c r="K36015"/>
      <c r="L36015" s="172"/>
    </row>
    <row r="36016" spans="7:12" x14ac:dyDescent="0.15">
      <c r="G36016"/>
      <c r="H36016"/>
      <c r="I36016"/>
      <c r="J36016"/>
      <c r="K36016"/>
      <c r="L36016" s="172"/>
    </row>
    <row r="36017" spans="7:12" x14ac:dyDescent="0.15">
      <c r="G36017"/>
      <c r="H36017"/>
      <c r="I36017"/>
      <c r="J36017"/>
      <c r="K36017"/>
      <c r="L36017" s="172"/>
    </row>
    <row r="36018" spans="7:12" x14ac:dyDescent="0.15">
      <c r="G36018"/>
      <c r="H36018"/>
      <c r="I36018"/>
      <c r="J36018"/>
      <c r="K36018"/>
      <c r="L36018" s="172"/>
    </row>
    <row r="36019" spans="7:12" x14ac:dyDescent="0.15">
      <c r="G36019"/>
      <c r="H36019"/>
      <c r="I36019"/>
      <c r="J36019"/>
      <c r="K36019"/>
      <c r="L36019" s="172"/>
    </row>
    <row r="36020" spans="7:12" x14ac:dyDescent="0.15">
      <c r="G36020"/>
      <c r="H36020"/>
      <c r="I36020"/>
      <c r="J36020"/>
      <c r="K36020"/>
      <c r="L36020" s="172"/>
    </row>
    <row r="36021" spans="7:12" x14ac:dyDescent="0.15">
      <c r="G36021"/>
      <c r="H36021"/>
      <c r="I36021"/>
      <c r="J36021"/>
      <c r="K36021"/>
      <c r="L36021" s="172"/>
    </row>
    <row r="36022" spans="7:12" x14ac:dyDescent="0.15">
      <c r="G36022"/>
      <c r="H36022"/>
      <c r="I36022"/>
      <c r="J36022"/>
      <c r="K36022"/>
      <c r="L36022" s="172"/>
    </row>
    <row r="36023" spans="7:12" x14ac:dyDescent="0.15">
      <c r="G36023"/>
      <c r="H36023"/>
      <c r="I36023"/>
      <c r="J36023"/>
      <c r="K36023"/>
      <c r="L36023" s="172"/>
    </row>
    <row r="36024" spans="7:12" x14ac:dyDescent="0.15">
      <c r="G36024"/>
      <c r="H36024"/>
      <c r="I36024"/>
      <c r="J36024"/>
      <c r="K36024"/>
      <c r="L36024" s="172"/>
    </row>
    <row r="36025" spans="7:12" x14ac:dyDescent="0.15">
      <c r="G36025"/>
      <c r="H36025"/>
      <c r="I36025"/>
      <c r="J36025"/>
      <c r="K36025"/>
      <c r="L36025" s="172"/>
    </row>
    <row r="36026" spans="7:12" x14ac:dyDescent="0.15">
      <c r="G36026"/>
      <c r="H36026"/>
      <c r="I36026"/>
      <c r="J36026"/>
      <c r="K36026"/>
      <c r="L36026" s="172"/>
    </row>
    <row r="36027" spans="7:12" x14ac:dyDescent="0.15">
      <c r="G36027"/>
      <c r="H36027"/>
      <c r="I36027"/>
      <c r="J36027"/>
      <c r="K36027"/>
      <c r="L36027" s="172"/>
    </row>
    <row r="36028" spans="7:12" x14ac:dyDescent="0.15">
      <c r="G36028"/>
      <c r="H36028"/>
      <c r="I36028"/>
      <c r="J36028"/>
      <c r="K36028"/>
      <c r="L36028" s="172"/>
    </row>
    <row r="36029" spans="7:12" x14ac:dyDescent="0.15">
      <c r="G36029"/>
      <c r="H36029"/>
      <c r="I36029"/>
      <c r="J36029"/>
      <c r="K36029"/>
      <c r="L36029" s="172"/>
    </row>
    <row r="36030" spans="7:12" x14ac:dyDescent="0.15">
      <c r="G36030"/>
      <c r="H36030"/>
      <c r="I36030"/>
      <c r="J36030"/>
      <c r="K36030"/>
      <c r="L36030" s="172"/>
    </row>
    <row r="36031" spans="7:12" x14ac:dyDescent="0.15">
      <c r="G36031"/>
      <c r="H36031"/>
      <c r="I36031"/>
      <c r="J36031"/>
      <c r="K36031"/>
      <c r="L36031" s="172"/>
    </row>
    <row r="36032" spans="7:12" x14ac:dyDescent="0.15">
      <c r="G36032"/>
      <c r="H36032"/>
      <c r="I36032"/>
      <c r="J36032"/>
      <c r="K36032"/>
      <c r="L36032" s="172"/>
    </row>
    <row r="36033" spans="7:12" x14ac:dyDescent="0.15">
      <c r="G36033"/>
      <c r="H36033"/>
      <c r="I36033"/>
      <c r="J36033"/>
      <c r="K36033"/>
      <c r="L36033" s="172"/>
    </row>
    <row r="36034" spans="7:12" x14ac:dyDescent="0.15">
      <c r="G36034"/>
      <c r="H36034"/>
      <c r="I36034"/>
      <c r="J36034"/>
      <c r="K36034"/>
      <c r="L36034" s="172"/>
    </row>
    <row r="36035" spans="7:12" x14ac:dyDescent="0.15">
      <c r="G36035"/>
      <c r="H36035"/>
      <c r="I36035"/>
      <c r="J36035"/>
      <c r="K36035"/>
      <c r="L36035" s="172"/>
    </row>
    <row r="36036" spans="7:12" x14ac:dyDescent="0.15">
      <c r="G36036"/>
      <c r="H36036"/>
      <c r="I36036"/>
      <c r="J36036"/>
      <c r="K36036"/>
      <c r="L36036" s="172"/>
    </row>
    <row r="36037" spans="7:12" x14ac:dyDescent="0.15">
      <c r="G36037"/>
      <c r="H36037"/>
      <c r="I36037"/>
      <c r="J36037"/>
      <c r="K36037"/>
      <c r="L36037" s="172"/>
    </row>
    <row r="36038" spans="7:12" x14ac:dyDescent="0.15">
      <c r="G36038"/>
      <c r="H36038"/>
      <c r="I36038"/>
      <c r="J36038"/>
      <c r="K36038"/>
      <c r="L36038" s="172"/>
    </row>
    <row r="36039" spans="7:12" x14ac:dyDescent="0.15">
      <c r="G36039"/>
      <c r="H36039"/>
      <c r="I36039"/>
      <c r="J36039"/>
      <c r="K36039"/>
      <c r="L36039" s="172"/>
    </row>
    <row r="36040" spans="7:12" x14ac:dyDescent="0.15">
      <c r="G36040"/>
      <c r="H36040"/>
      <c r="I36040"/>
      <c r="J36040"/>
      <c r="K36040"/>
      <c r="L36040" s="172"/>
    </row>
    <row r="36041" spans="7:12" x14ac:dyDescent="0.15">
      <c r="G36041"/>
      <c r="H36041"/>
      <c r="I36041"/>
      <c r="J36041"/>
      <c r="K36041"/>
      <c r="L36041" s="172"/>
    </row>
    <row r="36042" spans="7:12" x14ac:dyDescent="0.15">
      <c r="G36042"/>
      <c r="H36042"/>
      <c r="I36042"/>
      <c r="J36042"/>
      <c r="K36042"/>
      <c r="L36042" s="172"/>
    </row>
    <row r="36043" spans="7:12" x14ac:dyDescent="0.15">
      <c r="G36043"/>
      <c r="H36043"/>
      <c r="I36043"/>
      <c r="J36043"/>
      <c r="K36043"/>
      <c r="L36043" s="172"/>
    </row>
    <row r="36044" spans="7:12" x14ac:dyDescent="0.15">
      <c r="G36044"/>
      <c r="H36044"/>
      <c r="I36044"/>
      <c r="J36044"/>
      <c r="K36044"/>
      <c r="L36044" s="172"/>
    </row>
    <row r="36045" spans="7:12" x14ac:dyDescent="0.15">
      <c r="G36045"/>
      <c r="H36045"/>
      <c r="I36045"/>
      <c r="J36045"/>
      <c r="K36045"/>
      <c r="L36045" s="172"/>
    </row>
    <row r="36046" spans="7:12" x14ac:dyDescent="0.15">
      <c r="G36046"/>
      <c r="H36046"/>
      <c r="I36046"/>
      <c r="J36046"/>
      <c r="K36046"/>
      <c r="L36046" s="172"/>
    </row>
    <row r="36047" spans="7:12" x14ac:dyDescent="0.15">
      <c r="G36047"/>
      <c r="H36047"/>
      <c r="I36047"/>
      <c r="J36047"/>
      <c r="K36047"/>
      <c r="L36047" s="172"/>
    </row>
    <row r="36048" spans="7:12" x14ac:dyDescent="0.15">
      <c r="G36048"/>
      <c r="H36048"/>
      <c r="I36048"/>
      <c r="J36048"/>
      <c r="K36048"/>
      <c r="L36048" s="172"/>
    </row>
    <row r="36049" spans="7:12" x14ac:dyDescent="0.15">
      <c r="G36049"/>
      <c r="H36049"/>
      <c r="I36049"/>
      <c r="J36049"/>
      <c r="K36049"/>
      <c r="L36049" s="172"/>
    </row>
    <row r="36050" spans="7:12" x14ac:dyDescent="0.15">
      <c r="G36050"/>
      <c r="H36050"/>
      <c r="I36050"/>
      <c r="J36050"/>
      <c r="K36050"/>
      <c r="L36050" s="172"/>
    </row>
    <row r="36051" spans="7:12" x14ac:dyDescent="0.15">
      <c r="G36051"/>
      <c r="H36051"/>
      <c r="I36051"/>
      <c r="J36051"/>
      <c r="K36051"/>
      <c r="L36051" s="172"/>
    </row>
    <row r="36052" spans="7:12" x14ac:dyDescent="0.15">
      <c r="G36052"/>
      <c r="H36052"/>
      <c r="I36052"/>
      <c r="J36052"/>
      <c r="K36052"/>
      <c r="L36052" s="172"/>
    </row>
    <row r="36053" spans="7:12" x14ac:dyDescent="0.15">
      <c r="G36053"/>
      <c r="H36053"/>
      <c r="I36053"/>
      <c r="J36053"/>
      <c r="K36053"/>
      <c r="L36053" s="172"/>
    </row>
    <row r="36054" spans="7:12" x14ac:dyDescent="0.15">
      <c r="G36054"/>
      <c r="H36054"/>
      <c r="I36054"/>
      <c r="J36054"/>
      <c r="K36054"/>
      <c r="L36054" s="172"/>
    </row>
    <row r="36055" spans="7:12" x14ac:dyDescent="0.15">
      <c r="G36055"/>
      <c r="H36055"/>
      <c r="I36055"/>
      <c r="J36055"/>
      <c r="K36055"/>
      <c r="L36055" s="172"/>
    </row>
    <row r="36056" spans="7:12" x14ac:dyDescent="0.15">
      <c r="G36056"/>
      <c r="H36056"/>
      <c r="I36056"/>
      <c r="J36056"/>
      <c r="K36056"/>
      <c r="L36056" s="172"/>
    </row>
    <row r="36057" spans="7:12" x14ac:dyDescent="0.15">
      <c r="G36057"/>
      <c r="H36057"/>
      <c r="I36057"/>
      <c r="J36057"/>
      <c r="K36057"/>
      <c r="L36057" s="172"/>
    </row>
    <row r="36058" spans="7:12" x14ac:dyDescent="0.15">
      <c r="G36058"/>
      <c r="H36058"/>
      <c r="I36058"/>
      <c r="J36058"/>
      <c r="K36058"/>
      <c r="L36058" s="172"/>
    </row>
    <row r="36059" spans="7:12" x14ac:dyDescent="0.15">
      <c r="G36059"/>
      <c r="H36059"/>
      <c r="I36059"/>
      <c r="J36059"/>
      <c r="K36059"/>
      <c r="L36059" s="172"/>
    </row>
    <row r="36060" spans="7:12" x14ac:dyDescent="0.15">
      <c r="G36060"/>
      <c r="H36060"/>
      <c r="I36060"/>
      <c r="J36060"/>
      <c r="K36060"/>
      <c r="L36060" s="172"/>
    </row>
    <row r="36061" spans="7:12" x14ac:dyDescent="0.15">
      <c r="G36061"/>
      <c r="H36061"/>
      <c r="I36061"/>
      <c r="J36061"/>
      <c r="K36061"/>
      <c r="L36061" s="172"/>
    </row>
    <row r="36062" spans="7:12" x14ac:dyDescent="0.15">
      <c r="G36062"/>
      <c r="H36062"/>
      <c r="I36062"/>
      <c r="J36062"/>
      <c r="K36062"/>
      <c r="L36062" s="172"/>
    </row>
    <row r="36063" spans="7:12" x14ac:dyDescent="0.15">
      <c r="G36063"/>
      <c r="H36063"/>
      <c r="I36063"/>
      <c r="J36063"/>
      <c r="K36063"/>
      <c r="L36063" s="172"/>
    </row>
    <row r="36064" spans="7:12" x14ac:dyDescent="0.15">
      <c r="G36064"/>
      <c r="H36064"/>
      <c r="I36064"/>
      <c r="J36064"/>
      <c r="K36064"/>
      <c r="L36064" s="172"/>
    </row>
    <row r="36065" spans="7:12" x14ac:dyDescent="0.15">
      <c r="G36065"/>
      <c r="H36065"/>
      <c r="I36065"/>
      <c r="J36065"/>
      <c r="K36065"/>
      <c r="L36065" s="172"/>
    </row>
    <row r="36066" spans="7:12" x14ac:dyDescent="0.15">
      <c r="G36066"/>
      <c r="H36066"/>
      <c r="I36066"/>
      <c r="J36066"/>
      <c r="K36066"/>
      <c r="L36066" s="172"/>
    </row>
    <row r="36067" spans="7:12" x14ac:dyDescent="0.15">
      <c r="G36067"/>
      <c r="H36067"/>
      <c r="I36067"/>
      <c r="J36067"/>
      <c r="K36067"/>
      <c r="L36067" s="172"/>
    </row>
    <row r="36068" spans="7:12" x14ac:dyDescent="0.15">
      <c r="G36068"/>
      <c r="H36068"/>
      <c r="I36068"/>
      <c r="J36068"/>
      <c r="K36068"/>
      <c r="L36068" s="172"/>
    </row>
    <row r="36069" spans="7:12" x14ac:dyDescent="0.15">
      <c r="G36069"/>
      <c r="H36069"/>
      <c r="I36069"/>
      <c r="J36069"/>
      <c r="K36069"/>
      <c r="L36069" s="172"/>
    </row>
    <row r="36070" spans="7:12" x14ac:dyDescent="0.15">
      <c r="G36070"/>
      <c r="H36070"/>
      <c r="I36070"/>
      <c r="J36070"/>
      <c r="K36070"/>
      <c r="L36070" s="172"/>
    </row>
    <row r="36071" spans="7:12" x14ac:dyDescent="0.15">
      <c r="G36071"/>
      <c r="H36071"/>
      <c r="I36071"/>
      <c r="J36071"/>
      <c r="K36071"/>
      <c r="L36071" s="172"/>
    </row>
    <row r="36072" spans="7:12" x14ac:dyDescent="0.15">
      <c r="G36072"/>
      <c r="H36072"/>
      <c r="I36072"/>
      <c r="J36072"/>
      <c r="K36072"/>
      <c r="L36072" s="172"/>
    </row>
    <row r="36073" spans="7:12" x14ac:dyDescent="0.15">
      <c r="G36073"/>
      <c r="H36073"/>
      <c r="I36073"/>
      <c r="J36073"/>
      <c r="K36073"/>
      <c r="L36073" s="172"/>
    </row>
    <row r="36074" spans="7:12" x14ac:dyDescent="0.15">
      <c r="G36074"/>
      <c r="H36074"/>
      <c r="I36074"/>
      <c r="J36074"/>
      <c r="K36074"/>
      <c r="L36074" s="172"/>
    </row>
    <row r="36075" spans="7:12" x14ac:dyDescent="0.15">
      <c r="G36075"/>
      <c r="H36075"/>
      <c r="I36075"/>
      <c r="J36075"/>
      <c r="K36075"/>
      <c r="L36075" s="172"/>
    </row>
    <row r="36076" spans="7:12" x14ac:dyDescent="0.15">
      <c r="G36076"/>
      <c r="H36076"/>
      <c r="I36076"/>
      <c r="J36076"/>
      <c r="K36076"/>
      <c r="L36076" s="172"/>
    </row>
    <row r="36077" spans="7:12" x14ac:dyDescent="0.15">
      <c r="G36077"/>
      <c r="H36077"/>
      <c r="I36077"/>
      <c r="J36077"/>
      <c r="K36077"/>
      <c r="L36077" s="172"/>
    </row>
    <row r="36078" spans="7:12" x14ac:dyDescent="0.15">
      <c r="G36078"/>
      <c r="H36078"/>
      <c r="I36078"/>
      <c r="J36078"/>
      <c r="K36078"/>
      <c r="L36078" s="172"/>
    </row>
    <row r="36079" spans="7:12" x14ac:dyDescent="0.15">
      <c r="G36079"/>
      <c r="H36079"/>
      <c r="I36079"/>
      <c r="J36079"/>
      <c r="K36079"/>
      <c r="L36079" s="172"/>
    </row>
    <row r="36080" spans="7:12" x14ac:dyDescent="0.15">
      <c r="G36080"/>
      <c r="H36080"/>
      <c r="I36080"/>
      <c r="J36080"/>
      <c r="K36080"/>
      <c r="L36080" s="172"/>
    </row>
    <row r="36081" spans="7:12" x14ac:dyDescent="0.15">
      <c r="G36081"/>
      <c r="H36081"/>
      <c r="I36081"/>
      <c r="J36081"/>
      <c r="K36081"/>
      <c r="L36081" s="172"/>
    </row>
    <row r="36082" spans="7:12" x14ac:dyDescent="0.15">
      <c r="G36082"/>
      <c r="H36082"/>
      <c r="I36082"/>
      <c r="J36082"/>
      <c r="K36082"/>
      <c r="L36082" s="172"/>
    </row>
    <row r="36083" spans="7:12" x14ac:dyDescent="0.15">
      <c r="G36083"/>
      <c r="H36083"/>
      <c r="I36083"/>
      <c r="J36083"/>
      <c r="K36083"/>
      <c r="L36083" s="172"/>
    </row>
    <row r="36084" spans="7:12" x14ac:dyDescent="0.15">
      <c r="G36084"/>
      <c r="H36084"/>
      <c r="I36084"/>
      <c r="J36084"/>
      <c r="K36084"/>
      <c r="L36084" s="172"/>
    </row>
    <row r="36085" spans="7:12" x14ac:dyDescent="0.15">
      <c r="G36085"/>
      <c r="H36085"/>
      <c r="I36085"/>
      <c r="J36085"/>
      <c r="K36085"/>
      <c r="L36085" s="172"/>
    </row>
    <row r="36086" spans="7:12" x14ac:dyDescent="0.15">
      <c r="G36086"/>
      <c r="H36086"/>
      <c r="I36086"/>
      <c r="J36086"/>
      <c r="K36086"/>
      <c r="L36086" s="172"/>
    </row>
    <row r="36087" spans="7:12" x14ac:dyDescent="0.15">
      <c r="G36087"/>
      <c r="H36087"/>
      <c r="I36087"/>
      <c r="J36087"/>
      <c r="K36087"/>
      <c r="L36087" s="172"/>
    </row>
    <row r="36088" spans="7:12" x14ac:dyDescent="0.15">
      <c r="G36088"/>
      <c r="H36088"/>
      <c r="I36088"/>
      <c r="J36088"/>
      <c r="K36088"/>
      <c r="L36088" s="172"/>
    </row>
    <row r="36089" spans="7:12" x14ac:dyDescent="0.15">
      <c r="G36089"/>
      <c r="H36089"/>
      <c r="I36089"/>
      <c r="J36089"/>
      <c r="K36089"/>
      <c r="L36089" s="172"/>
    </row>
    <row r="36090" spans="7:12" x14ac:dyDescent="0.15">
      <c r="G36090"/>
      <c r="H36090"/>
      <c r="I36090"/>
      <c r="J36090"/>
      <c r="K36090"/>
      <c r="L36090" s="172"/>
    </row>
    <row r="36091" spans="7:12" x14ac:dyDescent="0.15">
      <c r="G36091"/>
      <c r="H36091"/>
      <c r="I36091"/>
      <c r="J36091"/>
      <c r="K36091"/>
      <c r="L36091" s="172"/>
    </row>
    <row r="36092" spans="7:12" x14ac:dyDescent="0.15">
      <c r="G36092"/>
      <c r="H36092"/>
      <c r="I36092"/>
      <c r="J36092"/>
      <c r="K36092"/>
      <c r="L36092" s="172"/>
    </row>
    <row r="36093" spans="7:12" x14ac:dyDescent="0.15">
      <c r="G36093"/>
      <c r="H36093"/>
      <c r="I36093"/>
      <c r="J36093"/>
      <c r="K36093"/>
      <c r="L36093" s="172"/>
    </row>
    <row r="36094" spans="7:12" x14ac:dyDescent="0.15">
      <c r="G36094"/>
      <c r="H36094"/>
      <c r="I36094"/>
      <c r="J36094"/>
      <c r="K36094"/>
      <c r="L36094" s="172"/>
    </row>
    <row r="36095" spans="7:12" x14ac:dyDescent="0.15">
      <c r="G36095"/>
      <c r="H36095"/>
      <c r="I36095"/>
      <c r="J36095"/>
      <c r="K36095"/>
      <c r="L36095" s="172"/>
    </row>
    <row r="36096" spans="7:12" x14ac:dyDescent="0.15">
      <c r="G36096"/>
      <c r="H36096"/>
      <c r="I36096"/>
      <c r="J36096"/>
      <c r="K36096"/>
      <c r="L36096" s="172"/>
    </row>
    <row r="36097" spans="7:12" x14ac:dyDescent="0.15">
      <c r="G36097"/>
      <c r="H36097"/>
      <c r="I36097"/>
      <c r="J36097"/>
      <c r="K36097"/>
      <c r="L36097" s="172"/>
    </row>
    <row r="36098" spans="7:12" x14ac:dyDescent="0.15">
      <c r="G36098"/>
      <c r="H36098"/>
      <c r="I36098"/>
      <c r="J36098"/>
      <c r="K36098"/>
      <c r="L36098" s="172"/>
    </row>
    <row r="36099" spans="7:12" x14ac:dyDescent="0.15">
      <c r="G36099"/>
      <c r="H36099"/>
      <c r="I36099"/>
      <c r="J36099"/>
      <c r="K36099"/>
      <c r="L36099" s="172"/>
    </row>
    <row r="36100" spans="7:12" x14ac:dyDescent="0.15">
      <c r="G36100"/>
      <c r="H36100"/>
      <c r="I36100"/>
      <c r="J36100"/>
      <c r="K36100"/>
      <c r="L36100" s="172"/>
    </row>
    <row r="36101" spans="7:12" x14ac:dyDescent="0.15">
      <c r="G36101"/>
      <c r="H36101"/>
      <c r="I36101"/>
      <c r="J36101"/>
      <c r="K36101"/>
      <c r="L36101" s="172"/>
    </row>
    <row r="36102" spans="7:12" x14ac:dyDescent="0.15">
      <c r="G36102"/>
      <c r="H36102"/>
      <c r="I36102"/>
      <c r="J36102"/>
      <c r="K36102"/>
      <c r="L36102" s="172"/>
    </row>
    <row r="36103" spans="7:12" x14ac:dyDescent="0.15">
      <c r="G36103"/>
      <c r="H36103"/>
      <c r="I36103"/>
      <c r="J36103"/>
      <c r="K36103"/>
      <c r="L36103" s="172"/>
    </row>
    <row r="36104" spans="7:12" x14ac:dyDescent="0.15">
      <c r="G36104"/>
      <c r="H36104"/>
      <c r="I36104"/>
      <c r="J36104"/>
      <c r="K36104"/>
      <c r="L36104" s="172"/>
    </row>
    <row r="36105" spans="7:12" x14ac:dyDescent="0.15">
      <c r="G36105"/>
      <c r="H36105"/>
      <c r="I36105"/>
      <c r="J36105"/>
      <c r="K36105"/>
      <c r="L36105" s="172"/>
    </row>
    <row r="36106" spans="7:12" x14ac:dyDescent="0.15">
      <c r="G36106"/>
      <c r="H36106"/>
      <c r="I36106"/>
      <c r="J36106"/>
      <c r="K36106"/>
      <c r="L36106" s="172"/>
    </row>
    <row r="36107" spans="7:12" x14ac:dyDescent="0.15">
      <c r="G36107"/>
      <c r="H36107"/>
      <c r="I36107"/>
      <c r="J36107"/>
      <c r="K36107"/>
      <c r="L36107" s="172"/>
    </row>
    <row r="36108" spans="7:12" x14ac:dyDescent="0.15">
      <c r="G36108"/>
      <c r="H36108"/>
      <c r="I36108"/>
      <c r="J36108"/>
      <c r="K36108"/>
      <c r="L36108" s="172"/>
    </row>
    <row r="36109" spans="7:12" x14ac:dyDescent="0.15">
      <c r="G36109"/>
      <c r="H36109"/>
      <c r="I36109"/>
      <c r="J36109"/>
      <c r="K36109"/>
      <c r="L36109" s="172"/>
    </row>
    <row r="36110" spans="7:12" x14ac:dyDescent="0.15">
      <c r="G36110"/>
      <c r="H36110"/>
      <c r="I36110"/>
      <c r="J36110"/>
      <c r="K36110"/>
      <c r="L36110" s="172"/>
    </row>
    <row r="36111" spans="7:12" x14ac:dyDescent="0.15">
      <c r="G36111"/>
      <c r="H36111"/>
      <c r="I36111"/>
      <c r="J36111"/>
      <c r="K36111"/>
      <c r="L36111" s="172"/>
    </row>
    <row r="36112" spans="7:12" x14ac:dyDescent="0.15">
      <c r="G36112"/>
      <c r="H36112"/>
      <c r="I36112"/>
      <c r="J36112"/>
      <c r="K36112"/>
      <c r="L36112" s="172"/>
    </row>
    <row r="36113" spans="7:12" x14ac:dyDescent="0.15">
      <c r="G36113"/>
      <c r="H36113"/>
      <c r="I36113"/>
      <c r="J36113"/>
      <c r="K36113"/>
      <c r="L36113" s="172"/>
    </row>
    <row r="36114" spans="7:12" x14ac:dyDescent="0.15">
      <c r="G36114"/>
      <c r="H36114"/>
      <c r="I36114"/>
      <c r="J36114"/>
      <c r="K36114"/>
      <c r="L36114" s="172"/>
    </row>
    <row r="36115" spans="7:12" x14ac:dyDescent="0.15">
      <c r="G36115"/>
      <c r="H36115"/>
      <c r="I36115"/>
      <c r="J36115"/>
      <c r="K36115"/>
      <c r="L36115" s="172"/>
    </row>
    <row r="36116" spans="7:12" x14ac:dyDescent="0.15">
      <c r="G36116"/>
      <c r="H36116"/>
      <c r="I36116"/>
      <c r="J36116"/>
      <c r="K36116"/>
      <c r="L36116" s="172"/>
    </row>
    <row r="36117" spans="7:12" x14ac:dyDescent="0.15">
      <c r="G36117"/>
      <c r="H36117"/>
      <c r="I36117"/>
      <c r="J36117"/>
      <c r="K36117"/>
      <c r="L36117" s="172"/>
    </row>
    <row r="36118" spans="7:12" x14ac:dyDescent="0.15">
      <c r="G36118"/>
      <c r="H36118"/>
      <c r="I36118"/>
      <c r="J36118"/>
      <c r="K36118"/>
      <c r="L36118" s="172"/>
    </row>
    <row r="36119" spans="7:12" x14ac:dyDescent="0.15">
      <c r="G36119"/>
      <c r="H36119"/>
      <c r="I36119"/>
      <c r="J36119"/>
      <c r="K36119"/>
      <c r="L36119" s="172"/>
    </row>
    <row r="36120" spans="7:12" x14ac:dyDescent="0.15">
      <c r="G36120"/>
      <c r="H36120"/>
      <c r="I36120"/>
      <c r="J36120"/>
      <c r="K36120"/>
      <c r="L36120" s="172"/>
    </row>
    <row r="36121" spans="7:12" x14ac:dyDescent="0.15">
      <c r="G36121"/>
      <c r="H36121"/>
      <c r="I36121"/>
      <c r="J36121"/>
      <c r="K36121"/>
      <c r="L36121" s="172"/>
    </row>
    <row r="36122" spans="7:12" x14ac:dyDescent="0.15">
      <c r="G36122"/>
      <c r="H36122"/>
      <c r="I36122"/>
      <c r="J36122"/>
      <c r="K36122"/>
      <c r="L36122" s="172"/>
    </row>
    <row r="36123" spans="7:12" x14ac:dyDescent="0.15">
      <c r="G36123"/>
      <c r="H36123"/>
      <c r="I36123"/>
      <c r="J36123"/>
      <c r="K36123"/>
      <c r="L36123" s="172"/>
    </row>
    <row r="36124" spans="7:12" x14ac:dyDescent="0.15">
      <c r="G36124"/>
      <c r="H36124"/>
      <c r="I36124"/>
      <c r="J36124"/>
      <c r="K36124"/>
      <c r="L36124" s="172"/>
    </row>
    <row r="36125" spans="7:12" x14ac:dyDescent="0.15">
      <c r="G36125"/>
      <c r="H36125"/>
      <c r="I36125"/>
      <c r="J36125"/>
      <c r="K36125"/>
      <c r="L36125" s="172"/>
    </row>
    <row r="36126" spans="7:12" x14ac:dyDescent="0.15">
      <c r="G36126"/>
      <c r="H36126"/>
      <c r="I36126"/>
      <c r="J36126"/>
      <c r="K36126"/>
      <c r="L36126" s="172"/>
    </row>
    <row r="36127" spans="7:12" x14ac:dyDescent="0.15">
      <c r="G36127"/>
      <c r="H36127"/>
      <c r="I36127"/>
      <c r="J36127"/>
      <c r="K36127"/>
      <c r="L36127" s="172"/>
    </row>
    <row r="36128" spans="7:12" x14ac:dyDescent="0.15">
      <c r="G36128"/>
      <c r="H36128"/>
      <c r="I36128"/>
      <c r="J36128"/>
      <c r="K36128"/>
      <c r="L36128" s="172"/>
    </row>
    <row r="36129" spans="7:12" x14ac:dyDescent="0.15">
      <c r="G36129"/>
      <c r="H36129"/>
      <c r="I36129"/>
      <c r="J36129"/>
      <c r="K36129"/>
      <c r="L36129" s="172"/>
    </row>
    <row r="36130" spans="7:12" x14ac:dyDescent="0.15">
      <c r="G36130"/>
      <c r="H36130"/>
      <c r="I36130"/>
      <c r="J36130"/>
      <c r="K36130"/>
      <c r="L36130" s="172"/>
    </row>
    <row r="36131" spans="7:12" x14ac:dyDescent="0.15">
      <c r="G36131"/>
      <c r="H36131"/>
      <c r="I36131"/>
      <c r="J36131"/>
      <c r="K36131"/>
      <c r="L36131" s="172"/>
    </row>
    <row r="36132" spans="7:12" x14ac:dyDescent="0.15">
      <c r="G36132"/>
      <c r="H36132"/>
      <c r="I36132"/>
      <c r="J36132"/>
      <c r="K36132"/>
      <c r="L36132" s="172"/>
    </row>
    <row r="36133" spans="7:12" x14ac:dyDescent="0.15">
      <c r="G36133"/>
      <c r="H36133"/>
      <c r="I36133"/>
      <c r="J36133"/>
      <c r="K36133"/>
      <c r="L36133" s="172"/>
    </row>
    <row r="36134" spans="7:12" x14ac:dyDescent="0.15">
      <c r="G36134"/>
      <c r="H36134"/>
      <c r="I36134"/>
      <c r="J36134"/>
      <c r="K36134"/>
      <c r="L36134" s="172"/>
    </row>
    <row r="36135" spans="7:12" x14ac:dyDescent="0.15">
      <c r="G36135"/>
      <c r="H36135"/>
      <c r="I36135"/>
      <c r="J36135"/>
      <c r="K36135"/>
      <c r="L36135" s="172"/>
    </row>
    <row r="36136" spans="7:12" x14ac:dyDescent="0.15">
      <c r="G36136"/>
      <c r="H36136"/>
      <c r="I36136"/>
      <c r="J36136"/>
      <c r="K36136"/>
      <c r="L36136" s="172"/>
    </row>
    <row r="36137" spans="7:12" x14ac:dyDescent="0.15">
      <c r="G36137"/>
      <c r="H36137"/>
      <c r="I36137"/>
      <c r="J36137"/>
      <c r="K36137"/>
      <c r="L36137" s="172"/>
    </row>
    <row r="36138" spans="7:12" x14ac:dyDescent="0.15">
      <c r="G36138"/>
      <c r="H36138"/>
      <c r="I36138"/>
      <c r="J36138"/>
      <c r="K36138"/>
      <c r="L36138" s="172"/>
    </row>
    <row r="36139" spans="7:12" x14ac:dyDescent="0.15">
      <c r="G36139"/>
      <c r="H36139"/>
      <c r="I36139"/>
      <c r="J36139"/>
      <c r="K36139"/>
      <c r="L36139" s="172"/>
    </row>
    <row r="36140" spans="7:12" x14ac:dyDescent="0.15">
      <c r="G36140"/>
      <c r="H36140"/>
      <c r="I36140"/>
      <c r="J36140"/>
      <c r="K36140"/>
      <c r="L36140" s="172"/>
    </row>
    <row r="36141" spans="7:12" x14ac:dyDescent="0.15">
      <c r="G36141"/>
      <c r="H36141"/>
      <c r="I36141"/>
      <c r="J36141"/>
      <c r="K36141"/>
      <c r="L36141" s="172"/>
    </row>
    <row r="36142" spans="7:12" x14ac:dyDescent="0.15">
      <c r="G36142"/>
      <c r="H36142"/>
      <c r="I36142"/>
      <c r="J36142"/>
      <c r="K36142"/>
      <c r="L36142" s="172"/>
    </row>
    <row r="36143" spans="7:12" x14ac:dyDescent="0.15">
      <c r="G36143"/>
      <c r="H36143"/>
      <c r="I36143"/>
      <c r="J36143"/>
      <c r="K36143"/>
      <c r="L36143" s="172"/>
    </row>
    <row r="36144" spans="7:12" x14ac:dyDescent="0.15">
      <c r="G36144"/>
      <c r="H36144"/>
      <c r="I36144"/>
      <c r="J36144"/>
      <c r="K36144"/>
      <c r="L36144" s="172"/>
    </row>
    <row r="36145" spans="7:12" x14ac:dyDescent="0.15">
      <c r="G36145"/>
      <c r="H36145"/>
      <c r="I36145"/>
      <c r="J36145"/>
      <c r="K36145"/>
      <c r="L36145" s="172"/>
    </row>
    <row r="36146" spans="7:12" x14ac:dyDescent="0.15">
      <c r="G36146"/>
      <c r="H36146"/>
      <c r="I36146"/>
      <c r="J36146"/>
      <c r="K36146"/>
      <c r="L36146" s="172"/>
    </row>
    <row r="36147" spans="7:12" x14ac:dyDescent="0.15">
      <c r="G36147"/>
      <c r="H36147"/>
      <c r="I36147"/>
      <c r="J36147"/>
      <c r="K36147"/>
      <c r="L36147" s="172"/>
    </row>
    <row r="36148" spans="7:12" x14ac:dyDescent="0.15">
      <c r="G36148"/>
      <c r="H36148"/>
      <c r="I36148"/>
      <c r="J36148"/>
      <c r="K36148"/>
      <c r="L36148" s="172"/>
    </row>
    <row r="36149" spans="7:12" x14ac:dyDescent="0.15">
      <c r="G36149"/>
      <c r="H36149"/>
      <c r="I36149"/>
      <c r="J36149"/>
      <c r="K36149"/>
      <c r="L36149" s="172"/>
    </row>
    <row r="36150" spans="7:12" x14ac:dyDescent="0.15">
      <c r="G36150"/>
      <c r="H36150"/>
      <c r="I36150"/>
      <c r="J36150"/>
      <c r="K36150"/>
      <c r="L36150" s="172"/>
    </row>
    <row r="36151" spans="7:12" x14ac:dyDescent="0.15">
      <c r="G36151"/>
      <c r="H36151"/>
      <c r="I36151"/>
      <c r="J36151"/>
      <c r="K36151"/>
      <c r="L36151" s="172"/>
    </row>
    <row r="36152" spans="7:12" x14ac:dyDescent="0.15">
      <c r="G36152"/>
      <c r="H36152"/>
      <c r="I36152"/>
      <c r="J36152"/>
      <c r="K36152"/>
      <c r="L36152" s="172"/>
    </row>
    <row r="36153" spans="7:12" x14ac:dyDescent="0.15">
      <c r="G36153"/>
      <c r="H36153"/>
      <c r="I36153"/>
      <c r="J36153"/>
      <c r="K36153"/>
      <c r="L36153" s="172"/>
    </row>
    <row r="36154" spans="7:12" x14ac:dyDescent="0.15">
      <c r="G36154"/>
      <c r="H36154"/>
      <c r="I36154"/>
      <c r="J36154"/>
      <c r="K36154"/>
      <c r="L36154" s="172"/>
    </row>
    <row r="36155" spans="7:12" x14ac:dyDescent="0.15">
      <c r="G36155"/>
      <c r="H36155"/>
      <c r="I36155"/>
      <c r="J36155"/>
      <c r="K36155"/>
      <c r="L36155" s="172"/>
    </row>
    <row r="36156" spans="7:12" x14ac:dyDescent="0.15">
      <c r="G36156"/>
      <c r="H36156"/>
      <c r="I36156"/>
      <c r="J36156"/>
      <c r="K36156"/>
      <c r="L36156" s="172"/>
    </row>
    <row r="36157" spans="7:12" x14ac:dyDescent="0.15">
      <c r="G36157"/>
      <c r="H36157"/>
      <c r="I36157"/>
      <c r="J36157"/>
      <c r="K36157"/>
      <c r="L36157" s="172"/>
    </row>
    <row r="36158" spans="7:12" x14ac:dyDescent="0.15">
      <c r="G36158"/>
      <c r="H36158"/>
      <c r="I36158"/>
      <c r="J36158"/>
      <c r="K36158"/>
      <c r="L36158" s="172"/>
    </row>
    <row r="36159" spans="7:12" x14ac:dyDescent="0.15">
      <c r="G36159"/>
      <c r="H36159"/>
      <c r="I36159"/>
      <c r="J36159"/>
      <c r="K36159"/>
      <c r="L36159" s="172"/>
    </row>
    <row r="36160" spans="7:12" x14ac:dyDescent="0.15">
      <c r="G36160"/>
      <c r="H36160"/>
      <c r="I36160"/>
      <c r="J36160"/>
      <c r="K36160"/>
      <c r="L36160" s="172"/>
    </row>
    <row r="36161" spans="7:12" x14ac:dyDescent="0.15">
      <c r="G36161"/>
      <c r="H36161"/>
      <c r="I36161"/>
      <c r="J36161"/>
      <c r="K36161"/>
      <c r="L36161" s="172"/>
    </row>
    <row r="36162" spans="7:12" x14ac:dyDescent="0.15">
      <c r="G36162"/>
      <c r="H36162"/>
      <c r="I36162"/>
      <c r="J36162"/>
      <c r="K36162"/>
      <c r="L36162" s="172"/>
    </row>
    <row r="36163" spans="7:12" x14ac:dyDescent="0.15">
      <c r="G36163"/>
      <c r="H36163"/>
      <c r="I36163"/>
      <c r="J36163"/>
      <c r="K36163"/>
      <c r="L36163" s="172"/>
    </row>
    <row r="36164" spans="7:12" x14ac:dyDescent="0.15">
      <c r="G36164"/>
      <c r="H36164"/>
      <c r="I36164"/>
      <c r="J36164"/>
      <c r="K36164"/>
      <c r="L36164" s="172"/>
    </row>
    <row r="36165" spans="7:12" x14ac:dyDescent="0.15">
      <c r="G36165"/>
      <c r="H36165"/>
      <c r="I36165"/>
      <c r="J36165"/>
      <c r="K36165"/>
      <c r="L36165" s="172"/>
    </row>
    <row r="36166" spans="7:12" x14ac:dyDescent="0.15">
      <c r="G36166"/>
      <c r="H36166"/>
      <c r="I36166"/>
      <c r="J36166"/>
      <c r="K36166"/>
      <c r="L36166" s="172"/>
    </row>
    <row r="36167" spans="7:12" x14ac:dyDescent="0.15">
      <c r="G36167"/>
      <c r="H36167"/>
      <c r="I36167"/>
      <c r="J36167"/>
      <c r="K36167"/>
      <c r="L36167" s="172"/>
    </row>
    <row r="36168" spans="7:12" x14ac:dyDescent="0.15">
      <c r="G36168"/>
      <c r="H36168"/>
      <c r="I36168"/>
      <c r="J36168"/>
      <c r="K36168"/>
      <c r="L36168" s="172"/>
    </row>
    <row r="36169" spans="7:12" x14ac:dyDescent="0.15">
      <c r="G36169"/>
      <c r="H36169"/>
      <c r="I36169"/>
      <c r="J36169"/>
      <c r="K36169"/>
      <c r="L36169" s="172"/>
    </row>
    <row r="36170" spans="7:12" x14ac:dyDescent="0.15">
      <c r="G36170"/>
      <c r="H36170"/>
      <c r="I36170"/>
      <c r="J36170"/>
      <c r="K36170"/>
      <c r="L36170" s="172"/>
    </row>
    <row r="36171" spans="7:12" x14ac:dyDescent="0.15">
      <c r="G36171"/>
      <c r="H36171"/>
      <c r="I36171"/>
      <c r="J36171"/>
      <c r="K36171"/>
      <c r="L36171" s="172"/>
    </row>
    <row r="36172" spans="7:12" x14ac:dyDescent="0.15">
      <c r="G36172"/>
      <c r="H36172"/>
      <c r="I36172"/>
      <c r="J36172"/>
      <c r="K36172"/>
      <c r="L36172" s="172"/>
    </row>
    <row r="36173" spans="7:12" x14ac:dyDescent="0.15">
      <c r="G36173"/>
      <c r="H36173"/>
      <c r="I36173"/>
      <c r="J36173"/>
      <c r="K36173"/>
      <c r="L36173" s="172"/>
    </row>
    <row r="36174" spans="7:12" x14ac:dyDescent="0.15">
      <c r="G36174"/>
      <c r="H36174"/>
      <c r="I36174"/>
      <c r="J36174"/>
      <c r="K36174"/>
      <c r="L36174" s="172"/>
    </row>
    <row r="36175" spans="7:12" x14ac:dyDescent="0.15">
      <c r="G36175"/>
      <c r="H36175"/>
      <c r="I36175"/>
      <c r="J36175"/>
      <c r="K36175"/>
      <c r="L36175" s="172"/>
    </row>
    <row r="36176" spans="7:12" x14ac:dyDescent="0.15">
      <c r="G36176"/>
      <c r="H36176"/>
      <c r="I36176"/>
      <c r="J36176"/>
      <c r="K36176"/>
      <c r="L36176" s="172"/>
    </row>
    <row r="36177" spans="7:12" x14ac:dyDescent="0.15">
      <c r="G36177"/>
      <c r="H36177"/>
      <c r="I36177"/>
      <c r="J36177"/>
      <c r="K36177"/>
      <c r="L36177" s="172"/>
    </row>
    <row r="36178" spans="7:12" x14ac:dyDescent="0.15">
      <c r="G36178"/>
      <c r="H36178"/>
      <c r="I36178"/>
      <c r="J36178"/>
      <c r="K36178"/>
      <c r="L36178" s="172"/>
    </row>
    <row r="36179" spans="7:12" x14ac:dyDescent="0.15">
      <c r="G36179"/>
      <c r="H36179"/>
      <c r="I36179"/>
      <c r="J36179"/>
      <c r="K36179"/>
      <c r="L36179" s="172"/>
    </row>
    <row r="36180" spans="7:12" x14ac:dyDescent="0.15">
      <c r="G36180"/>
      <c r="H36180"/>
      <c r="I36180"/>
      <c r="J36180"/>
      <c r="K36180"/>
      <c r="L36180" s="172"/>
    </row>
    <row r="36181" spans="7:12" x14ac:dyDescent="0.15">
      <c r="G36181"/>
      <c r="H36181"/>
      <c r="I36181"/>
      <c r="J36181"/>
      <c r="K36181"/>
      <c r="L36181" s="172"/>
    </row>
    <row r="36182" spans="7:12" x14ac:dyDescent="0.15">
      <c r="G36182"/>
      <c r="H36182"/>
      <c r="I36182"/>
      <c r="J36182"/>
      <c r="K36182"/>
      <c r="L36182" s="172"/>
    </row>
    <row r="36183" spans="7:12" x14ac:dyDescent="0.15">
      <c r="G36183"/>
      <c r="H36183"/>
      <c r="I36183"/>
      <c r="J36183"/>
      <c r="K36183"/>
      <c r="L36183" s="172"/>
    </row>
    <row r="36184" spans="7:12" x14ac:dyDescent="0.15">
      <c r="G36184"/>
      <c r="H36184"/>
      <c r="I36184"/>
      <c r="J36184"/>
      <c r="K36184"/>
      <c r="L36184" s="172"/>
    </row>
    <row r="36185" spans="7:12" x14ac:dyDescent="0.15">
      <c r="G36185"/>
      <c r="H36185"/>
      <c r="I36185"/>
      <c r="J36185"/>
      <c r="K36185"/>
      <c r="L36185" s="172"/>
    </row>
    <row r="36186" spans="7:12" x14ac:dyDescent="0.15">
      <c r="G36186"/>
      <c r="H36186"/>
      <c r="I36186"/>
      <c r="J36186"/>
      <c r="K36186"/>
      <c r="L36186" s="172"/>
    </row>
    <row r="36187" spans="7:12" x14ac:dyDescent="0.15">
      <c r="G36187"/>
      <c r="H36187"/>
      <c r="I36187"/>
      <c r="J36187"/>
      <c r="K36187"/>
      <c r="L36187" s="172"/>
    </row>
    <row r="36188" spans="7:12" x14ac:dyDescent="0.15">
      <c r="G36188"/>
      <c r="H36188"/>
      <c r="I36188"/>
      <c r="J36188"/>
      <c r="K36188"/>
      <c r="L36188" s="172"/>
    </row>
    <row r="36189" spans="7:12" x14ac:dyDescent="0.15">
      <c r="G36189"/>
      <c r="H36189"/>
      <c r="I36189"/>
      <c r="J36189"/>
      <c r="K36189"/>
      <c r="L36189" s="172"/>
    </row>
    <row r="36190" spans="7:12" x14ac:dyDescent="0.15">
      <c r="G36190"/>
      <c r="H36190"/>
      <c r="I36190"/>
      <c r="J36190"/>
      <c r="K36190"/>
      <c r="L36190" s="172"/>
    </row>
    <row r="36191" spans="7:12" x14ac:dyDescent="0.15">
      <c r="G36191"/>
      <c r="H36191"/>
      <c r="I36191"/>
      <c r="J36191"/>
      <c r="K36191"/>
      <c r="L36191" s="172"/>
    </row>
    <row r="36192" spans="7:12" x14ac:dyDescent="0.15">
      <c r="G36192"/>
      <c r="H36192"/>
      <c r="I36192"/>
      <c r="J36192"/>
      <c r="K36192"/>
      <c r="L36192" s="172"/>
    </row>
    <row r="36193" spans="7:12" x14ac:dyDescent="0.15">
      <c r="G36193"/>
      <c r="H36193"/>
      <c r="I36193"/>
      <c r="J36193"/>
      <c r="K36193"/>
      <c r="L36193" s="172"/>
    </row>
    <row r="36194" spans="7:12" x14ac:dyDescent="0.15">
      <c r="G36194"/>
      <c r="H36194"/>
      <c r="I36194"/>
      <c r="J36194"/>
      <c r="K36194"/>
      <c r="L36194" s="172"/>
    </row>
    <row r="36195" spans="7:12" x14ac:dyDescent="0.15">
      <c r="G36195"/>
      <c r="H36195"/>
      <c r="I36195"/>
      <c r="J36195"/>
      <c r="K36195"/>
      <c r="L36195" s="172"/>
    </row>
    <row r="36196" spans="7:12" x14ac:dyDescent="0.15">
      <c r="G36196"/>
      <c r="H36196"/>
      <c r="I36196"/>
      <c r="J36196"/>
      <c r="K36196"/>
      <c r="L36196" s="172"/>
    </row>
    <row r="36197" spans="7:12" x14ac:dyDescent="0.15">
      <c r="G36197"/>
      <c r="H36197"/>
      <c r="I36197"/>
      <c r="J36197"/>
      <c r="K36197"/>
      <c r="L36197" s="172"/>
    </row>
    <row r="36198" spans="7:12" x14ac:dyDescent="0.15">
      <c r="G36198"/>
      <c r="H36198"/>
      <c r="I36198"/>
      <c r="J36198"/>
      <c r="K36198"/>
      <c r="L36198" s="172"/>
    </row>
    <row r="36199" spans="7:12" x14ac:dyDescent="0.15">
      <c r="G36199"/>
      <c r="H36199"/>
      <c r="I36199"/>
      <c r="J36199"/>
      <c r="K36199"/>
      <c r="L36199" s="172"/>
    </row>
    <row r="36200" spans="7:12" x14ac:dyDescent="0.15">
      <c r="G36200"/>
      <c r="H36200"/>
      <c r="I36200"/>
      <c r="J36200"/>
      <c r="K36200"/>
      <c r="L36200" s="172"/>
    </row>
    <row r="36201" spans="7:12" x14ac:dyDescent="0.15">
      <c r="G36201"/>
      <c r="H36201"/>
      <c r="I36201"/>
      <c r="J36201"/>
      <c r="K36201"/>
      <c r="L36201" s="172"/>
    </row>
    <row r="36202" spans="7:12" x14ac:dyDescent="0.15">
      <c r="G36202"/>
      <c r="H36202"/>
      <c r="I36202"/>
      <c r="J36202"/>
      <c r="K36202"/>
      <c r="L36202" s="172"/>
    </row>
    <row r="36203" spans="7:12" x14ac:dyDescent="0.15">
      <c r="G36203"/>
      <c r="H36203"/>
      <c r="I36203"/>
      <c r="J36203"/>
      <c r="K36203"/>
      <c r="L36203" s="172"/>
    </row>
    <row r="36204" spans="7:12" x14ac:dyDescent="0.15">
      <c r="G36204"/>
      <c r="H36204"/>
      <c r="I36204"/>
      <c r="J36204"/>
      <c r="K36204"/>
      <c r="L36204" s="172"/>
    </row>
    <row r="36205" spans="7:12" x14ac:dyDescent="0.15">
      <c r="G36205"/>
      <c r="H36205"/>
      <c r="I36205"/>
      <c r="J36205"/>
      <c r="K36205"/>
      <c r="L36205" s="172"/>
    </row>
    <row r="36206" spans="7:12" x14ac:dyDescent="0.15">
      <c r="G36206"/>
      <c r="H36206"/>
      <c r="I36206"/>
      <c r="J36206"/>
      <c r="K36206"/>
      <c r="L36206" s="172"/>
    </row>
    <row r="36207" spans="7:12" x14ac:dyDescent="0.15">
      <c r="G36207"/>
      <c r="H36207"/>
      <c r="I36207"/>
      <c r="J36207"/>
      <c r="K36207"/>
      <c r="L36207" s="172"/>
    </row>
    <row r="36208" spans="7:12" x14ac:dyDescent="0.15">
      <c r="G36208"/>
      <c r="H36208"/>
      <c r="I36208"/>
      <c r="J36208"/>
      <c r="K36208"/>
      <c r="L36208" s="172"/>
    </row>
    <row r="36209" spans="7:12" x14ac:dyDescent="0.15">
      <c r="G36209"/>
      <c r="H36209"/>
      <c r="I36209"/>
      <c r="J36209"/>
      <c r="K36209"/>
      <c r="L36209" s="172"/>
    </row>
    <row r="36210" spans="7:12" x14ac:dyDescent="0.15">
      <c r="G36210"/>
      <c r="H36210"/>
      <c r="I36210"/>
      <c r="J36210"/>
      <c r="K36210"/>
      <c r="L36210" s="172"/>
    </row>
    <row r="36211" spans="7:12" x14ac:dyDescent="0.15">
      <c r="G36211"/>
      <c r="H36211"/>
      <c r="I36211"/>
      <c r="J36211"/>
      <c r="K36211"/>
      <c r="L36211" s="172"/>
    </row>
    <row r="36212" spans="7:12" x14ac:dyDescent="0.15">
      <c r="G36212"/>
      <c r="H36212"/>
      <c r="I36212"/>
      <c r="J36212"/>
      <c r="K36212"/>
      <c r="L36212" s="172"/>
    </row>
    <row r="36213" spans="7:12" x14ac:dyDescent="0.15">
      <c r="G36213"/>
      <c r="H36213"/>
      <c r="I36213"/>
      <c r="J36213"/>
      <c r="K36213"/>
      <c r="L36213" s="172"/>
    </row>
    <row r="36214" spans="7:12" x14ac:dyDescent="0.15">
      <c r="G36214"/>
      <c r="H36214"/>
      <c r="I36214"/>
      <c r="J36214"/>
      <c r="K36214"/>
      <c r="L36214" s="172"/>
    </row>
    <row r="36215" spans="7:12" x14ac:dyDescent="0.15">
      <c r="G36215"/>
      <c r="H36215"/>
      <c r="I36215"/>
      <c r="J36215"/>
      <c r="K36215"/>
      <c r="L36215" s="172"/>
    </row>
    <row r="36216" spans="7:12" x14ac:dyDescent="0.15">
      <c r="G36216"/>
      <c r="H36216"/>
      <c r="I36216"/>
      <c r="J36216"/>
      <c r="K36216"/>
      <c r="L36216" s="172"/>
    </row>
    <row r="36217" spans="7:12" x14ac:dyDescent="0.15">
      <c r="G36217"/>
      <c r="H36217"/>
      <c r="I36217"/>
      <c r="J36217"/>
      <c r="K36217"/>
      <c r="L36217" s="172"/>
    </row>
    <row r="36218" spans="7:12" x14ac:dyDescent="0.15">
      <c r="G36218"/>
      <c r="H36218"/>
      <c r="I36218"/>
      <c r="J36218"/>
      <c r="K36218"/>
      <c r="L36218" s="172"/>
    </row>
    <row r="36219" spans="7:12" x14ac:dyDescent="0.15">
      <c r="G36219"/>
      <c r="H36219"/>
      <c r="I36219"/>
      <c r="J36219"/>
      <c r="K36219"/>
      <c r="L36219" s="172"/>
    </row>
    <row r="36220" spans="7:12" x14ac:dyDescent="0.15">
      <c r="G36220"/>
      <c r="H36220"/>
      <c r="I36220"/>
      <c r="J36220"/>
      <c r="K36220"/>
      <c r="L36220" s="172"/>
    </row>
    <row r="36221" spans="7:12" x14ac:dyDescent="0.15">
      <c r="G36221"/>
      <c r="H36221"/>
      <c r="I36221"/>
      <c r="J36221"/>
      <c r="K36221"/>
      <c r="L36221" s="172"/>
    </row>
    <row r="36222" spans="7:12" x14ac:dyDescent="0.15">
      <c r="G36222"/>
      <c r="H36222"/>
      <c r="I36222"/>
      <c r="J36222"/>
      <c r="K36222"/>
      <c r="L36222" s="172"/>
    </row>
    <row r="36223" spans="7:12" x14ac:dyDescent="0.15">
      <c r="G36223"/>
      <c r="H36223"/>
      <c r="I36223"/>
      <c r="J36223"/>
      <c r="K36223"/>
      <c r="L36223" s="172"/>
    </row>
    <row r="36224" spans="7:12" x14ac:dyDescent="0.15">
      <c r="G36224"/>
      <c r="H36224"/>
      <c r="I36224"/>
      <c r="J36224"/>
      <c r="K36224"/>
      <c r="L36224" s="172"/>
    </row>
    <row r="36225" spans="7:12" x14ac:dyDescent="0.15">
      <c r="G36225"/>
      <c r="H36225"/>
      <c r="I36225"/>
      <c r="J36225"/>
      <c r="K36225"/>
      <c r="L36225" s="172"/>
    </row>
    <row r="36226" spans="7:12" x14ac:dyDescent="0.15">
      <c r="G36226"/>
      <c r="H36226"/>
      <c r="I36226"/>
      <c r="J36226"/>
      <c r="K36226"/>
      <c r="L36226" s="172"/>
    </row>
    <row r="36227" spans="7:12" x14ac:dyDescent="0.15">
      <c r="G36227"/>
      <c r="H36227"/>
      <c r="I36227"/>
      <c r="J36227"/>
      <c r="K36227"/>
      <c r="L36227" s="172"/>
    </row>
    <row r="36228" spans="7:12" x14ac:dyDescent="0.15">
      <c r="G36228"/>
      <c r="H36228"/>
      <c r="I36228"/>
      <c r="J36228"/>
      <c r="K36228"/>
      <c r="L36228" s="172"/>
    </row>
    <row r="36229" spans="7:12" x14ac:dyDescent="0.15">
      <c r="G36229"/>
      <c r="H36229"/>
      <c r="I36229"/>
      <c r="J36229"/>
      <c r="K36229"/>
      <c r="L36229" s="172"/>
    </row>
    <row r="36230" spans="7:12" x14ac:dyDescent="0.15">
      <c r="G36230"/>
      <c r="H36230"/>
      <c r="I36230"/>
      <c r="J36230"/>
      <c r="K36230"/>
      <c r="L36230" s="172"/>
    </row>
    <row r="36231" spans="7:12" x14ac:dyDescent="0.15">
      <c r="G36231"/>
      <c r="H36231"/>
      <c r="I36231"/>
      <c r="J36231"/>
      <c r="K36231"/>
      <c r="L36231" s="172"/>
    </row>
    <row r="36232" spans="7:12" x14ac:dyDescent="0.15">
      <c r="G36232"/>
      <c r="H36232"/>
      <c r="I36232"/>
      <c r="J36232"/>
      <c r="K36232"/>
      <c r="L36232" s="172"/>
    </row>
    <row r="36233" spans="7:12" x14ac:dyDescent="0.15">
      <c r="G36233"/>
      <c r="H36233"/>
      <c r="I36233"/>
      <c r="J36233"/>
      <c r="K36233"/>
      <c r="L36233" s="172"/>
    </row>
    <row r="36234" spans="7:12" x14ac:dyDescent="0.15">
      <c r="G36234"/>
      <c r="H36234"/>
      <c r="I36234"/>
      <c r="J36234"/>
      <c r="K36234"/>
      <c r="L36234" s="172"/>
    </row>
    <row r="36235" spans="7:12" x14ac:dyDescent="0.15">
      <c r="G36235"/>
      <c r="H36235"/>
      <c r="I36235"/>
      <c r="J36235"/>
      <c r="K36235"/>
      <c r="L36235" s="172"/>
    </row>
    <row r="36236" spans="7:12" x14ac:dyDescent="0.15">
      <c r="G36236"/>
      <c r="H36236"/>
      <c r="I36236"/>
      <c r="J36236"/>
      <c r="K36236"/>
      <c r="L36236" s="172"/>
    </row>
    <row r="36237" spans="7:12" x14ac:dyDescent="0.15">
      <c r="G36237"/>
      <c r="H36237"/>
      <c r="I36237"/>
      <c r="J36237"/>
      <c r="K36237"/>
      <c r="L36237" s="172"/>
    </row>
    <row r="36238" spans="7:12" x14ac:dyDescent="0.15">
      <c r="G36238"/>
      <c r="H36238"/>
      <c r="I36238"/>
      <c r="J36238"/>
      <c r="K36238"/>
      <c r="L36238" s="172"/>
    </row>
    <row r="36239" spans="7:12" x14ac:dyDescent="0.15">
      <c r="G36239"/>
      <c r="H36239"/>
      <c r="I36239"/>
      <c r="J36239"/>
      <c r="K36239"/>
      <c r="L36239" s="172"/>
    </row>
    <row r="36240" spans="7:12" x14ac:dyDescent="0.15">
      <c r="G36240"/>
      <c r="H36240"/>
      <c r="I36240"/>
      <c r="J36240"/>
      <c r="K36240"/>
      <c r="L36240" s="172"/>
    </row>
    <row r="36241" spans="7:12" x14ac:dyDescent="0.15">
      <c r="G36241"/>
      <c r="H36241"/>
      <c r="I36241"/>
      <c r="J36241"/>
      <c r="K36241"/>
      <c r="L36241" s="172"/>
    </row>
    <row r="36242" spans="7:12" x14ac:dyDescent="0.15">
      <c r="G36242"/>
      <c r="H36242"/>
      <c r="I36242"/>
      <c r="J36242"/>
      <c r="K36242"/>
      <c r="L36242" s="172"/>
    </row>
    <row r="36243" spans="7:12" x14ac:dyDescent="0.15">
      <c r="G36243"/>
      <c r="H36243"/>
      <c r="I36243"/>
      <c r="J36243"/>
      <c r="K36243"/>
      <c r="L36243" s="172"/>
    </row>
    <row r="36244" spans="7:12" x14ac:dyDescent="0.15">
      <c r="G36244"/>
      <c r="H36244"/>
      <c r="I36244"/>
      <c r="J36244"/>
      <c r="K36244"/>
      <c r="L36244" s="172"/>
    </row>
    <row r="36245" spans="7:12" x14ac:dyDescent="0.15">
      <c r="G36245"/>
      <c r="H36245"/>
      <c r="I36245"/>
      <c r="J36245"/>
      <c r="K36245"/>
      <c r="L36245" s="172"/>
    </row>
    <row r="36246" spans="7:12" x14ac:dyDescent="0.15">
      <c r="G36246"/>
      <c r="H36246"/>
      <c r="I36246"/>
      <c r="J36246"/>
      <c r="K36246"/>
      <c r="L36246" s="172"/>
    </row>
    <row r="36247" spans="7:12" x14ac:dyDescent="0.15">
      <c r="G36247"/>
      <c r="H36247"/>
      <c r="I36247"/>
      <c r="J36247"/>
      <c r="K36247"/>
      <c r="L36247" s="172"/>
    </row>
    <row r="36248" spans="7:12" x14ac:dyDescent="0.15">
      <c r="G36248"/>
      <c r="H36248"/>
      <c r="I36248"/>
      <c r="J36248"/>
      <c r="K36248"/>
      <c r="L36248" s="172"/>
    </row>
    <row r="36249" spans="7:12" x14ac:dyDescent="0.15">
      <c r="G36249"/>
      <c r="H36249"/>
      <c r="I36249"/>
      <c r="J36249"/>
      <c r="K36249"/>
      <c r="L36249" s="172"/>
    </row>
    <row r="36250" spans="7:12" x14ac:dyDescent="0.15">
      <c r="G36250"/>
      <c r="H36250"/>
      <c r="I36250"/>
      <c r="J36250"/>
      <c r="K36250"/>
      <c r="L36250" s="172"/>
    </row>
    <row r="36251" spans="7:12" x14ac:dyDescent="0.15">
      <c r="G36251"/>
      <c r="H36251"/>
      <c r="I36251"/>
      <c r="J36251"/>
      <c r="K36251"/>
      <c r="L36251" s="172"/>
    </row>
    <row r="36252" spans="7:12" x14ac:dyDescent="0.15">
      <c r="G36252"/>
      <c r="H36252"/>
      <c r="I36252"/>
      <c r="J36252"/>
      <c r="K36252"/>
      <c r="L36252" s="172"/>
    </row>
    <row r="36253" spans="7:12" x14ac:dyDescent="0.15">
      <c r="G36253"/>
      <c r="H36253"/>
      <c r="I36253"/>
      <c r="J36253"/>
      <c r="K36253"/>
      <c r="L36253" s="172"/>
    </row>
    <row r="36254" spans="7:12" x14ac:dyDescent="0.15">
      <c r="G36254"/>
      <c r="H36254"/>
      <c r="I36254"/>
      <c r="J36254"/>
      <c r="K36254"/>
      <c r="L36254" s="172"/>
    </row>
    <row r="36255" spans="7:12" x14ac:dyDescent="0.15">
      <c r="G36255"/>
      <c r="H36255"/>
      <c r="I36255"/>
      <c r="J36255"/>
      <c r="K36255"/>
      <c r="L36255" s="172"/>
    </row>
    <row r="36256" spans="7:12" x14ac:dyDescent="0.15">
      <c r="G36256"/>
      <c r="H36256"/>
      <c r="I36256"/>
      <c r="J36256"/>
      <c r="K36256"/>
      <c r="L36256" s="172"/>
    </row>
    <row r="36257" spans="7:12" x14ac:dyDescent="0.15">
      <c r="G36257"/>
      <c r="H36257"/>
      <c r="I36257"/>
      <c r="J36257"/>
      <c r="K36257"/>
      <c r="L36257" s="172"/>
    </row>
    <row r="36258" spans="7:12" x14ac:dyDescent="0.15">
      <c r="G36258"/>
      <c r="H36258"/>
      <c r="I36258"/>
      <c r="J36258"/>
      <c r="K36258"/>
      <c r="L36258" s="172"/>
    </row>
    <row r="36259" spans="7:12" x14ac:dyDescent="0.15">
      <c r="G36259"/>
      <c r="H36259"/>
      <c r="I36259"/>
      <c r="J36259"/>
      <c r="K36259"/>
      <c r="L36259" s="172"/>
    </row>
    <row r="36260" spans="7:12" x14ac:dyDescent="0.15">
      <c r="G36260"/>
      <c r="H36260"/>
      <c r="I36260"/>
      <c r="J36260"/>
      <c r="K36260"/>
      <c r="L36260" s="172"/>
    </row>
    <row r="36261" spans="7:12" x14ac:dyDescent="0.15">
      <c r="G36261"/>
      <c r="H36261"/>
      <c r="I36261"/>
      <c r="J36261"/>
      <c r="K36261"/>
      <c r="L36261" s="172"/>
    </row>
    <row r="36262" spans="7:12" x14ac:dyDescent="0.15">
      <c r="G36262"/>
      <c r="H36262"/>
      <c r="I36262"/>
      <c r="J36262"/>
      <c r="K36262"/>
      <c r="L36262" s="172"/>
    </row>
    <row r="36263" spans="7:12" x14ac:dyDescent="0.15">
      <c r="G36263"/>
      <c r="H36263"/>
      <c r="I36263"/>
      <c r="J36263"/>
      <c r="K36263"/>
      <c r="L36263" s="172"/>
    </row>
    <row r="36264" spans="7:12" x14ac:dyDescent="0.15">
      <c r="G36264"/>
      <c r="H36264"/>
      <c r="I36264"/>
      <c r="J36264"/>
      <c r="K36264"/>
      <c r="L36264" s="172"/>
    </row>
    <row r="36265" spans="7:12" x14ac:dyDescent="0.15">
      <c r="G36265"/>
      <c r="H36265"/>
      <c r="I36265"/>
      <c r="J36265"/>
      <c r="K36265"/>
      <c r="L36265" s="172"/>
    </row>
    <row r="36266" spans="7:12" x14ac:dyDescent="0.15">
      <c r="G36266"/>
      <c r="H36266"/>
      <c r="I36266"/>
      <c r="J36266"/>
      <c r="K36266"/>
      <c r="L36266" s="172"/>
    </row>
    <row r="36267" spans="7:12" x14ac:dyDescent="0.15">
      <c r="G36267"/>
      <c r="H36267"/>
      <c r="I36267"/>
      <c r="J36267"/>
      <c r="K36267"/>
      <c r="L36267" s="172"/>
    </row>
    <row r="36268" spans="7:12" x14ac:dyDescent="0.15">
      <c r="G36268"/>
      <c r="H36268"/>
      <c r="I36268"/>
      <c r="J36268"/>
      <c r="K36268"/>
      <c r="L36268" s="172"/>
    </row>
    <row r="36269" spans="7:12" x14ac:dyDescent="0.15">
      <c r="G36269"/>
      <c r="H36269"/>
      <c r="I36269"/>
      <c r="J36269"/>
      <c r="K36269"/>
      <c r="L36269" s="172"/>
    </row>
    <row r="36270" spans="7:12" x14ac:dyDescent="0.15">
      <c r="G36270"/>
      <c r="H36270"/>
      <c r="I36270"/>
      <c r="J36270"/>
      <c r="K36270"/>
      <c r="L36270" s="172"/>
    </row>
    <row r="36271" spans="7:12" x14ac:dyDescent="0.15">
      <c r="G36271"/>
      <c r="H36271"/>
      <c r="I36271"/>
      <c r="J36271"/>
      <c r="K36271"/>
      <c r="L36271" s="172"/>
    </row>
    <row r="36272" spans="7:12" x14ac:dyDescent="0.15">
      <c r="G36272"/>
      <c r="H36272"/>
      <c r="I36272"/>
      <c r="J36272"/>
      <c r="K36272"/>
      <c r="L36272" s="172"/>
    </row>
    <row r="36273" spans="7:12" x14ac:dyDescent="0.15">
      <c r="G36273"/>
      <c r="H36273"/>
      <c r="I36273"/>
      <c r="J36273"/>
      <c r="K36273"/>
      <c r="L36273" s="172"/>
    </row>
    <row r="36274" spans="7:12" x14ac:dyDescent="0.15">
      <c r="G36274"/>
      <c r="H36274"/>
      <c r="I36274"/>
      <c r="J36274"/>
      <c r="K36274"/>
      <c r="L36274" s="172"/>
    </row>
    <row r="36275" spans="7:12" x14ac:dyDescent="0.15">
      <c r="G36275"/>
      <c r="H36275"/>
      <c r="I36275"/>
      <c r="J36275"/>
      <c r="K36275"/>
      <c r="L36275" s="172"/>
    </row>
    <row r="36276" spans="7:12" x14ac:dyDescent="0.15">
      <c r="G36276"/>
      <c r="H36276"/>
      <c r="I36276"/>
      <c r="J36276"/>
      <c r="K36276"/>
      <c r="L36276" s="172"/>
    </row>
    <row r="36277" spans="7:12" x14ac:dyDescent="0.15">
      <c r="G36277"/>
      <c r="H36277"/>
      <c r="I36277"/>
      <c r="J36277"/>
      <c r="K36277"/>
      <c r="L36277" s="172"/>
    </row>
    <row r="36278" spans="7:12" x14ac:dyDescent="0.15">
      <c r="G36278"/>
      <c r="H36278"/>
      <c r="I36278"/>
      <c r="J36278"/>
      <c r="K36278"/>
      <c r="L36278" s="172"/>
    </row>
    <row r="36279" spans="7:12" x14ac:dyDescent="0.15">
      <c r="G36279"/>
      <c r="H36279"/>
      <c r="I36279"/>
      <c r="J36279"/>
      <c r="K36279"/>
      <c r="L36279" s="172"/>
    </row>
    <row r="36280" spans="7:12" x14ac:dyDescent="0.15">
      <c r="G36280"/>
      <c r="H36280"/>
      <c r="I36280"/>
      <c r="J36280"/>
      <c r="K36280"/>
      <c r="L36280" s="172"/>
    </row>
    <row r="36281" spans="7:12" x14ac:dyDescent="0.15">
      <c r="G36281"/>
      <c r="H36281"/>
      <c r="I36281"/>
      <c r="J36281"/>
      <c r="K36281"/>
      <c r="L36281" s="172"/>
    </row>
    <row r="36282" spans="7:12" x14ac:dyDescent="0.15">
      <c r="G36282"/>
      <c r="H36282"/>
      <c r="I36282"/>
      <c r="J36282"/>
      <c r="K36282"/>
      <c r="L36282" s="172"/>
    </row>
    <row r="36283" spans="7:12" x14ac:dyDescent="0.15">
      <c r="G36283"/>
      <c r="H36283"/>
      <c r="I36283"/>
      <c r="J36283"/>
      <c r="K36283"/>
      <c r="L36283" s="172"/>
    </row>
    <row r="36284" spans="7:12" x14ac:dyDescent="0.15">
      <c r="G36284"/>
      <c r="H36284"/>
      <c r="I36284"/>
      <c r="J36284"/>
      <c r="K36284"/>
      <c r="L36284" s="172"/>
    </row>
    <row r="36285" spans="7:12" x14ac:dyDescent="0.15">
      <c r="G36285"/>
      <c r="H36285"/>
      <c r="I36285"/>
      <c r="J36285"/>
      <c r="K36285"/>
      <c r="L36285" s="172"/>
    </row>
    <row r="36286" spans="7:12" x14ac:dyDescent="0.15">
      <c r="G36286"/>
      <c r="H36286"/>
      <c r="I36286"/>
      <c r="J36286"/>
      <c r="K36286"/>
      <c r="L36286" s="172"/>
    </row>
    <row r="36287" spans="7:12" x14ac:dyDescent="0.15">
      <c r="G36287"/>
      <c r="H36287"/>
      <c r="I36287"/>
      <c r="J36287"/>
      <c r="K36287"/>
      <c r="L36287" s="172"/>
    </row>
    <row r="36288" spans="7:12" x14ac:dyDescent="0.15">
      <c r="G36288"/>
      <c r="H36288"/>
      <c r="I36288"/>
      <c r="J36288"/>
      <c r="K36288"/>
      <c r="L36288" s="172"/>
    </row>
    <row r="36289" spans="7:12" x14ac:dyDescent="0.15">
      <c r="G36289"/>
      <c r="H36289"/>
      <c r="I36289"/>
      <c r="J36289"/>
      <c r="K36289"/>
      <c r="L36289" s="172"/>
    </row>
    <row r="36290" spans="7:12" x14ac:dyDescent="0.15">
      <c r="G36290"/>
      <c r="H36290"/>
      <c r="I36290"/>
      <c r="J36290"/>
      <c r="K36290"/>
      <c r="L36290" s="172"/>
    </row>
    <row r="36291" spans="7:12" x14ac:dyDescent="0.15">
      <c r="G36291"/>
      <c r="H36291"/>
      <c r="I36291"/>
      <c r="J36291"/>
      <c r="K36291"/>
      <c r="L36291" s="172"/>
    </row>
    <row r="36292" spans="7:12" x14ac:dyDescent="0.15">
      <c r="G36292"/>
      <c r="H36292"/>
      <c r="I36292"/>
      <c r="J36292"/>
      <c r="K36292"/>
      <c r="L36292" s="172"/>
    </row>
    <row r="36293" spans="7:12" x14ac:dyDescent="0.15">
      <c r="G36293"/>
      <c r="H36293"/>
      <c r="I36293"/>
      <c r="J36293"/>
      <c r="K36293"/>
      <c r="L36293" s="172"/>
    </row>
    <row r="36294" spans="7:12" x14ac:dyDescent="0.15">
      <c r="G36294"/>
      <c r="H36294"/>
      <c r="I36294"/>
      <c r="J36294"/>
      <c r="K36294"/>
      <c r="L36294" s="172"/>
    </row>
    <row r="36295" spans="7:12" x14ac:dyDescent="0.15">
      <c r="G36295"/>
      <c r="H36295"/>
      <c r="I36295"/>
      <c r="J36295"/>
      <c r="K36295"/>
      <c r="L36295" s="172"/>
    </row>
    <row r="36296" spans="7:12" x14ac:dyDescent="0.15">
      <c r="G36296"/>
      <c r="H36296"/>
      <c r="I36296"/>
      <c r="J36296"/>
      <c r="K36296"/>
      <c r="L36296" s="172"/>
    </row>
    <row r="36297" spans="7:12" x14ac:dyDescent="0.15">
      <c r="G36297"/>
      <c r="H36297"/>
      <c r="I36297"/>
      <c r="J36297"/>
      <c r="K36297"/>
      <c r="L36297" s="172"/>
    </row>
    <row r="36298" spans="7:12" x14ac:dyDescent="0.15">
      <c r="G36298"/>
      <c r="H36298"/>
      <c r="I36298"/>
      <c r="J36298"/>
      <c r="K36298"/>
      <c r="L36298" s="172"/>
    </row>
    <row r="36299" spans="7:12" x14ac:dyDescent="0.15">
      <c r="G36299"/>
      <c r="H36299"/>
      <c r="I36299"/>
      <c r="J36299"/>
      <c r="K36299"/>
      <c r="L36299" s="172"/>
    </row>
    <row r="36300" spans="7:12" x14ac:dyDescent="0.15">
      <c r="G36300"/>
      <c r="H36300"/>
      <c r="I36300"/>
      <c r="J36300"/>
      <c r="K36300"/>
      <c r="L36300" s="172"/>
    </row>
    <row r="36301" spans="7:12" x14ac:dyDescent="0.15">
      <c r="G36301"/>
      <c r="H36301"/>
      <c r="I36301"/>
      <c r="J36301"/>
      <c r="K36301"/>
      <c r="L36301" s="172"/>
    </row>
    <row r="36302" spans="7:12" x14ac:dyDescent="0.15">
      <c r="G36302"/>
      <c r="H36302"/>
      <c r="I36302"/>
      <c r="J36302"/>
      <c r="K36302"/>
      <c r="L36302" s="172"/>
    </row>
    <row r="36303" spans="7:12" x14ac:dyDescent="0.15">
      <c r="G36303"/>
      <c r="H36303"/>
      <c r="I36303"/>
      <c r="J36303"/>
      <c r="K36303"/>
      <c r="L36303" s="172"/>
    </row>
    <row r="36304" spans="7:12" x14ac:dyDescent="0.15">
      <c r="G36304"/>
      <c r="H36304"/>
      <c r="I36304"/>
      <c r="J36304"/>
      <c r="K36304"/>
      <c r="L36304" s="172"/>
    </row>
    <row r="36305" spans="7:12" x14ac:dyDescent="0.15">
      <c r="G36305"/>
      <c r="H36305"/>
      <c r="I36305"/>
      <c r="J36305"/>
      <c r="K36305"/>
      <c r="L36305" s="172"/>
    </row>
    <row r="36306" spans="7:12" x14ac:dyDescent="0.15">
      <c r="G36306"/>
      <c r="H36306"/>
      <c r="I36306"/>
      <c r="J36306"/>
      <c r="K36306"/>
      <c r="L36306" s="172"/>
    </row>
    <row r="36307" spans="7:12" x14ac:dyDescent="0.15">
      <c r="G36307"/>
      <c r="H36307"/>
      <c r="I36307"/>
      <c r="J36307"/>
      <c r="K36307"/>
      <c r="L36307" s="172"/>
    </row>
    <row r="36308" spans="7:12" x14ac:dyDescent="0.15">
      <c r="G36308"/>
      <c r="H36308"/>
      <c r="I36308"/>
      <c r="J36308"/>
      <c r="K36308"/>
      <c r="L36308" s="172"/>
    </row>
    <row r="36309" spans="7:12" x14ac:dyDescent="0.15">
      <c r="G36309"/>
      <c r="H36309"/>
      <c r="I36309"/>
      <c r="J36309"/>
      <c r="K36309"/>
      <c r="L36309" s="172"/>
    </row>
    <row r="36310" spans="7:12" x14ac:dyDescent="0.15">
      <c r="G36310"/>
      <c r="H36310"/>
      <c r="I36310"/>
      <c r="J36310"/>
      <c r="K36310"/>
      <c r="L36310" s="172"/>
    </row>
    <row r="36311" spans="7:12" x14ac:dyDescent="0.15">
      <c r="G36311"/>
      <c r="H36311"/>
      <c r="I36311"/>
      <c r="J36311"/>
      <c r="K36311"/>
      <c r="L36311" s="172"/>
    </row>
    <row r="36312" spans="7:12" x14ac:dyDescent="0.15">
      <c r="G36312"/>
      <c r="H36312"/>
      <c r="I36312"/>
      <c r="J36312"/>
      <c r="K36312"/>
      <c r="L36312" s="172"/>
    </row>
    <row r="36313" spans="7:12" x14ac:dyDescent="0.15">
      <c r="G36313"/>
      <c r="H36313"/>
      <c r="I36313"/>
      <c r="J36313"/>
      <c r="K36313"/>
      <c r="L36313" s="172"/>
    </row>
    <row r="36314" spans="7:12" x14ac:dyDescent="0.15">
      <c r="G36314"/>
      <c r="H36314"/>
      <c r="I36314"/>
      <c r="J36314"/>
      <c r="K36314"/>
      <c r="L36314" s="172"/>
    </row>
    <row r="36315" spans="7:12" x14ac:dyDescent="0.15">
      <c r="G36315"/>
      <c r="H36315"/>
      <c r="I36315"/>
      <c r="J36315"/>
      <c r="K36315"/>
      <c r="L36315" s="172"/>
    </row>
    <row r="36316" spans="7:12" x14ac:dyDescent="0.15">
      <c r="G36316"/>
      <c r="H36316"/>
      <c r="I36316"/>
      <c r="J36316"/>
      <c r="K36316"/>
      <c r="L36316" s="172"/>
    </row>
    <row r="36317" spans="7:12" x14ac:dyDescent="0.15">
      <c r="G36317"/>
      <c r="H36317"/>
      <c r="I36317"/>
      <c r="J36317"/>
      <c r="K36317"/>
      <c r="L36317" s="172"/>
    </row>
    <row r="36318" spans="7:12" x14ac:dyDescent="0.15">
      <c r="G36318"/>
      <c r="H36318"/>
      <c r="I36318"/>
      <c r="J36318"/>
      <c r="K36318"/>
      <c r="L36318" s="172"/>
    </row>
    <row r="36319" spans="7:12" x14ac:dyDescent="0.15">
      <c r="G36319"/>
      <c r="H36319"/>
      <c r="I36319"/>
      <c r="J36319"/>
      <c r="K36319"/>
      <c r="L36319" s="172"/>
    </row>
    <row r="36320" spans="7:12" x14ac:dyDescent="0.15">
      <c r="G36320"/>
      <c r="H36320"/>
      <c r="I36320"/>
      <c r="J36320"/>
      <c r="K36320"/>
      <c r="L36320" s="172"/>
    </row>
    <row r="36321" spans="7:12" x14ac:dyDescent="0.15">
      <c r="G36321"/>
      <c r="H36321"/>
      <c r="I36321"/>
      <c r="J36321"/>
      <c r="K36321"/>
      <c r="L36321" s="172"/>
    </row>
    <row r="36322" spans="7:12" x14ac:dyDescent="0.15">
      <c r="G36322"/>
      <c r="H36322"/>
      <c r="I36322"/>
      <c r="J36322"/>
      <c r="K36322"/>
      <c r="L36322" s="172"/>
    </row>
    <row r="36323" spans="7:12" x14ac:dyDescent="0.15">
      <c r="G36323"/>
      <c r="H36323"/>
      <c r="I36323"/>
      <c r="J36323"/>
      <c r="K36323"/>
      <c r="L36323" s="172"/>
    </row>
    <row r="36324" spans="7:12" x14ac:dyDescent="0.15">
      <c r="G36324"/>
      <c r="H36324"/>
      <c r="I36324"/>
      <c r="J36324"/>
      <c r="K36324"/>
      <c r="L36324" s="172"/>
    </row>
    <row r="36325" spans="7:12" x14ac:dyDescent="0.15">
      <c r="G36325"/>
      <c r="H36325"/>
      <c r="I36325"/>
      <c r="J36325"/>
      <c r="K36325"/>
      <c r="L36325" s="172"/>
    </row>
    <row r="36326" spans="7:12" x14ac:dyDescent="0.15">
      <c r="G36326"/>
      <c r="H36326"/>
      <c r="I36326"/>
      <c r="J36326"/>
      <c r="K36326"/>
      <c r="L36326" s="172"/>
    </row>
    <row r="36327" spans="7:12" x14ac:dyDescent="0.15">
      <c r="G36327"/>
      <c r="H36327"/>
      <c r="I36327"/>
      <c r="J36327"/>
      <c r="K36327"/>
      <c r="L36327" s="172"/>
    </row>
    <row r="36328" spans="7:12" x14ac:dyDescent="0.15">
      <c r="G36328"/>
      <c r="H36328"/>
      <c r="I36328"/>
      <c r="J36328"/>
      <c r="K36328"/>
      <c r="L36328" s="172"/>
    </row>
    <row r="36329" spans="7:12" x14ac:dyDescent="0.15">
      <c r="G36329"/>
      <c r="H36329"/>
      <c r="I36329"/>
      <c r="J36329"/>
      <c r="K36329"/>
      <c r="L36329" s="172"/>
    </row>
    <row r="36330" spans="7:12" x14ac:dyDescent="0.15">
      <c r="G36330"/>
      <c r="H36330"/>
      <c r="I36330"/>
      <c r="J36330"/>
      <c r="K36330"/>
      <c r="L36330" s="172"/>
    </row>
    <row r="36331" spans="7:12" x14ac:dyDescent="0.15">
      <c r="G36331"/>
      <c r="H36331"/>
      <c r="I36331"/>
      <c r="J36331"/>
      <c r="K36331"/>
      <c r="L36331" s="172"/>
    </row>
    <row r="36332" spans="7:12" x14ac:dyDescent="0.15">
      <c r="G36332"/>
      <c r="H36332"/>
      <c r="I36332"/>
      <c r="J36332"/>
      <c r="K36332"/>
      <c r="L36332" s="172"/>
    </row>
    <row r="36333" spans="7:12" x14ac:dyDescent="0.15">
      <c r="G36333"/>
      <c r="H36333"/>
      <c r="I36333"/>
      <c r="J36333"/>
      <c r="K36333"/>
      <c r="L36333" s="172"/>
    </row>
    <row r="36334" spans="7:12" x14ac:dyDescent="0.15">
      <c r="G36334"/>
      <c r="H36334"/>
      <c r="I36334"/>
      <c r="J36334"/>
      <c r="K36334"/>
      <c r="L36334" s="172"/>
    </row>
    <row r="36335" spans="7:12" x14ac:dyDescent="0.15">
      <c r="G36335"/>
      <c r="H36335"/>
      <c r="I36335"/>
      <c r="J36335"/>
      <c r="K36335"/>
      <c r="L36335" s="172"/>
    </row>
    <row r="36336" spans="7:12" x14ac:dyDescent="0.15">
      <c r="G36336"/>
      <c r="H36336"/>
      <c r="I36336"/>
      <c r="J36336"/>
      <c r="K36336"/>
      <c r="L36336" s="172"/>
    </row>
    <row r="36337" spans="7:12" x14ac:dyDescent="0.15">
      <c r="G36337"/>
      <c r="H36337"/>
      <c r="I36337"/>
      <c r="J36337"/>
      <c r="K36337"/>
      <c r="L36337" s="172"/>
    </row>
    <row r="36338" spans="7:12" x14ac:dyDescent="0.15">
      <c r="G36338"/>
      <c r="H36338"/>
      <c r="I36338"/>
      <c r="J36338"/>
      <c r="K36338"/>
      <c r="L36338" s="172"/>
    </row>
    <row r="36339" spans="7:12" x14ac:dyDescent="0.15">
      <c r="G36339"/>
      <c r="H36339"/>
      <c r="I36339"/>
      <c r="J36339"/>
      <c r="K36339"/>
      <c r="L36339" s="172"/>
    </row>
    <row r="36340" spans="7:12" x14ac:dyDescent="0.15">
      <c r="G36340"/>
      <c r="H36340"/>
      <c r="I36340"/>
      <c r="J36340"/>
      <c r="K36340"/>
      <c r="L36340" s="172"/>
    </row>
    <row r="36341" spans="7:12" x14ac:dyDescent="0.15">
      <c r="G36341"/>
      <c r="H36341"/>
      <c r="I36341"/>
      <c r="J36341"/>
      <c r="K36341"/>
      <c r="L36341" s="172"/>
    </row>
    <row r="36342" spans="7:12" x14ac:dyDescent="0.15">
      <c r="G36342"/>
      <c r="H36342"/>
      <c r="I36342"/>
      <c r="J36342"/>
      <c r="K36342"/>
      <c r="L36342" s="172"/>
    </row>
    <row r="36343" spans="7:12" x14ac:dyDescent="0.15">
      <c r="G36343"/>
      <c r="H36343"/>
      <c r="I36343"/>
      <c r="J36343"/>
      <c r="K36343"/>
      <c r="L36343" s="172"/>
    </row>
    <row r="36344" spans="7:12" x14ac:dyDescent="0.15">
      <c r="G36344"/>
      <c r="H36344"/>
      <c r="I36344"/>
      <c r="J36344"/>
      <c r="K36344"/>
      <c r="L36344" s="172"/>
    </row>
    <row r="36345" spans="7:12" x14ac:dyDescent="0.15">
      <c r="G36345"/>
      <c r="H36345"/>
      <c r="I36345"/>
      <c r="J36345"/>
      <c r="K36345"/>
      <c r="L36345" s="172"/>
    </row>
    <row r="36346" spans="7:12" x14ac:dyDescent="0.15">
      <c r="G36346"/>
      <c r="H36346"/>
      <c r="I36346"/>
      <c r="J36346"/>
      <c r="K36346"/>
      <c r="L36346" s="172"/>
    </row>
    <row r="36347" spans="7:12" x14ac:dyDescent="0.15">
      <c r="G36347"/>
      <c r="H36347"/>
      <c r="I36347"/>
      <c r="J36347"/>
      <c r="K36347"/>
      <c r="L36347" s="172"/>
    </row>
    <row r="36348" spans="7:12" x14ac:dyDescent="0.15">
      <c r="G36348"/>
      <c r="H36348"/>
      <c r="I36348"/>
      <c r="J36348"/>
      <c r="K36348"/>
      <c r="L36348" s="172"/>
    </row>
    <row r="36349" spans="7:12" x14ac:dyDescent="0.15">
      <c r="G36349"/>
      <c r="H36349"/>
      <c r="I36349"/>
      <c r="J36349"/>
      <c r="K36349"/>
      <c r="L36349" s="172"/>
    </row>
    <row r="36350" spans="7:12" x14ac:dyDescent="0.15">
      <c r="G36350"/>
      <c r="H36350"/>
      <c r="I36350"/>
      <c r="J36350"/>
      <c r="K36350"/>
      <c r="L36350" s="172"/>
    </row>
    <row r="36351" spans="7:12" x14ac:dyDescent="0.15">
      <c r="G36351"/>
      <c r="H36351"/>
      <c r="I36351"/>
      <c r="J36351"/>
      <c r="K36351"/>
      <c r="L36351" s="172"/>
    </row>
    <row r="36352" spans="7:12" x14ac:dyDescent="0.15">
      <c r="G36352"/>
      <c r="H36352"/>
      <c r="I36352"/>
      <c r="J36352"/>
      <c r="K36352"/>
      <c r="L36352" s="172"/>
    </row>
    <row r="36353" spans="7:12" x14ac:dyDescent="0.15">
      <c r="G36353"/>
      <c r="H36353"/>
      <c r="I36353"/>
      <c r="J36353"/>
      <c r="K36353"/>
      <c r="L36353" s="172"/>
    </row>
    <row r="36354" spans="7:12" x14ac:dyDescent="0.15">
      <c r="G36354"/>
      <c r="H36354"/>
      <c r="I36354"/>
      <c r="J36354"/>
      <c r="K36354"/>
      <c r="L36354" s="172"/>
    </row>
    <row r="36355" spans="7:12" x14ac:dyDescent="0.15">
      <c r="G36355"/>
      <c r="H36355"/>
      <c r="I36355"/>
      <c r="J36355"/>
      <c r="K36355"/>
      <c r="L36355" s="172"/>
    </row>
    <row r="36356" spans="7:12" x14ac:dyDescent="0.15">
      <c r="G36356"/>
      <c r="H36356"/>
      <c r="I36356"/>
      <c r="J36356"/>
      <c r="K36356"/>
      <c r="L36356" s="172"/>
    </row>
    <row r="36357" spans="7:12" x14ac:dyDescent="0.15">
      <c r="G36357"/>
      <c r="H36357"/>
      <c r="I36357"/>
      <c r="J36357"/>
      <c r="K36357"/>
      <c r="L36357" s="172"/>
    </row>
    <row r="36358" spans="7:12" x14ac:dyDescent="0.15">
      <c r="G36358"/>
      <c r="H36358"/>
      <c r="I36358"/>
      <c r="J36358"/>
      <c r="K36358"/>
      <c r="L36358" s="172"/>
    </row>
    <row r="36359" spans="7:12" x14ac:dyDescent="0.15">
      <c r="G36359"/>
      <c r="H36359"/>
      <c r="I36359"/>
      <c r="J36359"/>
      <c r="K36359"/>
      <c r="L36359" s="172"/>
    </row>
    <row r="36360" spans="7:12" x14ac:dyDescent="0.15">
      <c r="G36360"/>
      <c r="H36360"/>
      <c r="I36360"/>
      <c r="J36360"/>
      <c r="K36360"/>
      <c r="L36360" s="172"/>
    </row>
    <row r="36361" spans="7:12" x14ac:dyDescent="0.15">
      <c r="G36361"/>
      <c r="H36361"/>
      <c r="I36361"/>
      <c r="J36361"/>
      <c r="K36361"/>
      <c r="L36361" s="172"/>
    </row>
    <row r="36362" spans="7:12" x14ac:dyDescent="0.15">
      <c r="G36362"/>
      <c r="H36362"/>
      <c r="I36362"/>
      <c r="J36362"/>
      <c r="K36362"/>
      <c r="L36362" s="172"/>
    </row>
    <row r="36363" spans="7:12" x14ac:dyDescent="0.15">
      <c r="G36363"/>
      <c r="H36363"/>
      <c r="I36363"/>
      <c r="J36363"/>
      <c r="K36363"/>
      <c r="L36363" s="172"/>
    </row>
    <row r="36364" spans="7:12" x14ac:dyDescent="0.15">
      <c r="G36364"/>
      <c r="H36364"/>
      <c r="I36364"/>
      <c r="J36364"/>
      <c r="K36364"/>
      <c r="L36364" s="172"/>
    </row>
    <row r="36365" spans="7:12" x14ac:dyDescent="0.15">
      <c r="G36365"/>
      <c r="H36365"/>
      <c r="I36365"/>
      <c r="J36365"/>
      <c r="K36365"/>
      <c r="L36365" s="172"/>
    </row>
    <row r="36366" spans="7:12" x14ac:dyDescent="0.15">
      <c r="G36366"/>
      <c r="H36366"/>
      <c r="I36366"/>
      <c r="J36366"/>
      <c r="K36366"/>
      <c r="L36366" s="172"/>
    </row>
    <row r="36367" spans="7:12" x14ac:dyDescent="0.15">
      <c r="G36367"/>
      <c r="H36367"/>
      <c r="I36367"/>
      <c r="J36367"/>
      <c r="K36367"/>
      <c r="L36367" s="172"/>
    </row>
    <row r="36368" spans="7:12" x14ac:dyDescent="0.15">
      <c r="G36368"/>
      <c r="H36368"/>
      <c r="I36368"/>
      <c r="J36368"/>
      <c r="K36368"/>
      <c r="L36368" s="172"/>
    </row>
    <row r="36369" spans="7:12" x14ac:dyDescent="0.15">
      <c r="G36369"/>
      <c r="H36369"/>
      <c r="I36369"/>
      <c r="J36369"/>
      <c r="K36369"/>
      <c r="L36369" s="172"/>
    </row>
    <row r="36370" spans="7:12" x14ac:dyDescent="0.15">
      <c r="G36370"/>
      <c r="H36370"/>
      <c r="I36370"/>
      <c r="J36370"/>
      <c r="K36370"/>
      <c r="L36370" s="172"/>
    </row>
    <row r="36371" spans="7:12" x14ac:dyDescent="0.15">
      <c r="G36371"/>
      <c r="H36371"/>
      <c r="I36371"/>
      <c r="J36371"/>
      <c r="K36371"/>
      <c r="L36371" s="172"/>
    </row>
    <row r="36372" spans="7:12" x14ac:dyDescent="0.15">
      <c r="G36372"/>
      <c r="H36372"/>
      <c r="I36372"/>
      <c r="J36372"/>
      <c r="K36372"/>
      <c r="L36372" s="172"/>
    </row>
    <row r="36373" spans="7:12" x14ac:dyDescent="0.15">
      <c r="G36373"/>
      <c r="H36373"/>
      <c r="I36373"/>
      <c r="J36373"/>
      <c r="K36373"/>
      <c r="L36373" s="172"/>
    </row>
    <row r="36374" spans="7:12" x14ac:dyDescent="0.15">
      <c r="G36374"/>
      <c r="H36374"/>
      <c r="I36374"/>
      <c r="J36374"/>
      <c r="K36374"/>
      <c r="L36374" s="172"/>
    </row>
    <row r="36375" spans="7:12" x14ac:dyDescent="0.15">
      <c r="G36375"/>
      <c r="H36375"/>
      <c r="I36375"/>
      <c r="J36375"/>
      <c r="K36375"/>
      <c r="L36375" s="172"/>
    </row>
    <row r="36376" spans="7:12" x14ac:dyDescent="0.15">
      <c r="G36376"/>
      <c r="H36376"/>
      <c r="I36376"/>
      <c r="J36376"/>
      <c r="K36376"/>
      <c r="L36376" s="172"/>
    </row>
    <row r="36377" spans="7:12" x14ac:dyDescent="0.15">
      <c r="G36377"/>
      <c r="H36377"/>
      <c r="I36377"/>
      <c r="J36377"/>
      <c r="K36377"/>
      <c r="L36377" s="172"/>
    </row>
    <row r="36378" spans="7:12" x14ac:dyDescent="0.15">
      <c r="G36378"/>
      <c r="H36378"/>
      <c r="I36378"/>
      <c r="J36378"/>
      <c r="K36378"/>
      <c r="L36378" s="172"/>
    </row>
    <row r="36379" spans="7:12" x14ac:dyDescent="0.15">
      <c r="G36379"/>
      <c r="H36379"/>
      <c r="I36379"/>
      <c r="J36379"/>
      <c r="K36379"/>
      <c r="L36379" s="172"/>
    </row>
    <row r="36380" spans="7:12" x14ac:dyDescent="0.15">
      <c r="G36380"/>
      <c r="H36380"/>
      <c r="I36380"/>
      <c r="J36380"/>
      <c r="K36380"/>
      <c r="L36380" s="172"/>
    </row>
    <row r="36381" spans="7:12" x14ac:dyDescent="0.15">
      <c r="G36381"/>
      <c r="H36381"/>
      <c r="I36381"/>
      <c r="J36381"/>
      <c r="K36381"/>
      <c r="L36381" s="172"/>
    </row>
    <row r="36382" spans="7:12" x14ac:dyDescent="0.15">
      <c r="G36382"/>
      <c r="H36382"/>
      <c r="I36382"/>
      <c r="J36382"/>
      <c r="K36382"/>
      <c r="L36382" s="172"/>
    </row>
    <row r="36383" spans="7:12" x14ac:dyDescent="0.15">
      <c r="G36383"/>
      <c r="H36383"/>
      <c r="I36383"/>
      <c r="J36383"/>
      <c r="K36383"/>
      <c r="L36383" s="172"/>
    </row>
    <row r="36384" spans="7:12" x14ac:dyDescent="0.15">
      <c r="G36384"/>
      <c r="H36384"/>
      <c r="I36384"/>
      <c r="J36384"/>
      <c r="K36384"/>
      <c r="L36384" s="172"/>
    </row>
    <row r="36385" spans="7:12" x14ac:dyDescent="0.15">
      <c r="G36385"/>
      <c r="H36385"/>
      <c r="I36385"/>
      <c r="J36385"/>
      <c r="K36385"/>
      <c r="L36385" s="172"/>
    </row>
    <row r="36386" spans="7:12" x14ac:dyDescent="0.15">
      <c r="G36386"/>
      <c r="H36386"/>
      <c r="I36386"/>
      <c r="J36386"/>
      <c r="K36386"/>
      <c r="L36386" s="172"/>
    </row>
    <row r="36387" spans="7:12" x14ac:dyDescent="0.15">
      <c r="G36387"/>
      <c r="H36387"/>
      <c r="I36387"/>
      <c r="J36387"/>
      <c r="K36387"/>
      <c r="L36387" s="172"/>
    </row>
    <row r="36388" spans="7:12" x14ac:dyDescent="0.15">
      <c r="G36388"/>
      <c r="H36388"/>
      <c r="I36388"/>
      <c r="J36388"/>
      <c r="K36388"/>
      <c r="L36388" s="172"/>
    </row>
    <row r="36389" spans="7:12" x14ac:dyDescent="0.15">
      <c r="G36389"/>
      <c r="H36389"/>
      <c r="I36389"/>
      <c r="J36389"/>
      <c r="K36389"/>
      <c r="L36389" s="172"/>
    </row>
    <row r="36390" spans="7:12" x14ac:dyDescent="0.15">
      <c r="G36390"/>
      <c r="H36390"/>
      <c r="I36390"/>
      <c r="J36390"/>
      <c r="K36390"/>
      <c r="L36390" s="172"/>
    </row>
    <row r="36391" spans="7:12" x14ac:dyDescent="0.15">
      <c r="G36391"/>
      <c r="H36391"/>
      <c r="I36391"/>
      <c r="J36391"/>
      <c r="K36391"/>
      <c r="L36391" s="172"/>
    </row>
    <row r="36392" spans="7:12" x14ac:dyDescent="0.15">
      <c r="G36392"/>
      <c r="H36392"/>
      <c r="I36392"/>
      <c r="J36392"/>
      <c r="K36392"/>
      <c r="L36392" s="172"/>
    </row>
    <row r="36393" spans="7:12" x14ac:dyDescent="0.15">
      <c r="G36393"/>
      <c r="H36393"/>
      <c r="I36393"/>
      <c r="J36393"/>
      <c r="K36393"/>
      <c r="L36393" s="172"/>
    </row>
    <row r="36394" spans="7:12" x14ac:dyDescent="0.15">
      <c r="G36394"/>
      <c r="H36394"/>
      <c r="I36394"/>
      <c r="J36394"/>
      <c r="K36394"/>
      <c r="L36394" s="172"/>
    </row>
    <row r="36395" spans="7:12" x14ac:dyDescent="0.15">
      <c r="G36395"/>
      <c r="H36395"/>
      <c r="I36395"/>
      <c r="J36395"/>
      <c r="K36395"/>
      <c r="L36395" s="172"/>
    </row>
    <row r="36396" spans="7:12" x14ac:dyDescent="0.15">
      <c r="G36396"/>
      <c r="H36396"/>
      <c r="I36396"/>
      <c r="J36396"/>
      <c r="K36396"/>
      <c r="L36396" s="172"/>
    </row>
    <row r="36397" spans="7:12" x14ac:dyDescent="0.15">
      <c r="G36397"/>
      <c r="H36397"/>
      <c r="I36397"/>
      <c r="J36397"/>
      <c r="K36397"/>
      <c r="L36397" s="172"/>
    </row>
    <row r="36398" spans="7:12" x14ac:dyDescent="0.15">
      <c r="G36398"/>
      <c r="H36398"/>
      <c r="I36398"/>
      <c r="J36398"/>
      <c r="K36398"/>
      <c r="L36398" s="172"/>
    </row>
    <row r="36399" spans="7:12" x14ac:dyDescent="0.15">
      <c r="G36399"/>
      <c r="H36399"/>
      <c r="I36399"/>
      <c r="J36399"/>
      <c r="K36399"/>
      <c r="L36399" s="172"/>
    </row>
    <row r="36400" spans="7:12" x14ac:dyDescent="0.15">
      <c r="G36400"/>
      <c r="H36400"/>
      <c r="I36400"/>
      <c r="J36400"/>
      <c r="K36400"/>
      <c r="L36400" s="172"/>
    </row>
    <row r="36401" spans="7:12" x14ac:dyDescent="0.15">
      <c r="G36401"/>
      <c r="H36401"/>
      <c r="I36401"/>
      <c r="J36401"/>
      <c r="K36401"/>
      <c r="L36401" s="172"/>
    </row>
    <row r="36402" spans="7:12" x14ac:dyDescent="0.15">
      <c r="G36402"/>
      <c r="H36402"/>
      <c r="I36402"/>
      <c r="J36402"/>
      <c r="K36402"/>
      <c r="L36402" s="172"/>
    </row>
    <row r="36403" spans="7:12" x14ac:dyDescent="0.15">
      <c r="G36403"/>
      <c r="H36403"/>
      <c r="I36403"/>
      <c r="J36403"/>
      <c r="K36403"/>
      <c r="L36403" s="172"/>
    </row>
    <row r="36404" spans="7:12" x14ac:dyDescent="0.15">
      <c r="G36404"/>
      <c r="H36404"/>
      <c r="I36404"/>
      <c r="J36404"/>
      <c r="K36404"/>
      <c r="L36404" s="172"/>
    </row>
    <row r="36405" spans="7:12" x14ac:dyDescent="0.15">
      <c r="G36405"/>
      <c r="H36405"/>
      <c r="I36405"/>
      <c r="J36405"/>
      <c r="K36405"/>
      <c r="L36405" s="172"/>
    </row>
    <row r="36406" spans="7:12" x14ac:dyDescent="0.15">
      <c r="G36406"/>
      <c r="H36406"/>
      <c r="I36406"/>
      <c r="J36406"/>
      <c r="K36406"/>
      <c r="L36406" s="172"/>
    </row>
    <row r="36407" spans="7:12" x14ac:dyDescent="0.15">
      <c r="G36407"/>
      <c r="H36407"/>
      <c r="I36407"/>
      <c r="J36407"/>
      <c r="K36407"/>
      <c r="L36407" s="172"/>
    </row>
    <row r="36408" spans="7:12" x14ac:dyDescent="0.15">
      <c r="G36408"/>
      <c r="H36408"/>
      <c r="I36408"/>
      <c r="J36408"/>
      <c r="K36408"/>
      <c r="L36408" s="172"/>
    </row>
    <row r="36409" spans="7:12" x14ac:dyDescent="0.15">
      <c r="G36409"/>
      <c r="H36409"/>
      <c r="I36409"/>
      <c r="J36409"/>
      <c r="K36409"/>
      <c r="L36409" s="172"/>
    </row>
    <row r="36410" spans="7:12" x14ac:dyDescent="0.15">
      <c r="G36410"/>
      <c r="H36410"/>
      <c r="I36410"/>
      <c r="J36410"/>
      <c r="K36410"/>
      <c r="L36410" s="172"/>
    </row>
    <row r="36411" spans="7:12" x14ac:dyDescent="0.15">
      <c r="G36411"/>
      <c r="H36411"/>
      <c r="I36411"/>
      <c r="J36411"/>
      <c r="K36411"/>
      <c r="L36411" s="172"/>
    </row>
    <row r="36412" spans="7:12" x14ac:dyDescent="0.15">
      <c r="G36412"/>
      <c r="H36412"/>
      <c r="I36412"/>
      <c r="J36412"/>
      <c r="K36412"/>
      <c r="L36412" s="172"/>
    </row>
    <row r="36413" spans="7:12" x14ac:dyDescent="0.15">
      <c r="G36413"/>
      <c r="H36413"/>
      <c r="I36413"/>
      <c r="J36413"/>
      <c r="K36413"/>
      <c r="L36413" s="172"/>
    </row>
    <row r="36414" spans="7:12" x14ac:dyDescent="0.15">
      <c r="G36414"/>
      <c r="H36414"/>
      <c r="I36414"/>
      <c r="J36414"/>
      <c r="K36414"/>
      <c r="L36414" s="172"/>
    </row>
    <row r="36415" spans="7:12" x14ac:dyDescent="0.15">
      <c r="G36415"/>
      <c r="H36415"/>
      <c r="I36415"/>
      <c r="J36415"/>
      <c r="K36415"/>
      <c r="L36415" s="172"/>
    </row>
    <row r="36416" spans="7:12" x14ac:dyDescent="0.15">
      <c r="G36416"/>
      <c r="H36416"/>
      <c r="I36416"/>
      <c r="J36416"/>
      <c r="K36416"/>
      <c r="L36416" s="172"/>
    </row>
    <row r="36417" spans="7:12" x14ac:dyDescent="0.15">
      <c r="G36417"/>
      <c r="H36417"/>
      <c r="I36417"/>
      <c r="J36417"/>
      <c r="K36417"/>
      <c r="L36417" s="172"/>
    </row>
    <row r="36418" spans="7:12" x14ac:dyDescent="0.15">
      <c r="G36418"/>
      <c r="H36418"/>
      <c r="I36418"/>
      <c r="J36418"/>
      <c r="K36418"/>
      <c r="L36418" s="172"/>
    </row>
    <row r="36419" spans="7:12" x14ac:dyDescent="0.15">
      <c r="G36419"/>
      <c r="H36419"/>
      <c r="I36419"/>
      <c r="J36419"/>
      <c r="K36419"/>
      <c r="L36419" s="172"/>
    </row>
    <row r="36420" spans="7:12" x14ac:dyDescent="0.15">
      <c r="G36420"/>
      <c r="H36420"/>
      <c r="I36420"/>
      <c r="J36420"/>
      <c r="K36420"/>
      <c r="L36420" s="172"/>
    </row>
    <row r="36421" spans="7:12" x14ac:dyDescent="0.15">
      <c r="G36421"/>
      <c r="H36421"/>
      <c r="I36421"/>
      <c r="J36421"/>
      <c r="K36421"/>
      <c r="L36421" s="172"/>
    </row>
    <row r="36422" spans="7:12" x14ac:dyDescent="0.15">
      <c r="G36422"/>
      <c r="H36422"/>
      <c r="I36422"/>
      <c r="J36422"/>
      <c r="K36422"/>
      <c r="L36422" s="172"/>
    </row>
    <row r="36423" spans="7:12" x14ac:dyDescent="0.15">
      <c r="G36423"/>
      <c r="H36423"/>
      <c r="I36423"/>
      <c r="J36423"/>
      <c r="K36423"/>
      <c r="L36423" s="172"/>
    </row>
    <row r="36424" spans="7:12" x14ac:dyDescent="0.15">
      <c r="G36424"/>
      <c r="H36424"/>
      <c r="I36424"/>
      <c r="J36424"/>
      <c r="K36424"/>
      <c r="L36424" s="172"/>
    </row>
    <row r="36425" spans="7:12" x14ac:dyDescent="0.15">
      <c r="G36425"/>
      <c r="H36425"/>
      <c r="I36425"/>
      <c r="J36425"/>
      <c r="K36425"/>
      <c r="L36425" s="172"/>
    </row>
    <row r="36426" spans="7:12" x14ac:dyDescent="0.15">
      <c r="G36426"/>
      <c r="H36426"/>
      <c r="I36426"/>
      <c r="J36426"/>
      <c r="K36426"/>
      <c r="L36426" s="172"/>
    </row>
    <row r="36427" spans="7:12" x14ac:dyDescent="0.15">
      <c r="G36427"/>
      <c r="H36427"/>
      <c r="I36427"/>
      <c r="J36427"/>
      <c r="K36427"/>
      <c r="L36427" s="172"/>
    </row>
    <row r="36428" spans="7:12" x14ac:dyDescent="0.15">
      <c r="G36428"/>
      <c r="H36428"/>
      <c r="I36428"/>
      <c r="J36428"/>
      <c r="K36428"/>
      <c r="L36428" s="172"/>
    </row>
    <row r="36429" spans="7:12" x14ac:dyDescent="0.15">
      <c r="G36429"/>
      <c r="H36429"/>
      <c r="I36429"/>
      <c r="J36429"/>
      <c r="K36429"/>
      <c r="L36429" s="172"/>
    </row>
    <row r="36430" spans="7:12" x14ac:dyDescent="0.15">
      <c r="G36430"/>
      <c r="H36430"/>
      <c r="I36430"/>
      <c r="J36430"/>
      <c r="K36430"/>
      <c r="L36430" s="172"/>
    </row>
    <row r="36431" spans="7:12" x14ac:dyDescent="0.15">
      <c r="G36431"/>
      <c r="H36431"/>
      <c r="I36431"/>
      <c r="J36431"/>
      <c r="K36431"/>
      <c r="L36431" s="172"/>
    </row>
    <row r="36432" spans="7:12" x14ac:dyDescent="0.15">
      <c r="G36432"/>
      <c r="H36432"/>
      <c r="I36432"/>
      <c r="J36432"/>
      <c r="K36432"/>
      <c r="L36432" s="172"/>
    </row>
    <row r="36433" spans="7:12" x14ac:dyDescent="0.15">
      <c r="G36433"/>
      <c r="H36433"/>
      <c r="I36433"/>
      <c r="J36433"/>
      <c r="K36433"/>
      <c r="L36433" s="172"/>
    </row>
    <row r="36434" spans="7:12" x14ac:dyDescent="0.15">
      <c r="G36434"/>
      <c r="H36434"/>
      <c r="I36434"/>
      <c r="J36434"/>
      <c r="K36434"/>
      <c r="L36434" s="172"/>
    </row>
    <row r="36435" spans="7:12" x14ac:dyDescent="0.15">
      <c r="G36435"/>
      <c r="H36435"/>
      <c r="I36435"/>
      <c r="J36435"/>
      <c r="K36435"/>
      <c r="L36435" s="172"/>
    </row>
    <row r="36436" spans="7:12" x14ac:dyDescent="0.15">
      <c r="G36436"/>
      <c r="H36436"/>
      <c r="I36436"/>
      <c r="J36436"/>
      <c r="K36436"/>
      <c r="L36436" s="172"/>
    </row>
    <row r="36437" spans="7:12" x14ac:dyDescent="0.15">
      <c r="G36437"/>
      <c r="H36437"/>
      <c r="I36437"/>
      <c r="J36437"/>
      <c r="K36437"/>
      <c r="L36437" s="172"/>
    </row>
    <row r="36438" spans="7:12" x14ac:dyDescent="0.15">
      <c r="G36438"/>
      <c r="H36438"/>
      <c r="I36438"/>
      <c r="J36438"/>
      <c r="K36438"/>
      <c r="L36438" s="172"/>
    </row>
    <row r="36439" spans="7:12" x14ac:dyDescent="0.15">
      <c r="G36439"/>
      <c r="H36439"/>
      <c r="I36439"/>
      <c r="J36439"/>
      <c r="K36439"/>
      <c r="L36439" s="172"/>
    </row>
    <row r="36440" spans="7:12" x14ac:dyDescent="0.15">
      <c r="G36440"/>
      <c r="H36440"/>
      <c r="I36440"/>
      <c r="J36440"/>
      <c r="K36440"/>
      <c r="L36440" s="172"/>
    </row>
    <row r="36441" spans="7:12" x14ac:dyDescent="0.15">
      <c r="G36441"/>
      <c r="H36441"/>
      <c r="I36441"/>
      <c r="J36441"/>
      <c r="K36441"/>
      <c r="L36441" s="172"/>
    </row>
    <row r="36442" spans="7:12" x14ac:dyDescent="0.15">
      <c r="G36442"/>
      <c r="H36442"/>
      <c r="I36442"/>
      <c r="J36442"/>
      <c r="K36442"/>
      <c r="L36442" s="172"/>
    </row>
    <row r="36443" spans="7:12" x14ac:dyDescent="0.15">
      <c r="G36443"/>
      <c r="H36443"/>
      <c r="I36443"/>
      <c r="J36443"/>
      <c r="K36443"/>
      <c r="L36443" s="172"/>
    </row>
    <row r="36444" spans="7:12" x14ac:dyDescent="0.15">
      <c r="G36444"/>
      <c r="H36444"/>
      <c r="I36444"/>
      <c r="J36444"/>
      <c r="K36444"/>
      <c r="L36444" s="172"/>
    </row>
    <row r="36445" spans="7:12" x14ac:dyDescent="0.15">
      <c r="G36445"/>
      <c r="H36445"/>
      <c r="I36445"/>
      <c r="J36445"/>
      <c r="K36445"/>
      <c r="L36445" s="172"/>
    </row>
    <row r="36446" spans="7:12" x14ac:dyDescent="0.15">
      <c r="G36446"/>
      <c r="H36446"/>
      <c r="I36446"/>
      <c r="J36446"/>
      <c r="K36446"/>
      <c r="L36446" s="172"/>
    </row>
    <row r="36447" spans="7:12" x14ac:dyDescent="0.15">
      <c r="G36447"/>
      <c r="H36447"/>
      <c r="I36447"/>
      <c r="J36447"/>
      <c r="K36447"/>
      <c r="L36447" s="172"/>
    </row>
    <row r="36448" spans="7:12" x14ac:dyDescent="0.15">
      <c r="G36448"/>
      <c r="H36448"/>
      <c r="I36448"/>
      <c r="J36448"/>
      <c r="K36448"/>
      <c r="L36448" s="172"/>
    </row>
    <row r="36449" spans="7:12" x14ac:dyDescent="0.15">
      <c r="G36449"/>
      <c r="H36449"/>
      <c r="I36449"/>
      <c r="J36449"/>
      <c r="K36449"/>
      <c r="L36449" s="172"/>
    </row>
    <row r="36450" spans="7:12" x14ac:dyDescent="0.15">
      <c r="G36450"/>
      <c r="H36450"/>
      <c r="I36450"/>
      <c r="J36450"/>
      <c r="K36450"/>
      <c r="L36450" s="172"/>
    </row>
    <row r="36451" spans="7:12" x14ac:dyDescent="0.15">
      <c r="G36451"/>
      <c r="H36451"/>
      <c r="I36451"/>
      <c r="J36451"/>
      <c r="K36451"/>
      <c r="L36451" s="172"/>
    </row>
    <row r="36452" spans="7:12" x14ac:dyDescent="0.15">
      <c r="G36452"/>
      <c r="H36452"/>
      <c r="I36452"/>
      <c r="J36452"/>
      <c r="K36452"/>
      <c r="L36452" s="172"/>
    </row>
    <row r="36453" spans="7:12" x14ac:dyDescent="0.15">
      <c r="G36453"/>
      <c r="H36453"/>
      <c r="I36453"/>
      <c r="J36453"/>
      <c r="K36453"/>
      <c r="L36453" s="172"/>
    </row>
    <row r="36454" spans="7:12" x14ac:dyDescent="0.15">
      <c r="G36454"/>
      <c r="H36454"/>
      <c r="I36454"/>
      <c r="J36454"/>
      <c r="K36454"/>
      <c r="L36454" s="172"/>
    </row>
    <row r="36455" spans="7:12" x14ac:dyDescent="0.15">
      <c r="G36455"/>
      <c r="H36455"/>
      <c r="I36455"/>
      <c r="J36455"/>
      <c r="K36455"/>
      <c r="L36455" s="172"/>
    </row>
    <row r="36456" spans="7:12" x14ac:dyDescent="0.15">
      <c r="G36456"/>
      <c r="H36456"/>
      <c r="I36456"/>
      <c r="J36456"/>
      <c r="K36456"/>
      <c r="L36456" s="172"/>
    </row>
    <row r="36457" spans="7:12" x14ac:dyDescent="0.15">
      <c r="G36457"/>
      <c r="H36457"/>
      <c r="I36457"/>
      <c r="J36457"/>
      <c r="K36457"/>
      <c r="L36457" s="172"/>
    </row>
    <row r="36458" spans="7:12" x14ac:dyDescent="0.15">
      <c r="G36458"/>
      <c r="H36458"/>
      <c r="I36458"/>
      <c r="J36458"/>
      <c r="K36458"/>
      <c r="L36458" s="172"/>
    </row>
    <row r="36459" spans="7:12" x14ac:dyDescent="0.15">
      <c r="G36459"/>
      <c r="H36459"/>
      <c r="I36459"/>
      <c r="J36459"/>
      <c r="K36459"/>
      <c r="L36459" s="172"/>
    </row>
    <row r="36460" spans="7:12" x14ac:dyDescent="0.15">
      <c r="G36460"/>
      <c r="H36460"/>
      <c r="I36460"/>
      <c r="J36460"/>
      <c r="K36460"/>
      <c r="L36460" s="172"/>
    </row>
    <row r="36461" spans="7:12" x14ac:dyDescent="0.15">
      <c r="G36461"/>
      <c r="H36461"/>
      <c r="I36461"/>
      <c r="J36461"/>
      <c r="K36461"/>
      <c r="L36461" s="172"/>
    </row>
    <row r="36462" spans="7:12" x14ac:dyDescent="0.15">
      <c r="G36462"/>
      <c r="H36462"/>
      <c r="I36462"/>
      <c r="J36462"/>
      <c r="K36462"/>
      <c r="L36462" s="172"/>
    </row>
    <row r="36463" spans="7:12" x14ac:dyDescent="0.15">
      <c r="G36463"/>
      <c r="H36463"/>
      <c r="I36463"/>
      <c r="J36463"/>
      <c r="K36463"/>
      <c r="L36463" s="172"/>
    </row>
    <row r="36464" spans="7:12" x14ac:dyDescent="0.15">
      <c r="G36464"/>
      <c r="H36464"/>
      <c r="I36464"/>
      <c r="J36464"/>
      <c r="K36464"/>
      <c r="L36464" s="172"/>
    </row>
    <row r="36465" spans="7:12" x14ac:dyDescent="0.15">
      <c r="G36465"/>
      <c r="H36465"/>
      <c r="I36465"/>
      <c r="J36465"/>
      <c r="K36465"/>
      <c r="L36465" s="172"/>
    </row>
    <row r="36466" spans="7:12" x14ac:dyDescent="0.15">
      <c r="G36466"/>
      <c r="H36466"/>
      <c r="I36466"/>
      <c r="J36466"/>
      <c r="K36466"/>
      <c r="L36466" s="172"/>
    </row>
    <row r="36467" spans="7:12" x14ac:dyDescent="0.15">
      <c r="G36467"/>
      <c r="H36467"/>
      <c r="I36467"/>
      <c r="J36467"/>
      <c r="K36467"/>
      <c r="L36467" s="172"/>
    </row>
    <row r="36468" spans="7:12" x14ac:dyDescent="0.15">
      <c r="G36468"/>
      <c r="H36468"/>
      <c r="I36468"/>
      <c r="J36468"/>
      <c r="K36468"/>
      <c r="L36468" s="172"/>
    </row>
    <row r="36469" spans="7:12" x14ac:dyDescent="0.15">
      <c r="G36469"/>
      <c r="H36469"/>
      <c r="I36469"/>
      <c r="J36469"/>
      <c r="K36469"/>
      <c r="L36469" s="172"/>
    </row>
    <row r="36470" spans="7:12" x14ac:dyDescent="0.15">
      <c r="G36470"/>
      <c r="H36470"/>
      <c r="I36470"/>
      <c r="J36470"/>
      <c r="K36470"/>
      <c r="L36470" s="172"/>
    </row>
    <row r="36471" spans="7:12" x14ac:dyDescent="0.15">
      <c r="G36471"/>
      <c r="H36471"/>
      <c r="I36471"/>
      <c r="J36471"/>
      <c r="K36471"/>
      <c r="L36471" s="172"/>
    </row>
    <row r="36472" spans="7:12" x14ac:dyDescent="0.15">
      <c r="G36472"/>
      <c r="H36472"/>
      <c r="I36472"/>
      <c r="J36472"/>
      <c r="K36472"/>
      <c r="L36472" s="172"/>
    </row>
    <row r="36473" spans="7:12" x14ac:dyDescent="0.15">
      <c r="G36473"/>
      <c r="H36473"/>
      <c r="I36473"/>
      <c r="J36473"/>
      <c r="K36473"/>
      <c r="L36473" s="172"/>
    </row>
    <row r="36474" spans="7:12" x14ac:dyDescent="0.15">
      <c r="G36474"/>
      <c r="H36474"/>
      <c r="I36474"/>
      <c r="J36474"/>
      <c r="K36474"/>
      <c r="L36474" s="172"/>
    </row>
    <row r="36475" spans="7:12" x14ac:dyDescent="0.15">
      <c r="G36475"/>
      <c r="H36475"/>
      <c r="I36475"/>
      <c r="J36475"/>
      <c r="K36475"/>
      <c r="L36475" s="172"/>
    </row>
    <row r="36476" spans="7:12" x14ac:dyDescent="0.15">
      <c r="G36476"/>
      <c r="H36476"/>
      <c r="I36476"/>
      <c r="J36476"/>
      <c r="K36476"/>
      <c r="L36476" s="172"/>
    </row>
    <row r="36477" spans="7:12" x14ac:dyDescent="0.15">
      <c r="G36477"/>
      <c r="H36477"/>
      <c r="I36477"/>
      <c r="J36477"/>
      <c r="K36477"/>
      <c r="L36477" s="172"/>
    </row>
    <row r="36478" spans="7:12" x14ac:dyDescent="0.15">
      <c r="G36478"/>
      <c r="H36478"/>
      <c r="I36478"/>
      <c r="J36478"/>
      <c r="K36478"/>
      <c r="L36478" s="172"/>
    </row>
    <row r="36479" spans="7:12" x14ac:dyDescent="0.15">
      <c r="G36479"/>
      <c r="H36479"/>
      <c r="I36479"/>
      <c r="J36479"/>
      <c r="K36479"/>
      <c r="L36479" s="172"/>
    </row>
    <row r="36480" spans="7:12" x14ac:dyDescent="0.15">
      <c r="G36480"/>
      <c r="H36480"/>
      <c r="I36480"/>
      <c r="J36480"/>
      <c r="K36480"/>
      <c r="L36480" s="172"/>
    </row>
    <row r="36481" spans="7:12" x14ac:dyDescent="0.15">
      <c r="G36481"/>
      <c r="H36481"/>
      <c r="I36481"/>
      <c r="J36481"/>
      <c r="K36481"/>
      <c r="L36481" s="172"/>
    </row>
    <row r="36482" spans="7:12" x14ac:dyDescent="0.15">
      <c r="G36482"/>
      <c r="H36482"/>
      <c r="I36482"/>
      <c r="J36482"/>
      <c r="K36482"/>
      <c r="L36482" s="172"/>
    </row>
    <row r="36483" spans="7:12" x14ac:dyDescent="0.15">
      <c r="G36483"/>
      <c r="H36483"/>
      <c r="I36483"/>
      <c r="J36483"/>
      <c r="K36483"/>
      <c r="L36483" s="172"/>
    </row>
    <row r="36484" spans="7:12" x14ac:dyDescent="0.15">
      <c r="G36484"/>
      <c r="H36484"/>
      <c r="I36484"/>
      <c r="J36484"/>
      <c r="K36484"/>
      <c r="L36484" s="172"/>
    </row>
    <row r="36485" spans="7:12" x14ac:dyDescent="0.15">
      <c r="G36485"/>
      <c r="H36485"/>
      <c r="I36485"/>
      <c r="J36485"/>
      <c r="K36485"/>
      <c r="L36485" s="172"/>
    </row>
    <row r="36486" spans="7:12" x14ac:dyDescent="0.15">
      <c r="G36486"/>
      <c r="H36486"/>
      <c r="I36486"/>
      <c r="J36486"/>
      <c r="K36486"/>
      <c r="L36486" s="172"/>
    </row>
    <row r="36487" spans="7:12" x14ac:dyDescent="0.15">
      <c r="G36487"/>
      <c r="H36487"/>
      <c r="I36487"/>
      <c r="J36487"/>
      <c r="K36487"/>
      <c r="L36487" s="172"/>
    </row>
    <row r="36488" spans="7:12" x14ac:dyDescent="0.15">
      <c r="G36488"/>
      <c r="H36488"/>
      <c r="I36488"/>
      <c r="J36488"/>
      <c r="K36488"/>
      <c r="L36488" s="172"/>
    </row>
    <row r="36489" spans="7:12" x14ac:dyDescent="0.15">
      <c r="G36489"/>
      <c r="H36489"/>
      <c r="I36489"/>
      <c r="J36489"/>
      <c r="K36489"/>
      <c r="L36489" s="172"/>
    </row>
    <row r="36490" spans="7:12" x14ac:dyDescent="0.15">
      <c r="G36490"/>
      <c r="H36490"/>
      <c r="I36490"/>
      <c r="J36490"/>
      <c r="K36490"/>
      <c r="L36490" s="172"/>
    </row>
    <row r="36491" spans="7:12" x14ac:dyDescent="0.15">
      <c r="G36491"/>
      <c r="H36491"/>
      <c r="I36491"/>
      <c r="J36491"/>
      <c r="K36491"/>
      <c r="L36491" s="172"/>
    </row>
    <row r="36492" spans="7:12" x14ac:dyDescent="0.15">
      <c r="G36492"/>
      <c r="H36492"/>
      <c r="I36492"/>
      <c r="J36492"/>
      <c r="K36492"/>
      <c r="L36492" s="172"/>
    </row>
    <row r="36493" spans="7:12" x14ac:dyDescent="0.15">
      <c r="G36493"/>
      <c r="H36493"/>
      <c r="I36493"/>
      <c r="J36493"/>
      <c r="K36493"/>
      <c r="L36493" s="172"/>
    </row>
    <row r="36494" spans="7:12" x14ac:dyDescent="0.15">
      <c r="G36494"/>
      <c r="H36494"/>
      <c r="I36494"/>
      <c r="J36494"/>
      <c r="K36494"/>
      <c r="L36494" s="172"/>
    </row>
    <row r="36495" spans="7:12" x14ac:dyDescent="0.15">
      <c r="G36495"/>
      <c r="H36495"/>
      <c r="I36495"/>
      <c r="J36495"/>
      <c r="K36495"/>
      <c r="L36495" s="172"/>
    </row>
    <row r="36496" spans="7:12" x14ac:dyDescent="0.15">
      <c r="G36496"/>
      <c r="H36496"/>
      <c r="I36496"/>
      <c r="J36496"/>
      <c r="K36496"/>
      <c r="L36496" s="172"/>
    </row>
    <row r="36497" spans="7:12" x14ac:dyDescent="0.15">
      <c r="G36497"/>
      <c r="H36497"/>
      <c r="I36497"/>
      <c r="J36497"/>
      <c r="K36497"/>
      <c r="L36497" s="172"/>
    </row>
    <row r="36498" spans="7:12" x14ac:dyDescent="0.15">
      <c r="G36498"/>
      <c r="H36498"/>
      <c r="I36498"/>
      <c r="J36498"/>
      <c r="K36498"/>
      <c r="L36498" s="172"/>
    </row>
    <row r="36499" spans="7:12" x14ac:dyDescent="0.15">
      <c r="G36499"/>
      <c r="H36499"/>
      <c r="I36499"/>
      <c r="J36499"/>
      <c r="K36499"/>
      <c r="L36499" s="172"/>
    </row>
    <row r="36500" spans="7:12" x14ac:dyDescent="0.15">
      <c r="G36500"/>
      <c r="H36500"/>
      <c r="I36500"/>
      <c r="J36500"/>
      <c r="K36500"/>
      <c r="L36500" s="172"/>
    </row>
    <row r="36501" spans="7:12" x14ac:dyDescent="0.15">
      <c r="G36501"/>
      <c r="H36501"/>
      <c r="I36501"/>
      <c r="J36501"/>
      <c r="K36501"/>
      <c r="L36501" s="172"/>
    </row>
    <row r="36502" spans="7:12" x14ac:dyDescent="0.15">
      <c r="G36502"/>
      <c r="H36502"/>
      <c r="I36502"/>
      <c r="J36502"/>
      <c r="K36502"/>
      <c r="L36502" s="172"/>
    </row>
    <row r="36503" spans="7:12" x14ac:dyDescent="0.15">
      <c r="G36503"/>
      <c r="H36503"/>
      <c r="I36503"/>
      <c r="J36503"/>
      <c r="K36503"/>
      <c r="L36503" s="172"/>
    </row>
    <row r="36504" spans="7:12" x14ac:dyDescent="0.15">
      <c r="G36504"/>
      <c r="H36504"/>
      <c r="I36504"/>
      <c r="J36504"/>
      <c r="K36504"/>
      <c r="L36504" s="172"/>
    </row>
    <row r="36505" spans="7:12" x14ac:dyDescent="0.15">
      <c r="G36505"/>
      <c r="H36505"/>
      <c r="I36505"/>
      <c r="J36505"/>
      <c r="K36505"/>
      <c r="L36505" s="172"/>
    </row>
    <row r="36506" spans="7:12" x14ac:dyDescent="0.15">
      <c r="G36506"/>
      <c r="H36506"/>
      <c r="I36506"/>
      <c r="J36506"/>
      <c r="K36506"/>
      <c r="L36506" s="172"/>
    </row>
    <row r="36507" spans="7:12" x14ac:dyDescent="0.15">
      <c r="G36507"/>
      <c r="H36507"/>
      <c r="I36507"/>
      <c r="J36507"/>
      <c r="K36507"/>
      <c r="L36507" s="172"/>
    </row>
    <row r="36508" spans="7:12" x14ac:dyDescent="0.15">
      <c r="G36508"/>
      <c r="H36508"/>
      <c r="I36508"/>
      <c r="J36508"/>
      <c r="K36508"/>
      <c r="L36508" s="172"/>
    </row>
    <row r="36509" spans="7:12" x14ac:dyDescent="0.15">
      <c r="G36509"/>
      <c r="H36509"/>
      <c r="I36509"/>
      <c r="J36509"/>
      <c r="K36509"/>
      <c r="L36509" s="172"/>
    </row>
    <row r="36510" spans="7:12" x14ac:dyDescent="0.15">
      <c r="G36510"/>
      <c r="H36510"/>
      <c r="I36510"/>
      <c r="J36510"/>
      <c r="K36510"/>
      <c r="L36510" s="172"/>
    </row>
    <row r="36511" spans="7:12" x14ac:dyDescent="0.15">
      <c r="G36511"/>
      <c r="H36511"/>
      <c r="I36511"/>
      <c r="J36511"/>
      <c r="K36511"/>
      <c r="L36511" s="172"/>
    </row>
    <row r="36512" spans="7:12" x14ac:dyDescent="0.15">
      <c r="G36512"/>
      <c r="H36512"/>
      <c r="I36512"/>
      <c r="J36512"/>
      <c r="K36512"/>
      <c r="L36512" s="172"/>
    </row>
    <row r="36513" spans="7:12" x14ac:dyDescent="0.15">
      <c r="G36513"/>
      <c r="H36513"/>
      <c r="I36513"/>
      <c r="J36513"/>
      <c r="K36513"/>
      <c r="L36513" s="172"/>
    </row>
    <row r="36514" spans="7:12" x14ac:dyDescent="0.15">
      <c r="G36514"/>
      <c r="H36514"/>
      <c r="I36514"/>
      <c r="J36514"/>
      <c r="K36514"/>
      <c r="L36514" s="172"/>
    </row>
    <row r="36515" spans="7:12" x14ac:dyDescent="0.15">
      <c r="G36515"/>
      <c r="H36515"/>
      <c r="I36515"/>
      <c r="J36515"/>
      <c r="K36515"/>
      <c r="L36515" s="172"/>
    </row>
    <row r="36516" spans="7:12" x14ac:dyDescent="0.15">
      <c r="G36516"/>
      <c r="H36516"/>
      <c r="I36516"/>
      <c r="J36516"/>
      <c r="K36516"/>
      <c r="L36516" s="172"/>
    </row>
    <row r="36517" spans="7:12" x14ac:dyDescent="0.15">
      <c r="G36517"/>
      <c r="H36517"/>
      <c r="I36517"/>
      <c r="J36517"/>
      <c r="K36517"/>
      <c r="L36517" s="172"/>
    </row>
    <row r="36518" spans="7:12" x14ac:dyDescent="0.15">
      <c r="G36518"/>
      <c r="H36518"/>
      <c r="I36518"/>
      <c r="J36518"/>
      <c r="K36518"/>
      <c r="L36518" s="172"/>
    </row>
    <row r="36519" spans="7:12" x14ac:dyDescent="0.15">
      <c r="G36519"/>
      <c r="H36519"/>
      <c r="I36519"/>
      <c r="J36519"/>
      <c r="K36519"/>
      <c r="L36519" s="172"/>
    </row>
    <row r="36520" spans="7:12" x14ac:dyDescent="0.15">
      <c r="G36520"/>
      <c r="H36520"/>
      <c r="I36520"/>
      <c r="J36520"/>
      <c r="K36520"/>
      <c r="L36520" s="172"/>
    </row>
    <row r="36521" spans="7:12" x14ac:dyDescent="0.15">
      <c r="G36521"/>
      <c r="H36521"/>
      <c r="I36521"/>
      <c r="J36521"/>
      <c r="K36521"/>
      <c r="L36521" s="172"/>
    </row>
    <row r="36522" spans="7:12" x14ac:dyDescent="0.15">
      <c r="G36522"/>
      <c r="H36522"/>
      <c r="I36522"/>
      <c r="J36522"/>
      <c r="K36522"/>
      <c r="L36522" s="172"/>
    </row>
    <row r="36523" spans="7:12" x14ac:dyDescent="0.15">
      <c r="G36523"/>
      <c r="H36523"/>
      <c r="I36523"/>
      <c r="J36523"/>
      <c r="K36523"/>
      <c r="L36523" s="172"/>
    </row>
    <row r="36524" spans="7:12" x14ac:dyDescent="0.15">
      <c r="G36524"/>
      <c r="H36524"/>
      <c r="I36524"/>
      <c r="J36524"/>
      <c r="K36524"/>
      <c r="L36524" s="172"/>
    </row>
    <row r="36525" spans="7:12" x14ac:dyDescent="0.15">
      <c r="G36525"/>
      <c r="H36525"/>
      <c r="I36525"/>
      <c r="J36525"/>
      <c r="K36525"/>
      <c r="L36525" s="172"/>
    </row>
    <row r="36526" spans="7:12" x14ac:dyDescent="0.15">
      <c r="G36526"/>
      <c r="H36526"/>
      <c r="I36526"/>
      <c r="J36526"/>
      <c r="K36526"/>
      <c r="L36526" s="172"/>
    </row>
    <row r="36527" spans="7:12" x14ac:dyDescent="0.15">
      <c r="G36527"/>
      <c r="H36527"/>
      <c r="I36527"/>
      <c r="J36527"/>
      <c r="K36527"/>
      <c r="L36527" s="172"/>
    </row>
    <row r="36528" spans="7:12" x14ac:dyDescent="0.15">
      <c r="G36528"/>
      <c r="H36528"/>
      <c r="I36528"/>
      <c r="J36528"/>
      <c r="K36528"/>
      <c r="L36528" s="172"/>
    </row>
    <row r="36529" spans="7:12" x14ac:dyDescent="0.15">
      <c r="G36529"/>
      <c r="H36529"/>
      <c r="I36529"/>
      <c r="J36529"/>
      <c r="K36529"/>
      <c r="L36529" s="172"/>
    </row>
    <row r="36530" spans="7:12" x14ac:dyDescent="0.15">
      <c r="G36530"/>
      <c r="H36530"/>
      <c r="I36530"/>
      <c r="J36530"/>
      <c r="K36530"/>
      <c r="L36530" s="172"/>
    </row>
    <row r="36531" spans="7:12" x14ac:dyDescent="0.15">
      <c r="G36531"/>
      <c r="H36531"/>
      <c r="I36531"/>
      <c r="J36531"/>
      <c r="K36531"/>
      <c r="L36531" s="172"/>
    </row>
    <row r="36532" spans="7:12" x14ac:dyDescent="0.15">
      <c r="G36532"/>
      <c r="H36532"/>
      <c r="I36532"/>
      <c r="J36532"/>
      <c r="K36532"/>
      <c r="L36532" s="172"/>
    </row>
    <row r="36533" spans="7:12" x14ac:dyDescent="0.15">
      <c r="G36533"/>
      <c r="H36533"/>
      <c r="I36533"/>
      <c r="J36533"/>
      <c r="K36533"/>
      <c r="L36533" s="172"/>
    </row>
    <row r="36534" spans="7:12" x14ac:dyDescent="0.15">
      <c r="G36534"/>
      <c r="H36534"/>
      <c r="I36534"/>
      <c r="J36534"/>
      <c r="K36534"/>
      <c r="L36534" s="172"/>
    </row>
    <row r="36535" spans="7:12" x14ac:dyDescent="0.15">
      <c r="G36535"/>
      <c r="H36535"/>
      <c r="I36535"/>
      <c r="J36535"/>
      <c r="K36535"/>
      <c r="L36535" s="172"/>
    </row>
    <row r="36536" spans="7:12" x14ac:dyDescent="0.15">
      <c r="G36536"/>
      <c r="H36536"/>
      <c r="I36536"/>
      <c r="J36536"/>
      <c r="K36536"/>
      <c r="L36536" s="172"/>
    </row>
    <row r="36537" spans="7:12" x14ac:dyDescent="0.15">
      <c r="G36537"/>
      <c r="H36537"/>
      <c r="I36537"/>
      <c r="J36537"/>
      <c r="K36537"/>
      <c r="L36537" s="172"/>
    </row>
    <row r="36538" spans="7:12" x14ac:dyDescent="0.15">
      <c r="G36538"/>
      <c r="H36538"/>
      <c r="I36538"/>
      <c r="J36538"/>
      <c r="K36538"/>
      <c r="L36538" s="172"/>
    </row>
    <row r="36539" spans="7:12" x14ac:dyDescent="0.15">
      <c r="G36539"/>
      <c r="H36539"/>
      <c r="I36539"/>
      <c r="J36539"/>
      <c r="K36539"/>
      <c r="L36539" s="172"/>
    </row>
    <row r="36540" spans="7:12" x14ac:dyDescent="0.15">
      <c r="G36540"/>
      <c r="H36540"/>
      <c r="I36540"/>
      <c r="J36540"/>
      <c r="K36540"/>
      <c r="L36540" s="172"/>
    </row>
    <row r="36541" spans="7:12" x14ac:dyDescent="0.15">
      <c r="G36541"/>
      <c r="H36541"/>
      <c r="I36541"/>
      <c r="J36541"/>
      <c r="K36541"/>
      <c r="L36541" s="172"/>
    </row>
    <row r="36542" spans="7:12" x14ac:dyDescent="0.15">
      <c r="G36542"/>
      <c r="H36542"/>
      <c r="I36542"/>
      <c r="J36542"/>
      <c r="K36542"/>
      <c r="L36542" s="172"/>
    </row>
    <row r="36543" spans="7:12" x14ac:dyDescent="0.15">
      <c r="G36543"/>
      <c r="H36543"/>
      <c r="I36543"/>
      <c r="J36543"/>
      <c r="K36543"/>
      <c r="L36543" s="172"/>
    </row>
    <row r="36544" spans="7:12" x14ac:dyDescent="0.15">
      <c r="G36544"/>
      <c r="H36544"/>
      <c r="I36544"/>
      <c r="J36544"/>
      <c r="K36544"/>
      <c r="L36544" s="172"/>
    </row>
    <row r="36545" spans="7:12" x14ac:dyDescent="0.15">
      <c r="G36545"/>
      <c r="H36545"/>
      <c r="I36545"/>
      <c r="J36545"/>
      <c r="K36545"/>
      <c r="L36545" s="172"/>
    </row>
    <row r="36546" spans="7:12" x14ac:dyDescent="0.15">
      <c r="G36546"/>
      <c r="H36546"/>
      <c r="I36546"/>
      <c r="J36546"/>
      <c r="K36546"/>
      <c r="L36546" s="172"/>
    </row>
    <row r="36547" spans="7:12" x14ac:dyDescent="0.15">
      <c r="G36547"/>
      <c r="H36547"/>
      <c r="I36547"/>
      <c r="J36547"/>
      <c r="K36547"/>
      <c r="L36547" s="172"/>
    </row>
    <row r="36548" spans="7:12" x14ac:dyDescent="0.15">
      <c r="G36548"/>
      <c r="H36548"/>
      <c r="I36548"/>
      <c r="J36548"/>
      <c r="K36548"/>
      <c r="L36548" s="172"/>
    </row>
    <row r="36549" spans="7:12" x14ac:dyDescent="0.15">
      <c r="G36549"/>
      <c r="H36549"/>
      <c r="I36549"/>
      <c r="J36549"/>
      <c r="K36549"/>
      <c r="L36549" s="172"/>
    </row>
    <row r="36550" spans="7:12" x14ac:dyDescent="0.15">
      <c r="G36550"/>
      <c r="H36550"/>
      <c r="I36550"/>
      <c r="J36550"/>
      <c r="K36550"/>
      <c r="L36550" s="172"/>
    </row>
    <row r="36551" spans="7:12" x14ac:dyDescent="0.15">
      <c r="G36551"/>
      <c r="H36551"/>
      <c r="I36551"/>
      <c r="J36551"/>
      <c r="K36551"/>
      <c r="L36551" s="172"/>
    </row>
    <row r="36552" spans="7:12" x14ac:dyDescent="0.15">
      <c r="G36552"/>
      <c r="H36552"/>
      <c r="I36552"/>
      <c r="J36552"/>
      <c r="K36552"/>
      <c r="L36552" s="172"/>
    </row>
    <row r="36553" spans="7:12" x14ac:dyDescent="0.15">
      <c r="G36553"/>
      <c r="H36553"/>
      <c r="I36553"/>
      <c r="J36553"/>
      <c r="K36553"/>
      <c r="L36553" s="172"/>
    </row>
    <row r="36554" spans="7:12" x14ac:dyDescent="0.15">
      <c r="G36554"/>
      <c r="H36554"/>
      <c r="I36554"/>
      <c r="J36554"/>
      <c r="K36554"/>
      <c r="L36554" s="172"/>
    </row>
    <row r="36555" spans="7:12" x14ac:dyDescent="0.15">
      <c r="G36555"/>
      <c r="H36555"/>
      <c r="I36555"/>
      <c r="J36555"/>
      <c r="K36555"/>
      <c r="L36555" s="172"/>
    </row>
    <row r="36556" spans="7:12" x14ac:dyDescent="0.15">
      <c r="G36556"/>
      <c r="H36556"/>
      <c r="I36556"/>
      <c r="J36556"/>
      <c r="K36556"/>
      <c r="L36556" s="172"/>
    </row>
    <row r="36557" spans="7:12" x14ac:dyDescent="0.15">
      <c r="G36557"/>
      <c r="H36557"/>
      <c r="I36557"/>
      <c r="J36557"/>
      <c r="K36557"/>
      <c r="L36557" s="172"/>
    </row>
    <row r="36558" spans="7:12" x14ac:dyDescent="0.15">
      <c r="G36558"/>
      <c r="H36558"/>
      <c r="I36558"/>
      <c r="J36558"/>
      <c r="K36558"/>
      <c r="L36558" s="172"/>
    </row>
    <row r="36559" spans="7:12" x14ac:dyDescent="0.15">
      <c r="G36559"/>
      <c r="H36559"/>
      <c r="I36559"/>
      <c r="J36559"/>
      <c r="K36559"/>
      <c r="L36559" s="172"/>
    </row>
    <row r="36560" spans="7:12" x14ac:dyDescent="0.15">
      <c r="G36560"/>
      <c r="H36560"/>
      <c r="I36560"/>
      <c r="J36560"/>
      <c r="K36560"/>
      <c r="L36560" s="172"/>
    </row>
    <row r="36561" spans="7:12" x14ac:dyDescent="0.15">
      <c r="G36561"/>
      <c r="H36561"/>
      <c r="I36561"/>
      <c r="J36561"/>
      <c r="K36561"/>
      <c r="L36561" s="172"/>
    </row>
    <row r="36562" spans="7:12" x14ac:dyDescent="0.15">
      <c r="G36562"/>
      <c r="H36562"/>
      <c r="I36562"/>
      <c r="J36562"/>
      <c r="K36562"/>
      <c r="L36562" s="172"/>
    </row>
    <row r="36563" spans="7:12" x14ac:dyDescent="0.15">
      <c r="G36563"/>
      <c r="H36563"/>
      <c r="I36563"/>
      <c r="J36563"/>
      <c r="K36563"/>
      <c r="L36563" s="172"/>
    </row>
    <row r="36564" spans="7:12" x14ac:dyDescent="0.15">
      <c r="G36564"/>
      <c r="H36564"/>
      <c r="I36564"/>
      <c r="J36564"/>
      <c r="K36564"/>
      <c r="L36564" s="172"/>
    </row>
    <row r="36565" spans="7:12" x14ac:dyDescent="0.15">
      <c r="G36565"/>
      <c r="H36565"/>
      <c r="I36565"/>
      <c r="J36565"/>
      <c r="K36565"/>
      <c r="L36565" s="172"/>
    </row>
    <row r="36566" spans="7:12" x14ac:dyDescent="0.15">
      <c r="G36566"/>
      <c r="H36566"/>
      <c r="I36566"/>
      <c r="J36566"/>
      <c r="K36566"/>
      <c r="L36566" s="172"/>
    </row>
    <row r="36567" spans="7:12" x14ac:dyDescent="0.15">
      <c r="G36567"/>
      <c r="H36567"/>
      <c r="I36567"/>
      <c r="J36567"/>
      <c r="K36567"/>
      <c r="L36567" s="172"/>
    </row>
    <row r="36568" spans="7:12" x14ac:dyDescent="0.15">
      <c r="G36568"/>
      <c r="H36568"/>
      <c r="I36568"/>
      <c r="J36568"/>
      <c r="K36568"/>
      <c r="L36568" s="172"/>
    </row>
    <row r="36569" spans="7:12" x14ac:dyDescent="0.15">
      <c r="G36569"/>
      <c r="H36569"/>
      <c r="I36569"/>
      <c r="J36569"/>
      <c r="K36569"/>
      <c r="L36569" s="172"/>
    </row>
    <row r="36570" spans="7:12" x14ac:dyDescent="0.15">
      <c r="G36570"/>
      <c r="H36570"/>
      <c r="I36570"/>
      <c r="J36570"/>
      <c r="K36570"/>
      <c r="L36570" s="172"/>
    </row>
    <row r="36571" spans="7:12" x14ac:dyDescent="0.15">
      <c r="G36571"/>
      <c r="H36571"/>
      <c r="I36571"/>
      <c r="J36571"/>
      <c r="K36571"/>
      <c r="L36571" s="172"/>
    </row>
    <row r="36572" spans="7:12" x14ac:dyDescent="0.15">
      <c r="G36572"/>
      <c r="H36572"/>
      <c r="I36572"/>
      <c r="J36572"/>
      <c r="K36572"/>
      <c r="L36572" s="172"/>
    </row>
    <row r="36573" spans="7:12" x14ac:dyDescent="0.15">
      <c r="G36573"/>
      <c r="H36573"/>
      <c r="I36573"/>
      <c r="J36573"/>
      <c r="K36573"/>
      <c r="L36573" s="172"/>
    </row>
    <row r="36574" spans="7:12" x14ac:dyDescent="0.15">
      <c r="G36574"/>
      <c r="H36574"/>
      <c r="I36574"/>
      <c r="J36574"/>
      <c r="K36574"/>
      <c r="L36574" s="172"/>
    </row>
    <row r="36575" spans="7:12" x14ac:dyDescent="0.15">
      <c r="G36575"/>
      <c r="H36575"/>
      <c r="I36575"/>
      <c r="J36575"/>
      <c r="K36575"/>
      <c r="L36575" s="172"/>
    </row>
    <row r="36576" spans="7:12" x14ac:dyDescent="0.15">
      <c r="G36576"/>
      <c r="H36576"/>
      <c r="I36576"/>
      <c r="J36576"/>
      <c r="K36576"/>
      <c r="L36576" s="172"/>
    </row>
    <row r="36577" spans="7:12" x14ac:dyDescent="0.15">
      <c r="G36577"/>
      <c r="H36577"/>
      <c r="I36577"/>
      <c r="J36577"/>
      <c r="K36577"/>
      <c r="L36577" s="172"/>
    </row>
    <row r="36578" spans="7:12" x14ac:dyDescent="0.15">
      <c r="G36578"/>
      <c r="H36578"/>
      <c r="I36578"/>
      <c r="J36578"/>
      <c r="K36578"/>
      <c r="L36578" s="172"/>
    </row>
    <row r="36579" spans="7:12" x14ac:dyDescent="0.15">
      <c r="G36579"/>
      <c r="H36579"/>
      <c r="I36579"/>
      <c r="J36579"/>
      <c r="K36579"/>
      <c r="L36579" s="172"/>
    </row>
    <row r="36580" spans="7:12" x14ac:dyDescent="0.15">
      <c r="G36580"/>
      <c r="H36580"/>
      <c r="I36580"/>
      <c r="J36580"/>
      <c r="K36580"/>
      <c r="L36580" s="172"/>
    </row>
    <row r="36581" spans="7:12" x14ac:dyDescent="0.15">
      <c r="G36581"/>
      <c r="H36581"/>
      <c r="I36581"/>
      <c r="J36581"/>
      <c r="K36581"/>
      <c r="L36581" s="172"/>
    </row>
    <row r="36582" spans="7:12" x14ac:dyDescent="0.15">
      <c r="G36582"/>
      <c r="H36582"/>
      <c r="I36582"/>
      <c r="J36582"/>
      <c r="K36582"/>
      <c r="L36582" s="172"/>
    </row>
    <row r="36583" spans="7:12" x14ac:dyDescent="0.15">
      <c r="G36583"/>
      <c r="H36583"/>
      <c r="I36583"/>
      <c r="J36583"/>
      <c r="K36583"/>
      <c r="L36583" s="172"/>
    </row>
    <row r="36584" spans="7:12" x14ac:dyDescent="0.15">
      <c r="G36584"/>
      <c r="H36584"/>
      <c r="I36584"/>
      <c r="J36584"/>
      <c r="K36584"/>
      <c r="L36584" s="172"/>
    </row>
    <row r="36585" spans="7:12" x14ac:dyDescent="0.15">
      <c r="G36585"/>
      <c r="H36585"/>
      <c r="I36585"/>
      <c r="J36585"/>
      <c r="K36585"/>
      <c r="L36585" s="172"/>
    </row>
    <row r="36586" spans="7:12" x14ac:dyDescent="0.15">
      <c r="G36586"/>
      <c r="H36586"/>
      <c r="I36586"/>
      <c r="J36586"/>
      <c r="K36586"/>
      <c r="L36586" s="172"/>
    </row>
    <row r="36587" spans="7:12" x14ac:dyDescent="0.15">
      <c r="G36587"/>
      <c r="H36587"/>
      <c r="I36587"/>
      <c r="J36587"/>
      <c r="K36587"/>
      <c r="L36587" s="172"/>
    </row>
    <row r="36588" spans="7:12" x14ac:dyDescent="0.15">
      <c r="G36588"/>
      <c r="H36588"/>
      <c r="I36588"/>
      <c r="J36588"/>
      <c r="K36588"/>
      <c r="L36588" s="172"/>
    </row>
    <row r="36589" spans="7:12" x14ac:dyDescent="0.15">
      <c r="G36589"/>
      <c r="H36589"/>
      <c r="I36589"/>
      <c r="J36589"/>
      <c r="K36589"/>
      <c r="L36589" s="172"/>
    </row>
    <row r="36590" spans="7:12" x14ac:dyDescent="0.15">
      <c r="G36590"/>
      <c r="H36590"/>
      <c r="I36590"/>
      <c r="J36590"/>
      <c r="K36590"/>
      <c r="L36590" s="172"/>
    </row>
    <row r="36591" spans="7:12" x14ac:dyDescent="0.15">
      <c r="G36591"/>
      <c r="H36591"/>
      <c r="I36591"/>
      <c r="J36591"/>
      <c r="K36591"/>
      <c r="L36591" s="172"/>
    </row>
    <row r="36592" spans="7:12" x14ac:dyDescent="0.15">
      <c r="G36592"/>
      <c r="H36592"/>
      <c r="I36592"/>
      <c r="J36592"/>
      <c r="K36592"/>
      <c r="L36592" s="172"/>
    </row>
    <row r="36593" spans="7:12" x14ac:dyDescent="0.15">
      <c r="G36593"/>
      <c r="H36593"/>
      <c r="I36593"/>
      <c r="J36593"/>
      <c r="K36593"/>
      <c r="L36593" s="172"/>
    </row>
    <row r="36594" spans="7:12" x14ac:dyDescent="0.15">
      <c r="G36594"/>
      <c r="H36594"/>
      <c r="I36594"/>
      <c r="J36594"/>
      <c r="K36594"/>
      <c r="L36594" s="172"/>
    </row>
    <row r="36595" spans="7:12" x14ac:dyDescent="0.15">
      <c r="G36595"/>
      <c r="H36595"/>
      <c r="I36595"/>
      <c r="J36595"/>
      <c r="K36595"/>
      <c r="L36595" s="172"/>
    </row>
    <row r="36596" spans="7:12" x14ac:dyDescent="0.15">
      <c r="G36596"/>
      <c r="H36596"/>
      <c r="I36596"/>
      <c r="J36596"/>
      <c r="K36596"/>
      <c r="L36596" s="172"/>
    </row>
    <row r="36597" spans="7:12" x14ac:dyDescent="0.15">
      <c r="G36597"/>
      <c r="H36597"/>
      <c r="I36597"/>
      <c r="J36597"/>
      <c r="K36597"/>
      <c r="L36597" s="172"/>
    </row>
    <row r="36598" spans="7:12" x14ac:dyDescent="0.15">
      <c r="G36598"/>
      <c r="H36598"/>
      <c r="I36598"/>
      <c r="J36598"/>
      <c r="K36598"/>
      <c r="L36598" s="172"/>
    </row>
    <row r="36599" spans="7:12" x14ac:dyDescent="0.15">
      <c r="G36599"/>
      <c r="H36599"/>
      <c r="I36599"/>
      <c r="J36599"/>
      <c r="K36599"/>
      <c r="L36599" s="172"/>
    </row>
    <row r="36600" spans="7:12" x14ac:dyDescent="0.15">
      <c r="G36600"/>
      <c r="H36600"/>
      <c r="I36600"/>
      <c r="J36600"/>
      <c r="K36600"/>
      <c r="L36600" s="172"/>
    </row>
    <row r="36601" spans="7:12" x14ac:dyDescent="0.15">
      <c r="G36601"/>
      <c r="H36601"/>
      <c r="I36601"/>
      <c r="J36601"/>
      <c r="K36601"/>
      <c r="L36601" s="172"/>
    </row>
    <row r="36602" spans="7:12" x14ac:dyDescent="0.15">
      <c r="G36602"/>
      <c r="H36602"/>
      <c r="I36602"/>
      <c r="J36602"/>
      <c r="K36602"/>
      <c r="L36602" s="172"/>
    </row>
    <row r="36603" spans="7:12" x14ac:dyDescent="0.15">
      <c r="G36603"/>
      <c r="H36603"/>
      <c r="I36603"/>
      <c r="J36603"/>
      <c r="K36603"/>
      <c r="L36603" s="172"/>
    </row>
    <row r="36604" spans="7:12" x14ac:dyDescent="0.15">
      <c r="G36604"/>
      <c r="H36604"/>
      <c r="I36604"/>
      <c r="J36604"/>
      <c r="K36604"/>
      <c r="L36604" s="172"/>
    </row>
    <row r="36605" spans="7:12" x14ac:dyDescent="0.15">
      <c r="G36605"/>
      <c r="H36605"/>
      <c r="I36605"/>
      <c r="J36605"/>
      <c r="K36605"/>
      <c r="L36605" s="172"/>
    </row>
    <row r="36606" spans="7:12" x14ac:dyDescent="0.15">
      <c r="G36606"/>
      <c r="H36606"/>
      <c r="I36606"/>
      <c r="J36606"/>
      <c r="K36606"/>
      <c r="L36606" s="172"/>
    </row>
    <row r="36607" spans="7:12" x14ac:dyDescent="0.15">
      <c r="G36607"/>
      <c r="H36607"/>
      <c r="I36607"/>
      <c r="J36607"/>
      <c r="K36607"/>
      <c r="L36607" s="172"/>
    </row>
    <row r="36608" spans="7:12" x14ac:dyDescent="0.15">
      <c r="G36608"/>
      <c r="H36608"/>
      <c r="I36608"/>
      <c r="J36608"/>
      <c r="K36608"/>
      <c r="L36608" s="172"/>
    </row>
    <row r="36609" spans="7:12" x14ac:dyDescent="0.15">
      <c r="G36609"/>
      <c r="H36609"/>
      <c r="I36609"/>
      <c r="J36609"/>
      <c r="K36609"/>
      <c r="L36609" s="172"/>
    </row>
    <row r="36610" spans="7:12" x14ac:dyDescent="0.15">
      <c r="G36610"/>
      <c r="H36610"/>
      <c r="I36610"/>
      <c r="J36610"/>
      <c r="K36610"/>
      <c r="L36610" s="172"/>
    </row>
    <row r="36611" spans="7:12" x14ac:dyDescent="0.15">
      <c r="G36611"/>
      <c r="H36611"/>
      <c r="I36611"/>
      <c r="J36611"/>
      <c r="K36611"/>
      <c r="L36611" s="172"/>
    </row>
    <row r="36612" spans="7:12" x14ac:dyDescent="0.15">
      <c r="G36612"/>
      <c r="H36612"/>
      <c r="I36612"/>
      <c r="J36612"/>
      <c r="K36612"/>
      <c r="L36612" s="172"/>
    </row>
    <row r="36613" spans="7:12" x14ac:dyDescent="0.15">
      <c r="G36613"/>
      <c r="H36613"/>
      <c r="I36613"/>
      <c r="J36613"/>
      <c r="K36613"/>
      <c r="L36613" s="172"/>
    </row>
    <row r="36614" spans="7:12" x14ac:dyDescent="0.15">
      <c r="G36614"/>
      <c r="H36614"/>
      <c r="I36614"/>
      <c r="J36614"/>
      <c r="K36614"/>
      <c r="L36614" s="172"/>
    </row>
    <row r="36615" spans="7:12" x14ac:dyDescent="0.15">
      <c r="G36615"/>
      <c r="H36615"/>
      <c r="I36615"/>
      <c r="J36615"/>
      <c r="K36615"/>
      <c r="L36615" s="172"/>
    </row>
    <row r="36616" spans="7:12" x14ac:dyDescent="0.15">
      <c r="G36616"/>
      <c r="H36616"/>
      <c r="I36616"/>
      <c r="J36616"/>
      <c r="K36616"/>
      <c r="L36616" s="172"/>
    </row>
    <row r="36617" spans="7:12" x14ac:dyDescent="0.15">
      <c r="G36617"/>
      <c r="H36617"/>
      <c r="I36617"/>
      <c r="J36617"/>
      <c r="K36617"/>
      <c r="L36617" s="172"/>
    </row>
    <row r="36618" spans="7:12" x14ac:dyDescent="0.15">
      <c r="G36618"/>
      <c r="H36618"/>
      <c r="I36618"/>
      <c r="J36618"/>
      <c r="K36618"/>
      <c r="L36618" s="172"/>
    </row>
    <row r="36619" spans="7:12" x14ac:dyDescent="0.15">
      <c r="G36619"/>
      <c r="H36619"/>
      <c r="I36619"/>
      <c r="J36619"/>
      <c r="K36619"/>
      <c r="L36619" s="172"/>
    </row>
    <row r="36620" spans="7:12" x14ac:dyDescent="0.15">
      <c r="G36620"/>
      <c r="H36620"/>
      <c r="I36620"/>
      <c r="J36620"/>
      <c r="K36620"/>
      <c r="L36620" s="172"/>
    </row>
    <row r="36621" spans="7:12" x14ac:dyDescent="0.15">
      <c r="G36621"/>
      <c r="H36621"/>
      <c r="I36621"/>
      <c r="J36621"/>
      <c r="K36621"/>
      <c r="L36621" s="172"/>
    </row>
    <row r="36622" spans="7:12" x14ac:dyDescent="0.15">
      <c r="G36622"/>
      <c r="H36622"/>
      <c r="I36622"/>
      <c r="J36622"/>
      <c r="K36622"/>
      <c r="L36622" s="172"/>
    </row>
    <row r="36623" spans="7:12" x14ac:dyDescent="0.15">
      <c r="G36623"/>
      <c r="H36623"/>
      <c r="I36623"/>
      <c r="J36623"/>
      <c r="K36623"/>
      <c r="L36623" s="172"/>
    </row>
    <row r="36624" spans="7:12" x14ac:dyDescent="0.15">
      <c r="G36624"/>
      <c r="H36624"/>
      <c r="I36624"/>
      <c r="J36624"/>
      <c r="K36624"/>
      <c r="L36624" s="172"/>
    </row>
    <row r="36625" spans="7:12" x14ac:dyDescent="0.15">
      <c r="G36625"/>
      <c r="H36625"/>
      <c r="I36625"/>
      <c r="J36625"/>
      <c r="K36625"/>
      <c r="L36625" s="172"/>
    </row>
    <row r="36626" spans="7:12" x14ac:dyDescent="0.15">
      <c r="G36626"/>
      <c r="H36626"/>
      <c r="I36626"/>
      <c r="J36626"/>
      <c r="K36626"/>
      <c r="L36626" s="172"/>
    </row>
    <row r="36627" spans="7:12" x14ac:dyDescent="0.15">
      <c r="G36627"/>
      <c r="H36627"/>
      <c r="I36627"/>
      <c r="J36627"/>
      <c r="K36627"/>
      <c r="L36627" s="172"/>
    </row>
    <row r="36628" spans="7:12" x14ac:dyDescent="0.15">
      <c r="G36628"/>
      <c r="H36628"/>
      <c r="I36628"/>
      <c r="J36628"/>
      <c r="K36628"/>
      <c r="L36628" s="172"/>
    </row>
    <row r="36629" spans="7:12" x14ac:dyDescent="0.15">
      <c r="G36629"/>
      <c r="H36629"/>
      <c r="I36629"/>
      <c r="J36629"/>
      <c r="K36629"/>
      <c r="L36629" s="172"/>
    </row>
    <row r="36630" spans="7:12" x14ac:dyDescent="0.15">
      <c r="G36630"/>
      <c r="H36630"/>
      <c r="I36630"/>
      <c r="J36630"/>
      <c r="K36630"/>
      <c r="L36630" s="172"/>
    </row>
    <row r="36631" spans="7:12" x14ac:dyDescent="0.15">
      <c r="G36631"/>
      <c r="H36631"/>
      <c r="I36631"/>
      <c r="J36631"/>
      <c r="K36631"/>
      <c r="L36631" s="172"/>
    </row>
    <row r="36632" spans="7:12" x14ac:dyDescent="0.15">
      <c r="G36632"/>
      <c r="H36632"/>
      <c r="I36632"/>
      <c r="J36632"/>
      <c r="K36632"/>
      <c r="L36632" s="172"/>
    </row>
    <row r="36633" spans="7:12" x14ac:dyDescent="0.15">
      <c r="G36633"/>
      <c r="H36633"/>
      <c r="I36633"/>
      <c r="J36633"/>
      <c r="K36633"/>
      <c r="L36633" s="172"/>
    </row>
    <row r="36634" spans="7:12" x14ac:dyDescent="0.15">
      <c r="G36634"/>
      <c r="H36634"/>
      <c r="I36634"/>
      <c r="J36634"/>
      <c r="K36634"/>
      <c r="L36634" s="172"/>
    </row>
    <row r="36635" spans="7:12" x14ac:dyDescent="0.15">
      <c r="G36635"/>
      <c r="H36635"/>
      <c r="I36635"/>
      <c r="J36635"/>
      <c r="K36635"/>
      <c r="L36635" s="172"/>
    </row>
    <row r="36636" spans="7:12" x14ac:dyDescent="0.15">
      <c r="G36636"/>
      <c r="H36636"/>
      <c r="I36636"/>
      <c r="J36636"/>
      <c r="K36636"/>
      <c r="L36636" s="172"/>
    </row>
    <row r="36637" spans="7:12" x14ac:dyDescent="0.15">
      <c r="G36637"/>
      <c r="H36637"/>
      <c r="I36637"/>
      <c r="J36637"/>
      <c r="K36637"/>
      <c r="L36637" s="172"/>
    </row>
    <row r="36638" spans="7:12" x14ac:dyDescent="0.15">
      <c r="G36638"/>
      <c r="H36638"/>
      <c r="I36638"/>
      <c r="J36638"/>
      <c r="K36638"/>
      <c r="L36638" s="172"/>
    </row>
    <row r="36639" spans="7:12" x14ac:dyDescent="0.15">
      <c r="G36639"/>
      <c r="H36639"/>
      <c r="I36639"/>
      <c r="J36639"/>
      <c r="K36639"/>
      <c r="L36639" s="172"/>
    </row>
    <row r="36640" spans="7:12" x14ac:dyDescent="0.15">
      <c r="G36640"/>
      <c r="H36640"/>
      <c r="I36640"/>
      <c r="J36640"/>
      <c r="K36640"/>
      <c r="L36640" s="172"/>
    </row>
    <row r="36641" spans="7:12" x14ac:dyDescent="0.15">
      <c r="G36641"/>
      <c r="H36641"/>
      <c r="I36641"/>
      <c r="J36641"/>
      <c r="K36641"/>
      <c r="L36641" s="172"/>
    </row>
    <row r="36642" spans="7:12" x14ac:dyDescent="0.15">
      <c r="G36642"/>
      <c r="H36642"/>
      <c r="I36642"/>
      <c r="J36642"/>
      <c r="K36642"/>
      <c r="L36642" s="172"/>
    </row>
    <row r="36643" spans="7:12" x14ac:dyDescent="0.15">
      <c r="G36643"/>
      <c r="H36643"/>
      <c r="I36643"/>
      <c r="J36643"/>
      <c r="K36643"/>
      <c r="L36643" s="172"/>
    </row>
    <row r="36644" spans="7:12" x14ac:dyDescent="0.15">
      <c r="G36644"/>
      <c r="H36644"/>
      <c r="I36644"/>
      <c r="J36644"/>
      <c r="K36644"/>
      <c r="L36644" s="172"/>
    </row>
    <row r="36645" spans="7:12" x14ac:dyDescent="0.15">
      <c r="G36645"/>
      <c r="H36645"/>
      <c r="I36645"/>
      <c r="J36645"/>
      <c r="K36645"/>
      <c r="L36645" s="172"/>
    </row>
    <row r="36646" spans="7:12" x14ac:dyDescent="0.15">
      <c r="G36646"/>
      <c r="H36646"/>
      <c r="I36646"/>
      <c r="J36646"/>
      <c r="K36646"/>
      <c r="L36646" s="172"/>
    </row>
    <row r="36647" spans="7:12" x14ac:dyDescent="0.15">
      <c r="G36647"/>
      <c r="H36647"/>
      <c r="I36647"/>
      <c r="J36647"/>
      <c r="K36647"/>
      <c r="L36647" s="172"/>
    </row>
    <row r="36648" spans="7:12" x14ac:dyDescent="0.15">
      <c r="G36648"/>
      <c r="H36648"/>
      <c r="I36648"/>
      <c r="J36648"/>
      <c r="K36648"/>
      <c r="L36648" s="172"/>
    </row>
    <row r="36649" spans="7:12" x14ac:dyDescent="0.15">
      <c r="G36649"/>
      <c r="H36649"/>
      <c r="I36649"/>
      <c r="J36649"/>
      <c r="K36649"/>
      <c r="L36649" s="172"/>
    </row>
    <row r="36650" spans="7:12" x14ac:dyDescent="0.15">
      <c r="G36650"/>
      <c r="H36650"/>
      <c r="I36650"/>
      <c r="J36650"/>
      <c r="K36650"/>
      <c r="L36650" s="172"/>
    </row>
    <row r="36651" spans="7:12" x14ac:dyDescent="0.15">
      <c r="G36651"/>
      <c r="H36651"/>
      <c r="I36651"/>
      <c r="J36651"/>
      <c r="K36651"/>
      <c r="L36651" s="172"/>
    </row>
    <row r="36652" spans="7:12" x14ac:dyDescent="0.15">
      <c r="G36652"/>
      <c r="H36652"/>
      <c r="I36652"/>
      <c r="J36652"/>
      <c r="K36652"/>
      <c r="L36652" s="172"/>
    </row>
    <row r="36653" spans="7:12" x14ac:dyDescent="0.15">
      <c r="G36653"/>
      <c r="H36653"/>
      <c r="I36653"/>
      <c r="J36653"/>
      <c r="K36653"/>
      <c r="L36653" s="172"/>
    </row>
    <row r="36654" spans="7:12" x14ac:dyDescent="0.15">
      <c r="G36654"/>
      <c r="H36654"/>
      <c r="I36654"/>
      <c r="J36654"/>
      <c r="K36654"/>
      <c r="L36654" s="172"/>
    </row>
    <row r="36655" spans="7:12" x14ac:dyDescent="0.15">
      <c r="G36655"/>
      <c r="H36655"/>
      <c r="I36655"/>
      <c r="J36655"/>
      <c r="K36655"/>
      <c r="L36655" s="172"/>
    </row>
    <row r="36656" spans="7:12" x14ac:dyDescent="0.15">
      <c r="G36656"/>
      <c r="H36656"/>
      <c r="I36656"/>
      <c r="J36656"/>
      <c r="K36656"/>
      <c r="L36656" s="172"/>
    </row>
    <row r="36657" spans="7:12" x14ac:dyDescent="0.15">
      <c r="G36657"/>
      <c r="H36657"/>
      <c r="I36657"/>
      <c r="J36657"/>
      <c r="K36657"/>
      <c r="L36657" s="172"/>
    </row>
    <row r="36658" spans="7:12" x14ac:dyDescent="0.15">
      <c r="G36658"/>
      <c r="H36658"/>
      <c r="I36658"/>
      <c r="J36658"/>
      <c r="K36658"/>
      <c r="L36658" s="172"/>
    </row>
    <row r="36659" spans="7:12" x14ac:dyDescent="0.15">
      <c r="G36659"/>
      <c r="H36659"/>
      <c r="I36659"/>
      <c r="J36659"/>
      <c r="K36659"/>
      <c r="L36659" s="172"/>
    </row>
    <row r="36660" spans="7:12" x14ac:dyDescent="0.15">
      <c r="G36660"/>
      <c r="H36660"/>
      <c r="I36660"/>
      <c r="J36660"/>
      <c r="K36660"/>
      <c r="L36660" s="172"/>
    </row>
    <row r="36661" spans="7:12" x14ac:dyDescent="0.15">
      <c r="G36661"/>
      <c r="H36661"/>
      <c r="I36661"/>
      <c r="J36661"/>
      <c r="K36661"/>
      <c r="L36661" s="172"/>
    </row>
    <row r="36662" spans="7:12" x14ac:dyDescent="0.15">
      <c r="G36662"/>
      <c r="H36662"/>
      <c r="I36662"/>
      <c r="J36662"/>
      <c r="K36662"/>
      <c r="L36662" s="172"/>
    </row>
    <row r="36663" spans="7:12" x14ac:dyDescent="0.15">
      <c r="G36663"/>
      <c r="H36663"/>
      <c r="I36663"/>
      <c r="J36663"/>
      <c r="K36663"/>
      <c r="L36663" s="172"/>
    </row>
    <row r="36664" spans="7:12" x14ac:dyDescent="0.15">
      <c r="G36664"/>
      <c r="H36664"/>
      <c r="I36664"/>
      <c r="J36664"/>
      <c r="K36664"/>
      <c r="L36664" s="172"/>
    </row>
    <row r="36665" spans="7:12" x14ac:dyDescent="0.15">
      <c r="G36665"/>
      <c r="H36665"/>
      <c r="I36665"/>
      <c r="J36665"/>
      <c r="K36665"/>
      <c r="L36665" s="172"/>
    </row>
    <row r="36666" spans="7:12" x14ac:dyDescent="0.15">
      <c r="G36666"/>
      <c r="H36666"/>
      <c r="I36666"/>
      <c r="J36666"/>
      <c r="K36666"/>
      <c r="L36666" s="172"/>
    </row>
    <row r="36667" spans="7:12" x14ac:dyDescent="0.15">
      <c r="G36667"/>
      <c r="H36667"/>
      <c r="I36667"/>
      <c r="J36667"/>
      <c r="K36667"/>
      <c r="L36667" s="172"/>
    </row>
    <row r="36668" spans="7:12" x14ac:dyDescent="0.15">
      <c r="G36668"/>
      <c r="H36668"/>
      <c r="I36668"/>
      <c r="J36668"/>
      <c r="K36668"/>
      <c r="L36668" s="172"/>
    </row>
    <row r="36669" spans="7:12" x14ac:dyDescent="0.15">
      <c r="G36669"/>
      <c r="H36669"/>
      <c r="I36669"/>
      <c r="J36669"/>
      <c r="K36669"/>
      <c r="L36669" s="172"/>
    </row>
    <row r="36670" spans="7:12" x14ac:dyDescent="0.15">
      <c r="G36670"/>
      <c r="H36670"/>
      <c r="I36670"/>
      <c r="J36670"/>
      <c r="K36670"/>
      <c r="L36670" s="172"/>
    </row>
    <row r="36671" spans="7:12" x14ac:dyDescent="0.15">
      <c r="G36671"/>
      <c r="H36671"/>
      <c r="I36671"/>
      <c r="J36671"/>
      <c r="K36671"/>
      <c r="L36671" s="172"/>
    </row>
    <row r="36672" spans="7:12" x14ac:dyDescent="0.15">
      <c r="G36672"/>
      <c r="H36672"/>
      <c r="I36672"/>
      <c r="J36672"/>
      <c r="K36672"/>
      <c r="L36672" s="172"/>
    </row>
    <row r="36673" spans="7:12" x14ac:dyDescent="0.15">
      <c r="G36673"/>
      <c r="H36673"/>
      <c r="I36673"/>
      <c r="J36673"/>
      <c r="K36673"/>
      <c r="L36673" s="172"/>
    </row>
    <row r="36674" spans="7:12" x14ac:dyDescent="0.15">
      <c r="G36674"/>
      <c r="H36674"/>
      <c r="I36674"/>
      <c r="J36674"/>
      <c r="K36674"/>
      <c r="L36674" s="172"/>
    </row>
    <row r="36675" spans="7:12" x14ac:dyDescent="0.15">
      <c r="G36675"/>
      <c r="H36675"/>
      <c r="I36675"/>
      <c r="J36675"/>
      <c r="K36675"/>
      <c r="L36675" s="172"/>
    </row>
    <row r="36676" spans="7:12" x14ac:dyDescent="0.15">
      <c r="G36676"/>
      <c r="H36676"/>
      <c r="I36676"/>
      <c r="J36676"/>
      <c r="K36676"/>
      <c r="L36676" s="172"/>
    </row>
    <row r="36677" spans="7:12" x14ac:dyDescent="0.15">
      <c r="G36677"/>
      <c r="H36677"/>
      <c r="I36677"/>
      <c r="J36677"/>
      <c r="K36677"/>
      <c r="L36677" s="172"/>
    </row>
    <row r="36678" spans="7:12" x14ac:dyDescent="0.15">
      <c r="G36678"/>
      <c r="H36678"/>
      <c r="I36678"/>
      <c r="J36678"/>
      <c r="K36678"/>
      <c r="L36678" s="172"/>
    </row>
    <row r="36679" spans="7:12" x14ac:dyDescent="0.15">
      <c r="G36679"/>
      <c r="H36679"/>
      <c r="I36679"/>
      <c r="J36679"/>
      <c r="K36679"/>
      <c r="L36679" s="172"/>
    </row>
    <row r="36680" spans="7:12" x14ac:dyDescent="0.15">
      <c r="G36680"/>
      <c r="H36680"/>
      <c r="I36680"/>
      <c r="J36680"/>
      <c r="K36680"/>
      <c r="L36680" s="172"/>
    </row>
    <row r="36681" spans="7:12" x14ac:dyDescent="0.15">
      <c r="G36681"/>
      <c r="H36681"/>
      <c r="I36681"/>
      <c r="J36681"/>
      <c r="K36681"/>
      <c r="L36681" s="172"/>
    </row>
    <row r="36682" spans="7:12" x14ac:dyDescent="0.15">
      <c r="G36682"/>
      <c r="H36682"/>
      <c r="I36682"/>
      <c r="J36682"/>
      <c r="K36682"/>
      <c r="L36682" s="172"/>
    </row>
    <row r="36683" spans="7:12" x14ac:dyDescent="0.15">
      <c r="G36683"/>
      <c r="H36683"/>
      <c r="I36683"/>
      <c r="J36683"/>
      <c r="K36683"/>
      <c r="L36683" s="172"/>
    </row>
    <row r="36684" spans="7:12" x14ac:dyDescent="0.15">
      <c r="G36684"/>
      <c r="H36684"/>
      <c r="I36684"/>
      <c r="J36684"/>
      <c r="K36684"/>
      <c r="L36684" s="172"/>
    </row>
    <row r="36685" spans="7:12" x14ac:dyDescent="0.15">
      <c r="G36685"/>
      <c r="H36685"/>
      <c r="I36685"/>
      <c r="J36685"/>
      <c r="K36685"/>
      <c r="L36685" s="172"/>
    </row>
    <row r="36686" spans="7:12" x14ac:dyDescent="0.15">
      <c r="G36686"/>
      <c r="H36686"/>
      <c r="I36686"/>
      <c r="J36686"/>
      <c r="K36686"/>
      <c r="L36686" s="172"/>
    </row>
    <row r="36687" spans="7:12" x14ac:dyDescent="0.15">
      <c r="G36687"/>
      <c r="H36687"/>
      <c r="I36687"/>
      <c r="J36687"/>
      <c r="K36687"/>
      <c r="L36687" s="172"/>
    </row>
    <row r="36688" spans="7:12" x14ac:dyDescent="0.15">
      <c r="G36688"/>
      <c r="H36688"/>
      <c r="I36688"/>
      <c r="J36688"/>
      <c r="K36688"/>
      <c r="L36688" s="172"/>
    </row>
    <row r="36689" spans="7:12" x14ac:dyDescent="0.15">
      <c r="G36689"/>
      <c r="H36689"/>
      <c r="I36689"/>
      <c r="J36689"/>
      <c r="K36689"/>
      <c r="L36689" s="172"/>
    </row>
    <row r="36690" spans="7:12" x14ac:dyDescent="0.15">
      <c r="G36690"/>
      <c r="H36690"/>
      <c r="I36690"/>
      <c r="J36690"/>
      <c r="K36690"/>
      <c r="L36690" s="172"/>
    </row>
    <row r="36691" spans="7:12" x14ac:dyDescent="0.15">
      <c r="G36691"/>
      <c r="H36691"/>
      <c r="I36691"/>
      <c r="J36691"/>
      <c r="K36691"/>
      <c r="L36691" s="172"/>
    </row>
    <row r="36692" spans="7:12" x14ac:dyDescent="0.15">
      <c r="G36692"/>
      <c r="H36692"/>
      <c r="I36692"/>
      <c r="J36692"/>
      <c r="K36692"/>
      <c r="L36692" s="172"/>
    </row>
    <row r="36693" spans="7:12" x14ac:dyDescent="0.15">
      <c r="G36693"/>
      <c r="H36693"/>
      <c r="I36693"/>
      <c r="J36693"/>
      <c r="K36693"/>
      <c r="L36693" s="172"/>
    </row>
    <row r="36694" spans="7:12" x14ac:dyDescent="0.15">
      <c r="G36694"/>
      <c r="H36694"/>
      <c r="I36694"/>
      <c r="J36694"/>
      <c r="K36694"/>
      <c r="L36694" s="172"/>
    </row>
    <row r="36695" spans="7:12" x14ac:dyDescent="0.15">
      <c r="G36695"/>
      <c r="H36695"/>
      <c r="I36695"/>
      <c r="J36695"/>
      <c r="K36695"/>
      <c r="L36695" s="172"/>
    </row>
    <row r="36696" spans="7:12" x14ac:dyDescent="0.15">
      <c r="G36696"/>
      <c r="H36696"/>
      <c r="I36696"/>
      <c r="J36696"/>
      <c r="K36696"/>
      <c r="L36696" s="172"/>
    </row>
    <row r="36697" spans="7:12" x14ac:dyDescent="0.15">
      <c r="G36697"/>
      <c r="H36697"/>
      <c r="I36697"/>
      <c r="J36697"/>
      <c r="K36697"/>
      <c r="L36697" s="172"/>
    </row>
    <row r="36698" spans="7:12" x14ac:dyDescent="0.15">
      <c r="G36698"/>
      <c r="H36698"/>
      <c r="I36698"/>
      <c r="J36698"/>
      <c r="K36698"/>
      <c r="L36698" s="172"/>
    </row>
    <row r="36699" spans="7:12" x14ac:dyDescent="0.15">
      <c r="G36699"/>
      <c r="H36699"/>
      <c r="I36699"/>
      <c r="J36699"/>
      <c r="K36699"/>
      <c r="L36699" s="172"/>
    </row>
    <row r="36700" spans="7:12" x14ac:dyDescent="0.15">
      <c r="G36700"/>
      <c r="H36700"/>
      <c r="I36700"/>
      <c r="J36700"/>
      <c r="K36700"/>
      <c r="L36700" s="172"/>
    </row>
    <row r="36701" spans="7:12" x14ac:dyDescent="0.15">
      <c r="G36701"/>
      <c r="H36701"/>
      <c r="I36701"/>
      <c r="J36701"/>
      <c r="K36701"/>
      <c r="L36701" s="172"/>
    </row>
    <row r="36702" spans="7:12" x14ac:dyDescent="0.15">
      <c r="G36702"/>
      <c r="H36702"/>
      <c r="I36702"/>
      <c r="J36702"/>
      <c r="K36702"/>
      <c r="L36702" s="172"/>
    </row>
    <row r="36703" spans="7:12" x14ac:dyDescent="0.15">
      <c r="G36703"/>
      <c r="H36703"/>
      <c r="I36703"/>
      <c r="J36703"/>
      <c r="K36703"/>
      <c r="L36703" s="172"/>
    </row>
    <row r="36704" spans="7:12" x14ac:dyDescent="0.15">
      <c r="G36704"/>
      <c r="H36704"/>
      <c r="I36704"/>
      <c r="J36704"/>
      <c r="K36704"/>
      <c r="L36704" s="172"/>
    </row>
    <row r="36705" spans="7:12" x14ac:dyDescent="0.15">
      <c r="G36705"/>
      <c r="H36705"/>
      <c r="I36705"/>
      <c r="J36705"/>
      <c r="K36705"/>
      <c r="L36705" s="172"/>
    </row>
    <row r="36706" spans="7:12" x14ac:dyDescent="0.15">
      <c r="G36706"/>
      <c r="H36706"/>
      <c r="I36706"/>
      <c r="J36706"/>
      <c r="K36706"/>
      <c r="L36706" s="172"/>
    </row>
    <row r="36707" spans="7:12" x14ac:dyDescent="0.15">
      <c r="G36707"/>
      <c r="H36707"/>
      <c r="I36707"/>
      <c r="J36707"/>
      <c r="K36707"/>
      <c r="L36707" s="172"/>
    </row>
    <row r="36708" spans="7:12" x14ac:dyDescent="0.15">
      <c r="G36708"/>
      <c r="H36708"/>
      <c r="I36708"/>
      <c r="J36708"/>
      <c r="K36708"/>
      <c r="L36708" s="172"/>
    </row>
    <row r="36709" spans="7:12" x14ac:dyDescent="0.15">
      <c r="G36709"/>
      <c r="H36709"/>
      <c r="I36709"/>
      <c r="J36709"/>
      <c r="K36709"/>
      <c r="L36709" s="172"/>
    </row>
    <row r="36710" spans="7:12" x14ac:dyDescent="0.15">
      <c r="G36710"/>
      <c r="H36710"/>
      <c r="I36710"/>
      <c r="J36710"/>
      <c r="K36710"/>
      <c r="L36710" s="172"/>
    </row>
    <row r="36711" spans="7:12" x14ac:dyDescent="0.15">
      <c r="G36711"/>
      <c r="H36711"/>
      <c r="I36711"/>
      <c r="J36711"/>
      <c r="K36711"/>
      <c r="L36711" s="172"/>
    </row>
    <row r="36712" spans="7:12" x14ac:dyDescent="0.15">
      <c r="G36712"/>
      <c r="H36712"/>
      <c r="I36712"/>
      <c r="J36712"/>
      <c r="K36712"/>
      <c r="L36712" s="172"/>
    </row>
    <row r="36713" spans="7:12" x14ac:dyDescent="0.15">
      <c r="G36713"/>
      <c r="H36713"/>
      <c r="I36713"/>
      <c r="J36713"/>
      <c r="K36713"/>
      <c r="L36713" s="172"/>
    </row>
    <row r="36714" spans="7:12" x14ac:dyDescent="0.15">
      <c r="G36714"/>
      <c r="H36714"/>
      <c r="I36714"/>
      <c r="J36714"/>
      <c r="K36714"/>
      <c r="L36714" s="172"/>
    </row>
    <row r="36715" spans="7:12" x14ac:dyDescent="0.15">
      <c r="G36715"/>
      <c r="H36715"/>
      <c r="I36715"/>
      <c r="J36715"/>
      <c r="K36715"/>
      <c r="L36715" s="172"/>
    </row>
    <row r="36716" spans="7:12" x14ac:dyDescent="0.15">
      <c r="G36716"/>
      <c r="H36716"/>
      <c r="I36716"/>
      <c r="J36716"/>
      <c r="K36716"/>
      <c r="L36716" s="172"/>
    </row>
    <row r="36717" spans="7:12" x14ac:dyDescent="0.15">
      <c r="G36717"/>
      <c r="H36717"/>
      <c r="I36717"/>
      <c r="J36717"/>
      <c r="K36717"/>
      <c r="L36717" s="172"/>
    </row>
    <row r="36718" spans="7:12" x14ac:dyDescent="0.15">
      <c r="G36718"/>
      <c r="H36718"/>
      <c r="I36718"/>
      <c r="J36718"/>
      <c r="K36718"/>
      <c r="L36718" s="172"/>
    </row>
    <row r="36719" spans="7:12" x14ac:dyDescent="0.15">
      <c r="G36719"/>
      <c r="H36719"/>
      <c r="I36719"/>
      <c r="J36719"/>
      <c r="K36719"/>
      <c r="L36719" s="172"/>
    </row>
    <row r="36720" spans="7:12" x14ac:dyDescent="0.15">
      <c r="G36720"/>
      <c r="H36720"/>
      <c r="I36720"/>
      <c r="J36720"/>
      <c r="K36720"/>
      <c r="L36720" s="172"/>
    </row>
    <row r="36721" spans="7:12" x14ac:dyDescent="0.15">
      <c r="G36721"/>
      <c r="H36721"/>
      <c r="I36721"/>
      <c r="J36721"/>
      <c r="K36721"/>
      <c r="L36721" s="172"/>
    </row>
    <row r="36722" spans="7:12" x14ac:dyDescent="0.15">
      <c r="G36722"/>
      <c r="H36722"/>
      <c r="I36722"/>
      <c r="J36722"/>
      <c r="K36722"/>
      <c r="L36722" s="172"/>
    </row>
    <row r="36723" spans="7:12" x14ac:dyDescent="0.15">
      <c r="G36723"/>
      <c r="H36723"/>
      <c r="I36723"/>
      <c r="J36723"/>
      <c r="K36723"/>
      <c r="L36723" s="172"/>
    </row>
    <row r="36724" spans="7:12" x14ac:dyDescent="0.15">
      <c r="G36724"/>
      <c r="H36724"/>
      <c r="I36724"/>
      <c r="J36724"/>
      <c r="K36724"/>
      <c r="L36724" s="172"/>
    </row>
    <row r="36725" spans="7:12" x14ac:dyDescent="0.15">
      <c r="G36725"/>
      <c r="H36725"/>
      <c r="I36725"/>
      <c r="J36725"/>
      <c r="K36725"/>
      <c r="L36725" s="172"/>
    </row>
    <row r="36726" spans="7:12" x14ac:dyDescent="0.15">
      <c r="G36726"/>
      <c r="H36726"/>
      <c r="I36726"/>
      <c r="J36726"/>
      <c r="K36726"/>
      <c r="L36726" s="172"/>
    </row>
    <row r="36727" spans="7:12" x14ac:dyDescent="0.15">
      <c r="G36727"/>
      <c r="H36727"/>
      <c r="I36727"/>
      <c r="J36727"/>
      <c r="K36727"/>
      <c r="L36727" s="172"/>
    </row>
    <row r="36728" spans="7:12" x14ac:dyDescent="0.15">
      <c r="G36728"/>
      <c r="H36728"/>
      <c r="I36728"/>
      <c r="J36728"/>
      <c r="K36728"/>
      <c r="L36728" s="172"/>
    </row>
    <row r="36729" spans="7:12" x14ac:dyDescent="0.15">
      <c r="G36729"/>
      <c r="H36729"/>
      <c r="I36729"/>
      <c r="J36729"/>
      <c r="K36729"/>
      <c r="L36729" s="172"/>
    </row>
    <row r="36730" spans="7:12" x14ac:dyDescent="0.15">
      <c r="G36730"/>
      <c r="H36730"/>
      <c r="I36730"/>
      <c r="J36730"/>
      <c r="K36730"/>
      <c r="L36730" s="172"/>
    </row>
    <row r="36731" spans="7:12" x14ac:dyDescent="0.15">
      <c r="G36731"/>
      <c r="H36731"/>
      <c r="I36731"/>
      <c r="J36731"/>
      <c r="K36731"/>
      <c r="L36731" s="172"/>
    </row>
    <row r="36732" spans="7:12" x14ac:dyDescent="0.15">
      <c r="G36732"/>
      <c r="H36732"/>
      <c r="I36732"/>
      <c r="J36732"/>
      <c r="K36732"/>
      <c r="L36732" s="172"/>
    </row>
    <row r="36733" spans="7:12" x14ac:dyDescent="0.15">
      <c r="G36733"/>
      <c r="H36733"/>
      <c r="I36733"/>
      <c r="J36733"/>
      <c r="K36733"/>
      <c r="L36733" s="172"/>
    </row>
    <row r="36734" spans="7:12" x14ac:dyDescent="0.15">
      <c r="G36734"/>
      <c r="H36734"/>
      <c r="I36734"/>
      <c r="J36734"/>
      <c r="K36734"/>
      <c r="L36734" s="172"/>
    </row>
    <row r="36735" spans="7:12" x14ac:dyDescent="0.15">
      <c r="G36735"/>
      <c r="H36735"/>
      <c r="I36735"/>
      <c r="J36735"/>
      <c r="K36735"/>
      <c r="L36735" s="172"/>
    </row>
    <row r="36736" spans="7:12" x14ac:dyDescent="0.15">
      <c r="G36736"/>
      <c r="H36736"/>
      <c r="I36736"/>
      <c r="J36736"/>
      <c r="K36736"/>
      <c r="L36736" s="172"/>
    </row>
    <row r="36737" spans="7:12" x14ac:dyDescent="0.15">
      <c r="G36737"/>
      <c r="H36737"/>
      <c r="I36737"/>
      <c r="J36737"/>
      <c r="K36737"/>
      <c r="L36737" s="172"/>
    </row>
    <row r="36738" spans="7:12" x14ac:dyDescent="0.15">
      <c r="G36738"/>
      <c r="H36738"/>
      <c r="I36738"/>
      <c r="J36738"/>
      <c r="K36738"/>
      <c r="L36738" s="172"/>
    </row>
    <row r="36739" spans="7:12" x14ac:dyDescent="0.15">
      <c r="G36739"/>
      <c r="H36739"/>
      <c r="I36739"/>
      <c r="J36739"/>
      <c r="K36739"/>
      <c r="L36739" s="172"/>
    </row>
    <row r="36740" spans="7:12" x14ac:dyDescent="0.15">
      <c r="G36740"/>
      <c r="H36740"/>
      <c r="I36740"/>
      <c r="J36740"/>
      <c r="K36740"/>
      <c r="L36740" s="172"/>
    </row>
    <row r="36741" spans="7:12" x14ac:dyDescent="0.15">
      <c r="G36741"/>
      <c r="H36741"/>
      <c r="I36741"/>
      <c r="J36741"/>
      <c r="K36741"/>
      <c r="L36741" s="172"/>
    </row>
    <row r="36742" spans="7:12" x14ac:dyDescent="0.15">
      <c r="G36742"/>
      <c r="H36742"/>
      <c r="I36742"/>
      <c r="J36742"/>
      <c r="K36742"/>
      <c r="L36742" s="172"/>
    </row>
    <row r="36743" spans="7:12" x14ac:dyDescent="0.15">
      <c r="G36743"/>
      <c r="H36743"/>
      <c r="I36743"/>
      <c r="J36743"/>
      <c r="K36743"/>
      <c r="L36743" s="172"/>
    </row>
    <row r="36744" spans="7:12" x14ac:dyDescent="0.15">
      <c r="G36744"/>
      <c r="H36744"/>
      <c r="I36744"/>
      <c r="J36744"/>
      <c r="K36744"/>
      <c r="L36744" s="172"/>
    </row>
    <row r="36745" spans="7:12" x14ac:dyDescent="0.15">
      <c r="G36745"/>
      <c r="H36745"/>
      <c r="I36745"/>
      <c r="J36745"/>
      <c r="K36745"/>
      <c r="L36745" s="172"/>
    </row>
    <row r="36746" spans="7:12" x14ac:dyDescent="0.15">
      <c r="G36746"/>
      <c r="H36746"/>
      <c r="I36746"/>
      <c r="J36746"/>
      <c r="K36746"/>
      <c r="L36746" s="172"/>
    </row>
    <row r="36747" spans="7:12" x14ac:dyDescent="0.15">
      <c r="G36747"/>
      <c r="H36747"/>
      <c r="I36747"/>
      <c r="J36747"/>
      <c r="K36747"/>
      <c r="L36747" s="172"/>
    </row>
    <row r="36748" spans="7:12" x14ac:dyDescent="0.15">
      <c r="G36748"/>
      <c r="H36748"/>
      <c r="I36748"/>
      <c r="J36748"/>
      <c r="K36748"/>
      <c r="L36748" s="172"/>
    </row>
    <row r="36749" spans="7:12" x14ac:dyDescent="0.15">
      <c r="G36749"/>
      <c r="H36749"/>
      <c r="I36749"/>
      <c r="J36749"/>
      <c r="K36749"/>
      <c r="L36749" s="172"/>
    </row>
    <row r="36750" spans="7:12" x14ac:dyDescent="0.15">
      <c r="G36750"/>
      <c r="H36750"/>
      <c r="I36750"/>
      <c r="J36750"/>
      <c r="K36750"/>
      <c r="L36750" s="172"/>
    </row>
    <row r="36751" spans="7:12" x14ac:dyDescent="0.15">
      <c r="G36751"/>
      <c r="H36751"/>
      <c r="I36751"/>
      <c r="J36751"/>
      <c r="K36751"/>
      <c r="L36751" s="172"/>
    </row>
    <row r="36752" spans="7:12" x14ac:dyDescent="0.15">
      <c r="G36752"/>
      <c r="H36752"/>
      <c r="I36752"/>
      <c r="J36752"/>
      <c r="K36752"/>
      <c r="L36752" s="172"/>
    </row>
    <row r="36753" spans="7:12" x14ac:dyDescent="0.15">
      <c r="G36753"/>
      <c r="H36753"/>
      <c r="I36753"/>
      <c r="J36753"/>
      <c r="K36753"/>
      <c r="L36753" s="172"/>
    </row>
    <row r="36754" spans="7:12" x14ac:dyDescent="0.15">
      <c r="G36754"/>
      <c r="H36754"/>
      <c r="I36754"/>
      <c r="J36754"/>
      <c r="K36754"/>
      <c r="L36754" s="172"/>
    </row>
    <row r="36755" spans="7:12" x14ac:dyDescent="0.15">
      <c r="G36755"/>
      <c r="H36755"/>
      <c r="I36755"/>
      <c r="J36755"/>
      <c r="K36755"/>
      <c r="L36755" s="172"/>
    </row>
    <row r="36756" spans="7:12" x14ac:dyDescent="0.15">
      <c r="G36756"/>
      <c r="H36756"/>
      <c r="I36756"/>
      <c r="J36756"/>
      <c r="K36756"/>
      <c r="L36756" s="172"/>
    </row>
    <row r="36757" spans="7:12" x14ac:dyDescent="0.15">
      <c r="G36757"/>
      <c r="H36757"/>
      <c r="I36757"/>
      <c r="J36757"/>
      <c r="K36757"/>
      <c r="L36757" s="172"/>
    </row>
    <row r="36758" spans="7:12" x14ac:dyDescent="0.15">
      <c r="G36758"/>
      <c r="H36758"/>
      <c r="I36758"/>
      <c r="J36758"/>
      <c r="K36758"/>
      <c r="L36758" s="172"/>
    </row>
    <row r="36759" spans="7:12" x14ac:dyDescent="0.15">
      <c r="G36759"/>
      <c r="H36759"/>
      <c r="I36759"/>
      <c r="J36759"/>
      <c r="K36759"/>
      <c r="L36759" s="172"/>
    </row>
    <row r="36760" spans="7:12" x14ac:dyDescent="0.15">
      <c r="G36760"/>
      <c r="H36760"/>
      <c r="I36760"/>
      <c r="J36760"/>
      <c r="K36760"/>
      <c r="L36760" s="172"/>
    </row>
    <row r="36761" spans="7:12" x14ac:dyDescent="0.15">
      <c r="G36761"/>
      <c r="H36761"/>
      <c r="I36761"/>
      <c r="J36761"/>
      <c r="K36761"/>
      <c r="L36761" s="172"/>
    </row>
    <row r="36762" spans="7:12" x14ac:dyDescent="0.15">
      <c r="G36762"/>
      <c r="H36762"/>
      <c r="I36762"/>
      <c r="J36762"/>
      <c r="K36762"/>
      <c r="L36762" s="172"/>
    </row>
    <row r="36763" spans="7:12" x14ac:dyDescent="0.15">
      <c r="G36763"/>
      <c r="H36763"/>
      <c r="I36763"/>
      <c r="J36763"/>
      <c r="K36763"/>
      <c r="L36763" s="172"/>
    </row>
    <row r="36764" spans="7:12" x14ac:dyDescent="0.15">
      <c r="G36764"/>
      <c r="H36764"/>
      <c r="I36764"/>
      <c r="J36764"/>
      <c r="K36764"/>
      <c r="L36764" s="172"/>
    </row>
    <row r="36765" spans="7:12" x14ac:dyDescent="0.15">
      <c r="G36765"/>
      <c r="H36765"/>
      <c r="I36765"/>
      <c r="J36765"/>
      <c r="K36765"/>
      <c r="L36765" s="172"/>
    </row>
    <row r="36766" spans="7:12" x14ac:dyDescent="0.15">
      <c r="G36766"/>
      <c r="H36766"/>
      <c r="I36766"/>
      <c r="J36766"/>
      <c r="K36766"/>
      <c r="L36766" s="172"/>
    </row>
    <row r="36767" spans="7:12" x14ac:dyDescent="0.15">
      <c r="G36767"/>
      <c r="H36767"/>
      <c r="I36767"/>
      <c r="J36767"/>
      <c r="K36767"/>
      <c r="L36767" s="172"/>
    </row>
    <row r="36768" spans="7:12" x14ac:dyDescent="0.15">
      <c r="G36768"/>
      <c r="H36768"/>
      <c r="I36768"/>
      <c r="J36768"/>
      <c r="K36768"/>
      <c r="L36768" s="172"/>
    </row>
    <row r="36769" spans="7:12" x14ac:dyDescent="0.15">
      <c r="G36769"/>
      <c r="H36769"/>
      <c r="I36769"/>
      <c r="J36769"/>
      <c r="K36769"/>
      <c r="L36769" s="172"/>
    </row>
    <row r="36770" spans="7:12" x14ac:dyDescent="0.15">
      <c r="G36770"/>
      <c r="H36770"/>
      <c r="I36770"/>
      <c r="J36770"/>
      <c r="K36770"/>
      <c r="L36770" s="172"/>
    </row>
    <row r="36771" spans="7:12" x14ac:dyDescent="0.15">
      <c r="G36771"/>
      <c r="H36771"/>
      <c r="I36771"/>
      <c r="J36771"/>
      <c r="K36771"/>
      <c r="L36771" s="172"/>
    </row>
    <row r="36772" spans="7:12" x14ac:dyDescent="0.15">
      <c r="G36772"/>
      <c r="H36772"/>
      <c r="I36772"/>
      <c r="J36772"/>
      <c r="K36772"/>
      <c r="L36772" s="172"/>
    </row>
    <row r="36773" spans="7:12" x14ac:dyDescent="0.15">
      <c r="G36773"/>
      <c r="H36773"/>
      <c r="I36773"/>
      <c r="J36773"/>
      <c r="K36773"/>
      <c r="L36773" s="172"/>
    </row>
    <row r="36774" spans="7:12" x14ac:dyDescent="0.15">
      <c r="G36774"/>
      <c r="H36774"/>
      <c r="I36774"/>
      <c r="J36774"/>
      <c r="K36774"/>
      <c r="L36774" s="172"/>
    </row>
    <row r="36775" spans="7:12" x14ac:dyDescent="0.15">
      <c r="G36775"/>
      <c r="H36775"/>
      <c r="I36775"/>
      <c r="J36775"/>
      <c r="K36775"/>
      <c r="L36775" s="172"/>
    </row>
    <row r="36776" spans="7:12" x14ac:dyDescent="0.15">
      <c r="G36776"/>
      <c r="H36776"/>
      <c r="I36776"/>
      <c r="J36776"/>
      <c r="K36776"/>
      <c r="L36776" s="172"/>
    </row>
    <row r="36777" spans="7:12" x14ac:dyDescent="0.15">
      <c r="G36777"/>
      <c r="H36777"/>
      <c r="I36777"/>
      <c r="J36777"/>
      <c r="K36777"/>
      <c r="L36777" s="172"/>
    </row>
    <row r="36778" spans="7:12" x14ac:dyDescent="0.15">
      <c r="G36778"/>
      <c r="H36778"/>
      <c r="I36778"/>
      <c r="J36778"/>
      <c r="K36778"/>
      <c r="L36778" s="172"/>
    </row>
    <row r="36779" spans="7:12" x14ac:dyDescent="0.15">
      <c r="G36779"/>
      <c r="H36779"/>
      <c r="I36779"/>
      <c r="J36779"/>
      <c r="K36779"/>
      <c r="L36779" s="172"/>
    </row>
    <row r="36780" spans="7:12" x14ac:dyDescent="0.15">
      <c r="G36780"/>
      <c r="H36780"/>
      <c r="I36780"/>
      <c r="J36780"/>
      <c r="K36780"/>
      <c r="L36780" s="172"/>
    </row>
    <row r="36781" spans="7:12" x14ac:dyDescent="0.15">
      <c r="G36781"/>
      <c r="H36781"/>
      <c r="I36781"/>
      <c r="J36781"/>
      <c r="K36781"/>
      <c r="L36781" s="172"/>
    </row>
    <row r="36782" spans="7:12" x14ac:dyDescent="0.15">
      <c r="G36782"/>
      <c r="H36782"/>
      <c r="I36782"/>
      <c r="J36782"/>
      <c r="K36782"/>
      <c r="L36782" s="172"/>
    </row>
    <row r="36783" spans="7:12" x14ac:dyDescent="0.15">
      <c r="G36783"/>
      <c r="H36783"/>
      <c r="I36783"/>
      <c r="J36783"/>
      <c r="K36783"/>
      <c r="L36783" s="172"/>
    </row>
    <row r="36784" spans="7:12" x14ac:dyDescent="0.15">
      <c r="G36784"/>
      <c r="H36784"/>
      <c r="I36784"/>
      <c r="J36784"/>
      <c r="K36784"/>
      <c r="L36784" s="172"/>
    </row>
    <row r="36785" spans="7:12" x14ac:dyDescent="0.15">
      <c r="G36785"/>
      <c r="H36785"/>
      <c r="I36785"/>
      <c r="J36785"/>
      <c r="K36785"/>
      <c r="L36785" s="172"/>
    </row>
    <row r="36786" spans="7:12" x14ac:dyDescent="0.15">
      <c r="G36786"/>
      <c r="H36786"/>
      <c r="I36786"/>
      <c r="J36786"/>
      <c r="K36786"/>
      <c r="L36786" s="172"/>
    </row>
    <row r="36787" spans="7:12" x14ac:dyDescent="0.15">
      <c r="G36787"/>
      <c r="H36787"/>
      <c r="I36787"/>
      <c r="J36787"/>
      <c r="K36787"/>
      <c r="L36787" s="172"/>
    </row>
    <row r="36788" spans="7:12" x14ac:dyDescent="0.15">
      <c r="G36788"/>
      <c r="H36788"/>
      <c r="I36788"/>
      <c r="J36788"/>
      <c r="K36788"/>
      <c r="L36788" s="172"/>
    </row>
    <row r="36789" spans="7:12" x14ac:dyDescent="0.15">
      <c r="G36789"/>
      <c r="H36789"/>
      <c r="I36789"/>
      <c r="J36789"/>
      <c r="K36789"/>
      <c r="L36789" s="172"/>
    </row>
    <row r="36790" spans="7:12" x14ac:dyDescent="0.15">
      <c r="G36790"/>
      <c r="H36790"/>
      <c r="I36790"/>
      <c r="J36790"/>
      <c r="K36790"/>
      <c r="L36790" s="172"/>
    </row>
    <row r="36791" spans="7:12" x14ac:dyDescent="0.15">
      <c r="G36791"/>
      <c r="H36791"/>
      <c r="I36791"/>
      <c r="J36791"/>
      <c r="K36791"/>
      <c r="L36791" s="172"/>
    </row>
    <row r="36792" spans="7:12" x14ac:dyDescent="0.15">
      <c r="G36792"/>
      <c r="H36792"/>
      <c r="I36792"/>
      <c r="J36792"/>
      <c r="K36792"/>
      <c r="L36792" s="172"/>
    </row>
    <row r="36793" spans="7:12" x14ac:dyDescent="0.15">
      <c r="G36793"/>
      <c r="H36793"/>
      <c r="I36793"/>
      <c r="J36793"/>
      <c r="K36793"/>
      <c r="L36793" s="172"/>
    </row>
    <row r="36794" spans="7:12" x14ac:dyDescent="0.15">
      <c r="G36794"/>
      <c r="H36794"/>
      <c r="I36794"/>
      <c r="J36794"/>
      <c r="K36794"/>
      <c r="L36794" s="172"/>
    </row>
    <row r="36795" spans="7:12" x14ac:dyDescent="0.15">
      <c r="G36795"/>
      <c r="H36795"/>
      <c r="I36795"/>
      <c r="J36795"/>
      <c r="K36795"/>
      <c r="L36795" s="172"/>
    </row>
    <row r="36796" spans="7:12" x14ac:dyDescent="0.15">
      <c r="G36796"/>
      <c r="H36796"/>
      <c r="I36796"/>
      <c r="J36796"/>
      <c r="K36796"/>
      <c r="L36796" s="172"/>
    </row>
    <row r="36797" spans="7:12" x14ac:dyDescent="0.15">
      <c r="G36797"/>
      <c r="H36797"/>
      <c r="I36797"/>
      <c r="J36797"/>
      <c r="K36797"/>
      <c r="L36797" s="172"/>
    </row>
    <row r="36798" spans="7:12" x14ac:dyDescent="0.15">
      <c r="G36798"/>
      <c r="H36798"/>
      <c r="I36798"/>
      <c r="J36798"/>
      <c r="K36798"/>
      <c r="L36798" s="172"/>
    </row>
    <row r="36799" spans="7:12" x14ac:dyDescent="0.15">
      <c r="G36799"/>
      <c r="H36799"/>
      <c r="I36799"/>
      <c r="J36799"/>
      <c r="K36799"/>
      <c r="L36799" s="172"/>
    </row>
    <row r="36800" spans="7:12" x14ac:dyDescent="0.15">
      <c r="G36800"/>
      <c r="H36800"/>
      <c r="I36800"/>
      <c r="J36800"/>
      <c r="K36800"/>
      <c r="L36800" s="172"/>
    </row>
    <row r="36801" spans="7:12" x14ac:dyDescent="0.15">
      <c r="G36801"/>
      <c r="H36801"/>
      <c r="I36801"/>
      <c r="J36801"/>
      <c r="K36801"/>
      <c r="L36801" s="172"/>
    </row>
    <row r="36802" spans="7:12" x14ac:dyDescent="0.15">
      <c r="G36802"/>
      <c r="H36802"/>
      <c r="I36802"/>
      <c r="J36802"/>
      <c r="K36802"/>
      <c r="L36802" s="172"/>
    </row>
    <row r="36803" spans="7:12" x14ac:dyDescent="0.15">
      <c r="G36803"/>
      <c r="H36803"/>
      <c r="I36803"/>
      <c r="J36803"/>
      <c r="K36803"/>
      <c r="L36803" s="172"/>
    </row>
    <row r="36804" spans="7:12" x14ac:dyDescent="0.15">
      <c r="G36804"/>
      <c r="H36804"/>
      <c r="I36804"/>
      <c r="J36804"/>
      <c r="K36804"/>
      <c r="L36804" s="172"/>
    </row>
    <row r="36805" spans="7:12" x14ac:dyDescent="0.15">
      <c r="G36805"/>
      <c r="H36805"/>
      <c r="I36805"/>
      <c r="J36805"/>
      <c r="K36805"/>
      <c r="L36805" s="172"/>
    </row>
    <row r="36806" spans="7:12" x14ac:dyDescent="0.15">
      <c r="G36806"/>
      <c r="H36806"/>
      <c r="I36806"/>
      <c r="J36806"/>
      <c r="K36806"/>
      <c r="L36806" s="172"/>
    </row>
    <row r="36807" spans="7:12" x14ac:dyDescent="0.15">
      <c r="G36807"/>
      <c r="H36807"/>
      <c r="I36807"/>
      <c r="J36807"/>
      <c r="K36807"/>
      <c r="L36807" s="172"/>
    </row>
    <row r="36808" spans="7:12" x14ac:dyDescent="0.15">
      <c r="G36808"/>
      <c r="H36808"/>
      <c r="I36808"/>
      <c r="J36808"/>
      <c r="K36808"/>
      <c r="L36808" s="172"/>
    </row>
    <row r="36809" spans="7:12" x14ac:dyDescent="0.15">
      <c r="G36809"/>
      <c r="H36809"/>
      <c r="I36809"/>
      <c r="J36809"/>
      <c r="K36809"/>
      <c r="L36809" s="172"/>
    </row>
    <row r="36810" spans="7:12" x14ac:dyDescent="0.15">
      <c r="G36810"/>
      <c r="H36810"/>
      <c r="I36810"/>
      <c r="J36810"/>
      <c r="K36810"/>
      <c r="L36810" s="172"/>
    </row>
    <row r="36811" spans="7:12" x14ac:dyDescent="0.15">
      <c r="G36811"/>
      <c r="H36811"/>
      <c r="I36811"/>
      <c r="J36811"/>
      <c r="K36811"/>
      <c r="L36811" s="172"/>
    </row>
    <row r="36812" spans="7:12" x14ac:dyDescent="0.15">
      <c r="G36812"/>
      <c r="H36812"/>
      <c r="I36812"/>
      <c r="J36812"/>
      <c r="K36812"/>
      <c r="L36812" s="172"/>
    </row>
    <row r="36813" spans="7:12" x14ac:dyDescent="0.15">
      <c r="G36813"/>
      <c r="H36813"/>
      <c r="I36813"/>
      <c r="J36813"/>
      <c r="K36813"/>
      <c r="L36813" s="172"/>
    </row>
    <row r="36814" spans="7:12" x14ac:dyDescent="0.15">
      <c r="G36814"/>
      <c r="H36814"/>
      <c r="I36814"/>
      <c r="J36814"/>
      <c r="K36814"/>
      <c r="L36814" s="172"/>
    </row>
    <row r="36815" spans="7:12" x14ac:dyDescent="0.15">
      <c r="G36815"/>
      <c r="H36815"/>
      <c r="I36815"/>
      <c r="J36815"/>
      <c r="K36815"/>
      <c r="L36815" s="172"/>
    </row>
    <row r="36816" spans="7:12" x14ac:dyDescent="0.15">
      <c r="G36816"/>
      <c r="H36816"/>
      <c r="I36816"/>
      <c r="J36816"/>
      <c r="K36816"/>
      <c r="L36816" s="172"/>
    </row>
    <row r="36817" spans="7:12" x14ac:dyDescent="0.15">
      <c r="G36817"/>
      <c r="H36817"/>
      <c r="I36817"/>
      <c r="J36817"/>
      <c r="K36817"/>
      <c r="L36817" s="172"/>
    </row>
    <row r="36818" spans="7:12" x14ac:dyDescent="0.15">
      <c r="G36818"/>
      <c r="H36818"/>
      <c r="I36818"/>
      <c r="J36818"/>
      <c r="K36818"/>
      <c r="L36818" s="172"/>
    </row>
    <row r="36819" spans="7:12" x14ac:dyDescent="0.15">
      <c r="G36819"/>
      <c r="H36819"/>
      <c r="I36819"/>
      <c r="J36819"/>
      <c r="K36819"/>
      <c r="L36819" s="172"/>
    </row>
    <row r="36820" spans="7:12" x14ac:dyDescent="0.15">
      <c r="G36820"/>
      <c r="H36820"/>
      <c r="I36820"/>
      <c r="J36820"/>
      <c r="K36820"/>
      <c r="L36820" s="172"/>
    </row>
    <row r="36821" spans="7:12" x14ac:dyDescent="0.15">
      <c r="G36821"/>
      <c r="H36821"/>
      <c r="I36821"/>
      <c r="J36821"/>
      <c r="K36821"/>
      <c r="L36821" s="172"/>
    </row>
    <row r="36822" spans="7:12" x14ac:dyDescent="0.15">
      <c r="G36822"/>
      <c r="H36822"/>
      <c r="I36822"/>
      <c r="J36822"/>
      <c r="K36822"/>
      <c r="L36822" s="172"/>
    </row>
    <row r="36823" spans="7:12" x14ac:dyDescent="0.15">
      <c r="G36823"/>
      <c r="H36823"/>
      <c r="I36823"/>
      <c r="J36823"/>
      <c r="K36823"/>
      <c r="L36823" s="172"/>
    </row>
    <row r="36824" spans="7:12" x14ac:dyDescent="0.15">
      <c r="G36824"/>
      <c r="H36824"/>
      <c r="I36824"/>
      <c r="J36824"/>
      <c r="K36824"/>
      <c r="L36824" s="172"/>
    </row>
    <row r="36825" spans="7:12" x14ac:dyDescent="0.15">
      <c r="G36825"/>
      <c r="H36825"/>
      <c r="I36825"/>
      <c r="J36825"/>
      <c r="K36825"/>
      <c r="L36825" s="172"/>
    </row>
    <row r="36826" spans="7:12" x14ac:dyDescent="0.15">
      <c r="G36826"/>
      <c r="H36826"/>
      <c r="I36826"/>
      <c r="J36826"/>
      <c r="K36826"/>
      <c r="L36826" s="172"/>
    </row>
    <row r="36827" spans="7:12" x14ac:dyDescent="0.15">
      <c r="G36827"/>
      <c r="H36827"/>
      <c r="I36827"/>
      <c r="J36827"/>
      <c r="K36827"/>
      <c r="L36827" s="172"/>
    </row>
    <row r="36828" spans="7:12" x14ac:dyDescent="0.15">
      <c r="G36828"/>
      <c r="H36828"/>
      <c r="I36828"/>
      <c r="J36828"/>
      <c r="K36828"/>
      <c r="L36828" s="172"/>
    </row>
    <row r="36829" spans="7:12" x14ac:dyDescent="0.15">
      <c r="G36829"/>
      <c r="H36829"/>
      <c r="I36829"/>
      <c r="J36829"/>
      <c r="K36829"/>
      <c r="L36829" s="172"/>
    </row>
    <row r="36830" spans="7:12" x14ac:dyDescent="0.15">
      <c r="G36830"/>
      <c r="H36830"/>
      <c r="I36830"/>
      <c r="J36830"/>
      <c r="K36830"/>
      <c r="L36830" s="172"/>
    </row>
    <row r="36831" spans="7:12" x14ac:dyDescent="0.15">
      <c r="G36831"/>
      <c r="H36831"/>
      <c r="I36831"/>
      <c r="J36831"/>
      <c r="K36831"/>
      <c r="L36831" s="172"/>
    </row>
    <row r="36832" spans="7:12" x14ac:dyDescent="0.15">
      <c r="G36832"/>
      <c r="H36832"/>
      <c r="I36832"/>
      <c r="J36832"/>
      <c r="K36832"/>
      <c r="L36832" s="172"/>
    </row>
    <row r="36833" spans="7:12" x14ac:dyDescent="0.15">
      <c r="G36833"/>
      <c r="H36833"/>
      <c r="I36833"/>
      <c r="J36833"/>
      <c r="K36833"/>
      <c r="L36833" s="172"/>
    </row>
    <row r="36834" spans="7:12" x14ac:dyDescent="0.15">
      <c r="G36834"/>
      <c r="H36834"/>
      <c r="I36834"/>
      <c r="J36834"/>
      <c r="K36834"/>
      <c r="L36834" s="172"/>
    </row>
    <row r="36835" spans="7:12" x14ac:dyDescent="0.15">
      <c r="G36835"/>
      <c r="H36835"/>
      <c r="I36835"/>
      <c r="J36835"/>
      <c r="K36835"/>
      <c r="L36835" s="172"/>
    </row>
    <row r="36836" spans="7:12" x14ac:dyDescent="0.15">
      <c r="G36836"/>
      <c r="H36836"/>
      <c r="I36836"/>
      <c r="J36836"/>
      <c r="K36836"/>
      <c r="L36836" s="172"/>
    </row>
    <row r="36837" spans="7:12" x14ac:dyDescent="0.15">
      <c r="G36837"/>
      <c r="H36837"/>
      <c r="I36837"/>
      <c r="J36837"/>
      <c r="K36837"/>
      <c r="L36837" s="172"/>
    </row>
    <row r="36838" spans="7:12" x14ac:dyDescent="0.15">
      <c r="G36838"/>
      <c r="H36838"/>
      <c r="I36838"/>
      <c r="J36838"/>
      <c r="K36838"/>
      <c r="L36838" s="172"/>
    </row>
    <row r="36839" spans="7:12" x14ac:dyDescent="0.15">
      <c r="G36839"/>
      <c r="H36839"/>
      <c r="I36839"/>
      <c r="J36839"/>
      <c r="K36839"/>
      <c r="L36839" s="172"/>
    </row>
    <row r="36840" spans="7:12" x14ac:dyDescent="0.15">
      <c r="G36840"/>
      <c r="H36840"/>
      <c r="I36840"/>
      <c r="J36840"/>
      <c r="K36840"/>
      <c r="L36840" s="172"/>
    </row>
    <row r="36841" spans="7:12" x14ac:dyDescent="0.15">
      <c r="G36841"/>
      <c r="H36841"/>
      <c r="I36841"/>
      <c r="J36841"/>
      <c r="K36841"/>
      <c r="L36841" s="172"/>
    </row>
    <row r="36842" spans="7:12" x14ac:dyDescent="0.15">
      <c r="G36842"/>
      <c r="H36842"/>
      <c r="I36842"/>
      <c r="J36842"/>
      <c r="K36842"/>
      <c r="L36842" s="172"/>
    </row>
    <row r="36843" spans="7:12" x14ac:dyDescent="0.15">
      <c r="G36843"/>
      <c r="H36843"/>
      <c r="I36843"/>
      <c r="J36843"/>
      <c r="K36843"/>
      <c r="L36843" s="172"/>
    </row>
    <row r="36844" spans="7:12" x14ac:dyDescent="0.15">
      <c r="G36844"/>
      <c r="H36844"/>
      <c r="I36844"/>
      <c r="J36844"/>
      <c r="K36844"/>
      <c r="L36844" s="172"/>
    </row>
    <row r="36845" spans="7:12" x14ac:dyDescent="0.15">
      <c r="G36845"/>
      <c r="H36845"/>
      <c r="I36845"/>
      <c r="J36845"/>
      <c r="K36845"/>
      <c r="L36845" s="172"/>
    </row>
    <row r="36846" spans="7:12" x14ac:dyDescent="0.15">
      <c r="G36846"/>
      <c r="H36846"/>
      <c r="I36846"/>
      <c r="J36846"/>
      <c r="K36846"/>
      <c r="L36846" s="172"/>
    </row>
    <row r="36847" spans="7:12" x14ac:dyDescent="0.15">
      <c r="G36847"/>
      <c r="H36847"/>
      <c r="I36847"/>
      <c r="J36847"/>
      <c r="K36847"/>
      <c r="L36847" s="172"/>
    </row>
    <row r="36848" spans="7:12" x14ac:dyDescent="0.15">
      <c r="G36848"/>
      <c r="H36848"/>
      <c r="I36848"/>
      <c r="J36848"/>
      <c r="K36848"/>
      <c r="L36848" s="172"/>
    </row>
    <row r="36849" spans="7:12" x14ac:dyDescent="0.15">
      <c r="G36849"/>
      <c r="H36849"/>
      <c r="I36849"/>
      <c r="J36849"/>
      <c r="K36849"/>
      <c r="L36849" s="172"/>
    </row>
    <row r="36850" spans="7:12" x14ac:dyDescent="0.15">
      <c r="G36850"/>
      <c r="H36850"/>
      <c r="I36850"/>
      <c r="J36850"/>
      <c r="K36850"/>
      <c r="L36850" s="172"/>
    </row>
    <row r="36851" spans="7:12" x14ac:dyDescent="0.15">
      <c r="G36851"/>
      <c r="H36851"/>
      <c r="I36851"/>
      <c r="J36851"/>
      <c r="K36851"/>
      <c r="L36851" s="172"/>
    </row>
    <row r="36852" spans="7:12" x14ac:dyDescent="0.15">
      <c r="G36852"/>
      <c r="H36852"/>
      <c r="I36852"/>
      <c r="J36852"/>
      <c r="K36852"/>
      <c r="L36852" s="172"/>
    </row>
    <row r="36853" spans="7:12" x14ac:dyDescent="0.15">
      <c r="G36853"/>
      <c r="H36853"/>
      <c r="I36853"/>
      <c r="J36853"/>
      <c r="K36853"/>
      <c r="L36853" s="172"/>
    </row>
    <row r="36854" spans="7:12" x14ac:dyDescent="0.15">
      <c r="G36854"/>
      <c r="H36854"/>
      <c r="I36854"/>
      <c r="J36854"/>
      <c r="K36854"/>
      <c r="L36854" s="172"/>
    </row>
    <row r="36855" spans="7:12" x14ac:dyDescent="0.15">
      <c r="G36855"/>
      <c r="H36855"/>
      <c r="I36855"/>
      <c r="J36855"/>
      <c r="K36855"/>
      <c r="L36855" s="172"/>
    </row>
    <row r="36856" spans="7:12" x14ac:dyDescent="0.15">
      <c r="G36856"/>
      <c r="H36856"/>
      <c r="I36856"/>
      <c r="J36856"/>
      <c r="K36856"/>
      <c r="L36856" s="172"/>
    </row>
    <row r="36857" spans="7:12" x14ac:dyDescent="0.15">
      <c r="G36857"/>
      <c r="H36857"/>
      <c r="I36857"/>
      <c r="J36857"/>
      <c r="K36857"/>
      <c r="L36857" s="172"/>
    </row>
    <row r="36858" spans="7:12" x14ac:dyDescent="0.15">
      <c r="G36858"/>
      <c r="H36858"/>
      <c r="I36858"/>
      <c r="J36858"/>
      <c r="K36858"/>
      <c r="L36858" s="172"/>
    </row>
    <row r="36859" spans="7:12" x14ac:dyDescent="0.15">
      <c r="G36859"/>
      <c r="H36859"/>
      <c r="I36859"/>
      <c r="J36859"/>
      <c r="K36859"/>
      <c r="L36859" s="172"/>
    </row>
    <row r="36860" spans="7:12" x14ac:dyDescent="0.15">
      <c r="G36860"/>
      <c r="H36860"/>
      <c r="I36860"/>
      <c r="J36860"/>
      <c r="K36860"/>
      <c r="L36860" s="172"/>
    </row>
    <row r="36861" spans="7:12" x14ac:dyDescent="0.15">
      <c r="G36861"/>
      <c r="H36861"/>
      <c r="I36861"/>
      <c r="J36861"/>
      <c r="K36861"/>
      <c r="L36861" s="172"/>
    </row>
    <row r="36862" spans="7:12" x14ac:dyDescent="0.15">
      <c r="G36862"/>
      <c r="H36862"/>
      <c r="I36862"/>
      <c r="J36862"/>
      <c r="K36862"/>
      <c r="L36862" s="172"/>
    </row>
    <row r="36863" spans="7:12" x14ac:dyDescent="0.15">
      <c r="G36863"/>
      <c r="H36863"/>
      <c r="I36863"/>
      <c r="J36863"/>
      <c r="K36863"/>
      <c r="L36863" s="172"/>
    </row>
    <row r="36864" spans="7:12" x14ac:dyDescent="0.15">
      <c r="G36864"/>
      <c r="H36864"/>
      <c r="I36864"/>
      <c r="J36864"/>
      <c r="K36864"/>
      <c r="L36864" s="172"/>
    </row>
    <row r="36865" spans="7:12" x14ac:dyDescent="0.15">
      <c r="G36865"/>
      <c r="H36865"/>
      <c r="I36865"/>
      <c r="J36865"/>
      <c r="K36865"/>
      <c r="L36865" s="172"/>
    </row>
    <row r="36866" spans="7:12" x14ac:dyDescent="0.15">
      <c r="G36866"/>
      <c r="H36866"/>
      <c r="I36866"/>
      <c r="J36866"/>
      <c r="K36866"/>
      <c r="L36866" s="172"/>
    </row>
    <row r="36867" spans="7:12" x14ac:dyDescent="0.15">
      <c r="G36867"/>
      <c r="H36867"/>
      <c r="I36867"/>
      <c r="J36867"/>
      <c r="K36867"/>
      <c r="L36867" s="172"/>
    </row>
    <row r="36868" spans="7:12" x14ac:dyDescent="0.15">
      <c r="G36868"/>
      <c r="H36868"/>
      <c r="I36868"/>
      <c r="J36868"/>
      <c r="K36868"/>
      <c r="L36868" s="172"/>
    </row>
    <row r="36869" spans="7:12" x14ac:dyDescent="0.15">
      <c r="G36869"/>
      <c r="H36869"/>
      <c r="I36869"/>
      <c r="J36869"/>
      <c r="K36869"/>
      <c r="L36869" s="172"/>
    </row>
    <row r="36870" spans="7:12" x14ac:dyDescent="0.15">
      <c r="G36870"/>
      <c r="H36870"/>
      <c r="I36870"/>
      <c r="J36870"/>
      <c r="K36870"/>
      <c r="L36870" s="172"/>
    </row>
    <row r="36871" spans="7:12" x14ac:dyDescent="0.15">
      <c r="G36871"/>
      <c r="H36871"/>
      <c r="I36871"/>
      <c r="J36871"/>
      <c r="K36871"/>
      <c r="L36871" s="172"/>
    </row>
    <row r="36872" spans="7:12" x14ac:dyDescent="0.15">
      <c r="G36872"/>
      <c r="H36872"/>
      <c r="I36872"/>
      <c r="J36872"/>
      <c r="K36872"/>
      <c r="L36872" s="172"/>
    </row>
    <row r="36873" spans="7:12" x14ac:dyDescent="0.15">
      <c r="G36873"/>
      <c r="H36873"/>
      <c r="I36873"/>
      <c r="J36873"/>
      <c r="K36873"/>
      <c r="L36873" s="172"/>
    </row>
    <row r="36874" spans="7:12" x14ac:dyDescent="0.15">
      <c r="G36874"/>
      <c r="H36874"/>
      <c r="I36874"/>
      <c r="J36874"/>
      <c r="K36874"/>
      <c r="L36874" s="172"/>
    </row>
    <row r="36875" spans="7:12" x14ac:dyDescent="0.15">
      <c r="G36875"/>
      <c r="H36875"/>
      <c r="I36875"/>
      <c r="J36875"/>
      <c r="K36875"/>
      <c r="L36875" s="172"/>
    </row>
    <row r="36876" spans="7:12" x14ac:dyDescent="0.15">
      <c r="G36876"/>
      <c r="H36876"/>
      <c r="I36876"/>
      <c r="J36876"/>
      <c r="K36876"/>
      <c r="L36876" s="172"/>
    </row>
    <row r="36877" spans="7:12" x14ac:dyDescent="0.15">
      <c r="G36877"/>
      <c r="H36877"/>
      <c r="I36877"/>
      <c r="J36877"/>
      <c r="K36877"/>
      <c r="L36877" s="172"/>
    </row>
    <row r="36878" spans="7:12" x14ac:dyDescent="0.15">
      <c r="G36878"/>
      <c r="H36878"/>
      <c r="I36878"/>
      <c r="J36878"/>
      <c r="K36878"/>
      <c r="L36878" s="172"/>
    </row>
    <row r="36879" spans="7:12" x14ac:dyDescent="0.15">
      <c r="G36879"/>
      <c r="H36879"/>
      <c r="I36879"/>
      <c r="J36879"/>
      <c r="K36879"/>
      <c r="L36879" s="172"/>
    </row>
    <row r="36880" spans="7:12" x14ac:dyDescent="0.15">
      <c r="G36880"/>
      <c r="H36880"/>
      <c r="I36880"/>
      <c r="J36880"/>
      <c r="K36880"/>
      <c r="L36880" s="172"/>
    </row>
    <row r="36881" spans="7:12" x14ac:dyDescent="0.15">
      <c r="G36881"/>
      <c r="H36881"/>
      <c r="I36881"/>
      <c r="J36881"/>
      <c r="K36881"/>
      <c r="L36881" s="172"/>
    </row>
    <row r="36882" spans="7:12" x14ac:dyDescent="0.15">
      <c r="G36882"/>
      <c r="H36882"/>
      <c r="I36882"/>
      <c r="J36882"/>
      <c r="K36882"/>
      <c r="L36882" s="172"/>
    </row>
    <row r="36883" spans="7:12" x14ac:dyDescent="0.15">
      <c r="G36883"/>
      <c r="H36883"/>
      <c r="I36883"/>
      <c r="J36883"/>
      <c r="K36883"/>
      <c r="L36883" s="172"/>
    </row>
    <row r="36884" spans="7:12" x14ac:dyDescent="0.15">
      <c r="G36884"/>
      <c r="H36884"/>
      <c r="I36884"/>
      <c r="J36884"/>
      <c r="K36884"/>
      <c r="L36884" s="172"/>
    </row>
    <row r="36885" spans="7:12" x14ac:dyDescent="0.15">
      <c r="G36885"/>
      <c r="H36885"/>
      <c r="I36885"/>
      <c r="J36885"/>
      <c r="K36885"/>
      <c r="L36885" s="172"/>
    </row>
    <row r="36886" spans="7:12" x14ac:dyDescent="0.15">
      <c r="G36886"/>
      <c r="H36886"/>
      <c r="I36886"/>
      <c r="J36886"/>
      <c r="K36886"/>
      <c r="L36886" s="172"/>
    </row>
    <row r="36887" spans="7:12" x14ac:dyDescent="0.15">
      <c r="G36887"/>
      <c r="H36887"/>
      <c r="I36887"/>
      <c r="J36887"/>
      <c r="K36887"/>
      <c r="L36887" s="172"/>
    </row>
    <row r="36888" spans="7:12" x14ac:dyDescent="0.15">
      <c r="G36888"/>
      <c r="H36888"/>
      <c r="I36888"/>
      <c r="J36888"/>
      <c r="K36888"/>
      <c r="L36888" s="172"/>
    </row>
    <row r="36889" spans="7:12" x14ac:dyDescent="0.15">
      <c r="G36889"/>
      <c r="H36889"/>
      <c r="I36889"/>
      <c r="J36889"/>
      <c r="K36889"/>
      <c r="L36889" s="172"/>
    </row>
    <row r="36890" spans="7:12" x14ac:dyDescent="0.15">
      <c r="G36890"/>
      <c r="H36890"/>
      <c r="I36890"/>
      <c r="J36890"/>
      <c r="K36890"/>
      <c r="L36890" s="172"/>
    </row>
    <row r="36891" spans="7:12" x14ac:dyDescent="0.15">
      <c r="G36891"/>
      <c r="H36891"/>
      <c r="I36891"/>
      <c r="J36891"/>
      <c r="K36891"/>
      <c r="L36891" s="172"/>
    </row>
    <row r="36892" spans="7:12" x14ac:dyDescent="0.15">
      <c r="G36892"/>
      <c r="H36892"/>
      <c r="I36892"/>
      <c r="J36892"/>
      <c r="K36892"/>
      <c r="L36892" s="172"/>
    </row>
    <row r="36893" spans="7:12" x14ac:dyDescent="0.15">
      <c r="G36893"/>
      <c r="H36893"/>
      <c r="I36893"/>
      <c r="J36893"/>
      <c r="K36893"/>
      <c r="L36893" s="172"/>
    </row>
    <row r="36894" spans="7:12" x14ac:dyDescent="0.15">
      <c r="G36894"/>
      <c r="H36894"/>
      <c r="I36894"/>
      <c r="J36894"/>
      <c r="K36894"/>
      <c r="L36894" s="172"/>
    </row>
    <row r="36895" spans="7:12" x14ac:dyDescent="0.15">
      <c r="G36895"/>
      <c r="H36895"/>
      <c r="I36895"/>
      <c r="J36895"/>
      <c r="K36895"/>
      <c r="L36895" s="172"/>
    </row>
    <row r="36896" spans="7:12" x14ac:dyDescent="0.15">
      <c r="G36896"/>
      <c r="H36896"/>
      <c r="I36896"/>
      <c r="J36896"/>
      <c r="K36896"/>
      <c r="L36896" s="172"/>
    </row>
    <row r="36897" spans="7:12" x14ac:dyDescent="0.15">
      <c r="G36897"/>
      <c r="H36897"/>
      <c r="I36897"/>
      <c r="J36897"/>
      <c r="K36897"/>
      <c r="L36897" s="172"/>
    </row>
    <row r="36898" spans="7:12" x14ac:dyDescent="0.15">
      <c r="G36898"/>
      <c r="H36898"/>
      <c r="I36898"/>
      <c r="J36898"/>
      <c r="K36898"/>
      <c r="L36898" s="172"/>
    </row>
    <row r="36899" spans="7:12" x14ac:dyDescent="0.15">
      <c r="G36899"/>
      <c r="H36899"/>
      <c r="I36899"/>
      <c r="J36899"/>
      <c r="K36899"/>
      <c r="L36899" s="172"/>
    </row>
    <row r="36900" spans="7:12" x14ac:dyDescent="0.15">
      <c r="G36900"/>
      <c r="H36900"/>
      <c r="I36900"/>
      <c r="J36900"/>
      <c r="K36900"/>
      <c r="L36900" s="172"/>
    </row>
    <row r="36901" spans="7:12" x14ac:dyDescent="0.15">
      <c r="G36901"/>
      <c r="H36901"/>
      <c r="I36901"/>
      <c r="J36901"/>
      <c r="K36901"/>
      <c r="L36901" s="172"/>
    </row>
    <row r="36902" spans="7:12" x14ac:dyDescent="0.15">
      <c r="G36902"/>
      <c r="H36902"/>
      <c r="I36902"/>
      <c r="J36902"/>
      <c r="K36902"/>
      <c r="L36902" s="172"/>
    </row>
    <row r="36903" spans="7:12" x14ac:dyDescent="0.15">
      <c r="G36903"/>
      <c r="H36903"/>
      <c r="I36903"/>
      <c r="J36903"/>
      <c r="K36903"/>
      <c r="L36903" s="172"/>
    </row>
    <row r="36904" spans="7:12" x14ac:dyDescent="0.15">
      <c r="G36904"/>
      <c r="H36904"/>
      <c r="I36904"/>
      <c r="J36904"/>
      <c r="K36904"/>
      <c r="L36904" s="172"/>
    </row>
    <row r="36905" spans="7:12" x14ac:dyDescent="0.15">
      <c r="G36905"/>
      <c r="H36905"/>
      <c r="I36905"/>
      <c r="J36905"/>
      <c r="K36905"/>
      <c r="L36905" s="172"/>
    </row>
    <row r="36906" spans="7:12" x14ac:dyDescent="0.15">
      <c r="G36906"/>
      <c r="H36906"/>
      <c r="I36906"/>
      <c r="J36906"/>
      <c r="K36906"/>
      <c r="L36906" s="172"/>
    </row>
    <row r="36907" spans="7:12" x14ac:dyDescent="0.15">
      <c r="G36907"/>
      <c r="H36907"/>
      <c r="I36907"/>
      <c r="J36907"/>
      <c r="K36907"/>
      <c r="L36907" s="172"/>
    </row>
    <row r="36908" spans="7:12" x14ac:dyDescent="0.15">
      <c r="G36908"/>
      <c r="H36908"/>
      <c r="I36908"/>
      <c r="J36908"/>
      <c r="K36908"/>
      <c r="L36908" s="172"/>
    </row>
    <row r="36909" spans="7:12" x14ac:dyDescent="0.15">
      <c r="G36909"/>
      <c r="H36909"/>
      <c r="I36909"/>
      <c r="J36909"/>
      <c r="K36909"/>
      <c r="L36909" s="172"/>
    </row>
    <row r="36910" spans="7:12" x14ac:dyDescent="0.15">
      <c r="G36910"/>
      <c r="H36910"/>
      <c r="I36910"/>
      <c r="J36910"/>
      <c r="K36910"/>
      <c r="L36910" s="172"/>
    </row>
    <row r="36911" spans="7:12" x14ac:dyDescent="0.15">
      <c r="G36911"/>
      <c r="H36911"/>
      <c r="I36911"/>
      <c r="J36911"/>
      <c r="K36911"/>
      <c r="L36911" s="172"/>
    </row>
    <row r="36912" spans="7:12" x14ac:dyDescent="0.15">
      <c r="G36912"/>
      <c r="H36912"/>
      <c r="I36912"/>
      <c r="J36912"/>
      <c r="K36912"/>
      <c r="L36912" s="172"/>
    </row>
    <row r="36913" spans="7:12" x14ac:dyDescent="0.15">
      <c r="G36913"/>
      <c r="H36913"/>
      <c r="I36913"/>
      <c r="J36913"/>
      <c r="K36913"/>
      <c r="L36913" s="172"/>
    </row>
    <row r="36914" spans="7:12" x14ac:dyDescent="0.15">
      <c r="G36914"/>
      <c r="H36914"/>
      <c r="I36914"/>
      <c r="J36914"/>
      <c r="K36914"/>
      <c r="L36914" s="172"/>
    </row>
    <row r="36915" spans="7:12" x14ac:dyDescent="0.15">
      <c r="G36915"/>
      <c r="H36915"/>
      <c r="I36915"/>
      <c r="J36915"/>
      <c r="K36915"/>
      <c r="L36915" s="172"/>
    </row>
    <row r="36916" spans="7:12" x14ac:dyDescent="0.15">
      <c r="G36916"/>
      <c r="H36916"/>
      <c r="I36916"/>
      <c r="J36916"/>
      <c r="K36916"/>
      <c r="L36916" s="172"/>
    </row>
    <row r="36917" spans="7:12" x14ac:dyDescent="0.15">
      <c r="G36917"/>
      <c r="H36917"/>
      <c r="I36917"/>
      <c r="J36917"/>
      <c r="K36917"/>
      <c r="L36917" s="172"/>
    </row>
    <row r="36918" spans="7:12" x14ac:dyDescent="0.15">
      <c r="G36918"/>
      <c r="H36918"/>
      <c r="I36918"/>
      <c r="J36918"/>
      <c r="K36918"/>
      <c r="L36918" s="172"/>
    </row>
    <row r="36919" spans="7:12" x14ac:dyDescent="0.15">
      <c r="G36919"/>
      <c r="H36919"/>
      <c r="I36919"/>
      <c r="J36919"/>
      <c r="K36919"/>
      <c r="L36919" s="172"/>
    </row>
    <row r="36920" spans="7:12" x14ac:dyDescent="0.15">
      <c r="G36920"/>
      <c r="H36920"/>
      <c r="I36920"/>
      <c r="J36920"/>
      <c r="K36920"/>
      <c r="L36920" s="172"/>
    </row>
    <row r="36921" spans="7:12" x14ac:dyDescent="0.15">
      <c r="G36921"/>
      <c r="H36921"/>
      <c r="I36921"/>
      <c r="J36921"/>
      <c r="K36921"/>
      <c r="L36921" s="172"/>
    </row>
    <row r="36922" spans="7:12" x14ac:dyDescent="0.15">
      <c r="G36922"/>
      <c r="H36922"/>
      <c r="I36922"/>
      <c r="J36922"/>
      <c r="K36922"/>
      <c r="L36922" s="172"/>
    </row>
    <row r="36923" spans="7:12" x14ac:dyDescent="0.15">
      <c r="G36923"/>
      <c r="H36923"/>
      <c r="I36923"/>
      <c r="J36923"/>
      <c r="K36923"/>
      <c r="L36923" s="172"/>
    </row>
    <row r="36924" spans="7:12" x14ac:dyDescent="0.15">
      <c r="G36924"/>
      <c r="H36924"/>
      <c r="I36924"/>
      <c r="J36924"/>
      <c r="K36924"/>
      <c r="L36924" s="172"/>
    </row>
    <row r="36925" spans="7:12" x14ac:dyDescent="0.15">
      <c r="G36925"/>
      <c r="H36925"/>
      <c r="I36925"/>
      <c r="J36925"/>
      <c r="K36925"/>
      <c r="L36925" s="172"/>
    </row>
    <row r="36926" spans="7:12" x14ac:dyDescent="0.15">
      <c r="G36926"/>
      <c r="H36926"/>
      <c r="I36926"/>
      <c r="J36926"/>
      <c r="K36926"/>
      <c r="L36926" s="172"/>
    </row>
    <row r="36927" spans="7:12" x14ac:dyDescent="0.15">
      <c r="G36927"/>
      <c r="H36927"/>
      <c r="I36927"/>
      <c r="J36927"/>
      <c r="K36927"/>
      <c r="L36927" s="172"/>
    </row>
    <row r="36928" spans="7:12" x14ac:dyDescent="0.15">
      <c r="G36928"/>
      <c r="H36928"/>
      <c r="I36928"/>
      <c r="J36928"/>
      <c r="K36928"/>
      <c r="L36928" s="172"/>
    </row>
    <row r="36929" spans="7:12" x14ac:dyDescent="0.15">
      <c r="G36929"/>
      <c r="H36929"/>
      <c r="I36929"/>
      <c r="J36929"/>
      <c r="K36929"/>
      <c r="L36929" s="172"/>
    </row>
    <row r="36930" spans="7:12" x14ac:dyDescent="0.15">
      <c r="G36930"/>
      <c r="H36930"/>
      <c r="I36930"/>
      <c r="J36930"/>
      <c r="K36930"/>
      <c r="L36930" s="172"/>
    </row>
    <row r="36931" spans="7:12" x14ac:dyDescent="0.15">
      <c r="G36931"/>
      <c r="H36931"/>
      <c r="I36931"/>
      <c r="J36931"/>
      <c r="K36931"/>
      <c r="L36931" s="172"/>
    </row>
    <row r="36932" spans="7:12" x14ac:dyDescent="0.15">
      <c r="G36932"/>
      <c r="H36932"/>
      <c r="I36932"/>
      <c r="J36932"/>
      <c r="K36932"/>
      <c r="L36932" s="172"/>
    </row>
    <row r="36933" spans="7:12" x14ac:dyDescent="0.15">
      <c r="G36933"/>
      <c r="H36933"/>
      <c r="I36933"/>
      <c r="J36933"/>
      <c r="K36933"/>
      <c r="L36933" s="172"/>
    </row>
    <row r="36934" spans="7:12" x14ac:dyDescent="0.15">
      <c r="G36934"/>
      <c r="H36934"/>
      <c r="I36934"/>
      <c r="J36934"/>
      <c r="K36934"/>
      <c r="L36934" s="172"/>
    </row>
    <row r="36935" spans="7:12" x14ac:dyDescent="0.15">
      <c r="G36935"/>
      <c r="H36935"/>
      <c r="I36935"/>
      <c r="J36935"/>
      <c r="K36935"/>
      <c r="L36935" s="172"/>
    </row>
    <row r="36936" spans="7:12" x14ac:dyDescent="0.15">
      <c r="G36936"/>
      <c r="H36936"/>
      <c r="I36936"/>
      <c r="J36936"/>
      <c r="K36936"/>
      <c r="L36936" s="172"/>
    </row>
    <row r="36937" spans="7:12" x14ac:dyDescent="0.15">
      <c r="G36937"/>
      <c r="H36937"/>
      <c r="I36937"/>
      <c r="J36937"/>
      <c r="K36937"/>
      <c r="L36937" s="172"/>
    </row>
    <row r="36938" spans="7:12" x14ac:dyDescent="0.15">
      <c r="G36938"/>
      <c r="H36938"/>
      <c r="I36938"/>
      <c r="J36938"/>
      <c r="K36938"/>
      <c r="L36938" s="172"/>
    </row>
    <row r="36939" spans="7:12" x14ac:dyDescent="0.15">
      <c r="G36939"/>
      <c r="H36939"/>
      <c r="I36939"/>
      <c r="J36939"/>
      <c r="K36939"/>
      <c r="L36939" s="172"/>
    </row>
    <row r="36940" spans="7:12" x14ac:dyDescent="0.15">
      <c r="G36940"/>
      <c r="H36940"/>
      <c r="I36940"/>
      <c r="J36940"/>
      <c r="K36940"/>
      <c r="L36940" s="172"/>
    </row>
    <row r="36941" spans="7:12" x14ac:dyDescent="0.15">
      <c r="G36941"/>
      <c r="H36941"/>
      <c r="I36941"/>
      <c r="J36941"/>
      <c r="K36941"/>
      <c r="L36941" s="172"/>
    </row>
    <row r="36942" spans="7:12" x14ac:dyDescent="0.15">
      <c r="G36942"/>
      <c r="H36942"/>
      <c r="I36942"/>
      <c r="J36942"/>
      <c r="K36942"/>
      <c r="L36942" s="172"/>
    </row>
    <row r="36943" spans="7:12" x14ac:dyDescent="0.15">
      <c r="G36943"/>
      <c r="H36943"/>
      <c r="I36943"/>
      <c r="J36943"/>
      <c r="K36943"/>
      <c r="L36943" s="172"/>
    </row>
    <row r="36944" spans="7:12" x14ac:dyDescent="0.15">
      <c r="G36944"/>
      <c r="H36944"/>
      <c r="I36944"/>
      <c r="J36944"/>
      <c r="K36944"/>
      <c r="L36944" s="172"/>
    </row>
    <row r="36945" spans="7:12" x14ac:dyDescent="0.15">
      <c r="G36945"/>
      <c r="H36945"/>
      <c r="I36945"/>
      <c r="J36945"/>
      <c r="K36945"/>
      <c r="L36945" s="172"/>
    </row>
    <row r="36946" spans="7:12" x14ac:dyDescent="0.15">
      <c r="G36946"/>
      <c r="H36946"/>
      <c r="I36946"/>
      <c r="J36946"/>
      <c r="K36946"/>
      <c r="L36946" s="172"/>
    </row>
    <row r="36947" spans="7:12" x14ac:dyDescent="0.15">
      <c r="G36947"/>
      <c r="H36947"/>
      <c r="I36947"/>
      <c r="J36947"/>
      <c r="K36947"/>
      <c r="L36947" s="172"/>
    </row>
    <row r="36948" spans="7:12" x14ac:dyDescent="0.15">
      <c r="G36948"/>
      <c r="H36948"/>
      <c r="I36948"/>
      <c r="J36948"/>
      <c r="K36948"/>
      <c r="L36948" s="172"/>
    </row>
    <row r="36949" spans="7:12" x14ac:dyDescent="0.15">
      <c r="G36949"/>
      <c r="H36949"/>
      <c r="I36949"/>
      <c r="J36949"/>
      <c r="K36949"/>
      <c r="L36949" s="172"/>
    </row>
    <row r="36950" spans="7:12" x14ac:dyDescent="0.15">
      <c r="G36950"/>
      <c r="H36950"/>
      <c r="I36950"/>
      <c r="J36950"/>
      <c r="K36950"/>
      <c r="L36950" s="172"/>
    </row>
    <row r="36951" spans="7:12" x14ac:dyDescent="0.15">
      <c r="G36951"/>
      <c r="H36951"/>
      <c r="I36951"/>
      <c r="J36951"/>
      <c r="K36951"/>
      <c r="L36951" s="172"/>
    </row>
    <row r="36952" spans="7:12" x14ac:dyDescent="0.15">
      <c r="G36952"/>
      <c r="H36952"/>
      <c r="I36952"/>
      <c r="J36952"/>
      <c r="K36952"/>
      <c r="L36952" s="172"/>
    </row>
    <row r="36953" spans="7:12" x14ac:dyDescent="0.15">
      <c r="G36953"/>
      <c r="H36953"/>
      <c r="I36953"/>
      <c r="J36953"/>
      <c r="K36953"/>
      <c r="L36953" s="172"/>
    </row>
    <row r="36954" spans="7:12" x14ac:dyDescent="0.15">
      <c r="G36954"/>
      <c r="H36954"/>
      <c r="I36954"/>
      <c r="J36954"/>
      <c r="K36954"/>
      <c r="L36954" s="172"/>
    </row>
    <row r="36955" spans="7:12" x14ac:dyDescent="0.15">
      <c r="G36955"/>
      <c r="H36955"/>
      <c r="I36955"/>
      <c r="J36955"/>
      <c r="K36955"/>
      <c r="L36955" s="172"/>
    </row>
    <row r="36956" spans="7:12" x14ac:dyDescent="0.15">
      <c r="G36956"/>
      <c r="H36956"/>
      <c r="I36956"/>
      <c r="J36956"/>
      <c r="K36956"/>
      <c r="L36956" s="172"/>
    </row>
    <row r="36957" spans="7:12" x14ac:dyDescent="0.15">
      <c r="G36957"/>
      <c r="H36957"/>
      <c r="I36957"/>
      <c r="J36957"/>
      <c r="K36957"/>
      <c r="L36957" s="172"/>
    </row>
    <row r="36958" spans="7:12" x14ac:dyDescent="0.15">
      <c r="G36958"/>
      <c r="H36958"/>
      <c r="I36958"/>
      <c r="J36958"/>
      <c r="K36958"/>
      <c r="L36958" s="172"/>
    </row>
    <row r="36959" spans="7:12" x14ac:dyDescent="0.15">
      <c r="G36959"/>
      <c r="H36959"/>
      <c r="I36959"/>
      <c r="J36959"/>
      <c r="K36959"/>
      <c r="L36959" s="172"/>
    </row>
    <row r="36960" spans="7:12" x14ac:dyDescent="0.15">
      <c r="G36960"/>
      <c r="H36960"/>
      <c r="I36960"/>
      <c r="J36960"/>
      <c r="K36960"/>
      <c r="L36960" s="172"/>
    </row>
    <row r="36961" spans="7:12" x14ac:dyDescent="0.15">
      <c r="G36961"/>
      <c r="H36961"/>
      <c r="I36961"/>
      <c r="J36961"/>
      <c r="K36961"/>
      <c r="L36961" s="172"/>
    </row>
    <row r="36962" spans="7:12" x14ac:dyDescent="0.15">
      <c r="G36962"/>
      <c r="H36962"/>
      <c r="I36962"/>
      <c r="J36962"/>
      <c r="K36962"/>
      <c r="L36962" s="172"/>
    </row>
    <row r="36963" spans="7:12" x14ac:dyDescent="0.15">
      <c r="G36963"/>
      <c r="H36963"/>
      <c r="I36963"/>
      <c r="J36963"/>
      <c r="K36963"/>
      <c r="L36963" s="172"/>
    </row>
    <row r="36964" spans="7:12" x14ac:dyDescent="0.15">
      <c r="G36964"/>
      <c r="H36964"/>
      <c r="I36964"/>
      <c r="J36964"/>
      <c r="K36964"/>
      <c r="L36964" s="172"/>
    </row>
    <row r="36965" spans="7:12" x14ac:dyDescent="0.15">
      <c r="G36965"/>
      <c r="H36965"/>
      <c r="I36965"/>
      <c r="J36965"/>
      <c r="K36965"/>
      <c r="L36965" s="172"/>
    </row>
    <row r="36966" spans="7:12" x14ac:dyDescent="0.15">
      <c r="G36966"/>
      <c r="H36966"/>
      <c r="I36966"/>
      <c r="J36966"/>
      <c r="K36966"/>
      <c r="L36966" s="172"/>
    </row>
    <row r="36967" spans="7:12" x14ac:dyDescent="0.15">
      <c r="G36967"/>
      <c r="H36967"/>
      <c r="I36967"/>
      <c r="J36967"/>
      <c r="K36967"/>
      <c r="L36967" s="172"/>
    </row>
    <row r="36968" spans="7:12" x14ac:dyDescent="0.15">
      <c r="G36968"/>
      <c r="H36968"/>
      <c r="I36968"/>
      <c r="J36968"/>
      <c r="K36968"/>
      <c r="L36968" s="172"/>
    </row>
    <row r="36969" spans="7:12" x14ac:dyDescent="0.15">
      <c r="G36969"/>
      <c r="H36969"/>
      <c r="I36969"/>
      <c r="J36969"/>
      <c r="K36969"/>
      <c r="L36969" s="172"/>
    </row>
    <row r="36970" spans="7:12" x14ac:dyDescent="0.15">
      <c r="G36970"/>
      <c r="H36970"/>
      <c r="I36970"/>
      <c r="J36970"/>
      <c r="K36970"/>
      <c r="L36970" s="172"/>
    </row>
    <row r="36971" spans="7:12" x14ac:dyDescent="0.15">
      <c r="G36971"/>
      <c r="H36971"/>
      <c r="I36971"/>
      <c r="J36971"/>
      <c r="K36971"/>
      <c r="L36971" s="172"/>
    </row>
    <row r="36972" spans="7:12" x14ac:dyDescent="0.15">
      <c r="G36972"/>
      <c r="H36972"/>
      <c r="I36972"/>
      <c r="J36972"/>
      <c r="K36972"/>
      <c r="L36972" s="172"/>
    </row>
    <row r="36973" spans="7:12" x14ac:dyDescent="0.15">
      <c r="G36973"/>
      <c r="H36973"/>
      <c r="I36973"/>
      <c r="J36973"/>
      <c r="K36973"/>
      <c r="L36973" s="172"/>
    </row>
    <row r="36974" spans="7:12" x14ac:dyDescent="0.15">
      <c r="G36974"/>
      <c r="H36974"/>
      <c r="I36974"/>
      <c r="J36974"/>
      <c r="K36974"/>
      <c r="L36974" s="172"/>
    </row>
    <row r="36975" spans="7:12" x14ac:dyDescent="0.15">
      <c r="G36975"/>
      <c r="H36975"/>
      <c r="I36975"/>
      <c r="J36975"/>
      <c r="K36975"/>
      <c r="L36975" s="172"/>
    </row>
    <row r="36976" spans="7:12" x14ac:dyDescent="0.15">
      <c r="G36976"/>
      <c r="H36976"/>
      <c r="I36976"/>
      <c r="J36976"/>
      <c r="K36976"/>
      <c r="L36976" s="172"/>
    </row>
    <row r="36977" spans="7:12" x14ac:dyDescent="0.15">
      <c r="G36977"/>
      <c r="H36977"/>
      <c r="I36977"/>
      <c r="J36977"/>
      <c r="K36977"/>
      <c r="L36977" s="172"/>
    </row>
    <row r="36978" spans="7:12" x14ac:dyDescent="0.15">
      <c r="G36978"/>
      <c r="H36978"/>
      <c r="I36978"/>
      <c r="J36978"/>
      <c r="K36978"/>
      <c r="L36978" s="172"/>
    </row>
    <row r="36979" spans="7:12" x14ac:dyDescent="0.15">
      <c r="G36979"/>
      <c r="H36979"/>
      <c r="I36979"/>
      <c r="J36979"/>
      <c r="K36979"/>
      <c r="L36979" s="172"/>
    </row>
    <row r="36980" spans="7:12" x14ac:dyDescent="0.15">
      <c r="G36980"/>
      <c r="H36980"/>
      <c r="I36980"/>
      <c r="J36980"/>
      <c r="K36980"/>
      <c r="L36980" s="172"/>
    </row>
    <row r="36981" spans="7:12" x14ac:dyDescent="0.15">
      <c r="G36981"/>
      <c r="H36981"/>
      <c r="I36981"/>
      <c r="J36981"/>
      <c r="K36981"/>
      <c r="L36981" s="172"/>
    </row>
    <row r="36982" spans="7:12" x14ac:dyDescent="0.15">
      <c r="G36982"/>
      <c r="H36982"/>
      <c r="I36982"/>
      <c r="J36982"/>
      <c r="K36982"/>
      <c r="L36982" s="172"/>
    </row>
    <row r="36983" spans="7:12" x14ac:dyDescent="0.15">
      <c r="G36983"/>
      <c r="H36983"/>
      <c r="I36983"/>
      <c r="J36983"/>
      <c r="K36983"/>
      <c r="L36983" s="172"/>
    </row>
    <row r="36984" spans="7:12" x14ac:dyDescent="0.15">
      <c r="G36984"/>
      <c r="H36984"/>
      <c r="I36984"/>
      <c r="J36984"/>
      <c r="K36984"/>
      <c r="L36984" s="172"/>
    </row>
    <row r="36985" spans="7:12" x14ac:dyDescent="0.15">
      <c r="G36985"/>
      <c r="H36985"/>
      <c r="I36985"/>
      <c r="J36985"/>
      <c r="K36985"/>
      <c r="L36985" s="172"/>
    </row>
    <row r="36986" spans="7:12" x14ac:dyDescent="0.15">
      <c r="G36986"/>
      <c r="H36986"/>
      <c r="I36986"/>
      <c r="J36986"/>
      <c r="K36986"/>
      <c r="L36986" s="172"/>
    </row>
    <row r="36987" spans="7:12" x14ac:dyDescent="0.15">
      <c r="G36987"/>
      <c r="H36987"/>
      <c r="I36987"/>
      <c r="J36987"/>
      <c r="K36987"/>
      <c r="L36987" s="172"/>
    </row>
    <row r="36988" spans="7:12" x14ac:dyDescent="0.15">
      <c r="G36988"/>
      <c r="H36988"/>
      <c r="I36988"/>
      <c r="J36988"/>
      <c r="K36988"/>
      <c r="L36988" s="172"/>
    </row>
    <row r="36989" spans="7:12" x14ac:dyDescent="0.15">
      <c r="G36989"/>
      <c r="H36989"/>
      <c r="I36989"/>
      <c r="J36989"/>
      <c r="K36989"/>
      <c r="L36989" s="172"/>
    </row>
    <row r="36990" spans="7:12" x14ac:dyDescent="0.15">
      <c r="G36990"/>
      <c r="H36990"/>
      <c r="I36990"/>
      <c r="J36990"/>
      <c r="K36990"/>
      <c r="L36990" s="172"/>
    </row>
    <row r="36991" spans="7:12" x14ac:dyDescent="0.15">
      <c r="G36991"/>
      <c r="H36991"/>
      <c r="I36991"/>
      <c r="J36991"/>
      <c r="K36991"/>
      <c r="L36991" s="172"/>
    </row>
    <row r="36992" spans="7:12" x14ac:dyDescent="0.15">
      <c r="G36992"/>
      <c r="H36992"/>
      <c r="I36992"/>
      <c r="J36992"/>
      <c r="K36992"/>
      <c r="L36992" s="172"/>
    </row>
    <row r="36993" spans="7:12" x14ac:dyDescent="0.15">
      <c r="G36993"/>
      <c r="H36993"/>
      <c r="I36993"/>
      <c r="J36993"/>
      <c r="K36993"/>
      <c r="L36993" s="172"/>
    </row>
    <row r="36994" spans="7:12" x14ac:dyDescent="0.15">
      <c r="G36994"/>
      <c r="H36994"/>
      <c r="I36994"/>
      <c r="J36994"/>
      <c r="K36994"/>
      <c r="L36994" s="172"/>
    </row>
    <row r="36995" spans="7:12" x14ac:dyDescent="0.15">
      <c r="G36995"/>
      <c r="H36995"/>
      <c r="I36995"/>
      <c r="J36995"/>
      <c r="K36995"/>
      <c r="L36995" s="172"/>
    </row>
    <row r="36996" spans="7:12" x14ac:dyDescent="0.15">
      <c r="G36996"/>
      <c r="H36996"/>
      <c r="I36996"/>
      <c r="J36996"/>
      <c r="K36996"/>
      <c r="L36996" s="172"/>
    </row>
    <row r="36997" spans="7:12" x14ac:dyDescent="0.15">
      <c r="G36997"/>
      <c r="H36997"/>
      <c r="I36997"/>
      <c r="J36997"/>
      <c r="K36997"/>
      <c r="L36997" s="172"/>
    </row>
    <row r="36998" spans="7:12" x14ac:dyDescent="0.15">
      <c r="G36998"/>
      <c r="H36998"/>
      <c r="I36998"/>
      <c r="J36998"/>
      <c r="K36998"/>
      <c r="L36998" s="172"/>
    </row>
    <row r="36999" spans="7:12" x14ac:dyDescent="0.15">
      <c r="G36999"/>
      <c r="H36999"/>
      <c r="I36999"/>
      <c r="J36999"/>
      <c r="K36999"/>
      <c r="L36999" s="172"/>
    </row>
    <row r="37000" spans="7:12" x14ac:dyDescent="0.15">
      <c r="G37000"/>
      <c r="H37000"/>
      <c r="I37000"/>
      <c r="J37000"/>
      <c r="K37000"/>
      <c r="L37000" s="172"/>
    </row>
    <row r="37001" spans="7:12" x14ac:dyDescent="0.15">
      <c r="G37001"/>
      <c r="H37001"/>
      <c r="I37001"/>
      <c r="J37001"/>
      <c r="K37001"/>
      <c r="L37001" s="172"/>
    </row>
    <row r="37002" spans="7:12" x14ac:dyDescent="0.15">
      <c r="G37002"/>
      <c r="H37002"/>
      <c r="I37002"/>
      <c r="J37002"/>
      <c r="K37002"/>
      <c r="L37002" s="172"/>
    </row>
    <row r="37003" spans="7:12" x14ac:dyDescent="0.15">
      <c r="G37003"/>
      <c r="H37003"/>
      <c r="I37003"/>
      <c r="J37003"/>
      <c r="K37003"/>
      <c r="L37003" s="172"/>
    </row>
    <row r="37004" spans="7:12" x14ac:dyDescent="0.15">
      <c r="G37004"/>
      <c r="H37004"/>
      <c r="I37004"/>
      <c r="J37004"/>
      <c r="K37004"/>
      <c r="L37004" s="172"/>
    </row>
    <row r="37005" spans="7:12" x14ac:dyDescent="0.15">
      <c r="G37005"/>
      <c r="H37005"/>
      <c r="I37005"/>
      <c r="J37005"/>
      <c r="K37005"/>
      <c r="L37005" s="172"/>
    </row>
    <row r="37006" spans="7:12" x14ac:dyDescent="0.15">
      <c r="G37006"/>
      <c r="H37006"/>
      <c r="I37006"/>
      <c r="J37006"/>
      <c r="K37006"/>
      <c r="L37006" s="172"/>
    </row>
    <row r="37007" spans="7:12" x14ac:dyDescent="0.15">
      <c r="G37007"/>
      <c r="H37007"/>
      <c r="I37007"/>
      <c r="J37007"/>
      <c r="K37007"/>
      <c r="L37007" s="172"/>
    </row>
    <row r="37008" spans="7:12" x14ac:dyDescent="0.15">
      <c r="G37008"/>
      <c r="H37008"/>
      <c r="I37008"/>
      <c r="J37008"/>
      <c r="K37008"/>
      <c r="L37008" s="172"/>
    </row>
    <row r="37009" spans="7:12" x14ac:dyDescent="0.15">
      <c r="G37009"/>
      <c r="H37009"/>
      <c r="I37009"/>
      <c r="J37009"/>
      <c r="K37009"/>
      <c r="L37009" s="172"/>
    </row>
    <row r="37010" spans="7:12" x14ac:dyDescent="0.15">
      <c r="G37010"/>
      <c r="H37010"/>
      <c r="I37010"/>
      <c r="J37010"/>
      <c r="K37010"/>
      <c r="L37010" s="172"/>
    </row>
    <row r="37011" spans="7:12" x14ac:dyDescent="0.15">
      <c r="G37011"/>
      <c r="H37011"/>
      <c r="I37011"/>
      <c r="J37011"/>
      <c r="K37011"/>
      <c r="L37011" s="172"/>
    </row>
    <row r="37012" spans="7:12" x14ac:dyDescent="0.15">
      <c r="G37012"/>
      <c r="H37012"/>
      <c r="I37012"/>
      <c r="J37012"/>
      <c r="K37012"/>
      <c r="L37012" s="172"/>
    </row>
    <row r="37013" spans="7:12" x14ac:dyDescent="0.15">
      <c r="G37013"/>
      <c r="H37013"/>
      <c r="I37013"/>
      <c r="J37013"/>
      <c r="K37013"/>
      <c r="L37013" s="172"/>
    </row>
    <row r="37014" spans="7:12" x14ac:dyDescent="0.15">
      <c r="G37014"/>
      <c r="H37014"/>
      <c r="I37014"/>
      <c r="J37014"/>
      <c r="K37014"/>
      <c r="L37014" s="172"/>
    </row>
    <row r="37015" spans="7:12" x14ac:dyDescent="0.15">
      <c r="G37015"/>
      <c r="H37015"/>
      <c r="I37015"/>
      <c r="J37015"/>
      <c r="K37015"/>
      <c r="L37015" s="172"/>
    </row>
    <row r="37016" spans="7:12" x14ac:dyDescent="0.15">
      <c r="G37016"/>
      <c r="H37016"/>
      <c r="I37016"/>
      <c r="J37016"/>
      <c r="K37016"/>
      <c r="L37016" s="172"/>
    </row>
    <row r="37017" spans="7:12" x14ac:dyDescent="0.15">
      <c r="G37017"/>
      <c r="H37017"/>
      <c r="I37017"/>
      <c r="J37017"/>
      <c r="K37017"/>
      <c r="L37017" s="172"/>
    </row>
    <row r="37018" spans="7:12" x14ac:dyDescent="0.15">
      <c r="G37018"/>
      <c r="H37018"/>
      <c r="I37018"/>
      <c r="J37018"/>
      <c r="K37018"/>
      <c r="L37018" s="172"/>
    </row>
    <row r="37019" spans="7:12" x14ac:dyDescent="0.15">
      <c r="G37019"/>
      <c r="H37019"/>
      <c r="I37019"/>
      <c r="J37019"/>
      <c r="K37019"/>
      <c r="L37019" s="172"/>
    </row>
    <row r="37020" spans="7:12" x14ac:dyDescent="0.15">
      <c r="G37020"/>
      <c r="H37020"/>
      <c r="I37020"/>
      <c r="J37020"/>
      <c r="K37020"/>
      <c r="L37020" s="172"/>
    </row>
    <row r="37021" spans="7:12" x14ac:dyDescent="0.15">
      <c r="G37021"/>
      <c r="H37021"/>
      <c r="I37021"/>
      <c r="J37021"/>
      <c r="K37021"/>
      <c r="L37021" s="172"/>
    </row>
    <row r="37022" spans="7:12" x14ac:dyDescent="0.15">
      <c r="G37022"/>
      <c r="H37022"/>
      <c r="I37022"/>
      <c r="J37022"/>
      <c r="K37022"/>
      <c r="L37022" s="172"/>
    </row>
    <row r="37023" spans="7:12" x14ac:dyDescent="0.15">
      <c r="G37023"/>
      <c r="H37023"/>
      <c r="I37023"/>
      <c r="J37023"/>
      <c r="K37023"/>
      <c r="L37023" s="172"/>
    </row>
    <row r="37024" spans="7:12" x14ac:dyDescent="0.15">
      <c r="G37024"/>
      <c r="H37024"/>
      <c r="I37024"/>
      <c r="J37024"/>
      <c r="K37024"/>
      <c r="L37024" s="172"/>
    </row>
    <row r="37025" spans="7:12" x14ac:dyDescent="0.15">
      <c r="G37025"/>
      <c r="H37025"/>
      <c r="I37025"/>
      <c r="J37025"/>
      <c r="K37025"/>
      <c r="L37025" s="172"/>
    </row>
    <row r="37026" spans="7:12" x14ac:dyDescent="0.15">
      <c r="G37026"/>
      <c r="H37026"/>
      <c r="I37026"/>
      <c r="J37026"/>
      <c r="K37026"/>
      <c r="L37026" s="172"/>
    </row>
    <row r="37027" spans="7:12" x14ac:dyDescent="0.15">
      <c r="G37027"/>
      <c r="H37027"/>
      <c r="I37027"/>
      <c r="J37027"/>
      <c r="K37027"/>
      <c r="L37027" s="172"/>
    </row>
    <row r="37028" spans="7:12" x14ac:dyDescent="0.15">
      <c r="G37028"/>
      <c r="H37028"/>
      <c r="I37028"/>
      <c r="J37028"/>
      <c r="K37028"/>
      <c r="L37028" s="172"/>
    </row>
    <row r="37029" spans="7:12" x14ac:dyDescent="0.15">
      <c r="G37029"/>
      <c r="H37029"/>
      <c r="I37029"/>
      <c r="J37029"/>
      <c r="K37029"/>
      <c r="L37029" s="172"/>
    </row>
    <row r="37030" spans="7:12" x14ac:dyDescent="0.15">
      <c r="G37030"/>
      <c r="H37030"/>
      <c r="I37030"/>
      <c r="J37030"/>
      <c r="K37030"/>
      <c r="L37030" s="172"/>
    </row>
    <row r="37031" spans="7:12" x14ac:dyDescent="0.15">
      <c r="G37031"/>
      <c r="H37031"/>
      <c r="I37031"/>
      <c r="J37031"/>
      <c r="K37031"/>
      <c r="L37031" s="172"/>
    </row>
    <row r="37032" spans="7:12" x14ac:dyDescent="0.15">
      <c r="G37032"/>
      <c r="H37032"/>
      <c r="I37032"/>
      <c r="J37032"/>
      <c r="K37032"/>
      <c r="L37032" s="172"/>
    </row>
    <row r="37033" spans="7:12" x14ac:dyDescent="0.15">
      <c r="G37033"/>
      <c r="H37033"/>
      <c r="I37033"/>
      <c r="J37033"/>
      <c r="K37033"/>
      <c r="L37033" s="172"/>
    </row>
    <row r="37034" spans="7:12" x14ac:dyDescent="0.15">
      <c r="G37034"/>
      <c r="H37034"/>
      <c r="I37034"/>
      <c r="J37034"/>
      <c r="K37034"/>
      <c r="L37034" s="172"/>
    </row>
    <row r="37035" spans="7:12" x14ac:dyDescent="0.15">
      <c r="G37035"/>
      <c r="H37035"/>
      <c r="I37035"/>
      <c r="J37035"/>
      <c r="K37035"/>
      <c r="L37035" s="172"/>
    </row>
    <row r="37036" spans="7:12" x14ac:dyDescent="0.15">
      <c r="G37036"/>
      <c r="H37036"/>
      <c r="I37036"/>
      <c r="J37036"/>
      <c r="K37036"/>
      <c r="L37036" s="172"/>
    </row>
    <row r="37037" spans="7:12" x14ac:dyDescent="0.15">
      <c r="G37037"/>
      <c r="H37037"/>
      <c r="I37037"/>
      <c r="J37037"/>
      <c r="K37037"/>
      <c r="L37037" s="172"/>
    </row>
    <row r="37038" spans="7:12" x14ac:dyDescent="0.15">
      <c r="G37038"/>
      <c r="H37038"/>
      <c r="I37038"/>
      <c r="J37038"/>
      <c r="K37038"/>
      <c r="L37038" s="172"/>
    </row>
    <row r="37039" spans="7:12" x14ac:dyDescent="0.15">
      <c r="G37039"/>
      <c r="H37039"/>
      <c r="I37039"/>
      <c r="J37039"/>
      <c r="K37039"/>
      <c r="L37039" s="172"/>
    </row>
    <row r="37040" spans="7:12" x14ac:dyDescent="0.15">
      <c r="G37040"/>
      <c r="H37040"/>
      <c r="I37040"/>
      <c r="J37040"/>
      <c r="K37040"/>
      <c r="L37040" s="172"/>
    </row>
    <row r="37041" spans="7:12" x14ac:dyDescent="0.15">
      <c r="G37041"/>
      <c r="H37041"/>
      <c r="I37041"/>
      <c r="J37041"/>
      <c r="K37041"/>
      <c r="L37041" s="172"/>
    </row>
    <row r="37042" spans="7:12" x14ac:dyDescent="0.15">
      <c r="G37042"/>
      <c r="H37042"/>
      <c r="I37042"/>
      <c r="J37042"/>
      <c r="K37042"/>
      <c r="L37042" s="172"/>
    </row>
    <row r="37043" spans="7:12" x14ac:dyDescent="0.15">
      <c r="G37043"/>
      <c r="H37043"/>
      <c r="I37043"/>
      <c r="J37043"/>
      <c r="K37043"/>
      <c r="L37043" s="172"/>
    </row>
    <row r="37044" spans="7:12" x14ac:dyDescent="0.15">
      <c r="G37044"/>
      <c r="H37044"/>
      <c r="I37044"/>
      <c r="J37044"/>
      <c r="K37044"/>
      <c r="L37044" s="172"/>
    </row>
    <row r="37045" spans="7:12" x14ac:dyDescent="0.15">
      <c r="G37045"/>
      <c r="H37045"/>
      <c r="I37045"/>
      <c r="J37045"/>
      <c r="K37045"/>
      <c r="L37045" s="172"/>
    </row>
    <row r="37046" spans="7:12" x14ac:dyDescent="0.15">
      <c r="G37046"/>
      <c r="H37046"/>
      <c r="I37046"/>
      <c r="J37046"/>
      <c r="K37046"/>
      <c r="L37046" s="172"/>
    </row>
    <row r="37047" spans="7:12" x14ac:dyDescent="0.15">
      <c r="G37047"/>
      <c r="H37047"/>
      <c r="I37047"/>
      <c r="J37047"/>
      <c r="K37047"/>
      <c r="L37047" s="172"/>
    </row>
    <row r="37048" spans="7:12" x14ac:dyDescent="0.15">
      <c r="G37048"/>
      <c r="H37048"/>
      <c r="I37048"/>
      <c r="J37048"/>
      <c r="K37048"/>
      <c r="L37048" s="172"/>
    </row>
    <row r="37049" spans="7:12" x14ac:dyDescent="0.15">
      <c r="G37049"/>
      <c r="H37049"/>
      <c r="I37049"/>
      <c r="J37049"/>
      <c r="K37049"/>
      <c r="L37049" s="172"/>
    </row>
    <row r="37050" spans="7:12" x14ac:dyDescent="0.15">
      <c r="G37050"/>
      <c r="H37050"/>
      <c r="I37050"/>
      <c r="J37050"/>
      <c r="K37050"/>
      <c r="L37050" s="172"/>
    </row>
    <row r="37051" spans="7:12" x14ac:dyDescent="0.15">
      <c r="G37051"/>
      <c r="H37051"/>
      <c r="I37051"/>
      <c r="J37051"/>
      <c r="K37051"/>
      <c r="L37051" s="172"/>
    </row>
    <row r="37052" spans="7:12" x14ac:dyDescent="0.15">
      <c r="G37052"/>
      <c r="H37052"/>
      <c r="I37052"/>
      <c r="J37052"/>
      <c r="K37052"/>
      <c r="L37052" s="172"/>
    </row>
    <row r="37053" spans="7:12" x14ac:dyDescent="0.15">
      <c r="G37053"/>
      <c r="H37053"/>
      <c r="I37053"/>
      <c r="J37053"/>
      <c r="K37053"/>
      <c r="L37053" s="172"/>
    </row>
    <row r="37054" spans="7:12" x14ac:dyDescent="0.15">
      <c r="G37054"/>
      <c r="H37054"/>
      <c r="I37054"/>
      <c r="J37054"/>
      <c r="K37054"/>
      <c r="L37054" s="172"/>
    </row>
    <row r="37055" spans="7:12" x14ac:dyDescent="0.15">
      <c r="G37055"/>
      <c r="H37055"/>
      <c r="I37055"/>
      <c r="J37055"/>
      <c r="K37055"/>
      <c r="L37055" s="172"/>
    </row>
    <row r="37056" spans="7:12" x14ac:dyDescent="0.15">
      <c r="G37056"/>
      <c r="H37056"/>
      <c r="I37056"/>
      <c r="J37056"/>
      <c r="K37056"/>
      <c r="L37056" s="172"/>
    </row>
    <row r="37057" spans="7:12" x14ac:dyDescent="0.15">
      <c r="G37057"/>
      <c r="H37057"/>
      <c r="I37057"/>
      <c r="J37057"/>
      <c r="K37057"/>
      <c r="L37057" s="172"/>
    </row>
    <row r="37058" spans="7:12" x14ac:dyDescent="0.15">
      <c r="G37058"/>
      <c r="H37058"/>
      <c r="I37058"/>
      <c r="J37058"/>
      <c r="K37058"/>
      <c r="L37058" s="172"/>
    </row>
    <row r="37059" spans="7:12" x14ac:dyDescent="0.15">
      <c r="G37059"/>
      <c r="H37059"/>
      <c r="I37059"/>
      <c r="J37059"/>
      <c r="K37059"/>
      <c r="L37059" s="172"/>
    </row>
    <row r="37060" spans="7:12" x14ac:dyDescent="0.15">
      <c r="G37060"/>
      <c r="H37060"/>
      <c r="I37060"/>
      <c r="J37060"/>
      <c r="K37060"/>
      <c r="L37060" s="172"/>
    </row>
    <row r="37061" spans="7:12" x14ac:dyDescent="0.15">
      <c r="G37061"/>
      <c r="H37061"/>
      <c r="I37061"/>
      <c r="J37061"/>
      <c r="K37061"/>
      <c r="L37061" s="172"/>
    </row>
    <row r="37062" spans="7:12" x14ac:dyDescent="0.15">
      <c r="G37062"/>
      <c r="H37062"/>
      <c r="I37062"/>
      <c r="J37062"/>
      <c r="K37062"/>
      <c r="L37062" s="172"/>
    </row>
    <row r="37063" spans="7:12" x14ac:dyDescent="0.15">
      <c r="G37063"/>
      <c r="H37063"/>
      <c r="I37063"/>
      <c r="J37063"/>
      <c r="K37063"/>
      <c r="L37063" s="172"/>
    </row>
    <row r="37064" spans="7:12" x14ac:dyDescent="0.15">
      <c r="G37064"/>
      <c r="H37064"/>
      <c r="I37064"/>
      <c r="J37064"/>
      <c r="K37064"/>
      <c r="L37064" s="172"/>
    </row>
    <row r="37065" spans="7:12" x14ac:dyDescent="0.15">
      <c r="G37065"/>
      <c r="H37065"/>
      <c r="I37065"/>
      <c r="J37065"/>
      <c r="K37065"/>
      <c r="L37065" s="172"/>
    </row>
    <row r="37066" spans="7:12" x14ac:dyDescent="0.15">
      <c r="G37066"/>
      <c r="H37066"/>
      <c r="I37066"/>
      <c r="J37066"/>
      <c r="K37066"/>
      <c r="L37066" s="172"/>
    </row>
    <row r="37067" spans="7:12" x14ac:dyDescent="0.15">
      <c r="G37067"/>
      <c r="H37067"/>
      <c r="I37067"/>
      <c r="J37067"/>
      <c r="K37067"/>
      <c r="L37067" s="172"/>
    </row>
    <row r="37068" spans="7:12" x14ac:dyDescent="0.15">
      <c r="G37068"/>
      <c r="H37068"/>
      <c r="I37068"/>
      <c r="J37068"/>
      <c r="K37068"/>
      <c r="L37068" s="172"/>
    </row>
    <row r="37069" spans="7:12" x14ac:dyDescent="0.15">
      <c r="G37069"/>
      <c r="H37069"/>
      <c r="I37069"/>
      <c r="J37069"/>
      <c r="K37069"/>
      <c r="L37069" s="172"/>
    </row>
    <row r="37070" spans="7:12" x14ac:dyDescent="0.15">
      <c r="G37070"/>
      <c r="H37070"/>
      <c r="I37070"/>
      <c r="J37070"/>
      <c r="K37070"/>
      <c r="L37070" s="172"/>
    </row>
    <row r="37071" spans="7:12" x14ac:dyDescent="0.15">
      <c r="G37071"/>
      <c r="H37071"/>
      <c r="I37071"/>
      <c r="J37071"/>
      <c r="K37071"/>
      <c r="L37071" s="172"/>
    </row>
    <row r="37072" spans="7:12" x14ac:dyDescent="0.15">
      <c r="G37072"/>
      <c r="H37072"/>
      <c r="I37072"/>
      <c r="J37072"/>
      <c r="K37072"/>
      <c r="L37072" s="172"/>
    </row>
    <row r="37073" spans="7:12" x14ac:dyDescent="0.15">
      <c r="G37073"/>
      <c r="H37073"/>
      <c r="I37073"/>
      <c r="J37073"/>
      <c r="K37073"/>
      <c r="L37073" s="172"/>
    </row>
    <row r="37074" spans="7:12" x14ac:dyDescent="0.15">
      <c r="G37074"/>
      <c r="H37074"/>
      <c r="I37074"/>
      <c r="J37074"/>
      <c r="K37074"/>
      <c r="L37074" s="172"/>
    </row>
    <row r="37075" spans="7:12" x14ac:dyDescent="0.15">
      <c r="G37075"/>
      <c r="H37075"/>
      <c r="I37075"/>
      <c r="J37075"/>
      <c r="K37075"/>
      <c r="L37075" s="172"/>
    </row>
    <row r="37076" spans="7:12" x14ac:dyDescent="0.15">
      <c r="G37076"/>
      <c r="H37076"/>
      <c r="I37076"/>
      <c r="J37076"/>
      <c r="K37076"/>
      <c r="L37076" s="172"/>
    </row>
    <row r="37077" spans="7:12" x14ac:dyDescent="0.15">
      <c r="G37077"/>
      <c r="H37077"/>
      <c r="I37077"/>
      <c r="J37077"/>
      <c r="K37077"/>
      <c r="L37077" s="172"/>
    </row>
    <row r="37078" spans="7:12" x14ac:dyDescent="0.15">
      <c r="G37078"/>
      <c r="H37078"/>
      <c r="I37078"/>
      <c r="J37078"/>
      <c r="K37078"/>
      <c r="L37078" s="172"/>
    </row>
    <row r="37079" spans="7:12" x14ac:dyDescent="0.15">
      <c r="G37079"/>
      <c r="H37079"/>
      <c r="I37079"/>
      <c r="J37079"/>
      <c r="K37079"/>
      <c r="L37079" s="172"/>
    </row>
    <row r="37080" spans="7:12" x14ac:dyDescent="0.15">
      <c r="G37080"/>
      <c r="H37080"/>
      <c r="I37080"/>
      <c r="J37080"/>
      <c r="K37080"/>
      <c r="L37080" s="172"/>
    </row>
    <row r="37081" spans="7:12" x14ac:dyDescent="0.15">
      <c r="G37081"/>
      <c r="H37081"/>
      <c r="I37081"/>
      <c r="J37081"/>
      <c r="K37081"/>
      <c r="L37081" s="172"/>
    </row>
    <row r="37082" spans="7:12" x14ac:dyDescent="0.15">
      <c r="G37082"/>
      <c r="H37082"/>
      <c r="I37082"/>
      <c r="J37082"/>
      <c r="K37082"/>
      <c r="L37082" s="172"/>
    </row>
    <row r="37083" spans="7:12" x14ac:dyDescent="0.15">
      <c r="G37083"/>
      <c r="H37083"/>
      <c r="I37083"/>
      <c r="J37083"/>
      <c r="K37083"/>
      <c r="L37083" s="172"/>
    </row>
    <row r="37084" spans="7:12" x14ac:dyDescent="0.15">
      <c r="G37084"/>
      <c r="H37084"/>
      <c r="I37084"/>
      <c r="J37084"/>
      <c r="K37084"/>
      <c r="L37084" s="172"/>
    </row>
    <row r="37085" spans="7:12" x14ac:dyDescent="0.15">
      <c r="G37085"/>
      <c r="H37085"/>
      <c r="I37085"/>
      <c r="J37085"/>
      <c r="K37085"/>
      <c r="L37085" s="172"/>
    </row>
    <row r="37086" spans="7:12" x14ac:dyDescent="0.15">
      <c r="G37086"/>
      <c r="H37086"/>
      <c r="I37086"/>
      <c r="J37086"/>
      <c r="K37086"/>
      <c r="L37086" s="172"/>
    </row>
    <row r="37087" spans="7:12" x14ac:dyDescent="0.15">
      <c r="G37087"/>
      <c r="H37087"/>
      <c r="I37087"/>
      <c r="J37087"/>
      <c r="K37087"/>
      <c r="L37087" s="172"/>
    </row>
    <row r="37088" spans="7:12" x14ac:dyDescent="0.15">
      <c r="G37088"/>
      <c r="H37088"/>
      <c r="I37088"/>
      <c r="J37088"/>
      <c r="K37088"/>
      <c r="L37088" s="172"/>
    </row>
    <row r="37089" spans="7:12" x14ac:dyDescent="0.15">
      <c r="G37089"/>
      <c r="H37089"/>
      <c r="I37089"/>
      <c r="J37089"/>
      <c r="K37089"/>
      <c r="L37089" s="172"/>
    </row>
    <row r="37090" spans="7:12" x14ac:dyDescent="0.15">
      <c r="G37090"/>
      <c r="H37090"/>
      <c r="I37090"/>
      <c r="J37090"/>
      <c r="K37090"/>
      <c r="L37090" s="172"/>
    </row>
    <row r="37091" spans="7:12" x14ac:dyDescent="0.15">
      <c r="G37091"/>
      <c r="H37091"/>
      <c r="I37091"/>
      <c r="J37091"/>
      <c r="K37091"/>
      <c r="L37091" s="172"/>
    </row>
    <row r="37092" spans="7:12" x14ac:dyDescent="0.15">
      <c r="G37092"/>
      <c r="H37092"/>
      <c r="I37092"/>
      <c r="J37092"/>
      <c r="K37092"/>
      <c r="L37092" s="172"/>
    </row>
    <row r="37093" spans="7:12" x14ac:dyDescent="0.15">
      <c r="G37093"/>
      <c r="H37093"/>
      <c r="I37093"/>
      <c r="J37093"/>
      <c r="K37093"/>
      <c r="L37093" s="172"/>
    </row>
    <row r="37094" spans="7:12" x14ac:dyDescent="0.15">
      <c r="G37094"/>
      <c r="H37094"/>
      <c r="I37094"/>
      <c r="J37094"/>
      <c r="K37094"/>
      <c r="L37094" s="172"/>
    </row>
    <row r="37095" spans="7:12" x14ac:dyDescent="0.15">
      <c r="G37095"/>
      <c r="H37095"/>
      <c r="I37095"/>
      <c r="J37095"/>
      <c r="K37095"/>
      <c r="L37095" s="172"/>
    </row>
    <row r="37096" spans="7:12" x14ac:dyDescent="0.15">
      <c r="G37096"/>
      <c r="H37096"/>
      <c r="I37096"/>
      <c r="J37096"/>
      <c r="K37096"/>
      <c r="L37096" s="172"/>
    </row>
    <row r="37097" spans="7:12" x14ac:dyDescent="0.15">
      <c r="G37097"/>
      <c r="H37097"/>
      <c r="I37097"/>
      <c r="J37097"/>
      <c r="K37097"/>
      <c r="L37097" s="172"/>
    </row>
    <row r="37098" spans="7:12" x14ac:dyDescent="0.15">
      <c r="G37098"/>
      <c r="H37098"/>
      <c r="I37098"/>
      <c r="J37098"/>
      <c r="K37098"/>
      <c r="L37098" s="172"/>
    </row>
    <row r="37099" spans="7:12" x14ac:dyDescent="0.15">
      <c r="G37099"/>
      <c r="H37099"/>
      <c r="I37099"/>
      <c r="J37099"/>
      <c r="K37099"/>
      <c r="L37099" s="172"/>
    </row>
    <row r="37100" spans="7:12" x14ac:dyDescent="0.15">
      <c r="G37100"/>
      <c r="H37100"/>
      <c r="I37100"/>
      <c r="J37100"/>
      <c r="K37100"/>
      <c r="L37100" s="172"/>
    </row>
    <row r="37101" spans="7:12" x14ac:dyDescent="0.15">
      <c r="G37101"/>
      <c r="H37101"/>
      <c r="I37101"/>
      <c r="J37101"/>
      <c r="K37101"/>
      <c r="L37101" s="172"/>
    </row>
    <row r="37102" spans="7:12" x14ac:dyDescent="0.15">
      <c r="G37102"/>
      <c r="H37102"/>
      <c r="I37102"/>
      <c r="J37102"/>
      <c r="K37102"/>
      <c r="L37102" s="172"/>
    </row>
    <row r="37103" spans="7:12" x14ac:dyDescent="0.15">
      <c r="G37103"/>
      <c r="H37103"/>
      <c r="I37103"/>
      <c r="J37103"/>
      <c r="K37103"/>
      <c r="L37103" s="172"/>
    </row>
    <row r="37104" spans="7:12" x14ac:dyDescent="0.15">
      <c r="G37104"/>
      <c r="H37104"/>
      <c r="I37104"/>
      <c r="J37104"/>
      <c r="K37104"/>
      <c r="L37104" s="172"/>
    </row>
    <row r="37105" spans="7:12" x14ac:dyDescent="0.15">
      <c r="G37105"/>
      <c r="H37105"/>
      <c r="I37105"/>
      <c r="J37105"/>
      <c r="K37105"/>
      <c r="L37105" s="172"/>
    </row>
    <row r="37106" spans="7:12" x14ac:dyDescent="0.15">
      <c r="G37106"/>
      <c r="H37106"/>
      <c r="I37106"/>
      <c r="J37106"/>
      <c r="K37106"/>
      <c r="L37106" s="172"/>
    </row>
    <row r="37107" spans="7:12" x14ac:dyDescent="0.15">
      <c r="G37107"/>
      <c r="H37107"/>
      <c r="I37107"/>
      <c r="J37107"/>
      <c r="K37107"/>
      <c r="L37107" s="172"/>
    </row>
    <row r="37108" spans="7:12" x14ac:dyDescent="0.15">
      <c r="G37108"/>
      <c r="H37108"/>
      <c r="I37108"/>
      <c r="J37108"/>
      <c r="K37108"/>
      <c r="L37108" s="172"/>
    </row>
    <row r="37109" spans="7:12" x14ac:dyDescent="0.15">
      <c r="G37109"/>
      <c r="H37109"/>
      <c r="I37109"/>
      <c r="J37109"/>
      <c r="K37109"/>
      <c r="L37109" s="172"/>
    </row>
    <row r="37110" spans="7:12" x14ac:dyDescent="0.15">
      <c r="G37110"/>
      <c r="H37110"/>
      <c r="I37110"/>
      <c r="J37110"/>
      <c r="K37110"/>
      <c r="L37110" s="172"/>
    </row>
    <row r="37111" spans="7:12" x14ac:dyDescent="0.15">
      <c r="G37111"/>
      <c r="H37111"/>
      <c r="I37111"/>
      <c r="J37111"/>
      <c r="K37111"/>
      <c r="L37111" s="172"/>
    </row>
    <row r="37112" spans="7:12" x14ac:dyDescent="0.15">
      <c r="G37112"/>
      <c r="H37112"/>
      <c r="I37112"/>
      <c r="J37112"/>
      <c r="K37112"/>
      <c r="L37112" s="172"/>
    </row>
    <row r="37113" spans="7:12" x14ac:dyDescent="0.15">
      <c r="G37113"/>
      <c r="H37113"/>
      <c r="I37113"/>
      <c r="J37113"/>
      <c r="K37113"/>
      <c r="L37113" s="172"/>
    </row>
    <row r="37114" spans="7:12" x14ac:dyDescent="0.15">
      <c r="G37114"/>
      <c r="H37114"/>
      <c r="I37114"/>
      <c r="J37114"/>
      <c r="K37114"/>
      <c r="L37114" s="172"/>
    </row>
    <row r="37115" spans="7:12" x14ac:dyDescent="0.15">
      <c r="G37115"/>
      <c r="H37115"/>
      <c r="I37115"/>
      <c r="J37115"/>
      <c r="K37115"/>
      <c r="L37115" s="172"/>
    </row>
    <row r="37116" spans="7:12" x14ac:dyDescent="0.15">
      <c r="G37116"/>
      <c r="H37116"/>
      <c r="I37116"/>
      <c r="J37116"/>
      <c r="K37116"/>
      <c r="L37116" s="172"/>
    </row>
    <row r="37117" spans="7:12" x14ac:dyDescent="0.15">
      <c r="G37117"/>
      <c r="H37117"/>
      <c r="I37117"/>
      <c r="J37117"/>
      <c r="K37117"/>
      <c r="L37117" s="172"/>
    </row>
    <row r="37118" spans="7:12" x14ac:dyDescent="0.15">
      <c r="G37118"/>
      <c r="H37118"/>
      <c r="I37118"/>
      <c r="J37118"/>
      <c r="K37118"/>
      <c r="L37118" s="172"/>
    </row>
    <row r="37119" spans="7:12" x14ac:dyDescent="0.15">
      <c r="G37119"/>
      <c r="H37119"/>
      <c r="I37119"/>
      <c r="J37119"/>
      <c r="K37119"/>
      <c r="L37119" s="172"/>
    </row>
    <row r="37120" spans="7:12" x14ac:dyDescent="0.15">
      <c r="G37120"/>
      <c r="H37120"/>
      <c r="I37120"/>
      <c r="J37120"/>
      <c r="K37120"/>
      <c r="L37120" s="172"/>
    </row>
    <row r="37121" spans="7:12" x14ac:dyDescent="0.15">
      <c r="G37121"/>
      <c r="H37121"/>
      <c r="I37121"/>
      <c r="J37121"/>
      <c r="K37121"/>
      <c r="L37121" s="172"/>
    </row>
    <row r="37122" spans="7:12" x14ac:dyDescent="0.15">
      <c r="G37122"/>
      <c r="H37122"/>
      <c r="I37122"/>
      <c r="J37122"/>
      <c r="K37122"/>
      <c r="L37122" s="172"/>
    </row>
    <row r="37123" spans="7:12" x14ac:dyDescent="0.15">
      <c r="G37123"/>
      <c r="H37123"/>
      <c r="I37123"/>
      <c r="J37123"/>
      <c r="K37123"/>
      <c r="L37123" s="172"/>
    </row>
    <row r="37124" spans="7:12" x14ac:dyDescent="0.15">
      <c r="G37124"/>
      <c r="H37124"/>
      <c r="I37124"/>
      <c r="J37124"/>
      <c r="K37124"/>
      <c r="L37124" s="172"/>
    </row>
    <row r="37125" spans="7:12" x14ac:dyDescent="0.15">
      <c r="G37125"/>
      <c r="H37125"/>
      <c r="I37125"/>
      <c r="J37125"/>
      <c r="K37125"/>
      <c r="L37125" s="172"/>
    </row>
    <row r="37126" spans="7:12" x14ac:dyDescent="0.15">
      <c r="G37126"/>
      <c r="H37126"/>
      <c r="I37126"/>
      <c r="J37126"/>
      <c r="K37126"/>
      <c r="L37126" s="172"/>
    </row>
    <row r="37127" spans="7:12" x14ac:dyDescent="0.15">
      <c r="G37127"/>
      <c r="H37127"/>
      <c r="I37127"/>
      <c r="J37127"/>
      <c r="K37127"/>
      <c r="L37127" s="172"/>
    </row>
    <row r="37128" spans="7:12" x14ac:dyDescent="0.15">
      <c r="G37128"/>
      <c r="H37128"/>
      <c r="I37128"/>
      <c r="J37128"/>
      <c r="K37128"/>
      <c r="L37128" s="172"/>
    </row>
    <row r="37129" spans="7:12" x14ac:dyDescent="0.15">
      <c r="G37129"/>
      <c r="H37129"/>
      <c r="I37129"/>
      <c r="J37129"/>
      <c r="K37129"/>
      <c r="L37129" s="172"/>
    </row>
    <row r="37130" spans="7:12" x14ac:dyDescent="0.15">
      <c r="G37130"/>
      <c r="H37130"/>
      <c r="I37130"/>
      <c r="J37130"/>
      <c r="K37130"/>
      <c r="L37130" s="172"/>
    </row>
    <row r="37131" spans="7:12" x14ac:dyDescent="0.15">
      <c r="G37131"/>
      <c r="H37131"/>
      <c r="I37131"/>
      <c r="J37131"/>
      <c r="K37131"/>
      <c r="L37131" s="172"/>
    </row>
    <row r="37132" spans="7:12" x14ac:dyDescent="0.15">
      <c r="G37132"/>
      <c r="H37132"/>
      <c r="I37132"/>
      <c r="J37132"/>
      <c r="K37132"/>
      <c r="L37132" s="172"/>
    </row>
    <row r="37133" spans="7:12" x14ac:dyDescent="0.15">
      <c r="G37133"/>
      <c r="H37133"/>
      <c r="I37133"/>
      <c r="J37133"/>
      <c r="K37133"/>
      <c r="L37133" s="172"/>
    </row>
    <row r="37134" spans="7:12" x14ac:dyDescent="0.15">
      <c r="G37134"/>
      <c r="H37134"/>
      <c r="I37134"/>
      <c r="J37134"/>
      <c r="K37134"/>
      <c r="L37134" s="172"/>
    </row>
    <row r="37135" spans="7:12" x14ac:dyDescent="0.15">
      <c r="G37135"/>
      <c r="H37135"/>
      <c r="I37135"/>
      <c r="J37135"/>
      <c r="K37135"/>
      <c r="L37135" s="172"/>
    </row>
    <row r="37136" spans="7:12" x14ac:dyDescent="0.15">
      <c r="G37136"/>
      <c r="H37136"/>
      <c r="I37136"/>
      <c r="J37136"/>
      <c r="K37136"/>
      <c r="L37136" s="172"/>
    </row>
    <row r="37137" spans="7:12" x14ac:dyDescent="0.15">
      <c r="G37137"/>
      <c r="H37137"/>
      <c r="I37137"/>
      <c r="J37137"/>
      <c r="K37137"/>
      <c r="L37137" s="172"/>
    </row>
    <row r="37138" spans="7:12" x14ac:dyDescent="0.15">
      <c r="G37138"/>
      <c r="H37138"/>
      <c r="I37138"/>
      <c r="J37138"/>
      <c r="K37138"/>
      <c r="L37138" s="172"/>
    </row>
    <row r="37139" spans="7:12" x14ac:dyDescent="0.15">
      <c r="G37139"/>
      <c r="H37139"/>
      <c r="I37139"/>
      <c r="J37139"/>
      <c r="K37139"/>
      <c r="L37139" s="172"/>
    </row>
    <row r="37140" spans="7:12" x14ac:dyDescent="0.15">
      <c r="G37140"/>
      <c r="H37140"/>
      <c r="I37140"/>
      <c r="J37140"/>
      <c r="K37140"/>
      <c r="L37140" s="172"/>
    </row>
    <row r="37141" spans="7:12" x14ac:dyDescent="0.15">
      <c r="G37141"/>
      <c r="H37141"/>
      <c r="I37141"/>
      <c r="J37141"/>
      <c r="K37141"/>
      <c r="L37141" s="172"/>
    </row>
    <row r="37142" spans="7:12" x14ac:dyDescent="0.15">
      <c r="G37142"/>
      <c r="H37142"/>
      <c r="I37142"/>
      <c r="J37142"/>
      <c r="K37142"/>
      <c r="L37142" s="172"/>
    </row>
    <row r="37143" spans="7:12" x14ac:dyDescent="0.15">
      <c r="G37143"/>
      <c r="H37143"/>
      <c r="I37143"/>
      <c r="J37143"/>
      <c r="K37143"/>
      <c r="L37143" s="172"/>
    </row>
    <row r="37144" spans="7:12" x14ac:dyDescent="0.15">
      <c r="G37144"/>
      <c r="H37144"/>
      <c r="I37144"/>
      <c r="J37144"/>
      <c r="K37144"/>
      <c r="L37144" s="172"/>
    </row>
    <row r="37145" spans="7:12" x14ac:dyDescent="0.15">
      <c r="G37145"/>
      <c r="H37145"/>
      <c r="I37145"/>
      <c r="J37145"/>
      <c r="K37145"/>
      <c r="L37145" s="172"/>
    </row>
    <row r="37146" spans="7:12" x14ac:dyDescent="0.15">
      <c r="G37146"/>
      <c r="H37146"/>
      <c r="I37146"/>
      <c r="J37146"/>
      <c r="K37146"/>
      <c r="L37146" s="172"/>
    </row>
    <row r="37147" spans="7:12" x14ac:dyDescent="0.15">
      <c r="G37147"/>
      <c r="H37147"/>
      <c r="I37147"/>
      <c r="J37147"/>
      <c r="K37147"/>
      <c r="L37147" s="172"/>
    </row>
    <row r="37148" spans="7:12" x14ac:dyDescent="0.15">
      <c r="G37148"/>
      <c r="H37148"/>
      <c r="I37148"/>
      <c r="J37148"/>
      <c r="K37148"/>
      <c r="L37148" s="172"/>
    </row>
    <row r="37149" spans="7:12" x14ac:dyDescent="0.15">
      <c r="G37149"/>
      <c r="H37149"/>
      <c r="I37149"/>
      <c r="J37149"/>
      <c r="K37149"/>
      <c r="L37149" s="172"/>
    </row>
    <row r="37150" spans="7:12" x14ac:dyDescent="0.15">
      <c r="G37150"/>
      <c r="H37150"/>
      <c r="I37150"/>
      <c r="J37150"/>
      <c r="K37150"/>
      <c r="L37150" s="172"/>
    </row>
    <row r="37151" spans="7:12" x14ac:dyDescent="0.15">
      <c r="G37151"/>
      <c r="H37151"/>
      <c r="I37151"/>
      <c r="J37151"/>
      <c r="K37151"/>
      <c r="L37151" s="172"/>
    </row>
    <row r="37152" spans="7:12" x14ac:dyDescent="0.15">
      <c r="G37152"/>
      <c r="H37152"/>
      <c r="I37152"/>
      <c r="J37152"/>
      <c r="K37152"/>
      <c r="L37152" s="172"/>
    </row>
    <row r="37153" spans="7:12" x14ac:dyDescent="0.15">
      <c r="G37153"/>
      <c r="H37153"/>
      <c r="I37153"/>
      <c r="J37153"/>
      <c r="K37153"/>
      <c r="L37153" s="172"/>
    </row>
    <row r="37154" spans="7:12" x14ac:dyDescent="0.15">
      <c r="G37154"/>
      <c r="H37154"/>
      <c r="I37154"/>
      <c r="J37154"/>
      <c r="K37154"/>
      <c r="L37154" s="172"/>
    </row>
    <row r="37155" spans="7:12" x14ac:dyDescent="0.15">
      <c r="G37155"/>
      <c r="H37155"/>
      <c r="I37155"/>
      <c r="J37155"/>
      <c r="K37155"/>
      <c r="L37155" s="172"/>
    </row>
    <row r="37156" spans="7:12" x14ac:dyDescent="0.15">
      <c r="G37156"/>
      <c r="H37156"/>
      <c r="I37156"/>
      <c r="J37156"/>
      <c r="K37156"/>
      <c r="L37156" s="172"/>
    </row>
    <row r="37157" spans="7:12" x14ac:dyDescent="0.15">
      <c r="G37157"/>
      <c r="H37157"/>
      <c r="I37157"/>
      <c r="J37157"/>
      <c r="K37157"/>
      <c r="L37157" s="172"/>
    </row>
    <row r="37158" spans="7:12" x14ac:dyDescent="0.15">
      <c r="G37158"/>
      <c r="H37158"/>
      <c r="I37158"/>
      <c r="J37158"/>
      <c r="K37158"/>
      <c r="L37158" s="172"/>
    </row>
    <row r="37159" spans="7:12" x14ac:dyDescent="0.15">
      <c r="G37159"/>
      <c r="H37159"/>
      <c r="I37159"/>
      <c r="J37159"/>
      <c r="K37159"/>
      <c r="L37159" s="172"/>
    </row>
    <row r="37160" spans="7:12" x14ac:dyDescent="0.15">
      <c r="G37160"/>
      <c r="H37160"/>
      <c r="I37160"/>
      <c r="J37160"/>
      <c r="K37160"/>
      <c r="L37160" s="172"/>
    </row>
    <row r="37161" spans="7:12" x14ac:dyDescent="0.15">
      <c r="G37161"/>
      <c r="H37161"/>
      <c r="I37161"/>
      <c r="J37161"/>
      <c r="K37161"/>
      <c r="L37161" s="172"/>
    </row>
    <row r="37162" spans="7:12" x14ac:dyDescent="0.15">
      <c r="G37162"/>
      <c r="H37162"/>
      <c r="I37162"/>
      <c r="J37162"/>
      <c r="K37162"/>
      <c r="L37162" s="172"/>
    </row>
    <row r="37163" spans="7:12" x14ac:dyDescent="0.15">
      <c r="G37163"/>
      <c r="H37163"/>
      <c r="I37163"/>
      <c r="J37163"/>
      <c r="K37163"/>
      <c r="L37163" s="172"/>
    </row>
    <row r="37164" spans="7:12" x14ac:dyDescent="0.15">
      <c r="G37164"/>
      <c r="H37164"/>
      <c r="I37164"/>
      <c r="J37164"/>
      <c r="K37164"/>
      <c r="L37164" s="172"/>
    </row>
    <row r="37165" spans="7:12" x14ac:dyDescent="0.15">
      <c r="G37165"/>
      <c r="H37165"/>
      <c r="I37165"/>
      <c r="J37165"/>
      <c r="K37165"/>
      <c r="L37165" s="172"/>
    </row>
    <row r="37166" spans="7:12" x14ac:dyDescent="0.15">
      <c r="G37166"/>
      <c r="H37166"/>
      <c r="I37166"/>
      <c r="J37166"/>
      <c r="K37166"/>
      <c r="L37166" s="172"/>
    </row>
    <row r="37167" spans="7:12" x14ac:dyDescent="0.15">
      <c r="G37167"/>
      <c r="H37167"/>
      <c r="I37167"/>
      <c r="J37167"/>
      <c r="K37167"/>
      <c r="L37167" s="172"/>
    </row>
    <row r="37168" spans="7:12" x14ac:dyDescent="0.15">
      <c r="G37168"/>
      <c r="H37168"/>
      <c r="I37168"/>
      <c r="J37168"/>
      <c r="K37168"/>
      <c r="L37168" s="172"/>
    </row>
    <row r="37169" spans="7:12" x14ac:dyDescent="0.15">
      <c r="G37169"/>
      <c r="H37169"/>
      <c r="I37169"/>
      <c r="J37169"/>
      <c r="K37169"/>
      <c r="L37169" s="172"/>
    </row>
    <row r="37170" spans="7:12" x14ac:dyDescent="0.15">
      <c r="G37170"/>
      <c r="H37170"/>
      <c r="I37170"/>
      <c r="J37170"/>
      <c r="K37170"/>
      <c r="L37170" s="172"/>
    </row>
    <row r="37171" spans="7:12" x14ac:dyDescent="0.15">
      <c r="G37171"/>
      <c r="H37171"/>
      <c r="I37171"/>
      <c r="J37171"/>
      <c r="K37171"/>
      <c r="L37171" s="172"/>
    </row>
    <row r="37172" spans="7:12" x14ac:dyDescent="0.15">
      <c r="G37172"/>
      <c r="H37172"/>
      <c r="I37172"/>
      <c r="J37172"/>
      <c r="K37172"/>
      <c r="L37172" s="172"/>
    </row>
    <row r="37173" spans="7:12" x14ac:dyDescent="0.15">
      <c r="G37173"/>
      <c r="H37173"/>
      <c r="I37173"/>
      <c r="J37173"/>
      <c r="K37173"/>
      <c r="L37173" s="172"/>
    </row>
    <row r="37174" spans="7:12" x14ac:dyDescent="0.15">
      <c r="G37174"/>
      <c r="H37174"/>
      <c r="I37174"/>
      <c r="J37174"/>
      <c r="K37174"/>
      <c r="L37174" s="172"/>
    </row>
    <row r="37175" spans="7:12" x14ac:dyDescent="0.15">
      <c r="G37175"/>
      <c r="H37175"/>
      <c r="I37175"/>
      <c r="J37175"/>
      <c r="K37175"/>
      <c r="L37175" s="172"/>
    </row>
    <row r="37176" spans="7:12" x14ac:dyDescent="0.15">
      <c r="G37176"/>
      <c r="H37176"/>
      <c r="I37176"/>
      <c r="J37176"/>
      <c r="K37176"/>
      <c r="L37176" s="172"/>
    </row>
    <row r="37177" spans="7:12" x14ac:dyDescent="0.15">
      <c r="G37177"/>
      <c r="H37177"/>
      <c r="I37177"/>
      <c r="J37177"/>
      <c r="K37177"/>
      <c r="L37177" s="172"/>
    </row>
    <row r="37178" spans="7:12" x14ac:dyDescent="0.15">
      <c r="G37178"/>
      <c r="H37178"/>
      <c r="I37178"/>
      <c r="J37178"/>
      <c r="K37178"/>
      <c r="L37178" s="172"/>
    </row>
    <row r="37179" spans="7:12" x14ac:dyDescent="0.15">
      <c r="G37179"/>
      <c r="H37179"/>
      <c r="I37179"/>
      <c r="J37179"/>
      <c r="K37179"/>
      <c r="L37179" s="172"/>
    </row>
    <row r="37180" spans="7:12" x14ac:dyDescent="0.15">
      <c r="G37180"/>
      <c r="H37180"/>
      <c r="I37180"/>
      <c r="J37180"/>
      <c r="K37180"/>
      <c r="L37180" s="172"/>
    </row>
    <row r="37181" spans="7:12" x14ac:dyDescent="0.15">
      <c r="G37181"/>
      <c r="H37181"/>
      <c r="I37181"/>
      <c r="J37181"/>
      <c r="K37181"/>
      <c r="L37181" s="172"/>
    </row>
    <row r="37182" spans="7:12" x14ac:dyDescent="0.15">
      <c r="G37182"/>
      <c r="H37182"/>
      <c r="I37182"/>
      <c r="J37182"/>
      <c r="K37182"/>
      <c r="L37182" s="172"/>
    </row>
    <row r="37183" spans="7:12" x14ac:dyDescent="0.15">
      <c r="G37183"/>
      <c r="H37183"/>
      <c r="I37183"/>
      <c r="J37183"/>
      <c r="K37183"/>
      <c r="L37183" s="172"/>
    </row>
    <row r="37184" spans="7:12" x14ac:dyDescent="0.15">
      <c r="G37184"/>
      <c r="H37184"/>
      <c r="I37184"/>
      <c r="J37184"/>
      <c r="K37184"/>
      <c r="L37184" s="172"/>
    </row>
    <row r="37185" spans="7:12" x14ac:dyDescent="0.15">
      <c r="G37185"/>
      <c r="H37185"/>
      <c r="I37185"/>
      <c r="J37185"/>
      <c r="K37185"/>
      <c r="L37185" s="172"/>
    </row>
    <row r="37186" spans="7:12" x14ac:dyDescent="0.15">
      <c r="G37186"/>
      <c r="H37186"/>
      <c r="I37186"/>
      <c r="J37186"/>
      <c r="K37186"/>
      <c r="L37186" s="172"/>
    </row>
    <row r="37187" spans="7:12" x14ac:dyDescent="0.15">
      <c r="G37187"/>
      <c r="H37187"/>
      <c r="I37187"/>
      <c r="J37187"/>
      <c r="K37187"/>
      <c r="L37187" s="172"/>
    </row>
    <row r="37188" spans="7:12" x14ac:dyDescent="0.15">
      <c r="G37188"/>
      <c r="H37188"/>
      <c r="I37188"/>
      <c r="J37188"/>
      <c r="K37188"/>
      <c r="L37188" s="172"/>
    </row>
    <row r="37189" spans="7:12" x14ac:dyDescent="0.15">
      <c r="G37189"/>
      <c r="H37189"/>
      <c r="I37189"/>
      <c r="J37189"/>
      <c r="K37189"/>
      <c r="L37189" s="172"/>
    </row>
    <row r="37190" spans="7:12" x14ac:dyDescent="0.15">
      <c r="G37190"/>
      <c r="H37190"/>
      <c r="I37190"/>
      <c r="J37190"/>
      <c r="K37190"/>
      <c r="L37190" s="172"/>
    </row>
    <row r="37191" spans="7:12" x14ac:dyDescent="0.15">
      <c r="G37191"/>
      <c r="H37191"/>
      <c r="I37191"/>
      <c r="J37191"/>
      <c r="K37191"/>
      <c r="L37191" s="172"/>
    </row>
    <row r="37192" spans="7:12" x14ac:dyDescent="0.15">
      <c r="G37192"/>
      <c r="H37192"/>
      <c r="I37192"/>
      <c r="J37192"/>
      <c r="K37192"/>
      <c r="L37192" s="172"/>
    </row>
    <row r="37193" spans="7:12" x14ac:dyDescent="0.15">
      <c r="G37193"/>
      <c r="H37193"/>
      <c r="I37193"/>
      <c r="J37193"/>
      <c r="K37193"/>
      <c r="L37193" s="172"/>
    </row>
    <row r="37194" spans="7:12" x14ac:dyDescent="0.15">
      <c r="G37194"/>
      <c r="H37194"/>
      <c r="I37194"/>
      <c r="J37194"/>
      <c r="K37194"/>
      <c r="L37194" s="172"/>
    </row>
    <row r="37195" spans="7:12" x14ac:dyDescent="0.15">
      <c r="G37195"/>
      <c r="H37195"/>
      <c r="I37195"/>
      <c r="J37195"/>
      <c r="K37195"/>
      <c r="L37195" s="172"/>
    </row>
    <row r="37196" spans="7:12" x14ac:dyDescent="0.15">
      <c r="G37196"/>
      <c r="H37196"/>
      <c r="I37196"/>
      <c r="J37196"/>
      <c r="K37196"/>
      <c r="L37196" s="172"/>
    </row>
    <row r="37197" spans="7:12" x14ac:dyDescent="0.15">
      <c r="G37197"/>
      <c r="H37197"/>
      <c r="I37197"/>
      <c r="J37197"/>
      <c r="K37197"/>
      <c r="L37197" s="172"/>
    </row>
    <row r="37198" spans="7:12" x14ac:dyDescent="0.15">
      <c r="G37198"/>
      <c r="H37198"/>
      <c r="I37198"/>
      <c r="J37198"/>
      <c r="K37198"/>
      <c r="L37198" s="172"/>
    </row>
    <row r="37199" spans="7:12" x14ac:dyDescent="0.15">
      <c r="G37199"/>
      <c r="H37199"/>
      <c r="I37199"/>
      <c r="J37199"/>
      <c r="K37199"/>
      <c r="L37199" s="172"/>
    </row>
    <row r="37200" spans="7:12" x14ac:dyDescent="0.15">
      <c r="G37200"/>
      <c r="H37200"/>
      <c r="I37200"/>
      <c r="J37200"/>
      <c r="K37200"/>
      <c r="L37200" s="172"/>
    </row>
    <row r="37201" spans="7:12" x14ac:dyDescent="0.15">
      <c r="G37201"/>
      <c r="H37201"/>
      <c r="I37201"/>
      <c r="J37201"/>
      <c r="K37201"/>
      <c r="L37201" s="172"/>
    </row>
    <row r="37202" spans="7:12" x14ac:dyDescent="0.15">
      <c r="G37202"/>
      <c r="H37202"/>
      <c r="I37202"/>
      <c r="J37202"/>
      <c r="K37202"/>
      <c r="L37202" s="172"/>
    </row>
    <row r="37203" spans="7:12" x14ac:dyDescent="0.15">
      <c r="G37203"/>
      <c r="H37203"/>
      <c r="I37203"/>
      <c r="J37203"/>
      <c r="K37203"/>
      <c r="L37203" s="172"/>
    </row>
    <row r="37204" spans="7:12" x14ac:dyDescent="0.15">
      <c r="G37204"/>
      <c r="H37204"/>
      <c r="I37204"/>
      <c r="J37204"/>
      <c r="K37204"/>
      <c r="L37204" s="172"/>
    </row>
    <row r="37205" spans="7:12" x14ac:dyDescent="0.15">
      <c r="G37205"/>
      <c r="H37205"/>
      <c r="I37205"/>
      <c r="J37205"/>
      <c r="K37205"/>
      <c r="L37205" s="172"/>
    </row>
    <row r="37206" spans="7:12" x14ac:dyDescent="0.15">
      <c r="G37206"/>
      <c r="H37206"/>
      <c r="I37206"/>
      <c r="J37206"/>
      <c r="K37206"/>
      <c r="L37206" s="172"/>
    </row>
    <row r="37207" spans="7:12" x14ac:dyDescent="0.15">
      <c r="G37207"/>
      <c r="H37207"/>
      <c r="I37207"/>
      <c r="J37207"/>
      <c r="K37207"/>
      <c r="L37207" s="172"/>
    </row>
    <row r="37208" spans="7:12" x14ac:dyDescent="0.15">
      <c r="G37208"/>
      <c r="H37208"/>
      <c r="I37208"/>
      <c r="J37208"/>
      <c r="K37208"/>
      <c r="L37208" s="172"/>
    </row>
    <row r="37209" spans="7:12" x14ac:dyDescent="0.15">
      <c r="G37209"/>
      <c r="H37209"/>
      <c r="I37209"/>
      <c r="J37209"/>
      <c r="K37209"/>
      <c r="L37209" s="172"/>
    </row>
    <row r="37210" spans="7:12" x14ac:dyDescent="0.15">
      <c r="G37210"/>
      <c r="H37210"/>
      <c r="I37210"/>
      <c r="J37210"/>
      <c r="K37210"/>
      <c r="L37210" s="172"/>
    </row>
    <row r="37211" spans="7:12" x14ac:dyDescent="0.15">
      <c r="G37211"/>
      <c r="H37211"/>
      <c r="I37211"/>
      <c r="J37211"/>
      <c r="K37211"/>
      <c r="L37211" s="172"/>
    </row>
    <row r="37212" spans="7:12" x14ac:dyDescent="0.15">
      <c r="G37212"/>
      <c r="H37212"/>
      <c r="I37212"/>
      <c r="J37212"/>
      <c r="K37212"/>
      <c r="L37212" s="172"/>
    </row>
    <row r="37213" spans="7:12" x14ac:dyDescent="0.15">
      <c r="G37213"/>
      <c r="H37213"/>
      <c r="I37213"/>
      <c r="J37213"/>
      <c r="K37213"/>
      <c r="L37213" s="172"/>
    </row>
    <row r="37214" spans="7:12" x14ac:dyDescent="0.15">
      <c r="G37214"/>
      <c r="H37214"/>
      <c r="I37214"/>
      <c r="J37214"/>
      <c r="K37214"/>
      <c r="L37214" s="172"/>
    </row>
    <row r="37215" spans="7:12" x14ac:dyDescent="0.15">
      <c r="G37215"/>
      <c r="H37215"/>
      <c r="I37215"/>
      <c r="J37215"/>
      <c r="K37215"/>
      <c r="L37215" s="172"/>
    </row>
    <row r="37216" spans="7:12" x14ac:dyDescent="0.15">
      <c r="G37216"/>
      <c r="H37216"/>
      <c r="I37216"/>
      <c r="J37216"/>
      <c r="K37216"/>
      <c r="L37216" s="172"/>
    </row>
    <row r="37217" spans="7:12" x14ac:dyDescent="0.15">
      <c r="G37217"/>
      <c r="H37217"/>
      <c r="I37217"/>
      <c r="J37217"/>
      <c r="K37217"/>
      <c r="L37217" s="172"/>
    </row>
    <row r="37218" spans="7:12" x14ac:dyDescent="0.15">
      <c r="G37218"/>
      <c r="H37218"/>
      <c r="I37218"/>
      <c r="J37218"/>
      <c r="K37218"/>
      <c r="L37218" s="172"/>
    </row>
    <row r="37219" spans="7:12" x14ac:dyDescent="0.15">
      <c r="G37219"/>
      <c r="H37219"/>
      <c r="I37219"/>
      <c r="J37219"/>
      <c r="K37219"/>
      <c r="L37219" s="172"/>
    </row>
    <row r="37220" spans="7:12" x14ac:dyDescent="0.15">
      <c r="G37220"/>
      <c r="H37220"/>
      <c r="I37220"/>
      <c r="J37220"/>
      <c r="K37220"/>
      <c r="L37220" s="172"/>
    </row>
    <row r="37221" spans="7:12" x14ac:dyDescent="0.15">
      <c r="G37221"/>
      <c r="H37221"/>
      <c r="I37221"/>
      <c r="J37221"/>
      <c r="K37221"/>
      <c r="L37221" s="172"/>
    </row>
    <row r="37222" spans="7:12" x14ac:dyDescent="0.15">
      <c r="G37222"/>
      <c r="H37222"/>
      <c r="I37222"/>
      <c r="J37222"/>
      <c r="K37222"/>
      <c r="L37222" s="172"/>
    </row>
    <row r="37223" spans="7:12" x14ac:dyDescent="0.15">
      <c r="G37223"/>
      <c r="H37223"/>
      <c r="I37223"/>
      <c r="J37223"/>
      <c r="K37223"/>
      <c r="L37223" s="172"/>
    </row>
    <row r="37224" spans="7:12" x14ac:dyDescent="0.15">
      <c r="G37224"/>
      <c r="H37224"/>
      <c r="I37224"/>
      <c r="J37224"/>
      <c r="K37224"/>
      <c r="L37224" s="172"/>
    </row>
    <row r="37225" spans="7:12" x14ac:dyDescent="0.15">
      <c r="G37225"/>
      <c r="H37225"/>
      <c r="I37225"/>
      <c r="J37225"/>
      <c r="K37225"/>
      <c r="L37225" s="172"/>
    </row>
    <row r="37226" spans="7:12" x14ac:dyDescent="0.15">
      <c r="G37226"/>
      <c r="H37226"/>
      <c r="I37226"/>
      <c r="J37226"/>
      <c r="K37226"/>
      <c r="L37226" s="172"/>
    </row>
    <row r="37227" spans="7:12" x14ac:dyDescent="0.15">
      <c r="G37227"/>
      <c r="H37227"/>
      <c r="I37227"/>
      <c r="J37227"/>
      <c r="K37227"/>
      <c r="L37227" s="172"/>
    </row>
    <row r="37228" spans="7:12" x14ac:dyDescent="0.15">
      <c r="G37228"/>
      <c r="H37228"/>
      <c r="I37228"/>
      <c r="J37228"/>
      <c r="K37228"/>
      <c r="L37228" s="172"/>
    </row>
    <row r="37229" spans="7:12" x14ac:dyDescent="0.15">
      <c r="G37229"/>
      <c r="H37229"/>
      <c r="I37229"/>
      <c r="J37229"/>
      <c r="K37229"/>
      <c r="L37229" s="172"/>
    </row>
    <row r="37230" spans="7:12" x14ac:dyDescent="0.15">
      <c r="G37230"/>
      <c r="H37230"/>
      <c r="I37230"/>
      <c r="J37230"/>
      <c r="K37230"/>
      <c r="L37230" s="172"/>
    </row>
    <row r="37231" spans="7:12" x14ac:dyDescent="0.15">
      <c r="G37231"/>
      <c r="H37231"/>
      <c r="I37231"/>
      <c r="J37231"/>
      <c r="K37231"/>
      <c r="L37231" s="172"/>
    </row>
    <row r="37232" spans="7:12" x14ac:dyDescent="0.15">
      <c r="G37232"/>
      <c r="H37232"/>
      <c r="I37232"/>
      <c r="J37232"/>
      <c r="K37232"/>
      <c r="L37232" s="172"/>
    </row>
    <row r="37233" spans="7:12" x14ac:dyDescent="0.15">
      <c r="G37233"/>
      <c r="H37233"/>
      <c r="I37233"/>
      <c r="J37233"/>
      <c r="K37233"/>
      <c r="L37233" s="172"/>
    </row>
    <row r="37234" spans="7:12" x14ac:dyDescent="0.15">
      <c r="G37234"/>
      <c r="H37234"/>
      <c r="I37234"/>
      <c r="J37234"/>
      <c r="K37234"/>
      <c r="L37234" s="172"/>
    </row>
    <row r="37235" spans="7:12" x14ac:dyDescent="0.15">
      <c r="G37235"/>
      <c r="H37235"/>
      <c r="I37235"/>
      <c r="J37235"/>
      <c r="K37235"/>
      <c r="L37235" s="172"/>
    </row>
    <row r="37236" spans="7:12" x14ac:dyDescent="0.15">
      <c r="G37236"/>
      <c r="H37236"/>
      <c r="I37236"/>
      <c r="J37236"/>
      <c r="K37236"/>
      <c r="L37236" s="172"/>
    </row>
    <row r="37237" spans="7:12" x14ac:dyDescent="0.15">
      <c r="G37237"/>
      <c r="H37237"/>
      <c r="I37237"/>
      <c r="J37237"/>
      <c r="K37237"/>
      <c r="L37237" s="172"/>
    </row>
    <row r="37238" spans="7:12" x14ac:dyDescent="0.15">
      <c r="G37238"/>
      <c r="H37238"/>
      <c r="I37238"/>
      <c r="J37238"/>
      <c r="K37238"/>
      <c r="L37238" s="172"/>
    </row>
    <row r="37239" spans="7:12" x14ac:dyDescent="0.15">
      <c r="G37239"/>
      <c r="H37239"/>
      <c r="I37239"/>
      <c r="J37239"/>
      <c r="K37239"/>
      <c r="L37239" s="172"/>
    </row>
    <row r="37240" spans="7:12" x14ac:dyDescent="0.15">
      <c r="G37240"/>
      <c r="H37240"/>
      <c r="I37240"/>
      <c r="J37240"/>
      <c r="K37240"/>
      <c r="L37240" s="172"/>
    </row>
    <row r="37241" spans="7:12" x14ac:dyDescent="0.15">
      <c r="G37241"/>
      <c r="H37241"/>
      <c r="I37241"/>
      <c r="J37241"/>
      <c r="K37241"/>
      <c r="L37241" s="172"/>
    </row>
    <row r="37242" spans="7:12" x14ac:dyDescent="0.15">
      <c r="G37242"/>
      <c r="H37242"/>
      <c r="I37242"/>
      <c r="J37242"/>
      <c r="K37242"/>
      <c r="L37242" s="172"/>
    </row>
    <row r="37243" spans="7:12" x14ac:dyDescent="0.15">
      <c r="G37243"/>
      <c r="H37243"/>
      <c r="I37243"/>
      <c r="J37243"/>
      <c r="K37243"/>
      <c r="L37243" s="172"/>
    </row>
    <row r="37244" spans="7:12" x14ac:dyDescent="0.15">
      <c r="G37244"/>
      <c r="H37244"/>
      <c r="I37244"/>
      <c r="J37244"/>
      <c r="K37244"/>
      <c r="L37244" s="172"/>
    </row>
    <row r="37245" spans="7:12" x14ac:dyDescent="0.15">
      <c r="G37245"/>
      <c r="H37245"/>
      <c r="I37245"/>
      <c r="J37245"/>
      <c r="K37245"/>
      <c r="L37245" s="172"/>
    </row>
    <row r="37246" spans="7:12" x14ac:dyDescent="0.15">
      <c r="G37246"/>
      <c r="H37246"/>
      <c r="I37246"/>
      <c r="J37246"/>
      <c r="K37246"/>
      <c r="L37246" s="172"/>
    </row>
    <row r="37247" spans="7:12" x14ac:dyDescent="0.15">
      <c r="G37247"/>
      <c r="H37247"/>
      <c r="I37247"/>
      <c r="J37247"/>
      <c r="K37247"/>
      <c r="L37247" s="172"/>
    </row>
    <row r="37248" spans="7:12" x14ac:dyDescent="0.15">
      <c r="G37248"/>
      <c r="H37248"/>
      <c r="I37248"/>
      <c r="J37248"/>
      <c r="K37248"/>
      <c r="L37248" s="172"/>
    </row>
    <row r="37249" spans="7:12" x14ac:dyDescent="0.15">
      <c r="G37249"/>
      <c r="H37249"/>
      <c r="I37249"/>
      <c r="J37249"/>
      <c r="K37249"/>
      <c r="L37249" s="172"/>
    </row>
    <row r="37250" spans="7:12" x14ac:dyDescent="0.15">
      <c r="G37250"/>
      <c r="H37250"/>
      <c r="I37250"/>
      <c r="J37250"/>
      <c r="K37250"/>
      <c r="L37250" s="172"/>
    </row>
    <row r="37251" spans="7:12" x14ac:dyDescent="0.15">
      <c r="G37251"/>
      <c r="H37251"/>
      <c r="I37251"/>
      <c r="J37251"/>
      <c r="K37251"/>
      <c r="L37251" s="172"/>
    </row>
    <row r="37252" spans="7:12" x14ac:dyDescent="0.15">
      <c r="G37252"/>
      <c r="H37252"/>
      <c r="I37252"/>
      <c r="J37252"/>
      <c r="K37252"/>
      <c r="L37252" s="172"/>
    </row>
    <row r="37253" spans="7:12" x14ac:dyDescent="0.15">
      <c r="G37253"/>
      <c r="H37253"/>
      <c r="I37253"/>
      <c r="J37253"/>
      <c r="K37253"/>
      <c r="L37253" s="172"/>
    </row>
    <row r="37254" spans="7:12" x14ac:dyDescent="0.15">
      <c r="G37254"/>
      <c r="H37254"/>
      <c r="I37254"/>
      <c r="J37254"/>
      <c r="K37254"/>
      <c r="L37254" s="172"/>
    </row>
    <row r="37255" spans="7:12" x14ac:dyDescent="0.15">
      <c r="G37255"/>
      <c r="H37255"/>
      <c r="I37255"/>
      <c r="J37255"/>
      <c r="K37255"/>
      <c r="L37255" s="172"/>
    </row>
    <row r="37256" spans="7:12" x14ac:dyDescent="0.15">
      <c r="G37256"/>
      <c r="H37256"/>
      <c r="I37256"/>
      <c r="J37256"/>
      <c r="K37256"/>
      <c r="L37256" s="172"/>
    </row>
    <row r="37257" spans="7:12" x14ac:dyDescent="0.15">
      <c r="G37257"/>
      <c r="H37257"/>
      <c r="I37257"/>
      <c r="J37257"/>
      <c r="K37257"/>
      <c r="L37257" s="172"/>
    </row>
    <row r="37258" spans="7:12" x14ac:dyDescent="0.15">
      <c r="G37258"/>
      <c r="H37258"/>
      <c r="I37258"/>
      <c r="J37258"/>
      <c r="K37258"/>
      <c r="L37258" s="172"/>
    </row>
    <row r="37259" spans="7:12" x14ac:dyDescent="0.15">
      <c r="G37259"/>
      <c r="H37259"/>
      <c r="I37259"/>
      <c r="J37259"/>
      <c r="K37259"/>
      <c r="L37259" s="172"/>
    </row>
    <row r="37260" spans="7:12" x14ac:dyDescent="0.15">
      <c r="G37260"/>
      <c r="H37260"/>
      <c r="I37260"/>
      <c r="J37260"/>
      <c r="K37260"/>
      <c r="L37260" s="172"/>
    </row>
    <row r="37261" spans="7:12" x14ac:dyDescent="0.15">
      <c r="G37261"/>
      <c r="H37261"/>
      <c r="I37261"/>
      <c r="J37261"/>
      <c r="K37261"/>
      <c r="L37261" s="172"/>
    </row>
    <row r="37262" spans="7:12" x14ac:dyDescent="0.15">
      <c r="G37262"/>
      <c r="H37262"/>
      <c r="I37262"/>
      <c r="J37262"/>
      <c r="K37262"/>
      <c r="L37262" s="172"/>
    </row>
    <row r="37263" spans="7:12" x14ac:dyDescent="0.15">
      <c r="G37263"/>
      <c r="H37263"/>
      <c r="I37263"/>
      <c r="J37263"/>
      <c r="K37263"/>
      <c r="L37263" s="172"/>
    </row>
    <row r="37264" spans="7:12" x14ac:dyDescent="0.15">
      <c r="G37264"/>
      <c r="H37264"/>
      <c r="I37264"/>
      <c r="J37264"/>
      <c r="K37264"/>
      <c r="L37264" s="172"/>
    </row>
    <row r="37265" spans="7:12" x14ac:dyDescent="0.15">
      <c r="G37265"/>
      <c r="H37265"/>
      <c r="I37265"/>
      <c r="J37265"/>
      <c r="K37265"/>
      <c r="L37265" s="172"/>
    </row>
    <row r="37266" spans="7:12" x14ac:dyDescent="0.15">
      <c r="G37266"/>
      <c r="H37266"/>
      <c r="I37266"/>
      <c r="J37266"/>
      <c r="K37266"/>
      <c r="L37266" s="172"/>
    </row>
    <row r="37267" spans="7:12" x14ac:dyDescent="0.15">
      <c r="G37267"/>
      <c r="H37267"/>
      <c r="I37267"/>
      <c r="J37267"/>
      <c r="K37267"/>
      <c r="L37267" s="172"/>
    </row>
    <row r="37268" spans="7:12" x14ac:dyDescent="0.15">
      <c r="G37268"/>
      <c r="H37268"/>
      <c r="I37268"/>
      <c r="J37268"/>
      <c r="K37268"/>
      <c r="L37268" s="172"/>
    </row>
    <row r="37269" spans="7:12" x14ac:dyDescent="0.15">
      <c r="G37269"/>
      <c r="H37269"/>
      <c r="I37269"/>
      <c r="J37269"/>
      <c r="K37269"/>
      <c r="L37269" s="172"/>
    </row>
    <row r="37270" spans="7:12" x14ac:dyDescent="0.15">
      <c r="G37270"/>
      <c r="H37270"/>
      <c r="I37270"/>
      <c r="J37270"/>
      <c r="K37270"/>
      <c r="L37270" s="172"/>
    </row>
    <row r="37271" spans="7:12" x14ac:dyDescent="0.15">
      <c r="G37271"/>
      <c r="H37271"/>
      <c r="I37271"/>
      <c r="J37271"/>
      <c r="K37271"/>
      <c r="L37271" s="172"/>
    </row>
    <row r="37272" spans="7:12" x14ac:dyDescent="0.15">
      <c r="G37272"/>
      <c r="H37272"/>
      <c r="I37272"/>
      <c r="J37272"/>
      <c r="K37272"/>
      <c r="L37272" s="172"/>
    </row>
    <row r="37273" spans="7:12" x14ac:dyDescent="0.15">
      <c r="G37273"/>
      <c r="H37273"/>
      <c r="I37273"/>
      <c r="J37273"/>
      <c r="K37273"/>
      <c r="L37273" s="172"/>
    </row>
    <row r="37274" spans="7:12" x14ac:dyDescent="0.15">
      <c r="G37274"/>
      <c r="H37274"/>
      <c r="I37274"/>
      <c r="J37274"/>
      <c r="K37274"/>
      <c r="L37274" s="172"/>
    </row>
    <row r="37275" spans="7:12" x14ac:dyDescent="0.15">
      <c r="G37275"/>
      <c r="H37275"/>
      <c r="I37275"/>
      <c r="J37275"/>
      <c r="K37275"/>
      <c r="L37275" s="172"/>
    </row>
    <row r="37276" spans="7:12" x14ac:dyDescent="0.15">
      <c r="G37276"/>
      <c r="H37276"/>
      <c r="I37276"/>
      <c r="J37276"/>
      <c r="K37276"/>
      <c r="L37276" s="172"/>
    </row>
    <row r="37277" spans="7:12" x14ac:dyDescent="0.15">
      <c r="G37277"/>
      <c r="H37277"/>
      <c r="I37277"/>
      <c r="J37277"/>
      <c r="K37277"/>
      <c r="L37277" s="172"/>
    </row>
    <row r="37278" spans="7:12" x14ac:dyDescent="0.15">
      <c r="G37278"/>
      <c r="H37278"/>
      <c r="I37278"/>
      <c r="J37278"/>
      <c r="K37278"/>
      <c r="L37278" s="172"/>
    </row>
    <row r="37279" spans="7:12" x14ac:dyDescent="0.15">
      <c r="G37279"/>
      <c r="H37279"/>
      <c r="I37279"/>
      <c r="J37279"/>
      <c r="K37279"/>
      <c r="L37279" s="172"/>
    </row>
    <row r="37280" spans="7:12" x14ac:dyDescent="0.15">
      <c r="G37280"/>
      <c r="H37280"/>
      <c r="I37280"/>
      <c r="J37280"/>
      <c r="K37280"/>
      <c r="L37280" s="172"/>
    </row>
    <row r="37281" spans="7:12" x14ac:dyDescent="0.15">
      <c r="G37281"/>
      <c r="H37281"/>
      <c r="I37281"/>
      <c r="J37281"/>
      <c r="K37281"/>
      <c r="L37281" s="172"/>
    </row>
    <row r="37282" spans="7:12" x14ac:dyDescent="0.15">
      <c r="G37282"/>
      <c r="H37282"/>
      <c r="I37282"/>
      <c r="J37282"/>
      <c r="K37282"/>
      <c r="L37282" s="172"/>
    </row>
    <row r="37283" spans="7:12" x14ac:dyDescent="0.15">
      <c r="G37283"/>
      <c r="H37283"/>
      <c r="I37283"/>
      <c r="J37283"/>
      <c r="K37283"/>
      <c r="L37283" s="172"/>
    </row>
    <row r="37284" spans="7:12" x14ac:dyDescent="0.15">
      <c r="G37284"/>
      <c r="H37284"/>
      <c r="I37284"/>
      <c r="J37284"/>
      <c r="K37284"/>
      <c r="L37284" s="172"/>
    </row>
    <row r="37285" spans="7:12" x14ac:dyDescent="0.15">
      <c r="G37285"/>
      <c r="H37285"/>
      <c r="I37285"/>
      <c r="J37285"/>
      <c r="K37285"/>
      <c r="L37285" s="172"/>
    </row>
    <row r="37286" spans="7:12" x14ac:dyDescent="0.15">
      <c r="G37286"/>
      <c r="H37286"/>
      <c r="I37286"/>
      <c r="J37286"/>
      <c r="K37286"/>
      <c r="L37286" s="172"/>
    </row>
    <row r="37287" spans="7:12" x14ac:dyDescent="0.15">
      <c r="G37287"/>
      <c r="H37287"/>
      <c r="I37287"/>
      <c r="J37287"/>
      <c r="K37287"/>
      <c r="L37287" s="172"/>
    </row>
    <row r="37288" spans="7:12" x14ac:dyDescent="0.15">
      <c r="G37288"/>
      <c r="H37288"/>
      <c r="I37288"/>
      <c r="J37288"/>
      <c r="K37288"/>
      <c r="L37288" s="172"/>
    </row>
    <row r="37289" spans="7:12" x14ac:dyDescent="0.15">
      <c r="G37289"/>
      <c r="H37289"/>
      <c r="I37289"/>
      <c r="J37289"/>
      <c r="K37289"/>
      <c r="L37289" s="172"/>
    </row>
    <row r="37290" spans="7:12" x14ac:dyDescent="0.15">
      <c r="G37290"/>
      <c r="H37290"/>
      <c r="I37290"/>
      <c r="J37290"/>
      <c r="K37290"/>
      <c r="L37290" s="172"/>
    </row>
    <row r="37291" spans="7:12" x14ac:dyDescent="0.15">
      <c r="G37291"/>
      <c r="H37291"/>
      <c r="I37291"/>
      <c r="J37291"/>
      <c r="K37291"/>
      <c r="L37291" s="172"/>
    </row>
    <row r="37292" spans="7:12" x14ac:dyDescent="0.15">
      <c r="G37292"/>
      <c r="H37292"/>
      <c r="I37292"/>
      <c r="J37292"/>
      <c r="K37292"/>
      <c r="L37292" s="172"/>
    </row>
    <row r="37293" spans="7:12" x14ac:dyDescent="0.15">
      <c r="G37293"/>
      <c r="H37293"/>
      <c r="I37293"/>
      <c r="J37293"/>
      <c r="K37293"/>
      <c r="L37293" s="172"/>
    </row>
    <row r="37294" spans="7:12" x14ac:dyDescent="0.15">
      <c r="G37294"/>
      <c r="H37294"/>
      <c r="I37294"/>
      <c r="J37294"/>
      <c r="K37294"/>
      <c r="L37294" s="172"/>
    </row>
    <row r="37295" spans="7:12" x14ac:dyDescent="0.15">
      <c r="G37295"/>
      <c r="H37295"/>
      <c r="I37295"/>
      <c r="J37295"/>
      <c r="K37295"/>
      <c r="L37295" s="172"/>
    </row>
    <row r="37296" spans="7:12" x14ac:dyDescent="0.15">
      <c r="G37296"/>
      <c r="H37296"/>
      <c r="I37296"/>
      <c r="J37296"/>
      <c r="K37296"/>
      <c r="L37296" s="172"/>
    </row>
    <row r="37297" spans="7:12" x14ac:dyDescent="0.15">
      <c r="G37297"/>
      <c r="H37297"/>
      <c r="I37297"/>
      <c r="J37297"/>
      <c r="K37297"/>
      <c r="L37297" s="172"/>
    </row>
    <row r="37298" spans="7:12" x14ac:dyDescent="0.15">
      <c r="G37298"/>
      <c r="H37298"/>
      <c r="I37298"/>
      <c r="J37298"/>
      <c r="K37298"/>
      <c r="L37298" s="172"/>
    </row>
    <row r="37299" spans="7:12" x14ac:dyDescent="0.15">
      <c r="G37299"/>
      <c r="H37299"/>
      <c r="I37299"/>
      <c r="J37299"/>
      <c r="K37299"/>
      <c r="L37299" s="172"/>
    </row>
    <row r="37300" spans="7:12" x14ac:dyDescent="0.15">
      <c r="G37300"/>
      <c r="H37300"/>
      <c r="I37300"/>
      <c r="J37300"/>
      <c r="K37300"/>
      <c r="L37300" s="172"/>
    </row>
    <row r="37301" spans="7:12" x14ac:dyDescent="0.15">
      <c r="G37301"/>
      <c r="H37301"/>
      <c r="I37301"/>
      <c r="J37301"/>
      <c r="K37301"/>
      <c r="L37301" s="172"/>
    </row>
    <row r="37302" spans="7:12" x14ac:dyDescent="0.15">
      <c r="G37302"/>
      <c r="H37302"/>
      <c r="I37302"/>
      <c r="J37302"/>
      <c r="K37302"/>
      <c r="L37302" s="172"/>
    </row>
    <row r="37303" spans="7:12" x14ac:dyDescent="0.15">
      <c r="G37303"/>
      <c r="H37303"/>
      <c r="I37303"/>
      <c r="J37303"/>
      <c r="K37303"/>
      <c r="L37303" s="172"/>
    </row>
    <row r="37304" spans="7:12" x14ac:dyDescent="0.15">
      <c r="G37304"/>
      <c r="H37304"/>
      <c r="I37304"/>
      <c r="J37304"/>
      <c r="K37304"/>
      <c r="L37304" s="172"/>
    </row>
    <row r="37305" spans="7:12" x14ac:dyDescent="0.15">
      <c r="G37305"/>
      <c r="H37305"/>
      <c r="I37305"/>
      <c r="J37305"/>
      <c r="K37305"/>
      <c r="L37305" s="172"/>
    </row>
    <row r="37306" spans="7:12" x14ac:dyDescent="0.15">
      <c r="G37306"/>
      <c r="H37306"/>
      <c r="I37306"/>
      <c r="J37306"/>
      <c r="K37306"/>
      <c r="L37306" s="172"/>
    </row>
    <row r="37307" spans="7:12" x14ac:dyDescent="0.15">
      <c r="G37307"/>
      <c r="H37307"/>
      <c r="I37307"/>
      <c r="J37307"/>
      <c r="K37307"/>
      <c r="L37307" s="172"/>
    </row>
    <row r="37308" spans="7:12" x14ac:dyDescent="0.15">
      <c r="G37308"/>
      <c r="H37308"/>
      <c r="I37308"/>
      <c r="J37308"/>
      <c r="K37308"/>
      <c r="L37308" s="172"/>
    </row>
    <row r="37309" spans="7:12" x14ac:dyDescent="0.15">
      <c r="G37309"/>
      <c r="H37309"/>
      <c r="I37309"/>
      <c r="J37309"/>
      <c r="K37309"/>
      <c r="L37309" s="172"/>
    </row>
    <row r="37310" spans="7:12" x14ac:dyDescent="0.15">
      <c r="G37310"/>
      <c r="H37310"/>
      <c r="I37310"/>
      <c r="J37310"/>
      <c r="K37310"/>
      <c r="L37310" s="172"/>
    </row>
    <row r="37311" spans="7:12" x14ac:dyDescent="0.15">
      <c r="G37311"/>
      <c r="H37311"/>
      <c r="I37311"/>
      <c r="J37311"/>
      <c r="K37311"/>
      <c r="L37311" s="172"/>
    </row>
    <row r="37312" spans="7:12" x14ac:dyDescent="0.15">
      <c r="G37312"/>
      <c r="H37312"/>
      <c r="I37312"/>
      <c r="J37312"/>
      <c r="K37312"/>
      <c r="L37312" s="172"/>
    </row>
    <row r="37313" spans="7:12" x14ac:dyDescent="0.15">
      <c r="G37313"/>
      <c r="H37313"/>
      <c r="I37313"/>
      <c r="J37313"/>
      <c r="K37313"/>
      <c r="L37313" s="172"/>
    </row>
    <row r="37314" spans="7:12" x14ac:dyDescent="0.15">
      <c r="G37314"/>
      <c r="H37314"/>
      <c r="I37314"/>
      <c r="J37314"/>
      <c r="K37314"/>
      <c r="L37314" s="172"/>
    </row>
    <row r="37315" spans="7:12" x14ac:dyDescent="0.15">
      <c r="G37315"/>
      <c r="H37315"/>
      <c r="I37315"/>
      <c r="J37315"/>
      <c r="K37315"/>
      <c r="L37315" s="172"/>
    </row>
    <row r="37316" spans="7:12" x14ac:dyDescent="0.15">
      <c r="G37316"/>
      <c r="H37316"/>
      <c r="I37316"/>
      <c r="J37316"/>
      <c r="K37316"/>
      <c r="L37316" s="172"/>
    </row>
    <row r="37317" spans="7:12" x14ac:dyDescent="0.15">
      <c r="G37317"/>
      <c r="H37317"/>
      <c r="I37317"/>
      <c r="J37317"/>
      <c r="K37317"/>
      <c r="L37317" s="172"/>
    </row>
    <row r="37318" spans="7:12" x14ac:dyDescent="0.15">
      <c r="G37318"/>
      <c r="H37318"/>
      <c r="I37318"/>
      <c r="J37318"/>
      <c r="K37318"/>
      <c r="L37318" s="172"/>
    </row>
    <row r="37319" spans="7:12" x14ac:dyDescent="0.15">
      <c r="G37319"/>
      <c r="H37319"/>
      <c r="I37319"/>
      <c r="J37319"/>
      <c r="K37319"/>
      <c r="L37319" s="172"/>
    </row>
    <row r="37320" spans="7:12" x14ac:dyDescent="0.15">
      <c r="G37320"/>
      <c r="H37320"/>
      <c r="I37320"/>
      <c r="J37320"/>
      <c r="K37320"/>
      <c r="L37320" s="172"/>
    </row>
    <row r="37321" spans="7:12" x14ac:dyDescent="0.15">
      <c r="G37321"/>
      <c r="H37321"/>
      <c r="I37321"/>
      <c r="J37321"/>
      <c r="K37321"/>
      <c r="L37321" s="172"/>
    </row>
    <row r="37322" spans="7:12" x14ac:dyDescent="0.15">
      <c r="G37322"/>
      <c r="H37322"/>
      <c r="I37322"/>
      <c r="J37322"/>
      <c r="K37322"/>
      <c r="L37322" s="172"/>
    </row>
    <row r="37323" spans="7:12" x14ac:dyDescent="0.15">
      <c r="G37323"/>
      <c r="H37323"/>
      <c r="I37323"/>
      <c r="J37323"/>
      <c r="K37323"/>
      <c r="L37323" s="172"/>
    </row>
    <row r="37324" spans="7:12" x14ac:dyDescent="0.15">
      <c r="G37324"/>
      <c r="H37324"/>
      <c r="I37324"/>
      <c r="J37324"/>
      <c r="K37324"/>
      <c r="L37324" s="172"/>
    </row>
    <row r="37325" spans="7:12" x14ac:dyDescent="0.15">
      <c r="G37325"/>
      <c r="H37325"/>
      <c r="I37325"/>
      <c r="J37325"/>
      <c r="K37325"/>
      <c r="L37325" s="172"/>
    </row>
    <row r="37326" spans="7:12" x14ac:dyDescent="0.15">
      <c r="G37326"/>
      <c r="H37326"/>
      <c r="I37326"/>
      <c r="J37326"/>
      <c r="K37326"/>
      <c r="L37326" s="172"/>
    </row>
    <row r="37327" spans="7:12" x14ac:dyDescent="0.15">
      <c r="G37327"/>
      <c r="H37327"/>
      <c r="I37327"/>
      <c r="J37327"/>
      <c r="K37327"/>
      <c r="L37327" s="172"/>
    </row>
    <row r="37328" spans="7:12" x14ac:dyDescent="0.15">
      <c r="G37328"/>
      <c r="H37328"/>
      <c r="I37328"/>
      <c r="J37328"/>
      <c r="K37328"/>
      <c r="L37328" s="172"/>
    </row>
    <row r="37329" spans="7:12" x14ac:dyDescent="0.15">
      <c r="G37329"/>
      <c r="H37329"/>
      <c r="I37329"/>
      <c r="J37329"/>
      <c r="K37329"/>
      <c r="L37329" s="172"/>
    </row>
    <row r="37330" spans="7:12" x14ac:dyDescent="0.15">
      <c r="G37330"/>
      <c r="H37330"/>
      <c r="I37330"/>
      <c r="J37330"/>
      <c r="K37330"/>
      <c r="L37330" s="172"/>
    </row>
    <row r="37331" spans="7:12" x14ac:dyDescent="0.15">
      <c r="G37331"/>
      <c r="H37331"/>
      <c r="I37331"/>
      <c r="J37331"/>
      <c r="K37331"/>
      <c r="L37331" s="172"/>
    </row>
    <row r="37332" spans="7:12" x14ac:dyDescent="0.15">
      <c r="G37332"/>
      <c r="H37332"/>
      <c r="I37332"/>
      <c r="J37332"/>
      <c r="K37332"/>
      <c r="L37332" s="172"/>
    </row>
    <row r="37333" spans="7:12" x14ac:dyDescent="0.15">
      <c r="G37333"/>
      <c r="H37333"/>
      <c r="I37333"/>
      <c r="J37333"/>
      <c r="K37333"/>
      <c r="L37333" s="172"/>
    </row>
    <row r="37334" spans="7:12" x14ac:dyDescent="0.15">
      <c r="G37334"/>
      <c r="H37334"/>
      <c r="I37334"/>
      <c r="J37334"/>
      <c r="K37334"/>
      <c r="L37334" s="172"/>
    </row>
    <row r="37335" spans="7:12" x14ac:dyDescent="0.15">
      <c r="G37335"/>
      <c r="H37335"/>
      <c r="I37335"/>
      <c r="J37335"/>
      <c r="K37335"/>
      <c r="L37335" s="172"/>
    </row>
    <row r="37336" spans="7:12" x14ac:dyDescent="0.15">
      <c r="G37336"/>
      <c r="H37336"/>
      <c r="I37336"/>
      <c r="J37336"/>
      <c r="K37336"/>
      <c r="L37336" s="172"/>
    </row>
    <row r="37337" spans="7:12" x14ac:dyDescent="0.15">
      <c r="G37337"/>
      <c r="H37337"/>
      <c r="I37337"/>
      <c r="J37337"/>
      <c r="K37337"/>
      <c r="L37337" s="172"/>
    </row>
    <row r="37338" spans="7:12" x14ac:dyDescent="0.15">
      <c r="G37338"/>
      <c r="H37338"/>
      <c r="I37338"/>
      <c r="J37338"/>
      <c r="K37338"/>
      <c r="L37338" s="172"/>
    </row>
    <row r="37339" spans="7:12" x14ac:dyDescent="0.15">
      <c r="G37339"/>
      <c r="H37339"/>
      <c r="I37339"/>
      <c r="J37339"/>
      <c r="K37339"/>
      <c r="L37339" s="172"/>
    </row>
    <row r="37340" spans="7:12" x14ac:dyDescent="0.15">
      <c r="G37340"/>
      <c r="H37340"/>
      <c r="I37340"/>
      <c r="J37340"/>
      <c r="K37340"/>
      <c r="L37340" s="172"/>
    </row>
    <row r="37341" spans="7:12" x14ac:dyDescent="0.15">
      <c r="G37341"/>
      <c r="H37341"/>
      <c r="I37341"/>
      <c r="J37341"/>
      <c r="K37341"/>
      <c r="L37341" s="172"/>
    </row>
    <row r="37342" spans="7:12" x14ac:dyDescent="0.15">
      <c r="G37342"/>
      <c r="H37342"/>
      <c r="I37342"/>
      <c r="J37342"/>
      <c r="K37342"/>
      <c r="L37342" s="172"/>
    </row>
    <row r="37343" spans="7:12" x14ac:dyDescent="0.15">
      <c r="G37343"/>
      <c r="H37343"/>
      <c r="I37343"/>
      <c r="J37343"/>
      <c r="K37343"/>
      <c r="L37343" s="172"/>
    </row>
    <row r="37344" spans="7:12" x14ac:dyDescent="0.15">
      <c r="G37344"/>
      <c r="H37344"/>
      <c r="I37344"/>
      <c r="J37344"/>
      <c r="K37344"/>
      <c r="L37344" s="172"/>
    </row>
    <row r="37345" spans="7:12" x14ac:dyDescent="0.15">
      <c r="G37345"/>
      <c r="H37345"/>
      <c r="I37345"/>
      <c r="J37345"/>
      <c r="K37345"/>
      <c r="L37345" s="172"/>
    </row>
    <row r="37346" spans="7:12" x14ac:dyDescent="0.15">
      <c r="G37346"/>
      <c r="H37346"/>
      <c r="I37346"/>
      <c r="J37346"/>
      <c r="K37346"/>
      <c r="L37346" s="172"/>
    </row>
    <row r="37347" spans="7:12" x14ac:dyDescent="0.15">
      <c r="G37347"/>
      <c r="H37347"/>
      <c r="I37347"/>
      <c r="J37347"/>
      <c r="K37347"/>
      <c r="L37347" s="172"/>
    </row>
    <row r="37348" spans="7:12" x14ac:dyDescent="0.15">
      <c r="G37348"/>
      <c r="H37348"/>
      <c r="I37348"/>
      <c r="J37348"/>
      <c r="K37348"/>
      <c r="L37348" s="172"/>
    </row>
    <row r="37349" spans="7:12" x14ac:dyDescent="0.15">
      <c r="G37349"/>
      <c r="H37349"/>
      <c r="I37349"/>
      <c r="J37349"/>
      <c r="K37349"/>
      <c r="L37349" s="172"/>
    </row>
    <row r="37350" spans="7:12" x14ac:dyDescent="0.15">
      <c r="G37350"/>
      <c r="H37350"/>
      <c r="I37350"/>
      <c r="J37350"/>
      <c r="K37350"/>
      <c r="L37350" s="172"/>
    </row>
    <row r="37351" spans="7:12" x14ac:dyDescent="0.15">
      <c r="G37351"/>
      <c r="H37351"/>
      <c r="I37351"/>
      <c r="J37351"/>
      <c r="K37351"/>
      <c r="L37351" s="172"/>
    </row>
    <row r="37352" spans="7:12" x14ac:dyDescent="0.15">
      <c r="G37352"/>
      <c r="H37352"/>
      <c r="I37352"/>
      <c r="J37352"/>
      <c r="K37352"/>
      <c r="L37352" s="172"/>
    </row>
    <row r="37353" spans="7:12" x14ac:dyDescent="0.15">
      <c r="G37353"/>
      <c r="H37353"/>
      <c r="I37353"/>
      <c r="J37353"/>
      <c r="K37353"/>
      <c r="L37353" s="172"/>
    </row>
    <row r="37354" spans="7:12" x14ac:dyDescent="0.15">
      <c r="G37354"/>
      <c r="H37354"/>
      <c r="I37354"/>
      <c r="J37354"/>
      <c r="K37354"/>
      <c r="L37354" s="172"/>
    </row>
    <row r="37355" spans="7:12" x14ac:dyDescent="0.15">
      <c r="G37355"/>
      <c r="H37355"/>
      <c r="I37355"/>
      <c r="J37355"/>
      <c r="K37355"/>
      <c r="L37355" s="172"/>
    </row>
    <row r="37356" spans="7:12" x14ac:dyDescent="0.15">
      <c r="G37356"/>
      <c r="H37356"/>
      <c r="I37356"/>
      <c r="J37356"/>
      <c r="K37356"/>
      <c r="L37356" s="172"/>
    </row>
    <row r="37357" spans="7:12" x14ac:dyDescent="0.15">
      <c r="G37357"/>
      <c r="H37357"/>
      <c r="I37357"/>
      <c r="J37357"/>
      <c r="K37357"/>
      <c r="L37357" s="172"/>
    </row>
    <row r="37358" spans="7:12" x14ac:dyDescent="0.15">
      <c r="G37358"/>
      <c r="H37358"/>
      <c r="I37358"/>
      <c r="J37358"/>
      <c r="K37358"/>
      <c r="L37358" s="172"/>
    </row>
    <row r="37359" spans="7:12" x14ac:dyDescent="0.15">
      <c r="G37359"/>
      <c r="H37359"/>
      <c r="I37359"/>
      <c r="J37359"/>
      <c r="K37359"/>
      <c r="L37359" s="172"/>
    </row>
    <row r="37360" spans="7:12" x14ac:dyDescent="0.15">
      <c r="G37360"/>
      <c r="H37360"/>
      <c r="I37360"/>
      <c r="J37360"/>
      <c r="K37360"/>
      <c r="L37360" s="172"/>
    </row>
    <row r="37361" spans="7:12" x14ac:dyDescent="0.15">
      <c r="G37361"/>
      <c r="H37361"/>
      <c r="I37361"/>
      <c r="J37361"/>
      <c r="K37361"/>
      <c r="L37361" s="172"/>
    </row>
    <row r="37362" spans="7:12" x14ac:dyDescent="0.15">
      <c r="G37362"/>
      <c r="H37362"/>
      <c r="I37362"/>
      <c r="J37362"/>
      <c r="K37362"/>
      <c r="L37362" s="172"/>
    </row>
    <row r="37363" spans="7:12" x14ac:dyDescent="0.15">
      <c r="G37363"/>
      <c r="H37363"/>
      <c r="I37363"/>
      <c r="J37363"/>
      <c r="K37363"/>
      <c r="L37363" s="172"/>
    </row>
    <row r="37364" spans="7:12" x14ac:dyDescent="0.15">
      <c r="G37364"/>
      <c r="H37364"/>
      <c r="I37364"/>
      <c r="J37364"/>
      <c r="K37364"/>
      <c r="L37364" s="172"/>
    </row>
    <row r="37365" spans="7:12" x14ac:dyDescent="0.15">
      <c r="G37365"/>
      <c r="H37365"/>
      <c r="I37365"/>
      <c r="J37365"/>
      <c r="K37365"/>
      <c r="L37365" s="172"/>
    </row>
    <row r="37366" spans="7:12" x14ac:dyDescent="0.15">
      <c r="G37366"/>
      <c r="H37366"/>
      <c r="I37366"/>
      <c r="J37366"/>
      <c r="K37366"/>
      <c r="L37366" s="172"/>
    </row>
    <row r="37367" spans="7:12" x14ac:dyDescent="0.15">
      <c r="G37367"/>
      <c r="H37367"/>
      <c r="I37367"/>
      <c r="J37367"/>
      <c r="K37367"/>
      <c r="L37367" s="172"/>
    </row>
    <row r="37368" spans="7:12" x14ac:dyDescent="0.15">
      <c r="G37368"/>
      <c r="H37368"/>
      <c r="I37368"/>
      <c r="J37368"/>
      <c r="K37368"/>
      <c r="L37368" s="172"/>
    </row>
    <row r="37369" spans="7:12" x14ac:dyDescent="0.15">
      <c r="G37369"/>
      <c r="H37369"/>
      <c r="I37369"/>
      <c r="J37369"/>
      <c r="K37369"/>
      <c r="L37369" s="172"/>
    </row>
    <row r="37370" spans="7:12" x14ac:dyDescent="0.15">
      <c r="G37370"/>
      <c r="H37370"/>
      <c r="I37370"/>
      <c r="J37370"/>
      <c r="K37370"/>
      <c r="L37370" s="172"/>
    </row>
    <row r="37371" spans="7:12" x14ac:dyDescent="0.15">
      <c r="G37371"/>
      <c r="H37371"/>
      <c r="I37371"/>
      <c r="J37371"/>
      <c r="K37371"/>
      <c r="L37371" s="172"/>
    </row>
    <row r="37372" spans="7:12" x14ac:dyDescent="0.15">
      <c r="G37372"/>
      <c r="H37372"/>
      <c r="I37372"/>
      <c r="J37372"/>
      <c r="K37372"/>
      <c r="L37372" s="172"/>
    </row>
    <row r="37373" spans="7:12" x14ac:dyDescent="0.15">
      <c r="G37373"/>
      <c r="H37373"/>
      <c r="I37373"/>
      <c r="J37373"/>
      <c r="K37373"/>
      <c r="L37373" s="172"/>
    </row>
    <row r="37374" spans="7:12" x14ac:dyDescent="0.15">
      <c r="G37374"/>
      <c r="H37374"/>
      <c r="I37374"/>
      <c r="J37374"/>
      <c r="K37374"/>
      <c r="L37374" s="172"/>
    </row>
    <row r="37375" spans="7:12" x14ac:dyDescent="0.15">
      <c r="G37375"/>
      <c r="H37375"/>
      <c r="I37375"/>
      <c r="J37375"/>
      <c r="K37375"/>
      <c r="L37375" s="172"/>
    </row>
    <row r="37376" spans="7:12" x14ac:dyDescent="0.15">
      <c r="G37376"/>
      <c r="H37376"/>
      <c r="I37376"/>
      <c r="J37376"/>
      <c r="K37376"/>
      <c r="L37376" s="172"/>
    </row>
    <row r="37377" spans="7:12" x14ac:dyDescent="0.15">
      <c r="G37377"/>
      <c r="H37377"/>
      <c r="I37377"/>
      <c r="J37377"/>
      <c r="K37377"/>
      <c r="L37377" s="172"/>
    </row>
    <row r="37378" spans="7:12" x14ac:dyDescent="0.15">
      <c r="G37378"/>
      <c r="H37378"/>
      <c r="I37378"/>
      <c r="J37378"/>
      <c r="K37378"/>
      <c r="L37378" s="172"/>
    </row>
    <row r="37379" spans="7:12" x14ac:dyDescent="0.15">
      <c r="G37379"/>
      <c r="H37379"/>
      <c r="I37379"/>
      <c r="J37379"/>
      <c r="K37379"/>
      <c r="L37379" s="172"/>
    </row>
    <row r="37380" spans="7:12" x14ac:dyDescent="0.15">
      <c r="G37380"/>
      <c r="H37380"/>
      <c r="I37380"/>
      <c r="J37380"/>
      <c r="K37380"/>
      <c r="L37380" s="172"/>
    </row>
    <row r="37381" spans="7:12" x14ac:dyDescent="0.15">
      <c r="G37381"/>
      <c r="H37381"/>
      <c r="I37381"/>
      <c r="J37381"/>
      <c r="K37381"/>
      <c r="L37381" s="172"/>
    </row>
    <row r="37382" spans="7:12" x14ac:dyDescent="0.15">
      <c r="G37382"/>
      <c r="H37382"/>
      <c r="I37382"/>
      <c r="J37382"/>
      <c r="K37382"/>
      <c r="L37382" s="172"/>
    </row>
    <row r="37383" spans="7:12" x14ac:dyDescent="0.15">
      <c r="G37383"/>
      <c r="H37383"/>
      <c r="I37383"/>
      <c r="J37383"/>
      <c r="K37383"/>
      <c r="L37383" s="172"/>
    </row>
    <row r="37384" spans="7:12" x14ac:dyDescent="0.15">
      <c r="G37384"/>
      <c r="H37384"/>
      <c r="I37384"/>
      <c r="J37384"/>
      <c r="K37384"/>
      <c r="L37384" s="172"/>
    </row>
    <row r="37385" spans="7:12" x14ac:dyDescent="0.15">
      <c r="G37385"/>
      <c r="H37385"/>
      <c r="I37385"/>
      <c r="J37385"/>
      <c r="K37385"/>
      <c r="L37385" s="172"/>
    </row>
    <row r="37386" spans="7:12" x14ac:dyDescent="0.15">
      <c r="G37386"/>
      <c r="H37386"/>
      <c r="I37386"/>
      <c r="J37386"/>
      <c r="K37386"/>
      <c r="L37386" s="172"/>
    </row>
    <row r="37387" spans="7:12" x14ac:dyDescent="0.15">
      <c r="G37387"/>
      <c r="H37387"/>
      <c r="I37387"/>
      <c r="J37387"/>
      <c r="K37387"/>
      <c r="L37387" s="172"/>
    </row>
    <row r="37388" spans="7:12" x14ac:dyDescent="0.15">
      <c r="G37388"/>
      <c r="H37388"/>
      <c r="I37388"/>
      <c r="J37388"/>
      <c r="K37388"/>
      <c r="L37388" s="172"/>
    </row>
    <row r="37389" spans="7:12" x14ac:dyDescent="0.15">
      <c r="G37389"/>
      <c r="H37389"/>
      <c r="I37389"/>
      <c r="J37389"/>
      <c r="K37389"/>
      <c r="L37389" s="172"/>
    </row>
    <row r="37390" spans="7:12" x14ac:dyDescent="0.15">
      <c r="G37390"/>
      <c r="H37390"/>
      <c r="I37390"/>
      <c r="J37390"/>
      <c r="K37390"/>
      <c r="L37390" s="172"/>
    </row>
    <row r="37391" spans="7:12" x14ac:dyDescent="0.15">
      <c r="G37391"/>
      <c r="H37391"/>
      <c r="I37391"/>
      <c r="J37391"/>
      <c r="K37391"/>
      <c r="L37391" s="172"/>
    </row>
    <row r="37392" spans="7:12" x14ac:dyDescent="0.15">
      <c r="G37392"/>
      <c r="H37392"/>
      <c r="I37392"/>
      <c r="J37392"/>
      <c r="K37392"/>
      <c r="L37392" s="172"/>
    </row>
    <row r="37393" spans="7:12" x14ac:dyDescent="0.15">
      <c r="G37393"/>
      <c r="H37393"/>
      <c r="I37393"/>
      <c r="J37393"/>
      <c r="K37393"/>
      <c r="L37393" s="172"/>
    </row>
    <row r="37394" spans="7:12" x14ac:dyDescent="0.15">
      <c r="G37394"/>
      <c r="H37394"/>
      <c r="I37394"/>
      <c r="J37394"/>
      <c r="K37394"/>
      <c r="L37394" s="172"/>
    </row>
    <row r="37395" spans="7:12" x14ac:dyDescent="0.15">
      <c r="G37395"/>
      <c r="H37395"/>
      <c r="I37395"/>
      <c r="J37395"/>
      <c r="K37395"/>
      <c r="L37395" s="172"/>
    </row>
    <row r="37396" spans="7:12" x14ac:dyDescent="0.15">
      <c r="G37396"/>
      <c r="H37396"/>
      <c r="I37396"/>
      <c r="J37396"/>
      <c r="K37396"/>
      <c r="L37396" s="172"/>
    </row>
    <row r="37397" spans="7:12" x14ac:dyDescent="0.15">
      <c r="G37397"/>
      <c r="H37397"/>
      <c r="I37397"/>
      <c r="J37397"/>
      <c r="K37397"/>
      <c r="L37397" s="172"/>
    </row>
    <row r="37398" spans="7:12" x14ac:dyDescent="0.15">
      <c r="G37398"/>
      <c r="H37398"/>
      <c r="I37398"/>
      <c r="J37398"/>
      <c r="K37398"/>
      <c r="L37398" s="172"/>
    </row>
    <row r="37399" spans="7:12" x14ac:dyDescent="0.15">
      <c r="G37399"/>
      <c r="H37399"/>
      <c r="I37399"/>
      <c r="J37399"/>
      <c r="K37399"/>
      <c r="L37399" s="172"/>
    </row>
    <row r="37400" spans="7:12" x14ac:dyDescent="0.15">
      <c r="G37400"/>
      <c r="H37400"/>
      <c r="I37400"/>
      <c r="J37400"/>
      <c r="K37400"/>
      <c r="L37400" s="172"/>
    </row>
    <row r="37401" spans="7:12" x14ac:dyDescent="0.15">
      <c r="G37401"/>
      <c r="H37401"/>
      <c r="I37401"/>
      <c r="J37401"/>
      <c r="K37401"/>
      <c r="L37401" s="172"/>
    </row>
    <row r="37402" spans="7:12" x14ac:dyDescent="0.15">
      <c r="G37402"/>
      <c r="H37402"/>
      <c r="I37402"/>
      <c r="J37402"/>
      <c r="K37402"/>
      <c r="L37402" s="172"/>
    </row>
    <row r="37403" spans="7:12" x14ac:dyDescent="0.15">
      <c r="G37403"/>
      <c r="H37403"/>
      <c r="I37403"/>
      <c r="J37403"/>
      <c r="K37403"/>
      <c r="L37403" s="172"/>
    </row>
    <row r="37404" spans="7:12" x14ac:dyDescent="0.15">
      <c r="G37404"/>
      <c r="H37404"/>
      <c r="I37404"/>
      <c r="J37404"/>
      <c r="K37404"/>
      <c r="L37404" s="172"/>
    </row>
    <row r="37405" spans="7:12" x14ac:dyDescent="0.15">
      <c r="G37405"/>
      <c r="H37405"/>
      <c r="I37405"/>
      <c r="J37405"/>
      <c r="K37405"/>
      <c r="L37405" s="172"/>
    </row>
    <row r="37406" spans="7:12" x14ac:dyDescent="0.15">
      <c r="G37406"/>
      <c r="H37406"/>
      <c r="I37406"/>
      <c r="J37406"/>
      <c r="K37406"/>
      <c r="L37406" s="172"/>
    </row>
    <row r="37407" spans="7:12" x14ac:dyDescent="0.15">
      <c r="G37407"/>
      <c r="H37407"/>
      <c r="I37407"/>
      <c r="J37407"/>
      <c r="K37407"/>
      <c r="L37407" s="172"/>
    </row>
    <row r="37408" spans="7:12" x14ac:dyDescent="0.15">
      <c r="G37408"/>
      <c r="H37408"/>
      <c r="I37408"/>
      <c r="J37408"/>
      <c r="K37408"/>
      <c r="L37408" s="172"/>
    </row>
    <row r="37409" spans="7:12" x14ac:dyDescent="0.15">
      <c r="G37409"/>
      <c r="H37409"/>
      <c r="I37409"/>
      <c r="J37409"/>
      <c r="K37409"/>
      <c r="L37409" s="172"/>
    </row>
    <row r="37410" spans="7:12" x14ac:dyDescent="0.15">
      <c r="G37410"/>
      <c r="H37410"/>
      <c r="I37410"/>
      <c r="J37410"/>
      <c r="K37410"/>
      <c r="L37410" s="172"/>
    </row>
    <row r="37411" spans="7:12" x14ac:dyDescent="0.15">
      <c r="G37411"/>
      <c r="H37411"/>
      <c r="I37411"/>
      <c r="J37411"/>
      <c r="K37411"/>
      <c r="L37411" s="172"/>
    </row>
    <row r="37412" spans="7:12" x14ac:dyDescent="0.15">
      <c r="G37412"/>
      <c r="H37412"/>
      <c r="I37412"/>
      <c r="J37412"/>
      <c r="K37412"/>
      <c r="L37412" s="172"/>
    </row>
    <row r="37413" spans="7:12" x14ac:dyDescent="0.15">
      <c r="G37413"/>
      <c r="H37413"/>
      <c r="I37413"/>
      <c r="J37413"/>
      <c r="K37413"/>
      <c r="L37413" s="172"/>
    </row>
    <row r="37414" spans="7:12" x14ac:dyDescent="0.15">
      <c r="G37414"/>
      <c r="H37414"/>
      <c r="I37414"/>
      <c r="J37414"/>
      <c r="K37414"/>
      <c r="L37414" s="172"/>
    </row>
    <row r="37415" spans="7:12" x14ac:dyDescent="0.15">
      <c r="G37415"/>
      <c r="H37415"/>
      <c r="I37415"/>
      <c r="J37415"/>
      <c r="K37415"/>
      <c r="L37415" s="172"/>
    </row>
    <row r="37416" spans="7:12" x14ac:dyDescent="0.15">
      <c r="G37416"/>
      <c r="H37416"/>
      <c r="I37416"/>
      <c r="J37416"/>
      <c r="K37416"/>
      <c r="L37416" s="172"/>
    </row>
    <row r="37417" spans="7:12" x14ac:dyDescent="0.15">
      <c r="G37417"/>
      <c r="H37417"/>
      <c r="I37417"/>
      <c r="J37417"/>
      <c r="K37417"/>
      <c r="L37417" s="172"/>
    </row>
    <row r="37418" spans="7:12" x14ac:dyDescent="0.15">
      <c r="G37418"/>
      <c r="H37418"/>
      <c r="I37418"/>
      <c r="J37418"/>
      <c r="K37418"/>
      <c r="L37418" s="172"/>
    </row>
    <row r="37419" spans="7:12" x14ac:dyDescent="0.15">
      <c r="G37419"/>
      <c r="H37419"/>
      <c r="I37419"/>
      <c r="J37419"/>
      <c r="K37419"/>
      <c r="L37419" s="172"/>
    </row>
    <row r="37420" spans="7:12" x14ac:dyDescent="0.15">
      <c r="G37420"/>
      <c r="H37420"/>
      <c r="I37420"/>
      <c r="J37420"/>
      <c r="K37420"/>
      <c r="L37420" s="172"/>
    </row>
    <row r="37421" spans="7:12" x14ac:dyDescent="0.15">
      <c r="G37421"/>
      <c r="H37421"/>
      <c r="I37421"/>
      <c r="J37421"/>
      <c r="K37421"/>
      <c r="L37421" s="172"/>
    </row>
    <row r="37422" spans="7:12" x14ac:dyDescent="0.15">
      <c r="G37422"/>
      <c r="H37422"/>
      <c r="I37422"/>
      <c r="J37422"/>
      <c r="K37422"/>
      <c r="L37422" s="172"/>
    </row>
    <row r="37423" spans="7:12" x14ac:dyDescent="0.15">
      <c r="G37423"/>
      <c r="H37423"/>
      <c r="I37423"/>
      <c r="J37423"/>
      <c r="K37423"/>
      <c r="L37423" s="172"/>
    </row>
    <row r="37424" spans="7:12" x14ac:dyDescent="0.15">
      <c r="G37424"/>
      <c r="H37424"/>
      <c r="I37424"/>
      <c r="J37424"/>
      <c r="K37424"/>
      <c r="L37424" s="172"/>
    </row>
    <row r="37425" spans="7:12" x14ac:dyDescent="0.15">
      <c r="G37425"/>
      <c r="H37425"/>
      <c r="I37425"/>
      <c r="J37425"/>
      <c r="K37425"/>
      <c r="L37425" s="172"/>
    </row>
    <row r="37426" spans="7:12" x14ac:dyDescent="0.15">
      <c r="G37426"/>
      <c r="H37426"/>
      <c r="I37426"/>
      <c r="J37426"/>
      <c r="K37426"/>
      <c r="L37426" s="172"/>
    </row>
    <row r="37427" spans="7:12" x14ac:dyDescent="0.15">
      <c r="G37427"/>
      <c r="H37427"/>
      <c r="I37427"/>
      <c r="J37427"/>
      <c r="K37427"/>
      <c r="L37427" s="172"/>
    </row>
    <row r="37428" spans="7:12" x14ac:dyDescent="0.15">
      <c r="G37428"/>
      <c r="H37428"/>
      <c r="I37428"/>
      <c r="J37428"/>
      <c r="K37428"/>
      <c r="L37428" s="172"/>
    </row>
    <row r="37429" spans="7:12" x14ac:dyDescent="0.15">
      <c r="G37429"/>
      <c r="H37429"/>
      <c r="I37429"/>
      <c r="J37429"/>
      <c r="K37429"/>
      <c r="L37429" s="172"/>
    </row>
    <row r="37430" spans="7:12" x14ac:dyDescent="0.15">
      <c r="G37430"/>
      <c r="H37430"/>
      <c r="I37430"/>
      <c r="J37430"/>
      <c r="K37430"/>
      <c r="L37430" s="172"/>
    </row>
    <row r="37431" spans="7:12" x14ac:dyDescent="0.15">
      <c r="G37431"/>
      <c r="H37431"/>
      <c r="I37431"/>
      <c r="J37431"/>
      <c r="K37431"/>
      <c r="L37431" s="172"/>
    </row>
    <row r="37432" spans="7:12" x14ac:dyDescent="0.15">
      <c r="G37432"/>
      <c r="H37432"/>
      <c r="I37432"/>
      <c r="J37432"/>
      <c r="K37432"/>
      <c r="L37432" s="172"/>
    </row>
    <row r="37433" spans="7:12" x14ac:dyDescent="0.15">
      <c r="G37433"/>
      <c r="H37433"/>
      <c r="I37433"/>
      <c r="J37433"/>
      <c r="K37433"/>
      <c r="L37433" s="172"/>
    </row>
    <row r="37434" spans="7:12" x14ac:dyDescent="0.15">
      <c r="G37434"/>
      <c r="H37434"/>
      <c r="I37434"/>
      <c r="J37434"/>
      <c r="K37434"/>
      <c r="L37434" s="172"/>
    </row>
    <row r="37435" spans="7:12" x14ac:dyDescent="0.15">
      <c r="G37435"/>
      <c r="H37435"/>
      <c r="I37435"/>
      <c r="J37435"/>
      <c r="K37435"/>
      <c r="L37435" s="172"/>
    </row>
    <row r="37436" spans="7:12" x14ac:dyDescent="0.15">
      <c r="G37436"/>
      <c r="H37436"/>
      <c r="I37436"/>
      <c r="J37436"/>
      <c r="K37436"/>
      <c r="L37436" s="172"/>
    </row>
    <row r="37437" spans="7:12" x14ac:dyDescent="0.15">
      <c r="G37437"/>
      <c r="H37437"/>
      <c r="I37437"/>
      <c r="J37437"/>
      <c r="K37437"/>
      <c r="L37437" s="172"/>
    </row>
    <row r="37438" spans="7:12" x14ac:dyDescent="0.15">
      <c r="G37438"/>
      <c r="H37438"/>
      <c r="I37438"/>
      <c r="J37438"/>
      <c r="K37438"/>
      <c r="L37438" s="172"/>
    </row>
    <row r="37439" spans="7:12" x14ac:dyDescent="0.15">
      <c r="G37439"/>
      <c r="H37439"/>
      <c r="I37439"/>
      <c r="J37439"/>
      <c r="K37439"/>
      <c r="L37439" s="172"/>
    </row>
    <row r="37440" spans="7:12" x14ac:dyDescent="0.15">
      <c r="G37440"/>
      <c r="H37440"/>
      <c r="I37440"/>
      <c r="J37440"/>
      <c r="K37440"/>
      <c r="L37440" s="172"/>
    </row>
    <row r="37441" spans="7:12" x14ac:dyDescent="0.15">
      <c r="G37441"/>
      <c r="H37441"/>
      <c r="I37441"/>
      <c r="J37441"/>
      <c r="K37441"/>
      <c r="L37441" s="172"/>
    </row>
    <row r="37442" spans="7:12" x14ac:dyDescent="0.15">
      <c r="G37442"/>
      <c r="H37442"/>
      <c r="I37442"/>
      <c r="J37442"/>
      <c r="K37442"/>
      <c r="L37442" s="172"/>
    </row>
    <row r="37443" spans="7:12" x14ac:dyDescent="0.15">
      <c r="G37443"/>
      <c r="H37443"/>
      <c r="I37443"/>
      <c r="J37443"/>
      <c r="K37443"/>
      <c r="L37443" s="172"/>
    </row>
    <row r="37444" spans="7:12" x14ac:dyDescent="0.15">
      <c r="G37444"/>
      <c r="H37444"/>
      <c r="I37444"/>
      <c r="J37444"/>
      <c r="K37444"/>
      <c r="L37444" s="172"/>
    </row>
    <row r="37445" spans="7:12" x14ac:dyDescent="0.15">
      <c r="G37445"/>
      <c r="H37445"/>
      <c r="I37445"/>
      <c r="J37445"/>
      <c r="K37445"/>
      <c r="L37445" s="172"/>
    </row>
    <row r="37446" spans="7:12" x14ac:dyDescent="0.15">
      <c r="G37446"/>
      <c r="H37446"/>
      <c r="I37446"/>
      <c r="J37446"/>
      <c r="K37446"/>
      <c r="L37446" s="172"/>
    </row>
    <row r="37447" spans="7:12" x14ac:dyDescent="0.15">
      <c r="G37447"/>
      <c r="H37447"/>
      <c r="I37447"/>
      <c r="J37447"/>
      <c r="K37447"/>
      <c r="L37447" s="172"/>
    </row>
    <row r="37448" spans="7:12" x14ac:dyDescent="0.15">
      <c r="G37448"/>
      <c r="H37448"/>
      <c r="I37448"/>
      <c r="J37448"/>
      <c r="K37448"/>
      <c r="L37448" s="172"/>
    </row>
    <row r="37449" spans="7:12" x14ac:dyDescent="0.15">
      <c r="G37449"/>
      <c r="H37449"/>
      <c r="I37449"/>
      <c r="J37449"/>
      <c r="K37449"/>
      <c r="L37449" s="172"/>
    </row>
    <row r="37450" spans="7:12" x14ac:dyDescent="0.15">
      <c r="G37450"/>
      <c r="H37450"/>
      <c r="I37450"/>
      <c r="J37450"/>
      <c r="K37450"/>
      <c r="L37450" s="172"/>
    </row>
    <row r="37451" spans="7:12" x14ac:dyDescent="0.15">
      <c r="G37451"/>
      <c r="H37451"/>
      <c r="I37451"/>
      <c r="J37451"/>
      <c r="K37451"/>
      <c r="L37451" s="172"/>
    </row>
    <row r="37452" spans="7:12" x14ac:dyDescent="0.15">
      <c r="G37452"/>
      <c r="H37452"/>
      <c r="I37452"/>
      <c r="J37452"/>
      <c r="K37452"/>
      <c r="L37452" s="172"/>
    </row>
    <row r="37453" spans="7:12" x14ac:dyDescent="0.15">
      <c r="G37453"/>
      <c r="H37453"/>
      <c r="I37453"/>
      <c r="J37453"/>
      <c r="K37453"/>
      <c r="L37453" s="172"/>
    </row>
    <row r="37454" spans="7:12" x14ac:dyDescent="0.15">
      <c r="G37454"/>
      <c r="H37454"/>
      <c r="I37454"/>
      <c r="J37454"/>
      <c r="K37454"/>
      <c r="L37454" s="172"/>
    </row>
    <row r="37455" spans="7:12" x14ac:dyDescent="0.15">
      <c r="G37455"/>
      <c r="H37455"/>
      <c r="I37455"/>
      <c r="J37455"/>
      <c r="K37455"/>
      <c r="L37455" s="172"/>
    </row>
    <row r="37456" spans="7:12" x14ac:dyDescent="0.15">
      <c r="G37456"/>
      <c r="H37456"/>
      <c r="I37456"/>
      <c r="J37456"/>
      <c r="K37456"/>
      <c r="L37456" s="172"/>
    </row>
    <row r="37457" spans="7:12" x14ac:dyDescent="0.15">
      <c r="G37457"/>
      <c r="H37457"/>
      <c r="I37457"/>
      <c r="J37457"/>
      <c r="K37457"/>
      <c r="L37457" s="172"/>
    </row>
    <row r="37458" spans="7:12" x14ac:dyDescent="0.15">
      <c r="G37458"/>
      <c r="H37458"/>
      <c r="I37458"/>
      <c r="J37458"/>
      <c r="K37458"/>
      <c r="L37458" s="172"/>
    </row>
    <row r="37459" spans="7:12" x14ac:dyDescent="0.15">
      <c r="G37459"/>
      <c r="H37459"/>
      <c r="I37459"/>
      <c r="J37459"/>
      <c r="K37459"/>
      <c r="L37459" s="172"/>
    </row>
    <row r="37460" spans="7:12" x14ac:dyDescent="0.15">
      <c r="G37460"/>
      <c r="H37460"/>
      <c r="I37460"/>
      <c r="J37460"/>
      <c r="K37460"/>
      <c r="L37460" s="172"/>
    </row>
    <row r="37461" spans="7:12" x14ac:dyDescent="0.15">
      <c r="G37461"/>
      <c r="H37461"/>
      <c r="I37461"/>
      <c r="J37461"/>
      <c r="K37461"/>
      <c r="L37461" s="172"/>
    </row>
    <row r="37462" spans="7:12" x14ac:dyDescent="0.15">
      <c r="G37462"/>
      <c r="H37462"/>
      <c r="I37462"/>
      <c r="J37462"/>
      <c r="K37462"/>
      <c r="L37462" s="172"/>
    </row>
    <row r="37463" spans="7:12" x14ac:dyDescent="0.15">
      <c r="G37463"/>
      <c r="H37463"/>
      <c r="I37463"/>
      <c r="J37463"/>
      <c r="K37463"/>
      <c r="L37463" s="172"/>
    </row>
    <row r="37464" spans="7:12" x14ac:dyDescent="0.15">
      <c r="G37464"/>
      <c r="H37464"/>
      <c r="I37464"/>
      <c r="J37464"/>
      <c r="K37464"/>
      <c r="L37464" s="172"/>
    </row>
    <row r="37465" spans="7:12" x14ac:dyDescent="0.15">
      <c r="G37465"/>
      <c r="H37465"/>
      <c r="I37465"/>
      <c r="J37465"/>
      <c r="K37465"/>
      <c r="L37465" s="172"/>
    </row>
    <row r="37466" spans="7:12" x14ac:dyDescent="0.15">
      <c r="G37466"/>
      <c r="H37466"/>
      <c r="I37466"/>
      <c r="J37466"/>
      <c r="K37466"/>
      <c r="L37466" s="172"/>
    </row>
    <row r="37467" spans="7:12" x14ac:dyDescent="0.15">
      <c r="G37467"/>
      <c r="H37467"/>
      <c r="I37467"/>
      <c r="J37467"/>
      <c r="K37467"/>
      <c r="L37467" s="172"/>
    </row>
    <row r="37468" spans="7:12" x14ac:dyDescent="0.15">
      <c r="G37468"/>
      <c r="H37468"/>
      <c r="I37468"/>
      <c r="J37468"/>
      <c r="K37468"/>
      <c r="L37468" s="172"/>
    </row>
    <row r="37469" spans="7:12" x14ac:dyDescent="0.15">
      <c r="G37469"/>
      <c r="H37469"/>
      <c r="I37469"/>
      <c r="J37469"/>
      <c r="K37469"/>
      <c r="L37469" s="172"/>
    </row>
    <row r="37470" spans="7:12" x14ac:dyDescent="0.15">
      <c r="G37470"/>
      <c r="H37470"/>
      <c r="I37470"/>
      <c r="J37470"/>
      <c r="K37470"/>
      <c r="L37470" s="172"/>
    </row>
    <row r="37471" spans="7:12" x14ac:dyDescent="0.15">
      <c r="G37471"/>
      <c r="H37471"/>
      <c r="I37471"/>
      <c r="J37471"/>
      <c r="K37471"/>
      <c r="L37471" s="172"/>
    </row>
    <row r="37472" spans="7:12" x14ac:dyDescent="0.15">
      <c r="G37472"/>
      <c r="H37472"/>
      <c r="I37472"/>
      <c r="J37472"/>
      <c r="K37472"/>
      <c r="L37472" s="172"/>
    </row>
    <row r="37473" spans="7:12" x14ac:dyDescent="0.15">
      <c r="G37473"/>
      <c r="H37473"/>
      <c r="I37473"/>
      <c r="J37473"/>
      <c r="K37473"/>
      <c r="L37473" s="172"/>
    </row>
    <row r="37474" spans="7:12" x14ac:dyDescent="0.15">
      <c r="G37474"/>
      <c r="H37474"/>
      <c r="I37474"/>
      <c r="J37474"/>
      <c r="K37474"/>
      <c r="L37474" s="172"/>
    </row>
    <row r="37475" spans="7:12" x14ac:dyDescent="0.15">
      <c r="G37475"/>
      <c r="H37475"/>
      <c r="I37475"/>
      <c r="J37475"/>
      <c r="K37475"/>
      <c r="L37475" s="172"/>
    </row>
    <row r="37476" spans="7:12" x14ac:dyDescent="0.15">
      <c r="G37476"/>
      <c r="H37476"/>
      <c r="I37476"/>
      <c r="J37476"/>
      <c r="K37476"/>
      <c r="L37476" s="172"/>
    </row>
    <row r="37477" spans="7:12" x14ac:dyDescent="0.15">
      <c r="G37477"/>
      <c r="H37477"/>
      <c r="I37477"/>
      <c r="J37477"/>
      <c r="K37477"/>
      <c r="L37477" s="172"/>
    </row>
    <row r="37478" spans="7:12" x14ac:dyDescent="0.15">
      <c r="G37478"/>
      <c r="H37478"/>
      <c r="I37478"/>
      <c r="J37478"/>
      <c r="K37478"/>
      <c r="L37478" s="172"/>
    </row>
    <row r="37479" spans="7:12" x14ac:dyDescent="0.15">
      <c r="G37479"/>
      <c r="H37479"/>
      <c r="I37479"/>
      <c r="J37479"/>
      <c r="K37479"/>
      <c r="L37479" s="172"/>
    </row>
    <row r="37480" spans="7:12" x14ac:dyDescent="0.15">
      <c r="G37480"/>
      <c r="H37480"/>
      <c r="I37480"/>
      <c r="J37480"/>
      <c r="K37480"/>
      <c r="L37480" s="172"/>
    </row>
    <row r="37481" spans="7:12" x14ac:dyDescent="0.15">
      <c r="G37481"/>
      <c r="H37481"/>
      <c r="I37481"/>
      <c r="J37481"/>
      <c r="K37481"/>
      <c r="L37481" s="172"/>
    </row>
    <row r="37482" spans="7:12" x14ac:dyDescent="0.15">
      <c r="G37482"/>
      <c r="H37482"/>
      <c r="I37482"/>
      <c r="J37482"/>
      <c r="K37482"/>
      <c r="L37482" s="172"/>
    </row>
    <row r="37483" spans="7:12" x14ac:dyDescent="0.15">
      <c r="G37483"/>
      <c r="H37483"/>
      <c r="I37483"/>
      <c r="J37483"/>
      <c r="K37483"/>
      <c r="L37483" s="172"/>
    </row>
    <row r="37484" spans="7:12" x14ac:dyDescent="0.15">
      <c r="G37484"/>
      <c r="H37484"/>
      <c r="I37484"/>
      <c r="J37484"/>
      <c r="K37484"/>
      <c r="L37484" s="172"/>
    </row>
    <row r="37485" spans="7:12" x14ac:dyDescent="0.15">
      <c r="G37485"/>
      <c r="H37485"/>
      <c r="I37485"/>
      <c r="J37485"/>
      <c r="K37485"/>
      <c r="L37485" s="172"/>
    </row>
    <row r="37486" spans="7:12" x14ac:dyDescent="0.15">
      <c r="G37486"/>
      <c r="H37486"/>
      <c r="I37486"/>
      <c r="J37486"/>
      <c r="K37486"/>
      <c r="L37486" s="172"/>
    </row>
    <row r="37487" spans="7:12" x14ac:dyDescent="0.15">
      <c r="G37487"/>
      <c r="H37487"/>
      <c r="I37487"/>
      <c r="J37487"/>
      <c r="K37487"/>
      <c r="L37487" s="172"/>
    </row>
    <row r="37488" spans="7:12" x14ac:dyDescent="0.15">
      <c r="G37488"/>
      <c r="H37488"/>
      <c r="I37488"/>
      <c r="J37488"/>
      <c r="K37488"/>
      <c r="L37488" s="172"/>
    </row>
    <row r="37489" spans="7:12" x14ac:dyDescent="0.15">
      <c r="G37489"/>
      <c r="H37489"/>
      <c r="I37489"/>
      <c r="J37489"/>
      <c r="K37489"/>
      <c r="L37489" s="172"/>
    </row>
    <row r="37490" spans="7:12" x14ac:dyDescent="0.15">
      <c r="G37490"/>
      <c r="H37490"/>
      <c r="I37490"/>
      <c r="J37490"/>
      <c r="K37490"/>
      <c r="L37490" s="172"/>
    </row>
    <row r="37491" spans="7:12" x14ac:dyDescent="0.15">
      <c r="G37491"/>
      <c r="H37491"/>
      <c r="I37491"/>
      <c r="J37491"/>
      <c r="K37491"/>
      <c r="L37491" s="172"/>
    </row>
    <row r="37492" spans="7:12" x14ac:dyDescent="0.15">
      <c r="G37492"/>
      <c r="H37492"/>
      <c r="I37492"/>
      <c r="J37492"/>
      <c r="K37492"/>
      <c r="L37492" s="172"/>
    </row>
    <row r="37493" spans="7:12" x14ac:dyDescent="0.15">
      <c r="G37493"/>
      <c r="H37493"/>
      <c r="I37493"/>
      <c r="J37493"/>
      <c r="K37493"/>
      <c r="L37493" s="172"/>
    </row>
    <row r="37494" spans="7:12" x14ac:dyDescent="0.15">
      <c r="G37494"/>
      <c r="H37494"/>
      <c r="I37494"/>
      <c r="J37494"/>
      <c r="K37494"/>
      <c r="L37494" s="172"/>
    </row>
    <row r="37495" spans="7:12" x14ac:dyDescent="0.15">
      <c r="G37495"/>
      <c r="H37495"/>
      <c r="I37495"/>
      <c r="J37495"/>
      <c r="K37495"/>
      <c r="L37495" s="172"/>
    </row>
    <row r="37496" spans="7:12" x14ac:dyDescent="0.15">
      <c r="G37496"/>
      <c r="H37496"/>
      <c r="I37496"/>
      <c r="J37496"/>
      <c r="K37496"/>
      <c r="L37496" s="172"/>
    </row>
    <row r="37497" spans="7:12" x14ac:dyDescent="0.15">
      <c r="G37497"/>
      <c r="H37497"/>
      <c r="I37497"/>
      <c r="J37497"/>
      <c r="K37497"/>
      <c r="L37497" s="172"/>
    </row>
    <row r="37498" spans="7:12" x14ac:dyDescent="0.15">
      <c r="G37498"/>
      <c r="H37498"/>
      <c r="I37498"/>
      <c r="J37498"/>
      <c r="K37498"/>
      <c r="L37498" s="172"/>
    </row>
    <row r="37499" spans="7:12" x14ac:dyDescent="0.15">
      <c r="G37499"/>
      <c r="H37499"/>
      <c r="I37499"/>
      <c r="J37499"/>
      <c r="K37499"/>
      <c r="L37499" s="172"/>
    </row>
    <row r="37500" spans="7:12" x14ac:dyDescent="0.15">
      <c r="G37500"/>
      <c r="H37500"/>
      <c r="I37500"/>
      <c r="J37500"/>
      <c r="K37500"/>
      <c r="L37500" s="172"/>
    </row>
    <row r="37501" spans="7:12" x14ac:dyDescent="0.15">
      <c r="G37501"/>
      <c r="H37501"/>
      <c r="I37501"/>
      <c r="J37501"/>
      <c r="K37501"/>
      <c r="L37501" s="172"/>
    </row>
    <row r="37502" spans="7:12" x14ac:dyDescent="0.15">
      <c r="G37502"/>
      <c r="H37502"/>
      <c r="I37502"/>
      <c r="J37502"/>
      <c r="K37502"/>
      <c r="L37502" s="172"/>
    </row>
    <row r="37503" spans="7:12" x14ac:dyDescent="0.15">
      <c r="G37503"/>
      <c r="H37503"/>
      <c r="I37503"/>
      <c r="J37503"/>
      <c r="K37503"/>
      <c r="L37503" s="172"/>
    </row>
    <row r="37504" spans="7:12" x14ac:dyDescent="0.15">
      <c r="G37504"/>
      <c r="H37504"/>
      <c r="I37504"/>
      <c r="J37504"/>
      <c r="K37504"/>
      <c r="L37504" s="172"/>
    </row>
    <row r="37505" spans="7:12" x14ac:dyDescent="0.15">
      <c r="G37505"/>
      <c r="H37505"/>
      <c r="I37505"/>
      <c r="J37505"/>
      <c r="K37505"/>
      <c r="L37505" s="172"/>
    </row>
    <row r="37506" spans="7:12" x14ac:dyDescent="0.15">
      <c r="G37506"/>
      <c r="H37506"/>
      <c r="I37506"/>
      <c r="J37506"/>
      <c r="K37506"/>
      <c r="L37506" s="172"/>
    </row>
    <row r="37507" spans="7:12" x14ac:dyDescent="0.15">
      <c r="G37507"/>
      <c r="H37507"/>
      <c r="I37507"/>
      <c r="J37507"/>
      <c r="K37507"/>
      <c r="L37507" s="172"/>
    </row>
    <row r="37508" spans="7:12" x14ac:dyDescent="0.15">
      <c r="G37508"/>
      <c r="H37508"/>
      <c r="I37508"/>
      <c r="J37508"/>
      <c r="K37508"/>
      <c r="L37508" s="172"/>
    </row>
    <row r="37509" spans="7:12" x14ac:dyDescent="0.15">
      <c r="G37509"/>
      <c r="H37509"/>
      <c r="I37509"/>
      <c r="J37509"/>
      <c r="K37509"/>
      <c r="L37509" s="172"/>
    </row>
    <row r="37510" spans="7:12" x14ac:dyDescent="0.15">
      <c r="G37510"/>
      <c r="H37510"/>
      <c r="I37510"/>
      <c r="J37510"/>
      <c r="K37510"/>
      <c r="L37510" s="172"/>
    </row>
    <row r="37511" spans="7:12" x14ac:dyDescent="0.15">
      <c r="G37511"/>
      <c r="H37511"/>
      <c r="I37511"/>
      <c r="J37511"/>
      <c r="K37511"/>
      <c r="L37511" s="172"/>
    </row>
    <row r="37512" spans="7:12" x14ac:dyDescent="0.15">
      <c r="G37512"/>
      <c r="H37512"/>
      <c r="I37512"/>
      <c r="J37512"/>
      <c r="K37512"/>
      <c r="L37512" s="172"/>
    </row>
    <row r="37513" spans="7:12" x14ac:dyDescent="0.15">
      <c r="G37513"/>
      <c r="H37513"/>
      <c r="I37513"/>
      <c r="J37513"/>
      <c r="K37513"/>
      <c r="L37513" s="172"/>
    </row>
    <row r="37514" spans="7:12" x14ac:dyDescent="0.15">
      <c r="G37514"/>
      <c r="H37514"/>
      <c r="I37514"/>
      <c r="J37514"/>
      <c r="K37514"/>
      <c r="L37514" s="172"/>
    </row>
    <row r="37515" spans="7:12" x14ac:dyDescent="0.15">
      <c r="G37515"/>
      <c r="H37515"/>
      <c r="I37515"/>
      <c r="J37515"/>
      <c r="K37515"/>
      <c r="L37515" s="172"/>
    </row>
    <row r="37516" spans="7:12" x14ac:dyDescent="0.15">
      <c r="G37516"/>
      <c r="H37516"/>
      <c r="I37516"/>
      <c r="J37516"/>
      <c r="K37516"/>
      <c r="L37516" s="172"/>
    </row>
    <row r="37517" spans="7:12" x14ac:dyDescent="0.15">
      <c r="G37517"/>
      <c r="H37517"/>
      <c r="I37517"/>
      <c r="J37517"/>
      <c r="K37517"/>
      <c r="L37517" s="172"/>
    </row>
    <row r="37518" spans="7:12" x14ac:dyDescent="0.15">
      <c r="G37518"/>
      <c r="H37518"/>
      <c r="I37518"/>
      <c r="J37518"/>
      <c r="K37518"/>
      <c r="L37518" s="172"/>
    </row>
    <row r="37519" spans="7:12" x14ac:dyDescent="0.15">
      <c r="G37519"/>
      <c r="H37519"/>
      <c r="I37519"/>
      <c r="J37519"/>
      <c r="K37519"/>
      <c r="L37519" s="172"/>
    </row>
    <row r="37520" spans="7:12" x14ac:dyDescent="0.15">
      <c r="G37520"/>
      <c r="H37520"/>
      <c r="I37520"/>
      <c r="J37520"/>
      <c r="K37520"/>
      <c r="L37520" s="172"/>
    </row>
    <row r="37521" spans="7:12" x14ac:dyDescent="0.15">
      <c r="G37521"/>
      <c r="H37521"/>
      <c r="I37521"/>
      <c r="J37521"/>
      <c r="K37521"/>
      <c r="L37521" s="172"/>
    </row>
    <row r="37522" spans="7:12" x14ac:dyDescent="0.15">
      <c r="G37522"/>
      <c r="H37522"/>
      <c r="I37522"/>
      <c r="J37522"/>
      <c r="K37522"/>
      <c r="L37522" s="172"/>
    </row>
    <row r="37523" spans="7:12" x14ac:dyDescent="0.15">
      <c r="G37523"/>
      <c r="H37523"/>
      <c r="I37523"/>
      <c r="J37523"/>
      <c r="K37523"/>
      <c r="L37523" s="172"/>
    </row>
    <row r="37524" spans="7:12" x14ac:dyDescent="0.15">
      <c r="G37524"/>
      <c r="H37524"/>
      <c r="I37524"/>
      <c r="J37524"/>
      <c r="K37524"/>
      <c r="L37524" s="172"/>
    </row>
    <row r="37525" spans="7:12" x14ac:dyDescent="0.15">
      <c r="G37525"/>
      <c r="H37525"/>
      <c r="I37525"/>
      <c r="J37525"/>
      <c r="K37525"/>
      <c r="L37525" s="172"/>
    </row>
    <row r="37526" spans="7:12" x14ac:dyDescent="0.15">
      <c r="G37526"/>
      <c r="H37526"/>
      <c r="I37526"/>
      <c r="J37526"/>
      <c r="K37526"/>
      <c r="L37526" s="172"/>
    </row>
    <row r="37527" spans="7:12" x14ac:dyDescent="0.15">
      <c r="G37527"/>
      <c r="H37527"/>
      <c r="I37527"/>
      <c r="J37527"/>
      <c r="K37527"/>
      <c r="L37527" s="172"/>
    </row>
    <row r="37528" spans="7:12" x14ac:dyDescent="0.15">
      <c r="G37528"/>
      <c r="H37528"/>
      <c r="I37528"/>
      <c r="J37528"/>
      <c r="K37528"/>
      <c r="L37528" s="172"/>
    </row>
    <row r="37529" spans="7:12" x14ac:dyDescent="0.15">
      <c r="G37529"/>
      <c r="H37529"/>
      <c r="I37529"/>
      <c r="J37529"/>
      <c r="K37529"/>
      <c r="L37529" s="172"/>
    </row>
    <row r="37530" spans="7:12" x14ac:dyDescent="0.15">
      <c r="G37530"/>
      <c r="H37530"/>
      <c r="I37530"/>
      <c r="J37530"/>
      <c r="K37530"/>
      <c r="L37530" s="172"/>
    </row>
    <row r="37531" spans="7:12" x14ac:dyDescent="0.15">
      <c r="G37531"/>
      <c r="H37531"/>
      <c r="I37531"/>
      <c r="J37531"/>
      <c r="K37531"/>
      <c r="L37531" s="172"/>
    </row>
    <row r="37532" spans="7:12" x14ac:dyDescent="0.15">
      <c r="G37532"/>
      <c r="H37532"/>
      <c r="I37532"/>
      <c r="J37532"/>
      <c r="K37532"/>
      <c r="L37532" s="172"/>
    </row>
    <row r="37533" spans="7:12" x14ac:dyDescent="0.15">
      <c r="G37533"/>
      <c r="H37533"/>
      <c r="I37533"/>
      <c r="J37533"/>
      <c r="K37533"/>
      <c r="L37533" s="172"/>
    </row>
    <row r="37534" spans="7:12" x14ac:dyDescent="0.15">
      <c r="G37534"/>
      <c r="H37534"/>
      <c r="I37534"/>
      <c r="J37534"/>
      <c r="K37534"/>
      <c r="L37534" s="172"/>
    </row>
    <row r="37535" spans="7:12" x14ac:dyDescent="0.15">
      <c r="G37535"/>
      <c r="H37535"/>
      <c r="I37535"/>
      <c r="J37535"/>
      <c r="K37535"/>
      <c r="L37535" s="172"/>
    </row>
    <row r="37536" spans="7:12" x14ac:dyDescent="0.15">
      <c r="G37536"/>
      <c r="H37536"/>
      <c r="I37536"/>
      <c r="J37536"/>
      <c r="K37536"/>
      <c r="L37536" s="172"/>
    </row>
    <row r="37537" spans="7:12" x14ac:dyDescent="0.15">
      <c r="G37537"/>
      <c r="H37537"/>
      <c r="I37537"/>
      <c r="J37537"/>
      <c r="K37537"/>
      <c r="L37537" s="172"/>
    </row>
    <row r="37538" spans="7:12" x14ac:dyDescent="0.15">
      <c r="G37538"/>
      <c r="H37538"/>
      <c r="I37538"/>
      <c r="J37538"/>
      <c r="K37538"/>
      <c r="L37538" s="172"/>
    </row>
    <row r="37539" spans="7:12" x14ac:dyDescent="0.15">
      <c r="G37539"/>
      <c r="H37539"/>
      <c r="I37539"/>
      <c r="J37539"/>
      <c r="K37539"/>
      <c r="L37539" s="172"/>
    </row>
    <row r="37540" spans="7:12" x14ac:dyDescent="0.15">
      <c r="G37540"/>
      <c r="H37540"/>
      <c r="I37540"/>
      <c r="J37540"/>
      <c r="K37540"/>
      <c r="L37540" s="172"/>
    </row>
    <row r="37541" spans="7:12" x14ac:dyDescent="0.15">
      <c r="G37541"/>
      <c r="H37541"/>
      <c r="I37541"/>
      <c r="J37541"/>
      <c r="K37541"/>
      <c r="L37541" s="172"/>
    </row>
    <row r="37542" spans="7:12" x14ac:dyDescent="0.15">
      <c r="G37542"/>
      <c r="H37542"/>
      <c r="I37542"/>
      <c r="J37542"/>
      <c r="K37542"/>
      <c r="L37542" s="172"/>
    </row>
    <row r="37543" spans="7:12" x14ac:dyDescent="0.15">
      <c r="G37543"/>
      <c r="H37543"/>
      <c r="I37543"/>
      <c r="J37543"/>
      <c r="K37543"/>
      <c r="L37543" s="172"/>
    </row>
    <row r="37544" spans="7:12" x14ac:dyDescent="0.15">
      <c r="G37544"/>
      <c r="H37544"/>
      <c r="I37544"/>
      <c r="J37544"/>
      <c r="K37544"/>
      <c r="L37544" s="172"/>
    </row>
    <row r="37545" spans="7:12" x14ac:dyDescent="0.15">
      <c r="G37545"/>
      <c r="H37545"/>
      <c r="I37545"/>
      <c r="J37545"/>
      <c r="K37545"/>
      <c r="L37545" s="172"/>
    </row>
    <row r="37546" spans="7:12" x14ac:dyDescent="0.15">
      <c r="G37546"/>
      <c r="H37546"/>
      <c r="I37546"/>
      <c r="J37546"/>
      <c r="K37546"/>
      <c r="L37546" s="172"/>
    </row>
    <row r="37547" spans="7:12" x14ac:dyDescent="0.15">
      <c r="G37547"/>
      <c r="H37547"/>
      <c r="I37547"/>
      <c r="J37547"/>
      <c r="K37547"/>
      <c r="L37547" s="172"/>
    </row>
    <row r="37548" spans="7:12" x14ac:dyDescent="0.15">
      <c r="G37548"/>
      <c r="H37548"/>
      <c r="I37548"/>
      <c r="J37548"/>
      <c r="K37548"/>
      <c r="L37548" s="172"/>
    </row>
    <row r="37549" spans="7:12" x14ac:dyDescent="0.15">
      <c r="G37549"/>
      <c r="H37549"/>
      <c r="I37549"/>
      <c r="J37549"/>
      <c r="K37549"/>
      <c r="L37549" s="172"/>
    </row>
    <row r="37550" spans="7:12" x14ac:dyDescent="0.15">
      <c r="G37550"/>
      <c r="H37550"/>
      <c r="I37550"/>
      <c r="J37550"/>
      <c r="K37550"/>
      <c r="L37550" s="172"/>
    </row>
    <row r="37551" spans="7:12" x14ac:dyDescent="0.15">
      <c r="G37551"/>
      <c r="H37551"/>
      <c r="I37551"/>
      <c r="J37551"/>
      <c r="K37551"/>
      <c r="L37551" s="172"/>
    </row>
    <row r="37552" spans="7:12" x14ac:dyDescent="0.15">
      <c r="G37552"/>
      <c r="H37552"/>
      <c r="I37552"/>
      <c r="J37552"/>
      <c r="K37552"/>
      <c r="L37552" s="172"/>
    </row>
    <row r="37553" spans="7:12" x14ac:dyDescent="0.15">
      <c r="G37553"/>
      <c r="H37553"/>
      <c r="I37553"/>
      <c r="J37553"/>
      <c r="K37553"/>
      <c r="L37553" s="172"/>
    </row>
    <row r="37554" spans="7:12" x14ac:dyDescent="0.15">
      <c r="G37554"/>
      <c r="H37554"/>
      <c r="I37554"/>
      <c r="J37554"/>
      <c r="K37554"/>
      <c r="L37554" s="172"/>
    </row>
    <row r="37555" spans="7:12" x14ac:dyDescent="0.15">
      <c r="G37555"/>
      <c r="H37555"/>
      <c r="I37555"/>
      <c r="J37555"/>
      <c r="K37555"/>
      <c r="L37555" s="172"/>
    </row>
    <row r="37556" spans="7:12" x14ac:dyDescent="0.15">
      <c r="G37556"/>
      <c r="H37556"/>
      <c r="I37556"/>
      <c r="J37556"/>
      <c r="K37556"/>
      <c r="L37556" s="172"/>
    </row>
    <row r="37557" spans="7:12" x14ac:dyDescent="0.15">
      <c r="G37557"/>
      <c r="H37557"/>
      <c r="I37557"/>
      <c r="J37557"/>
      <c r="K37557"/>
      <c r="L37557" s="172"/>
    </row>
    <row r="37558" spans="7:12" x14ac:dyDescent="0.15">
      <c r="G37558"/>
      <c r="H37558"/>
      <c r="I37558"/>
      <c r="J37558"/>
      <c r="K37558"/>
      <c r="L37558" s="172"/>
    </row>
    <row r="37559" spans="7:12" x14ac:dyDescent="0.15">
      <c r="G37559"/>
      <c r="H37559"/>
      <c r="I37559"/>
      <c r="J37559"/>
      <c r="K37559"/>
      <c r="L37559" s="172"/>
    </row>
    <row r="37560" spans="7:12" x14ac:dyDescent="0.15">
      <c r="G37560"/>
      <c r="H37560"/>
      <c r="I37560"/>
      <c r="J37560"/>
      <c r="K37560"/>
      <c r="L37560" s="172"/>
    </row>
    <row r="37561" spans="7:12" x14ac:dyDescent="0.15">
      <c r="G37561"/>
      <c r="H37561"/>
      <c r="I37561"/>
      <c r="J37561"/>
      <c r="K37561"/>
      <c r="L37561" s="172"/>
    </row>
    <row r="37562" spans="7:12" x14ac:dyDescent="0.15">
      <c r="G37562"/>
      <c r="H37562"/>
      <c r="I37562"/>
      <c r="J37562"/>
      <c r="K37562"/>
      <c r="L37562" s="172"/>
    </row>
    <row r="37563" spans="7:12" x14ac:dyDescent="0.15">
      <c r="G37563"/>
      <c r="H37563"/>
      <c r="I37563"/>
      <c r="J37563"/>
      <c r="K37563"/>
      <c r="L37563" s="172"/>
    </row>
    <row r="37564" spans="7:12" x14ac:dyDescent="0.15">
      <c r="G37564"/>
      <c r="H37564"/>
      <c r="I37564"/>
      <c r="J37564"/>
      <c r="K37564"/>
      <c r="L37564" s="172"/>
    </row>
    <row r="37565" spans="7:12" x14ac:dyDescent="0.15">
      <c r="G37565"/>
      <c r="H37565"/>
      <c r="I37565"/>
      <c r="J37565"/>
      <c r="K37565"/>
      <c r="L37565" s="172"/>
    </row>
    <row r="37566" spans="7:12" x14ac:dyDescent="0.15">
      <c r="G37566"/>
      <c r="H37566"/>
      <c r="I37566"/>
      <c r="J37566"/>
      <c r="K37566"/>
      <c r="L37566" s="172"/>
    </row>
    <row r="37567" spans="7:12" x14ac:dyDescent="0.15">
      <c r="G37567"/>
      <c r="H37567"/>
      <c r="I37567"/>
      <c r="J37567"/>
      <c r="K37567"/>
      <c r="L37567" s="172"/>
    </row>
    <row r="37568" spans="7:12" x14ac:dyDescent="0.15">
      <c r="G37568"/>
      <c r="H37568"/>
      <c r="I37568"/>
      <c r="J37568"/>
      <c r="K37568"/>
      <c r="L37568" s="172"/>
    </row>
    <row r="37569" spans="7:12" x14ac:dyDescent="0.15">
      <c r="G37569"/>
      <c r="H37569"/>
      <c r="I37569"/>
      <c r="J37569"/>
      <c r="K37569"/>
      <c r="L37569" s="172"/>
    </row>
    <row r="37570" spans="7:12" x14ac:dyDescent="0.15">
      <c r="G37570"/>
      <c r="H37570"/>
      <c r="I37570"/>
      <c r="J37570"/>
      <c r="K37570"/>
      <c r="L37570" s="172"/>
    </row>
    <row r="37571" spans="7:12" x14ac:dyDescent="0.15">
      <c r="G37571"/>
      <c r="H37571"/>
      <c r="I37571"/>
      <c r="J37571"/>
      <c r="K37571"/>
      <c r="L37571" s="172"/>
    </row>
    <row r="37572" spans="7:12" x14ac:dyDescent="0.15">
      <c r="G37572"/>
      <c r="H37572"/>
      <c r="I37572"/>
      <c r="J37572"/>
      <c r="K37572"/>
      <c r="L37572" s="172"/>
    </row>
    <row r="37573" spans="7:12" x14ac:dyDescent="0.15">
      <c r="G37573"/>
      <c r="H37573"/>
      <c r="I37573"/>
      <c r="J37573"/>
      <c r="K37573"/>
      <c r="L37573" s="172"/>
    </row>
    <row r="37574" spans="7:12" x14ac:dyDescent="0.15">
      <c r="G37574"/>
      <c r="H37574"/>
      <c r="I37574"/>
      <c r="J37574"/>
      <c r="K37574"/>
      <c r="L37574" s="172"/>
    </row>
    <row r="37575" spans="7:12" x14ac:dyDescent="0.15">
      <c r="G37575"/>
      <c r="H37575"/>
      <c r="I37575"/>
      <c r="J37575"/>
      <c r="K37575"/>
      <c r="L37575" s="172"/>
    </row>
    <row r="37576" spans="7:12" x14ac:dyDescent="0.15">
      <c r="G37576"/>
      <c r="H37576"/>
      <c r="I37576"/>
      <c r="J37576"/>
      <c r="K37576"/>
      <c r="L37576" s="172"/>
    </row>
    <row r="37577" spans="7:12" x14ac:dyDescent="0.15">
      <c r="G37577"/>
      <c r="H37577"/>
      <c r="I37577"/>
      <c r="J37577"/>
      <c r="K37577"/>
      <c r="L37577" s="172"/>
    </row>
    <row r="37578" spans="7:12" x14ac:dyDescent="0.15">
      <c r="G37578"/>
      <c r="H37578"/>
      <c r="I37578"/>
      <c r="J37578"/>
      <c r="K37578"/>
      <c r="L37578" s="172"/>
    </row>
    <row r="37579" spans="7:12" x14ac:dyDescent="0.15">
      <c r="G37579"/>
      <c r="H37579"/>
      <c r="I37579"/>
      <c r="J37579"/>
      <c r="K37579"/>
      <c r="L37579" s="172"/>
    </row>
    <row r="37580" spans="7:12" x14ac:dyDescent="0.15">
      <c r="G37580"/>
      <c r="H37580"/>
      <c r="I37580"/>
      <c r="J37580"/>
      <c r="K37580"/>
      <c r="L37580" s="172"/>
    </row>
    <row r="37581" spans="7:12" x14ac:dyDescent="0.15">
      <c r="G37581"/>
      <c r="H37581"/>
      <c r="I37581"/>
      <c r="J37581"/>
      <c r="K37581"/>
      <c r="L37581" s="172"/>
    </row>
    <row r="37582" spans="7:12" x14ac:dyDescent="0.15">
      <c r="G37582"/>
      <c r="H37582"/>
      <c r="I37582"/>
      <c r="J37582"/>
      <c r="K37582"/>
      <c r="L37582" s="172"/>
    </row>
    <row r="37583" spans="7:12" x14ac:dyDescent="0.15">
      <c r="G37583"/>
      <c r="H37583"/>
      <c r="I37583"/>
      <c r="J37583"/>
      <c r="K37583"/>
      <c r="L37583" s="172"/>
    </row>
    <row r="37584" spans="7:12" x14ac:dyDescent="0.15">
      <c r="G37584"/>
      <c r="H37584"/>
      <c r="I37584"/>
      <c r="J37584"/>
      <c r="K37584"/>
      <c r="L37584" s="172"/>
    </row>
    <row r="37585" spans="7:12" x14ac:dyDescent="0.15">
      <c r="G37585"/>
      <c r="H37585"/>
      <c r="I37585"/>
      <c r="J37585"/>
      <c r="K37585"/>
      <c r="L37585" s="172"/>
    </row>
    <row r="37586" spans="7:12" x14ac:dyDescent="0.15">
      <c r="G37586"/>
      <c r="H37586"/>
      <c r="I37586"/>
      <c r="J37586"/>
      <c r="K37586"/>
      <c r="L37586" s="172"/>
    </row>
    <row r="37587" spans="7:12" x14ac:dyDescent="0.15">
      <c r="G37587"/>
      <c r="H37587"/>
      <c r="I37587"/>
      <c r="J37587"/>
      <c r="K37587"/>
      <c r="L37587" s="172"/>
    </row>
    <row r="37588" spans="7:12" x14ac:dyDescent="0.15">
      <c r="G37588"/>
      <c r="H37588"/>
      <c r="I37588"/>
      <c r="J37588"/>
      <c r="K37588"/>
      <c r="L37588" s="172"/>
    </row>
    <row r="37589" spans="7:12" x14ac:dyDescent="0.15">
      <c r="G37589"/>
      <c r="H37589"/>
      <c r="I37589"/>
      <c r="J37589"/>
      <c r="K37589"/>
      <c r="L37589" s="172"/>
    </row>
    <row r="37590" spans="7:12" x14ac:dyDescent="0.15">
      <c r="G37590"/>
      <c r="H37590"/>
      <c r="I37590"/>
      <c r="J37590"/>
      <c r="K37590"/>
      <c r="L37590" s="172"/>
    </row>
    <row r="37591" spans="7:12" x14ac:dyDescent="0.15">
      <c r="G37591"/>
      <c r="H37591"/>
      <c r="I37591"/>
      <c r="J37591"/>
      <c r="K37591"/>
      <c r="L37591" s="172"/>
    </row>
    <row r="37592" spans="7:12" x14ac:dyDescent="0.15">
      <c r="G37592"/>
      <c r="H37592"/>
      <c r="I37592"/>
      <c r="J37592"/>
      <c r="K37592"/>
      <c r="L37592" s="172"/>
    </row>
    <row r="37593" spans="7:12" x14ac:dyDescent="0.15">
      <c r="G37593"/>
      <c r="H37593"/>
      <c r="I37593"/>
      <c r="J37593"/>
      <c r="K37593"/>
      <c r="L37593" s="172"/>
    </row>
    <row r="37594" spans="7:12" x14ac:dyDescent="0.15">
      <c r="G37594"/>
      <c r="H37594"/>
      <c r="I37594"/>
      <c r="J37594"/>
      <c r="K37594"/>
      <c r="L37594" s="172"/>
    </row>
    <row r="37595" spans="7:12" x14ac:dyDescent="0.15">
      <c r="G37595"/>
      <c r="H37595"/>
      <c r="I37595"/>
      <c r="J37595"/>
      <c r="K37595"/>
      <c r="L37595" s="172"/>
    </row>
    <row r="37596" spans="7:12" x14ac:dyDescent="0.15">
      <c r="G37596"/>
      <c r="H37596"/>
      <c r="I37596"/>
      <c r="J37596"/>
      <c r="K37596"/>
      <c r="L37596" s="172"/>
    </row>
    <row r="37597" spans="7:12" x14ac:dyDescent="0.15">
      <c r="G37597"/>
      <c r="H37597"/>
      <c r="I37597"/>
      <c r="J37597"/>
      <c r="K37597"/>
      <c r="L37597" s="172"/>
    </row>
    <row r="37598" spans="7:12" x14ac:dyDescent="0.15">
      <c r="G37598"/>
      <c r="H37598"/>
      <c r="I37598"/>
      <c r="J37598"/>
      <c r="K37598"/>
      <c r="L37598" s="172"/>
    </row>
    <row r="37599" spans="7:12" x14ac:dyDescent="0.15">
      <c r="G37599"/>
      <c r="H37599"/>
      <c r="I37599"/>
      <c r="J37599"/>
      <c r="K37599"/>
      <c r="L37599" s="172"/>
    </row>
    <row r="37600" spans="7:12" x14ac:dyDescent="0.15">
      <c r="G37600"/>
      <c r="H37600"/>
      <c r="I37600"/>
      <c r="J37600"/>
      <c r="K37600"/>
      <c r="L37600" s="172"/>
    </row>
    <row r="37601" spans="7:12" x14ac:dyDescent="0.15">
      <c r="G37601"/>
      <c r="H37601"/>
      <c r="I37601"/>
      <c r="J37601"/>
      <c r="K37601"/>
      <c r="L37601" s="172"/>
    </row>
    <row r="37602" spans="7:12" x14ac:dyDescent="0.15">
      <c r="G37602"/>
      <c r="H37602"/>
      <c r="I37602"/>
      <c r="J37602"/>
      <c r="K37602"/>
      <c r="L37602" s="172"/>
    </row>
    <row r="37603" spans="7:12" x14ac:dyDescent="0.15">
      <c r="G37603"/>
      <c r="H37603"/>
      <c r="I37603"/>
      <c r="J37603"/>
      <c r="K37603"/>
      <c r="L37603" s="172"/>
    </row>
    <row r="37604" spans="7:12" x14ac:dyDescent="0.15">
      <c r="G37604"/>
      <c r="H37604"/>
      <c r="I37604"/>
      <c r="J37604"/>
      <c r="K37604"/>
      <c r="L37604" s="172"/>
    </row>
    <row r="37605" spans="7:12" x14ac:dyDescent="0.15">
      <c r="G37605"/>
      <c r="H37605"/>
      <c r="I37605"/>
      <c r="J37605"/>
      <c r="K37605"/>
      <c r="L37605" s="172"/>
    </row>
    <row r="37606" spans="7:12" x14ac:dyDescent="0.15">
      <c r="G37606"/>
      <c r="H37606"/>
      <c r="I37606"/>
      <c r="J37606"/>
      <c r="K37606"/>
      <c r="L37606" s="172"/>
    </row>
    <row r="37607" spans="7:12" x14ac:dyDescent="0.15">
      <c r="G37607"/>
      <c r="H37607"/>
      <c r="I37607"/>
      <c r="J37607"/>
      <c r="K37607"/>
      <c r="L37607" s="172"/>
    </row>
    <row r="37608" spans="7:12" x14ac:dyDescent="0.15">
      <c r="G37608"/>
      <c r="H37608"/>
      <c r="I37608"/>
      <c r="J37608"/>
      <c r="K37608"/>
      <c r="L37608" s="172"/>
    </row>
    <row r="37609" spans="7:12" x14ac:dyDescent="0.15">
      <c r="G37609"/>
      <c r="H37609"/>
      <c r="I37609"/>
      <c r="J37609"/>
      <c r="K37609"/>
      <c r="L37609" s="172"/>
    </row>
    <row r="37610" spans="7:12" x14ac:dyDescent="0.15">
      <c r="G37610"/>
      <c r="H37610"/>
      <c r="I37610"/>
      <c r="J37610"/>
      <c r="K37610"/>
      <c r="L37610" s="172"/>
    </row>
    <row r="37611" spans="7:12" x14ac:dyDescent="0.15">
      <c r="G37611"/>
      <c r="H37611"/>
      <c r="I37611"/>
      <c r="J37611"/>
      <c r="K37611"/>
      <c r="L37611" s="172"/>
    </row>
    <row r="37612" spans="7:12" x14ac:dyDescent="0.15">
      <c r="G37612"/>
      <c r="H37612"/>
      <c r="I37612"/>
      <c r="J37612"/>
      <c r="K37612"/>
      <c r="L37612" s="172"/>
    </row>
    <row r="37613" spans="7:12" x14ac:dyDescent="0.15">
      <c r="G37613"/>
      <c r="H37613"/>
      <c r="I37613"/>
      <c r="J37613"/>
      <c r="K37613"/>
      <c r="L37613" s="172"/>
    </row>
    <row r="37614" spans="7:12" x14ac:dyDescent="0.15">
      <c r="G37614"/>
      <c r="H37614"/>
      <c r="I37614"/>
      <c r="J37614"/>
      <c r="K37614"/>
      <c r="L37614" s="172"/>
    </row>
    <row r="37615" spans="7:12" x14ac:dyDescent="0.15">
      <c r="G37615"/>
      <c r="H37615"/>
      <c r="I37615"/>
      <c r="J37615"/>
      <c r="K37615"/>
      <c r="L37615" s="172"/>
    </row>
    <row r="37616" spans="7:12" x14ac:dyDescent="0.15">
      <c r="G37616"/>
      <c r="H37616"/>
      <c r="I37616"/>
      <c r="J37616"/>
      <c r="K37616"/>
      <c r="L37616" s="172"/>
    </row>
    <row r="37617" spans="7:12" x14ac:dyDescent="0.15">
      <c r="G37617"/>
      <c r="H37617"/>
      <c r="I37617"/>
      <c r="J37617"/>
      <c r="K37617"/>
      <c r="L37617" s="172"/>
    </row>
    <row r="37618" spans="7:12" x14ac:dyDescent="0.15">
      <c r="G37618"/>
      <c r="H37618"/>
      <c r="I37618"/>
      <c r="J37618"/>
      <c r="K37618"/>
      <c r="L37618" s="172"/>
    </row>
    <row r="37619" spans="7:12" x14ac:dyDescent="0.15">
      <c r="G37619"/>
      <c r="H37619"/>
      <c r="I37619"/>
      <c r="J37619"/>
      <c r="K37619"/>
      <c r="L37619" s="172"/>
    </row>
    <row r="37620" spans="7:12" x14ac:dyDescent="0.15">
      <c r="G37620"/>
      <c r="H37620"/>
      <c r="I37620"/>
      <c r="J37620"/>
      <c r="K37620"/>
      <c r="L37620" s="172"/>
    </row>
    <row r="37621" spans="7:12" x14ac:dyDescent="0.15">
      <c r="G37621"/>
      <c r="H37621"/>
      <c r="I37621"/>
      <c r="J37621"/>
      <c r="K37621"/>
      <c r="L37621" s="172"/>
    </row>
    <row r="37622" spans="7:12" x14ac:dyDescent="0.15">
      <c r="G37622"/>
      <c r="H37622"/>
      <c r="I37622"/>
      <c r="J37622"/>
      <c r="K37622"/>
      <c r="L37622" s="172"/>
    </row>
    <row r="37623" spans="7:12" x14ac:dyDescent="0.15">
      <c r="G37623"/>
      <c r="H37623"/>
      <c r="I37623"/>
      <c r="J37623"/>
      <c r="K37623"/>
      <c r="L37623" s="172"/>
    </row>
    <row r="37624" spans="7:12" x14ac:dyDescent="0.15">
      <c r="G37624"/>
      <c r="H37624"/>
      <c r="I37624"/>
      <c r="J37624"/>
      <c r="K37624"/>
      <c r="L37624" s="172"/>
    </row>
    <row r="37625" spans="7:12" x14ac:dyDescent="0.15">
      <c r="G37625"/>
      <c r="H37625"/>
      <c r="I37625"/>
      <c r="J37625"/>
      <c r="K37625"/>
      <c r="L37625" s="172"/>
    </row>
    <row r="37626" spans="7:12" x14ac:dyDescent="0.15">
      <c r="G37626"/>
      <c r="H37626"/>
      <c r="I37626"/>
      <c r="J37626"/>
      <c r="K37626"/>
      <c r="L37626" s="172"/>
    </row>
    <row r="37627" spans="7:12" x14ac:dyDescent="0.15">
      <c r="G37627"/>
      <c r="H37627"/>
      <c r="I37627"/>
      <c r="J37627"/>
      <c r="K37627"/>
      <c r="L37627" s="172"/>
    </row>
    <row r="37628" spans="7:12" x14ac:dyDescent="0.15">
      <c r="G37628"/>
      <c r="H37628"/>
      <c r="I37628"/>
      <c r="J37628"/>
      <c r="K37628"/>
      <c r="L37628" s="172"/>
    </row>
    <row r="37629" spans="7:12" x14ac:dyDescent="0.15">
      <c r="G37629"/>
      <c r="H37629"/>
      <c r="I37629"/>
      <c r="J37629"/>
      <c r="K37629"/>
      <c r="L37629" s="172"/>
    </row>
    <row r="37630" spans="7:12" x14ac:dyDescent="0.15">
      <c r="G37630"/>
      <c r="H37630"/>
      <c r="I37630"/>
      <c r="J37630"/>
      <c r="K37630"/>
      <c r="L37630" s="172"/>
    </row>
    <row r="37631" spans="7:12" x14ac:dyDescent="0.15">
      <c r="G37631"/>
      <c r="H37631"/>
      <c r="I37631"/>
      <c r="J37631"/>
      <c r="K37631"/>
      <c r="L37631" s="172"/>
    </row>
    <row r="37632" spans="7:12" x14ac:dyDescent="0.15">
      <c r="G37632"/>
      <c r="H37632"/>
      <c r="I37632"/>
      <c r="J37632"/>
      <c r="K37632"/>
      <c r="L37632" s="172"/>
    </row>
    <row r="37633" spans="7:12" x14ac:dyDescent="0.15">
      <c r="G37633"/>
      <c r="H37633"/>
      <c r="I37633"/>
      <c r="J37633"/>
      <c r="K37633"/>
      <c r="L37633" s="172"/>
    </row>
    <row r="37634" spans="7:12" x14ac:dyDescent="0.15">
      <c r="G37634"/>
      <c r="H37634"/>
      <c r="I37634"/>
      <c r="J37634"/>
      <c r="K37634"/>
      <c r="L37634" s="172"/>
    </row>
    <row r="37635" spans="7:12" x14ac:dyDescent="0.15">
      <c r="G37635"/>
      <c r="H37635"/>
      <c r="I37635"/>
      <c r="J37635"/>
      <c r="K37635"/>
      <c r="L37635" s="172"/>
    </row>
    <row r="37636" spans="7:12" x14ac:dyDescent="0.15">
      <c r="G37636"/>
      <c r="H37636"/>
      <c r="I37636"/>
      <c r="J37636"/>
      <c r="K37636"/>
      <c r="L37636" s="172"/>
    </row>
    <row r="37637" spans="7:12" x14ac:dyDescent="0.15">
      <c r="G37637"/>
      <c r="H37637"/>
      <c r="I37637"/>
      <c r="J37637"/>
      <c r="K37637"/>
      <c r="L37637" s="172"/>
    </row>
    <row r="37638" spans="7:12" x14ac:dyDescent="0.15">
      <c r="G37638"/>
      <c r="H37638"/>
      <c r="I37638"/>
      <c r="J37638"/>
      <c r="K37638"/>
      <c r="L37638" s="172"/>
    </row>
    <row r="37639" spans="7:12" x14ac:dyDescent="0.15">
      <c r="G37639"/>
      <c r="H37639"/>
      <c r="I37639"/>
      <c r="J37639"/>
      <c r="K37639"/>
      <c r="L37639" s="172"/>
    </row>
    <row r="37640" spans="7:12" x14ac:dyDescent="0.15">
      <c r="G37640"/>
      <c r="H37640"/>
      <c r="I37640"/>
      <c r="J37640"/>
      <c r="K37640"/>
      <c r="L37640" s="172"/>
    </row>
    <row r="37641" spans="7:12" x14ac:dyDescent="0.15">
      <c r="G37641"/>
      <c r="H37641"/>
      <c r="I37641"/>
      <c r="J37641"/>
      <c r="K37641"/>
      <c r="L37641" s="172"/>
    </row>
    <row r="37642" spans="7:12" x14ac:dyDescent="0.15">
      <c r="G37642"/>
      <c r="H37642"/>
      <c r="I37642"/>
      <c r="J37642"/>
      <c r="K37642"/>
      <c r="L37642" s="172"/>
    </row>
    <row r="37643" spans="7:12" x14ac:dyDescent="0.15">
      <c r="G37643"/>
      <c r="H37643"/>
      <c r="I37643"/>
      <c r="J37643"/>
      <c r="K37643"/>
      <c r="L37643" s="172"/>
    </row>
    <row r="37644" spans="7:12" x14ac:dyDescent="0.15">
      <c r="G37644"/>
      <c r="H37644"/>
      <c r="I37644"/>
      <c r="J37644"/>
      <c r="K37644"/>
      <c r="L37644" s="172"/>
    </row>
    <row r="37645" spans="7:12" x14ac:dyDescent="0.15">
      <c r="G37645"/>
      <c r="H37645"/>
      <c r="I37645"/>
      <c r="J37645"/>
      <c r="K37645"/>
      <c r="L37645" s="172"/>
    </row>
    <row r="37646" spans="7:12" x14ac:dyDescent="0.15">
      <c r="G37646"/>
      <c r="H37646"/>
      <c r="I37646"/>
      <c r="J37646"/>
      <c r="K37646"/>
      <c r="L37646" s="172"/>
    </row>
    <row r="37647" spans="7:12" x14ac:dyDescent="0.15">
      <c r="G37647"/>
      <c r="H37647"/>
      <c r="I37647"/>
      <c r="J37647"/>
      <c r="K37647"/>
      <c r="L37647" s="172"/>
    </row>
    <row r="37648" spans="7:12" x14ac:dyDescent="0.15">
      <c r="G37648"/>
      <c r="H37648"/>
      <c r="I37648"/>
      <c r="J37648"/>
      <c r="K37648"/>
      <c r="L37648" s="172"/>
    </row>
    <row r="37649" spans="7:12" x14ac:dyDescent="0.15">
      <c r="G37649"/>
      <c r="H37649"/>
      <c r="I37649"/>
      <c r="J37649"/>
      <c r="K37649"/>
      <c r="L37649" s="172"/>
    </row>
    <row r="37650" spans="7:12" x14ac:dyDescent="0.15">
      <c r="G37650"/>
      <c r="H37650"/>
      <c r="I37650"/>
      <c r="J37650"/>
      <c r="K37650"/>
      <c r="L37650" s="172"/>
    </row>
    <row r="37651" spans="7:12" x14ac:dyDescent="0.15">
      <c r="G37651"/>
      <c r="H37651"/>
      <c r="I37651"/>
      <c r="J37651"/>
      <c r="K37651"/>
      <c r="L37651" s="172"/>
    </row>
    <row r="37652" spans="7:12" x14ac:dyDescent="0.15">
      <c r="G37652"/>
      <c r="H37652"/>
      <c r="I37652"/>
      <c r="J37652"/>
      <c r="K37652"/>
      <c r="L37652" s="172"/>
    </row>
    <row r="37653" spans="7:12" x14ac:dyDescent="0.15">
      <c r="G37653"/>
      <c r="H37653"/>
      <c r="I37653"/>
      <c r="J37653"/>
      <c r="K37653"/>
      <c r="L37653" s="172"/>
    </row>
    <row r="37654" spans="7:12" x14ac:dyDescent="0.15">
      <c r="G37654"/>
      <c r="H37654"/>
      <c r="I37654"/>
      <c r="J37654"/>
      <c r="K37654"/>
      <c r="L37654" s="172"/>
    </row>
    <row r="37655" spans="7:12" x14ac:dyDescent="0.15">
      <c r="G37655"/>
      <c r="H37655"/>
      <c r="I37655"/>
      <c r="J37655"/>
      <c r="K37655"/>
      <c r="L37655" s="172"/>
    </row>
    <row r="37656" spans="7:12" x14ac:dyDescent="0.15">
      <c r="G37656"/>
      <c r="H37656"/>
      <c r="I37656"/>
      <c r="J37656"/>
      <c r="K37656"/>
      <c r="L37656" s="172"/>
    </row>
    <row r="37657" spans="7:12" x14ac:dyDescent="0.15">
      <c r="G37657"/>
      <c r="H37657"/>
      <c r="I37657"/>
      <c r="J37657"/>
      <c r="K37657"/>
      <c r="L37657" s="172"/>
    </row>
    <row r="37658" spans="7:12" x14ac:dyDescent="0.15">
      <c r="G37658"/>
      <c r="H37658"/>
      <c r="I37658"/>
      <c r="J37658"/>
      <c r="K37658"/>
      <c r="L37658" s="172"/>
    </row>
    <row r="37659" spans="7:12" x14ac:dyDescent="0.15">
      <c r="G37659"/>
      <c r="H37659"/>
      <c r="I37659"/>
      <c r="J37659"/>
      <c r="K37659"/>
      <c r="L37659" s="172"/>
    </row>
    <row r="37660" spans="7:12" x14ac:dyDescent="0.15">
      <c r="G37660"/>
      <c r="H37660"/>
      <c r="I37660"/>
      <c r="J37660"/>
      <c r="K37660"/>
      <c r="L37660" s="172"/>
    </row>
    <row r="37661" spans="7:12" x14ac:dyDescent="0.15">
      <c r="G37661"/>
      <c r="H37661"/>
      <c r="I37661"/>
      <c r="J37661"/>
      <c r="K37661"/>
      <c r="L37661" s="172"/>
    </row>
    <row r="37662" spans="7:12" x14ac:dyDescent="0.15">
      <c r="G37662"/>
      <c r="H37662"/>
      <c r="I37662"/>
      <c r="J37662"/>
      <c r="K37662"/>
      <c r="L37662" s="172"/>
    </row>
    <row r="37663" spans="7:12" x14ac:dyDescent="0.15">
      <c r="G37663"/>
      <c r="H37663"/>
      <c r="I37663"/>
      <c r="J37663"/>
      <c r="K37663"/>
      <c r="L37663" s="172"/>
    </row>
    <row r="37664" spans="7:12" x14ac:dyDescent="0.15">
      <c r="G37664"/>
      <c r="H37664"/>
      <c r="I37664"/>
      <c r="J37664"/>
      <c r="K37664"/>
      <c r="L37664" s="172"/>
    </row>
    <row r="37665" spans="7:12" x14ac:dyDescent="0.15">
      <c r="G37665"/>
      <c r="H37665"/>
      <c r="I37665"/>
      <c r="J37665"/>
      <c r="K37665"/>
      <c r="L37665" s="172"/>
    </row>
    <row r="37666" spans="7:12" x14ac:dyDescent="0.15">
      <c r="G37666"/>
      <c r="H37666"/>
      <c r="I37666"/>
      <c r="J37666"/>
      <c r="K37666"/>
      <c r="L37666" s="172"/>
    </row>
    <row r="37667" spans="7:12" x14ac:dyDescent="0.15">
      <c r="G37667"/>
      <c r="H37667"/>
      <c r="I37667"/>
      <c r="J37667"/>
      <c r="K37667"/>
      <c r="L37667" s="172"/>
    </row>
    <row r="37668" spans="7:12" x14ac:dyDescent="0.15">
      <c r="G37668"/>
      <c r="H37668"/>
      <c r="I37668"/>
      <c r="J37668"/>
      <c r="K37668"/>
      <c r="L37668" s="172"/>
    </row>
    <row r="37669" spans="7:12" x14ac:dyDescent="0.15">
      <c r="G37669"/>
      <c r="H37669"/>
      <c r="I37669"/>
      <c r="J37669"/>
      <c r="K37669"/>
      <c r="L37669" s="172"/>
    </row>
    <row r="37670" spans="7:12" x14ac:dyDescent="0.15">
      <c r="G37670"/>
      <c r="H37670"/>
      <c r="I37670"/>
      <c r="J37670"/>
      <c r="K37670"/>
      <c r="L37670" s="172"/>
    </row>
    <row r="37671" spans="7:12" x14ac:dyDescent="0.15">
      <c r="G37671"/>
      <c r="H37671"/>
      <c r="I37671"/>
      <c r="J37671"/>
      <c r="K37671"/>
      <c r="L37671" s="172"/>
    </row>
    <row r="37672" spans="7:12" x14ac:dyDescent="0.15">
      <c r="G37672"/>
      <c r="H37672"/>
      <c r="I37672"/>
      <c r="J37672"/>
      <c r="K37672"/>
      <c r="L37672" s="172"/>
    </row>
    <row r="37673" spans="7:12" x14ac:dyDescent="0.15">
      <c r="G37673"/>
      <c r="H37673"/>
      <c r="I37673"/>
      <c r="J37673"/>
      <c r="K37673"/>
      <c r="L37673" s="172"/>
    </row>
    <row r="37674" spans="7:12" x14ac:dyDescent="0.15">
      <c r="G37674"/>
      <c r="H37674"/>
      <c r="I37674"/>
      <c r="J37674"/>
      <c r="K37674"/>
      <c r="L37674" s="172"/>
    </row>
    <row r="37675" spans="7:12" x14ac:dyDescent="0.15">
      <c r="G37675"/>
      <c r="H37675"/>
      <c r="I37675"/>
      <c r="J37675"/>
      <c r="K37675"/>
      <c r="L37675" s="172"/>
    </row>
    <row r="37676" spans="7:12" x14ac:dyDescent="0.15">
      <c r="G37676"/>
      <c r="H37676"/>
      <c r="I37676"/>
      <c r="J37676"/>
      <c r="K37676"/>
      <c r="L37676" s="172"/>
    </row>
    <row r="37677" spans="7:12" x14ac:dyDescent="0.15">
      <c r="G37677"/>
      <c r="H37677"/>
      <c r="I37677"/>
      <c r="J37677"/>
      <c r="K37677"/>
      <c r="L37677" s="172"/>
    </row>
    <row r="37678" spans="7:12" x14ac:dyDescent="0.15">
      <c r="G37678"/>
      <c r="H37678"/>
      <c r="I37678"/>
      <c r="J37678"/>
      <c r="K37678"/>
      <c r="L37678" s="172"/>
    </row>
    <row r="37679" spans="7:12" x14ac:dyDescent="0.15">
      <c r="G37679"/>
      <c r="H37679"/>
      <c r="I37679"/>
      <c r="J37679"/>
      <c r="K37679"/>
      <c r="L37679" s="172"/>
    </row>
    <row r="37680" spans="7:12" x14ac:dyDescent="0.15">
      <c r="G37680"/>
      <c r="H37680"/>
      <c r="I37680"/>
      <c r="J37680"/>
      <c r="K37680"/>
      <c r="L37680" s="172"/>
    </row>
    <row r="37681" spans="7:12" x14ac:dyDescent="0.15">
      <c r="G37681"/>
      <c r="H37681"/>
      <c r="I37681"/>
      <c r="J37681"/>
      <c r="K37681"/>
      <c r="L37681" s="172"/>
    </row>
    <row r="37682" spans="7:12" x14ac:dyDescent="0.15">
      <c r="G37682"/>
      <c r="H37682"/>
      <c r="I37682"/>
      <c r="J37682"/>
      <c r="K37682"/>
      <c r="L37682" s="172"/>
    </row>
    <row r="37683" spans="7:12" x14ac:dyDescent="0.15">
      <c r="G37683"/>
      <c r="H37683"/>
      <c r="I37683"/>
      <c r="J37683"/>
      <c r="K37683"/>
      <c r="L37683" s="172"/>
    </row>
    <row r="37684" spans="7:12" x14ac:dyDescent="0.15">
      <c r="G37684"/>
      <c r="H37684"/>
      <c r="I37684"/>
      <c r="J37684"/>
      <c r="K37684"/>
      <c r="L37684" s="172"/>
    </row>
    <row r="37685" spans="7:12" x14ac:dyDescent="0.15">
      <c r="G37685"/>
      <c r="H37685"/>
      <c r="I37685"/>
      <c r="J37685"/>
      <c r="K37685"/>
      <c r="L37685" s="172"/>
    </row>
    <row r="37686" spans="7:12" x14ac:dyDescent="0.15">
      <c r="G37686"/>
      <c r="H37686"/>
      <c r="I37686"/>
      <c r="J37686"/>
      <c r="K37686"/>
      <c r="L37686" s="172"/>
    </row>
    <row r="37687" spans="7:12" x14ac:dyDescent="0.15">
      <c r="G37687"/>
      <c r="H37687"/>
      <c r="I37687"/>
      <c r="J37687"/>
      <c r="K37687"/>
      <c r="L37687" s="172"/>
    </row>
    <row r="37688" spans="7:12" x14ac:dyDescent="0.15">
      <c r="G37688"/>
      <c r="H37688"/>
      <c r="I37688"/>
      <c r="J37688"/>
      <c r="K37688"/>
      <c r="L37688" s="172"/>
    </row>
    <row r="37689" spans="7:12" x14ac:dyDescent="0.15">
      <c r="G37689"/>
      <c r="H37689"/>
      <c r="I37689"/>
      <c r="J37689"/>
      <c r="K37689"/>
      <c r="L37689" s="172"/>
    </row>
    <row r="37690" spans="7:12" x14ac:dyDescent="0.15">
      <c r="G37690"/>
      <c r="H37690"/>
      <c r="I37690"/>
      <c r="J37690"/>
      <c r="K37690"/>
      <c r="L37690" s="172"/>
    </row>
    <row r="37691" spans="7:12" x14ac:dyDescent="0.15">
      <c r="G37691"/>
      <c r="H37691"/>
      <c r="I37691"/>
      <c r="J37691"/>
      <c r="K37691"/>
      <c r="L37691" s="172"/>
    </row>
    <row r="37692" spans="7:12" x14ac:dyDescent="0.15">
      <c r="G37692"/>
      <c r="H37692"/>
      <c r="I37692"/>
      <c r="J37692"/>
      <c r="K37692"/>
      <c r="L37692" s="172"/>
    </row>
    <row r="37693" spans="7:12" x14ac:dyDescent="0.15">
      <c r="G37693"/>
      <c r="H37693"/>
      <c r="I37693"/>
      <c r="J37693"/>
      <c r="K37693"/>
      <c r="L37693" s="172"/>
    </row>
    <row r="37694" spans="7:12" x14ac:dyDescent="0.15">
      <c r="G37694"/>
      <c r="H37694"/>
      <c r="I37694"/>
      <c r="J37694"/>
      <c r="K37694"/>
      <c r="L37694" s="172"/>
    </row>
    <row r="37695" spans="7:12" x14ac:dyDescent="0.15">
      <c r="G37695"/>
      <c r="H37695"/>
      <c r="I37695"/>
      <c r="J37695"/>
      <c r="K37695"/>
      <c r="L37695" s="172"/>
    </row>
    <row r="37696" spans="7:12" x14ac:dyDescent="0.15">
      <c r="G37696"/>
      <c r="H37696"/>
      <c r="I37696"/>
      <c r="J37696"/>
      <c r="K37696"/>
      <c r="L37696" s="172"/>
    </row>
    <row r="37697" spans="7:12" x14ac:dyDescent="0.15">
      <c r="G37697"/>
      <c r="H37697"/>
      <c r="I37697"/>
      <c r="J37697"/>
      <c r="K37697"/>
      <c r="L37697" s="172"/>
    </row>
    <row r="37698" spans="7:12" x14ac:dyDescent="0.15">
      <c r="G37698"/>
      <c r="H37698"/>
      <c r="I37698"/>
      <c r="J37698"/>
      <c r="K37698"/>
      <c r="L37698" s="172"/>
    </row>
    <row r="37699" spans="7:12" x14ac:dyDescent="0.15">
      <c r="G37699"/>
      <c r="H37699"/>
      <c r="I37699"/>
      <c r="J37699"/>
      <c r="K37699"/>
      <c r="L37699" s="172"/>
    </row>
    <row r="37700" spans="7:12" x14ac:dyDescent="0.15">
      <c r="G37700"/>
      <c r="H37700"/>
      <c r="I37700"/>
      <c r="J37700"/>
      <c r="K37700"/>
      <c r="L37700" s="172"/>
    </row>
    <row r="37701" spans="7:12" x14ac:dyDescent="0.15">
      <c r="G37701"/>
      <c r="H37701"/>
      <c r="I37701"/>
      <c r="J37701"/>
      <c r="K37701"/>
      <c r="L37701" s="172"/>
    </row>
    <row r="37702" spans="7:12" x14ac:dyDescent="0.15">
      <c r="G37702"/>
      <c r="H37702"/>
      <c r="I37702"/>
      <c r="J37702"/>
      <c r="K37702"/>
      <c r="L37702" s="172"/>
    </row>
    <row r="37703" spans="7:12" x14ac:dyDescent="0.15">
      <c r="G37703"/>
      <c r="H37703"/>
      <c r="I37703"/>
      <c r="J37703"/>
      <c r="K37703"/>
      <c r="L37703" s="172"/>
    </row>
    <row r="37704" spans="7:12" x14ac:dyDescent="0.15">
      <c r="G37704"/>
      <c r="H37704"/>
      <c r="I37704"/>
      <c r="J37704"/>
      <c r="K37704"/>
      <c r="L37704" s="172"/>
    </row>
    <row r="37705" spans="7:12" x14ac:dyDescent="0.15">
      <c r="G37705"/>
      <c r="H37705"/>
      <c r="I37705"/>
      <c r="J37705"/>
      <c r="K37705"/>
      <c r="L37705" s="172"/>
    </row>
    <row r="37706" spans="7:12" x14ac:dyDescent="0.15">
      <c r="G37706"/>
      <c r="H37706"/>
      <c r="I37706"/>
      <c r="J37706"/>
      <c r="K37706"/>
      <c r="L37706" s="172"/>
    </row>
    <row r="37707" spans="7:12" x14ac:dyDescent="0.15">
      <c r="G37707"/>
      <c r="H37707"/>
      <c r="I37707"/>
      <c r="J37707"/>
      <c r="K37707"/>
      <c r="L37707" s="172"/>
    </row>
    <row r="37708" spans="7:12" x14ac:dyDescent="0.15">
      <c r="G37708"/>
      <c r="H37708"/>
      <c r="I37708"/>
      <c r="J37708"/>
      <c r="K37708"/>
      <c r="L37708" s="172"/>
    </row>
    <row r="37709" spans="7:12" x14ac:dyDescent="0.15">
      <c r="G37709"/>
      <c r="H37709"/>
      <c r="I37709"/>
      <c r="J37709"/>
      <c r="K37709"/>
      <c r="L37709" s="172"/>
    </row>
    <row r="37710" spans="7:12" x14ac:dyDescent="0.15">
      <c r="G37710"/>
      <c r="H37710"/>
      <c r="I37710"/>
      <c r="J37710"/>
      <c r="K37710"/>
      <c r="L37710" s="172"/>
    </row>
    <row r="37711" spans="7:12" x14ac:dyDescent="0.15">
      <c r="G37711"/>
      <c r="H37711"/>
      <c r="I37711"/>
      <c r="J37711"/>
      <c r="K37711"/>
      <c r="L37711" s="172"/>
    </row>
    <row r="37712" spans="7:12" x14ac:dyDescent="0.15">
      <c r="G37712"/>
      <c r="H37712"/>
      <c r="I37712"/>
      <c r="J37712"/>
      <c r="K37712"/>
      <c r="L37712" s="172"/>
    </row>
    <row r="37713" spans="7:12" x14ac:dyDescent="0.15">
      <c r="G37713"/>
      <c r="H37713"/>
      <c r="I37713"/>
      <c r="J37713"/>
      <c r="K37713"/>
      <c r="L37713" s="172"/>
    </row>
    <row r="37714" spans="7:12" x14ac:dyDescent="0.15">
      <c r="G37714"/>
      <c r="H37714"/>
      <c r="I37714"/>
      <c r="J37714"/>
      <c r="K37714"/>
      <c r="L37714" s="172"/>
    </row>
    <row r="37715" spans="7:12" x14ac:dyDescent="0.15">
      <c r="G37715"/>
      <c r="H37715"/>
      <c r="I37715"/>
      <c r="J37715"/>
      <c r="K37715"/>
      <c r="L37715" s="172"/>
    </row>
    <row r="37716" spans="7:12" x14ac:dyDescent="0.15">
      <c r="G37716"/>
      <c r="H37716"/>
      <c r="I37716"/>
      <c r="J37716"/>
      <c r="K37716"/>
      <c r="L37716" s="172"/>
    </row>
    <row r="37717" spans="7:12" x14ac:dyDescent="0.15">
      <c r="G37717"/>
      <c r="H37717"/>
      <c r="I37717"/>
      <c r="J37717"/>
      <c r="K37717"/>
      <c r="L37717" s="172"/>
    </row>
    <row r="37718" spans="7:12" x14ac:dyDescent="0.15">
      <c r="G37718"/>
      <c r="H37718"/>
      <c r="I37718"/>
      <c r="J37718"/>
      <c r="K37718"/>
      <c r="L37718" s="172"/>
    </row>
    <row r="37719" spans="7:12" x14ac:dyDescent="0.15">
      <c r="G37719"/>
      <c r="H37719"/>
      <c r="I37719"/>
      <c r="J37719"/>
      <c r="K37719"/>
      <c r="L37719" s="172"/>
    </row>
    <row r="37720" spans="7:12" x14ac:dyDescent="0.15">
      <c r="G37720"/>
      <c r="H37720"/>
      <c r="I37720"/>
      <c r="J37720"/>
      <c r="K37720"/>
      <c r="L37720" s="172"/>
    </row>
    <row r="37721" spans="7:12" x14ac:dyDescent="0.15">
      <c r="G37721"/>
      <c r="H37721"/>
      <c r="I37721"/>
      <c r="J37721"/>
      <c r="K37721"/>
      <c r="L37721" s="172"/>
    </row>
    <row r="37722" spans="7:12" x14ac:dyDescent="0.15">
      <c r="G37722"/>
      <c r="H37722"/>
      <c r="I37722"/>
      <c r="J37722"/>
      <c r="K37722"/>
      <c r="L37722" s="172"/>
    </row>
    <row r="37723" spans="7:12" x14ac:dyDescent="0.15">
      <c r="G37723"/>
      <c r="H37723"/>
      <c r="I37723"/>
      <c r="J37723"/>
      <c r="K37723"/>
      <c r="L37723" s="172"/>
    </row>
    <row r="37724" spans="7:12" x14ac:dyDescent="0.15">
      <c r="G37724"/>
      <c r="H37724"/>
      <c r="I37724"/>
      <c r="J37724"/>
      <c r="K37724"/>
      <c r="L37724" s="172"/>
    </row>
    <row r="37725" spans="7:12" x14ac:dyDescent="0.15">
      <c r="G37725"/>
      <c r="H37725"/>
      <c r="I37725"/>
      <c r="J37725"/>
      <c r="K37725"/>
      <c r="L37725" s="172"/>
    </row>
    <row r="37726" spans="7:12" x14ac:dyDescent="0.15">
      <c r="G37726"/>
      <c r="H37726"/>
      <c r="I37726"/>
      <c r="J37726"/>
      <c r="K37726"/>
      <c r="L37726" s="172"/>
    </row>
    <row r="37727" spans="7:12" x14ac:dyDescent="0.15">
      <c r="G37727"/>
      <c r="H37727"/>
      <c r="I37727"/>
      <c r="J37727"/>
      <c r="K37727"/>
      <c r="L37727" s="172"/>
    </row>
    <row r="37728" spans="7:12" x14ac:dyDescent="0.15">
      <c r="G37728"/>
      <c r="H37728"/>
      <c r="I37728"/>
      <c r="J37728"/>
      <c r="K37728"/>
      <c r="L37728" s="172"/>
    </row>
    <row r="37729" spans="7:12" x14ac:dyDescent="0.15">
      <c r="G37729"/>
      <c r="H37729"/>
      <c r="I37729"/>
      <c r="J37729"/>
      <c r="K37729"/>
      <c r="L37729" s="172"/>
    </row>
    <row r="37730" spans="7:12" x14ac:dyDescent="0.15">
      <c r="G37730"/>
      <c r="H37730"/>
      <c r="I37730"/>
      <c r="J37730"/>
      <c r="K37730"/>
      <c r="L37730" s="172"/>
    </row>
    <row r="37731" spans="7:12" x14ac:dyDescent="0.15">
      <c r="G37731"/>
      <c r="H37731"/>
      <c r="I37731"/>
      <c r="J37731"/>
      <c r="K37731"/>
      <c r="L37731" s="172"/>
    </row>
    <row r="37732" spans="7:12" x14ac:dyDescent="0.15">
      <c r="G37732"/>
      <c r="H37732"/>
      <c r="I37732"/>
      <c r="J37732"/>
      <c r="K37732"/>
      <c r="L37732" s="172"/>
    </row>
    <row r="37733" spans="7:12" x14ac:dyDescent="0.15">
      <c r="G37733"/>
      <c r="H37733"/>
      <c r="I37733"/>
      <c r="J37733"/>
      <c r="K37733"/>
      <c r="L37733" s="172"/>
    </row>
    <row r="37734" spans="7:12" x14ac:dyDescent="0.15">
      <c r="G37734"/>
      <c r="H37734"/>
      <c r="I37734"/>
      <c r="J37734"/>
      <c r="K37734"/>
      <c r="L37734" s="172"/>
    </row>
    <row r="37735" spans="7:12" x14ac:dyDescent="0.15">
      <c r="G37735"/>
      <c r="H37735"/>
      <c r="I37735"/>
      <c r="J37735"/>
      <c r="K37735"/>
      <c r="L37735" s="172"/>
    </row>
    <row r="37736" spans="7:12" x14ac:dyDescent="0.15">
      <c r="G37736"/>
      <c r="H37736"/>
      <c r="I37736"/>
      <c r="J37736"/>
      <c r="K37736"/>
      <c r="L37736" s="172"/>
    </row>
    <row r="37737" spans="7:12" x14ac:dyDescent="0.15">
      <c r="G37737"/>
      <c r="H37737"/>
      <c r="I37737"/>
      <c r="J37737"/>
      <c r="K37737"/>
      <c r="L37737" s="172"/>
    </row>
    <row r="37738" spans="7:12" x14ac:dyDescent="0.15">
      <c r="G37738"/>
      <c r="H37738"/>
      <c r="I37738"/>
      <c r="J37738"/>
      <c r="K37738"/>
      <c r="L37738" s="172"/>
    </row>
    <row r="37739" spans="7:12" x14ac:dyDescent="0.15">
      <c r="G37739"/>
      <c r="H37739"/>
      <c r="I37739"/>
      <c r="J37739"/>
      <c r="K37739"/>
      <c r="L37739" s="172"/>
    </row>
    <row r="37740" spans="7:12" x14ac:dyDescent="0.15">
      <c r="G37740"/>
      <c r="H37740"/>
      <c r="I37740"/>
      <c r="J37740"/>
      <c r="K37740"/>
      <c r="L37740" s="172"/>
    </row>
    <row r="37741" spans="7:12" x14ac:dyDescent="0.15">
      <c r="G37741"/>
      <c r="H37741"/>
      <c r="I37741"/>
      <c r="J37741"/>
      <c r="K37741"/>
      <c r="L37741" s="172"/>
    </row>
    <row r="37742" spans="7:12" x14ac:dyDescent="0.15">
      <c r="G37742"/>
      <c r="H37742"/>
      <c r="I37742"/>
      <c r="J37742"/>
      <c r="K37742"/>
      <c r="L37742" s="172"/>
    </row>
    <row r="37743" spans="7:12" x14ac:dyDescent="0.15">
      <c r="G37743"/>
      <c r="H37743"/>
      <c r="I37743"/>
      <c r="J37743"/>
      <c r="K37743"/>
      <c r="L37743" s="172"/>
    </row>
    <row r="37744" spans="7:12" x14ac:dyDescent="0.15">
      <c r="G37744"/>
      <c r="H37744"/>
      <c r="I37744"/>
      <c r="J37744"/>
      <c r="K37744"/>
      <c r="L37744" s="172"/>
    </row>
    <row r="37745" spans="7:12" x14ac:dyDescent="0.15">
      <c r="G37745"/>
      <c r="H37745"/>
      <c r="I37745"/>
      <c r="J37745"/>
      <c r="K37745"/>
      <c r="L37745" s="172"/>
    </row>
    <row r="37746" spans="7:12" x14ac:dyDescent="0.15">
      <c r="G37746"/>
      <c r="H37746"/>
      <c r="I37746"/>
      <c r="J37746"/>
      <c r="K37746"/>
      <c r="L37746" s="172"/>
    </row>
    <row r="37747" spans="7:12" x14ac:dyDescent="0.15">
      <c r="G37747"/>
      <c r="H37747"/>
      <c r="I37747"/>
      <c r="J37747"/>
      <c r="K37747"/>
      <c r="L37747" s="172"/>
    </row>
    <row r="37748" spans="7:12" x14ac:dyDescent="0.15">
      <c r="G37748"/>
      <c r="H37748"/>
      <c r="I37748"/>
      <c r="J37748"/>
      <c r="K37748"/>
      <c r="L37748" s="172"/>
    </row>
    <row r="37749" spans="7:12" x14ac:dyDescent="0.15">
      <c r="G37749"/>
      <c r="H37749"/>
      <c r="I37749"/>
      <c r="J37749"/>
      <c r="K37749"/>
      <c r="L37749" s="172"/>
    </row>
    <row r="37750" spans="7:12" x14ac:dyDescent="0.15">
      <c r="G37750"/>
      <c r="H37750"/>
      <c r="I37750"/>
      <c r="J37750"/>
      <c r="K37750"/>
      <c r="L37750" s="172"/>
    </row>
    <row r="37751" spans="7:12" x14ac:dyDescent="0.15">
      <c r="G37751"/>
      <c r="H37751"/>
      <c r="I37751"/>
      <c r="J37751"/>
      <c r="K37751"/>
      <c r="L37751" s="172"/>
    </row>
    <row r="37752" spans="7:12" x14ac:dyDescent="0.15">
      <c r="G37752"/>
      <c r="H37752"/>
      <c r="I37752"/>
      <c r="J37752"/>
      <c r="K37752"/>
      <c r="L37752" s="172"/>
    </row>
    <row r="37753" spans="7:12" x14ac:dyDescent="0.15">
      <c r="G37753"/>
      <c r="H37753"/>
      <c r="I37753"/>
      <c r="J37753"/>
      <c r="K37753"/>
      <c r="L37753" s="172"/>
    </row>
    <row r="37754" spans="7:12" x14ac:dyDescent="0.15">
      <c r="G37754"/>
      <c r="H37754"/>
      <c r="I37754"/>
      <c r="J37754"/>
      <c r="K37754"/>
      <c r="L37754" s="172"/>
    </row>
    <row r="37755" spans="7:12" x14ac:dyDescent="0.15">
      <c r="G37755"/>
      <c r="H37755"/>
      <c r="I37755"/>
      <c r="J37755"/>
      <c r="K37755"/>
      <c r="L37755" s="172"/>
    </row>
    <row r="37756" spans="7:12" x14ac:dyDescent="0.15">
      <c r="G37756"/>
      <c r="H37756"/>
      <c r="I37756"/>
      <c r="J37756"/>
      <c r="K37756"/>
      <c r="L37756" s="172"/>
    </row>
    <row r="37757" spans="7:12" x14ac:dyDescent="0.15">
      <c r="G37757"/>
      <c r="H37757"/>
      <c r="I37757"/>
      <c r="J37757"/>
      <c r="K37757"/>
      <c r="L37757" s="172"/>
    </row>
    <row r="37758" spans="7:12" x14ac:dyDescent="0.15">
      <c r="G37758"/>
      <c r="H37758"/>
      <c r="I37758"/>
      <c r="J37758"/>
      <c r="K37758"/>
      <c r="L37758" s="172"/>
    </row>
    <row r="37759" spans="7:12" x14ac:dyDescent="0.15">
      <c r="G37759"/>
      <c r="H37759"/>
      <c r="I37759"/>
      <c r="J37759"/>
      <c r="K37759"/>
      <c r="L37759" s="172"/>
    </row>
    <row r="37760" spans="7:12" x14ac:dyDescent="0.15">
      <c r="G37760"/>
      <c r="H37760"/>
      <c r="I37760"/>
      <c r="J37760"/>
      <c r="K37760"/>
      <c r="L37760" s="172"/>
    </row>
    <row r="37761" spans="7:12" x14ac:dyDescent="0.15">
      <c r="G37761"/>
      <c r="H37761"/>
      <c r="I37761"/>
      <c r="J37761"/>
      <c r="K37761"/>
      <c r="L37761" s="172"/>
    </row>
    <row r="37762" spans="7:12" x14ac:dyDescent="0.15">
      <c r="G37762"/>
      <c r="H37762"/>
      <c r="I37762"/>
      <c r="J37762"/>
      <c r="K37762"/>
      <c r="L37762" s="172"/>
    </row>
    <row r="37763" spans="7:12" x14ac:dyDescent="0.15">
      <c r="G37763"/>
      <c r="H37763"/>
      <c r="I37763"/>
      <c r="J37763"/>
      <c r="K37763"/>
      <c r="L37763" s="172"/>
    </row>
    <row r="37764" spans="7:12" x14ac:dyDescent="0.15">
      <c r="G37764"/>
      <c r="H37764"/>
      <c r="I37764"/>
      <c r="J37764"/>
      <c r="K37764"/>
      <c r="L37764" s="172"/>
    </row>
    <row r="37765" spans="7:12" x14ac:dyDescent="0.15">
      <c r="G37765"/>
      <c r="H37765"/>
      <c r="I37765"/>
      <c r="J37765"/>
      <c r="K37765"/>
      <c r="L37765" s="172"/>
    </row>
    <row r="37766" spans="7:12" x14ac:dyDescent="0.15">
      <c r="G37766"/>
      <c r="H37766"/>
      <c r="I37766"/>
      <c r="J37766"/>
      <c r="K37766"/>
      <c r="L37766" s="172"/>
    </row>
    <row r="37767" spans="7:12" x14ac:dyDescent="0.15">
      <c r="G37767"/>
      <c r="H37767"/>
      <c r="I37767"/>
      <c r="J37767"/>
      <c r="K37767"/>
      <c r="L37767" s="172"/>
    </row>
    <row r="37768" spans="7:12" x14ac:dyDescent="0.15">
      <c r="G37768"/>
      <c r="H37768"/>
      <c r="I37768"/>
      <c r="J37768"/>
      <c r="K37768"/>
      <c r="L37768" s="172"/>
    </row>
    <row r="37769" spans="7:12" x14ac:dyDescent="0.15">
      <c r="G37769"/>
      <c r="H37769"/>
      <c r="I37769"/>
      <c r="J37769"/>
      <c r="K37769"/>
      <c r="L37769" s="172"/>
    </row>
    <row r="37770" spans="7:12" x14ac:dyDescent="0.15">
      <c r="G37770"/>
      <c r="H37770"/>
      <c r="I37770"/>
      <c r="J37770"/>
      <c r="K37770"/>
      <c r="L37770" s="172"/>
    </row>
    <row r="37771" spans="7:12" x14ac:dyDescent="0.15">
      <c r="G37771"/>
      <c r="H37771"/>
      <c r="I37771"/>
      <c r="J37771"/>
      <c r="K37771"/>
      <c r="L37771" s="172"/>
    </row>
    <row r="37772" spans="7:12" x14ac:dyDescent="0.15">
      <c r="G37772"/>
      <c r="H37772"/>
      <c r="I37772"/>
      <c r="J37772"/>
      <c r="K37772"/>
      <c r="L37772" s="172"/>
    </row>
    <row r="37773" spans="7:12" x14ac:dyDescent="0.15">
      <c r="G37773"/>
      <c r="H37773"/>
      <c r="I37773"/>
      <c r="J37773"/>
      <c r="K37773"/>
      <c r="L37773" s="172"/>
    </row>
    <row r="37774" spans="7:12" x14ac:dyDescent="0.15">
      <c r="G37774"/>
      <c r="H37774"/>
      <c r="I37774"/>
      <c r="J37774"/>
      <c r="K37774"/>
      <c r="L37774" s="172"/>
    </row>
    <row r="37775" spans="7:12" x14ac:dyDescent="0.15">
      <c r="G37775"/>
      <c r="H37775"/>
      <c r="I37775"/>
      <c r="J37775"/>
      <c r="K37775"/>
      <c r="L37775" s="172"/>
    </row>
    <row r="37776" spans="7:12" x14ac:dyDescent="0.15">
      <c r="G37776"/>
      <c r="H37776"/>
      <c r="I37776"/>
      <c r="J37776"/>
      <c r="K37776"/>
      <c r="L37776" s="172"/>
    </row>
    <row r="37777" spans="7:12" x14ac:dyDescent="0.15">
      <c r="G37777"/>
      <c r="H37777"/>
      <c r="I37777"/>
      <c r="J37777"/>
      <c r="K37777"/>
      <c r="L37777" s="172"/>
    </row>
    <row r="37778" spans="7:12" x14ac:dyDescent="0.15">
      <c r="G37778"/>
      <c r="H37778"/>
      <c r="I37778"/>
      <c r="J37778"/>
      <c r="K37778"/>
      <c r="L37778" s="172"/>
    </row>
    <row r="37779" spans="7:12" x14ac:dyDescent="0.15">
      <c r="G37779"/>
      <c r="H37779"/>
      <c r="I37779"/>
      <c r="J37779"/>
      <c r="K37779"/>
      <c r="L37779" s="172"/>
    </row>
    <row r="37780" spans="7:12" x14ac:dyDescent="0.15">
      <c r="G37780"/>
      <c r="H37780"/>
      <c r="I37780"/>
      <c r="J37780"/>
      <c r="K37780"/>
      <c r="L37780" s="172"/>
    </row>
    <row r="37781" spans="7:12" x14ac:dyDescent="0.15">
      <c r="G37781"/>
      <c r="H37781"/>
      <c r="I37781"/>
      <c r="J37781"/>
      <c r="K37781"/>
      <c r="L37781" s="172"/>
    </row>
    <row r="37782" spans="7:12" x14ac:dyDescent="0.15">
      <c r="G37782"/>
      <c r="H37782"/>
      <c r="I37782"/>
      <c r="J37782"/>
      <c r="K37782"/>
      <c r="L37782" s="172"/>
    </row>
    <row r="37783" spans="7:12" x14ac:dyDescent="0.15">
      <c r="G37783"/>
      <c r="H37783"/>
      <c r="I37783"/>
      <c r="J37783"/>
      <c r="K37783"/>
      <c r="L37783" s="172"/>
    </row>
    <row r="37784" spans="7:12" x14ac:dyDescent="0.15">
      <c r="G37784"/>
      <c r="H37784"/>
      <c r="I37784"/>
      <c r="J37784"/>
      <c r="K37784"/>
      <c r="L37784" s="172"/>
    </row>
    <row r="37785" spans="7:12" x14ac:dyDescent="0.15">
      <c r="G37785"/>
      <c r="H37785"/>
      <c r="I37785"/>
      <c r="J37785"/>
      <c r="K37785"/>
      <c r="L37785" s="172"/>
    </row>
    <row r="37786" spans="7:12" x14ac:dyDescent="0.15">
      <c r="G37786"/>
      <c r="H37786"/>
      <c r="I37786"/>
      <c r="J37786"/>
      <c r="K37786"/>
      <c r="L37786" s="172"/>
    </row>
    <row r="37787" spans="7:12" x14ac:dyDescent="0.15">
      <c r="G37787"/>
      <c r="H37787"/>
      <c r="I37787"/>
      <c r="J37787"/>
      <c r="K37787"/>
      <c r="L37787" s="172"/>
    </row>
    <row r="37788" spans="7:12" x14ac:dyDescent="0.15">
      <c r="G37788"/>
      <c r="H37788"/>
      <c r="I37788"/>
      <c r="J37788"/>
      <c r="K37788"/>
      <c r="L37788" s="172"/>
    </row>
    <row r="37789" spans="7:12" x14ac:dyDescent="0.15">
      <c r="G37789"/>
      <c r="H37789"/>
      <c r="I37789"/>
      <c r="J37789"/>
      <c r="K37789"/>
      <c r="L37789" s="172"/>
    </row>
    <row r="37790" spans="7:12" x14ac:dyDescent="0.15">
      <c r="G37790"/>
      <c r="H37790"/>
      <c r="I37790"/>
      <c r="J37790"/>
      <c r="K37790"/>
      <c r="L37790" s="172"/>
    </row>
    <row r="37791" spans="7:12" x14ac:dyDescent="0.15">
      <c r="G37791"/>
      <c r="H37791"/>
      <c r="I37791"/>
      <c r="J37791"/>
      <c r="K37791"/>
      <c r="L37791" s="172"/>
    </row>
    <row r="37792" spans="7:12" x14ac:dyDescent="0.15">
      <c r="G37792"/>
      <c r="H37792"/>
      <c r="I37792"/>
      <c r="J37792"/>
      <c r="K37792"/>
      <c r="L37792" s="172"/>
    </row>
    <row r="37793" spans="7:12" x14ac:dyDescent="0.15">
      <c r="G37793"/>
      <c r="H37793"/>
      <c r="I37793"/>
      <c r="J37793"/>
      <c r="K37793"/>
      <c r="L37793" s="172"/>
    </row>
    <row r="37794" spans="7:12" x14ac:dyDescent="0.15">
      <c r="G37794"/>
      <c r="H37794"/>
      <c r="I37794"/>
      <c r="J37794"/>
      <c r="K37794"/>
      <c r="L37794" s="172"/>
    </row>
    <row r="37795" spans="7:12" x14ac:dyDescent="0.15">
      <c r="G37795"/>
      <c r="H37795"/>
      <c r="I37795"/>
      <c r="J37795"/>
      <c r="K37795"/>
      <c r="L37795" s="172"/>
    </row>
    <row r="37796" spans="7:12" x14ac:dyDescent="0.15">
      <c r="G37796"/>
      <c r="H37796"/>
      <c r="I37796"/>
      <c r="J37796"/>
      <c r="K37796"/>
      <c r="L37796" s="172"/>
    </row>
    <row r="37797" spans="7:12" x14ac:dyDescent="0.15">
      <c r="G37797"/>
      <c r="H37797"/>
      <c r="I37797"/>
      <c r="J37797"/>
      <c r="K37797"/>
      <c r="L37797" s="172"/>
    </row>
    <row r="37798" spans="7:12" x14ac:dyDescent="0.15">
      <c r="G37798"/>
      <c r="H37798"/>
      <c r="I37798"/>
      <c r="J37798"/>
      <c r="K37798"/>
      <c r="L37798" s="172"/>
    </row>
    <row r="37799" spans="7:12" x14ac:dyDescent="0.15">
      <c r="G37799"/>
      <c r="H37799"/>
      <c r="I37799"/>
      <c r="J37799"/>
      <c r="K37799"/>
      <c r="L37799" s="172"/>
    </row>
    <row r="37800" spans="7:12" x14ac:dyDescent="0.15">
      <c r="G37800"/>
      <c r="H37800"/>
      <c r="I37800"/>
      <c r="J37800"/>
      <c r="K37800"/>
      <c r="L37800" s="172"/>
    </row>
    <row r="37801" spans="7:12" x14ac:dyDescent="0.15">
      <c r="G37801"/>
      <c r="H37801"/>
      <c r="I37801"/>
      <c r="J37801"/>
      <c r="K37801"/>
      <c r="L37801" s="172"/>
    </row>
    <row r="37802" spans="7:12" x14ac:dyDescent="0.15">
      <c r="G37802"/>
      <c r="H37802"/>
      <c r="I37802"/>
      <c r="J37802"/>
      <c r="K37802"/>
      <c r="L37802" s="172"/>
    </row>
    <row r="37803" spans="7:12" x14ac:dyDescent="0.15">
      <c r="G37803"/>
      <c r="H37803"/>
      <c r="I37803"/>
      <c r="J37803"/>
      <c r="K37803"/>
      <c r="L37803" s="172"/>
    </row>
    <row r="37804" spans="7:12" x14ac:dyDescent="0.15">
      <c r="G37804"/>
      <c r="H37804"/>
      <c r="I37804"/>
      <c r="J37804"/>
      <c r="K37804"/>
      <c r="L37804" s="172"/>
    </row>
    <row r="37805" spans="7:12" x14ac:dyDescent="0.15">
      <c r="G37805"/>
      <c r="H37805"/>
      <c r="I37805"/>
      <c r="J37805"/>
      <c r="K37805"/>
      <c r="L37805" s="172"/>
    </row>
    <row r="37806" spans="7:12" x14ac:dyDescent="0.15">
      <c r="G37806"/>
      <c r="H37806"/>
      <c r="I37806"/>
      <c r="J37806"/>
      <c r="K37806"/>
      <c r="L37806" s="172"/>
    </row>
    <row r="37807" spans="7:12" x14ac:dyDescent="0.15">
      <c r="G37807"/>
      <c r="H37807"/>
      <c r="I37807"/>
      <c r="J37807"/>
      <c r="K37807"/>
      <c r="L37807" s="172"/>
    </row>
    <row r="37808" spans="7:12" x14ac:dyDescent="0.15">
      <c r="G37808"/>
      <c r="H37808"/>
      <c r="I37808"/>
      <c r="J37808"/>
      <c r="K37808"/>
      <c r="L37808" s="172"/>
    </row>
    <row r="37809" spans="7:12" x14ac:dyDescent="0.15">
      <c r="G37809"/>
      <c r="H37809"/>
      <c r="I37809"/>
      <c r="J37809"/>
      <c r="K37809"/>
      <c r="L37809" s="172"/>
    </row>
    <row r="37810" spans="7:12" x14ac:dyDescent="0.15">
      <c r="G37810"/>
      <c r="H37810"/>
      <c r="I37810"/>
      <c r="J37810"/>
      <c r="K37810"/>
      <c r="L37810" s="172"/>
    </row>
    <row r="37811" spans="7:12" x14ac:dyDescent="0.15">
      <c r="G37811"/>
      <c r="H37811"/>
      <c r="I37811"/>
      <c r="J37811"/>
      <c r="K37811"/>
      <c r="L37811" s="172"/>
    </row>
    <row r="37812" spans="7:12" x14ac:dyDescent="0.15">
      <c r="G37812"/>
      <c r="H37812"/>
      <c r="I37812"/>
      <c r="J37812"/>
      <c r="K37812"/>
      <c r="L37812" s="172"/>
    </row>
    <row r="37813" spans="7:12" x14ac:dyDescent="0.15">
      <c r="G37813"/>
      <c r="H37813"/>
      <c r="I37813"/>
      <c r="J37813"/>
      <c r="K37813"/>
      <c r="L37813" s="172"/>
    </row>
    <row r="37814" spans="7:12" x14ac:dyDescent="0.15">
      <c r="G37814"/>
      <c r="H37814"/>
      <c r="I37814"/>
      <c r="J37814"/>
      <c r="K37814"/>
      <c r="L37814" s="172"/>
    </row>
    <row r="37815" spans="7:12" x14ac:dyDescent="0.15">
      <c r="G37815"/>
      <c r="H37815"/>
      <c r="I37815"/>
      <c r="J37815"/>
      <c r="K37815"/>
      <c r="L37815" s="172"/>
    </row>
    <row r="37816" spans="7:12" x14ac:dyDescent="0.15">
      <c r="G37816"/>
      <c r="H37816"/>
      <c r="I37816"/>
      <c r="J37816"/>
      <c r="K37816"/>
      <c r="L37816" s="172"/>
    </row>
    <row r="37817" spans="7:12" x14ac:dyDescent="0.15">
      <c r="G37817"/>
      <c r="H37817"/>
      <c r="I37817"/>
      <c r="J37817"/>
      <c r="K37817"/>
      <c r="L37817" s="172"/>
    </row>
    <row r="37818" spans="7:12" x14ac:dyDescent="0.15">
      <c r="G37818"/>
      <c r="H37818"/>
      <c r="I37818"/>
      <c r="J37818"/>
      <c r="K37818"/>
      <c r="L37818" s="172"/>
    </row>
    <row r="37819" spans="7:12" x14ac:dyDescent="0.15">
      <c r="G37819"/>
      <c r="H37819"/>
      <c r="I37819"/>
      <c r="J37819"/>
      <c r="K37819"/>
      <c r="L37819" s="172"/>
    </row>
    <row r="37820" spans="7:12" x14ac:dyDescent="0.15">
      <c r="G37820"/>
      <c r="H37820"/>
      <c r="I37820"/>
      <c r="J37820"/>
      <c r="K37820"/>
      <c r="L37820" s="172"/>
    </row>
    <row r="37821" spans="7:12" x14ac:dyDescent="0.15">
      <c r="G37821"/>
      <c r="H37821"/>
      <c r="I37821"/>
      <c r="J37821"/>
      <c r="K37821"/>
      <c r="L37821" s="172"/>
    </row>
    <row r="37822" spans="7:12" x14ac:dyDescent="0.15">
      <c r="G37822"/>
      <c r="H37822"/>
      <c r="I37822"/>
      <c r="J37822"/>
      <c r="K37822"/>
      <c r="L37822" s="172"/>
    </row>
    <row r="37823" spans="7:12" x14ac:dyDescent="0.15">
      <c r="G37823"/>
      <c r="H37823"/>
      <c r="I37823"/>
      <c r="J37823"/>
      <c r="K37823"/>
      <c r="L37823" s="172"/>
    </row>
    <row r="37824" spans="7:12" x14ac:dyDescent="0.15">
      <c r="G37824"/>
      <c r="H37824"/>
      <c r="I37824"/>
      <c r="J37824"/>
      <c r="K37824"/>
      <c r="L37824" s="172"/>
    </row>
    <row r="37825" spans="7:12" x14ac:dyDescent="0.15">
      <c r="G37825"/>
      <c r="H37825"/>
      <c r="I37825"/>
      <c r="J37825"/>
      <c r="K37825"/>
      <c r="L37825" s="172"/>
    </row>
    <row r="37826" spans="7:12" x14ac:dyDescent="0.15">
      <c r="G37826"/>
      <c r="H37826"/>
      <c r="I37826"/>
      <c r="J37826"/>
      <c r="K37826"/>
      <c r="L37826" s="172"/>
    </row>
    <row r="37827" spans="7:12" x14ac:dyDescent="0.15">
      <c r="G37827"/>
      <c r="H37827"/>
      <c r="I37827"/>
      <c r="J37827"/>
      <c r="K37827"/>
      <c r="L37827" s="172"/>
    </row>
    <row r="37828" spans="7:12" x14ac:dyDescent="0.15">
      <c r="G37828"/>
      <c r="H37828"/>
      <c r="I37828"/>
      <c r="J37828"/>
      <c r="K37828"/>
      <c r="L37828" s="172"/>
    </row>
    <row r="37829" spans="7:12" x14ac:dyDescent="0.15">
      <c r="G37829"/>
      <c r="H37829"/>
      <c r="I37829"/>
      <c r="J37829"/>
      <c r="K37829"/>
      <c r="L37829" s="172"/>
    </row>
    <row r="37830" spans="7:12" x14ac:dyDescent="0.15">
      <c r="G37830"/>
      <c r="H37830"/>
      <c r="I37830"/>
      <c r="J37830"/>
      <c r="K37830"/>
      <c r="L37830" s="172"/>
    </row>
    <row r="37831" spans="7:12" x14ac:dyDescent="0.15">
      <c r="G37831"/>
      <c r="H37831"/>
      <c r="I37831"/>
      <c r="J37831"/>
      <c r="K37831"/>
      <c r="L37831" s="172"/>
    </row>
    <row r="37832" spans="7:12" x14ac:dyDescent="0.15">
      <c r="G37832"/>
      <c r="H37832"/>
      <c r="I37832"/>
      <c r="J37832"/>
      <c r="K37832"/>
      <c r="L37832" s="172"/>
    </row>
    <row r="37833" spans="7:12" x14ac:dyDescent="0.15">
      <c r="G37833"/>
      <c r="H37833"/>
      <c r="I37833"/>
      <c r="J37833"/>
      <c r="K37833"/>
      <c r="L37833" s="172"/>
    </row>
    <row r="37834" spans="7:12" x14ac:dyDescent="0.15">
      <c r="G37834"/>
      <c r="H37834"/>
      <c r="I37834"/>
      <c r="J37834"/>
      <c r="K37834"/>
      <c r="L37834" s="172"/>
    </row>
    <row r="37835" spans="7:12" x14ac:dyDescent="0.15">
      <c r="G37835"/>
      <c r="H37835"/>
      <c r="I37835"/>
      <c r="J37835"/>
      <c r="K37835"/>
      <c r="L37835" s="172"/>
    </row>
    <row r="37836" spans="7:12" x14ac:dyDescent="0.15">
      <c r="G37836"/>
      <c r="H37836"/>
      <c r="I37836"/>
      <c r="J37836"/>
      <c r="K37836"/>
      <c r="L37836" s="172"/>
    </row>
    <row r="37837" spans="7:12" x14ac:dyDescent="0.15">
      <c r="G37837"/>
      <c r="H37837"/>
      <c r="I37837"/>
      <c r="J37837"/>
      <c r="K37837"/>
      <c r="L37837" s="172"/>
    </row>
    <row r="37838" spans="7:12" x14ac:dyDescent="0.15">
      <c r="G37838"/>
      <c r="H37838"/>
      <c r="I37838"/>
      <c r="J37838"/>
      <c r="K37838"/>
      <c r="L37838" s="172"/>
    </row>
    <row r="37839" spans="7:12" x14ac:dyDescent="0.15">
      <c r="G37839"/>
      <c r="H37839"/>
      <c r="I37839"/>
      <c r="J37839"/>
      <c r="K37839"/>
      <c r="L37839" s="172"/>
    </row>
    <row r="37840" spans="7:12" x14ac:dyDescent="0.15">
      <c r="G37840"/>
      <c r="H37840"/>
      <c r="I37840"/>
      <c r="J37840"/>
      <c r="K37840"/>
      <c r="L37840" s="172"/>
    </row>
    <row r="37841" spans="7:12" x14ac:dyDescent="0.15">
      <c r="G37841"/>
      <c r="H37841"/>
      <c r="I37841"/>
      <c r="J37841"/>
      <c r="K37841"/>
      <c r="L37841" s="172"/>
    </row>
    <row r="37842" spans="7:12" x14ac:dyDescent="0.15">
      <c r="G37842"/>
      <c r="H37842"/>
      <c r="I37842"/>
      <c r="J37842"/>
      <c r="K37842"/>
      <c r="L37842" s="172"/>
    </row>
    <row r="37843" spans="7:12" x14ac:dyDescent="0.15">
      <c r="G37843"/>
      <c r="H37843"/>
      <c r="I37843"/>
      <c r="J37843"/>
      <c r="K37843"/>
      <c r="L37843" s="172"/>
    </row>
    <row r="37844" spans="7:12" x14ac:dyDescent="0.15">
      <c r="G37844"/>
      <c r="H37844"/>
      <c r="I37844"/>
      <c r="J37844"/>
      <c r="K37844"/>
      <c r="L37844" s="172"/>
    </row>
    <row r="37845" spans="7:12" x14ac:dyDescent="0.15">
      <c r="G37845"/>
      <c r="H37845"/>
      <c r="I37845"/>
      <c r="J37845"/>
      <c r="K37845"/>
      <c r="L37845" s="172"/>
    </row>
    <row r="37846" spans="7:12" x14ac:dyDescent="0.15">
      <c r="G37846"/>
      <c r="H37846"/>
      <c r="I37846"/>
      <c r="J37846"/>
      <c r="K37846"/>
      <c r="L37846" s="172"/>
    </row>
    <row r="37847" spans="7:12" x14ac:dyDescent="0.15">
      <c r="G37847"/>
      <c r="H37847"/>
      <c r="I37847"/>
      <c r="J37847"/>
      <c r="K37847"/>
      <c r="L37847" s="172"/>
    </row>
    <row r="37848" spans="7:12" x14ac:dyDescent="0.15">
      <c r="G37848"/>
      <c r="H37848"/>
      <c r="I37848"/>
      <c r="J37848"/>
      <c r="K37848"/>
      <c r="L37848" s="172"/>
    </row>
    <row r="37849" spans="7:12" x14ac:dyDescent="0.15">
      <c r="G37849"/>
      <c r="H37849"/>
      <c r="I37849"/>
      <c r="J37849"/>
      <c r="K37849"/>
      <c r="L37849" s="172"/>
    </row>
    <row r="37850" spans="7:12" x14ac:dyDescent="0.15">
      <c r="G37850"/>
      <c r="H37850"/>
      <c r="I37850"/>
      <c r="J37850"/>
      <c r="K37850"/>
      <c r="L37850" s="172"/>
    </row>
    <row r="37851" spans="7:12" x14ac:dyDescent="0.15">
      <c r="G37851"/>
      <c r="H37851"/>
      <c r="I37851"/>
      <c r="J37851"/>
      <c r="K37851"/>
      <c r="L37851" s="172"/>
    </row>
    <row r="37852" spans="7:12" x14ac:dyDescent="0.15">
      <c r="G37852"/>
      <c r="H37852"/>
      <c r="I37852"/>
      <c r="J37852"/>
      <c r="K37852"/>
      <c r="L37852" s="172"/>
    </row>
    <row r="37853" spans="7:12" x14ac:dyDescent="0.15">
      <c r="G37853"/>
      <c r="H37853"/>
      <c r="I37853"/>
      <c r="J37853"/>
      <c r="K37853"/>
      <c r="L37853" s="172"/>
    </row>
    <row r="37854" spans="7:12" x14ac:dyDescent="0.15">
      <c r="G37854"/>
      <c r="H37854"/>
      <c r="I37854"/>
      <c r="J37854"/>
      <c r="K37854"/>
      <c r="L37854" s="172"/>
    </row>
    <row r="37855" spans="7:12" x14ac:dyDescent="0.15">
      <c r="G37855"/>
      <c r="H37855"/>
      <c r="I37855"/>
      <c r="J37855"/>
      <c r="K37855"/>
      <c r="L37855" s="172"/>
    </row>
    <row r="37856" spans="7:12" x14ac:dyDescent="0.15">
      <c r="G37856"/>
      <c r="H37856"/>
      <c r="I37856"/>
      <c r="J37856"/>
      <c r="K37856"/>
      <c r="L37856" s="172"/>
    </row>
    <row r="37857" spans="7:12" x14ac:dyDescent="0.15">
      <c r="G37857"/>
      <c r="H37857"/>
      <c r="I37857"/>
      <c r="J37857"/>
      <c r="K37857"/>
      <c r="L37857" s="172"/>
    </row>
    <row r="37858" spans="7:12" x14ac:dyDescent="0.15">
      <c r="G37858"/>
      <c r="H37858"/>
      <c r="I37858"/>
      <c r="J37858"/>
      <c r="K37858"/>
      <c r="L37858" s="172"/>
    </row>
    <row r="37859" spans="7:12" x14ac:dyDescent="0.15">
      <c r="G37859"/>
      <c r="H37859"/>
      <c r="I37859"/>
      <c r="J37859"/>
      <c r="K37859"/>
      <c r="L37859" s="172"/>
    </row>
    <row r="37860" spans="7:12" x14ac:dyDescent="0.15">
      <c r="G37860"/>
      <c r="H37860"/>
      <c r="I37860"/>
      <c r="J37860"/>
      <c r="K37860"/>
      <c r="L37860" s="172"/>
    </row>
    <row r="37861" spans="7:12" x14ac:dyDescent="0.15">
      <c r="G37861"/>
      <c r="H37861"/>
      <c r="I37861"/>
      <c r="J37861"/>
      <c r="K37861"/>
      <c r="L37861" s="172"/>
    </row>
    <row r="37862" spans="7:12" x14ac:dyDescent="0.15">
      <c r="G37862"/>
      <c r="H37862"/>
      <c r="I37862"/>
      <c r="J37862"/>
      <c r="K37862"/>
      <c r="L37862" s="172"/>
    </row>
    <row r="37863" spans="7:12" x14ac:dyDescent="0.15">
      <c r="G37863"/>
      <c r="H37863"/>
      <c r="I37863"/>
      <c r="J37863"/>
      <c r="K37863"/>
      <c r="L37863" s="172"/>
    </row>
    <row r="37864" spans="7:12" x14ac:dyDescent="0.15">
      <c r="G37864"/>
      <c r="H37864"/>
      <c r="I37864"/>
      <c r="J37864"/>
      <c r="K37864"/>
      <c r="L37864" s="172"/>
    </row>
    <row r="37865" spans="7:12" x14ac:dyDescent="0.15">
      <c r="G37865"/>
      <c r="H37865"/>
      <c r="I37865"/>
      <c r="J37865"/>
      <c r="K37865"/>
      <c r="L37865" s="172"/>
    </row>
    <row r="37866" spans="7:12" x14ac:dyDescent="0.15">
      <c r="G37866"/>
      <c r="H37866"/>
      <c r="I37866"/>
      <c r="J37866"/>
      <c r="K37866"/>
      <c r="L37866" s="172"/>
    </row>
    <row r="37867" spans="7:12" x14ac:dyDescent="0.15">
      <c r="G37867"/>
      <c r="H37867"/>
      <c r="I37867"/>
      <c r="J37867"/>
      <c r="K37867"/>
      <c r="L37867" s="172"/>
    </row>
    <row r="37868" spans="7:12" x14ac:dyDescent="0.15">
      <c r="G37868"/>
      <c r="H37868"/>
      <c r="I37868"/>
      <c r="J37868"/>
      <c r="K37868"/>
      <c r="L37868" s="172"/>
    </row>
    <row r="37869" spans="7:12" x14ac:dyDescent="0.15">
      <c r="G37869"/>
      <c r="H37869"/>
      <c r="I37869"/>
      <c r="J37869"/>
      <c r="K37869"/>
      <c r="L37869" s="172"/>
    </row>
    <row r="37870" spans="7:12" x14ac:dyDescent="0.15">
      <c r="G37870"/>
      <c r="H37870"/>
      <c r="I37870"/>
      <c r="J37870"/>
      <c r="K37870"/>
      <c r="L37870" s="172"/>
    </row>
    <row r="37871" spans="7:12" x14ac:dyDescent="0.15">
      <c r="G37871"/>
      <c r="H37871"/>
      <c r="I37871"/>
      <c r="J37871"/>
      <c r="K37871"/>
      <c r="L37871" s="172"/>
    </row>
    <row r="37872" spans="7:12" x14ac:dyDescent="0.15">
      <c r="G37872"/>
      <c r="H37872"/>
      <c r="I37872"/>
      <c r="J37872"/>
      <c r="K37872"/>
      <c r="L37872" s="172"/>
    </row>
    <row r="37873" spans="7:12" x14ac:dyDescent="0.15">
      <c r="G37873"/>
      <c r="H37873"/>
      <c r="I37873"/>
      <c r="J37873"/>
      <c r="K37873"/>
      <c r="L37873" s="172"/>
    </row>
    <row r="37874" spans="7:12" x14ac:dyDescent="0.15">
      <c r="G37874"/>
      <c r="H37874"/>
      <c r="I37874"/>
      <c r="J37874"/>
      <c r="K37874"/>
      <c r="L37874" s="172"/>
    </row>
    <row r="37875" spans="7:12" x14ac:dyDescent="0.15">
      <c r="G37875"/>
      <c r="H37875"/>
      <c r="I37875"/>
      <c r="J37875"/>
      <c r="K37875"/>
      <c r="L37875" s="172"/>
    </row>
    <row r="37876" spans="7:12" x14ac:dyDescent="0.15">
      <c r="G37876"/>
      <c r="H37876"/>
      <c r="I37876"/>
      <c r="J37876"/>
      <c r="K37876"/>
      <c r="L37876" s="172"/>
    </row>
    <row r="37877" spans="7:12" x14ac:dyDescent="0.15">
      <c r="G37877"/>
      <c r="H37877"/>
      <c r="I37877"/>
      <c r="J37877"/>
      <c r="K37877"/>
      <c r="L37877" s="172"/>
    </row>
    <row r="37878" spans="7:12" x14ac:dyDescent="0.15">
      <c r="G37878"/>
      <c r="H37878"/>
      <c r="I37878"/>
      <c r="J37878"/>
      <c r="K37878"/>
      <c r="L37878" s="172"/>
    </row>
    <row r="37879" spans="7:12" x14ac:dyDescent="0.15">
      <c r="G37879"/>
      <c r="H37879"/>
      <c r="I37879"/>
      <c r="J37879"/>
      <c r="K37879"/>
      <c r="L37879" s="172"/>
    </row>
    <row r="37880" spans="7:12" x14ac:dyDescent="0.15">
      <c r="G37880"/>
      <c r="H37880"/>
      <c r="I37880"/>
      <c r="J37880"/>
      <c r="K37880"/>
      <c r="L37880" s="172"/>
    </row>
    <row r="37881" spans="7:12" x14ac:dyDescent="0.15">
      <c r="G37881"/>
      <c r="H37881"/>
      <c r="I37881"/>
      <c r="J37881"/>
      <c r="K37881"/>
      <c r="L37881" s="172"/>
    </row>
    <row r="37882" spans="7:12" x14ac:dyDescent="0.15">
      <c r="G37882"/>
      <c r="H37882"/>
      <c r="I37882"/>
      <c r="J37882"/>
      <c r="K37882"/>
      <c r="L37882" s="172"/>
    </row>
    <row r="37883" spans="7:12" x14ac:dyDescent="0.15">
      <c r="G37883"/>
      <c r="H37883"/>
      <c r="I37883"/>
      <c r="J37883"/>
      <c r="K37883"/>
      <c r="L37883" s="172"/>
    </row>
    <row r="37884" spans="7:12" x14ac:dyDescent="0.15">
      <c r="G37884"/>
      <c r="H37884"/>
      <c r="I37884"/>
      <c r="J37884"/>
      <c r="K37884"/>
      <c r="L37884" s="172"/>
    </row>
    <row r="37885" spans="7:12" x14ac:dyDescent="0.15">
      <c r="G37885"/>
      <c r="H37885"/>
      <c r="I37885"/>
      <c r="J37885"/>
      <c r="K37885"/>
      <c r="L37885" s="172"/>
    </row>
    <row r="37886" spans="7:12" x14ac:dyDescent="0.15">
      <c r="G37886"/>
      <c r="H37886"/>
      <c r="I37886"/>
      <c r="J37886"/>
      <c r="K37886"/>
      <c r="L37886" s="172"/>
    </row>
    <row r="37887" spans="7:12" x14ac:dyDescent="0.15">
      <c r="G37887"/>
      <c r="H37887"/>
      <c r="I37887"/>
      <c r="J37887"/>
      <c r="K37887"/>
      <c r="L37887" s="172"/>
    </row>
    <row r="37888" spans="7:12" x14ac:dyDescent="0.15">
      <c r="G37888"/>
      <c r="H37888"/>
      <c r="I37888"/>
      <c r="J37888"/>
      <c r="K37888"/>
      <c r="L37888" s="172"/>
    </row>
    <row r="37889" spans="7:12" x14ac:dyDescent="0.15">
      <c r="G37889"/>
      <c r="H37889"/>
      <c r="I37889"/>
      <c r="J37889"/>
      <c r="K37889"/>
      <c r="L37889" s="172"/>
    </row>
    <row r="37890" spans="7:12" x14ac:dyDescent="0.15">
      <c r="G37890"/>
      <c r="H37890"/>
      <c r="I37890"/>
      <c r="J37890"/>
      <c r="K37890"/>
      <c r="L37890" s="172"/>
    </row>
    <row r="37891" spans="7:12" x14ac:dyDescent="0.15">
      <c r="G37891"/>
      <c r="H37891"/>
      <c r="I37891"/>
      <c r="J37891"/>
      <c r="K37891"/>
      <c r="L37891" s="172"/>
    </row>
    <row r="37892" spans="7:12" x14ac:dyDescent="0.15">
      <c r="G37892"/>
      <c r="H37892"/>
      <c r="I37892"/>
      <c r="J37892"/>
      <c r="K37892"/>
      <c r="L37892" s="172"/>
    </row>
    <row r="37893" spans="7:12" x14ac:dyDescent="0.15">
      <c r="G37893"/>
      <c r="H37893"/>
      <c r="I37893"/>
      <c r="J37893"/>
      <c r="K37893"/>
      <c r="L37893" s="172"/>
    </row>
    <row r="37894" spans="7:12" x14ac:dyDescent="0.15">
      <c r="G37894"/>
      <c r="H37894"/>
      <c r="I37894"/>
      <c r="J37894"/>
      <c r="K37894"/>
      <c r="L37894" s="172"/>
    </row>
    <row r="37895" spans="7:12" x14ac:dyDescent="0.15">
      <c r="G37895"/>
      <c r="H37895"/>
      <c r="I37895"/>
      <c r="J37895"/>
      <c r="K37895"/>
      <c r="L37895" s="172"/>
    </row>
    <row r="37896" spans="7:12" x14ac:dyDescent="0.15">
      <c r="G37896"/>
      <c r="H37896"/>
      <c r="I37896"/>
      <c r="J37896"/>
      <c r="K37896"/>
      <c r="L37896" s="172"/>
    </row>
    <row r="37897" spans="7:12" x14ac:dyDescent="0.15">
      <c r="G37897"/>
      <c r="H37897"/>
      <c r="I37897"/>
      <c r="J37897"/>
      <c r="K37897"/>
      <c r="L37897" s="172"/>
    </row>
    <row r="37898" spans="7:12" x14ac:dyDescent="0.15">
      <c r="G37898"/>
      <c r="H37898"/>
      <c r="I37898"/>
      <c r="J37898"/>
      <c r="K37898"/>
      <c r="L37898" s="172"/>
    </row>
    <row r="37899" spans="7:12" x14ac:dyDescent="0.15">
      <c r="G37899"/>
      <c r="H37899"/>
      <c r="I37899"/>
      <c r="J37899"/>
      <c r="K37899"/>
      <c r="L37899" s="172"/>
    </row>
    <row r="37900" spans="7:12" x14ac:dyDescent="0.15">
      <c r="G37900"/>
      <c r="H37900"/>
      <c r="I37900"/>
      <c r="J37900"/>
      <c r="K37900"/>
      <c r="L37900" s="172"/>
    </row>
    <row r="37901" spans="7:12" x14ac:dyDescent="0.15">
      <c r="G37901"/>
      <c r="H37901"/>
      <c r="I37901"/>
      <c r="J37901"/>
      <c r="K37901"/>
      <c r="L37901" s="172"/>
    </row>
    <row r="37902" spans="7:12" x14ac:dyDescent="0.15">
      <c r="G37902"/>
      <c r="H37902"/>
      <c r="I37902"/>
      <c r="J37902"/>
      <c r="K37902"/>
      <c r="L37902" s="172"/>
    </row>
    <row r="37903" spans="7:12" x14ac:dyDescent="0.15">
      <c r="G37903"/>
      <c r="H37903"/>
      <c r="I37903"/>
      <c r="J37903"/>
      <c r="K37903"/>
      <c r="L37903" s="172"/>
    </row>
    <row r="37904" spans="7:12" x14ac:dyDescent="0.15">
      <c r="G37904"/>
      <c r="H37904"/>
      <c r="I37904"/>
      <c r="J37904"/>
      <c r="K37904"/>
      <c r="L37904" s="172"/>
    </row>
    <row r="37905" spans="7:12" x14ac:dyDescent="0.15">
      <c r="G37905"/>
      <c r="H37905"/>
      <c r="I37905"/>
      <c r="J37905"/>
      <c r="K37905"/>
      <c r="L37905" s="172"/>
    </row>
    <row r="37906" spans="7:12" x14ac:dyDescent="0.15">
      <c r="G37906"/>
      <c r="H37906"/>
      <c r="I37906"/>
      <c r="J37906"/>
      <c r="K37906"/>
      <c r="L37906" s="172"/>
    </row>
    <row r="37907" spans="7:12" x14ac:dyDescent="0.15">
      <c r="G37907"/>
      <c r="H37907"/>
      <c r="I37907"/>
      <c r="J37907"/>
      <c r="K37907"/>
      <c r="L37907" s="172"/>
    </row>
    <row r="37908" spans="7:12" x14ac:dyDescent="0.15">
      <c r="G37908"/>
      <c r="H37908"/>
      <c r="I37908"/>
      <c r="J37908"/>
      <c r="K37908"/>
      <c r="L37908" s="172"/>
    </row>
    <row r="37909" spans="7:12" x14ac:dyDescent="0.15">
      <c r="G37909"/>
      <c r="H37909"/>
      <c r="I37909"/>
      <c r="J37909"/>
      <c r="K37909"/>
      <c r="L37909" s="172"/>
    </row>
    <row r="37910" spans="7:12" x14ac:dyDescent="0.15">
      <c r="G37910"/>
      <c r="H37910"/>
      <c r="I37910"/>
      <c r="J37910"/>
      <c r="K37910"/>
      <c r="L37910" s="172"/>
    </row>
    <row r="37911" spans="7:12" x14ac:dyDescent="0.15">
      <c r="G37911"/>
      <c r="H37911"/>
      <c r="I37911"/>
      <c r="J37911"/>
      <c r="K37911"/>
      <c r="L37911" s="172"/>
    </row>
    <row r="37912" spans="7:12" x14ac:dyDescent="0.15">
      <c r="G37912"/>
      <c r="H37912"/>
      <c r="I37912"/>
      <c r="J37912"/>
      <c r="K37912"/>
      <c r="L37912" s="172"/>
    </row>
    <row r="37913" spans="7:12" x14ac:dyDescent="0.15">
      <c r="G37913"/>
      <c r="H37913"/>
      <c r="I37913"/>
      <c r="J37913"/>
      <c r="K37913"/>
      <c r="L37913" s="172"/>
    </row>
    <row r="37914" spans="7:12" x14ac:dyDescent="0.15">
      <c r="G37914"/>
      <c r="H37914"/>
      <c r="I37914"/>
      <c r="J37914"/>
      <c r="K37914"/>
      <c r="L37914" s="172"/>
    </row>
    <row r="37915" spans="7:12" x14ac:dyDescent="0.15">
      <c r="G37915"/>
      <c r="H37915"/>
      <c r="I37915"/>
      <c r="J37915"/>
      <c r="K37915"/>
      <c r="L37915" s="172"/>
    </row>
    <row r="37916" spans="7:12" x14ac:dyDescent="0.15">
      <c r="G37916"/>
      <c r="H37916"/>
      <c r="I37916"/>
      <c r="J37916"/>
      <c r="K37916"/>
      <c r="L37916" s="172"/>
    </row>
    <row r="37917" spans="7:12" x14ac:dyDescent="0.15">
      <c r="G37917"/>
      <c r="H37917"/>
      <c r="I37917"/>
      <c r="J37917"/>
      <c r="K37917"/>
      <c r="L37917" s="172"/>
    </row>
    <row r="37918" spans="7:12" x14ac:dyDescent="0.15">
      <c r="G37918"/>
      <c r="H37918"/>
      <c r="I37918"/>
      <c r="J37918"/>
      <c r="K37918"/>
      <c r="L37918" s="172"/>
    </row>
    <row r="37919" spans="7:12" x14ac:dyDescent="0.15">
      <c r="G37919"/>
      <c r="H37919"/>
      <c r="I37919"/>
      <c r="J37919"/>
      <c r="K37919"/>
      <c r="L37919" s="172"/>
    </row>
    <row r="37920" spans="7:12" x14ac:dyDescent="0.15">
      <c r="G37920"/>
      <c r="H37920"/>
      <c r="I37920"/>
      <c r="J37920"/>
      <c r="K37920"/>
      <c r="L37920" s="172"/>
    </row>
    <row r="37921" spans="7:12" x14ac:dyDescent="0.15">
      <c r="G37921"/>
      <c r="H37921"/>
      <c r="I37921"/>
      <c r="J37921"/>
      <c r="K37921"/>
      <c r="L37921" s="172"/>
    </row>
    <row r="37922" spans="7:12" x14ac:dyDescent="0.15">
      <c r="G37922"/>
      <c r="H37922"/>
      <c r="I37922"/>
      <c r="J37922"/>
      <c r="K37922"/>
      <c r="L37922" s="172"/>
    </row>
    <row r="37923" spans="7:12" x14ac:dyDescent="0.15">
      <c r="G37923"/>
      <c r="H37923"/>
      <c r="I37923"/>
      <c r="J37923"/>
      <c r="K37923"/>
      <c r="L37923" s="172"/>
    </row>
    <row r="37924" spans="7:12" x14ac:dyDescent="0.15">
      <c r="G37924"/>
      <c r="H37924"/>
      <c r="I37924"/>
      <c r="J37924"/>
      <c r="K37924"/>
      <c r="L37924" s="172"/>
    </row>
    <row r="37925" spans="7:12" x14ac:dyDescent="0.15">
      <c r="G37925"/>
      <c r="H37925"/>
      <c r="I37925"/>
      <c r="J37925"/>
      <c r="K37925"/>
      <c r="L37925" s="172"/>
    </row>
    <row r="37926" spans="7:12" x14ac:dyDescent="0.15">
      <c r="G37926"/>
      <c r="H37926"/>
      <c r="I37926"/>
      <c r="J37926"/>
      <c r="K37926"/>
      <c r="L37926" s="172"/>
    </row>
    <row r="37927" spans="7:12" x14ac:dyDescent="0.15">
      <c r="G37927"/>
      <c r="H37927"/>
      <c r="I37927"/>
      <c r="J37927"/>
      <c r="K37927"/>
      <c r="L37927" s="172"/>
    </row>
    <row r="37928" spans="7:12" x14ac:dyDescent="0.15">
      <c r="G37928"/>
      <c r="H37928"/>
      <c r="I37928"/>
      <c r="J37928"/>
      <c r="K37928"/>
      <c r="L37928" s="172"/>
    </row>
    <row r="37929" spans="7:12" x14ac:dyDescent="0.15">
      <c r="G37929"/>
      <c r="H37929"/>
      <c r="I37929"/>
      <c r="J37929"/>
      <c r="K37929"/>
      <c r="L37929" s="172"/>
    </row>
    <row r="37930" spans="7:12" x14ac:dyDescent="0.15">
      <c r="G37930"/>
      <c r="H37930"/>
      <c r="I37930"/>
      <c r="J37930"/>
      <c r="K37930"/>
      <c r="L37930" s="172"/>
    </row>
    <row r="37931" spans="7:12" x14ac:dyDescent="0.15">
      <c r="G37931"/>
      <c r="H37931"/>
      <c r="I37931"/>
      <c r="J37931"/>
      <c r="K37931"/>
      <c r="L37931" s="172"/>
    </row>
    <row r="37932" spans="7:12" x14ac:dyDescent="0.15">
      <c r="G37932"/>
      <c r="H37932"/>
      <c r="I37932"/>
      <c r="J37932"/>
      <c r="K37932"/>
      <c r="L37932" s="172"/>
    </row>
    <row r="37933" spans="7:12" x14ac:dyDescent="0.15">
      <c r="G37933"/>
      <c r="H37933"/>
      <c r="I37933"/>
      <c r="J37933"/>
      <c r="K37933"/>
      <c r="L37933" s="172"/>
    </row>
    <row r="37934" spans="7:12" x14ac:dyDescent="0.15">
      <c r="G37934"/>
      <c r="H37934"/>
      <c r="I37934"/>
      <c r="J37934"/>
      <c r="K37934"/>
      <c r="L37934" s="172"/>
    </row>
    <row r="37935" spans="7:12" x14ac:dyDescent="0.15">
      <c r="G37935"/>
      <c r="H37935"/>
      <c r="I37935"/>
      <c r="J37935"/>
      <c r="K37935"/>
      <c r="L37935" s="172"/>
    </row>
    <row r="37936" spans="7:12" x14ac:dyDescent="0.15">
      <c r="G37936"/>
      <c r="H37936"/>
      <c r="I37936"/>
      <c r="J37936"/>
      <c r="K37936"/>
      <c r="L37936" s="172"/>
    </row>
    <row r="37937" spans="7:12" x14ac:dyDescent="0.15">
      <c r="G37937"/>
      <c r="H37937"/>
      <c r="I37937"/>
      <c r="J37937"/>
      <c r="K37937"/>
      <c r="L37937" s="172"/>
    </row>
    <row r="37938" spans="7:12" x14ac:dyDescent="0.15">
      <c r="G37938"/>
      <c r="H37938"/>
      <c r="I37938"/>
      <c r="J37938"/>
      <c r="K37938"/>
      <c r="L37938" s="172"/>
    </row>
    <row r="37939" spans="7:12" x14ac:dyDescent="0.15">
      <c r="G37939"/>
      <c r="H37939"/>
      <c r="I37939"/>
      <c r="J37939"/>
      <c r="K37939"/>
      <c r="L37939" s="172"/>
    </row>
    <row r="37940" spans="7:12" x14ac:dyDescent="0.15">
      <c r="G37940"/>
      <c r="H37940"/>
      <c r="I37940"/>
      <c r="J37940"/>
      <c r="K37940"/>
      <c r="L37940" s="172"/>
    </row>
    <row r="37941" spans="7:12" x14ac:dyDescent="0.15">
      <c r="G37941"/>
      <c r="H37941"/>
      <c r="I37941"/>
      <c r="J37941"/>
      <c r="K37941"/>
      <c r="L37941" s="172"/>
    </row>
    <row r="37942" spans="7:12" x14ac:dyDescent="0.15">
      <c r="G37942"/>
      <c r="H37942"/>
      <c r="I37942"/>
      <c r="J37942"/>
      <c r="K37942"/>
      <c r="L37942" s="172"/>
    </row>
    <row r="37943" spans="7:12" x14ac:dyDescent="0.15">
      <c r="G37943"/>
      <c r="H37943"/>
      <c r="I37943"/>
      <c r="J37943"/>
      <c r="K37943"/>
      <c r="L37943" s="172"/>
    </row>
    <row r="37944" spans="7:12" x14ac:dyDescent="0.15">
      <c r="G37944"/>
      <c r="H37944"/>
      <c r="I37944"/>
      <c r="J37944"/>
      <c r="K37944"/>
      <c r="L37944" s="172"/>
    </row>
    <row r="37945" spans="7:12" x14ac:dyDescent="0.15">
      <c r="G37945"/>
      <c r="H37945"/>
      <c r="I37945"/>
      <c r="J37945"/>
      <c r="K37945"/>
      <c r="L37945" s="172"/>
    </row>
    <row r="37946" spans="7:12" x14ac:dyDescent="0.15">
      <c r="G37946"/>
      <c r="H37946"/>
      <c r="I37946"/>
      <c r="J37946"/>
      <c r="K37946"/>
      <c r="L37946" s="172"/>
    </row>
    <row r="37947" spans="7:12" x14ac:dyDescent="0.15">
      <c r="G37947"/>
      <c r="H37947"/>
      <c r="I37947"/>
      <c r="J37947"/>
      <c r="K37947"/>
      <c r="L37947" s="172"/>
    </row>
    <row r="37948" spans="7:12" x14ac:dyDescent="0.15">
      <c r="G37948"/>
      <c r="H37948"/>
      <c r="I37948"/>
      <c r="J37948"/>
      <c r="K37948"/>
      <c r="L37948" s="172"/>
    </row>
    <row r="37949" spans="7:12" x14ac:dyDescent="0.15">
      <c r="G37949"/>
      <c r="H37949"/>
      <c r="I37949"/>
      <c r="J37949"/>
      <c r="K37949"/>
      <c r="L37949" s="172"/>
    </row>
    <row r="37950" spans="7:12" x14ac:dyDescent="0.15">
      <c r="G37950"/>
      <c r="H37950"/>
      <c r="I37950"/>
      <c r="J37950"/>
      <c r="K37950"/>
      <c r="L37950" s="172"/>
    </row>
    <row r="37951" spans="7:12" x14ac:dyDescent="0.15">
      <c r="G37951"/>
      <c r="H37951"/>
      <c r="I37951"/>
      <c r="J37951"/>
      <c r="K37951"/>
      <c r="L37951" s="172"/>
    </row>
    <row r="37952" spans="7:12" x14ac:dyDescent="0.15">
      <c r="G37952"/>
      <c r="H37952"/>
      <c r="I37952"/>
      <c r="J37952"/>
      <c r="K37952"/>
      <c r="L37952" s="172"/>
    </row>
    <row r="37953" spans="7:12" x14ac:dyDescent="0.15">
      <c r="G37953"/>
      <c r="H37953"/>
      <c r="I37953"/>
      <c r="J37953"/>
      <c r="K37953"/>
      <c r="L37953" s="172"/>
    </row>
    <row r="37954" spans="7:12" x14ac:dyDescent="0.15">
      <c r="G37954"/>
      <c r="H37954"/>
      <c r="I37954"/>
      <c r="J37954"/>
      <c r="K37954"/>
      <c r="L37954" s="172"/>
    </row>
    <row r="37955" spans="7:12" x14ac:dyDescent="0.15">
      <c r="G37955"/>
      <c r="H37955"/>
      <c r="I37955"/>
      <c r="J37955"/>
      <c r="K37955"/>
      <c r="L37955" s="172"/>
    </row>
    <row r="37956" spans="7:12" x14ac:dyDescent="0.15">
      <c r="G37956"/>
      <c r="H37956"/>
      <c r="I37956"/>
      <c r="J37956"/>
      <c r="K37956"/>
      <c r="L37956" s="172"/>
    </row>
    <row r="37957" spans="7:12" x14ac:dyDescent="0.15">
      <c r="G37957"/>
      <c r="H37957"/>
      <c r="I37957"/>
      <c r="J37957"/>
      <c r="K37957"/>
      <c r="L37957" s="172"/>
    </row>
    <row r="37958" spans="7:12" x14ac:dyDescent="0.15">
      <c r="G37958"/>
      <c r="H37958"/>
      <c r="I37958"/>
      <c r="J37958"/>
      <c r="K37958"/>
      <c r="L37958" s="172"/>
    </row>
    <row r="37959" spans="7:12" x14ac:dyDescent="0.15">
      <c r="G37959"/>
      <c r="H37959"/>
      <c r="I37959"/>
      <c r="J37959"/>
      <c r="K37959"/>
      <c r="L37959" s="172"/>
    </row>
    <row r="37960" spans="7:12" x14ac:dyDescent="0.15">
      <c r="G37960"/>
      <c r="H37960"/>
      <c r="I37960"/>
      <c r="J37960"/>
      <c r="K37960"/>
      <c r="L37960" s="172"/>
    </row>
    <row r="37961" spans="7:12" x14ac:dyDescent="0.15">
      <c r="G37961"/>
      <c r="H37961"/>
      <c r="I37961"/>
      <c r="J37961"/>
      <c r="K37961"/>
      <c r="L37961" s="172"/>
    </row>
    <row r="37962" spans="7:12" x14ac:dyDescent="0.15">
      <c r="G37962"/>
      <c r="H37962"/>
      <c r="I37962"/>
      <c r="J37962"/>
      <c r="K37962"/>
      <c r="L37962" s="172"/>
    </row>
    <row r="37963" spans="7:12" x14ac:dyDescent="0.15">
      <c r="G37963"/>
      <c r="H37963"/>
      <c r="I37963"/>
      <c r="J37963"/>
      <c r="K37963"/>
      <c r="L37963" s="172"/>
    </row>
    <row r="37964" spans="7:12" x14ac:dyDescent="0.15">
      <c r="G37964"/>
      <c r="H37964"/>
      <c r="I37964"/>
      <c r="J37964"/>
      <c r="K37964"/>
      <c r="L37964" s="172"/>
    </row>
    <row r="37965" spans="7:12" x14ac:dyDescent="0.15">
      <c r="G37965"/>
      <c r="H37965"/>
      <c r="I37965"/>
      <c r="J37965"/>
      <c r="K37965"/>
      <c r="L37965" s="172"/>
    </row>
    <row r="37966" spans="7:12" x14ac:dyDescent="0.15">
      <c r="G37966"/>
      <c r="H37966"/>
      <c r="I37966"/>
      <c r="J37966"/>
      <c r="K37966"/>
      <c r="L37966" s="172"/>
    </row>
    <row r="37967" spans="7:12" x14ac:dyDescent="0.15">
      <c r="G37967"/>
      <c r="H37967"/>
      <c r="I37967"/>
      <c r="J37967"/>
      <c r="K37967"/>
      <c r="L37967" s="172"/>
    </row>
    <row r="37968" spans="7:12" x14ac:dyDescent="0.15">
      <c r="G37968"/>
      <c r="H37968"/>
      <c r="I37968"/>
      <c r="J37968"/>
      <c r="K37968"/>
      <c r="L37968" s="172"/>
    </row>
    <row r="37969" spans="7:12" x14ac:dyDescent="0.15">
      <c r="G37969"/>
      <c r="H37969"/>
      <c r="I37969"/>
      <c r="J37969"/>
      <c r="K37969"/>
      <c r="L37969" s="172"/>
    </row>
    <row r="37970" spans="7:12" x14ac:dyDescent="0.15">
      <c r="G37970"/>
      <c r="H37970"/>
      <c r="I37970"/>
      <c r="J37970"/>
      <c r="K37970"/>
      <c r="L37970" s="172"/>
    </row>
    <row r="37971" spans="7:12" x14ac:dyDescent="0.15">
      <c r="G37971"/>
      <c r="H37971"/>
      <c r="I37971"/>
      <c r="J37971"/>
      <c r="K37971"/>
      <c r="L37971" s="172"/>
    </row>
    <row r="37972" spans="7:12" x14ac:dyDescent="0.15">
      <c r="G37972"/>
      <c r="H37972"/>
      <c r="I37972"/>
      <c r="J37972"/>
      <c r="K37972"/>
      <c r="L37972" s="172"/>
    </row>
    <row r="37973" spans="7:12" x14ac:dyDescent="0.15">
      <c r="G37973"/>
      <c r="H37973"/>
      <c r="I37973"/>
      <c r="J37973"/>
      <c r="K37973"/>
      <c r="L37973" s="172"/>
    </row>
    <row r="37974" spans="7:12" x14ac:dyDescent="0.15">
      <c r="G37974"/>
      <c r="H37974"/>
      <c r="I37974"/>
      <c r="J37974"/>
      <c r="K37974"/>
      <c r="L37974" s="172"/>
    </row>
    <row r="37975" spans="7:12" x14ac:dyDescent="0.15">
      <c r="G37975"/>
      <c r="H37975"/>
      <c r="I37975"/>
      <c r="J37975"/>
      <c r="K37975"/>
      <c r="L37975" s="172"/>
    </row>
    <row r="37976" spans="7:12" x14ac:dyDescent="0.15">
      <c r="G37976"/>
      <c r="H37976"/>
      <c r="I37976"/>
      <c r="J37976"/>
      <c r="K37976"/>
      <c r="L37976" s="172"/>
    </row>
    <row r="37977" spans="7:12" x14ac:dyDescent="0.15">
      <c r="G37977"/>
      <c r="H37977"/>
      <c r="I37977"/>
      <c r="J37977"/>
      <c r="K37977"/>
      <c r="L37977" s="172"/>
    </row>
    <row r="37978" spans="7:12" x14ac:dyDescent="0.15">
      <c r="G37978"/>
      <c r="H37978"/>
      <c r="I37978"/>
      <c r="J37978"/>
      <c r="K37978"/>
      <c r="L37978" s="172"/>
    </row>
    <row r="37979" spans="7:12" x14ac:dyDescent="0.15">
      <c r="G37979"/>
      <c r="H37979"/>
      <c r="I37979"/>
      <c r="J37979"/>
      <c r="K37979"/>
      <c r="L37979" s="172"/>
    </row>
    <row r="37980" spans="7:12" x14ac:dyDescent="0.15">
      <c r="G37980"/>
      <c r="H37980"/>
      <c r="I37980"/>
      <c r="J37980"/>
      <c r="K37980"/>
      <c r="L37980" s="172"/>
    </row>
    <row r="37981" spans="7:12" x14ac:dyDescent="0.15">
      <c r="G37981"/>
      <c r="H37981"/>
      <c r="I37981"/>
      <c r="J37981"/>
      <c r="K37981"/>
      <c r="L37981" s="172"/>
    </row>
    <row r="37982" spans="7:12" x14ac:dyDescent="0.15">
      <c r="G37982"/>
      <c r="H37982"/>
      <c r="I37982"/>
      <c r="J37982"/>
      <c r="K37982"/>
      <c r="L37982" s="172"/>
    </row>
    <row r="37983" spans="7:12" x14ac:dyDescent="0.15">
      <c r="G37983"/>
      <c r="H37983"/>
      <c r="I37983"/>
      <c r="J37983"/>
      <c r="K37983"/>
      <c r="L37983" s="172"/>
    </row>
    <row r="37984" spans="7:12" x14ac:dyDescent="0.15">
      <c r="G37984"/>
      <c r="H37984"/>
      <c r="I37984"/>
      <c r="J37984"/>
      <c r="K37984"/>
      <c r="L37984" s="172"/>
    </row>
    <row r="37985" spans="7:12" x14ac:dyDescent="0.15">
      <c r="G37985"/>
      <c r="H37985"/>
      <c r="I37985"/>
      <c r="J37985"/>
      <c r="K37985"/>
      <c r="L37985" s="172"/>
    </row>
    <row r="37986" spans="7:12" x14ac:dyDescent="0.15">
      <c r="G37986"/>
      <c r="H37986"/>
      <c r="I37986"/>
      <c r="J37986"/>
      <c r="K37986"/>
      <c r="L37986" s="172"/>
    </row>
    <row r="37987" spans="7:12" x14ac:dyDescent="0.15">
      <c r="G37987"/>
      <c r="H37987"/>
      <c r="I37987"/>
      <c r="J37987"/>
      <c r="K37987"/>
      <c r="L37987" s="172"/>
    </row>
    <row r="37988" spans="7:12" x14ac:dyDescent="0.15">
      <c r="G37988"/>
      <c r="H37988"/>
      <c r="I37988"/>
      <c r="J37988"/>
      <c r="K37988"/>
      <c r="L37988" s="172"/>
    </row>
    <row r="37989" spans="7:12" x14ac:dyDescent="0.15">
      <c r="G37989"/>
      <c r="H37989"/>
      <c r="I37989"/>
      <c r="J37989"/>
      <c r="K37989"/>
      <c r="L37989" s="172"/>
    </row>
    <row r="37990" spans="7:12" x14ac:dyDescent="0.15">
      <c r="G37990"/>
      <c r="H37990"/>
      <c r="I37990"/>
      <c r="J37990"/>
      <c r="K37990"/>
      <c r="L37990" s="172"/>
    </row>
    <row r="37991" spans="7:12" x14ac:dyDescent="0.15">
      <c r="G37991"/>
      <c r="H37991"/>
      <c r="I37991"/>
      <c r="J37991"/>
      <c r="K37991"/>
      <c r="L37991" s="172"/>
    </row>
    <row r="37992" spans="7:12" x14ac:dyDescent="0.15">
      <c r="G37992"/>
      <c r="H37992"/>
      <c r="I37992"/>
      <c r="J37992"/>
      <c r="K37992"/>
      <c r="L37992" s="172"/>
    </row>
    <row r="37993" spans="7:12" x14ac:dyDescent="0.15">
      <c r="G37993"/>
      <c r="H37993"/>
      <c r="I37993"/>
      <c r="J37993"/>
      <c r="K37993"/>
      <c r="L37993" s="172"/>
    </row>
    <row r="37994" spans="7:12" x14ac:dyDescent="0.15">
      <c r="G37994"/>
      <c r="H37994"/>
      <c r="I37994"/>
      <c r="J37994"/>
      <c r="K37994"/>
      <c r="L37994" s="172"/>
    </row>
    <row r="37995" spans="7:12" x14ac:dyDescent="0.15">
      <c r="G37995"/>
      <c r="H37995"/>
      <c r="I37995"/>
      <c r="J37995"/>
      <c r="K37995"/>
      <c r="L37995" s="172"/>
    </row>
    <row r="37996" spans="7:12" x14ac:dyDescent="0.15">
      <c r="G37996"/>
      <c r="H37996"/>
      <c r="I37996"/>
      <c r="J37996"/>
      <c r="K37996"/>
      <c r="L37996" s="172"/>
    </row>
    <row r="37997" spans="7:12" x14ac:dyDescent="0.15">
      <c r="G37997"/>
      <c r="H37997"/>
      <c r="I37997"/>
      <c r="J37997"/>
      <c r="K37997"/>
      <c r="L37997" s="172"/>
    </row>
    <row r="37998" spans="7:12" x14ac:dyDescent="0.15">
      <c r="G37998"/>
      <c r="H37998"/>
      <c r="I37998"/>
      <c r="J37998"/>
      <c r="K37998"/>
      <c r="L37998" s="172"/>
    </row>
    <row r="37999" spans="7:12" x14ac:dyDescent="0.15">
      <c r="G37999"/>
      <c r="H37999"/>
      <c r="I37999"/>
      <c r="J37999"/>
      <c r="K37999"/>
      <c r="L37999" s="172"/>
    </row>
    <row r="38000" spans="7:12" x14ac:dyDescent="0.15">
      <c r="G38000"/>
      <c r="H38000"/>
      <c r="I38000"/>
      <c r="J38000"/>
      <c r="K38000"/>
      <c r="L38000" s="172"/>
    </row>
    <row r="38001" spans="7:12" x14ac:dyDescent="0.15">
      <c r="G38001"/>
      <c r="H38001"/>
      <c r="I38001"/>
      <c r="J38001"/>
      <c r="K38001"/>
      <c r="L38001" s="172"/>
    </row>
    <row r="38002" spans="7:12" x14ac:dyDescent="0.15">
      <c r="G38002"/>
      <c r="H38002"/>
      <c r="I38002"/>
      <c r="J38002"/>
      <c r="K38002"/>
      <c r="L38002" s="172"/>
    </row>
    <row r="38003" spans="7:12" x14ac:dyDescent="0.15">
      <c r="G38003"/>
      <c r="H38003"/>
      <c r="I38003"/>
      <c r="J38003"/>
      <c r="K38003"/>
      <c r="L38003" s="172"/>
    </row>
    <row r="38004" spans="7:12" x14ac:dyDescent="0.15">
      <c r="G38004"/>
      <c r="H38004"/>
      <c r="I38004"/>
      <c r="J38004"/>
      <c r="K38004"/>
      <c r="L38004" s="172"/>
    </row>
    <row r="38005" spans="7:12" x14ac:dyDescent="0.15">
      <c r="G38005"/>
      <c r="H38005"/>
      <c r="I38005"/>
      <c r="J38005"/>
      <c r="K38005"/>
      <c r="L38005" s="172"/>
    </row>
    <row r="38006" spans="7:12" x14ac:dyDescent="0.15">
      <c r="G38006"/>
      <c r="H38006"/>
      <c r="I38006"/>
      <c r="J38006"/>
      <c r="K38006"/>
      <c r="L38006" s="172"/>
    </row>
    <row r="38007" spans="7:12" x14ac:dyDescent="0.15">
      <c r="G38007"/>
      <c r="H38007"/>
      <c r="I38007"/>
      <c r="J38007"/>
      <c r="K38007"/>
      <c r="L38007" s="172"/>
    </row>
    <row r="38008" spans="7:12" x14ac:dyDescent="0.15">
      <c r="G38008"/>
      <c r="H38008"/>
      <c r="I38008"/>
      <c r="J38008"/>
      <c r="K38008"/>
      <c r="L38008" s="172"/>
    </row>
    <row r="38009" spans="7:12" x14ac:dyDescent="0.15">
      <c r="G38009"/>
      <c r="H38009"/>
      <c r="I38009"/>
      <c r="J38009"/>
      <c r="K38009"/>
      <c r="L38009" s="172"/>
    </row>
    <row r="38010" spans="7:12" x14ac:dyDescent="0.15">
      <c r="G38010"/>
      <c r="H38010"/>
      <c r="I38010"/>
      <c r="J38010"/>
      <c r="K38010"/>
      <c r="L38010" s="172"/>
    </row>
    <row r="38011" spans="7:12" x14ac:dyDescent="0.15">
      <c r="G38011"/>
      <c r="H38011"/>
      <c r="I38011"/>
      <c r="J38011"/>
      <c r="K38011"/>
      <c r="L38011" s="172"/>
    </row>
    <row r="38012" spans="7:12" x14ac:dyDescent="0.15">
      <c r="G38012"/>
      <c r="H38012"/>
      <c r="I38012"/>
      <c r="J38012"/>
      <c r="K38012"/>
      <c r="L38012" s="172"/>
    </row>
    <row r="38013" spans="7:12" x14ac:dyDescent="0.15">
      <c r="G38013"/>
      <c r="H38013"/>
      <c r="I38013"/>
      <c r="J38013"/>
      <c r="K38013"/>
      <c r="L38013" s="172"/>
    </row>
    <row r="38014" spans="7:12" x14ac:dyDescent="0.15">
      <c r="G38014"/>
      <c r="H38014"/>
      <c r="I38014"/>
      <c r="J38014"/>
      <c r="K38014"/>
      <c r="L38014" s="172"/>
    </row>
    <row r="38015" spans="7:12" x14ac:dyDescent="0.15">
      <c r="G38015"/>
      <c r="H38015"/>
      <c r="I38015"/>
      <c r="J38015"/>
      <c r="K38015"/>
      <c r="L38015" s="172"/>
    </row>
    <row r="38016" spans="7:12" x14ac:dyDescent="0.15">
      <c r="G38016"/>
      <c r="H38016"/>
      <c r="I38016"/>
      <c r="J38016"/>
      <c r="K38016"/>
      <c r="L38016" s="172"/>
    </row>
    <row r="38017" spans="7:12" x14ac:dyDescent="0.15">
      <c r="G38017"/>
      <c r="H38017"/>
      <c r="I38017"/>
      <c r="J38017"/>
      <c r="K38017"/>
      <c r="L38017" s="172"/>
    </row>
    <row r="38018" spans="7:12" x14ac:dyDescent="0.15">
      <c r="G38018"/>
      <c r="H38018"/>
      <c r="I38018"/>
      <c r="J38018"/>
      <c r="K38018"/>
      <c r="L38018" s="172"/>
    </row>
    <row r="38019" spans="7:12" x14ac:dyDescent="0.15">
      <c r="G38019"/>
      <c r="H38019"/>
      <c r="I38019"/>
      <c r="J38019"/>
      <c r="K38019"/>
      <c r="L38019" s="172"/>
    </row>
    <row r="38020" spans="7:12" x14ac:dyDescent="0.15">
      <c r="G38020"/>
      <c r="H38020"/>
      <c r="I38020"/>
      <c r="J38020"/>
      <c r="K38020"/>
      <c r="L38020" s="172"/>
    </row>
    <row r="38021" spans="7:12" x14ac:dyDescent="0.15">
      <c r="G38021"/>
      <c r="H38021"/>
      <c r="I38021"/>
      <c r="J38021"/>
      <c r="K38021"/>
      <c r="L38021" s="172"/>
    </row>
    <row r="38022" spans="7:12" x14ac:dyDescent="0.15">
      <c r="G38022"/>
      <c r="H38022"/>
      <c r="I38022"/>
      <c r="J38022"/>
      <c r="K38022"/>
      <c r="L38022" s="172"/>
    </row>
    <row r="38023" spans="7:12" x14ac:dyDescent="0.15">
      <c r="G38023"/>
      <c r="H38023"/>
      <c r="I38023"/>
      <c r="J38023"/>
      <c r="K38023"/>
      <c r="L38023" s="172"/>
    </row>
    <row r="38024" spans="7:12" x14ac:dyDescent="0.15">
      <c r="G38024"/>
      <c r="H38024"/>
      <c r="I38024"/>
      <c r="J38024"/>
      <c r="K38024"/>
      <c r="L38024" s="172"/>
    </row>
    <row r="38025" spans="7:12" x14ac:dyDescent="0.15">
      <c r="G38025"/>
      <c r="H38025"/>
      <c r="I38025"/>
      <c r="J38025"/>
      <c r="K38025"/>
      <c r="L38025" s="172"/>
    </row>
    <row r="38026" spans="7:12" x14ac:dyDescent="0.15">
      <c r="G38026"/>
      <c r="H38026"/>
      <c r="I38026"/>
      <c r="J38026"/>
      <c r="K38026"/>
      <c r="L38026" s="172"/>
    </row>
    <row r="38027" spans="7:12" x14ac:dyDescent="0.15">
      <c r="G38027"/>
      <c r="H38027"/>
      <c r="I38027"/>
      <c r="J38027"/>
      <c r="K38027"/>
      <c r="L38027" s="172"/>
    </row>
    <row r="38028" spans="7:12" x14ac:dyDescent="0.15">
      <c r="G38028"/>
      <c r="H38028"/>
      <c r="I38028"/>
      <c r="J38028"/>
      <c r="K38028"/>
      <c r="L38028" s="172"/>
    </row>
    <row r="38029" spans="7:12" x14ac:dyDescent="0.15">
      <c r="G38029"/>
      <c r="H38029"/>
      <c r="I38029"/>
      <c r="J38029"/>
      <c r="K38029"/>
      <c r="L38029" s="172"/>
    </row>
    <row r="38030" spans="7:12" x14ac:dyDescent="0.15">
      <c r="G38030"/>
      <c r="H38030"/>
      <c r="I38030"/>
      <c r="J38030"/>
      <c r="K38030"/>
      <c r="L38030" s="172"/>
    </row>
    <row r="38031" spans="7:12" x14ac:dyDescent="0.15">
      <c r="G38031"/>
      <c r="H38031"/>
      <c r="I38031"/>
      <c r="J38031"/>
      <c r="K38031"/>
      <c r="L38031" s="172"/>
    </row>
    <row r="38032" spans="7:12" x14ac:dyDescent="0.15">
      <c r="G38032"/>
      <c r="H38032"/>
      <c r="I38032"/>
      <c r="J38032"/>
      <c r="K38032"/>
      <c r="L38032" s="172"/>
    </row>
    <row r="38033" spans="7:12" x14ac:dyDescent="0.15">
      <c r="G38033"/>
      <c r="H38033"/>
      <c r="I38033"/>
      <c r="J38033"/>
      <c r="K38033"/>
      <c r="L38033" s="172"/>
    </row>
    <row r="38034" spans="7:12" x14ac:dyDescent="0.15">
      <c r="G38034"/>
      <c r="H38034"/>
      <c r="I38034"/>
      <c r="J38034"/>
      <c r="K38034"/>
      <c r="L38034" s="172"/>
    </row>
    <row r="38035" spans="7:12" x14ac:dyDescent="0.15">
      <c r="G38035"/>
      <c r="H38035"/>
      <c r="I38035"/>
      <c r="J38035"/>
      <c r="K38035"/>
      <c r="L38035" s="172"/>
    </row>
    <row r="38036" spans="7:12" x14ac:dyDescent="0.15">
      <c r="G38036"/>
      <c r="H38036"/>
      <c r="I38036"/>
      <c r="J38036"/>
      <c r="K38036"/>
      <c r="L38036" s="172"/>
    </row>
    <row r="38037" spans="7:12" x14ac:dyDescent="0.15">
      <c r="G38037"/>
      <c r="H38037"/>
      <c r="I38037"/>
      <c r="J38037"/>
      <c r="K38037"/>
      <c r="L38037" s="172"/>
    </row>
    <row r="38038" spans="7:12" x14ac:dyDescent="0.15">
      <c r="G38038"/>
      <c r="H38038"/>
      <c r="I38038"/>
      <c r="J38038"/>
      <c r="K38038"/>
      <c r="L38038" s="172"/>
    </row>
    <row r="38039" spans="7:12" x14ac:dyDescent="0.15">
      <c r="G38039"/>
      <c r="H38039"/>
      <c r="I38039"/>
      <c r="J38039"/>
      <c r="K38039"/>
      <c r="L38039" s="172"/>
    </row>
    <row r="38040" spans="7:12" x14ac:dyDescent="0.15">
      <c r="G38040"/>
      <c r="H38040"/>
      <c r="I38040"/>
      <c r="J38040"/>
      <c r="K38040"/>
      <c r="L38040" s="172"/>
    </row>
    <row r="38041" spans="7:12" x14ac:dyDescent="0.15">
      <c r="G38041"/>
      <c r="H38041"/>
      <c r="I38041"/>
      <c r="J38041"/>
      <c r="K38041"/>
      <c r="L38041" s="172"/>
    </row>
    <row r="38042" spans="7:12" x14ac:dyDescent="0.15">
      <c r="G38042"/>
      <c r="H38042"/>
      <c r="I38042"/>
      <c r="J38042"/>
      <c r="K38042"/>
      <c r="L38042" s="172"/>
    </row>
    <row r="38043" spans="7:12" x14ac:dyDescent="0.15">
      <c r="G38043"/>
      <c r="H38043"/>
      <c r="I38043"/>
      <c r="J38043"/>
      <c r="K38043"/>
      <c r="L38043" s="172"/>
    </row>
    <row r="38044" spans="7:12" x14ac:dyDescent="0.15">
      <c r="G38044"/>
      <c r="H38044"/>
      <c r="I38044"/>
      <c r="J38044"/>
      <c r="K38044"/>
      <c r="L38044" s="172"/>
    </row>
    <row r="38045" spans="7:12" x14ac:dyDescent="0.15">
      <c r="G38045"/>
      <c r="H38045"/>
      <c r="I38045"/>
      <c r="J38045"/>
      <c r="K38045"/>
      <c r="L38045" s="172"/>
    </row>
    <row r="38046" spans="7:12" x14ac:dyDescent="0.15">
      <c r="G38046"/>
      <c r="H38046"/>
      <c r="I38046"/>
      <c r="J38046"/>
      <c r="K38046"/>
      <c r="L38046" s="172"/>
    </row>
    <row r="38047" spans="7:12" x14ac:dyDescent="0.15">
      <c r="G38047"/>
      <c r="H38047"/>
      <c r="I38047"/>
      <c r="J38047"/>
      <c r="K38047"/>
      <c r="L38047" s="172"/>
    </row>
    <row r="38048" spans="7:12" x14ac:dyDescent="0.15">
      <c r="G38048"/>
      <c r="H38048"/>
      <c r="I38048"/>
      <c r="J38048"/>
      <c r="K38048"/>
      <c r="L38048" s="172"/>
    </row>
    <row r="38049" spans="7:12" x14ac:dyDescent="0.15">
      <c r="G38049"/>
      <c r="H38049"/>
      <c r="I38049"/>
      <c r="J38049"/>
      <c r="K38049"/>
      <c r="L38049" s="172"/>
    </row>
    <row r="38050" spans="7:12" x14ac:dyDescent="0.15">
      <c r="G38050"/>
      <c r="H38050"/>
      <c r="I38050"/>
      <c r="J38050"/>
      <c r="K38050"/>
      <c r="L38050" s="172"/>
    </row>
    <row r="38051" spans="7:12" x14ac:dyDescent="0.15">
      <c r="G38051"/>
      <c r="H38051"/>
      <c r="I38051"/>
      <c r="J38051"/>
      <c r="K38051"/>
      <c r="L38051" s="172"/>
    </row>
    <row r="38052" spans="7:12" x14ac:dyDescent="0.15">
      <c r="G38052"/>
      <c r="H38052"/>
      <c r="I38052"/>
      <c r="J38052"/>
      <c r="K38052"/>
      <c r="L38052" s="172"/>
    </row>
    <row r="38053" spans="7:12" x14ac:dyDescent="0.15">
      <c r="G38053"/>
      <c r="H38053"/>
      <c r="I38053"/>
      <c r="J38053"/>
      <c r="K38053"/>
      <c r="L38053" s="172"/>
    </row>
    <row r="38054" spans="7:12" x14ac:dyDescent="0.15">
      <c r="G38054"/>
      <c r="H38054"/>
      <c r="I38054"/>
      <c r="J38054"/>
      <c r="K38054"/>
      <c r="L38054" s="172"/>
    </row>
    <row r="38055" spans="7:12" x14ac:dyDescent="0.15">
      <c r="G38055"/>
      <c r="H38055"/>
      <c r="I38055"/>
      <c r="J38055"/>
      <c r="K38055"/>
      <c r="L38055" s="172"/>
    </row>
    <row r="38056" spans="7:12" x14ac:dyDescent="0.15">
      <c r="G38056"/>
      <c r="H38056"/>
      <c r="I38056"/>
      <c r="J38056"/>
      <c r="K38056"/>
      <c r="L38056" s="172"/>
    </row>
    <row r="38057" spans="7:12" x14ac:dyDescent="0.15">
      <c r="G38057"/>
      <c r="H38057"/>
      <c r="I38057"/>
      <c r="J38057"/>
      <c r="K38057"/>
      <c r="L38057" s="172"/>
    </row>
    <row r="38058" spans="7:12" x14ac:dyDescent="0.15">
      <c r="G38058"/>
      <c r="H38058"/>
      <c r="I38058"/>
      <c r="J38058"/>
      <c r="K38058"/>
      <c r="L38058" s="172"/>
    </row>
    <row r="38059" spans="7:12" x14ac:dyDescent="0.15">
      <c r="G38059"/>
      <c r="H38059"/>
      <c r="I38059"/>
      <c r="J38059"/>
      <c r="K38059"/>
      <c r="L38059" s="172"/>
    </row>
    <row r="38060" spans="7:12" x14ac:dyDescent="0.15">
      <c r="G38060"/>
      <c r="H38060"/>
      <c r="I38060"/>
      <c r="J38060"/>
      <c r="K38060"/>
      <c r="L38060" s="172"/>
    </row>
    <row r="38061" spans="7:12" x14ac:dyDescent="0.15">
      <c r="G38061"/>
      <c r="H38061"/>
      <c r="I38061"/>
      <c r="J38061"/>
      <c r="K38061"/>
      <c r="L38061" s="172"/>
    </row>
    <row r="38062" spans="7:12" x14ac:dyDescent="0.15">
      <c r="G38062"/>
      <c r="H38062"/>
      <c r="I38062"/>
      <c r="J38062"/>
      <c r="K38062"/>
      <c r="L38062" s="172"/>
    </row>
    <row r="38063" spans="7:12" x14ac:dyDescent="0.15">
      <c r="G38063"/>
      <c r="H38063"/>
      <c r="I38063"/>
      <c r="J38063"/>
      <c r="K38063"/>
      <c r="L38063" s="172"/>
    </row>
    <row r="38064" spans="7:12" x14ac:dyDescent="0.15">
      <c r="G38064"/>
      <c r="H38064"/>
      <c r="I38064"/>
      <c r="J38064"/>
      <c r="K38064"/>
      <c r="L38064" s="172"/>
    </row>
    <row r="38065" spans="7:12" x14ac:dyDescent="0.15">
      <c r="G38065"/>
      <c r="H38065"/>
      <c r="I38065"/>
      <c r="J38065"/>
      <c r="K38065"/>
      <c r="L38065" s="172"/>
    </row>
    <row r="38066" spans="7:12" x14ac:dyDescent="0.15">
      <c r="G38066"/>
      <c r="H38066"/>
      <c r="I38066"/>
      <c r="J38066"/>
      <c r="K38066"/>
      <c r="L38066" s="172"/>
    </row>
    <row r="38067" spans="7:12" x14ac:dyDescent="0.15">
      <c r="G38067"/>
      <c r="H38067"/>
      <c r="I38067"/>
      <c r="J38067"/>
      <c r="K38067"/>
      <c r="L38067" s="172"/>
    </row>
    <row r="38068" spans="7:12" x14ac:dyDescent="0.15">
      <c r="G38068"/>
      <c r="H38068"/>
      <c r="I38068"/>
      <c r="J38068"/>
      <c r="K38068"/>
      <c r="L38068" s="172"/>
    </row>
    <row r="38069" spans="7:12" x14ac:dyDescent="0.15">
      <c r="G38069"/>
      <c r="H38069"/>
      <c r="I38069"/>
      <c r="J38069"/>
      <c r="K38069"/>
      <c r="L38069" s="172"/>
    </row>
    <row r="38070" spans="7:12" x14ac:dyDescent="0.15">
      <c r="G38070"/>
      <c r="H38070"/>
      <c r="I38070"/>
      <c r="J38070"/>
      <c r="K38070"/>
      <c r="L38070" s="172"/>
    </row>
    <row r="38071" spans="7:12" x14ac:dyDescent="0.15">
      <c r="G38071"/>
      <c r="H38071"/>
      <c r="I38071"/>
      <c r="J38071"/>
      <c r="K38071"/>
      <c r="L38071" s="172"/>
    </row>
    <row r="38072" spans="7:12" x14ac:dyDescent="0.15">
      <c r="G38072"/>
      <c r="H38072"/>
      <c r="I38072"/>
      <c r="J38072"/>
      <c r="K38072"/>
      <c r="L38072" s="172"/>
    </row>
    <row r="38073" spans="7:12" x14ac:dyDescent="0.15">
      <c r="G38073"/>
      <c r="H38073"/>
      <c r="I38073"/>
      <c r="J38073"/>
      <c r="K38073"/>
      <c r="L38073" s="172"/>
    </row>
    <row r="38074" spans="7:12" x14ac:dyDescent="0.15">
      <c r="G38074"/>
      <c r="H38074"/>
      <c r="I38074"/>
      <c r="J38074"/>
      <c r="K38074"/>
      <c r="L38074" s="172"/>
    </row>
    <row r="38075" spans="7:12" x14ac:dyDescent="0.15">
      <c r="G38075"/>
      <c r="H38075"/>
      <c r="I38075"/>
      <c r="J38075"/>
      <c r="K38075"/>
      <c r="L38075" s="172"/>
    </row>
    <row r="38076" spans="7:12" x14ac:dyDescent="0.15">
      <c r="G38076"/>
      <c r="H38076"/>
      <c r="I38076"/>
      <c r="J38076"/>
      <c r="K38076"/>
      <c r="L38076" s="172"/>
    </row>
    <row r="38077" spans="7:12" x14ac:dyDescent="0.15">
      <c r="G38077"/>
      <c r="H38077"/>
      <c r="I38077"/>
      <c r="J38077"/>
      <c r="K38077"/>
      <c r="L38077" s="172"/>
    </row>
    <row r="38078" spans="7:12" x14ac:dyDescent="0.15">
      <c r="G38078"/>
      <c r="H38078"/>
      <c r="I38078"/>
      <c r="J38078"/>
      <c r="K38078"/>
      <c r="L38078" s="172"/>
    </row>
    <row r="38079" spans="7:12" x14ac:dyDescent="0.15">
      <c r="G38079"/>
      <c r="H38079"/>
      <c r="I38079"/>
      <c r="J38079"/>
      <c r="K38079"/>
      <c r="L38079" s="172"/>
    </row>
    <row r="38080" spans="7:12" x14ac:dyDescent="0.15">
      <c r="G38080"/>
      <c r="H38080"/>
      <c r="I38080"/>
      <c r="J38080"/>
      <c r="K38080"/>
      <c r="L38080" s="172"/>
    </row>
    <row r="38081" spans="7:12" x14ac:dyDescent="0.15">
      <c r="G38081"/>
      <c r="H38081"/>
      <c r="I38081"/>
      <c r="J38081"/>
      <c r="K38081"/>
      <c r="L38081" s="172"/>
    </row>
    <row r="38082" spans="7:12" x14ac:dyDescent="0.15">
      <c r="G38082"/>
      <c r="H38082"/>
      <c r="I38082"/>
      <c r="J38082"/>
      <c r="K38082"/>
      <c r="L38082" s="172"/>
    </row>
    <row r="38083" spans="7:12" x14ac:dyDescent="0.15">
      <c r="G38083"/>
      <c r="H38083"/>
      <c r="I38083"/>
      <c r="J38083"/>
      <c r="K38083"/>
      <c r="L38083" s="172"/>
    </row>
    <row r="38084" spans="7:12" x14ac:dyDescent="0.15">
      <c r="G38084"/>
      <c r="H38084"/>
      <c r="I38084"/>
      <c r="J38084"/>
      <c r="K38084"/>
      <c r="L38084" s="172"/>
    </row>
    <row r="38085" spans="7:12" x14ac:dyDescent="0.15">
      <c r="G38085"/>
      <c r="H38085"/>
      <c r="I38085"/>
      <c r="J38085"/>
      <c r="K38085"/>
      <c r="L38085" s="172"/>
    </row>
    <row r="38086" spans="7:12" x14ac:dyDescent="0.15">
      <c r="G38086"/>
      <c r="H38086"/>
      <c r="I38086"/>
      <c r="J38086"/>
      <c r="K38086"/>
      <c r="L38086" s="172"/>
    </row>
    <row r="38087" spans="7:12" x14ac:dyDescent="0.15">
      <c r="G38087"/>
      <c r="H38087"/>
      <c r="I38087"/>
      <c r="J38087"/>
      <c r="K38087"/>
      <c r="L38087" s="172"/>
    </row>
    <row r="38088" spans="7:12" x14ac:dyDescent="0.15">
      <c r="G38088"/>
      <c r="H38088"/>
      <c r="I38088"/>
      <c r="J38088"/>
      <c r="K38088"/>
      <c r="L38088" s="172"/>
    </row>
    <row r="38089" spans="7:12" x14ac:dyDescent="0.15">
      <c r="G38089"/>
      <c r="H38089"/>
      <c r="I38089"/>
      <c r="J38089"/>
      <c r="K38089"/>
      <c r="L38089" s="172"/>
    </row>
    <row r="38090" spans="7:12" x14ac:dyDescent="0.15">
      <c r="G38090"/>
      <c r="H38090"/>
      <c r="I38090"/>
      <c r="J38090"/>
      <c r="K38090"/>
      <c r="L38090" s="172"/>
    </row>
    <row r="38091" spans="7:12" x14ac:dyDescent="0.15">
      <c r="G38091"/>
      <c r="H38091"/>
      <c r="I38091"/>
      <c r="J38091"/>
      <c r="K38091"/>
      <c r="L38091" s="172"/>
    </row>
    <row r="38092" spans="7:12" x14ac:dyDescent="0.15">
      <c r="G38092"/>
      <c r="H38092"/>
      <c r="I38092"/>
      <c r="J38092"/>
      <c r="K38092"/>
      <c r="L38092" s="172"/>
    </row>
    <row r="38093" spans="7:12" x14ac:dyDescent="0.15">
      <c r="G38093"/>
      <c r="H38093"/>
      <c r="I38093"/>
      <c r="J38093"/>
      <c r="K38093"/>
      <c r="L38093" s="172"/>
    </row>
    <row r="38094" spans="7:12" x14ac:dyDescent="0.15">
      <c r="G38094"/>
      <c r="H38094"/>
      <c r="I38094"/>
      <c r="J38094"/>
      <c r="K38094"/>
      <c r="L38094" s="172"/>
    </row>
    <row r="38095" spans="7:12" x14ac:dyDescent="0.15">
      <c r="G38095"/>
      <c r="H38095"/>
      <c r="I38095"/>
      <c r="J38095"/>
      <c r="K38095"/>
      <c r="L38095" s="172"/>
    </row>
    <row r="38096" spans="7:12" x14ac:dyDescent="0.15">
      <c r="G38096"/>
      <c r="H38096"/>
      <c r="I38096"/>
      <c r="J38096"/>
      <c r="K38096"/>
      <c r="L38096" s="172"/>
    </row>
    <row r="38097" spans="7:12" x14ac:dyDescent="0.15">
      <c r="G38097"/>
      <c r="H38097"/>
      <c r="I38097"/>
      <c r="J38097"/>
      <c r="K38097"/>
      <c r="L38097" s="172"/>
    </row>
    <row r="38098" spans="7:12" x14ac:dyDescent="0.15">
      <c r="G38098"/>
      <c r="H38098"/>
      <c r="I38098"/>
      <c r="J38098"/>
      <c r="K38098"/>
      <c r="L38098" s="172"/>
    </row>
    <row r="38099" spans="7:12" x14ac:dyDescent="0.15">
      <c r="G38099"/>
      <c r="H38099"/>
      <c r="I38099"/>
      <c r="J38099"/>
      <c r="K38099"/>
      <c r="L38099" s="172"/>
    </row>
    <row r="38100" spans="7:12" x14ac:dyDescent="0.15">
      <c r="G38100"/>
      <c r="H38100"/>
      <c r="I38100"/>
      <c r="J38100"/>
      <c r="K38100"/>
      <c r="L38100" s="172"/>
    </row>
    <row r="38101" spans="7:12" x14ac:dyDescent="0.15">
      <c r="G38101"/>
      <c r="H38101"/>
      <c r="I38101"/>
      <c r="J38101"/>
      <c r="K38101"/>
      <c r="L38101" s="172"/>
    </row>
    <row r="38102" spans="7:12" x14ac:dyDescent="0.15">
      <c r="G38102"/>
      <c r="H38102"/>
      <c r="I38102"/>
      <c r="J38102"/>
      <c r="K38102"/>
      <c r="L38102" s="172"/>
    </row>
    <row r="38103" spans="7:12" x14ac:dyDescent="0.15">
      <c r="G38103"/>
      <c r="H38103"/>
      <c r="I38103"/>
      <c r="J38103"/>
      <c r="K38103"/>
      <c r="L38103" s="172"/>
    </row>
    <row r="38104" spans="7:12" x14ac:dyDescent="0.15">
      <c r="G38104"/>
      <c r="H38104"/>
      <c r="I38104"/>
      <c r="J38104"/>
      <c r="K38104"/>
      <c r="L38104" s="172"/>
    </row>
    <row r="38105" spans="7:12" x14ac:dyDescent="0.15">
      <c r="G38105"/>
      <c r="H38105"/>
      <c r="I38105"/>
      <c r="J38105"/>
      <c r="K38105"/>
      <c r="L38105" s="172"/>
    </row>
    <row r="38106" spans="7:12" x14ac:dyDescent="0.15">
      <c r="G38106"/>
      <c r="H38106"/>
      <c r="I38106"/>
      <c r="J38106"/>
      <c r="K38106"/>
      <c r="L38106" s="172"/>
    </row>
    <row r="38107" spans="7:12" x14ac:dyDescent="0.15">
      <c r="G38107"/>
      <c r="H38107"/>
      <c r="I38107"/>
      <c r="J38107"/>
      <c r="K38107"/>
      <c r="L38107" s="172"/>
    </row>
    <row r="38108" spans="7:12" x14ac:dyDescent="0.15">
      <c r="G38108"/>
      <c r="H38108"/>
      <c r="I38108"/>
      <c r="J38108"/>
      <c r="K38108"/>
      <c r="L38108" s="172"/>
    </row>
    <row r="38109" spans="7:12" x14ac:dyDescent="0.15">
      <c r="G38109"/>
      <c r="H38109"/>
      <c r="I38109"/>
      <c r="J38109"/>
      <c r="K38109"/>
      <c r="L38109" s="172"/>
    </row>
    <row r="38110" spans="7:12" x14ac:dyDescent="0.15">
      <c r="G38110"/>
      <c r="H38110"/>
      <c r="I38110"/>
      <c r="J38110"/>
      <c r="K38110"/>
      <c r="L38110" s="172"/>
    </row>
    <row r="38111" spans="7:12" x14ac:dyDescent="0.15">
      <c r="G38111"/>
      <c r="H38111"/>
      <c r="I38111"/>
      <c r="J38111"/>
      <c r="K38111"/>
      <c r="L38111" s="172"/>
    </row>
    <row r="38112" spans="7:12" x14ac:dyDescent="0.15">
      <c r="G38112"/>
      <c r="H38112"/>
      <c r="I38112"/>
      <c r="J38112"/>
      <c r="K38112"/>
      <c r="L38112" s="172"/>
    </row>
    <row r="38113" spans="7:12" x14ac:dyDescent="0.15">
      <c r="G38113"/>
      <c r="H38113"/>
      <c r="I38113"/>
      <c r="J38113"/>
      <c r="K38113"/>
      <c r="L38113" s="172"/>
    </row>
    <row r="38114" spans="7:12" x14ac:dyDescent="0.15">
      <c r="G38114"/>
      <c r="H38114"/>
      <c r="I38114"/>
      <c r="J38114"/>
      <c r="K38114"/>
      <c r="L38114" s="172"/>
    </row>
    <row r="38115" spans="7:12" x14ac:dyDescent="0.15">
      <c r="G38115"/>
      <c r="H38115"/>
      <c r="I38115"/>
      <c r="J38115"/>
      <c r="K38115"/>
      <c r="L38115" s="172"/>
    </row>
    <row r="38116" spans="7:12" x14ac:dyDescent="0.15">
      <c r="G38116"/>
      <c r="H38116"/>
      <c r="I38116"/>
      <c r="J38116"/>
      <c r="K38116"/>
      <c r="L38116" s="172"/>
    </row>
    <row r="38117" spans="7:12" x14ac:dyDescent="0.15">
      <c r="G38117"/>
      <c r="H38117"/>
      <c r="I38117"/>
      <c r="J38117"/>
      <c r="K38117"/>
      <c r="L38117" s="172"/>
    </row>
    <row r="38118" spans="7:12" x14ac:dyDescent="0.15">
      <c r="G38118"/>
      <c r="H38118"/>
      <c r="I38118"/>
      <c r="J38118"/>
      <c r="K38118"/>
      <c r="L38118" s="172"/>
    </row>
    <row r="38119" spans="7:12" x14ac:dyDescent="0.15">
      <c r="G38119"/>
      <c r="H38119"/>
      <c r="I38119"/>
      <c r="J38119"/>
      <c r="K38119"/>
      <c r="L38119" s="172"/>
    </row>
    <row r="38120" spans="7:12" x14ac:dyDescent="0.15">
      <c r="G38120"/>
      <c r="H38120"/>
      <c r="I38120"/>
      <c r="J38120"/>
      <c r="K38120"/>
      <c r="L38120" s="172"/>
    </row>
    <row r="38121" spans="7:12" x14ac:dyDescent="0.15">
      <c r="G38121"/>
      <c r="H38121"/>
      <c r="I38121"/>
      <c r="J38121"/>
      <c r="K38121"/>
      <c r="L38121" s="172"/>
    </row>
    <row r="38122" spans="7:12" x14ac:dyDescent="0.15">
      <c r="G38122"/>
      <c r="H38122"/>
      <c r="I38122"/>
      <c r="J38122"/>
      <c r="K38122"/>
      <c r="L38122" s="172"/>
    </row>
    <row r="38123" spans="7:12" x14ac:dyDescent="0.15">
      <c r="G38123"/>
      <c r="H38123"/>
      <c r="I38123"/>
      <c r="J38123"/>
      <c r="K38123"/>
      <c r="L38123" s="172"/>
    </row>
    <row r="38124" spans="7:12" x14ac:dyDescent="0.15">
      <c r="G38124"/>
      <c r="H38124"/>
      <c r="I38124"/>
      <c r="J38124"/>
      <c r="K38124"/>
      <c r="L38124" s="172"/>
    </row>
    <row r="38125" spans="7:12" x14ac:dyDescent="0.15">
      <c r="G38125"/>
      <c r="H38125"/>
      <c r="I38125"/>
      <c r="J38125"/>
      <c r="K38125"/>
      <c r="L38125" s="172"/>
    </row>
    <row r="38126" spans="7:12" x14ac:dyDescent="0.15">
      <c r="G38126"/>
      <c r="H38126"/>
      <c r="I38126"/>
      <c r="J38126"/>
      <c r="K38126"/>
      <c r="L38126" s="172"/>
    </row>
    <row r="38127" spans="7:12" x14ac:dyDescent="0.15">
      <c r="G38127"/>
      <c r="H38127"/>
      <c r="I38127"/>
      <c r="J38127"/>
      <c r="K38127"/>
      <c r="L38127" s="172"/>
    </row>
    <row r="38128" spans="7:12" x14ac:dyDescent="0.15">
      <c r="G38128"/>
      <c r="H38128"/>
      <c r="I38128"/>
      <c r="J38128"/>
      <c r="K38128"/>
      <c r="L38128" s="172"/>
    </row>
    <row r="38129" spans="7:12" x14ac:dyDescent="0.15">
      <c r="G38129"/>
      <c r="H38129"/>
      <c r="I38129"/>
      <c r="J38129"/>
      <c r="K38129"/>
      <c r="L38129" s="172"/>
    </row>
    <row r="38130" spans="7:12" x14ac:dyDescent="0.15">
      <c r="G38130"/>
      <c r="H38130"/>
      <c r="I38130"/>
      <c r="J38130"/>
      <c r="K38130"/>
      <c r="L38130" s="172"/>
    </row>
    <row r="38131" spans="7:12" x14ac:dyDescent="0.15">
      <c r="G38131"/>
      <c r="H38131"/>
      <c r="I38131"/>
      <c r="J38131"/>
      <c r="K38131"/>
      <c r="L38131" s="172"/>
    </row>
    <row r="38132" spans="7:12" x14ac:dyDescent="0.15">
      <c r="G38132"/>
      <c r="H38132"/>
      <c r="I38132"/>
      <c r="J38132"/>
      <c r="K38132"/>
      <c r="L38132" s="172"/>
    </row>
    <row r="38133" spans="7:12" x14ac:dyDescent="0.15">
      <c r="G38133"/>
      <c r="H38133"/>
      <c r="I38133"/>
      <c r="J38133"/>
      <c r="K38133"/>
      <c r="L38133" s="172"/>
    </row>
    <row r="38134" spans="7:12" x14ac:dyDescent="0.15">
      <c r="G38134"/>
      <c r="H38134"/>
      <c r="I38134"/>
      <c r="J38134"/>
      <c r="K38134"/>
      <c r="L38134" s="172"/>
    </row>
    <row r="38135" spans="7:12" x14ac:dyDescent="0.15">
      <c r="G38135"/>
      <c r="H38135"/>
      <c r="I38135"/>
      <c r="J38135"/>
      <c r="K38135"/>
      <c r="L38135" s="172"/>
    </row>
    <row r="38136" spans="7:12" x14ac:dyDescent="0.15">
      <c r="G38136"/>
      <c r="H38136"/>
      <c r="I38136"/>
      <c r="J38136"/>
      <c r="K38136"/>
      <c r="L38136" s="172"/>
    </row>
    <row r="38137" spans="7:12" x14ac:dyDescent="0.15">
      <c r="G38137"/>
      <c r="H38137"/>
      <c r="I38137"/>
      <c r="J38137"/>
      <c r="K38137"/>
      <c r="L38137" s="172"/>
    </row>
    <row r="38138" spans="7:12" x14ac:dyDescent="0.15">
      <c r="G38138"/>
      <c r="H38138"/>
      <c r="I38138"/>
      <c r="J38138"/>
      <c r="K38138"/>
      <c r="L38138" s="172"/>
    </row>
    <row r="38139" spans="7:12" x14ac:dyDescent="0.15">
      <c r="G38139"/>
      <c r="H38139"/>
      <c r="I38139"/>
      <c r="J38139"/>
      <c r="K38139"/>
      <c r="L38139" s="172"/>
    </row>
    <row r="38140" spans="7:12" x14ac:dyDescent="0.15">
      <c r="G38140"/>
      <c r="H38140"/>
      <c r="I38140"/>
      <c r="J38140"/>
      <c r="K38140"/>
      <c r="L38140" s="172"/>
    </row>
    <row r="38141" spans="7:12" x14ac:dyDescent="0.15">
      <c r="G38141"/>
      <c r="H38141"/>
      <c r="I38141"/>
      <c r="J38141"/>
      <c r="K38141"/>
      <c r="L38141" s="172"/>
    </row>
    <row r="38142" spans="7:12" x14ac:dyDescent="0.15">
      <c r="G38142"/>
      <c r="H38142"/>
      <c r="I38142"/>
      <c r="J38142"/>
      <c r="K38142"/>
      <c r="L38142" s="172"/>
    </row>
    <row r="38143" spans="7:12" x14ac:dyDescent="0.15">
      <c r="G38143"/>
      <c r="H38143"/>
      <c r="I38143"/>
      <c r="J38143"/>
      <c r="K38143"/>
      <c r="L38143" s="172"/>
    </row>
    <row r="38144" spans="7:12" x14ac:dyDescent="0.15">
      <c r="G38144"/>
      <c r="H38144"/>
      <c r="I38144"/>
      <c r="J38144"/>
      <c r="K38144"/>
      <c r="L38144" s="172"/>
    </row>
    <row r="38145" spans="7:12" x14ac:dyDescent="0.15">
      <c r="G38145"/>
      <c r="H38145"/>
      <c r="I38145"/>
      <c r="J38145"/>
      <c r="K38145"/>
      <c r="L38145" s="172"/>
    </row>
    <row r="38146" spans="7:12" x14ac:dyDescent="0.15">
      <c r="G38146"/>
      <c r="H38146"/>
      <c r="I38146"/>
      <c r="J38146"/>
      <c r="K38146"/>
      <c r="L38146" s="172"/>
    </row>
    <row r="38147" spans="7:12" x14ac:dyDescent="0.15">
      <c r="G38147"/>
      <c r="H38147"/>
      <c r="I38147"/>
      <c r="J38147"/>
      <c r="K38147"/>
      <c r="L38147" s="172"/>
    </row>
    <row r="38148" spans="7:12" x14ac:dyDescent="0.15">
      <c r="G38148"/>
      <c r="H38148"/>
      <c r="I38148"/>
      <c r="J38148"/>
      <c r="K38148"/>
      <c r="L38148" s="172"/>
    </row>
    <row r="38149" spans="7:12" x14ac:dyDescent="0.15">
      <c r="G38149"/>
      <c r="H38149"/>
      <c r="I38149"/>
      <c r="J38149"/>
      <c r="K38149"/>
      <c r="L38149" s="172"/>
    </row>
    <row r="38150" spans="7:12" x14ac:dyDescent="0.15">
      <c r="G38150"/>
      <c r="H38150"/>
      <c r="I38150"/>
      <c r="J38150"/>
      <c r="K38150"/>
      <c r="L38150" s="172"/>
    </row>
    <row r="38151" spans="7:12" x14ac:dyDescent="0.15">
      <c r="G38151"/>
      <c r="H38151"/>
      <c r="I38151"/>
      <c r="J38151"/>
      <c r="K38151"/>
      <c r="L38151" s="172"/>
    </row>
    <row r="38152" spans="7:12" x14ac:dyDescent="0.15">
      <c r="G38152"/>
      <c r="H38152"/>
      <c r="I38152"/>
      <c r="J38152"/>
      <c r="K38152"/>
      <c r="L38152" s="172"/>
    </row>
    <row r="38153" spans="7:12" x14ac:dyDescent="0.15">
      <c r="G38153"/>
      <c r="H38153"/>
      <c r="I38153"/>
      <c r="J38153"/>
      <c r="K38153"/>
      <c r="L38153" s="172"/>
    </row>
    <row r="38154" spans="7:12" x14ac:dyDescent="0.15">
      <c r="G38154"/>
      <c r="H38154"/>
      <c r="I38154"/>
      <c r="J38154"/>
      <c r="K38154"/>
      <c r="L38154" s="172"/>
    </row>
    <row r="38155" spans="7:12" x14ac:dyDescent="0.15">
      <c r="G38155"/>
      <c r="H38155"/>
      <c r="I38155"/>
      <c r="J38155"/>
      <c r="K38155"/>
      <c r="L38155" s="172"/>
    </row>
    <row r="38156" spans="7:12" x14ac:dyDescent="0.15">
      <c r="G38156"/>
      <c r="H38156"/>
      <c r="I38156"/>
      <c r="J38156"/>
      <c r="K38156"/>
      <c r="L38156" s="172"/>
    </row>
    <row r="38157" spans="7:12" x14ac:dyDescent="0.15">
      <c r="G38157"/>
      <c r="H38157"/>
      <c r="I38157"/>
      <c r="J38157"/>
      <c r="K38157"/>
      <c r="L38157" s="172"/>
    </row>
    <row r="38158" spans="7:12" x14ac:dyDescent="0.15">
      <c r="G38158"/>
      <c r="H38158"/>
      <c r="I38158"/>
      <c r="J38158"/>
      <c r="K38158"/>
      <c r="L38158" s="172"/>
    </row>
    <row r="38159" spans="7:12" x14ac:dyDescent="0.15">
      <c r="G38159"/>
      <c r="H38159"/>
      <c r="I38159"/>
      <c r="J38159"/>
      <c r="K38159"/>
      <c r="L38159" s="172"/>
    </row>
    <row r="38160" spans="7:12" x14ac:dyDescent="0.15">
      <c r="G38160"/>
      <c r="H38160"/>
      <c r="I38160"/>
      <c r="J38160"/>
      <c r="K38160"/>
      <c r="L38160" s="172"/>
    </row>
    <row r="38161" spans="7:12" x14ac:dyDescent="0.15">
      <c r="G38161"/>
      <c r="H38161"/>
      <c r="I38161"/>
      <c r="J38161"/>
      <c r="K38161"/>
      <c r="L38161" s="172"/>
    </row>
    <row r="38162" spans="7:12" x14ac:dyDescent="0.15">
      <c r="G38162"/>
      <c r="H38162"/>
      <c r="I38162"/>
      <c r="J38162"/>
      <c r="K38162"/>
      <c r="L38162" s="172"/>
    </row>
    <row r="38163" spans="7:12" x14ac:dyDescent="0.15">
      <c r="G38163"/>
      <c r="H38163"/>
      <c r="I38163"/>
      <c r="J38163"/>
      <c r="K38163"/>
      <c r="L38163" s="172"/>
    </row>
    <row r="38164" spans="7:12" x14ac:dyDescent="0.15">
      <c r="G38164"/>
      <c r="H38164"/>
      <c r="I38164"/>
      <c r="J38164"/>
      <c r="K38164"/>
      <c r="L38164" s="172"/>
    </row>
    <row r="38165" spans="7:12" x14ac:dyDescent="0.15">
      <c r="G38165"/>
      <c r="H38165"/>
      <c r="I38165"/>
      <c r="J38165"/>
      <c r="K38165"/>
      <c r="L38165" s="172"/>
    </row>
    <row r="38166" spans="7:12" x14ac:dyDescent="0.15">
      <c r="G38166"/>
      <c r="H38166"/>
      <c r="I38166"/>
      <c r="J38166"/>
      <c r="K38166"/>
      <c r="L38166" s="172"/>
    </row>
    <row r="38167" spans="7:12" x14ac:dyDescent="0.15">
      <c r="G38167"/>
      <c r="H38167"/>
      <c r="I38167"/>
      <c r="J38167"/>
      <c r="K38167"/>
      <c r="L38167" s="172"/>
    </row>
    <row r="38168" spans="7:12" x14ac:dyDescent="0.15">
      <c r="G38168"/>
      <c r="H38168"/>
      <c r="I38168"/>
      <c r="J38168"/>
      <c r="K38168"/>
      <c r="L38168" s="172"/>
    </row>
    <row r="38169" spans="7:12" x14ac:dyDescent="0.15">
      <c r="G38169"/>
      <c r="H38169"/>
      <c r="I38169"/>
      <c r="J38169"/>
      <c r="K38169"/>
      <c r="L38169" s="172"/>
    </row>
    <row r="38170" spans="7:12" x14ac:dyDescent="0.15">
      <c r="G38170"/>
      <c r="H38170"/>
      <c r="I38170"/>
      <c r="J38170"/>
      <c r="K38170"/>
      <c r="L38170" s="172"/>
    </row>
    <row r="38171" spans="7:12" x14ac:dyDescent="0.15">
      <c r="G38171"/>
      <c r="H38171"/>
      <c r="I38171"/>
      <c r="J38171"/>
      <c r="K38171"/>
      <c r="L38171" s="172"/>
    </row>
    <row r="38172" spans="7:12" x14ac:dyDescent="0.15">
      <c r="G38172"/>
      <c r="H38172"/>
      <c r="I38172"/>
      <c r="J38172"/>
      <c r="K38172"/>
      <c r="L38172" s="172"/>
    </row>
    <row r="38173" spans="7:12" x14ac:dyDescent="0.15">
      <c r="G38173"/>
      <c r="H38173"/>
      <c r="I38173"/>
      <c r="J38173"/>
      <c r="K38173"/>
      <c r="L38173" s="172"/>
    </row>
    <row r="38174" spans="7:12" x14ac:dyDescent="0.15">
      <c r="G38174"/>
      <c r="H38174"/>
      <c r="I38174"/>
      <c r="J38174"/>
      <c r="K38174"/>
      <c r="L38174" s="172"/>
    </row>
    <row r="38175" spans="7:12" x14ac:dyDescent="0.15">
      <c r="G38175"/>
      <c r="H38175"/>
      <c r="I38175"/>
      <c r="J38175"/>
      <c r="K38175"/>
      <c r="L38175" s="172"/>
    </row>
    <row r="38176" spans="7:12" x14ac:dyDescent="0.15">
      <c r="G38176"/>
      <c r="H38176"/>
      <c r="I38176"/>
      <c r="J38176"/>
      <c r="K38176"/>
      <c r="L38176" s="172"/>
    </row>
    <row r="38177" spans="7:12" x14ac:dyDescent="0.15">
      <c r="G38177"/>
      <c r="H38177"/>
      <c r="I38177"/>
      <c r="J38177"/>
      <c r="K38177"/>
      <c r="L38177" s="172"/>
    </row>
    <row r="38178" spans="7:12" x14ac:dyDescent="0.15">
      <c r="G38178"/>
      <c r="H38178"/>
      <c r="I38178"/>
      <c r="J38178"/>
      <c r="K38178"/>
      <c r="L38178" s="172"/>
    </row>
    <row r="38179" spans="7:12" x14ac:dyDescent="0.15">
      <c r="G38179"/>
      <c r="H38179"/>
      <c r="I38179"/>
      <c r="J38179"/>
      <c r="K38179"/>
      <c r="L38179" s="172"/>
    </row>
    <row r="38180" spans="7:12" x14ac:dyDescent="0.15">
      <c r="G38180"/>
      <c r="H38180"/>
      <c r="I38180"/>
      <c r="J38180"/>
      <c r="K38180"/>
      <c r="L38180" s="172"/>
    </row>
    <row r="38181" spans="7:12" x14ac:dyDescent="0.15">
      <c r="G38181"/>
      <c r="H38181"/>
      <c r="I38181"/>
      <c r="J38181"/>
      <c r="K38181"/>
      <c r="L38181" s="172"/>
    </row>
    <row r="38182" spans="7:12" x14ac:dyDescent="0.15">
      <c r="G38182"/>
      <c r="H38182"/>
      <c r="I38182"/>
      <c r="J38182"/>
      <c r="K38182"/>
      <c r="L38182" s="172"/>
    </row>
    <row r="38183" spans="7:12" x14ac:dyDescent="0.15">
      <c r="G38183"/>
      <c r="H38183"/>
      <c r="I38183"/>
      <c r="J38183"/>
      <c r="K38183"/>
      <c r="L38183" s="172"/>
    </row>
    <row r="38184" spans="7:12" x14ac:dyDescent="0.15">
      <c r="G38184"/>
      <c r="H38184"/>
      <c r="I38184"/>
      <c r="J38184"/>
      <c r="K38184"/>
      <c r="L38184" s="172"/>
    </row>
    <row r="38185" spans="7:12" x14ac:dyDescent="0.15">
      <c r="G38185"/>
      <c r="H38185"/>
      <c r="I38185"/>
      <c r="J38185"/>
      <c r="K38185"/>
      <c r="L38185" s="172"/>
    </row>
    <row r="38186" spans="7:12" x14ac:dyDescent="0.15">
      <c r="G38186"/>
      <c r="H38186"/>
      <c r="I38186"/>
      <c r="J38186"/>
      <c r="K38186"/>
      <c r="L38186" s="172"/>
    </row>
    <row r="38187" spans="7:12" x14ac:dyDescent="0.15">
      <c r="G38187"/>
      <c r="H38187"/>
      <c r="I38187"/>
      <c r="J38187"/>
      <c r="K38187"/>
      <c r="L38187" s="172"/>
    </row>
    <row r="38188" spans="7:12" x14ac:dyDescent="0.15">
      <c r="G38188"/>
      <c r="H38188"/>
      <c r="I38188"/>
      <c r="J38188"/>
      <c r="K38188"/>
      <c r="L38188" s="172"/>
    </row>
    <row r="38189" spans="7:12" x14ac:dyDescent="0.15">
      <c r="G38189"/>
      <c r="H38189"/>
      <c r="I38189"/>
      <c r="J38189"/>
      <c r="K38189"/>
      <c r="L38189" s="172"/>
    </row>
    <row r="38190" spans="7:12" x14ac:dyDescent="0.15">
      <c r="G38190"/>
      <c r="H38190"/>
      <c r="I38190"/>
      <c r="J38190"/>
      <c r="K38190"/>
      <c r="L38190" s="172"/>
    </row>
    <row r="38191" spans="7:12" x14ac:dyDescent="0.15">
      <c r="G38191"/>
      <c r="H38191"/>
      <c r="I38191"/>
      <c r="J38191"/>
      <c r="K38191"/>
      <c r="L38191" s="172"/>
    </row>
    <row r="38192" spans="7:12" x14ac:dyDescent="0.15">
      <c r="G38192"/>
      <c r="H38192"/>
      <c r="I38192"/>
      <c r="J38192"/>
      <c r="K38192"/>
      <c r="L38192" s="172"/>
    </row>
    <row r="38193" spans="7:12" x14ac:dyDescent="0.15">
      <c r="G38193"/>
      <c r="H38193"/>
      <c r="I38193"/>
      <c r="J38193"/>
      <c r="K38193"/>
      <c r="L38193" s="172"/>
    </row>
    <row r="38194" spans="7:12" x14ac:dyDescent="0.15">
      <c r="G38194"/>
      <c r="H38194"/>
      <c r="I38194"/>
      <c r="J38194"/>
      <c r="K38194"/>
      <c r="L38194" s="172"/>
    </row>
    <row r="38195" spans="7:12" x14ac:dyDescent="0.15">
      <c r="G38195"/>
      <c r="H38195"/>
      <c r="I38195"/>
      <c r="J38195"/>
      <c r="K38195"/>
      <c r="L38195" s="172"/>
    </row>
    <row r="38196" spans="7:12" x14ac:dyDescent="0.15">
      <c r="G38196"/>
      <c r="H38196"/>
      <c r="I38196"/>
      <c r="J38196"/>
      <c r="K38196"/>
      <c r="L38196" s="172"/>
    </row>
    <row r="38197" spans="7:12" x14ac:dyDescent="0.15">
      <c r="G38197"/>
      <c r="H38197"/>
      <c r="I38197"/>
      <c r="J38197"/>
      <c r="K38197"/>
      <c r="L38197" s="172"/>
    </row>
    <row r="38198" spans="7:12" x14ac:dyDescent="0.15">
      <c r="G38198"/>
      <c r="H38198"/>
      <c r="I38198"/>
      <c r="J38198"/>
      <c r="K38198"/>
      <c r="L38198" s="172"/>
    </row>
    <row r="38199" spans="7:12" x14ac:dyDescent="0.15">
      <c r="G38199"/>
      <c r="H38199"/>
      <c r="I38199"/>
      <c r="J38199"/>
      <c r="K38199"/>
      <c r="L38199" s="172"/>
    </row>
    <row r="38200" spans="7:12" x14ac:dyDescent="0.15">
      <c r="G38200"/>
      <c r="H38200"/>
      <c r="I38200"/>
      <c r="J38200"/>
      <c r="K38200"/>
      <c r="L38200" s="172"/>
    </row>
    <row r="38201" spans="7:12" x14ac:dyDescent="0.15">
      <c r="G38201"/>
      <c r="H38201"/>
      <c r="I38201"/>
      <c r="J38201"/>
      <c r="K38201"/>
      <c r="L38201" s="172"/>
    </row>
    <row r="38202" spans="7:12" x14ac:dyDescent="0.15">
      <c r="G38202"/>
      <c r="H38202"/>
      <c r="I38202"/>
      <c r="J38202"/>
      <c r="K38202"/>
      <c r="L38202" s="172"/>
    </row>
    <row r="38203" spans="7:12" x14ac:dyDescent="0.15">
      <c r="G38203"/>
      <c r="H38203"/>
      <c r="I38203"/>
      <c r="J38203"/>
      <c r="K38203"/>
      <c r="L38203" s="172"/>
    </row>
    <row r="38204" spans="7:12" x14ac:dyDescent="0.15">
      <c r="G38204"/>
      <c r="H38204"/>
      <c r="I38204"/>
      <c r="J38204"/>
      <c r="K38204"/>
      <c r="L38204" s="172"/>
    </row>
    <row r="38205" spans="7:12" x14ac:dyDescent="0.15">
      <c r="G38205"/>
      <c r="H38205"/>
      <c r="I38205"/>
      <c r="J38205"/>
      <c r="K38205"/>
      <c r="L38205" s="172"/>
    </row>
    <row r="38206" spans="7:12" x14ac:dyDescent="0.15">
      <c r="G38206"/>
      <c r="H38206"/>
      <c r="I38206"/>
      <c r="J38206"/>
      <c r="K38206"/>
      <c r="L38206" s="172"/>
    </row>
    <row r="38207" spans="7:12" x14ac:dyDescent="0.15">
      <c r="G38207"/>
      <c r="H38207"/>
      <c r="I38207"/>
      <c r="J38207"/>
      <c r="K38207"/>
      <c r="L38207" s="172"/>
    </row>
    <row r="38208" spans="7:12" x14ac:dyDescent="0.15">
      <c r="G38208"/>
      <c r="H38208"/>
      <c r="I38208"/>
      <c r="J38208"/>
      <c r="K38208"/>
      <c r="L38208" s="172"/>
    </row>
    <row r="38209" spans="7:12" x14ac:dyDescent="0.15">
      <c r="G38209"/>
      <c r="H38209"/>
      <c r="I38209"/>
      <c r="J38209"/>
      <c r="K38209"/>
      <c r="L38209" s="172"/>
    </row>
    <row r="38210" spans="7:12" x14ac:dyDescent="0.15">
      <c r="G38210"/>
      <c r="H38210"/>
      <c r="I38210"/>
      <c r="J38210"/>
      <c r="K38210"/>
      <c r="L38210" s="172"/>
    </row>
    <row r="38211" spans="7:12" x14ac:dyDescent="0.15">
      <c r="G38211"/>
      <c r="H38211"/>
      <c r="I38211"/>
      <c r="J38211"/>
      <c r="K38211"/>
      <c r="L38211" s="172"/>
    </row>
    <row r="38212" spans="7:12" x14ac:dyDescent="0.15">
      <c r="G38212"/>
      <c r="H38212"/>
      <c r="I38212"/>
      <c r="J38212"/>
      <c r="K38212"/>
      <c r="L38212" s="172"/>
    </row>
    <row r="38213" spans="7:12" x14ac:dyDescent="0.15">
      <c r="G38213"/>
      <c r="H38213"/>
      <c r="I38213"/>
      <c r="J38213"/>
      <c r="K38213"/>
      <c r="L38213" s="172"/>
    </row>
    <row r="38214" spans="7:12" x14ac:dyDescent="0.15">
      <c r="G38214"/>
      <c r="H38214"/>
      <c r="I38214"/>
      <c r="J38214"/>
      <c r="K38214"/>
      <c r="L38214" s="172"/>
    </row>
    <row r="38215" spans="7:12" x14ac:dyDescent="0.15">
      <c r="G38215"/>
      <c r="H38215"/>
      <c r="I38215"/>
      <c r="J38215"/>
      <c r="K38215"/>
      <c r="L38215" s="172"/>
    </row>
    <row r="38216" spans="7:12" x14ac:dyDescent="0.15">
      <c r="G38216"/>
      <c r="H38216"/>
      <c r="I38216"/>
      <c r="J38216"/>
      <c r="K38216"/>
      <c r="L38216" s="172"/>
    </row>
    <row r="38217" spans="7:12" x14ac:dyDescent="0.15">
      <c r="G38217"/>
      <c r="H38217"/>
      <c r="I38217"/>
      <c r="J38217"/>
      <c r="K38217"/>
      <c r="L38217" s="172"/>
    </row>
    <row r="38218" spans="7:12" x14ac:dyDescent="0.15">
      <c r="G38218"/>
      <c r="H38218"/>
      <c r="I38218"/>
      <c r="J38218"/>
      <c r="K38218"/>
      <c r="L38218" s="172"/>
    </row>
    <row r="38219" spans="7:12" x14ac:dyDescent="0.15">
      <c r="G38219"/>
      <c r="H38219"/>
      <c r="I38219"/>
      <c r="J38219"/>
      <c r="K38219"/>
      <c r="L38219" s="172"/>
    </row>
    <row r="38220" spans="7:12" x14ac:dyDescent="0.15">
      <c r="G38220"/>
      <c r="H38220"/>
      <c r="I38220"/>
      <c r="J38220"/>
      <c r="K38220"/>
      <c r="L38220" s="172"/>
    </row>
    <row r="38221" spans="7:12" x14ac:dyDescent="0.15">
      <c r="G38221"/>
      <c r="H38221"/>
      <c r="I38221"/>
      <c r="J38221"/>
      <c r="K38221"/>
      <c r="L38221" s="172"/>
    </row>
    <row r="38222" spans="7:12" x14ac:dyDescent="0.15">
      <c r="G38222"/>
      <c r="H38222"/>
      <c r="I38222"/>
      <c r="J38222"/>
      <c r="K38222"/>
      <c r="L38222" s="172"/>
    </row>
    <row r="38223" spans="7:12" x14ac:dyDescent="0.15">
      <c r="G38223"/>
      <c r="H38223"/>
      <c r="I38223"/>
      <c r="J38223"/>
      <c r="K38223"/>
      <c r="L38223" s="172"/>
    </row>
    <row r="38224" spans="7:12" x14ac:dyDescent="0.15">
      <c r="G38224"/>
      <c r="H38224"/>
      <c r="I38224"/>
      <c r="J38224"/>
      <c r="K38224"/>
      <c r="L38224" s="172"/>
    </row>
    <row r="38225" spans="7:12" x14ac:dyDescent="0.15">
      <c r="G38225"/>
      <c r="H38225"/>
      <c r="I38225"/>
      <c r="J38225"/>
      <c r="K38225"/>
      <c r="L38225" s="172"/>
    </row>
    <row r="38226" spans="7:12" x14ac:dyDescent="0.15">
      <c r="G38226"/>
      <c r="H38226"/>
      <c r="I38226"/>
      <c r="J38226"/>
      <c r="K38226"/>
      <c r="L38226" s="172"/>
    </row>
    <row r="38227" spans="7:12" x14ac:dyDescent="0.15">
      <c r="G38227"/>
      <c r="H38227"/>
      <c r="I38227"/>
      <c r="J38227"/>
      <c r="K38227"/>
      <c r="L38227" s="172"/>
    </row>
    <row r="38228" spans="7:12" x14ac:dyDescent="0.15">
      <c r="G38228"/>
      <c r="H38228"/>
      <c r="I38228"/>
      <c r="J38228"/>
      <c r="K38228"/>
      <c r="L38228" s="172"/>
    </row>
    <row r="38229" spans="7:12" x14ac:dyDescent="0.15">
      <c r="G38229"/>
      <c r="H38229"/>
      <c r="I38229"/>
      <c r="J38229"/>
      <c r="K38229"/>
      <c r="L38229" s="172"/>
    </row>
    <row r="38230" spans="7:12" x14ac:dyDescent="0.15">
      <c r="G38230"/>
      <c r="H38230"/>
      <c r="I38230"/>
      <c r="J38230"/>
      <c r="K38230"/>
      <c r="L38230" s="172"/>
    </row>
    <row r="38231" spans="7:12" x14ac:dyDescent="0.15">
      <c r="G38231"/>
      <c r="H38231"/>
      <c r="I38231"/>
      <c r="J38231"/>
      <c r="K38231"/>
      <c r="L38231" s="172"/>
    </row>
    <row r="38232" spans="7:12" x14ac:dyDescent="0.15">
      <c r="G38232"/>
      <c r="H38232"/>
      <c r="I38232"/>
      <c r="J38232"/>
      <c r="K38232"/>
      <c r="L38232" s="172"/>
    </row>
    <row r="38233" spans="7:12" x14ac:dyDescent="0.15">
      <c r="G38233"/>
      <c r="H38233"/>
      <c r="I38233"/>
      <c r="J38233"/>
      <c r="K38233"/>
      <c r="L38233" s="172"/>
    </row>
    <row r="38234" spans="7:12" x14ac:dyDescent="0.15">
      <c r="G38234"/>
      <c r="H38234"/>
      <c r="I38234"/>
      <c r="J38234"/>
      <c r="K38234"/>
      <c r="L38234" s="172"/>
    </row>
    <row r="38235" spans="7:12" x14ac:dyDescent="0.15">
      <c r="G38235"/>
      <c r="H38235"/>
      <c r="I38235"/>
      <c r="J38235"/>
      <c r="K38235"/>
      <c r="L38235" s="172"/>
    </row>
    <row r="38236" spans="7:12" x14ac:dyDescent="0.15">
      <c r="G38236"/>
      <c r="H38236"/>
      <c r="I38236"/>
      <c r="J38236"/>
      <c r="K38236"/>
      <c r="L38236" s="172"/>
    </row>
    <row r="38237" spans="7:12" x14ac:dyDescent="0.15">
      <c r="G38237"/>
      <c r="H38237"/>
      <c r="I38237"/>
      <c r="J38237"/>
      <c r="K38237"/>
      <c r="L38237" s="172"/>
    </row>
    <row r="38238" spans="7:12" x14ac:dyDescent="0.15">
      <c r="G38238"/>
      <c r="H38238"/>
      <c r="I38238"/>
      <c r="J38238"/>
      <c r="K38238"/>
      <c r="L38238" s="172"/>
    </row>
    <row r="38239" spans="7:12" x14ac:dyDescent="0.15">
      <c r="G38239"/>
      <c r="H38239"/>
      <c r="I38239"/>
      <c r="J38239"/>
      <c r="K38239"/>
      <c r="L38239" s="172"/>
    </row>
    <row r="38240" spans="7:12" x14ac:dyDescent="0.15">
      <c r="G38240"/>
      <c r="H38240"/>
      <c r="I38240"/>
      <c r="J38240"/>
      <c r="K38240"/>
      <c r="L38240" s="172"/>
    </row>
    <row r="38241" spans="7:12" x14ac:dyDescent="0.15">
      <c r="G38241"/>
      <c r="H38241"/>
      <c r="I38241"/>
      <c r="J38241"/>
      <c r="K38241"/>
      <c r="L38241" s="172"/>
    </row>
    <row r="38242" spans="7:12" x14ac:dyDescent="0.15">
      <c r="G38242"/>
      <c r="H38242"/>
      <c r="I38242"/>
      <c r="J38242"/>
      <c r="K38242"/>
      <c r="L38242" s="172"/>
    </row>
    <row r="38243" spans="7:12" x14ac:dyDescent="0.15">
      <c r="G38243"/>
      <c r="H38243"/>
      <c r="I38243"/>
      <c r="J38243"/>
      <c r="K38243"/>
      <c r="L38243" s="172"/>
    </row>
    <row r="38244" spans="7:12" x14ac:dyDescent="0.15">
      <c r="G38244"/>
      <c r="H38244"/>
      <c r="I38244"/>
      <c r="J38244"/>
      <c r="K38244"/>
      <c r="L38244" s="172"/>
    </row>
    <row r="38245" spans="7:12" x14ac:dyDescent="0.15">
      <c r="G38245"/>
      <c r="H38245"/>
      <c r="I38245"/>
      <c r="J38245"/>
      <c r="K38245"/>
      <c r="L38245" s="172"/>
    </row>
    <row r="38246" spans="7:12" x14ac:dyDescent="0.15">
      <c r="G38246"/>
      <c r="H38246"/>
      <c r="I38246"/>
      <c r="J38246"/>
      <c r="K38246"/>
      <c r="L38246" s="172"/>
    </row>
    <row r="38247" spans="7:12" x14ac:dyDescent="0.15">
      <c r="G38247"/>
      <c r="H38247"/>
      <c r="I38247"/>
      <c r="J38247"/>
      <c r="K38247"/>
      <c r="L38247" s="172"/>
    </row>
    <row r="38248" spans="7:12" x14ac:dyDescent="0.15">
      <c r="G38248"/>
      <c r="H38248"/>
      <c r="I38248"/>
      <c r="J38248"/>
      <c r="K38248"/>
      <c r="L38248" s="172"/>
    </row>
    <row r="38249" spans="7:12" x14ac:dyDescent="0.15">
      <c r="G38249"/>
      <c r="H38249"/>
      <c r="I38249"/>
      <c r="J38249"/>
      <c r="K38249"/>
      <c r="L38249" s="172"/>
    </row>
    <row r="38250" spans="7:12" x14ac:dyDescent="0.15">
      <c r="G38250"/>
      <c r="H38250"/>
      <c r="I38250"/>
      <c r="J38250"/>
      <c r="K38250"/>
      <c r="L38250" s="172"/>
    </row>
    <row r="38251" spans="7:12" x14ac:dyDescent="0.15">
      <c r="G38251"/>
      <c r="H38251"/>
      <c r="I38251"/>
      <c r="J38251"/>
      <c r="K38251"/>
      <c r="L38251" s="172"/>
    </row>
    <row r="38252" spans="7:12" x14ac:dyDescent="0.15">
      <c r="G38252"/>
      <c r="H38252"/>
      <c r="I38252"/>
      <c r="J38252"/>
      <c r="K38252"/>
      <c r="L38252" s="172"/>
    </row>
    <row r="38253" spans="7:12" x14ac:dyDescent="0.15">
      <c r="G38253"/>
      <c r="H38253"/>
      <c r="I38253"/>
      <c r="J38253"/>
      <c r="K38253"/>
      <c r="L38253" s="172"/>
    </row>
    <row r="38254" spans="7:12" x14ac:dyDescent="0.15">
      <c r="G38254"/>
      <c r="H38254"/>
      <c r="I38254"/>
      <c r="J38254"/>
      <c r="K38254"/>
      <c r="L38254" s="172"/>
    </row>
    <row r="38255" spans="7:12" x14ac:dyDescent="0.15">
      <c r="G38255"/>
      <c r="H38255"/>
      <c r="I38255"/>
      <c r="J38255"/>
      <c r="K38255"/>
      <c r="L38255" s="172"/>
    </row>
    <row r="38256" spans="7:12" x14ac:dyDescent="0.15">
      <c r="G38256"/>
      <c r="H38256"/>
      <c r="I38256"/>
      <c r="J38256"/>
      <c r="K38256"/>
      <c r="L38256" s="172"/>
    </row>
    <row r="38257" spans="7:12" x14ac:dyDescent="0.15">
      <c r="G38257"/>
      <c r="H38257"/>
      <c r="I38257"/>
      <c r="J38257"/>
      <c r="K38257"/>
      <c r="L38257" s="172"/>
    </row>
    <row r="38258" spans="7:12" x14ac:dyDescent="0.15">
      <c r="G38258"/>
      <c r="H38258"/>
      <c r="I38258"/>
      <c r="J38258"/>
      <c r="K38258"/>
      <c r="L38258" s="172"/>
    </row>
    <row r="38259" spans="7:12" x14ac:dyDescent="0.15">
      <c r="G38259"/>
      <c r="H38259"/>
      <c r="I38259"/>
      <c r="J38259"/>
      <c r="K38259"/>
      <c r="L38259" s="172"/>
    </row>
    <row r="38260" spans="7:12" x14ac:dyDescent="0.15">
      <c r="G38260"/>
      <c r="H38260"/>
      <c r="I38260"/>
      <c r="J38260"/>
      <c r="K38260"/>
      <c r="L38260" s="172"/>
    </row>
    <row r="38261" spans="7:12" x14ac:dyDescent="0.15">
      <c r="G38261"/>
      <c r="H38261"/>
      <c r="I38261"/>
      <c r="J38261"/>
      <c r="K38261"/>
      <c r="L38261" s="172"/>
    </row>
    <row r="38262" spans="7:12" x14ac:dyDescent="0.15">
      <c r="G38262"/>
      <c r="H38262"/>
      <c r="I38262"/>
      <c r="J38262"/>
      <c r="K38262"/>
      <c r="L38262" s="172"/>
    </row>
    <row r="38263" spans="7:12" x14ac:dyDescent="0.15">
      <c r="G38263"/>
      <c r="H38263"/>
      <c r="I38263"/>
      <c r="J38263"/>
      <c r="K38263"/>
      <c r="L38263" s="172"/>
    </row>
    <row r="38264" spans="7:12" x14ac:dyDescent="0.15">
      <c r="G38264"/>
      <c r="H38264"/>
      <c r="I38264"/>
      <c r="J38264"/>
      <c r="K38264"/>
      <c r="L38264" s="172"/>
    </row>
    <row r="38265" spans="7:12" x14ac:dyDescent="0.15">
      <c r="G38265"/>
      <c r="H38265"/>
      <c r="I38265"/>
      <c r="J38265"/>
      <c r="K38265"/>
      <c r="L38265" s="172"/>
    </row>
    <row r="38266" spans="7:12" x14ac:dyDescent="0.15">
      <c r="G38266"/>
      <c r="H38266"/>
      <c r="I38266"/>
      <c r="J38266"/>
      <c r="K38266"/>
      <c r="L38266" s="172"/>
    </row>
    <row r="38267" spans="7:12" x14ac:dyDescent="0.15">
      <c r="G38267"/>
      <c r="H38267"/>
      <c r="I38267"/>
      <c r="J38267"/>
      <c r="K38267"/>
      <c r="L38267" s="172"/>
    </row>
    <row r="38268" spans="7:12" x14ac:dyDescent="0.15">
      <c r="G38268"/>
      <c r="H38268"/>
      <c r="I38268"/>
      <c r="J38268"/>
      <c r="K38268"/>
      <c r="L38268" s="172"/>
    </row>
    <row r="38269" spans="7:12" x14ac:dyDescent="0.15">
      <c r="G38269"/>
      <c r="H38269"/>
      <c r="I38269"/>
      <c r="J38269"/>
      <c r="K38269"/>
      <c r="L38269" s="172"/>
    </row>
    <row r="38270" spans="7:12" x14ac:dyDescent="0.15">
      <c r="G38270"/>
      <c r="H38270"/>
      <c r="I38270"/>
      <c r="J38270"/>
      <c r="K38270"/>
      <c r="L38270" s="172"/>
    </row>
    <row r="38271" spans="7:12" x14ac:dyDescent="0.15">
      <c r="G38271"/>
      <c r="H38271"/>
      <c r="I38271"/>
      <c r="J38271"/>
      <c r="K38271"/>
      <c r="L38271" s="172"/>
    </row>
    <row r="38272" spans="7:12" x14ac:dyDescent="0.15">
      <c r="G38272"/>
      <c r="H38272"/>
      <c r="I38272"/>
      <c r="J38272"/>
      <c r="K38272"/>
      <c r="L38272" s="172"/>
    </row>
    <row r="38273" spans="7:12" x14ac:dyDescent="0.15">
      <c r="G38273"/>
      <c r="H38273"/>
      <c r="I38273"/>
      <c r="J38273"/>
      <c r="K38273"/>
      <c r="L38273" s="172"/>
    </row>
    <row r="38274" spans="7:12" x14ac:dyDescent="0.15">
      <c r="G38274"/>
      <c r="H38274"/>
      <c r="I38274"/>
      <c r="J38274"/>
      <c r="K38274"/>
      <c r="L38274" s="172"/>
    </row>
    <row r="38275" spans="7:12" x14ac:dyDescent="0.15">
      <c r="G38275"/>
      <c r="H38275"/>
      <c r="I38275"/>
      <c r="J38275"/>
      <c r="K38275"/>
      <c r="L38275" s="172"/>
    </row>
    <row r="38276" spans="7:12" x14ac:dyDescent="0.15">
      <c r="G38276"/>
      <c r="H38276"/>
      <c r="I38276"/>
      <c r="J38276"/>
      <c r="K38276"/>
      <c r="L38276" s="172"/>
    </row>
    <row r="38277" spans="7:12" x14ac:dyDescent="0.15">
      <c r="G38277"/>
      <c r="H38277"/>
      <c r="I38277"/>
      <c r="J38277"/>
      <c r="K38277"/>
      <c r="L38277" s="172"/>
    </row>
    <row r="38278" spans="7:12" x14ac:dyDescent="0.15">
      <c r="G38278"/>
      <c r="H38278"/>
      <c r="I38278"/>
      <c r="J38278"/>
      <c r="K38278"/>
      <c r="L38278" s="172"/>
    </row>
    <row r="38279" spans="7:12" x14ac:dyDescent="0.15">
      <c r="G38279"/>
      <c r="H38279"/>
      <c r="I38279"/>
      <c r="J38279"/>
      <c r="K38279"/>
      <c r="L38279" s="172"/>
    </row>
    <row r="38280" spans="7:12" x14ac:dyDescent="0.15">
      <c r="G38280"/>
      <c r="H38280"/>
      <c r="I38280"/>
      <c r="J38280"/>
      <c r="K38280"/>
      <c r="L38280" s="172"/>
    </row>
    <row r="38281" spans="7:12" x14ac:dyDescent="0.15">
      <c r="G38281"/>
      <c r="H38281"/>
      <c r="I38281"/>
      <c r="J38281"/>
      <c r="K38281"/>
      <c r="L38281" s="172"/>
    </row>
    <row r="38282" spans="7:12" x14ac:dyDescent="0.15">
      <c r="G38282"/>
      <c r="H38282"/>
      <c r="I38282"/>
      <c r="J38282"/>
      <c r="K38282"/>
      <c r="L38282" s="172"/>
    </row>
    <row r="38283" spans="7:12" x14ac:dyDescent="0.15">
      <c r="G38283"/>
      <c r="H38283"/>
      <c r="I38283"/>
      <c r="J38283"/>
      <c r="K38283"/>
      <c r="L38283" s="172"/>
    </row>
    <row r="38284" spans="7:12" x14ac:dyDescent="0.15">
      <c r="G38284"/>
      <c r="H38284"/>
      <c r="I38284"/>
      <c r="J38284"/>
      <c r="K38284"/>
      <c r="L38284" s="172"/>
    </row>
    <row r="38285" spans="7:12" x14ac:dyDescent="0.15">
      <c r="G38285"/>
      <c r="H38285"/>
      <c r="I38285"/>
      <c r="J38285"/>
      <c r="K38285"/>
      <c r="L38285" s="172"/>
    </row>
    <row r="38286" spans="7:12" x14ac:dyDescent="0.15">
      <c r="G38286"/>
      <c r="H38286"/>
      <c r="I38286"/>
      <c r="J38286"/>
      <c r="K38286"/>
      <c r="L38286" s="172"/>
    </row>
    <row r="38287" spans="7:12" x14ac:dyDescent="0.15">
      <c r="G38287"/>
      <c r="H38287"/>
      <c r="I38287"/>
      <c r="J38287"/>
      <c r="K38287"/>
      <c r="L38287" s="172"/>
    </row>
    <row r="38288" spans="7:12" x14ac:dyDescent="0.15">
      <c r="G38288"/>
      <c r="H38288"/>
      <c r="I38288"/>
      <c r="J38288"/>
      <c r="K38288"/>
      <c r="L38288" s="172"/>
    </row>
    <row r="38289" spans="7:12" x14ac:dyDescent="0.15">
      <c r="G38289"/>
      <c r="H38289"/>
      <c r="I38289"/>
      <c r="J38289"/>
      <c r="K38289"/>
      <c r="L38289" s="172"/>
    </row>
    <row r="38290" spans="7:12" x14ac:dyDescent="0.15">
      <c r="G38290"/>
      <c r="H38290"/>
      <c r="I38290"/>
      <c r="J38290"/>
      <c r="K38290"/>
      <c r="L38290" s="172"/>
    </row>
    <row r="38291" spans="7:12" x14ac:dyDescent="0.15">
      <c r="G38291"/>
      <c r="H38291"/>
      <c r="I38291"/>
      <c r="J38291"/>
      <c r="K38291"/>
      <c r="L38291" s="172"/>
    </row>
    <row r="38292" spans="7:12" x14ac:dyDescent="0.15">
      <c r="G38292"/>
      <c r="H38292"/>
      <c r="I38292"/>
      <c r="J38292"/>
      <c r="K38292"/>
      <c r="L38292" s="172"/>
    </row>
    <row r="38293" spans="7:12" x14ac:dyDescent="0.15">
      <c r="G38293"/>
      <c r="H38293"/>
      <c r="I38293"/>
      <c r="J38293"/>
      <c r="K38293"/>
      <c r="L38293" s="172"/>
    </row>
    <row r="38294" spans="7:12" x14ac:dyDescent="0.15">
      <c r="G38294"/>
      <c r="H38294"/>
      <c r="I38294"/>
      <c r="J38294"/>
      <c r="K38294"/>
      <c r="L38294" s="172"/>
    </row>
    <row r="38295" spans="7:12" x14ac:dyDescent="0.15">
      <c r="G38295"/>
      <c r="H38295"/>
      <c r="I38295"/>
      <c r="J38295"/>
      <c r="K38295"/>
      <c r="L38295" s="172"/>
    </row>
    <row r="38296" spans="7:12" x14ac:dyDescent="0.15">
      <c r="G38296"/>
      <c r="H38296"/>
      <c r="I38296"/>
      <c r="J38296"/>
      <c r="K38296"/>
      <c r="L38296" s="172"/>
    </row>
    <row r="38297" spans="7:12" x14ac:dyDescent="0.15">
      <c r="G38297"/>
      <c r="H38297"/>
      <c r="I38297"/>
      <c r="J38297"/>
      <c r="K38297"/>
      <c r="L38297" s="172"/>
    </row>
    <row r="38298" spans="7:12" x14ac:dyDescent="0.15">
      <c r="G38298"/>
      <c r="H38298"/>
      <c r="I38298"/>
      <c r="J38298"/>
      <c r="K38298"/>
      <c r="L38298" s="172"/>
    </row>
    <row r="38299" spans="7:12" x14ac:dyDescent="0.15">
      <c r="G38299"/>
      <c r="H38299"/>
      <c r="I38299"/>
      <c r="J38299"/>
      <c r="K38299"/>
      <c r="L38299" s="172"/>
    </row>
    <row r="38300" spans="7:12" x14ac:dyDescent="0.15">
      <c r="G38300"/>
      <c r="H38300"/>
      <c r="I38300"/>
      <c r="J38300"/>
      <c r="K38300"/>
      <c r="L38300" s="172"/>
    </row>
    <row r="38301" spans="7:12" x14ac:dyDescent="0.15">
      <c r="G38301"/>
      <c r="H38301"/>
      <c r="I38301"/>
      <c r="J38301"/>
      <c r="K38301"/>
      <c r="L38301" s="172"/>
    </row>
    <row r="38302" spans="7:12" x14ac:dyDescent="0.15">
      <c r="G38302"/>
      <c r="H38302"/>
      <c r="I38302"/>
      <c r="J38302"/>
      <c r="K38302"/>
      <c r="L38302" s="172"/>
    </row>
    <row r="38303" spans="7:12" x14ac:dyDescent="0.15">
      <c r="G38303"/>
      <c r="H38303"/>
      <c r="I38303"/>
      <c r="J38303"/>
      <c r="K38303"/>
      <c r="L38303" s="172"/>
    </row>
    <row r="38304" spans="7:12" x14ac:dyDescent="0.15">
      <c r="G38304"/>
      <c r="H38304"/>
      <c r="I38304"/>
      <c r="J38304"/>
      <c r="K38304"/>
      <c r="L38304" s="172"/>
    </row>
    <row r="38305" spans="7:12" x14ac:dyDescent="0.15">
      <c r="G38305"/>
      <c r="H38305"/>
      <c r="I38305"/>
      <c r="J38305"/>
      <c r="K38305"/>
      <c r="L38305" s="172"/>
    </row>
    <row r="38306" spans="7:12" x14ac:dyDescent="0.15">
      <c r="G38306"/>
      <c r="H38306"/>
      <c r="I38306"/>
      <c r="J38306"/>
      <c r="K38306"/>
      <c r="L38306" s="172"/>
    </row>
    <row r="38307" spans="7:12" x14ac:dyDescent="0.15">
      <c r="G38307"/>
      <c r="H38307"/>
      <c r="I38307"/>
      <c r="J38307"/>
      <c r="K38307"/>
      <c r="L38307" s="172"/>
    </row>
    <row r="38308" spans="7:12" x14ac:dyDescent="0.15">
      <c r="G38308"/>
      <c r="H38308"/>
      <c r="I38308"/>
      <c r="J38308"/>
      <c r="K38308"/>
      <c r="L38308" s="172"/>
    </row>
    <row r="38309" spans="7:12" x14ac:dyDescent="0.15">
      <c r="G38309"/>
      <c r="H38309"/>
      <c r="I38309"/>
      <c r="J38309"/>
      <c r="K38309"/>
      <c r="L38309" s="172"/>
    </row>
    <row r="38310" spans="7:12" x14ac:dyDescent="0.15">
      <c r="G38310"/>
      <c r="H38310"/>
      <c r="I38310"/>
      <c r="J38310"/>
      <c r="K38310"/>
      <c r="L38310" s="172"/>
    </row>
    <row r="38311" spans="7:12" x14ac:dyDescent="0.15">
      <c r="G38311"/>
      <c r="H38311"/>
      <c r="I38311"/>
      <c r="J38311"/>
      <c r="K38311"/>
      <c r="L38311" s="172"/>
    </row>
    <row r="38312" spans="7:12" x14ac:dyDescent="0.15">
      <c r="G38312"/>
      <c r="H38312"/>
      <c r="I38312"/>
      <c r="J38312"/>
      <c r="K38312"/>
      <c r="L38312" s="172"/>
    </row>
    <row r="38313" spans="7:12" x14ac:dyDescent="0.15">
      <c r="G38313"/>
      <c r="H38313"/>
      <c r="I38313"/>
      <c r="J38313"/>
      <c r="K38313"/>
      <c r="L38313" s="172"/>
    </row>
    <row r="38314" spans="7:12" x14ac:dyDescent="0.15">
      <c r="G38314"/>
      <c r="H38314"/>
      <c r="I38314"/>
      <c r="J38314"/>
      <c r="K38314"/>
      <c r="L38314" s="172"/>
    </row>
    <row r="38315" spans="7:12" x14ac:dyDescent="0.15">
      <c r="G38315"/>
      <c r="H38315"/>
      <c r="I38315"/>
      <c r="J38315"/>
      <c r="K38315"/>
      <c r="L38315" s="172"/>
    </row>
    <row r="38316" spans="7:12" x14ac:dyDescent="0.15">
      <c r="G38316"/>
      <c r="H38316"/>
      <c r="I38316"/>
      <c r="J38316"/>
      <c r="K38316"/>
      <c r="L38316" s="172"/>
    </row>
    <row r="38317" spans="7:12" x14ac:dyDescent="0.15">
      <c r="G38317"/>
      <c r="H38317"/>
      <c r="I38317"/>
      <c r="J38317"/>
      <c r="K38317"/>
      <c r="L38317" s="172"/>
    </row>
    <row r="38318" spans="7:12" x14ac:dyDescent="0.15">
      <c r="G38318"/>
      <c r="H38318"/>
      <c r="I38318"/>
      <c r="J38318"/>
      <c r="K38318"/>
      <c r="L38318" s="172"/>
    </row>
    <row r="38319" spans="7:12" x14ac:dyDescent="0.15">
      <c r="G38319"/>
      <c r="H38319"/>
      <c r="I38319"/>
      <c r="J38319"/>
      <c r="K38319"/>
      <c r="L38319" s="172"/>
    </row>
    <row r="38320" spans="7:12" x14ac:dyDescent="0.15">
      <c r="G38320"/>
      <c r="H38320"/>
      <c r="I38320"/>
      <c r="J38320"/>
      <c r="K38320"/>
      <c r="L38320" s="172"/>
    </row>
    <row r="38321" spans="7:12" x14ac:dyDescent="0.15">
      <c r="G38321"/>
      <c r="H38321"/>
      <c r="I38321"/>
      <c r="J38321"/>
      <c r="K38321"/>
      <c r="L38321" s="172"/>
    </row>
    <row r="38322" spans="7:12" x14ac:dyDescent="0.15">
      <c r="G38322"/>
      <c r="H38322"/>
      <c r="I38322"/>
      <c r="J38322"/>
      <c r="K38322"/>
      <c r="L38322" s="172"/>
    </row>
    <row r="38323" spans="7:12" x14ac:dyDescent="0.15">
      <c r="G38323"/>
      <c r="H38323"/>
      <c r="I38323"/>
      <c r="J38323"/>
      <c r="K38323"/>
      <c r="L38323" s="172"/>
    </row>
    <row r="38324" spans="7:12" x14ac:dyDescent="0.15">
      <c r="G38324"/>
      <c r="H38324"/>
      <c r="I38324"/>
      <c r="J38324"/>
      <c r="K38324"/>
      <c r="L38324" s="172"/>
    </row>
    <row r="38325" spans="7:12" x14ac:dyDescent="0.15">
      <c r="G38325"/>
      <c r="H38325"/>
      <c r="I38325"/>
      <c r="J38325"/>
      <c r="K38325"/>
      <c r="L38325" s="172"/>
    </row>
    <row r="38326" spans="7:12" x14ac:dyDescent="0.15">
      <c r="G38326"/>
      <c r="H38326"/>
      <c r="I38326"/>
      <c r="J38326"/>
      <c r="K38326"/>
      <c r="L38326" s="172"/>
    </row>
    <row r="38327" spans="7:12" x14ac:dyDescent="0.15">
      <c r="G38327"/>
      <c r="H38327"/>
      <c r="I38327"/>
      <c r="J38327"/>
      <c r="K38327"/>
      <c r="L38327" s="172"/>
    </row>
    <row r="38328" spans="7:12" x14ac:dyDescent="0.15">
      <c r="G38328"/>
      <c r="H38328"/>
      <c r="I38328"/>
      <c r="J38328"/>
      <c r="K38328"/>
      <c r="L38328" s="172"/>
    </row>
    <row r="38329" spans="7:12" x14ac:dyDescent="0.15">
      <c r="G38329"/>
      <c r="H38329"/>
      <c r="I38329"/>
      <c r="J38329"/>
      <c r="K38329"/>
      <c r="L38329" s="172"/>
    </row>
    <row r="38330" spans="7:12" x14ac:dyDescent="0.15">
      <c r="G38330"/>
      <c r="H38330"/>
      <c r="I38330"/>
      <c r="J38330"/>
      <c r="K38330"/>
      <c r="L38330" s="172"/>
    </row>
    <row r="38331" spans="7:12" x14ac:dyDescent="0.15">
      <c r="G38331"/>
      <c r="H38331"/>
      <c r="I38331"/>
      <c r="J38331"/>
      <c r="K38331"/>
      <c r="L38331" s="172"/>
    </row>
    <row r="38332" spans="7:12" x14ac:dyDescent="0.15">
      <c r="G38332"/>
      <c r="H38332"/>
      <c r="I38332"/>
      <c r="J38332"/>
      <c r="K38332"/>
      <c r="L38332" s="172"/>
    </row>
    <row r="38333" spans="7:12" x14ac:dyDescent="0.15">
      <c r="G38333"/>
      <c r="H38333"/>
      <c r="I38333"/>
      <c r="J38333"/>
      <c r="K38333"/>
      <c r="L38333" s="172"/>
    </row>
    <row r="38334" spans="7:12" x14ac:dyDescent="0.15">
      <c r="G38334"/>
      <c r="H38334"/>
      <c r="I38334"/>
      <c r="J38334"/>
      <c r="K38334"/>
      <c r="L38334" s="172"/>
    </row>
    <row r="38335" spans="7:12" x14ac:dyDescent="0.15">
      <c r="G38335"/>
      <c r="H38335"/>
      <c r="I38335"/>
      <c r="J38335"/>
      <c r="K38335"/>
      <c r="L38335" s="172"/>
    </row>
    <row r="38336" spans="7:12" x14ac:dyDescent="0.15">
      <c r="G38336"/>
      <c r="H38336"/>
      <c r="I38336"/>
      <c r="J38336"/>
      <c r="K38336"/>
      <c r="L38336" s="172"/>
    </row>
    <row r="38337" spans="7:12" x14ac:dyDescent="0.15">
      <c r="G38337"/>
      <c r="H38337"/>
      <c r="I38337"/>
      <c r="J38337"/>
      <c r="K38337"/>
      <c r="L38337" s="172"/>
    </row>
    <row r="38338" spans="7:12" x14ac:dyDescent="0.15">
      <c r="G38338"/>
      <c r="H38338"/>
      <c r="I38338"/>
      <c r="J38338"/>
      <c r="K38338"/>
      <c r="L38338" s="172"/>
    </row>
    <row r="38339" spans="7:12" x14ac:dyDescent="0.15">
      <c r="G38339"/>
      <c r="H38339"/>
      <c r="I38339"/>
      <c r="J38339"/>
      <c r="K38339"/>
      <c r="L38339" s="172"/>
    </row>
    <row r="38340" spans="7:12" x14ac:dyDescent="0.15">
      <c r="G38340"/>
      <c r="H38340"/>
      <c r="I38340"/>
      <c r="J38340"/>
      <c r="K38340"/>
      <c r="L38340" s="172"/>
    </row>
    <row r="38341" spans="7:12" x14ac:dyDescent="0.15">
      <c r="G38341"/>
      <c r="H38341"/>
      <c r="I38341"/>
      <c r="J38341"/>
      <c r="K38341"/>
      <c r="L38341" s="172"/>
    </row>
    <row r="38342" spans="7:12" x14ac:dyDescent="0.15">
      <c r="G38342"/>
      <c r="H38342"/>
      <c r="I38342"/>
      <c r="J38342"/>
      <c r="K38342"/>
      <c r="L38342" s="172"/>
    </row>
    <row r="38343" spans="7:12" x14ac:dyDescent="0.15">
      <c r="G38343"/>
      <c r="H38343"/>
      <c r="I38343"/>
      <c r="J38343"/>
      <c r="K38343"/>
      <c r="L38343" s="172"/>
    </row>
    <row r="38344" spans="7:12" x14ac:dyDescent="0.15">
      <c r="G38344"/>
      <c r="H38344"/>
      <c r="I38344"/>
      <c r="J38344"/>
      <c r="K38344"/>
      <c r="L38344" s="172"/>
    </row>
    <row r="38345" spans="7:12" x14ac:dyDescent="0.15">
      <c r="G38345"/>
      <c r="H38345"/>
      <c r="I38345"/>
      <c r="J38345"/>
      <c r="K38345"/>
      <c r="L38345" s="172"/>
    </row>
    <row r="38346" spans="7:12" x14ac:dyDescent="0.15">
      <c r="G38346"/>
      <c r="H38346"/>
      <c r="I38346"/>
      <c r="J38346"/>
      <c r="K38346"/>
      <c r="L38346" s="172"/>
    </row>
    <row r="38347" spans="7:12" x14ac:dyDescent="0.15">
      <c r="G38347"/>
      <c r="H38347"/>
      <c r="I38347"/>
      <c r="J38347"/>
      <c r="K38347"/>
      <c r="L38347" s="172"/>
    </row>
    <row r="38348" spans="7:12" x14ac:dyDescent="0.15">
      <c r="G38348"/>
      <c r="H38348"/>
      <c r="I38348"/>
      <c r="J38348"/>
      <c r="K38348"/>
      <c r="L38348" s="172"/>
    </row>
    <row r="38349" spans="7:12" x14ac:dyDescent="0.15">
      <c r="G38349"/>
      <c r="H38349"/>
      <c r="I38349"/>
      <c r="J38349"/>
      <c r="K38349"/>
      <c r="L38349" s="172"/>
    </row>
    <row r="38350" spans="7:12" x14ac:dyDescent="0.15">
      <c r="G38350"/>
      <c r="H38350"/>
      <c r="I38350"/>
      <c r="J38350"/>
      <c r="K38350"/>
      <c r="L38350" s="172"/>
    </row>
    <row r="38351" spans="7:12" x14ac:dyDescent="0.15">
      <c r="G38351"/>
      <c r="H38351"/>
      <c r="I38351"/>
      <c r="J38351"/>
      <c r="K38351"/>
      <c r="L38351" s="172"/>
    </row>
    <row r="38352" spans="7:12" x14ac:dyDescent="0.15">
      <c r="G38352"/>
      <c r="H38352"/>
      <c r="I38352"/>
      <c r="J38352"/>
      <c r="K38352"/>
      <c r="L38352" s="172"/>
    </row>
    <row r="38353" spans="7:12" x14ac:dyDescent="0.15">
      <c r="G38353"/>
      <c r="H38353"/>
      <c r="I38353"/>
      <c r="J38353"/>
      <c r="K38353"/>
      <c r="L38353" s="172"/>
    </row>
    <row r="38354" spans="7:12" x14ac:dyDescent="0.15">
      <c r="G38354"/>
      <c r="H38354"/>
      <c r="I38354"/>
      <c r="J38354"/>
      <c r="K38354"/>
      <c r="L38354" s="172"/>
    </row>
    <row r="38355" spans="7:12" x14ac:dyDescent="0.15">
      <c r="G38355"/>
      <c r="H38355"/>
      <c r="I38355"/>
      <c r="J38355"/>
      <c r="K38355"/>
      <c r="L38355" s="172"/>
    </row>
    <row r="38356" spans="7:12" x14ac:dyDescent="0.15">
      <c r="G38356"/>
      <c r="H38356"/>
      <c r="I38356"/>
      <c r="J38356"/>
      <c r="K38356"/>
      <c r="L38356" s="172"/>
    </row>
    <row r="38357" spans="7:12" x14ac:dyDescent="0.15">
      <c r="G38357"/>
      <c r="H38357"/>
      <c r="I38357"/>
      <c r="J38357"/>
      <c r="K38357"/>
      <c r="L38357" s="172"/>
    </row>
    <row r="38358" spans="7:12" x14ac:dyDescent="0.15">
      <c r="G38358"/>
      <c r="H38358"/>
      <c r="I38358"/>
      <c r="J38358"/>
      <c r="K38358"/>
      <c r="L38358" s="172"/>
    </row>
    <row r="38359" spans="7:12" x14ac:dyDescent="0.15">
      <c r="G38359"/>
      <c r="H38359"/>
      <c r="I38359"/>
      <c r="J38359"/>
      <c r="K38359"/>
      <c r="L38359" s="172"/>
    </row>
    <row r="38360" spans="7:12" x14ac:dyDescent="0.15">
      <c r="G38360"/>
      <c r="H38360"/>
      <c r="I38360"/>
      <c r="J38360"/>
      <c r="K38360"/>
      <c r="L38360" s="172"/>
    </row>
    <row r="38361" spans="7:12" x14ac:dyDescent="0.15">
      <c r="G38361"/>
      <c r="H38361"/>
      <c r="I38361"/>
      <c r="J38361"/>
      <c r="K38361"/>
      <c r="L38361" s="172"/>
    </row>
    <row r="38362" spans="7:12" x14ac:dyDescent="0.15">
      <c r="G38362"/>
      <c r="H38362"/>
      <c r="I38362"/>
      <c r="J38362"/>
      <c r="K38362"/>
      <c r="L38362" s="172"/>
    </row>
    <row r="38363" spans="7:12" x14ac:dyDescent="0.15">
      <c r="G38363"/>
      <c r="H38363"/>
      <c r="I38363"/>
      <c r="J38363"/>
      <c r="K38363"/>
      <c r="L38363" s="172"/>
    </row>
    <row r="38364" spans="7:12" x14ac:dyDescent="0.15">
      <c r="G38364"/>
      <c r="H38364"/>
      <c r="I38364"/>
      <c r="J38364"/>
      <c r="K38364"/>
      <c r="L38364" s="172"/>
    </row>
    <row r="38365" spans="7:12" x14ac:dyDescent="0.15">
      <c r="G38365"/>
      <c r="H38365"/>
      <c r="I38365"/>
      <c r="J38365"/>
      <c r="K38365"/>
      <c r="L38365" s="172"/>
    </row>
    <row r="38366" spans="7:12" x14ac:dyDescent="0.15">
      <c r="G38366"/>
      <c r="H38366"/>
      <c r="I38366"/>
      <c r="J38366"/>
      <c r="K38366"/>
      <c r="L38366" s="172"/>
    </row>
    <row r="38367" spans="7:12" x14ac:dyDescent="0.15">
      <c r="G38367"/>
      <c r="H38367"/>
      <c r="I38367"/>
      <c r="J38367"/>
      <c r="K38367"/>
      <c r="L38367" s="172"/>
    </row>
    <row r="38368" spans="7:12" x14ac:dyDescent="0.15">
      <c r="G38368"/>
      <c r="H38368"/>
      <c r="I38368"/>
      <c r="J38368"/>
      <c r="K38368"/>
      <c r="L38368" s="172"/>
    </row>
    <row r="38369" spans="7:12" x14ac:dyDescent="0.15">
      <c r="G38369"/>
      <c r="H38369"/>
      <c r="I38369"/>
      <c r="J38369"/>
      <c r="K38369"/>
      <c r="L38369" s="172"/>
    </row>
    <row r="38370" spans="7:12" x14ac:dyDescent="0.15">
      <c r="G38370"/>
      <c r="H38370"/>
      <c r="I38370"/>
      <c r="J38370"/>
      <c r="K38370"/>
      <c r="L38370" s="172"/>
    </row>
    <row r="38371" spans="7:12" x14ac:dyDescent="0.15">
      <c r="G38371"/>
      <c r="H38371"/>
      <c r="I38371"/>
      <c r="J38371"/>
      <c r="K38371"/>
      <c r="L38371" s="172"/>
    </row>
    <row r="38372" spans="7:12" x14ac:dyDescent="0.15">
      <c r="G38372"/>
      <c r="H38372"/>
      <c r="I38372"/>
      <c r="J38372"/>
      <c r="K38372"/>
      <c r="L38372" s="172"/>
    </row>
    <row r="38373" spans="7:12" x14ac:dyDescent="0.15">
      <c r="G38373"/>
      <c r="H38373"/>
      <c r="I38373"/>
      <c r="J38373"/>
      <c r="K38373"/>
      <c r="L38373" s="172"/>
    </row>
    <row r="38374" spans="7:12" x14ac:dyDescent="0.15">
      <c r="G38374"/>
      <c r="H38374"/>
      <c r="I38374"/>
      <c r="J38374"/>
      <c r="K38374"/>
      <c r="L38374" s="172"/>
    </row>
    <row r="38375" spans="7:12" x14ac:dyDescent="0.15">
      <c r="G38375"/>
      <c r="H38375"/>
      <c r="I38375"/>
      <c r="J38375"/>
      <c r="K38375"/>
      <c r="L38375" s="172"/>
    </row>
    <row r="38376" spans="7:12" x14ac:dyDescent="0.15">
      <c r="G38376"/>
      <c r="H38376"/>
      <c r="I38376"/>
      <c r="J38376"/>
      <c r="K38376"/>
      <c r="L38376" s="172"/>
    </row>
    <row r="38377" spans="7:12" x14ac:dyDescent="0.15">
      <c r="G38377"/>
      <c r="H38377"/>
      <c r="I38377"/>
      <c r="J38377"/>
      <c r="K38377"/>
      <c r="L38377" s="172"/>
    </row>
    <row r="38378" spans="7:12" x14ac:dyDescent="0.15">
      <c r="G38378"/>
      <c r="H38378"/>
      <c r="I38378"/>
      <c r="J38378"/>
      <c r="K38378"/>
      <c r="L38378" s="172"/>
    </row>
    <row r="38379" spans="7:12" x14ac:dyDescent="0.15">
      <c r="G38379"/>
      <c r="H38379"/>
      <c r="I38379"/>
      <c r="J38379"/>
      <c r="K38379"/>
      <c r="L38379" s="172"/>
    </row>
    <row r="38380" spans="7:12" x14ac:dyDescent="0.15">
      <c r="G38380"/>
      <c r="H38380"/>
      <c r="I38380"/>
      <c r="J38380"/>
      <c r="K38380"/>
      <c r="L38380" s="172"/>
    </row>
    <row r="38381" spans="7:12" x14ac:dyDescent="0.15">
      <c r="G38381"/>
      <c r="H38381"/>
      <c r="I38381"/>
      <c r="J38381"/>
      <c r="K38381"/>
      <c r="L38381" s="172"/>
    </row>
    <row r="38382" spans="7:12" x14ac:dyDescent="0.15">
      <c r="G38382"/>
      <c r="H38382"/>
      <c r="I38382"/>
      <c r="J38382"/>
      <c r="K38382"/>
      <c r="L38382" s="172"/>
    </row>
    <row r="38383" spans="7:12" x14ac:dyDescent="0.15">
      <c r="G38383"/>
      <c r="H38383"/>
      <c r="I38383"/>
      <c r="J38383"/>
      <c r="K38383"/>
      <c r="L38383" s="172"/>
    </row>
    <row r="38384" spans="7:12" x14ac:dyDescent="0.15">
      <c r="G38384"/>
      <c r="H38384"/>
      <c r="I38384"/>
      <c r="J38384"/>
      <c r="K38384"/>
      <c r="L38384" s="172"/>
    </row>
    <row r="38385" spans="7:12" x14ac:dyDescent="0.15">
      <c r="G38385"/>
      <c r="H38385"/>
      <c r="I38385"/>
      <c r="J38385"/>
      <c r="K38385"/>
      <c r="L38385" s="172"/>
    </row>
    <row r="38386" spans="7:12" x14ac:dyDescent="0.15">
      <c r="G38386"/>
      <c r="H38386"/>
      <c r="I38386"/>
      <c r="J38386"/>
      <c r="K38386"/>
      <c r="L38386" s="172"/>
    </row>
    <row r="38387" spans="7:12" x14ac:dyDescent="0.15">
      <c r="G38387"/>
      <c r="H38387"/>
      <c r="I38387"/>
      <c r="J38387"/>
      <c r="K38387"/>
      <c r="L38387" s="172"/>
    </row>
    <row r="38388" spans="7:12" x14ac:dyDescent="0.15">
      <c r="G38388"/>
      <c r="H38388"/>
      <c r="I38388"/>
      <c r="J38388"/>
      <c r="K38388"/>
      <c r="L38388" s="172"/>
    </row>
    <row r="38389" spans="7:12" x14ac:dyDescent="0.15">
      <c r="G38389"/>
      <c r="H38389"/>
      <c r="I38389"/>
      <c r="J38389"/>
      <c r="K38389"/>
      <c r="L38389" s="172"/>
    </row>
    <row r="38390" spans="7:12" x14ac:dyDescent="0.15">
      <c r="G38390"/>
      <c r="H38390"/>
      <c r="I38390"/>
      <c r="J38390"/>
      <c r="K38390"/>
      <c r="L38390" s="172"/>
    </row>
    <row r="38391" spans="7:12" x14ac:dyDescent="0.15">
      <c r="G38391"/>
      <c r="H38391"/>
      <c r="I38391"/>
      <c r="J38391"/>
      <c r="K38391"/>
      <c r="L38391" s="172"/>
    </row>
    <row r="38392" spans="7:12" x14ac:dyDescent="0.15">
      <c r="G38392"/>
      <c r="H38392"/>
      <c r="I38392"/>
      <c r="J38392"/>
      <c r="K38392"/>
      <c r="L38392" s="172"/>
    </row>
    <row r="38393" spans="7:12" x14ac:dyDescent="0.15">
      <c r="G38393"/>
      <c r="H38393"/>
      <c r="I38393"/>
      <c r="J38393"/>
      <c r="K38393"/>
      <c r="L38393" s="172"/>
    </row>
    <row r="38394" spans="7:12" x14ac:dyDescent="0.15">
      <c r="G38394"/>
      <c r="H38394"/>
      <c r="I38394"/>
      <c r="J38394"/>
      <c r="K38394"/>
      <c r="L38394" s="172"/>
    </row>
    <row r="38395" spans="7:12" x14ac:dyDescent="0.15">
      <c r="G38395"/>
      <c r="H38395"/>
      <c r="I38395"/>
      <c r="J38395"/>
      <c r="K38395"/>
      <c r="L38395" s="172"/>
    </row>
    <row r="38396" spans="7:12" x14ac:dyDescent="0.15">
      <c r="G38396"/>
      <c r="H38396"/>
      <c r="I38396"/>
      <c r="J38396"/>
      <c r="K38396"/>
      <c r="L38396" s="172"/>
    </row>
    <row r="38397" spans="7:12" x14ac:dyDescent="0.15">
      <c r="G38397"/>
      <c r="H38397"/>
      <c r="I38397"/>
      <c r="J38397"/>
      <c r="K38397"/>
      <c r="L38397" s="172"/>
    </row>
    <row r="38398" spans="7:12" x14ac:dyDescent="0.15">
      <c r="G38398"/>
      <c r="H38398"/>
      <c r="I38398"/>
      <c r="J38398"/>
      <c r="K38398"/>
      <c r="L38398" s="172"/>
    </row>
    <row r="38399" spans="7:12" x14ac:dyDescent="0.15">
      <c r="G38399"/>
      <c r="H38399"/>
      <c r="I38399"/>
      <c r="J38399"/>
      <c r="K38399"/>
      <c r="L38399" s="172"/>
    </row>
    <row r="38400" spans="7:12" x14ac:dyDescent="0.15">
      <c r="G38400"/>
      <c r="H38400"/>
      <c r="I38400"/>
      <c r="J38400"/>
      <c r="K38400"/>
      <c r="L38400" s="172"/>
    </row>
    <row r="38401" spans="7:12" x14ac:dyDescent="0.15">
      <c r="G38401"/>
      <c r="H38401"/>
      <c r="I38401"/>
      <c r="J38401"/>
      <c r="K38401"/>
      <c r="L38401" s="172"/>
    </row>
    <row r="38402" spans="7:12" x14ac:dyDescent="0.15">
      <c r="G38402"/>
      <c r="H38402"/>
      <c r="I38402"/>
      <c r="J38402"/>
      <c r="K38402"/>
      <c r="L38402" s="172"/>
    </row>
    <row r="38403" spans="7:12" x14ac:dyDescent="0.15">
      <c r="G38403"/>
      <c r="H38403"/>
      <c r="I38403"/>
      <c r="J38403"/>
      <c r="K38403"/>
      <c r="L38403" s="172"/>
    </row>
    <row r="38404" spans="7:12" x14ac:dyDescent="0.15">
      <c r="G38404"/>
      <c r="H38404"/>
      <c r="I38404"/>
      <c r="J38404"/>
      <c r="K38404"/>
      <c r="L38404" s="172"/>
    </row>
    <row r="38405" spans="7:12" x14ac:dyDescent="0.15">
      <c r="G38405"/>
      <c r="H38405"/>
      <c r="I38405"/>
      <c r="J38405"/>
      <c r="K38405"/>
      <c r="L38405" s="172"/>
    </row>
    <row r="38406" spans="7:12" x14ac:dyDescent="0.15">
      <c r="G38406"/>
      <c r="H38406"/>
      <c r="I38406"/>
      <c r="J38406"/>
      <c r="K38406"/>
      <c r="L38406" s="172"/>
    </row>
    <row r="38407" spans="7:12" x14ac:dyDescent="0.15">
      <c r="G38407"/>
      <c r="H38407"/>
      <c r="I38407"/>
      <c r="J38407"/>
      <c r="K38407"/>
      <c r="L38407" s="172"/>
    </row>
    <row r="38408" spans="7:12" x14ac:dyDescent="0.15">
      <c r="G38408"/>
      <c r="H38408"/>
      <c r="I38408"/>
      <c r="J38408"/>
      <c r="K38408"/>
      <c r="L38408" s="172"/>
    </row>
    <row r="38409" spans="7:12" x14ac:dyDescent="0.15">
      <c r="G38409"/>
      <c r="H38409"/>
      <c r="I38409"/>
      <c r="J38409"/>
      <c r="K38409"/>
      <c r="L38409" s="172"/>
    </row>
    <row r="38410" spans="7:12" x14ac:dyDescent="0.15">
      <c r="G38410"/>
      <c r="H38410"/>
      <c r="I38410"/>
      <c r="J38410"/>
      <c r="K38410"/>
      <c r="L38410" s="172"/>
    </row>
    <row r="38411" spans="7:12" x14ac:dyDescent="0.15">
      <c r="G38411"/>
      <c r="H38411"/>
      <c r="I38411"/>
      <c r="J38411"/>
      <c r="K38411"/>
      <c r="L38411" s="172"/>
    </row>
    <row r="38412" spans="7:12" x14ac:dyDescent="0.15">
      <c r="G38412"/>
      <c r="H38412"/>
      <c r="I38412"/>
      <c r="J38412"/>
      <c r="K38412"/>
      <c r="L38412" s="172"/>
    </row>
    <row r="38413" spans="7:12" x14ac:dyDescent="0.15">
      <c r="G38413"/>
      <c r="H38413"/>
      <c r="I38413"/>
      <c r="J38413"/>
      <c r="K38413"/>
      <c r="L38413" s="172"/>
    </row>
    <row r="38414" spans="7:12" x14ac:dyDescent="0.15">
      <c r="G38414"/>
      <c r="H38414"/>
      <c r="I38414"/>
      <c r="J38414"/>
      <c r="K38414"/>
      <c r="L38414" s="172"/>
    </row>
    <row r="38415" spans="7:12" x14ac:dyDescent="0.15">
      <c r="G38415"/>
      <c r="H38415"/>
      <c r="I38415"/>
      <c r="J38415"/>
      <c r="K38415"/>
      <c r="L38415" s="172"/>
    </row>
    <row r="38416" spans="7:12" x14ac:dyDescent="0.15">
      <c r="G38416"/>
      <c r="H38416"/>
      <c r="I38416"/>
      <c r="J38416"/>
      <c r="K38416"/>
      <c r="L38416" s="172"/>
    </row>
    <row r="38417" spans="7:12" x14ac:dyDescent="0.15">
      <c r="G38417"/>
      <c r="H38417"/>
      <c r="I38417"/>
      <c r="J38417"/>
      <c r="K38417"/>
      <c r="L38417" s="172"/>
    </row>
    <row r="38418" spans="7:12" x14ac:dyDescent="0.15">
      <c r="G38418"/>
      <c r="H38418"/>
      <c r="I38418"/>
      <c r="J38418"/>
      <c r="K38418"/>
      <c r="L38418" s="172"/>
    </row>
    <row r="38419" spans="7:12" x14ac:dyDescent="0.15">
      <c r="G38419"/>
      <c r="H38419"/>
      <c r="I38419"/>
      <c r="J38419"/>
      <c r="K38419"/>
      <c r="L38419" s="172"/>
    </row>
    <row r="38420" spans="7:12" x14ac:dyDescent="0.15">
      <c r="G38420"/>
      <c r="H38420"/>
      <c r="I38420"/>
      <c r="J38420"/>
      <c r="K38420"/>
      <c r="L38420" s="172"/>
    </row>
    <row r="38421" spans="7:12" x14ac:dyDescent="0.15">
      <c r="G38421"/>
      <c r="H38421"/>
      <c r="I38421"/>
      <c r="J38421"/>
      <c r="K38421"/>
      <c r="L38421" s="172"/>
    </row>
    <row r="38422" spans="7:12" x14ac:dyDescent="0.15">
      <c r="G38422"/>
      <c r="H38422"/>
      <c r="I38422"/>
      <c r="J38422"/>
      <c r="K38422"/>
      <c r="L38422" s="172"/>
    </row>
    <row r="38423" spans="7:12" x14ac:dyDescent="0.15">
      <c r="G38423"/>
      <c r="H38423"/>
      <c r="I38423"/>
      <c r="J38423"/>
      <c r="K38423"/>
      <c r="L38423" s="172"/>
    </row>
    <row r="38424" spans="7:12" x14ac:dyDescent="0.15">
      <c r="G38424"/>
      <c r="H38424"/>
      <c r="I38424"/>
      <c r="J38424"/>
      <c r="K38424"/>
      <c r="L38424" s="172"/>
    </row>
    <row r="38425" spans="7:12" x14ac:dyDescent="0.15">
      <c r="G38425"/>
      <c r="H38425"/>
      <c r="I38425"/>
      <c r="J38425"/>
      <c r="K38425"/>
      <c r="L38425" s="172"/>
    </row>
    <row r="38426" spans="7:12" x14ac:dyDescent="0.15">
      <c r="G38426"/>
      <c r="H38426"/>
      <c r="I38426"/>
      <c r="J38426"/>
      <c r="K38426"/>
      <c r="L38426" s="172"/>
    </row>
    <row r="38427" spans="7:12" x14ac:dyDescent="0.15">
      <c r="G38427"/>
      <c r="H38427"/>
      <c r="I38427"/>
      <c r="J38427"/>
      <c r="K38427"/>
      <c r="L38427" s="172"/>
    </row>
    <row r="38428" spans="7:12" x14ac:dyDescent="0.15">
      <c r="G38428"/>
      <c r="H38428"/>
      <c r="I38428"/>
      <c r="J38428"/>
      <c r="K38428"/>
      <c r="L38428" s="172"/>
    </row>
    <row r="38429" spans="7:12" x14ac:dyDescent="0.15">
      <c r="G38429"/>
      <c r="H38429"/>
      <c r="I38429"/>
      <c r="J38429"/>
      <c r="K38429"/>
      <c r="L38429" s="172"/>
    </row>
    <row r="38430" spans="7:12" x14ac:dyDescent="0.15">
      <c r="G38430"/>
      <c r="H38430"/>
      <c r="I38430"/>
      <c r="J38430"/>
      <c r="K38430"/>
      <c r="L38430" s="172"/>
    </row>
    <row r="38431" spans="7:12" x14ac:dyDescent="0.15">
      <c r="G38431"/>
      <c r="H38431"/>
      <c r="I38431"/>
      <c r="J38431"/>
      <c r="K38431"/>
      <c r="L38431" s="172"/>
    </row>
    <row r="38432" spans="7:12" x14ac:dyDescent="0.15">
      <c r="G38432"/>
      <c r="H38432"/>
      <c r="I38432"/>
      <c r="J38432"/>
      <c r="K38432"/>
      <c r="L38432" s="172"/>
    </row>
    <row r="38433" spans="7:12" x14ac:dyDescent="0.15">
      <c r="G38433"/>
      <c r="H38433"/>
      <c r="I38433"/>
      <c r="J38433"/>
      <c r="K38433"/>
      <c r="L38433" s="172"/>
    </row>
    <row r="38434" spans="7:12" x14ac:dyDescent="0.15">
      <c r="G38434"/>
      <c r="H38434"/>
      <c r="I38434"/>
      <c r="J38434"/>
      <c r="K38434"/>
      <c r="L38434" s="172"/>
    </row>
    <row r="38435" spans="7:12" x14ac:dyDescent="0.15">
      <c r="G38435"/>
      <c r="H38435"/>
      <c r="I38435"/>
      <c r="J38435"/>
      <c r="K38435"/>
      <c r="L38435" s="172"/>
    </row>
    <row r="38436" spans="7:12" x14ac:dyDescent="0.15">
      <c r="G38436"/>
      <c r="H38436"/>
      <c r="I38436"/>
      <c r="J38436"/>
      <c r="K38436"/>
      <c r="L38436" s="172"/>
    </row>
    <row r="38437" spans="7:12" x14ac:dyDescent="0.15">
      <c r="G38437"/>
      <c r="H38437"/>
      <c r="I38437"/>
      <c r="J38437"/>
      <c r="K38437"/>
      <c r="L38437" s="172"/>
    </row>
    <row r="38438" spans="7:12" x14ac:dyDescent="0.15">
      <c r="G38438"/>
      <c r="H38438"/>
      <c r="I38438"/>
      <c r="J38438"/>
      <c r="K38438"/>
      <c r="L38438" s="172"/>
    </row>
    <row r="38439" spans="7:12" x14ac:dyDescent="0.15">
      <c r="G38439"/>
      <c r="H38439"/>
      <c r="I38439"/>
      <c r="J38439"/>
      <c r="K38439"/>
      <c r="L38439" s="172"/>
    </row>
    <row r="38440" spans="7:12" x14ac:dyDescent="0.15">
      <c r="G38440"/>
      <c r="H38440"/>
      <c r="I38440"/>
      <c r="J38440"/>
      <c r="K38440"/>
      <c r="L38440" s="172"/>
    </row>
    <row r="38441" spans="7:12" x14ac:dyDescent="0.15">
      <c r="G38441"/>
      <c r="H38441"/>
      <c r="I38441"/>
      <c r="J38441"/>
      <c r="K38441"/>
      <c r="L38441" s="172"/>
    </row>
    <row r="38442" spans="7:12" x14ac:dyDescent="0.15">
      <c r="G38442"/>
      <c r="H38442"/>
      <c r="I38442"/>
      <c r="J38442"/>
      <c r="K38442"/>
      <c r="L38442" s="172"/>
    </row>
    <row r="38443" spans="7:12" x14ac:dyDescent="0.15">
      <c r="G38443"/>
      <c r="H38443"/>
      <c r="I38443"/>
      <c r="J38443"/>
      <c r="K38443"/>
      <c r="L38443" s="172"/>
    </row>
    <row r="38444" spans="7:12" x14ac:dyDescent="0.15">
      <c r="G38444"/>
      <c r="H38444"/>
      <c r="I38444"/>
      <c r="J38444"/>
      <c r="K38444"/>
      <c r="L38444" s="172"/>
    </row>
    <row r="38445" spans="7:12" x14ac:dyDescent="0.15">
      <c r="G38445"/>
      <c r="H38445"/>
      <c r="I38445"/>
      <c r="J38445"/>
      <c r="K38445"/>
      <c r="L38445" s="172"/>
    </row>
    <row r="38446" spans="7:12" x14ac:dyDescent="0.15">
      <c r="G38446"/>
      <c r="H38446"/>
      <c r="I38446"/>
      <c r="J38446"/>
      <c r="K38446"/>
      <c r="L38446" s="172"/>
    </row>
    <row r="38447" spans="7:12" x14ac:dyDescent="0.15">
      <c r="G38447"/>
      <c r="H38447"/>
      <c r="I38447"/>
      <c r="J38447"/>
      <c r="K38447"/>
      <c r="L38447" s="172"/>
    </row>
    <row r="38448" spans="7:12" x14ac:dyDescent="0.15">
      <c r="G38448"/>
      <c r="H38448"/>
      <c r="I38448"/>
      <c r="J38448"/>
      <c r="K38448"/>
      <c r="L38448" s="172"/>
    </row>
    <row r="38449" spans="7:12" x14ac:dyDescent="0.15">
      <c r="G38449"/>
      <c r="H38449"/>
      <c r="I38449"/>
      <c r="J38449"/>
      <c r="K38449"/>
      <c r="L38449" s="172"/>
    </row>
    <row r="38450" spans="7:12" x14ac:dyDescent="0.15">
      <c r="G38450"/>
      <c r="H38450"/>
      <c r="I38450"/>
      <c r="J38450"/>
      <c r="K38450"/>
      <c r="L38450" s="172"/>
    </row>
    <row r="38451" spans="7:12" x14ac:dyDescent="0.15">
      <c r="G38451"/>
      <c r="H38451"/>
      <c r="I38451"/>
      <c r="J38451"/>
      <c r="K38451"/>
      <c r="L38451" s="172"/>
    </row>
    <row r="38452" spans="7:12" x14ac:dyDescent="0.15">
      <c r="G38452"/>
      <c r="H38452"/>
      <c r="I38452"/>
      <c r="J38452"/>
      <c r="K38452"/>
      <c r="L38452" s="172"/>
    </row>
    <row r="38453" spans="7:12" x14ac:dyDescent="0.15">
      <c r="G38453"/>
      <c r="H38453"/>
      <c r="I38453"/>
      <c r="J38453"/>
      <c r="K38453"/>
      <c r="L38453" s="172"/>
    </row>
    <row r="38454" spans="7:12" x14ac:dyDescent="0.15">
      <c r="G38454"/>
      <c r="H38454"/>
      <c r="I38454"/>
      <c r="J38454"/>
      <c r="K38454"/>
      <c r="L38454" s="172"/>
    </row>
    <row r="38455" spans="7:12" x14ac:dyDescent="0.15">
      <c r="G38455"/>
      <c r="H38455"/>
      <c r="I38455"/>
      <c r="J38455"/>
      <c r="K38455"/>
      <c r="L38455" s="172"/>
    </row>
    <row r="38456" spans="7:12" x14ac:dyDescent="0.15">
      <c r="G38456"/>
      <c r="H38456"/>
      <c r="I38456"/>
      <c r="J38456"/>
      <c r="K38456"/>
      <c r="L38456" s="172"/>
    </row>
    <row r="38457" spans="7:12" x14ac:dyDescent="0.15">
      <c r="G38457"/>
      <c r="H38457"/>
      <c r="I38457"/>
      <c r="J38457"/>
      <c r="K38457"/>
      <c r="L38457" s="172"/>
    </row>
    <row r="38458" spans="7:12" x14ac:dyDescent="0.15">
      <c r="G38458"/>
      <c r="H38458"/>
      <c r="I38458"/>
      <c r="J38458"/>
      <c r="K38458"/>
      <c r="L38458" s="172"/>
    </row>
    <row r="38459" spans="7:12" x14ac:dyDescent="0.15">
      <c r="G38459"/>
      <c r="H38459"/>
      <c r="I38459"/>
      <c r="J38459"/>
      <c r="K38459"/>
      <c r="L38459" s="172"/>
    </row>
    <row r="38460" spans="7:12" x14ac:dyDescent="0.15">
      <c r="G38460"/>
      <c r="H38460"/>
      <c r="I38460"/>
      <c r="J38460"/>
      <c r="K38460"/>
      <c r="L38460" s="172"/>
    </row>
    <row r="38461" spans="7:12" x14ac:dyDescent="0.15">
      <c r="G38461"/>
      <c r="H38461"/>
      <c r="I38461"/>
      <c r="J38461"/>
      <c r="K38461"/>
      <c r="L38461" s="172"/>
    </row>
    <row r="38462" spans="7:12" x14ac:dyDescent="0.15">
      <c r="G38462"/>
      <c r="H38462"/>
      <c r="I38462"/>
      <c r="J38462"/>
      <c r="K38462"/>
      <c r="L38462" s="172"/>
    </row>
    <row r="38463" spans="7:12" x14ac:dyDescent="0.15">
      <c r="G38463"/>
      <c r="H38463"/>
      <c r="I38463"/>
      <c r="J38463"/>
      <c r="K38463"/>
      <c r="L38463" s="172"/>
    </row>
    <row r="38464" spans="7:12" x14ac:dyDescent="0.15">
      <c r="G38464"/>
      <c r="H38464"/>
      <c r="I38464"/>
      <c r="J38464"/>
      <c r="K38464"/>
      <c r="L38464" s="172"/>
    </row>
    <row r="38465" spans="7:12" x14ac:dyDescent="0.15">
      <c r="G38465"/>
      <c r="H38465"/>
      <c r="I38465"/>
      <c r="J38465"/>
      <c r="K38465"/>
      <c r="L38465" s="172"/>
    </row>
    <row r="38466" spans="7:12" x14ac:dyDescent="0.15">
      <c r="G38466"/>
      <c r="H38466"/>
      <c r="I38466"/>
      <c r="J38466"/>
      <c r="K38466"/>
      <c r="L38466" s="172"/>
    </row>
    <row r="38467" spans="7:12" x14ac:dyDescent="0.15">
      <c r="G38467"/>
      <c r="H38467"/>
      <c r="I38467"/>
      <c r="J38467"/>
      <c r="K38467"/>
      <c r="L38467" s="172"/>
    </row>
    <row r="38468" spans="7:12" x14ac:dyDescent="0.15">
      <c r="G38468"/>
      <c r="H38468"/>
      <c r="I38468"/>
      <c r="J38468"/>
      <c r="K38468"/>
      <c r="L38468" s="172"/>
    </row>
    <row r="38469" spans="7:12" x14ac:dyDescent="0.15">
      <c r="G38469"/>
      <c r="H38469"/>
      <c r="I38469"/>
      <c r="J38469"/>
      <c r="K38469"/>
      <c r="L38469" s="172"/>
    </row>
    <row r="38470" spans="7:12" x14ac:dyDescent="0.15">
      <c r="G38470"/>
      <c r="H38470"/>
      <c r="I38470"/>
      <c r="J38470"/>
      <c r="K38470"/>
      <c r="L38470" s="172"/>
    </row>
    <row r="38471" spans="7:12" x14ac:dyDescent="0.15">
      <c r="G38471"/>
      <c r="H38471"/>
      <c r="I38471"/>
      <c r="J38471"/>
      <c r="K38471"/>
      <c r="L38471" s="172"/>
    </row>
    <row r="38472" spans="7:12" x14ac:dyDescent="0.15">
      <c r="G38472"/>
      <c r="H38472"/>
      <c r="I38472"/>
      <c r="J38472"/>
      <c r="K38472"/>
      <c r="L38472" s="172"/>
    </row>
    <row r="38473" spans="7:12" x14ac:dyDescent="0.15">
      <c r="G38473"/>
      <c r="H38473"/>
      <c r="I38473"/>
      <c r="J38473"/>
      <c r="K38473"/>
      <c r="L38473" s="172"/>
    </row>
    <row r="38474" spans="7:12" x14ac:dyDescent="0.15">
      <c r="G38474"/>
      <c r="H38474"/>
      <c r="I38474"/>
      <c r="J38474"/>
      <c r="K38474"/>
      <c r="L38474" s="172"/>
    </row>
    <row r="38475" spans="7:12" x14ac:dyDescent="0.15">
      <c r="G38475"/>
      <c r="H38475"/>
      <c r="I38475"/>
      <c r="J38475"/>
      <c r="K38475"/>
      <c r="L38475" s="172"/>
    </row>
    <row r="38476" spans="7:12" x14ac:dyDescent="0.15">
      <c r="G38476"/>
      <c r="H38476"/>
      <c r="I38476"/>
      <c r="J38476"/>
      <c r="K38476"/>
      <c r="L38476" s="172"/>
    </row>
    <row r="38477" spans="7:12" x14ac:dyDescent="0.15">
      <c r="G38477"/>
      <c r="H38477"/>
      <c r="I38477"/>
      <c r="J38477"/>
      <c r="K38477"/>
      <c r="L38477" s="172"/>
    </row>
    <row r="38478" spans="7:12" x14ac:dyDescent="0.15">
      <c r="G38478"/>
      <c r="H38478"/>
      <c r="I38478"/>
      <c r="J38478"/>
      <c r="K38478"/>
      <c r="L38478" s="172"/>
    </row>
    <row r="38479" spans="7:12" x14ac:dyDescent="0.15">
      <c r="G38479"/>
      <c r="H38479"/>
      <c r="I38479"/>
      <c r="J38479"/>
      <c r="K38479"/>
      <c r="L38479" s="172"/>
    </row>
    <row r="38480" spans="7:12" x14ac:dyDescent="0.15">
      <c r="G38480"/>
      <c r="H38480"/>
      <c r="I38480"/>
      <c r="J38480"/>
      <c r="K38480"/>
      <c r="L38480" s="172"/>
    </row>
    <row r="38481" spans="7:12" x14ac:dyDescent="0.15">
      <c r="G38481"/>
      <c r="H38481"/>
      <c r="I38481"/>
      <c r="J38481"/>
      <c r="K38481"/>
      <c r="L38481" s="172"/>
    </row>
    <row r="38482" spans="7:12" x14ac:dyDescent="0.15">
      <c r="G38482"/>
      <c r="H38482"/>
      <c r="I38482"/>
      <c r="J38482"/>
      <c r="K38482"/>
      <c r="L38482" s="172"/>
    </row>
    <row r="38483" spans="7:12" x14ac:dyDescent="0.15">
      <c r="G38483"/>
      <c r="H38483"/>
      <c r="I38483"/>
      <c r="J38483"/>
      <c r="K38483"/>
      <c r="L38483" s="172"/>
    </row>
    <row r="38484" spans="7:12" x14ac:dyDescent="0.15">
      <c r="G38484"/>
      <c r="H38484"/>
      <c r="I38484"/>
      <c r="J38484"/>
      <c r="K38484"/>
      <c r="L38484" s="172"/>
    </row>
    <row r="38485" spans="7:12" x14ac:dyDescent="0.15">
      <c r="G38485"/>
      <c r="H38485"/>
      <c r="I38485"/>
      <c r="J38485"/>
      <c r="K38485"/>
      <c r="L38485" s="172"/>
    </row>
    <row r="38486" spans="7:12" x14ac:dyDescent="0.15">
      <c r="G38486"/>
      <c r="H38486"/>
      <c r="I38486"/>
      <c r="J38486"/>
      <c r="K38486"/>
      <c r="L38486" s="172"/>
    </row>
    <row r="38487" spans="7:12" x14ac:dyDescent="0.15">
      <c r="G38487"/>
      <c r="H38487"/>
      <c r="I38487"/>
      <c r="J38487"/>
      <c r="K38487"/>
      <c r="L38487" s="172"/>
    </row>
    <row r="38488" spans="7:12" x14ac:dyDescent="0.15">
      <c r="G38488"/>
      <c r="H38488"/>
      <c r="I38488"/>
      <c r="J38488"/>
      <c r="K38488"/>
      <c r="L38488" s="172"/>
    </row>
    <row r="38489" spans="7:12" x14ac:dyDescent="0.15">
      <c r="G38489"/>
      <c r="H38489"/>
      <c r="I38489"/>
      <c r="J38489"/>
      <c r="K38489"/>
      <c r="L38489" s="172"/>
    </row>
    <row r="38490" spans="7:12" x14ac:dyDescent="0.15">
      <c r="G38490"/>
      <c r="H38490"/>
      <c r="I38490"/>
      <c r="J38490"/>
      <c r="K38490"/>
      <c r="L38490" s="172"/>
    </row>
    <row r="38491" spans="7:12" x14ac:dyDescent="0.15">
      <c r="G38491"/>
      <c r="H38491"/>
      <c r="I38491"/>
      <c r="J38491"/>
      <c r="K38491"/>
      <c r="L38491" s="172"/>
    </row>
    <row r="38492" spans="7:12" x14ac:dyDescent="0.15">
      <c r="G38492"/>
      <c r="H38492"/>
      <c r="I38492"/>
      <c r="J38492"/>
      <c r="K38492"/>
      <c r="L38492" s="172"/>
    </row>
    <row r="38493" spans="7:12" x14ac:dyDescent="0.15">
      <c r="G38493"/>
      <c r="H38493"/>
      <c r="I38493"/>
      <c r="J38493"/>
      <c r="K38493"/>
      <c r="L38493" s="172"/>
    </row>
    <row r="38494" spans="7:12" x14ac:dyDescent="0.15">
      <c r="G38494"/>
      <c r="H38494"/>
      <c r="I38494"/>
      <c r="J38494"/>
      <c r="K38494"/>
      <c r="L38494" s="172"/>
    </row>
    <row r="38495" spans="7:12" x14ac:dyDescent="0.15">
      <c r="G38495"/>
      <c r="H38495"/>
      <c r="I38495"/>
      <c r="J38495"/>
      <c r="K38495"/>
      <c r="L38495" s="172"/>
    </row>
    <row r="38496" spans="7:12" x14ac:dyDescent="0.15">
      <c r="G38496"/>
      <c r="H38496"/>
      <c r="I38496"/>
      <c r="J38496"/>
      <c r="K38496"/>
      <c r="L38496" s="172"/>
    </row>
    <row r="38497" spans="7:12" x14ac:dyDescent="0.15">
      <c r="G38497"/>
      <c r="H38497"/>
      <c r="I38497"/>
      <c r="J38497"/>
      <c r="K38497"/>
      <c r="L38497" s="172"/>
    </row>
    <row r="38498" spans="7:12" x14ac:dyDescent="0.15">
      <c r="G38498"/>
      <c r="H38498"/>
      <c r="I38498"/>
      <c r="J38498"/>
      <c r="K38498"/>
      <c r="L38498" s="172"/>
    </row>
    <row r="38499" spans="7:12" x14ac:dyDescent="0.15">
      <c r="G38499"/>
      <c r="H38499"/>
      <c r="I38499"/>
      <c r="J38499"/>
      <c r="K38499"/>
      <c r="L38499" s="172"/>
    </row>
    <row r="38500" spans="7:12" x14ac:dyDescent="0.15">
      <c r="G38500"/>
      <c r="H38500"/>
      <c r="I38500"/>
      <c r="J38500"/>
      <c r="K38500"/>
      <c r="L38500" s="172"/>
    </row>
    <row r="38501" spans="7:12" x14ac:dyDescent="0.15">
      <c r="G38501"/>
      <c r="H38501"/>
      <c r="I38501"/>
      <c r="J38501"/>
      <c r="K38501"/>
      <c r="L38501" s="172"/>
    </row>
    <row r="38502" spans="7:12" x14ac:dyDescent="0.15">
      <c r="G38502"/>
      <c r="H38502"/>
      <c r="I38502"/>
      <c r="J38502"/>
      <c r="K38502"/>
      <c r="L38502" s="172"/>
    </row>
    <row r="38503" spans="7:12" x14ac:dyDescent="0.15">
      <c r="G38503"/>
      <c r="H38503"/>
      <c r="I38503"/>
      <c r="J38503"/>
      <c r="K38503"/>
      <c r="L38503" s="172"/>
    </row>
    <row r="38504" spans="7:12" x14ac:dyDescent="0.15">
      <c r="G38504"/>
      <c r="H38504"/>
      <c r="I38504"/>
      <c r="J38504"/>
      <c r="K38504"/>
      <c r="L38504" s="172"/>
    </row>
    <row r="38505" spans="7:12" x14ac:dyDescent="0.15">
      <c r="G38505"/>
      <c r="H38505"/>
      <c r="I38505"/>
      <c r="J38505"/>
      <c r="K38505"/>
      <c r="L38505" s="172"/>
    </row>
    <row r="38506" spans="7:12" x14ac:dyDescent="0.15">
      <c r="G38506"/>
      <c r="H38506"/>
      <c r="I38506"/>
      <c r="J38506"/>
      <c r="K38506"/>
      <c r="L38506" s="172"/>
    </row>
    <row r="38507" spans="7:12" x14ac:dyDescent="0.15">
      <c r="G38507"/>
      <c r="H38507"/>
      <c r="I38507"/>
      <c r="J38507"/>
      <c r="K38507"/>
      <c r="L38507" s="172"/>
    </row>
    <row r="38508" spans="7:12" x14ac:dyDescent="0.15">
      <c r="G38508"/>
      <c r="H38508"/>
      <c r="I38508"/>
      <c r="J38508"/>
      <c r="K38508"/>
      <c r="L38508" s="172"/>
    </row>
    <row r="38509" spans="7:12" x14ac:dyDescent="0.15">
      <c r="G38509"/>
      <c r="H38509"/>
      <c r="I38509"/>
      <c r="J38509"/>
      <c r="K38509"/>
      <c r="L38509" s="172"/>
    </row>
    <row r="38510" spans="7:12" x14ac:dyDescent="0.15">
      <c r="G38510"/>
      <c r="H38510"/>
      <c r="I38510"/>
      <c r="J38510"/>
      <c r="K38510"/>
      <c r="L38510" s="172"/>
    </row>
    <row r="38511" spans="7:12" x14ac:dyDescent="0.15">
      <c r="G38511"/>
      <c r="H38511"/>
      <c r="I38511"/>
      <c r="J38511"/>
      <c r="K38511"/>
      <c r="L38511" s="172"/>
    </row>
    <row r="38512" spans="7:12" x14ac:dyDescent="0.15">
      <c r="G38512"/>
      <c r="H38512"/>
      <c r="I38512"/>
      <c r="J38512"/>
      <c r="K38512"/>
      <c r="L38512" s="172"/>
    </row>
    <row r="38513" spans="7:12" x14ac:dyDescent="0.15">
      <c r="G38513"/>
      <c r="H38513"/>
      <c r="I38513"/>
      <c r="J38513"/>
      <c r="K38513"/>
      <c r="L38513" s="172"/>
    </row>
    <row r="38514" spans="7:12" x14ac:dyDescent="0.15">
      <c r="G38514"/>
      <c r="H38514"/>
      <c r="I38514"/>
      <c r="J38514"/>
      <c r="K38514"/>
      <c r="L38514" s="172"/>
    </row>
    <row r="38515" spans="7:12" x14ac:dyDescent="0.15">
      <c r="G38515"/>
      <c r="H38515"/>
      <c r="I38515"/>
      <c r="J38515"/>
      <c r="K38515"/>
      <c r="L38515" s="172"/>
    </row>
    <row r="38516" spans="7:12" x14ac:dyDescent="0.15">
      <c r="G38516"/>
      <c r="H38516"/>
      <c r="I38516"/>
      <c r="J38516"/>
      <c r="K38516"/>
      <c r="L38516" s="172"/>
    </row>
    <row r="38517" spans="7:12" x14ac:dyDescent="0.15">
      <c r="G38517"/>
      <c r="H38517"/>
      <c r="I38517"/>
      <c r="J38517"/>
      <c r="K38517"/>
      <c r="L38517" s="172"/>
    </row>
    <row r="38518" spans="7:12" x14ac:dyDescent="0.15">
      <c r="G38518"/>
      <c r="H38518"/>
      <c r="I38518"/>
      <c r="J38518"/>
      <c r="K38518"/>
      <c r="L38518" s="172"/>
    </row>
    <row r="38519" spans="7:12" x14ac:dyDescent="0.15">
      <c r="G38519"/>
      <c r="H38519"/>
      <c r="I38519"/>
      <c r="J38519"/>
      <c r="K38519"/>
      <c r="L38519" s="172"/>
    </row>
    <row r="38520" spans="7:12" x14ac:dyDescent="0.15">
      <c r="G38520"/>
      <c r="H38520"/>
      <c r="I38520"/>
      <c r="J38520"/>
      <c r="K38520"/>
      <c r="L38520" s="172"/>
    </row>
    <row r="38521" spans="7:12" x14ac:dyDescent="0.15">
      <c r="G38521"/>
      <c r="H38521"/>
      <c r="I38521"/>
      <c r="J38521"/>
      <c r="K38521"/>
      <c r="L38521" s="172"/>
    </row>
    <row r="38522" spans="7:12" x14ac:dyDescent="0.15">
      <c r="G38522"/>
      <c r="H38522"/>
      <c r="I38522"/>
      <c r="J38522"/>
      <c r="K38522"/>
      <c r="L38522" s="172"/>
    </row>
    <row r="38523" spans="7:12" x14ac:dyDescent="0.15">
      <c r="G38523"/>
      <c r="H38523"/>
      <c r="I38523"/>
      <c r="J38523"/>
      <c r="K38523"/>
      <c r="L38523" s="172"/>
    </row>
    <row r="38524" spans="7:12" x14ac:dyDescent="0.15">
      <c r="G38524"/>
      <c r="H38524"/>
      <c r="I38524"/>
      <c r="J38524"/>
      <c r="K38524"/>
      <c r="L38524" s="172"/>
    </row>
    <row r="38525" spans="7:12" x14ac:dyDescent="0.15">
      <c r="G38525"/>
      <c r="H38525"/>
      <c r="I38525"/>
      <c r="J38525"/>
      <c r="K38525"/>
      <c r="L38525" s="172"/>
    </row>
    <row r="38526" spans="7:12" x14ac:dyDescent="0.15">
      <c r="G38526"/>
      <c r="H38526"/>
      <c r="I38526"/>
      <c r="J38526"/>
      <c r="K38526"/>
      <c r="L38526" s="172"/>
    </row>
    <row r="38527" spans="7:12" x14ac:dyDescent="0.15">
      <c r="G38527"/>
      <c r="H38527"/>
      <c r="I38527"/>
      <c r="J38527"/>
      <c r="K38527"/>
      <c r="L38527" s="172"/>
    </row>
    <row r="38528" spans="7:12" x14ac:dyDescent="0.15">
      <c r="G38528"/>
      <c r="H38528"/>
      <c r="I38528"/>
      <c r="J38528"/>
      <c r="K38528"/>
      <c r="L38528" s="172"/>
    </row>
    <row r="38529" spans="7:12" x14ac:dyDescent="0.15">
      <c r="G38529"/>
      <c r="H38529"/>
      <c r="I38529"/>
      <c r="J38529"/>
      <c r="K38529"/>
      <c r="L38529" s="172"/>
    </row>
    <row r="38530" spans="7:12" x14ac:dyDescent="0.15">
      <c r="G38530"/>
      <c r="H38530"/>
      <c r="I38530"/>
      <c r="J38530"/>
      <c r="K38530"/>
      <c r="L38530" s="172"/>
    </row>
    <row r="38531" spans="7:12" x14ac:dyDescent="0.15">
      <c r="G38531"/>
      <c r="H38531"/>
      <c r="I38531"/>
      <c r="J38531"/>
      <c r="K38531"/>
      <c r="L38531" s="172"/>
    </row>
    <row r="38532" spans="7:12" x14ac:dyDescent="0.15">
      <c r="G38532"/>
      <c r="H38532"/>
      <c r="I38532"/>
      <c r="J38532"/>
      <c r="K38532"/>
      <c r="L38532" s="172"/>
    </row>
    <row r="38533" spans="7:12" x14ac:dyDescent="0.15">
      <c r="G38533"/>
      <c r="H38533"/>
      <c r="I38533"/>
      <c r="J38533"/>
      <c r="K38533"/>
      <c r="L38533" s="172"/>
    </row>
    <row r="38534" spans="7:12" x14ac:dyDescent="0.15">
      <c r="G38534"/>
      <c r="H38534"/>
      <c r="I38534"/>
      <c r="J38534"/>
      <c r="K38534"/>
      <c r="L38534" s="172"/>
    </row>
    <row r="38535" spans="7:12" x14ac:dyDescent="0.15">
      <c r="G38535"/>
      <c r="H38535"/>
      <c r="I38535"/>
      <c r="J38535"/>
      <c r="K38535"/>
      <c r="L38535" s="172"/>
    </row>
    <row r="38536" spans="7:12" x14ac:dyDescent="0.15">
      <c r="G38536"/>
      <c r="H38536"/>
      <c r="I38536"/>
      <c r="J38536"/>
      <c r="K38536"/>
      <c r="L38536" s="172"/>
    </row>
    <row r="38537" spans="7:12" x14ac:dyDescent="0.15">
      <c r="G38537"/>
      <c r="H38537"/>
      <c r="I38537"/>
      <c r="J38537"/>
      <c r="K38537"/>
      <c r="L38537" s="172"/>
    </row>
    <row r="38538" spans="7:12" x14ac:dyDescent="0.15">
      <c r="G38538"/>
      <c r="H38538"/>
      <c r="I38538"/>
      <c r="J38538"/>
      <c r="K38538"/>
      <c r="L38538" s="172"/>
    </row>
    <row r="38539" spans="7:12" x14ac:dyDescent="0.15">
      <c r="G38539"/>
      <c r="H38539"/>
      <c r="I38539"/>
      <c r="J38539"/>
      <c r="K38539"/>
      <c r="L38539" s="172"/>
    </row>
    <row r="38540" spans="7:12" x14ac:dyDescent="0.15">
      <c r="G38540"/>
      <c r="H38540"/>
      <c r="I38540"/>
      <c r="J38540"/>
      <c r="K38540"/>
      <c r="L38540" s="172"/>
    </row>
    <row r="38541" spans="7:12" x14ac:dyDescent="0.15">
      <c r="G38541"/>
      <c r="H38541"/>
      <c r="I38541"/>
      <c r="J38541"/>
      <c r="K38541"/>
      <c r="L38541" s="172"/>
    </row>
    <row r="38542" spans="7:12" x14ac:dyDescent="0.15">
      <c r="G38542"/>
      <c r="H38542"/>
      <c r="I38542"/>
      <c r="J38542"/>
      <c r="K38542"/>
      <c r="L38542" s="172"/>
    </row>
    <row r="38543" spans="7:12" x14ac:dyDescent="0.15">
      <c r="G38543"/>
      <c r="H38543"/>
      <c r="I38543"/>
      <c r="J38543"/>
      <c r="K38543"/>
      <c r="L38543" s="172"/>
    </row>
    <row r="38544" spans="7:12" x14ac:dyDescent="0.15">
      <c r="G38544"/>
      <c r="H38544"/>
      <c r="I38544"/>
      <c r="J38544"/>
      <c r="K38544"/>
      <c r="L38544" s="172"/>
    </row>
    <row r="38545" spans="7:12" x14ac:dyDescent="0.15">
      <c r="G38545"/>
      <c r="H38545"/>
      <c r="I38545"/>
      <c r="J38545"/>
      <c r="K38545"/>
      <c r="L38545" s="172"/>
    </row>
    <row r="38546" spans="7:12" x14ac:dyDescent="0.15">
      <c r="G38546"/>
      <c r="H38546"/>
      <c r="I38546"/>
      <c r="J38546"/>
      <c r="K38546"/>
      <c r="L38546" s="172"/>
    </row>
    <row r="38547" spans="7:12" x14ac:dyDescent="0.15">
      <c r="G38547"/>
      <c r="H38547"/>
      <c r="I38547"/>
      <c r="J38547"/>
      <c r="K38547"/>
      <c r="L38547" s="172"/>
    </row>
    <row r="38548" spans="7:12" x14ac:dyDescent="0.15">
      <c r="G38548"/>
      <c r="H38548"/>
      <c r="I38548"/>
      <c r="J38548"/>
      <c r="K38548"/>
      <c r="L38548" s="172"/>
    </row>
    <row r="38549" spans="7:12" x14ac:dyDescent="0.15">
      <c r="G38549"/>
      <c r="H38549"/>
      <c r="I38549"/>
      <c r="J38549"/>
      <c r="K38549"/>
      <c r="L38549" s="172"/>
    </row>
    <row r="38550" spans="7:12" x14ac:dyDescent="0.15">
      <c r="G38550"/>
      <c r="H38550"/>
      <c r="I38550"/>
      <c r="J38550"/>
      <c r="K38550"/>
      <c r="L38550" s="172"/>
    </row>
    <row r="38551" spans="7:12" x14ac:dyDescent="0.15">
      <c r="G38551"/>
      <c r="H38551"/>
      <c r="I38551"/>
      <c r="J38551"/>
      <c r="K38551"/>
      <c r="L38551" s="172"/>
    </row>
    <row r="38552" spans="7:12" x14ac:dyDescent="0.15">
      <c r="G38552"/>
      <c r="H38552"/>
      <c r="I38552"/>
      <c r="J38552"/>
      <c r="K38552"/>
      <c r="L38552" s="172"/>
    </row>
    <row r="38553" spans="7:12" x14ac:dyDescent="0.15">
      <c r="G38553"/>
      <c r="H38553"/>
      <c r="I38553"/>
      <c r="J38553"/>
      <c r="K38553"/>
      <c r="L38553" s="172"/>
    </row>
    <row r="38554" spans="7:12" x14ac:dyDescent="0.15">
      <c r="G38554"/>
      <c r="H38554"/>
      <c r="I38554"/>
      <c r="J38554"/>
      <c r="K38554"/>
      <c r="L38554" s="172"/>
    </row>
    <row r="38555" spans="7:12" x14ac:dyDescent="0.15">
      <c r="G38555"/>
      <c r="H38555"/>
      <c r="I38555"/>
      <c r="J38555"/>
      <c r="K38555"/>
      <c r="L38555" s="172"/>
    </row>
    <row r="38556" spans="7:12" x14ac:dyDescent="0.15">
      <c r="G38556"/>
      <c r="H38556"/>
      <c r="I38556"/>
      <c r="J38556"/>
      <c r="K38556"/>
      <c r="L38556" s="172"/>
    </row>
    <row r="38557" spans="7:12" x14ac:dyDescent="0.15">
      <c r="G38557"/>
      <c r="H38557"/>
      <c r="I38557"/>
      <c r="J38557"/>
      <c r="K38557"/>
      <c r="L38557" s="172"/>
    </row>
    <row r="38558" spans="7:12" x14ac:dyDescent="0.15">
      <c r="G38558"/>
      <c r="H38558"/>
      <c r="I38558"/>
      <c r="J38558"/>
      <c r="K38558"/>
      <c r="L38558" s="172"/>
    </row>
    <row r="38559" spans="7:12" x14ac:dyDescent="0.15">
      <c r="G38559"/>
      <c r="H38559"/>
      <c r="I38559"/>
      <c r="J38559"/>
      <c r="K38559"/>
      <c r="L38559" s="172"/>
    </row>
    <row r="38560" spans="7:12" x14ac:dyDescent="0.15">
      <c r="G38560"/>
      <c r="H38560"/>
      <c r="I38560"/>
      <c r="J38560"/>
      <c r="K38560"/>
      <c r="L38560" s="172"/>
    </row>
    <row r="38561" spans="7:12" x14ac:dyDescent="0.15">
      <c r="G38561"/>
      <c r="H38561"/>
      <c r="I38561"/>
      <c r="J38561"/>
      <c r="K38561"/>
      <c r="L38561" s="172"/>
    </row>
    <row r="38562" spans="7:12" x14ac:dyDescent="0.15">
      <c r="G38562"/>
      <c r="H38562"/>
      <c r="I38562"/>
      <c r="J38562"/>
      <c r="K38562"/>
      <c r="L38562" s="172"/>
    </row>
    <row r="38563" spans="7:12" x14ac:dyDescent="0.15">
      <c r="G38563"/>
      <c r="H38563"/>
      <c r="I38563"/>
      <c r="J38563"/>
      <c r="K38563"/>
      <c r="L38563" s="172"/>
    </row>
    <row r="38564" spans="7:12" x14ac:dyDescent="0.15">
      <c r="G38564"/>
      <c r="H38564"/>
      <c r="I38564"/>
      <c r="J38564"/>
      <c r="K38564"/>
      <c r="L38564" s="172"/>
    </row>
    <row r="38565" spans="7:12" x14ac:dyDescent="0.15">
      <c r="G38565"/>
      <c r="H38565"/>
      <c r="I38565"/>
      <c r="J38565"/>
      <c r="K38565"/>
      <c r="L38565" s="172"/>
    </row>
    <row r="38566" spans="7:12" x14ac:dyDescent="0.15">
      <c r="G38566"/>
      <c r="H38566"/>
      <c r="I38566"/>
      <c r="J38566"/>
      <c r="K38566"/>
      <c r="L38566" s="172"/>
    </row>
    <row r="38567" spans="7:12" x14ac:dyDescent="0.15">
      <c r="G38567"/>
      <c r="H38567"/>
      <c r="I38567"/>
      <c r="J38567"/>
      <c r="K38567"/>
      <c r="L38567" s="172"/>
    </row>
    <row r="38568" spans="7:12" x14ac:dyDescent="0.15">
      <c r="G38568"/>
      <c r="H38568"/>
      <c r="I38568"/>
      <c r="J38568"/>
      <c r="K38568"/>
      <c r="L38568" s="172"/>
    </row>
    <row r="38569" spans="7:12" x14ac:dyDescent="0.15">
      <c r="G38569"/>
      <c r="H38569"/>
      <c r="I38569"/>
      <c r="J38569"/>
      <c r="K38569"/>
      <c r="L38569" s="172"/>
    </row>
    <row r="38570" spans="7:12" x14ac:dyDescent="0.15">
      <c r="G38570"/>
      <c r="H38570"/>
      <c r="I38570"/>
      <c r="J38570"/>
      <c r="K38570"/>
      <c r="L38570" s="172"/>
    </row>
    <row r="38571" spans="7:12" x14ac:dyDescent="0.15">
      <c r="G38571"/>
      <c r="H38571"/>
      <c r="I38571"/>
      <c r="J38571"/>
      <c r="K38571"/>
      <c r="L38571" s="172"/>
    </row>
    <row r="38572" spans="7:12" x14ac:dyDescent="0.15">
      <c r="G38572"/>
      <c r="H38572"/>
      <c r="I38572"/>
      <c r="J38572"/>
      <c r="K38572"/>
      <c r="L38572" s="172"/>
    </row>
    <row r="38573" spans="7:12" x14ac:dyDescent="0.15">
      <c r="G38573"/>
      <c r="H38573"/>
      <c r="I38573"/>
      <c r="J38573"/>
      <c r="K38573"/>
      <c r="L38573" s="172"/>
    </row>
    <row r="38574" spans="7:12" x14ac:dyDescent="0.15">
      <c r="G38574"/>
      <c r="H38574"/>
      <c r="I38574"/>
      <c r="J38574"/>
      <c r="K38574"/>
      <c r="L38574" s="172"/>
    </row>
    <row r="38575" spans="7:12" x14ac:dyDescent="0.15">
      <c r="G38575"/>
      <c r="H38575"/>
      <c r="I38575"/>
      <c r="J38575"/>
      <c r="K38575"/>
      <c r="L38575" s="172"/>
    </row>
    <row r="38576" spans="7:12" x14ac:dyDescent="0.15">
      <c r="G38576"/>
      <c r="H38576"/>
      <c r="I38576"/>
      <c r="J38576"/>
      <c r="K38576"/>
      <c r="L38576" s="172"/>
    </row>
    <row r="38577" spans="7:12" x14ac:dyDescent="0.15">
      <c r="G38577"/>
      <c r="H38577"/>
      <c r="I38577"/>
      <c r="J38577"/>
      <c r="K38577"/>
      <c r="L38577" s="172"/>
    </row>
    <row r="38578" spans="7:12" x14ac:dyDescent="0.15">
      <c r="G38578"/>
      <c r="H38578"/>
      <c r="I38578"/>
      <c r="J38578"/>
      <c r="K38578"/>
      <c r="L38578" s="172"/>
    </row>
    <row r="38579" spans="7:12" x14ac:dyDescent="0.15">
      <c r="G38579"/>
      <c r="H38579"/>
      <c r="I38579"/>
      <c r="J38579"/>
      <c r="K38579"/>
      <c r="L38579" s="172"/>
    </row>
    <row r="38580" spans="7:12" x14ac:dyDescent="0.15">
      <c r="G38580"/>
      <c r="H38580"/>
      <c r="I38580"/>
      <c r="J38580"/>
      <c r="K38580"/>
      <c r="L38580" s="172"/>
    </row>
    <row r="38581" spans="7:12" x14ac:dyDescent="0.15">
      <c r="G38581"/>
      <c r="H38581"/>
      <c r="I38581"/>
      <c r="J38581"/>
      <c r="K38581"/>
      <c r="L38581" s="172"/>
    </row>
    <row r="38582" spans="7:12" x14ac:dyDescent="0.15">
      <c r="G38582"/>
      <c r="H38582"/>
      <c r="I38582"/>
      <c r="J38582"/>
      <c r="K38582"/>
      <c r="L38582" s="172"/>
    </row>
    <row r="38583" spans="7:12" x14ac:dyDescent="0.15">
      <c r="G38583"/>
      <c r="H38583"/>
      <c r="I38583"/>
      <c r="J38583"/>
      <c r="K38583"/>
      <c r="L38583" s="172"/>
    </row>
    <row r="38584" spans="7:12" x14ac:dyDescent="0.15">
      <c r="G38584"/>
      <c r="H38584"/>
      <c r="I38584"/>
      <c r="J38584"/>
      <c r="K38584"/>
      <c r="L38584" s="172"/>
    </row>
    <row r="38585" spans="7:12" x14ac:dyDescent="0.15">
      <c r="G38585"/>
      <c r="H38585"/>
      <c r="I38585"/>
      <c r="J38585"/>
      <c r="K38585"/>
      <c r="L38585" s="172"/>
    </row>
    <row r="38586" spans="7:12" x14ac:dyDescent="0.15">
      <c r="G38586"/>
      <c r="H38586"/>
      <c r="I38586"/>
      <c r="J38586"/>
      <c r="K38586"/>
      <c r="L38586" s="172"/>
    </row>
    <row r="38587" spans="7:12" x14ac:dyDescent="0.15">
      <c r="G38587"/>
      <c r="H38587"/>
      <c r="I38587"/>
      <c r="J38587"/>
      <c r="K38587"/>
      <c r="L38587" s="172"/>
    </row>
    <row r="38588" spans="7:12" x14ac:dyDescent="0.15">
      <c r="G38588"/>
      <c r="H38588"/>
      <c r="I38588"/>
      <c r="J38588"/>
      <c r="K38588"/>
      <c r="L38588" s="172"/>
    </row>
    <row r="38589" spans="7:12" x14ac:dyDescent="0.15">
      <c r="G38589"/>
      <c r="H38589"/>
      <c r="I38589"/>
      <c r="J38589"/>
      <c r="K38589"/>
      <c r="L38589" s="172"/>
    </row>
    <row r="38590" spans="7:12" x14ac:dyDescent="0.15">
      <c r="G38590"/>
      <c r="H38590"/>
      <c r="I38590"/>
      <c r="J38590"/>
      <c r="K38590"/>
      <c r="L38590" s="172"/>
    </row>
    <row r="38591" spans="7:12" x14ac:dyDescent="0.15">
      <c r="G38591"/>
      <c r="H38591"/>
      <c r="I38591"/>
      <c r="J38591"/>
      <c r="K38591"/>
      <c r="L38591" s="172"/>
    </row>
    <row r="38592" spans="7:12" x14ac:dyDescent="0.15">
      <c r="G38592"/>
      <c r="H38592"/>
      <c r="I38592"/>
      <c r="J38592"/>
      <c r="K38592"/>
      <c r="L38592" s="172"/>
    </row>
    <row r="38593" spans="7:12" x14ac:dyDescent="0.15">
      <c r="G38593"/>
      <c r="H38593"/>
      <c r="I38593"/>
      <c r="J38593"/>
      <c r="K38593"/>
      <c r="L38593" s="172"/>
    </row>
    <row r="38594" spans="7:12" x14ac:dyDescent="0.15">
      <c r="G38594"/>
      <c r="H38594"/>
      <c r="I38594"/>
      <c r="J38594"/>
      <c r="K38594"/>
      <c r="L38594" s="172"/>
    </row>
    <row r="38595" spans="7:12" x14ac:dyDescent="0.15">
      <c r="G38595"/>
      <c r="H38595"/>
      <c r="I38595"/>
      <c r="J38595"/>
      <c r="K38595"/>
      <c r="L38595" s="172"/>
    </row>
    <row r="38596" spans="7:12" x14ac:dyDescent="0.15">
      <c r="G38596"/>
      <c r="H38596"/>
      <c r="I38596"/>
      <c r="J38596"/>
      <c r="K38596"/>
      <c r="L38596" s="172"/>
    </row>
    <row r="38597" spans="7:12" x14ac:dyDescent="0.15">
      <c r="G38597"/>
      <c r="H38597"/>
      <c r="I38597"/>
      <c r="J38597"/>
      <c r="K38597"/>
      <c r="L38597" s="172"/>
    </row>
    <row r="38598" spans="7:12" x14ac:dyDescent="0.15">
      <c r="G38598"/>
      <c r="H38598"/>
      <c r="I38598"/>
      <c r="J38598"/>
      <c r="K38598"/>
      <c r="L38598" s="172"/>
    </row>
    <row r="38599" spans="7:12" x14ac:dyDescent="0.15">
      <c r="G38599"/>
      <c r="H38599"/>
      <c r="I38599"/>
      <c r="J38599"/>
      <c r="K38599"/>
      <c r="L38599" s="172"/>
    </row>
    <row r="38600" spans="7:12" x14ac:dyDescent="0.15">
      <c r="G38600"/>
      <c r="H38600"/>
      <c r="I38600"/>
      <c r="J38600"/>
      <c r="K38600"/>
      <c r="L38600" s="172"/>
    </row>
    <row r="38601" spans="7:12" x14ac:dyDescent="0.15">
      <c r="G38601"/>
      <c r="H38601"/>
      <c r="I38601"/>
      <c r="J38601"/>
      <c r="K38601"/>
      <c r="L38601" s="172"/>
    </row>
    <row r="38602" spans="7:12" x14ac:dyDescent="0.15">
      <c r="G38602"/>
      <c r="H38602"/>
      <c r="I38602"/>
      <c r="J38602"/>
      <c r="K38602"/>
      <c r="L38602" s="172"/>
    </row>
    <row r="38603" spans="7:12" x14ac:dyDescent="0.15">
      <c r="G38603"/>
      <c r="H38603"/>
      <c r="I38603"/>
      <c r="J38603"/>
      <c r="K38603"/>
      <c r="L38603" s="172"/>
    </row>
    <row r="38604" spans="7:12" x14ac:dyDescent="0.15">
      <c r="G38604"/>
      <c r="H38604"/>
      <c r="I38604"/>
      <c r="J38604"/>
      <c r="K38604"/>
      <c r="L38604" s="172"/>
    </row>
    <row r="38605" spans="7:12" x14ac:dyDescent="0.15">
      <c r="G38605"/>
      <c r="H38605"/>
      <c r="I38605"/>
      <c r="J38605"/>
      <c r="K38605"/>
      <c r="L38605" s="172"/>
    </row>
    <row r="38606" spans="7:12" x14ac:dyDescent="0.15">
      <c r="G38606"/>
      <c r="H38606"/>
      <c r="I38606"/>
      <c r="J38606"/>
      <c r="K38606"/>
      <c r="L38606" s="172"/>
    </row>
    <row r="38607" spans="7:12" x14ac:dyDescent="0.15">
      <c r="G38607"/>
      <c r="H38607"/>
      <c r="I38607"/>
      <c r="J38607"/>
      <c r="K38607"/>
      <c r="L38607" s="172"/>
    </row>
    <row r="38608" spans="7:12" x14ac:dyDescent="0.15">
      <c r="G38608"/>
      <c r="H38608"/>
      <c r="I38608"/>
      <c r="J38608"/>
      <c r="K38608"/>
      <c r="L38608" s="172"/>
    </row>
    <row r="38609" spans="7:12" x14ac:dyDescent="0.15">
      <c r="G38609"/>
      <c r="H38609"/>
      <c r="I38609"/>
      <c r="J38609"/>
      <c r="K38609"/>
      <c r="L38609" s="172"/>
    </row>
    <row r="38610" spans="7:12" x14ac:dyDescent="0.15">
      <c r="G38610"/>
      <c r="H38610"/>
      <c r="I38610"/>
      <c r="J38610"/>
      <c r="K38610"/>
      <c r="L38610" s="172"/>
    </row>
    <row r="38611" spans="7:12" x14ac:dyDescent="0.15">
      <c r="G38611"/>
      <c r="H38611"/>
      <c r="I38611"/>
      <c r="J38611"/>
      <c r="K38611"/>
      <c r="L38611" s="172"/>
    </row>
    <row r="38612" spans="7:12" x14ac:dyDescent="0.15">
      <c r="G38612"/>
      <c r="H38612"/>
      <c r="I38612"/>
      <c r="J38612"/>
      <c r="K38612"/>
      <c r="L38612" s="172"/>
    </row>
    <row r="38613" spans="7:12" x14ac:dyDescent="0.15">
      <c r="G38613"/>
      <c r="H38613"/>
      <c r="I38613"/>
      <c r="J38613"/>
      <c r="K38613"/>
      <c r="L38613" s="172"/>
    </row>
    <row r="38614" spans="7:12" x14ac:dyDescent="0.15">
      <c r="G38614"/>
      <c r="H38614"/>
      <c r="I38614"/>
      <c r="J38614"/>
      <c r="K38614"/>
      <c r="L38614" s="172"/>
    </row>
    <row r="38615" spans="7:12" x14ac:dyDescent="0.15">
      <c r="G38615"/>
      <c r="H38615"/>
      <c r="I38615"/>
      <c r="J38615"/>
      <c r="K38615"/>
      <c r="L38615" s="172"/>
    </row>
    <row r="38616" spans="7:12" x14ac:dyDescent="0.15">
      <c r="G38616"/>
      <c r="H38616"/>
      <c r="I38616"/>
      <c r="J38616"/>
      <c r="K38616"/>
      <c r="L38616" s="172"/>
    </row>
    <row r="38617" spans="7:12" x14ac:dyDescent="0.15">
      <c r="G38617"/>
      <c r="H38617"/>
      <c r="I38617"/>
      <c r="J38617"/>
      <c r="K38617"/>
      <c r="L38617" s="172"/>
    </row>
    <row r="38618" spans="7:12" x14ac:dyDescent="0.15">
      <c r="G38618"/>
      <c r="H38618"/>
      <c r="I38618"/>
      <c r="J38618"/>
      <c r="K38618"/>
      <c r="L38618" s="172"/>
    </row>
    <row r="38619" spans="7:12" x14ac:dyDescent="0.15">
      <c r="G38619"/>
      <c r="H38619"/>
      <c r="I38619"/>
      <c r="J38619"/>
      <c r="K38619"/>
      <c r="L38619" s="172"/>
    </row>
    <row r="38620" spans="7:12" x14ac:dyDescent="0.15">
      <c r="G38620"/>
      <c r="H38620"/>
      <c r="I38620"/>
      <c r="J38620"/>
      <c r="K38620"/>
      <c r="L38620" s="172"/>
    </row>
    <row r="38621" spans="7:12" x14ac:dyDescent="0.15">
      <c r="G38621"/>
      <c r="H38621"/>
      <c r="I38621"/>
      <c r="J38621"/>
      <c r="K38621"/>
      <c r="L38621" s="172"/>
    </row>
    <row r="38622" spans="7:12" x14ac:dyDescent="0.15">
      <c r="G38622"/>
      <c r="H38622"/>
      <c r="I38622"/>
      <c r="J38622"/>
      <c r="K38622"/>
      <c r="L38622" s="172"/>
    </row>
    <row r="38623" spans="7:12" x14ac:dyDescent="0.15">
      <c r="G38623"/>
      <c r="H38623"/>
      <c r="I38623"/>
      <c r="J38623"/>
      <c r="K38623"/>
      <c r="L38623" s="172"/>
    </row>
    <row r="38624" spans="7:12" x14ac:dyDescent="0.15">
      <c r="G38624"/>
      <c r="H38624"/>
      <c r="I38624"/>
      <c r="J38624"/>
      <c r="K38624"/>
      <c r="L38624" s="172"/>
    </row>
    <row r="38625" spans="7:12" x14ac:dyDescent="0.15">
      <c r="G38625"/>
      <c r="H38625"/>
      <c r="I38625"/>
      <c r="J38625"/>
      <c r="K38625"/>
      <c r="L38625" s="172"/>
    </row>
    <row r="38626" spans="7:12" x14ac:dyDescent="0.15">
      <c r="G38626"/>
      <c r="H38626"/>
      <c r="I38626"/>
      <c r="J38626"/>
      <c r="K38626"/>
      <c r="L38626" s="172"/>
    </row>
    <row r="38627" spans="7:12" x14ac:dyDescent="0.15">
      <c r="G38627"/>
      <c r="H38627"/>
      <c r="I38627"/>
      <c r="J38627"/>
      <c r="K38627"/>
      <c r="L38627" s="172"/>
    </row>
    <row r="38628" spans="7:12" x14ac:dyDescent="0.15">
      <c r="G38628"/>
      <c r="H38628"/>
      <c r="I38628"/>
      <c r="J38628"/>
      <c r="K38628"/>
      <c r="L38628" s="172"/>
    </row>
    <row r="38629" spans="7:12" x14ac:dyDescent="0.15">
      <c r="G38629"/>
      <c r="H38629"/>
      <c r="I38629"/>
      <c r="J38629"/>
      <c r="K38629"/>
      <c r="L38629" s="172"/>
    </row>
    <row r="38630" spans="7:12" x14ac:dyDescent="0.15">
      <c r="G38630"/>
      <c r="H38630"/>
      <c r="I38630"/>
      <c r="J38630"/>
      <c r="K38630"/>
      <c r="L38630" s="172"/>
    </row>
    <row r="38631" spans="7:12" x14ac:dyDescent="0.15">
      <c r="G38631"/>
      <c r="H38631"/>
      <c r="I38631"/>
      <c r="J38631"/>
      <c r="K38631"/>
      <c r="L38631" s="172"/>
    </row>
    <row r="38632" spans="7:12" x14ac:dyDescent="0.15">
      <c r="G38632"/>
      <c r="H38632"/>
      <c r="I38632"/>
      <c r="J38632"/>
      <c r="K38632"/>
      <c r="L38632" s="172"/>
    </row>
    <row r="38633" spans="7:12" x14ac:dyDescent="0.15">
      <c r="G38633"/>
      <c r="H38633"/>
      <c r="I38633"/>
      <c r="J38633"/>
      <c r="K38633"/>
      <c r="L38633" s="172"/>
    </row>
    <row r="38634" spans="7:12" x14ac:dyDescent="0.15">
      <c r="G38634"/>
      <c r="H38634"/>
      <c r="I38634"/>
      <c r="J38634"/>
      <c r="K38634"/>
      <c r="L38634" s="172"/>
    </row>
    <row r="38635" spans="7:12" x14ac:dyDescent="0.15">
      <c r="G38635"/>
      <c r="H38635"/>
      <c r="I38635"/>
      <c r="J38635"/>
      <c r="K38635"/>
      <c r="L38635" s="172"/>
    </row>
    <row r="38636" spans="7:12" x14ac:dyDescent="0.15">
      <c r="G38636"/>
      <c r="H38636"/>
      <c r="I38636"/>
      <c r="J38636"/>
      <c r="K38636"/>
      <c r="L38636" s="172"/>
    </row>
    <row r="38637" spans="7:12" x14ac:dyDescent="0.15">
      <c r="G38637"/>
      <c r="H38637"/>
      <c r="I38637"/>
      <c r="J38637"/>
      <c r="K38637"/>
      <c r="L38637" s="172"/>
    </row>
    <row r="38638" spans="7:12" x14ac:dyDescent="0.15">
      <c r="G38638"/>
      <c r="H38638"/>
      <c r="I38638"/>
      <c r="J38638"/>
      <c r="K38638"/>
      <c r="L38638" s="172"/>
    </row>
    <row r="38639" spans="7:12" x14ac:dyDescent="0.15">
      <c r="G38639"/>
      <c r="H38639"/>
      <c r="I38639"/>
      <c r="J38639"/>
      <c r="K38639"/>
      <c r="L38639" s="172"/>
    </row>
    <row r="38640" spans="7:12" x14ac:dyDescent="0.15">
      <c r="G38640"/>
      <c r="H38640"/>
      <c r="I38640"/>
      <c r="J38640"/>
      <c r="K38640"/>
      <c r="L38640" s="172"/>
    </row>
    <row r="38641" spans="7:12" x14ac:dyDescent="0.15">
      <c r="G38641"/>
      <c r="H38641"/>
      <c r="I38641"/>
      <c r="J38641"/>
      <c r="K38641"/>
      <c r="L38641" s="172"/>
    </row>
    <row r="38642" spans="7:12" x14ac:dyDescent="0.15">
      <c r="G38642"/>
      <c r="H38642"/>
      <c r="I38642"/>
      <c r="J38642"/>
      <c r="K38642"/>
      <c r="L38642" s="172"/>
    </row>
    <row r="38643" spans="7:12" x14ac:dyDescent="0.15">
      <c r="G38643"/>
      <c r="H38643"/>
      <c r="I38643"/>
      <c r="J38643"/>
      <c r="K38643"/>
      <c r="L38643" s="172"/>
    </row>
    <row r="38644" spans="7:12" x14ac:dyDescent="0.15">
      <c r="G38644"/>
      <c r="H38644"/>
      <c r="I38644"/>
      <c r="J38644"/>
      <c r="K38644"/>
      <c r="L38644" s="172"/>
    </row>
    <row r="38645" spans="7:12" x14ac:dyDescent="0.15">
      <c r="G38645"/>
      <c r="H38645"/>
      <c r="I38645"/>
      <c r="J38645"/>
      <c r="K38645"/>
      <c r="L38645" s="172"/>
    </row>
    <row r="38646" spans="7:12" x14ac:dyDescent="0.15">
      <c r="G38646"/>
      <c r="H38646"/>
      <c r="I38646"/>
      <c r="J38646"/>
      <c r="K38646"/>
      <c r="L38646" s="172"/>
    </row>
    <row r="38647" spans="7:12" x14ac:dyDescent="0.15">
      <c r="G38647"/>
      <c r="H38647"/>
      <c r="I38647"/>
      <c r="J38647"/>
      <c r="K38647"/>
      <c r="L38647" s="172"/>
    </row>
    <row r="38648" spans="7:12" x14ac:dyDescent="0.15">
      <c r="G38648"/>
      <c r="H38648"/>
      <c r="I38648"/>
      <c r="J38648"/>
      <c r="K38648"/>
      <c r="L38648" s="172"/>
    </row>
    <row r="38649" spans="7:12" x14ac:dyDescent="0.15">
      <c r="G38649"/>
      <c r="H38649"/>
      <c r="I38649"/>
      <c r="J38649"/>
      <c r="K38649"/>
      <c r="L38649" s="172"/>
    </row>
    <row r="38650" spans="7:12" x14ac:dyDescent="0.15">
      <c r="G38650"/>
      <c r="H38650"/>
      <c r="I38650"/>
      <c r="J38650"/>
      <c r="K38650"/>
      <c r="L38650" s="172"/>
    </row>
    <row r="38651" spans="7:12" x14ac:dyDescent="0.15">
      <c r="G38651"/>
      <c r="H38651"/>
      <c r="I38651"/>
      <c r="J38651"/>
      <c r="K38651"/>
      <c r="L38651" s="172"/>
    </row>
    <row r="38652" spans="7:12" x14ac:dyDescent="0.15">
      <c r="G38652"/>
      <c r="H38652"/>
      <c r="I38652"/>
      <c r="J38652"/>
      <c r="K38652"/>
      <c r="L38652" s="172"/>
    </row>
    <row r="38653" spans="7:12" x14ac:dyDescent="0.15">
      <c r="G38653"/>
      <c r="H38653"/>
      <c r="I38653"/>
      <c r="J38653"/>
      <c r="K38653"/>
      <c r="L38653" s="172"/>
    </row>
    <row r="38654" spans="7:12" x14ac:dyDescent="0.15">
      <c r="G38654"/>
      <c r="H38654"/>
      <c r="I38654"/>
      <c r="J38654"/>
      <c r="K38654"/>
      <c r="L38654" s="172"/>
    </row>
    <row r="38655" spans="7:12" x14ac:dyDescent="0.15">
      <c r="G38655"/>
      <c r="H38655"/>
      <c r="I38655"/>
      <c r="J38655"/>
      <c r="K38655"/>
      <c r="L38655" s="172"/>
    </row>
    <row r="38656" spans="7:12" x14ac:dyDescent="0.15">
      <c r="G38656"/>
      <c r="H38656"/>
      <c r="I38656"/>
      <c r="J38656"/>
      <c r="K38656"/>
      <c r="L38656" s="172"/>
    </row>
    <row r="38657" spans="7:12" x14ac:dyDescent="0.15">
      <c r="G38657"/>
      <c r="H38657"/>
      <c r="I38657"/>
      <c r="J38657"/>
      <c r="K38657"/>
      <c r="L38657" s="172"/>
    </row>
    <row r="38658" spans="7:12" x14ac:dyDescent="0.15">
      <c r="G38658"/>
      <c r="H38658"/>
      <c r="I38658"/>
      <c r="J38658"/>
      <c r="K38658"/>
      <c r="L38658" s="172"/>
    </row>
    <row r="38659" spans="7:12" x14ac:dyDescent="0.15">
      <c r="G38659"/>
      <c r="H38659"/>
      <c r="I38659"/>
      <c r="J38659"/>
      <c r="K38659"/>
      <c r="L38659" s="172"/>
    </row>
    <row r="38660" spans="7:12" x14ac:dyDescent="0.15">
      <c r="G38660"/>
      <c r="H38660"/>
      <c r="I38660"/>
      <c r="J38660"/>
      <c r="K38660"/>
      <c r="L38660" s="172"/>
    </row>
    <row r="38661" spans="7:12" x14ac:dyDescent="0.15">
      <c r="G38661"/>
      <c r="H38661"/>
      <c r="I38661"/>
      <c r="J38661"/>
      <c r="K38661"/>
      <c r="L38661" s="172"/>
    </row>
    <row r="38662" spans="7:12" x14ac:dyDescent="0.15">
      <c r="G38662"/>
      <c r="H38662"/>
      <c r="I38662"/>
      <c r="J38662"/>
      <c r="K38662"/>
      <c r="L38662" s="172"/>
    </row>
    <row r="38663" spans="7:12" x14ac:dyDescent="0.15">
      <c r="G38663"/>
      <c r="H38663"/>
      <c r="I38663"/>
      <c r="J38663"/>
      <c r="K38663"/>
      <c r="L38663" s="172"/>
    </row>
    <row r="38664" spans="7:12" x14ac:dyDescent="0.15">
      <c r="G38664"/>
      <c r="H38664"/>
      <c r="I38664"/>
      <c r="J38664"/>
      <c r="K38664"/>
      <c r="L38664" s="172"/>
    </row>
    <row r="38665" spans="7:12" x14ac:dyDescent="0.15">
      <c r="G38665"/>
      <c r="H38665"/>
      <c r="I38665"/>
      <c r="J38665"/>
      <c r="K38665"/>
      <c r="L38665" s="172"/>
    </row>
    <row r="38666" spans="7:12" x14ac:dyDescent="0.15">
      <c r="G38666"/>
      <c r="H38666"/>
      <c r="I38666"/>
      <c r="J38666"/>
      <c r="K38666"/>
      <c r="L38666" s="172"/>
    </row>
    <row r="38667" spans="7:12" x14ac:dyDescent="0.15">
      <c r="G38667"/>
      <c r="H38667"/>
      <c r="I38667"/>
      <c r="J38667"/>
      <c r="K38667"/>
      <c r="L38667" s="172"/>
    </row>
    <row r="38668" spans="7:12" x14ac:dyDescent="0.15">
      <c r="G38668"/>
      <c r="H38668"/>
      <c r="I38668"/>
      <c r="J38668"/>
      <c r="K38668"/>
      <c r="L38668" s="172"/>
    </row>
    <row r="38669" spans="7:12" x14ac:dyDescent="0.15">
      <c r="G38669"/>
      <c r="H38669"/>
      <c r="I38669"/>
      <c r="J38669"/>
      <c r="K38669"/>
      <c r="L38669" s="172"/>
    </row>
    <row r="38670" spans="7:12" x14ac:dyDescent="0.15">
      <c r="G38670"/>
      <c r="H38670"/>
      <c r="I38670"/>
      <c r="J38670"/>
      <c r="K38670"/>
      <c r="L38670" s="172"/>
    </row>
    <row r="38671" spans="7:12" x14ac:dyDescent="0.15">
      <c r="G38671"/>
      <c r="H38671"/>
      <c r="I38671"/>
      <c r="J38671"/>
      <c r="K38671"/>
      <c r="L38671" s="172"/>
    </row>
    <row r="38672" spans="7:12" x14ac:dyDescent="0.15">
      <c r="G38672"/>
      <c r="H38672"/>
      <c r="I38672"/>
      <c r="J38672"/>
      <c r="K38672"/>
      <c r="L38672" s="172"/>
    </row>
    <row r="38673" spans="7:12" x14ac:dyDescent="0.15">
      <c r="G38673"/>
      <c r="H38673"/>
      <c r="I38673"/>
      <c r="J38673"/>
      <c r="K38673"/>
      <c r="L38673" s="172"/>
    </row>
    <row r="38674" spans="7:12" x14ac:dyDescent="0.15">
      <c r="G38674"/>
      <c r="H38674"/>
      <c r="I38674"/>
      <c r="J38674"/>
      <c r="K38674"/>
      <c r="L38674" s="172"/>
    </row>
    <row r="38675" spans="7:12" x14ac:dyDescent="0.15">
      <c r="G38675"/>
      <c r="H38675"/>
      <c r="I38675"/>
      <c r="J38675"/>
      <c r="K38675"/>
      <c r="L38675" s="172"/>
    </row>
    <row r="38676" spans="7:12" x14ac:dyDescent="0.15">
      <c r="G38676"/>
      <c r="H38676"/>
      <c r="I38676"/>
      <c r="J38676"/>
      <c r="K38676"/>
      <c r="L38676" s="172"/>
    </row>
    <row r="38677" spans="7:12" x14ac:dyDescent="0.15">
      <c r="G38677"/>
      <c r="H38677"/>
      <c r="I38677"/>
      <c r="J38677"/>
      <c r="K38677"/>
      <c r="L38677" s="172"/>
    </row>
    <row r="38678" spans="7:12" x14ac:dyDescent="0.15">
      <c r="G38678"/>
      <c r="H38678"/>
      <c r="I38678"/>
      <c r="J38678"/>
      <c r="K38678"/>
      <c r="L38678" s="172"/>
    </row>
    <row r="38679" spans="7:12" x14ac:dyDescent="0.15">
      <c r="G38679"/>
      <c r="H38679"/>
      <c r="I38679"/>
      <c r="J38679"/>
      <c r="K38679"/>
      <c r="L38679" s="172"/>
    </row>
    <row r="38680" spans="7:12" x14ac:dyDescent="0.15">
      <c r="G38680"/>
      <c r="H38680"/>
      <c r="I38680"/>
      <c r="J38680"/>
      <c r="K38680"/>
      <c r="L38680" s="172"/>
    </row>
    <row r="38681" spans="7:12" x14ac:dyDescent="0.15">
      <c r="G38681"/>
      <c r="H38681"/>
      <c r="I38681"/>
      <c r="J38681"/>
      <c r="K38681"/>
      <c r="L38681" s="172"/>
    </row>
    <row r="38682" spans="7:12" x14ac:dyDescent="0.15">
      <c r="G38682"/>
      <c r="H38682"/>
      <c r="I38682"/>
      <c r="J38682"/>
      <c r="K38682"/>
      <c r="L38682" s="172"/>
    </row>
    <row r="38683" spans="7:12" x14ac:dyDescent="0.15">
      <c r="G38683"/>
      <c r="H38683"/>
      <c r="I38683"/>
      <c r="J38683"/>
      <c r="K38683"/>
      <c r="L38683" s="172"/>
    </row>
    <row r="38684" spans="7:12" x14ac:dyDescent="0.15">
      <c r="G38684"/>
      <c r="H38684"/>
      <c r="I38684"/>
      <c r="J38684"/>
      <c r="K38684"/>
      <c r="L38684" s="172"/>
    </row>
    <row r="38685" spans="7:12" x14ac:dyDescent="0.15">
      <c r="G38685"/>
      <c r="H38685"/>
      <c r="I38685"/>
      <c r="J38685"/>
      <c r="K38685"/>
      <c r="L38685" s="172"/>
    </row>
    <row r="38686" spans="7:12" x14ac:dyDescent="0.15">
      <c r="G38686"/>
      <c r="H38686"/>
      <c r="I38686"/>
      <c r="J38686"/>
      <c r="K38686"/>
      <c r="L38686" s="172"/>
    </row>
    <row r="38687" spans="7:12" x14ac:dyDescent="0.15">
      <c r="G38687"/>
      <c r="H38687"/>
      <c r="I38687"/>
      <c r="J38687"/>
      <c r="K38687"/>
      <c r="L38687" s="172"/>
    </row>
    <row r="38688" spans="7:12" x14ac:dyDescent="0.15">
      <c r="G38688"/>
      <c r="H38688"/>
      <c r="I38688"/>
      <c r="J38688"/>
      <c r="K38688"/>
      <c r="L38688" s="172"/>
    </row>
    <row r="38689" spans="7:12" x14ac:dyDescent="0.15">
      <c r="G38689"/>
      <c r="H38689"/>
      <c r="I38689"/>
      <c r="J38689"/>
      <c r="K38689"/>
      <c r="L38689" s="172"/>
    </row>
    <row r="38690" spans="7:12" x14ac:dyDescent="0.15">
      <c r="G38690"/>
      <c r="H38690"/>
      <c r="I38690"/>
      <c r="J38690"/>
      <c r="K38690"/>
      <c r="L38690" s="172"/>
    </row>
    <row r="38691" spans="7:12" x14ac:dyDescent="0.15">
      <c r="G38691"/>
      <c r="H38691"/>
      <c r="I38691"/>
      <c r="J38691"/>
      <c r="K38691"/>
      <c r="L38691" s="172"/>
    </row>
    <row r="38692" spans="7:12" x14ac:dyDescent="0.15">
      <c r="G38692"/>
      <c r="H38692"/>
      <c r="I38692"/>
      <c r="J38692"/>
      <c r="K38692"/>
      <c r="L38692" s="172"/>
    </row>
    <row r="38693" spans="7:12" x14ac:dyDescent="0.15">
      <c r="G38693"/>
      <c r="H38693"/>
      <c r="I38693"/>
      <c r="J38693"/>
      <c r="K38693"/>
      <c r="L38693" s="172"/>
    </row>
    <row r="38694" spans="7:12" x14ac:dyDescent="0.15">
      <c r="G38694"/>
      <c r="H38694"/>
      <c r="I38694"/>
      <c r="J38694"/>
      <c r="K38694"/>
      <c r="L38694" s="172"/>
    </row>
    <row r="38695" spans="7:12" x14ac:dyDescent="0.15">
      <c r="G38695"/>
      <c r="H38695"/>
      <c r="I38695"/>
      <c r="J38695"/>
      <c r="K38695"/>
      <c r="L38695" s="172"/>
    </row>
    <row r="38696" spans="7:12" x14ac:dyDescent="0.15">
      <c r="G38696"/>
      <c r="H38696"/>
      <c r="I38696"/>
      <c r="J38696"/>
      <c r="K38696"/>
      <c r="L38696" s="172"/>
    </row>
    <row r="38697" spans="7:12" x14ac:dyDescent="0.15">
      <c r="G38697"/>
      <c r="H38697"/>
      <c r="I38697"/>
      <c r="J38697"/>
      <c r="K38697"/>
      <c r="L38697" s="172"/>
    </row>
    <row r="38698" spans="7:12" x14ac:dyDescent="0.15">
      <c r="G38698"/>
      <c r="H38698"/>
      <c r="I38698"/>
      <c r="J38698"/>
      <c r="K38698"/>
      <c r="L38698" s="172"/>
    </row>
    <row r="38699" spans="7:12" x14ac:dyDescent="0.15">
      <c r="G38699"/>
      <c r="H38699"/>
      <c r="I38699"/>
      <c r="J38699"/>
      <c r="K38699"/>
      <c r="L38699" s="172"/>
    </row>
    <row r="38700" spans="7:12" x14ac:dyDescent="0.15">
      <c r="G38700"/>
      <c r="H38700"/>
      <c r="I38700"/>
      <c r="J38700"/>
      <c r="K38700"/>
      <c r="L38700" s="172"/>
    </row>
    <row r="38701" spans="7:12" x14ac:dyDescent="0.15">
      <c r="G38701"/>
      <c r="H38701"/>
      <c r="I38701"/>
      <c r="J38701"/>
      <c r="K38701"/>
      <c r="L38701" s="172"/>
    </row>
    <row r="38702" spans="7:12" x14ac:dyDescent="0.15">
      <c r="G38702"/>
      <c r="H38702"/>
      <c r="I38702"/>
      <c r="J38702"/>
      <c r="K38702"/>
      <c r="L38702" s="172"/>
    </row>
    <row r="38703" spans="7:12" x14ac:dyDescent="0.15">
      <c r="G38703"/>
      <c r="H38703"/>
      <c r="I38703"/>
      <c r="J38703"/>
      <c r="K38703"/>
      <c r="L38703" s="172"/>
    </row>
    <row r="38704" spans="7:12" x14ac:dyDescent="0.15">
      <c r="G38704"/>
      <c r="H38704"/>
      <c r="I38704"/>
      <c r="J38704"/>
      <c r="K38704"/>
      <c r="L38704" s="172"/>
    </row>
    <row r="38705" spans="7:12" x14ac:dyDescent="0.15">
      <c r="G38705"/>
      <c r="H38705"/>
      <c r="I38705"/>
      <c r="J38705"/>
      <c r="K38705"/>
      <c r="L38705" s="172"/>
    </row>
    <row r="38706" spans="7:12" x14ac:dyDescent="0.15">
      <c r="G38706"/>
      <c r="H38706"/>
      <c r="I38706"/>
      <c r="J38706"/>
      <c r="K38706"/>
      <c r="L38706" s="172"/>
    </row>
    <row r="38707" spans="7:12" x14ac:dyDescent="0.15">
      <c r="G38707"/>
      <c r="H38707"/>
      <c r="I38707"/>
      <c r="J38707"/>
      <c r="K38707"/>
      <c r="L38707" s="172"/>
    </row>
    <row r="38708" spans="7:12" x14ac:dyDescent="0.15">
      <c r="G38708"/>
      <c r="H38708"/>
      <c r="I38708"/>
      <c r="J38708"/>
      <c r="K38708"/>
      <c r="L38708" s="172"/>
    </row>
    <row r="38709" spans="7:12" x14ac:dyDescent="0.15">
      <c r="G38709"/>
      <c r="H38709"/>
      <c r="I38709"/>
      <c r="J38709"/>
      <c r="K38709"/>
      <c r="L38709" s="172"/>
    </row>
    <row r="38710" spans="7:12" x14ac:dyDescent="0.15">
      <c r="G38710"/>
      <c r="H38710"/>
      <c r="I38710"/>
      <c r="J38710"/>
      <c r="K38710"/>
      <c r="L38710" s="172"/>
    </row>
    <row r="38711" spans="7:12" x14ac:dyDescent="0.15">
      <c r="G38711"/>
      <c r="H38711"/>
      <c r="I38711"/>
      <c r="J38711"/>
      <c r="K38711"/>
      <c r="L38711" s="172"/>
    </row>
    <row r="38712" spans="7:12" x14ac:dyDescent="0.15">
      <c r="G38712"/>
      <c r="H38712"/>
      <c r="I38712"/>
      <c r="J38712"/>
      <c r="K38712"/>
      <c r="L38712" s="172"/>
    </row>
    <row r="38713" spans="7:12" x14ac:dyDescent="0.15">
      <c r="G38713"/>
      <c r="H38713"/>
      <c r="I38713"/>
      <c r="J38713"/>
      <c r="K38713"/>
      <c r="L38713" s="172"/>
    </row>
    <row r="38714" spans="7:12" x14ac:dyDescent="0.15">
      <c r="G38714"/>
      <c r="H38714"/>
      <c r="I38714"/>
      <c r="J38714"/>
      <c r="K38714"/>
      <c r="L38714" s="172"/>
    </row>
    <row r="38715" spans="7:12" x14ac:dyDescent="0.15">
      <c r="G38715"/>
      <c r="H38715"/>
      <c r="I38715"/>
      <c r="J38715"/>
      <c r="K38715"/>
      <c r="L38715" s="172"/>
    </row>
    <row r="38716" spans="7:12" x14ac:dyDescent="0.15">
      <c r="G38716"/>
      <c r="H38716"/>
      <c r="I38716"/>
      <c r="J38716"/>
      <c r="K38716"/>
      <c r="L38716" s="172"/>
    </row>
    <row r="38717" spans="7:12" x14ac:dyDescent="0.15">
      <c r="G38717"/>
      <c r="H38717"/>
      <c r="I38717"/>
      <c r="J38717"/>
      <c r="K38717"/>
      <c r="L38717" s="172"/>
    </row>
    <row r="38718" spans="7:12" x14ac:dyDescent="0.15">
      <c r="G38718"/>
      <c r="H38718"/>
      <c r="I38718"/>
      <c r="J38718"/>
      <c r="K38718"/>
      <c r="L38718" s="172"/>
    </row>
    <row r="38719" spans="7:12" x14ac:dyDescent="0.15">
      <c r="G38719"/>
      <c r="H38719"/>
      <c r="I38719"/>
      <c r="J38719"/>
      <c r="K38719"/>
      <c r="L38719" s="172"/>
    </row>
    <row r="38720" spans="7:12" x14ac:dyDescent="0.15">
      <c r="G38720"/>
      <c r="H38720"/>
      <c r="I38720"/>
      <c r="J38720"/>
      <c r="K38720"/>
      <c r="L38720" s="172"/>
    </row>
    <row r="38721" spans="7:12" x14ac:dyDescent="0.15">
      <c r="G38721"/>
      <c r="H38721"/>
      <c r="I38721"/>
      <c r="J38721"/>
      <c r="K38721"/>
      <c r="L38721" s="172"/>
    </row>
    <row r="38722" spans="7:12" x14ac:dyDescent="0.15">
      <c r="G38722"/>
      <c r="H38722"/>
      <c r="I38722"/>
      <c r="J38722"/>
      <c r="K38722"/>
      <c r="L38722" s="172"/>
    </row>
    <row r="38723" spans="7:12" x14ac:dyDescent="0.15">
      <c r="G38723"/>
      <c r="H38723"/>
      <c r="I38723"/>
      <c r="J38723"/>
      <c r="K38723"/>
      <c r="L38723" s="172"/>
    </row>
    <row r="38724" spans="7:12" x14ac:dyDescent="0.15">
      <c r="G38724"/>
      <c r="H38724"/>
      <c r="I38724"/>
      <c r="J38724"/>
      <c r="K38724"/>
      <c r="L38724" s="172"/>
    </row>
    <row r="38725" spans="7:12" x14ac:dyDescent="0.15">
      <c r="G38725"/>
      <c r="H38725"/>
      <c r="I38725"/>
      <c r="J38725"/>
      <c r="K38725"/>
      <c r="L38725" s="172"/>
    </row>
    <row r="38726" spans="7:12" x14ac:dyDescent="0.15">
      <c r="G38726"/>
      <c r="H38726"/>
      <c r="I38726"/>
      <c r="J38726"/>
      <c r="K38726"/>
      <c r="L38726" s="172"/>
    </row>
    <row r="38727" spans="7:12" x14ac:dyDescent="0.15">
      <c r="G38727"/>
      <c r="H38727"/>
      <c r="I38727"/>
      <c r="J38727"/>
      <c r="K38727"/>
      <c r="L38727" s="172"/>
    </row>
    <row r="38728" spans="7:12" x14ac:dyDescent="0.15">
      <c r="G38728"/>
      <c r="H38728"/>
      <c r="I38728"/>
      <c r="J38728"/>
      <c r="K38728"/>
      <c r="L38728" s="172"/>
    </row>
    <row r="38729" spans="7:12" x14ac:dyDescent="0.15">
      <c r="G38729"/>
      <c r="H38729"/>
      <c r="I38729"/>
      <c r="J38729"/>
      <c r="K38729"/>
      <c r="L38729" s="172"/>
    </row>
    <row r="38730" spans="7:12" x14ac:dyDescent="0.15">
      <c r="G38730"/>
      <c r="H38730"/>
      <c r="I38730"/>
      <c r="J38730"/>
      <c r="K38730"/>
      <c r="L38730" s="172"/>
    </row>
    <row r="38731" spans="7:12" x14ac:dyDescent="0.15">
      <c r="G38731"/>
      <c r="H38731"/>
      <c r="I38731"/>
      <c r="J38731"/>
      <c r="K38731"/>
      <c r="L38731" s="172"/>
    </row>
    <row r="38732" spans="7:12" x14ac:dyDescent="0.15">
      <c r="G38732"/>
      <c r="H38732"/>
      <c r="I38732"/>
      <c r="J38732"/>
      <c r="K38732"/>
      <c r="L38732" s="172"/>
    </row>
    <row r="38733" spans="7:12" x14ac:dyDescent="0.15">
      <c r="G38733"/>
      <c r="H38733"/>
      <c r="I38733"/>
      <c r="J38733"/>
      <c r="K38733"/>
      <c r="L38733" s="172"/>
    </row>
    <row r="38734" spans="7:12" x14ac:dyDescent="0.15">
      <c r="G38734"/>
      <c r="H38734"/>
      <c r="I38734"/>
      <c r="J38734"/>
      <c r="K38734"/>
      <c r="L38734" s="172"/>
    </row>
    <row r="38735" spans="7:12" x14ac:dyDescent="0.15">
      <c r="G38735"/>
      <c r="H38735"/>
      <c r="I38735"/>
      <c r="J38735"/>
      <c r="K38735"/>
      <c r="L38735" s="172"/>
    </row>
    <row r="38736" spans="7:12" x14ac:dyDescent="0.15">
      <c r="G38736"/>
      <c r="H38736"/>
      <c r="I38736"/>
      <c r="J38736"/>
      <c r="K38736"/>
      <c r="L38736" s="172"/>
    </row>
    <row r="38737" spans="7:12" x14ac:dyDescent="0.15">
      <c r="G38737"/>
      <c r="H38737"/>
      <c r="I38737"/>
      <c r="J38737"/>
      <c r="K38737"/>
      <c r="L38737" s="172"/>
    </row>
    <row r="38738" spans="7:12" x14ac:dyDescent="0.15">
      <c r="G38738"/>
      <c r="H38738"/>
      <c r="I38738"/>
      <c r="J38738"/>
      <c r="K38738"/>
      <c r="L38738" s="172"/>
    </row>
    <row r="38739" spans="7:12" x14ac:dyDescent="0.15">
      <c r="G38739"/>
      <c r="H38739"/>
      <c r="I38739"/>
      <c r="J38739"/>
      <c r="K38739"/>
      <c r="L38739" s="172"/>
    </row>
    <row r="38740" spans="7:12" x14ac:dyDescent="0.15">
      <c r="G38740"/>
      <c r="H38740"/>
      <c r="I38740"/>
      <c r="J38740"/>
      <c r="K38740"/>
      <c r="L38740" s="172"/>
    </row>
    <row r="38741" spans="7:12" x14ac:dyDescent="0.15">
      <c r="G38741"/>
      <c r="H38741"/>
      <c r="I38741"/>
      <c r="J38741"/>
      <c r="K38741"/>
      <c r="L38741" s="172"/>
    </row>
    <row r="38742" spans="7:12" x14ac:dyDescent="0.15">
      <c r="G38742"/>
      <c r="H38742"/>
      <c r="I38742"/>
      <c r="J38742"/>
      <c r="K38742"/>
      <c r="L38742" s="172"/>
    </row>
    <row r="38743" spans="7:12" x14ac:dyDescent="0.15">
      <c r="G38743"/>
      <c r="H38743"/>
      <c r="I38743"/>
      <c r="J38743"/>
      <c r="K38743"/>
      <c r="L38743" s="172"/>
    </row>
    <row r="38744" spans="7:12" x14ac:dyDescent="0.15">
      <c r="G38744"/>
      <c r="H38744"/>
      <c r="I38744"/>
      <c r="J38744"/>
      <c r="K38744"/>
      <c r="L38744" s="172"/>
    </row>
    <row r="38745" spans="7:12" x14ac:dyDescent="0.15">
      <c r="G38745"/>
      <c r="H38745"/>
      <c r="I38745"/>
      <c r="J38745"/>
      <c r="K38745"/>
      <c r="L38745" s="172"/>
    </row>
    <row r="38746" spans="7:12" x14ac:dyDescent="0.15">
      <c r="G38746"/>
      <c r="H38746"/>
      <c r="I38746"/>
      <c r="J38746"/>
      <c r="K38746"/>
      <c r="L38746" s="172"/>
    </row>
    <row r="38747" spans="7:12" x14ac:dyDescent="0.15">
      <c r="G38747"/>
      <c r="H38747"/>
      <c r="I38747"/>
      <c r="J38747"/>
      <c r="K38747"/>
      <c r="L38747" s="172"/>
    </row>
    <row r="38748" spans="7:12" x14ac:dyDescent="0.15">
      <c r="G38748"/>
      <c r="H38748"/>
      <c r="I38748"/>
      <c r="J38748"/>
      <c r="K38748"/>
      <c r="L38748" s="172"/>
    </row>
    <row r="38749" spans="7:12" x14ac:dyDescent="0.15">
      <c r="G38749"/>
      <c r="H38749"/>
      <c r="I38749"/>
      <c r="J38749"/>
      <c r="K38749"/>
      <c r="L38749" s="172"/>
    </row>
    <row r="38750" spans="7:12" x14ac:dyDescent="0.15">
      <c r="G38750"/>
      <c r="H38750"/>
      <c r="I38750"/>
      <c r="J38750"/>
      <c r="K38750"/>
      <c r="L38750" s="172"/>
    </row>
    <row r="38751" spans="7:12" x14ac:dyDescent="0.15">
      <c r="G38751"/>
      <c r="H38751"/>
      <c r="I38751"/>
      <c r="J38751"/>
      <c r="K38751"/>
      <c r="L38751" s="172"/>
    </row>
    <row r="38752" spans="7:12" x14ac:dyDescent="0.15">
      <c r="G38752"/>
      <c r="H38752"/>
      <c r="I38752"/>
      <c r="J38752"/>
      <c r="K38752"/>
      <c r="L38752" s="172"/>
    </row>
    <row r="38753" spans="7:12" x14ac:dyDescent="0.15">
      <c r="G38753"/>
      <c r="H38753"/>
      <c r="I38753"/>
      <c r="J38753"/>
      <c r="K38753"/>
      <c r="L38753" s="172"/>
    </row>
    <row r="38754" spans="7:12" x14ac:dyDescent="0.15">
      <c r="G38754"/>
      <c r="H38754"/>
      <c r="I38754"/>
      <c r="J38754"/>
      <c r="K38754"/>
      <c r="L38754" s="172"/>
    </row>
    <row r="38755" spans="7:12" x14ac:dyDescent="0.15">
      <c r="G38755"/>
      <c r="H38755"/>
      <c r="I38755"/>
      <c r="J38755"/>
      <c r="K38755"/>
      <c r="L38755" s="172"/>
    </row>
    <row r="38756" spans="7:12" x14ac:dyDescent="0.15">
      <c r="G38756"/>
      <c r="H38756"/>
      <c r="I38756"/>
      <c r="J38756"/>
      <c r="K38756"/>
      <c r="L38756" s="172"/>
    </row>
    <row r="38757" spans="7:12" x14ac:dyDescent="0.15">
      <c r="G38757"/>
      <c r="H38757"/>
      <c r="I38757"/>
      <c r="J38757"/>
      <c r="K38757"/>
      <c r="L38757" s="172"/>
    </row>
    <row r="38758" spans="7:12" x14ac:dyDescent="0.15">
      <c r="G38758"/>
      <c r="H38758"/>
      <c r="I38758"/>
      <c r="J38758"/>
      <c r="K38758"/>
      <c r="L38758" s="172"/>
    </row>
    <row r="38759" spans="7:12" x14ac:dyDescent="0.15">
      <c r="G38759"/>
      <c r="H38759"/>
      <c r="I38759"/>
      <c r="J38759"/>
      <c r="K38759"/>
      <c r="L38759" s="172"/>
    </row>
    <row r="38760" spans="7:12" x14ac:dyDescent="0.15">
      <c r="G38760"/>
      <c r="H38760"/>
      <c r="I38760"/>
      <c r="J38760"/>
      <c r="K38760"/>
      <c r="L38760" s="172"/>
    </row>
    <row r="38761" spans="7:12" x14ac:dyDescent="0.15">
      <c r="G38761"/>
      <c r="H38761"/>
      <c r="I38761"/>
      <c r="J38761"/>
      <c r="K38761"/>
      <c r="L38761" s="172"/>
    </row>
    <row r="38762" spans="7:12" x14ac:dyDescent="0.15">
      <c r="G38762"/>
      <c r="H38762"/>
      <c r="I38762"/>
      <c r="J38762"/>
      <c r="K38762"/>
      <c r="L38762" s="172"/>
    </row>
    <row r="38763" spans="7:12" x14ac:dyDescent="0.15">
      <c r="G38763"/>
      <c r="H38763"/>
      <c r="I38763"/>
      <c r="J38763"/>
      <c r="K38763"/>
      <c r="L38763" s="172"/>
    </row>
    <row r="38764" spans="7:12" x14ac:dyDescent="0.15">
      <c r="G38764"/>
      <c r="H38764"/>
      <c r="I38764"/>
      <c r="J38764"/>
      <c r="K38764"/>
      <c r="L38764" s="172"/>
    </row>
    <row r="38765" spans="7:12" x14ac:dyDescent="0.15">
      <c r="G38765"/>
      <c r="H38765"/>
      <c r="I38765"/>
      <c r="J38765"/>
      <c r="K38765"/>
      <c r="L38765" s="172"/>
    </row>
    <row r="38766" spans="7:12" x14ac:dyDescent="0.15">
      <c r="G38766"/>
      <c r="H38766"/>
      <c r="I38766"/>
      <c r="J38766"/>
      <c r="K38766"/>
      <c r="L38766" s="172"/>
    </row>
    <row r="38767" spans="7:12" x14ac:dyDescent="0.15">
      <c r="G38767"/>
      <c r="H38767"/>
      <c r="I38767"/>
      <c r="J38767"/>
      <c r="K38767"/>
      <c r="L38767" s="172"/>
    </row>
    <row r="38768" spans="7:12" x14ac:dyDescent="0.15">
      <c r="G38768"/>
      <c r="H38768"/>
      <c r="I38768"/>
      <c r="J38768"/>
      <c r="K38768"/>
      <c r="L38768" s="172"/>
    </row>
    <row r="38769" spans="7:12" x14ac:dyDescent="0.15">
      <c r="G38769"/>
      <c r="H38769"/>
      <c r="I38769"/>
      <c r="J38769"/>
      <c r="K38769"/>
      <c r="L38769" s="172"/>
    </row>
    <row r="38770" spans="7:12" x14ac:dyDescent="0.15">
      <c r="G38770"/>
      <c r="H38770"/>
      <c r="I38770"/>
      <c r="J38770"/>
      <c r="K38770"/>
      <c r="L38770" s="172"/>
    </row>
    <row r="38771" spans="7:12" x14ac:dyDescent="0.15">
      <c r="G38771"/>
      <c r="H38771"/>
      <c r="I38771"/>
      <c r="J38771"/>
      <c r="K38771"/>
      <c r="L38771" s="172"/>
    </row>
    <row r="38772" spans="7:12" x14ac:dyDescent="0.15">
      <c r="G38772"/>
      <c r="H38772"/>
      <c r="I38772"/>
      <c r="J38772"/>
      <c r="K38772"/>
      <c r="L38772" s="172"/>
    </row>
    <row r="38773" spans="7:12" x14ac:dyDescent="0.15">
      <c r="G38773"/>
      <c r="H38773"/>
      <c r="I38773"/>
      <c r="J38773"/>
      <c r="K38773"/>
      <c r="L38773" s="172"/>
    </row>
    <row r="38774" spans="7:12" x14ac:dyDescent="0.15">
      <c r="G38774"/>
      <c r="H38774"/>
      <c r="I38774"/>
      <c r="J38774"/>
      <c r="K38774"/>
      <c r="L38774" s="172"/>
    </row>
    <row r="38775" spans="7:12" x14ac:dyDescent="0.15">
      <c r="G38775"/>
      <c r="H38775"/>
      <c r="I38775"/>
      <c r="J38775"/>
      <c r="K38775"/>
      <c r="L38775" s="172"/>
    </row>
    <row r="38776" spans="7:12" x14ac:dyDescent="0.15">
      <c r="G38776"/>
      <c r="H38776"/>
      <c r="I38776"/>
      <c r="J38776"/>
      <c r="K38776"/>
      <c r="L38776" s="172"/>
    </row>
    <row r="38777" spans="7:12" x14ac:dyDescent="0.15">
      <c r="G38777"/>
      <c r="H38777"/>
      <c r="I38777"/>
      <c r="J38777"/>
      <c r="K38777"/>
      <c r="L38777" s="172"/>
    </row>
    <row r="38778" spans="7:12" x14ac:dyDescent="0.15">
      <c r="G38778"/>
      <c r="H38778"/>
      <c r="I38778"/>
      <c r="J38778"/>
      <c r="K38778"/>
      <c r="L38778" s="172"/>
    </row>
    <row r="38779" spans="7:12" x14ac:dyDescent="0.15">
      <c r="G38779"/>
      <c r="H38779"/>
      <c r="I38779"/>
      <c r="J38779"/>
      <c r="K38779"/>
      <c r="L38779" s="172"/>
    </row>
    <row r="38780" spans="7:12" x14ac:dyDescent="0.15">
      <c r="G38780"/>
      <c r="H38780"/>
      <c r="I38780"/>
      <c r="J38780"/>
      <c r="K38780"/>
      <c r="L38780" s="172"/>
    </row>
    <row r="38781" spans="7:12" x14ac:dyDescent="0.15">
      <c r="G38781"/>
      <c r="H38781"/>
      <c r="I38781"/>
      <c r="J38781"/>
      <c r="K38781"/>
      <c r="L38781" s="172"/>
    </row>
    <row r="38782" spans="7:12" x14ac:dyDescent="0.15">
      <c r="G38782"/>
      <c r="H38782"/>
      <c r="I38782"/>
      <c r="J38782"/>
      <c r="K38782"/>
      <c r="L38782" s="172"/>
    </row>
    <row r="38783" spans="7:12" x14ac:dyDescent="0.15">
      <c r="G38783"/>
      <c r="H38783"/>
      <c r="I38783"/>
      <c r="J38783"/>
      <c r="K38783"/>
      <c r="L38783" s="172"/>
    </row>
    <row r="38784" spans="7:12" x14ac:dyDescent="0.15">
      <c r="G38784"/>
      <c r="H38784"/>
      <c r="I38784"/>
      <c r="J38784"/>
      <c r="K38784"/>
      <c r="L38784" s="172"/>
    </row>
    <row r="38785" spans="7:12" x14ac:dyDescent="0.15">
      <c r="G38785"/>
      <c r="H38785"/>
      <c r="I38785"/>
      <c r="J38785"/>
      <c r="K38785"/>
      <c r="L38785" s="172"/>
    </row>
    <row r="38786" spans="7:12" x14ac:dyDescent="0.15">
      <c r="G38786"/>
      <c r="H38786"/>
      <c r="I38786"/>
      <c r="J38786"/>
      <c r="K38786"/>
      <c r="L38786" s="172"/>
    </row>
    <row r="38787" spans="7:12" x14ac:dyDescent="0.15">
      <c r="G38787"/>
      <c r="H38787"/>
      <c r="I38787"/>
      <c r="J38787"/>
      <c r="K38787"/>
      <c r="L38787" s="172"/>
    </row>
    <row r="38788" spans="7:12" x14ac:dyDescent="0.15">
      <c r="G38788"/>
      <c r="H38788"/>
      <c r="I38788"/>
      <c r="J38788"/>
      <c r="K38788"/>
      <c r="L38788" s="172"/>
    </row>
    <row r="38789" spans="7:12" x14ac:dyDescent="0.15">
      <c r="G38789"/>
      <c r="H38789"/>
      <c r="I38789"/>
      <c r="J38789"/>
      <c r="K38789"/>
      <c r="L38789" s="172"/>
    </row>
    <row r="38790" spans="7:12" x14ac:dyDescent="0.15">
      <c r="G38790"/>
      <c r="H38790"/>
      <c r="I38790"/>
      <c r="J38790"/>
      <c r="K38790"/>
      <c r="L38790" s="172"/>
    </row>
    <row r="38791" spans="7:12" x14ac:dyDescent="0.15">
      <c r="G38791"/>
      <c r="H38791"/>
      <c r="I38791"/>
      <c r="J38791"/>
      <c r="K38791"/>
      <c r="L38791" s="172"/>
    </row>
    <row r="38792" spans="7:12" x14ac:dyDescent="0.15">
      <c r="G38792"/>
      <c r="H38792"/>
      <c r="I38792"/>
      <c r="J38792"/>
      <c r="K38792"/>
      <c r="L38792" s="172"/>
    </row>
    <row r="38793" spans="7:12" x14ac:dyDescent="0.15">
      <c r="G38793"/>
      <c r="H38793"/>
      <c r="I38793"/>
      <c r="J38793"/>
      <c r="K38793"/>
      <c r="L38793" s="172"/>
    </row>
    <row r="38794" spans="7:12" x14ac:dyDescent="0.15">
      <c r="G38794"/>
      <c r="H38794"/>
      <c r="I38794"/>
      <c r="J38794"/>
      <c r="K38794"/>
      <c r="L38794" s="172"/>
    </row>
    <row r="38795" spans="7:12" x14ac:dyDescent="0.15">
      <c r="G38795"/>
      <c r="H38795"/>
      <c r="I38795"/>
      <c r="J38795"/>
      <c r="K38795"/>
      <c r="L38795" s="172"/>
    </row>
    <row r="38796" spans="7:12" x14ac:dyDescent="0.15">
      <c r="G38796"/>
      <c r="H38796"/>
      <c r="I38796"/>
      <c r="J38796"/>
      <c r="K38796"/>
      <c r="L38796" s="172"/>
    </row>
    <row r="38797" spans="7:12" x14ac:dyDescent="0.15">
      <c r="G38797"/>
      <c r="H38797"/>
      <c r="I38797"/>
      <c r="J38797"/>
      <c r="K38797"/>
      <c r="L38797" s="172"/>
    </row>
    <row r="38798" spans="7:12" x14ac:dyDescent="0.15">
      <c r="G38798"/>
      <c r="H38798"/>
      <c r="I38798"/>
      <c r="J38798"/>
      <c r="K38798"/>
      <c r="L38798" s="172"/>
    </row>
    <row r="38799" spans="7:12" x14ac:dyDescent="0.15">
      <c r="G38799"/>
      <c r="H38799"/>
      <c r="I38799"/>
      <c r="J38799"/>
      <c r="K38799"/>
      <c r="L38799" s="172"/>
    </row>
    <row r="38800" spans="7:12" x14ac:dyDescent="0.15">
      <c r="G38800"/>
      <c r="H38800"/>
      <c r="I38800"/>
      <c r="J38800"/>
      <c r="K38800"/>
      <c r="L38800" s="172"/>
    </row>
    <row r="38801" spans="7:12" x14ac:dyDescent="0.15">
      <c r="G38801"/>
      <c r="H38801"/>
      <c r="I38801"/>
      <c r="J38801"/>
      <c r="K38801"/>
      <c r="L38801" s="172"/>
    </row>
    <row r="38802" spans="7:12" x14ac:dyDescent="0.15">
      <c r="G38802"/>
      <c r="H38802"/>
      <c r="I38802"/>
      <c r="J38802"/>
      <c r="K38802"/>
      <c r="L38802" s="172"/>
    </row>
    <row r="38803" spans="7:12" x14ac:dyDescent="0.15">
      <c r="G38803"/>
      <c r="H38803"/>
      <c r="I38803"/>
      <c r="J38803"/>
      <c r="K38803"/>
      <c r="L38803" s="172"/>
    </row>
    <row r="38804" spans="7:12" x14ac:dyDescent="0.15">
      <c r="G38804"/>
      <c r="H38804"/>
      <c r="I38804"/>
      <c r="J38804"/>
      <c r="K38804"/>
      <c r="L38804" s="172"/>
    </row>
    <row r="38805" spans="7:12" x14ac:dyDescent="0.15">
      <c r="G38805"/>
      <c r="H38805"/>
      <c r="I38805"/>
      <c r="J38805"/>
      <c r="K38805"/>
      <c r="L38805" s="172"/>
    </row>
    <row r="38806" spans="7:12" x14ac:dyDescent="0.15">
      <c r="G38806"/>
      <c r="H38806"/>
      <c r="I38806"/>
      <c r="J38806"/>
      <c r="K38806"/>
      <c r="L38806" s="172"/>
    </row>
    <row r="38807" spans="7:12" x14ac:dyDescent="0.15">
      <c r="G38807"/>
      <c r="H38807"/>
      <c r="I38807"/>
      <c r="J38807"/>
      <c r="K38807"/>
      <c r="L38807" s="172"/>
    </row>
    <row r="38808" spans="7:12" x14ac:dyDescent="0.15">
      <c r="G38808"/>
      <c r="H38808"/>
      <c r="I38808"/>
      <c r="J38808"/>
      <c r="K38808"/>
      <c r="L38808" s="172"/>
    </row>
    <row r="38809" spans="7:12" x14ac:dyDescent="0.15">
      <c r="G38809"/>
      <c r="H38809"/>
      <c r="I38809"/>
      <c r="J38809"/>
      <c r="K38809"/>
      <c r="L38809" s="172"/>
    </row>
    <row r="38810" spans="7:12" x14ac:dyDescent="0.15">
      <c r="G38810"/>
      <c r="H38810"/>
      <c r="I38810"/>
      <c r="J38810"/>
      <c r="K38810"/>
      <c r="L38810" s="172"/>
    </row>
    <row r="38811" spans="7:12" x14ac:dyDescent="0.15">
      <c r="G38811"/>
      <c r="H38811"/>
      <c r="I38811"/>
      <c r="J38811"/>
      <c r="K38811"/>
      <c r="L38811" s="172"/>
    </row>
    <row r="38812" spans="7:12" x14ac:dyDescent="0.15">
      <c r="G38812"/>
      <c r="H38812"/>
      <c r="I38812"/>
      <c r="J38812"/>
      <c r="K38812"/>
      <c r="L38812" s="172"/>
    </row>
    <row r="38813" spans="7:12" x14ac:dyDescent="0.15">
      <c r="G38813"/>
      <c r="H38813"/>
      <c r="I38813"/>
      <c r="J38813"/>
      <c r="K38813"/>
      <c r="L38813" s="172"/>
    </row>
    <row r="38814" spans="7:12" x14ac:dyDescent="0.15">
      <c r="G38814"/>
      <c r="H38814"/>
      <c r="I38814"/>
      <c r="J38814"/>
      <c r="K38814"/>
      <c r="L38814" s="172"/>
    </row>
    <row r="38815" spans="7:12" x14ac:dyDescent="0.15">
      <c r="G38815"/>
      <c r="H38815"/>
      <c r="I38815"/>
      <c r="J38815"/>
      <c r="K38815"/>
      <c r="L38815" s="172"/>
    </row>
    <row r="38816" spans="7:12" x14ac:dyDescent="0.15">
      <c r="G38816"/>
      <c r="H38816"/>
      <c r="I38816"/>
      <c r="J38816"/>
      <c r="K38816"/>
      <c r="L38816" s="172"/>
    </row>
    <row r="38817" spans="7:12" x14ac:dyDescent="0.15">
      <c r="G38817"/>
      <c r="H38817"/>
      <c r="I38817"/>
      <c r="J38817"/>
      <c r="K38817"/>
      <c r="L38817" s="172"/>
    </row>
    <row r="38818" spans="7:12" x14ac:dyDescent="0.15">
      <c r="G38818"/>
      <c r="H38818"/>
      <c r="I38818"/>
      <c r="J38818"/>
      <c r="K38818"/>
      <c r="L38818" s="172"/>
    </row>
    <row r="38819" spans="7:12" x14ac:dyDescent="0.15">
      <c r="G38819"/>
      <c r="H38819"/>
      <c r="I38819"/>
      <c r="J38819"/>
      <c r="K38819"/>
      <c r="L38819" s="172"/>
    </row>
    <row r="38820" spans="7:12" x14ac:dyDescent="0.15">
      <c r="G38820"/>
      <c r="H38820"/>
      <c r="I38820"/>
      <c r="J38820"/>
      <c r="K38820"/>
      <c r="L38820" s="172"/>
    </row>
    <row r="38821" spans="7:12" x14ac:dyDescent="0.15">
      <c r="G38821"/>
      <c r="H38821"/>
      <c r="I38821"/>
      <c r="J38821"/>
      <c r="K38821"/>
      <c r="L38821" s="172"/>
    </row>
    <row r="38822" spans="7:12" x14ac:dyDescent="0.15">
      <c r="G38822"/>
      <c r="H38822"/>
      <c r="I38822"/>
      <c r="J38822"/>
      <c r="K38822"/>
      <c r="L38822" s="172"/>
    </row>
    <row r="38823" spans="7:12" x14ac:dyDescent="0.15">
      <c r="G38823"/>
      <c r="H38823"/>
      <c r="I38823"/>
      <c r="J38823"/>
      <c r="K38823"/>
      <c r="L38823" s="172"/>
    </row>
    <row r="38824" spans="7:12" x14ac:dyDescent="0.15">
      <c r="G38824"/>
      <c r="H38824"/>
      <c r="I38824"/>
      <c r="J38824"/>
      <c r="K38824"/>
      <c r="L38824" s="172"/>
    </row>
    <row r="38825" spans="7:12" x14ac:dyDescent="0.15">
      <c r="G38825"/>
      <c r="H38825"/>
      <c r="I38825"/>
      <c r="J38825"/>
      <c r="K38825"/>
      <c r="L38825" s="172"/>
    </row>
    <row r="38826" spans="7:12" x14ac:dyDescent="0.15">
      <c r="G38826"/>
      <c r="H38826"/>
      <c r="I38826"/>
      <c r="J38826"/>
      <c r="K38826"/>
      <c r="L38826" s="172"/>
    </row>
    <row r="38827" spans="7:12" x14ac:dyDescent="0.15">
      <c r="G38827"/>
      <c r="H38827"/>
      <c r="I38827"/>
      <c r="J38827"/>
      <c r="K38827"/>
      <c r="L38827" s="172"/>
    </row>
    <row r="38828" spans="7:12" x14ac:dyDescent="0.15">
      <c r="G38828"/>
      <c r="H38828"/>
      <c r="I38828"/>
      <c r="J38828"/>
      <c r="K38828"/>
      <c r="L38828" s="172"/>
    </row>
    <row r="38829" spans="7:12" x14ac:dyDescent="0.15">
      <c r="G38829"/>
      <c r="H38829"/>
      <c r="I38829"/>
      <c r="J38829"/>
      <c r="K38829"/>
      <c r="L38829" s="172"/>
    </row>
    <row r="38830" spans="7:12" x14ac:dyDescent="0.15">
      <c r="G38830"/>
      <c r="H38830"/>
      <c r="I38830"/>
      <c r="J38830"/>
      <c r="K38830"/>
      <c r="L38830" s="172"/>
    </row>
    <row r="38831" spans="7:12" x14ac:dyDescent="0.15">
      <c r="G38831"/>
      <c r="H38831"/>
      <c r="I38831"/>
      <c r="J38831"/>
      <c r="K38831"/>
      <c r="L38831" s="172"/>
    </row>
    <row r="38832" spans="7:12" x14ac:dyDescent="0.15">
      <c r="G38832"/>
      <c r="H38832"/>
      <c r="I38832"/>
      <c r="J38832"/>
      <c r="K38832"/>
      <c r="L38832" s="172"/>
    </row>
    <row r="38833" spans="7:12" x14ac:dyDescent="0.15">
      <c r="G38833"/>
      <c r="H38833"/>
      <c r="I38833"/>
      <c r="J38833"/>
      <c r="K38833"/>
      <c r="L38833" s="172"/>
    </row>
    <row r="38834" spans="7:12" x14ac:dyDescent="0.15">
      <c r="G38834"/>
      <c r="H38834"/>
      <c r="I38834"/>
      <c r="J38834"/>
      <c r="K38834"/>
      <c r="L38834" s="172"/>
    </row>
    <row r="38835" spans="7:12" x14ac:dyDescent="0.15">
      <c r="G38835"/>
      <c r="H38835"/>
      <c r="I38835"/>
      <c r="J38835"/>
      <c r="K38835"/>
      <c r="L38835" s="172"/>
    </row>
    <row r="38836" spans="7:12" x14ac:dyDescent="0.15">
      <c r="G38836"/>
      <c r="H38836"/>
      <c r="I38836"/>
      <c r="J38836"/>
      <c r="K38836"/>
      <c r="L38836" s="172"/>
    </row>
    <row r="38837" spans="7:12" x14ac:dyDescent="0.15">
      <c r="G38837"/>
      <c r="H38837"/>
      <c r="I38837"/>
      <c r="J38837"/>
      <c r="K38837"/>
      <c r="L38837" s="172"/>
    </row>
    <row r="38838" spans="7:12" x14ac:dyDescent="0.15">
      <c r="G38838"/>
      <c r="H38838"/>
      <c r="I38838"/>
      <c r="J38838"/>
      <c r="K38838"/>
      <c r="L38838" s="172"/>
    </row>
    <row r="38839" spans="7:12" x14ac:dyDescent="0.15">
      <c r="G38839"/>
      <c r="H38839"/>
      <c r="I38839"/>
      <c r="J38839"/>
      <c r="K38839"/>
      <c r="L38839" s="172"/>
    </row>
    <row r="38840" spans="7:12" x14ac:dyDescent="0.15">
      <c r="G38840"/>
      <c r="H38840"/>
      <c r="I38840"/>
      <c r="J38840"/>
      <c r="K38840"/>
      <c r="L38840" s="172"/>
    </row>
    <row r="38841" spans="7:12" x14ac:dyDescent="0.15">
      <c r="G38841"/>
      <c r="H38841"/>
      <c r="I38841"/>
      <c r="J38841"/>
      <c r="K38841"/>
      <c r="L38841" s="172"/>
    </row>
    <row r="38842" spans="7:12" x14ac:dyDescent="0.15">
      <c r="G38842"/>
      <c r="H38842"/>
      <c r="I38842"/>
      <c r="J38842"/>
      <c r="K38842"/>
      <c r="L38842" s="172"/>
    </row>
    <row r="38843" spans="7:12" x14ac:dyDescent="0.15">
      <c r="G38843"/>
      <c r="H38843"/>
      <c r="I38843"/>
      <c r="J38843"/>
      <c r="K38843"/>
      <c r="L38843" s="172"/>
    </row>
    <row r="38844" spans="7:12" x14ac:dyDescent="0.15">
      <c r="G38844"/>
      <c r="H38844"/>
      <c r="I38844"/>
      <c r="J38844"/>
      <c r="K38844"/>
      <c r="L38844" s="172"/>
    </row>
    <row r="38845" spans="7:12" x14ac:dyDescent="0.15">
      <c r="G38845"/>
      <c r="H38845"/>
      <c r="I38845"/>
      <c r="J38845"/>
      <c r="K38845"/>
      <c r="L38845" s="172"/>
    </row>
    <row r="38846" spans="7:12" x14ac:dyDescent="0.15">
      <c r="G38846"/>
      <c r="H38846"/>
      <c r="I38846"/>
      <c r="J38846"/>
      <c r="K38846"/>
      <c r="L38846" s="172"/>
    </row>
    <row r="38847" spans="7:12" x14ac:dyDescent="0.15">
      <c r="G38847"/>
      <c r="H38847"/>
      <c r="I38847"/>
      <c r="J38847"/>
      <c r="K38847"/>
      <c r="L38847" s="172"/>
    </row>
    <row r="38848" spans="7:12" x14ac:dyDescent="0.15">
      <c r="G38848"/>
      <c r="H38848"/>
      <c r="I38848"/>
      <c r="J38848"/>
      <c r="K38848"/>
      <c r="L38848" s="172"/>
    </row>
    <row r="38849" spans="7:12" x14ac:dyDescent="0.15">
      <c r="G38849"/>
      <c r="H38849"/>
      <c r="I38849"/>
      <c r="J38849"/>
      <c r="K38849"/>
      <c r="L38849" s="172"/>
    </row>
    <row r="38850" spans="7:12" x14ac:dyDescent="0.15">
      <c r="G38850"/>
      <c r="H38850"/>
      <c r="I38850"/>
      <c r="J38850"/>
      <c r="K38850"/>
      <c r="L38850" s="172"/>
    </row>
    <row r="38851" spans="7:12" x14ac:dyDescent="0.15">
      <c r="G38851"/>
      <c r="H38851"/>
      <c r="I38851"/>
      <c r="J38851"/>
      <c r="K38851"/>
      <c r="L38851" s="172"/>
    </row>
    <row r="38852" spans="7:12" x14ac:dyDescent="0.15">
      <c r="G38852"/>
      <c r="H38852"/>
      <c r="I38852"/>
      <c r="J38852"/>
      <c r="K38852"/>
      <c r="L38852" s="172"/>
    </row>
    <row r="38853" spans="7:12" x14ac:dyDescent="0.15">
      <c r="G38853"/>
      <c r="H38853"/>
      <c r="I38853"/>
      <c r="J38853"/>
      <c r="K38853"/>
      <c r="L38853" s="172"/>
    </row>
    <row r="38854" spans="7:12" x14ac:dyDescent="0.15">
      <c r="G38854"/>
      <c r="H38854"/>
      <c r="I38854"/>
      <c r="J38854"/>
      <c r="K38854"/>
      <c r="L38854" s="172"/>
    </row>
    <row r="38855" spans="7:12" x14ac:dyDescent="0.15">
      <c r="G38855"/>
      <c r="H38855"/>
      <c r="I38855"/>
      <c r="J38855"/>
      <c r="K38855"/>
      <c r="L38855" s="172"/>
    </row>
    <row r="38856" spans="7:12" x14ac:dyDescent="0.15">
      <c r="G38856"/>
      <c r="H38856"/>
      <c r="I38856"/>
      <c r="J38856"/>
      <c r="K38856"/>
      <c r="L38856" s="172"/>
    </row>
    <row r="38857" spans="7:12" x14ac:dyDescent="0.15">
      <c r="G38857"/>
      <c r="H38857"/>
      <c r="I38857"/>
      <c r="J38857"/>
      <c r="K38857"/>
      <c r="L38857" s="172"/>
    </row>
    <row r="38858" spans="7:12" x14ac:dyDescent="0.15">
      <c r="G38858"/>
      <c r="H38858"/>
      <c r="I38858"/>
      <c r="J38858"/>
      <c r="K38858"/>
      <c r="L38858" s="172"/>
    </row>
    <row r="38859" spans="7:12" x14ac:dyDescent="0.15">
      <c r="G38859"/>
      <c r="H38859"/>
      <c r="I38859"/>
      <c r="J38859"/>
      <c r="K38859"/>
      <c r="L38859" s="172"/>
    </row>
    <row r="38860" spans="7:12" x14ac:dyDescent="0.15">
      <c r="G38860"/>
      <c r="H38860"/>
      <c r="I38860"/>
      <c r="J38860"/>
      <c r="K38860"/>
      <c r="L38860" s="172"/>
    </row>
    <row r="38861" spans="7:12" x14ac:dyDescent="0.15">
      <c r="G38861"/>
      <c r="H38861"/>
      <c r="I38861"/>
      <c r="J38861"/>
      <c r="K38861"/>
      <c r="L38861" s="172"/>
    </row>
    <row r="38862" spans="7:12" x14ac:dyDescent="0.15">
      <c r="G38862"/>
      <c r="H38862"/>
      <c r="I38862"/>
      <c r="J38862"/>
      <c r="K38862"/>
      <c r="L38862" s="172"/>
    </row>
    <row r="38863" spans="7:12" x14ac:dyDescent="0.15">
      <c r="G38863"/>
      <c r="H38863"/>
      <c r="I38863"/>
      <c r="J38863"/>
      <c r="K38863"/>
      <c r="L38863" s="172"/>
    </row>
    <row r="38864" spans="7:12" x14ac:dyDescent="0.15">
      <c r="G38864"/>
      <c r="H38864"/>
      <c r="I38864"/>
      <c r="J38864"/>
      <c r="K38864"/>
      <c r="L38864" s="172"/>
    </row>
    <row r="38865" spans="7:12" x14ac:dyDescent="0.15">
      <c r="G38865"/>
      <c r="H38865"/>
      <c r="I38865"/>
      <c r="J38865"/>
      <c r="K38865"/>
      <c r="L38865" s="172"/>
    </row>
    <row r="38866" spans="7:12" x14ac:dyDescent="0.15">
      <c r="G38866"/>
      <c r="H38866"/>
      <c r="I38866"/>
      <c r="J38866"/>
      <c r="K38866"/>
      <c r="L38866" s="172"/>
    </row>
    <row r="38867" spans="7:12" x14ac:dyDescent="0.15">
      <c r="G38867"/>
      <c r="H38867"/>
      <c r="I38867"/>
      <c r="J38867"/>
      <c r="K38867"/>
      <c r="L38867" s="172"/>
    </row>
    <row r="38868" spans="7:12" x14ac:dyDescent="0.15">
      <c r="G38868"/>
      <c r="H38868"/>
      <c r="I38868"/>
      <c r="J38868"/>
      <c r="K38868"/>
      <c r="L38868" s="172"/>
    </row>
    <row r="38869" spans="7:12" x14ac:dyDescent="0.15">
      <c r="G38869"/>
      <c r="H38869"/>
      <c r="I38869"/>
      <c r="J38869"/>
      <c r="K38869"/>
      <c r="L38869" s="172"/>
    </row>
    <row r="38870" spans="7:12" x14ac:dyDescent="0.15">
      <c r="G38870"/>
      <c r="H38870"/>
      <c r="I38870"/>
      <c r="J38870"/>
      <c r="K38870"/>
      <c r="L38870" s="172"/>
    </row>
    <row r="38871" spans="7:12" x14ac:dyDescent="0.15">
      <c r="G38871"/>
      <c r="H38871"/>
      <c r="I38871"/>
      <c r="J38871"/>
      <c r="K38871"/>
      <c r="L38871" s="172"/>
    </row>
    <row r="38872" spans="7:12" x14ac:dyDescent="0.15">
      <c r="G38872"/>
      <c r="H38872"/>
      <c r="I38872"/>
      <c r="J38872"/>
      <c r="K38872"/>
      <c r="L38872" s="172"/>
    </row>
    <row r="38873" spans="7:12" x14ac:dyDescent="0.15">
      <c r="G38873"/>
      <c r="H38873"/>
      <c r="I38873"/>
      <c r="J38873"/>
      <c r="K38873"/>
      <c r="L38873" s="172"/>
    </row>
    <row r="38874" spans="7:12" x14ac:dyDescent="0.15">
      <c r="G38874"/>
      <c r="H38874"/>
      <c r="I38874"/>
      <c r="J38874"/>
      <c r="K38874"/>
      <c r="L38874" s="172"/>
    </row>
    <row r="38875" spans="7:12" x14ac:dyDescent="0.15">
      <c r="G38875"/>
      <c r="H38875"/>
      <c r="I38875"/>
      <c r="J38875"/>
      <c r="K38875"/>
      <c r="L38875" s="172"/>
    </row>
    <row r="38876" spans="7:12" x14ac:dyDescent="0.15">
      <c r="G38876"/>
      <c r="H38876"/>
      <c r="I38876"/>
      <c r="J38876"/>
      <c r="K38876"/>
      <c r="L38876" s="172"/>
    </row>
    <row r="38877" spans="7:12" x14ac:dyDescent="0.15">
      <c r="G38877"/>
      <c r="H38877"/>
      <c r="I38877"/>
      <c r="J38877"/>
      <c r="K38877"/>
      <c r="L38877" s="172"/>
    </row>
    <row r="38878" spans="7:12" x14ac:dyDescent="0.15">
      <c r="G38878"/>
      <c r="H38878"/>
      <c r="I38878"/>
      <c r="J38878"/>
      <c r="K38878"/>
      <c r="L38878" s="172"/>
    </row>
    <row r="38879" spans="7:12" x14ac:dyDescent="0.15">
      <c r="G38879"/>
      <c r="H38879"/>
      <c r="I38879"/>
      <c r="J38879"/>
      <c r="K38879"/>
      <c r="L38879" s="172"/>
    </row>
    <row r="38880" spans="7:12" x14ac:dyDescent="0.15">
      <c r="G38880"/>
      <c r="H38880"/>
      <c r="I38880"/>
      <c r="J38880"/>
      <c r="K38880"/>
      <c r="L38880" s="172"/>
    </row>
    <row r="38881" spans="7:12" x14ac:dyDescent="0.15">
      <c r="G38881"/>
      <c r="H38881"/>
      <c r="I38881"/>
      <c r="J38881"/>
      <c r="K38881"/>
      <c r="L38881" s="172"/>
    </row>
    <row r="38882" spans="7:12" x14ac:dyDescent="0.15">
      <c r="G38882"/>
      <c r="H38882"/>
      <c r="I38882"/>
      <c r="J38882"/>
      <c r="K38882"/>
      <c r="L38882" s="172"/>
    </row>
    <row r="38883" spans="7:12" x14ac:dyDescent="0.15">
      <c r="G38883"/>
      <c r="H38883"/>
      <c r="I38883"/>
      <c r="J38883"/>
      <c r="K38883"/>
      <c r="L38883" s="172"/>
    </row>
    <row r="38884" spans="7:12" x14ac:dyDescent="0.15">
      <c r="G38884"/>
      <c r="H38884"/>
      <c r="I38884"/>
      <c r="J38884"/>
      <c r="K38884"/>
      <c r="L38884" s="172"/>
    </row>
    <row r="38885" spans="7:12" x14ac:dyDescent="0.15">
      <c r="G38885"/>
      <c r="H38885"/>
      <c r="I38885"/>
      <c r="J38885"/>
      <c r="K38885"/>
      <c r="L38885" s="172"/>
    </row>
    <row r="38886" spans="7:12" x14ac:dyDescent="0.15">
      <c r="G38886"/>
      <c r="H38886"/>
      <c r="I38886"/>
      <c r="J38886"/>
      <c r="K38886"/>
      <c r="L38886" s="172"/>
    </row>
    <row r="38887" spans="7:12" x14ac:dyDescent="0.15">
      <c r="G38887"/>
      <c r="H38887"/>
      <c r="I38887"/>
      <c r="J38887"/>
      <c r="K38887"/>
      <c r="L38887" s="172"/>
    </row>
    <row r="38888" spans="7:12" x14ac:dyDescent="0.15">
      <c r="G38888"/>
      <c r="H38888"/>
      <c r="I38888"/>
      <c r="J38888"/>
      <c r="K38888"/>
      <c r="L38888" s="172"/>
    </row>
    <row r="38889" spans="7:12" x14ac:dyDescent="0.15">
      <c r="G38889"/>
      <c r="H38889"/>
      <c r="I38889"/>
      <c r="J38889"/>
      <c r="K38889"/>
      <c r="L38889" s="172"/>
    </row>
    <row r="38890" spans="7:12" x14ac:dyDescent="0.15">
      <c r="G38890"/>
      <c r="H38890"/>
      <c r="I38890"/>
      <c r="J38890"/>
      <c r="K38890"/>
      <c r="L38890" s="172"/>
    </row>
    <row r="38891" spans="7:12" x14ac:dyDescent="0.15">
      <c r="G38891"/>
      <c r="H38891"/>
      <c r="I38891"/>
      <c r="J38891"/>
      <c r="K38891"/>
      <c r="L38891" s="172"/>
    </row>
    <row r="38892" spans="7:12" x14ac:dyDescent="0.15">
      <c r="G38892"/>
      <c r="H38892"/>
      <c r="I38892"/>
      <c r="J38892"/>
      <c r="K38892"/>
      <c r="L38892" s="172"/>
    </row>
    <row r="38893" spans="7:12" x14ac:dyDescent="0.15">
      <c r="G38893"/>
      <c r="H38893"/>
      <c r="I38893"/>
      <c r="J38893"/>
      <c r="K38893"/>
      <c r="L38893" s="172"/>
    </row>
    <row r="38894" spans="7:12" x14ac:dyDescent="0.15">
      <c r="G38894"/>
      <c r="H38894"/>
      <c r="I38894"/>
      <c r="J38894"/>
      <c r="K38894"/>
      <c r="L38894" s="172"/>
    </row>
    <row r="38895" spans="7:12" x14ac:dyDescent="0.15">
      <c r="G38895"/>
      <c r="H38895"/>
      <c r="I38895"/>
      <c r="J38895"/>
      <c r="K38895"/>
      <c r="L38895" s="172"/>
    </row>
    <row r="38896" spans="7:12" x14ac:dyDescent="0.15">
      <c r="G38896"/>
      <c r="H38896"/>
      <c r="I38896"/>
      <c r="J38896"/>
      <c r="K38896"/>
      <c r="L38896" s="172"/>
    </row>
    <row r="38897" spans="7:12" x14ac:dyDescent="0.15">
      <c r="G38897"/>
      <c r="H38897"/>
      <c r="I38897"/>
      <c r="J38897"/>
      <c r="K38897"/>
      <c r="L38897" s="172"/>
    </row>
    <row r="38898" spans="7:12" x14ac:dyDescent="0.15">
      <c r="G38898"/>
      <c r="H38898"/>
      <c r="I38898"/>
      <c r="J38898"/>
      <c r="K38898"/>
      <c r="L38898" s="172"/>
    </row>
    <row r="38899" spans="7:12" x14ac:dyDescent="0.15">
      <c r="G38899"/>
      <c r="H38899"/>
      <c r="I38899"/>
      <c r="J38899"/>
      <c r="K38899"/>
      <c r="L38899" s="172"/>
    </row>
    <row r="38900" spans="7:12" x14ac:dyDescent="0.15">
      <c r="G38900"/>
      <c r="H38900"/>
      <c r="I38900"/>
      <c r="J38900"/>
      <c r="K38900"/>
      <c r="L38900" s="172"/>
    </row>
    <row r="38901" spans="7:12" x14ac:dyDescent="0.15">
      <c r="G38901"/>
      <c r="H38901"/>
      <c r="I38901"/>
      <c r="J38901"/>
      <c r="K38901"/>
      <c r="L38901" s="172"/>
    </row>
    <row r="38902" spans="7:12" x14ac:dyDescent="0.15">
      <c r="G38902"/>
      <c r="H38902"/>
      <c r="I38902"/>
      <c r="J38902"/>
      <c r="K38902"/>
      <c r="L38902" s="172"/>
    </row>
    <row r="38903" spans="7:12" x14ac:dyDescent="0.15">
      <c r="G38903"/>
      <c r="H38903"/>
      <c r="I38903"/>
      <c r="J38903"/>
      <c r="K38903"/>
      <c r="L38903" s="172"/>
    </row>
    <row r="38904" spans="7:12" x14ac:dyDescent="0.15">
      <c r="G38904"/>
      <c r="H38904"/>
      <c r="I38904"/>
      <c r="J38904"/>
      <c r="K38904"/>
      <c r="L38904" s="172"/>
    </row>
    <row r="38905" spans="7:12" x14ac:dyDescent="0.15">
      <c r="G38905"/>
      <c r="H38905"/>
      <c r="I38905"/>
      <c r="J38905"/>
      <c r="K38905"/>
      <c r="L38905" s="172"/>
    </row>
    <row r="38906" spans="7:12" x14ac:dyDescent="0.15">
      <c r="G38906"/>
      <c r="H38906"/>
      <c r="I38906"/>
      <c r="J38906"/>
      <c r="K38906"/>
      <c r="L38906" s="172"/>
    </row>
    <row r="38907" spans="7:12" x14ac:dyDescent="0.15">
      <c r="G38907"/>
      <c r="H38907"/>
      <c r="I38907"/>
      <c r="J38907"/>
      <c r="K38907"/>
      <c r="L38907" s="172"/>
    </row>
    <row r="38908" spans="7:12" x14ac:dyDescent="0.15">
      <c r="G38908"/>
      <c r="H38908"/>
      <c r="I38908"/>
      <c r="J38908"/>
      <c r="K38908"/>
      <c r="L38908" s="172"/>
    </row>
    <row r="38909" spans="7:12" x14ac:dyDescent="0.15">
      <c r="G38909"/>
      <c r="H38909"/>
      <c r="I38909"/>
      <c r="J38909"/>
      <c r="K38909"/>
      <c r="L38909" s="172"/>
    </row>
    <row r="38910" spans="7:12" x14ac:dyDescent="0.15">
      <c r="G38910"/>
      <c r="H38910"/>
      <c r="I38910"/>
      <c r="J38910"/>
      <c r="K38910"/>
      <c r="L38910" s="172"/>
    </row>
    <row r="38911" spans="7:12" x14ac:dyDescent="0.15">
      <c r="G38911"/>
      <c r="H38911"/>
      <c r="I38911"/>
      <c r="J38911"/>
      <c r="K38911"/>
      <c r="L38911" s="172"/>
    </row>
    <row r="38912" spans="7:12" x14ac:dyDescent="0.15">
      <c r="G38912"/>
      <c r="H38912"/>
      <c r="I38912"/>
      <c r="J38912"/>
      <c r="K38912"/>
      <c r="L38912" s="172"/>
    </row>
    <row r="38913" spans="7:12" x14ac:dyDescent="0.15">
      <c r="G38913"/>
      <c r="H38913"/>
      <c r="I38913"/>
      <c r="J38913"/>
      <c r="K38913"/>
      <c r="L38913" s="172"/>
    </row>
    <row r="38914" spans="7:12" x14ac:dyDescent="0.15">
      <c r="G38914"/>
      <c r="H38914"/>
      <c r="I38914"/>
      <c r="J38914"/>
      <c r="K38914"/>
      <c r="L38914" s="172"/>
    </row>
    <row r="38915" spans="7:12" x14ac:dyDescent="0.15">
      <c r="G38915"/>
      <c r="H38915"/>
      <c r="I38915"/>
      <c r="J38915"/>
      <c r="K38915"/>
      <c r="L38915" s="172"/>
    </row>
    <row r="38916" spans="7:12" x14ac:dyDescent="0.15">
      <c r="G38916"/>
      <c r="H38916"/>
      <c r="I38916"/>
      <c r="J38916"/>
      <c r="K38916"/>
      <c r="L38916" s="172"/>
    </row>
    <row r="38917" spans="7:12" x14ac:dyDescent="0.15">
      <c r="G38917"/>
      <c r="H38917"/>
      <c r="I38917"/>
      <c r="J38917"/>
      <c r="K38917"/>
      <c r="L38917" s="172"/>
    </row>
    <row r="38918" spans="7:12" x14ac:dyDescent="0.15">
      <c r="G38918"/>
      <c r="H38918"/>
      <c r="I38918"/>
      <c r="J38918"/>
      <c r="K38918"/>
      <c r="L38918" s="172"/>
    </row>
    <row r="38919" spans="7:12" x14ac:dyDescent="0.15">
      <c r="G38919"/>
      <c r="H38919"/>
      <c r="I38919"/>
      <c r="J38919"/>
      <c r="K38919"/>
      <c r="L38919" s="172"/>
    </row>
    <row r="38920" spans="7:12" x14ac:dyDescent="0.15">
      <c r="G38920"/>
      <c r="H38920"/>
      <c r="I38920"/>
      <c r="J38920"/>
      <c r="K38920"/>
      <c r="L38920" s="172"/>
    </row>
    <row r="38921" spans="7:12" x14ac:dyDescent="0.15">
      <c r="G38921"/>
      <c r="H38921"/>
      <c r="I38921"/>
      <c r="J38921"/>
      <c r="K38921"/>
      <c r="L38921" s="172"/>
    </row>
    <row r="38922" spans="7:12" x14ac:dyDescent="0.15">
      <c r="G38922"/>
      <c r="H38922"/>
      <c r="I38922"/>
      <c r="J38922"/>
      <c r="K38922"/>
      <c r="L38922" s="172"/>
    </row>
    <row r="38923" spans="7:12" x14ac:dyDescent="0.15">
      <c r="G38923"/>
      <c r="H38923"/>
      <c r="I38923"/>
      <c r="J38923"/>
      <c r="K38923"/>
      <c r="L38923" s="172"/>
    </row>
    <row r="38924" spans="7:12" x14ac:dyDescent="0.15">
      <c r="G38924"/>
      <c r="H38924"/>
      <c r="I38924"/>
      <c r="J38924"/>
      <c r="K38924"/>
      <c r="L38924" s="172"/>
    </row>
    <row r="38925" spans="7:12" x14ac:dyDescent="0.15">
      <c r="G38925"/>
      <c r="H38925"/>
      <c r="I38925"/>
      <c r="J38925"/>
      <c r="K38925"/>
      <c r="L38925" s="172"/>
    </row>
    <row r="38926" spans="7:12" x14ac:dyDescent="0.15">
      <c r="G38926"/>
      <c r="H38926"/>
      <c r="I38926"/>
      <c r="J38926"/>
      <c r="K38926"/>
      <c r="L38926" s="172"/>
    </row>
    <row r="38927" spans="7:12" x14ac:dyDescent="0.15">
      <c r="G38927"/>
      <c r="H38927"/>
      <c r="I38927"/>
      <c r="J38927"/>
      <c r="K38927"/>
      <c r="L38927" s="172"/>
    </row>
    <row r="38928" spans="7:12" x14ac:dyDescent="0.15">
      <c r="G38928"/>
      <c r="H38928"/>
      <c r="I38928"/>
      <c r="J38928"/>
      <c r="K38928"/>
      <c r="L38928" s="172"/>
    </row>
    <row r="38929" spans="7:12" x14ac:dyDescent="0.15">
      <c r="G38929"/>
      <c r="H38929"/>
      <c r="I38929"/>
      <c r="J38929"/>
      <c r="K38929"/>
      <c r="L38929" s="172"/>
    </row>
    <row r="38930" spans="7:12" x14ac:dyDescent="0.15">
      <c r="G38930"/>
      <c r="H38930"/>
      <c r="I38930"/>
      <c r="J38930"/>
      <c r="K38930"/>
      <c r="L38930" s="172"/>
    </row>
    <row r="38931" spans="7:12" x14ac:dyDescent="0.15">
      <c r="G38931"/>
      <c r="H38931"/>
      <c r="I38931"/>
      <c r="J38931"/>
      <c r="K38931"/>
      <c r="L38931" s="172"/>
    </row>
    <row r="38932" spans="7:12" x14ac:dyDescent="0.15">
      <c r="G38932"/>
      <c r="H38932"/>
      <c r="I38932"/>
      <c r="J38932"/>
      <c r="K38932"/>
      <c r="L38932" s="172"/>
    </row>
    <row r="38933" spans="7:12" x14ac:dyDescent="0.15">
      <c r="G38933"/>
      <c r="H38933"/>
      <c r="I38933"/>
      <c r="J38933"/>
      <c r="K38933"/>
      <c r="L38933" s="172"/>
    </row>
    <row r="38934" spans="7:12" x14ac:dyDescent="0.15">
      <c r="G38934"/>
      <c r="H38934"/>
      <c r="I38934"/>
      <c r="J38934"/>
      <c r="K38934"/>
      <c r="L38934" s="172"/>
    </row>
    <row r="38935" spans="7:12" x14ac:dyDescent="0.15">
      <c r="G38935"/>
      <c r="H38935"/>
      <c r="I38935"/>
      <c r="J38935"/>
      <c r="K38935"/>
      <c r="L38935" s="172"/>
    </row>
    <row r="38936" spans="7:12" x14ac:dyDescent="0.15">
      <c r="G38936"/>
      <c r="H38936"/>
      <c r="I38936"/>
      <c r="J38936"/>
      <c r="K38936"/>
      <c r="L38936" s="172"/>
    </row>
    <row r="38937" spans="7:12" x14ac:dyDescent="0.15">
      <c r="G38937"/>
      <c r="H38937"/>
      <c r="I38937"/>
      <c r="J38937"/>
      <c r="K38937"/>
      <c r="L38937" s="172"/>
    </row>
    <row r="38938" spans="7:12" x14ac:dyDescent="0.15">
      <c r="G38938"/>
      <c r="H38938"/>
      <c r="I38938"/>
      <c r="J38938"/>
      <c r="K38938"/>
      <c r="L38938" s="172"/>
    </row>
    <row r="38939" spans="7:12" x14ac:dyDescent="0.15">
      <c r="G38939"/>
      <c r="H38939"/>
      <c r="I38939"/>
      <c r="J38939"/>
      <c r="K38939"/>
      <c r="L38939" s="172"/>
    </row>
    <row r="38940" spans="7:12" x14ac:dyDescent="0.15">
      <c r="G38940"/>
      <c r="H38940"/>
      <c r="I38940"/>
      <c r="J38940"/>
      <c r="K38940"/>
      <c r="L38940" s="172"/>
    </row>
    <row r="38941" spans="7:12" x14ac:dyDescent="0.15">
      <c r="G38941"/>
      <c r="H38941"/>
      <c r="I38941"/>
      <c r="J38941"/>
      <c r="K38941"/>
      <c r="L38941" s="172"/>
    </row>
    <row r="38942" spans="7:12" x14ac:dyDescent="0.15">
      <c r="G38942"/>
      <c r="H38942"/>
      <c r="I38942"/>
      <c r="J38942"/>
      <c r="K38942"/>
      <c r="L38942" s="172"/>
    </row>
    <row r="38943" spans="7:12" x14ac:dyDescent="0.15">
      <c r="G38943"/>
      <c r="H38943"/>
      <c r="I38943"/>
      <c r="J38943"/>
      <c r="K38943"/>
      <c r="L38943" s="172"/>
    </row>
    <row r="38944" spans="7:12" x14ac:dyDescent="0.15">
      <c r="G38944"/>
      <c r="H38944"/>
      <c r="I38944"/>
      <c r="J38944"/>
      <c r="K38944"/>
      <c r="L38944" s="172"/>
    </row>
    <row r="38945" spans="7:12" x14ac:dyDescent="0.15">
      <c r="G38945"/>
      <c r="H38945"/>
      <c r="I38945"/>
      <c r="J38945"/>
      <c r="K38945"/>
      <c r="L38945" s="172"/>
    </row>
    <row r="38946" spans="7:12" x14ac:dyDescent="0.15">
      <c r="G38946"/>
      <c r="H38946"/>
      <c r="I38946"/>
      <c r="J38946"/>
      <c r="K38946"/>
      <c r="L38946" s="172"/>
    </row>
    <row r="38947" spans="7:12" x14ac:dyDescent="0.15">
      <c r="G38947"/>
      <c r="H38947"/>
      <c r="I38947"/>
      <c r="J38947"/>
      <c r="K38947"/>
      <c r="L38947" s="172"/>
    </row>
    <row r="38948" spans="7:12" x14ac:dyDescent="0.15">
      <c r="G38948"/>
      <c r="H38948"/>
      <c r="I38948"/>
      <c r="J38948"/>
      <c r="K38948"/>
      <c r="L38948" s="172"/>
    </row>
    <row r="38949" spans="7:12" x14ac:dyDescent="0.15">
      <c r="G38949"/>
      <c r="H38949"/>
      <c r="I38949"/>
      <c r="J38949"/>
      <c r="K38949"/>
      <c r="L38949" s="172"/>
    </row>
    <row r="38950" spans="7:12" x14ac:dyDescent="0.15">
      <c r="G38950"/>
      <c r="H38950"/>
      <c r="I38950"/>
      <c r="J38950"/>
      <c r="K38950"/>
      <c r="L38950" s="172"/>
    </row>
    <row r="38951" spans="7:12" x14ac:dyDescent="0.15">
      <c r="G38951"/>
      <c r="H38951"/>
      <c r="I38951"/>
      <c r="J38951"/>
      <c r="K38951"/>
      <c r="L38951" s="172"/>
    </row>
    <row r="38952" spans="7:12" x14ac:dyDescent="0.15">
      <c r="G38952"/>
      <c r="H38952"/>
      <c r="I38952"/>
      <c r="J38952"/>
      <c r="K38952"/>
      <c r="L38952" s="172"/>
    </row>
    <row r="38953" spans="7:12" x14ac:dyDescent="0.15">
      <c r="G38953"/>
      <c r="H38953"/>
      <c r="I38953"/>
      <c r="J38953"/>
      <c r="K38953"/>
      <c r="L38953" s="172"/>
    </row>
    <row r="38954" spans="7:12" x14ac:dyDescent="0.15">
      <c r="G38954"/>
      <c r="H38954"/>
      <c r="I38954"/>
      <c r="J38954"/>
      <c r="K38954"/>
      <c r="L38954" s="172"/>
    </row>
    <row r="38955" spans="7:12" x14ac:dyDescent="0.15">
      <c r="G38955"/>
      <c r="H38955"/>
      <c r="I38955"/>
      <c r="J38955"/>
      <c r="K38955"/>
      <c r="L38955" s="172"/>
    </row>
    <row r="38956" spans="7:12" x14ac:dyDescent="0.15">
      <c r="G38956"/>
      <c r="H38956"/>
      <c r="I38956"/>
      <c r="J38956"/>
      <c r="K38956"/>
      <c r="L38956" s="172"/>
    </row>
    <row r="38957" spans="7:12" x14ac:dyDescent="0.15">
      <c r="G38957"/>
      <c r="H38957"/>
      <c r="I38957"/>
      <c r="J38957"/>
      <c r="K38957"/>
      <c r="L38957" s="172"/>
    </row>
    <row r="38958" spans="7:12" x14ac:dyDescent="0.15">
      <c r="G38958"/>
      <c r="H38958"/>
      <c r="I38958"/>
      <c r="J38958"/>
      <c r="K38958"/>
      <c r="L38958" s="172"/>
    </row>
    <row r="38959" spans="7:12" x14ac:dyDescent="0.15">
      <c r="G38959"/>
      <c r="H38959"/>
      <c r="I38959"/>
      <c r="J38959"/>
      <c r="K38959"/>
      <c r="L38959" s="172"/>
    </row>
    <row r="38960" spans="7:12" x14ac:dyDescent="0.15">
      <c r="G38960"/>
      <c r="H38960"/>
      <c r="I38960"/>
      <c r="J38960"/>
      <c r="K38960"/>
      <c r="L38960" s="172"/>
    </row>
    <row r="38961" spans="7:12" x14ac:dyDescent="0.15">
      <c r="G38961"/>
      <c r="H38961"/>
      <c r="I38961"/>
      <c r="J38961"/>
      <c r="K38961"/>
      <c r="L38961" s="172"/>
    </row>
    <row r="38962" spans="7:12" x14ac:dyDescent="0.15">
      <c r="G38962"/>
      <c r="H38962"/>
      <c r="I38962"/>
      <c r="J38962"/>
      <c r="K38962"/>
      <c r="L38962" s="172"/>
    </row>
    <row r="38963" spans="7:12" x14ac:dyDescent="0.15">
      <c r="G38963"/>
      <c r="H38963"/>
      <c r="I38963"/>
      <c r="J38963"/>
      <c r="K38963"/>
      <c r="L38963" s="172"/>
    </row>
    <row r="38964" spans="7:12" x14ac:dyDescent="0.15">
      <c r="G38964"/>
      <c r="H38964"/>
      <c r="I38964"/>
      <c r="J38964"/>
      <c r="K38964"/>
      <c r="L38964" s="172"/>
    </row>
    <row r="38965" spans="7:12" x14ac:dyDescent="0.15">
      <c r="G38965"/>
      <c r="H38965"/>
      <c r="I38965"/>
      <c r="J38965"/>
      <c r="K38965"/>
      <c r="L38965" s="172"/>
    </row>
    <row r="38966" spans="7:12" x14ac:dyDescent="0.15">
      <c r="G38966"/>
      <c r="H38966"/>
      <c r="I38966"/>
      <c r="J38966"/>
      <c r="K38966"/>
      <c r="L38966" s="172"/>
    </row>
    <row r="38967" spans="7:12" x14ac:dyDescent="0.15">
      <c r="G38967"/>
      <c r="H38967"/>
      <c r="I38967"/>
      <c r="J38967"/>
      <c r="K38967"/>
      <c r="L38967" s="172"/>
    </row>
    <row r="38968" spans="7:12" x14ac:dyDescent="0.15">
      <c r="G38968"/>
      <c r="H38968"/>
      <c r="I38968"/>
      <c r="J38968"/>
      <c r="K38968"/>
      <c r="L38968" s="172"/>
    </row>
    <row r="38969" spans="7:12" x14ac:dyDescent="0.15">
      <c r="G38969"/>
      <c r="H38969"/>
      <c r="I38969"/>
      <c r="J38969"/>
      <c r="K38969"/>
      <c r="L38969" s="172"/>
    </row>
    <row r="38970" spans="7:12" x14ac:dyDescent="0.15">
      <c r="G38970"/>
      <c r="H38970"/>
      <c r="I38970"/>
      <c r="J38970"/>
      <c r="K38970"/>
      <c r="L38970" s="172"/>
    </row>
    <row r="38971" spans="7:12" x14ac:dyDescent="0.15">
      <c r="G38971"/>
      <c r="H38971"/>
      <c r="I38971"/>
      <c r="J38971"/>
      <c r="K38971"/>
      <c r="L38971" s="172"/>
    </row>
    <row r="38972" spans="7:12" x14ac:dyDescent="0.15">
      <c r="G38972"/>
      <c r="H38972"/>
      <c r="I38972"/>
      <c r="J38972"/>
      <c r="K38972"/>
      <c r="L38972" s="172"/>
    </row>
    <row r="38973" spans="7:12" x14ac:dyDescent="0.15">
      <c r="G38973"/>
      <c r="H38973"/>
      <c r="I38973"/>
      <c r="J38973"/>
      <c r="K38973"/>
      <c r="L38973" s="172"/>
    </row>
    <row r="38974" spans="7:12" x14ac:dyDescent="0.15">
      <c r="G38974"/>
      <c r="H38974"/>
      <c r="I38974"/>
      <c r="J38974"/>
      <c r="K38974"/>
      <c r="L38974" s="172"/>
    </row>
    <row r="38975" spans="7:12" x14ac:dyDescent="0.15">
      <c r="G38975"/>
      <c r="H38975"/>
      <c r="I38975"/>
      <c r="J38975"/>
      <c r="K38975"/>
      <c r="L38975" s="172"/>
    </row>
    <row r="38976" spans="7:12" x14ac:dyDescent="0.15">
      <c r="G38976"/>
      <c r="H38976"/>
      <c r="I38976"/>
      <c r="J38976"/>
      <c r="K38976"/>
      <c r="L38976" s="172"/>
    </row>
    <row r="38977" spans="7:12" x14ac:dyDescent="0.15">
      <c r="G38977"/>
      <c r="H38977"/>
      <c r="I38977"/>
      <c r="J38977"/>
      <c r="K38977"/>
      <c r="L38977" s="172"/>
    </row>
    <row r="38978" spans="7:12" x14ac:dyDescent="0.15">
      <c r="G38978"/>
      <c r="H38978"/>
      <c r="I38978"/>
      <c r="J38978"/>
      <c r="K38978"/>
      <c r="L38978" s="172"/>
    </row>
    <row r="38979" spans="7:12" x14ac:dyDescent="0.15">
      <c r="G38979"/>
      <c r="H38979"/>
      <c r="I38979"/>
      <c r="J38979"/>
      <c r="K38979"/>
      <c r="L38979" s="172"/>
    </row>
    <row r="38980" spans="7:12" x14ac:dyDescent="0.15">
      <c r="G38980"/>
      <c r="H38980"/>
      <c r="I38980"/>
      <c r="J38980"/>
      <c r="K38980"/>
      <c r="L38980" s="172"/>
    </row>
    <row r="38981" spans="7:12" x14ac:dyDescent="0.15">
      <c r="G38981"/>
      <c r="H38981"/>
      <c r="I38981"/>
      <c r="J38981"/>
      <c r="K38981"/>
      <c r="L38981" s="172"/>
    </row>
    <row r="38982" spans="7:12" x14ac:dyDescent="0.15">
      <c r="G38982"/>
      <c r="H38982"/>
      <c r="I38982"/>
      <c r="J38982"/>
      <c r="K38982"/>
      <c r="L38982" s="172"/>
    </row>
    <row r="38983" spans="7:12" x14ac:dyDescent="0.15">
      <c r="G38983"/>
      <c r="H38983"/>
      <c r="I38983"/>
      <c r="J38983"/>
      <c r="K38983"/>
      <c r="L38983" s="172"/>
    </row>
    <row r="38984" spans="7:12" x14ac:dyDescent="0.15">
      <c r="G38984"/>
      <c r="H38984"/>
      <c r="I38984"/>
      <c r="J38984"/>
      <c r="K38984"/>
      <c r="L38984" s="172"/>
    </row>
    <row r="38985" spans="7:12" x14ac:dyDescent="0.15">
      <c r="G38985"/>
      <c r="H38985"/>
      <c r="I38985"/>
      <c r="J38985"/>
      <c r="K38985"/>
      <c r="L38985" s="172"/>
    </row>
    <row r="38986" spans="7:12" x14ac:dyDescent="0.15">
      <c r="G38986"/>
      <c r="H38986"/>
      <c r="I38986"/>
      <c r="J38986"/>
      <c r="K38986"/>
      <c r="L38986" s="172"/>
    </row>
    <row r="38987" spans="7:12" x14ac:dyDescent="0.15">
      <c r="G38987"/>
      <c r="H38987"/>
      <c r="I38987"/>
      <c r="J38987"/>
      <c r="K38987"/>
      <c r="L38987" s="172"/>
    </row>
    <row r="38988" spans="7:12" x14ac:dyDescent="0.15">
      <c r="G38988"/>
      <c r="H38988"/>
      <c r="I38988"/>
      <c r="J38988"/>
      <c r="K38988"/>
      <c r="L38988" s="172"/>
    </row>
    <row r="38989" spans="7:12" x14ac:dyDescent="0.15">
      <c r="G38989"/>
      <c r="H38989"/>
      <c r="I38989"/>
      <c r="J38989"/>
      <c r="K38989"/>
      <c r="L38989" s="172"/>
    </row>
    <row r="38990" spans="7:12" x14ac:dyDescent="0.15">
      <c r="G38990"/>
      <c r="H38990"/>
      <c r="I38990"/>
      <c r="J38990"/>
      <c r="K38990"/>
      <c r="L38990" s="172"/>
    </row>
    <row r="38991" spans="7:12" x14ac:dyDescent="0.15">
      <c r="G38991"/>
      <c r="H38991"/>
      <c r="I38991"/>
      <c r="J38991"/>
      <c r="K38991"/>
      <c r="L38991" s="172"/>
    </row>
    <row r="38992" spans="7:12" x14ac:dyDescent="0.15">
      <c r="G38992"/>
      <c r="H38992"/>
      <c r="I38992"/>
      <c r="J38992"/>
      <c r="K38992"/>
      <c r="L38992" s="172"/>
    </row>
    <row r="38993" spans="7:12" x14ac:dyDescent="0.15">
      <c r="G38993"/>
      <c r="H38993"/>
      <c r="I38993"/>
      <c r="J38993"/>
      <c r="K38993"/>
      <c r="L38993" s="172"/>
    </row>
    <row r="38994" spans="7:12" x14ac:dyDescent="0.15">
      <c r="G38994"/>
      <c r="H38994"/>
      <c r="I38994"/>
      <c r="J38994"/>
      <c r="K38994"/>
      <c r="L38994" s="172"/>
    </row>
    <row r="38995" spans="7:12" x14ac:dyDescent="0.15">
      <c r="G38995"/>
      <c r="H38995"/>
      <c r="I38995"/>
      <c r="J38995"/>
      <c r="K38995"/>
      <c r="L38995" s="172"/>
    </row>
    <row r="38996" spans="7:12" x14ac:dyDescent="0.15">
      <c r="G38996"/>
      <c r="H38996"/>
      <c r="I38996"/>
      <c r="J38996"/>
      <c r="K38996"/>
      <c r="L38996" s="172"/>
    </row>
    <row r="38997" spans="7:12" x14ac:dyDescent="0.15">
      <c r="G38997"/>
      <c r="H38997"/>
      <c r="I38997"/>
      <c r="J38997"/>
      <c r="K38997"/>
      <c r="L38997" s="172"/>
    </row>
    <row r="38998" spans="7:12" x14ac:dyDescent="0.15">
      <c r="G38998"/>
      <c r="H38998"/>
      <c r="I38998"/>
      <c r="J38998"/>
      <c r="K38998"/>
      <c r="L38998" s="172"/>
    </row>
    <row r="38999" spans="7:12" x14ac:dyDescent="0.15">
      <c r="G38999"/>
      <c r="H38999"/>
      <c r="I38999"/>
      <c r="J38999"/>
      <c r="K38999"/>
      <c r="L38999" s="172"/>
    </row>
    <row r="39000" spans="7:12" x14ac:dyDescent="0.15">
      <c r="G39000"/>
      <c r="H39000"/>
      <c r="I39000"/>
      <c r="J39000"/>
      <c r="K39000"/>
      <c r="L39000" s="172"/>
    </row>
    <row r="39001" spans="7:12" x14ac:dyDescent="0.15">
      <c r="G39001"/>
      <c r="H39001"/>
      <c r="I39001"/>
      <c r="J39001"/>
      <c r="K39001"/>
      <c r="L39001" s="172"/>
    </row>
    <row r="39002" spans="7:12" x14ac:dyDescent="0.15">
      <c r="G39002"/>
      <c r="H39002"/>
      <c r="I39002"/>
      <c r="J39002"/>
      <c r="K39002"/>
      <c r="L39002" s="172"/>
    </row>
    <row r="39003" spans="7:12" x14ac:dyDescent="0.15">
      <c r="G39003"/>
      <c r="H39003"/>
      <c r="I39003"/>
      <c r="J39003"/>
      <c r="K39003"/>
      <c r="L39003" s="172"/>
    </row>
    <row r="39004" spans="7:12" x14ac:dyDescent="0.15">
      <c r="G39004"/>
      <c r="H39004"/>
      <c r="I39004"/>
      <c r="J39004"/>
      <c r="K39004"/>
      <c r="L39004" s="172"/>
    </row>
    <row r="39005" spans="7:12" x14ac:dyDescent="0.15">
      <c r="G39005"/>
      <c r="H39005"/>
      <c r="I39005"/>
      <c r="J39005"/>
      <c r="K39005"/>
      <c r="L39005" s="172"/>
    </row>
    <row r="39006" spans="7:12" x14ac:dyDescent="0.15">
      <c r="G39006"/>
      <c r="H39006"/>
      <c r="I39006"/>
      <c r="J39006"/>
      <c r="K39006"/>
      <c r="L39006" s="172"/>
    </row>
    <row r="39007" spans="7:12" x14ac:dyDescent="0.15">
      <c r="G39007"/>
      <c r="H39007"/>
      <c r="I39007"/>
      <c r="J39007"/>
      <c r="K39007"/>
      <c r="L39007" s="172"/>
    </row>
    <row r="39008" spans="7:12" x14ac:dyDescent="0.15">
      <c r="G39008"/>
      <c r="H39008"/>
      <c r="I39008"/>
      <c r="J39008"/>
      <c r="K39008"/>
      <c r="L39008" s="172"/>
    </row>
    <row r="39009" spans="7:12" x14ac:dyDescent="0.15">
      <c r="G39009"/>
      <c r="H39009"/>
      <c r="I39009"/>
      <c r="J39009"/>
      <c r="K39009"/>
      <c r="L39009" s="172"/>
    </row>
    <row r="39010" spans="7:12" x14ac:dyDescent="0.15">
      <c r="G39010"/>
      <c r="H39010"/>
      <c r="I39010"/>
      <c r="J39010"/>
      <c r="K39010"/>
      <c r="L39010" s="172"/>
    </row>
    <row r="39011" spans="7:12" x14ac:dyDescent="0.15">
      <c r="G39011"/>
      <c r="H39011"/>
      <c r="I39011"/>
      <c r="J39011"/>
      <c r="K39011"/>
      <c r="L39011" s="172"/>
    </row>
    <row r="39012" spans="7:12" x14ac:dyDescent="0.15">
      <c r="G39012"/>
      <c r="H39012"/>
      <c r="I39012"/>
      <c r="J39012"/>
      <c r="K39012"/>
      <c r="L39012" s="172"/>
    </row>
    <row r="39013" spans="7:12" x14ac:dyDescent="0.15">
      <c r="G39013"/>
      <c r="H39013"/>
      <c r="I39013"/>
      <c r="J39013"/>
      <c r="K39013"/>
      <c r="L39013" s="172"/>
    </row>
    <row r="39014" spans="7:12" x14ac:dyDescent="0.15">
      <c r="G39014"/>
      <c r="H39014"/>
      <c r="I39014"/>
      <c r="J39014"/>
      <c r="K39014"/>
      <c r="L39014" s="172"/>
    </row>
    <row r="39015" spans="7:12" x14ac:dyDescent="0.15">
      <c r="G39015"/>
      <c r="H39015"/>
      <c r="I39015"/>
      <c r="J39015"/>
      <c r="K39015"/>
      <c r="L39015" s="172"/>
    </row>
    <row r="39016" spans="7:12" x14ac:dyDescent="0.15">
      <c r="G39016"/>
      <c r="H39016"/>
      <c r="I39016"/>
      <c r="J39016"/>
      <c r="K39016"/>
      <c r="L39016" s="172"/>
    </row>
    <row r="39017" spans="7:12" x14ac:dyDescent="0.15">
      <c r="G39017"/>
      <c r="H39017"/>
      <c r="I39017"/>
      <c r="J39017"/>
      <c r="K39017"/>
      <c r="L39017" s="172"/>
    </row>
    <row r="39018" spans="7:12" x14ac:dyDescent="0.15">
      <c r="G39018"/>
      <c r="H39018"/>
      <c r="I39018"/>
      <c r="J39018"/>
      <c r="K39018"/>
      <c r="L39018" s="172"/>
    </row>
    <row r="39019" spans="7:12" x14ac:dyDescent="0.15">
      <c r="G39019"/>
      <c r="H39019"/>
      <c r="I39019"/>
      <c r="J39019"/>
      <c r="K39019"/>
      <c r="L39019" s="172"/>
    </row>
    <row r="39020" spans="7:12" x14ac:dyDescent="0.15">
      <c r="G39020"/>
      <c r="H39020"/>
      <c r="I39020"/>
      <c r="J39020"/>
      <c r="K39020"/>
      <c r="L39020" s="172"/>
    </row>
    <row r="39021" spans="7:12" x14ac:dyDescent="0.15">
      <c r="G39021"/>
      <c r="H39021"/>
      <c r="I39021"/>
      <c r="J39021"/>
      <c r="K39021"/>
      <c r="L39021" s="172"/>
    </row>
    <row r="39022" spans="7:12" x14ac:dyDescent="0.15">
      <c r="G39022"/>
      <c r="H39022"/>
      <c r="I39022"/>
      <c r="J39022"/>
      <c r="K39022"/>
      <c r="L39022" s="172"/>
    </row>
    <row r="39023" spans="7:12" x14ac:dyDescent="0.15">
      <c r="G39023"/>
      <c r="H39023"/>
      <c r="I39023"/>
      <c r="J39023"/>
      <c r="K39023"/>
      <c r="L39023" s="172"/>
    </row>
    <row r="39024" spans="7:12" x14ac:dyDescent="0.15">
      <c r="G39024"/>
      <c r="H39024"/>
      <c r="I39024"/>
      <c r="J39024"/>
      <c r="K39024"/>
      <c r="L39024" s="172"/>
    </row>
    <row r="39025" spans="7:12" x14ac:dyDescent="0.15">
      <c r="G39025"/>
      <c r="H39025"/>
      <c r="I39025"/>
      <c r="J39025"/>
      <c r="K39025"/>
      <c r="L39025" s="172"/>
    </row>
    <row r="39026" spans="7:12" x14ac:dyDescent="0.15">
      <c r="G39026"/>
      <c r="H39026"/>
      <c r="I39026"/>
      <c r="J39026"/>
      <c r="K39026"/>
      <c r="L39026" s="172"/>
    </row>
    <row r="39027" spans="7:12" x14ac:dyDescent="0.15">
      <c r="G39027"/>
      <c r="H39027"/>
      <c r="I39027"/>
      <c r="J39027"/>
      <c r="K39027"/>
      <c r="L39027" s="172"/>
    </row>
    <row r="39028" spans="7:12" x14ac:dyDescent="0.15">
      <c r="G39028"/>
      <c r="H39028"/>
      <c r="I39028"/>
      <c r="J39028"/>
      <c r="K39028"/>
      <c r="L39028" s="172"/>
    </row>
    <row r="39029" spans="7:12" x14ac:dyDescent="0.15">
      <c r="G39029"/>
      <c r="H39029"/>
      <c r="I39029"/>
      <c r="J39029"/>
      <c r="K39029"/>
      <c r="L39029" s="172"/>
    </row>
    <row r="39030" spans="7:12" x14ac:dyDescent="0.15">
      <c r="G39030"/>
      <c r="H39030"/>
      <c r="I39030"/>
      <c r="J39030"/>
      <c r="K39030"/>
      <c r="L39030" s="172"/>
    </row>
    <row r="39031" spans="7:12" x14ac:dyDescent="0.15">
      <c r="G39031"/>
      <c r="H39031"/>
      <c r="I39031"/>
      <c r="J39031"/>
      <c r="K39031"/>
      <c r="L39031" s="172"/>
    </row>
    <row r="39032" spans="7:12" x14ac:dyDescent="0.15">
      <c r="G39032"/>
      <c r="H39032"/>
      <c r="I39032"/>
      <c r="J39032"/>
      <c r="K39032"/>
      <c r="L39032" s="172"/>
    </row>
    <row r="39033" spans="7:12" x14ac:dyDescent="0.15">
      <c r="G39033"/>
      <c r="H39033"/>
      <c r="I39033"/>
      <c r="J39033"/>
      <c r="K39033"/>
      <c r="L39033" s="172"/>
    </row>
    <row r="39034" spans="7:12" x14ac:dyDescent="0.15">
      <c r="G39034"/>
      <c r="H39034"/>
      <c r="I39034"/>
      <c r="J39034"/>
      <c r="K39034"/>
      <c r="L39034" s="172"/>
    </row>
    <row r="39035" spans="7:12" x14ac:dyDescent="0.15">
      <c r="G39035"/>
      <c r="H39035"/>
      <c r="I39035"/>
      <c r="J39035"/>
      <c r="K39035"/>
      <c r="L39035" s="172"/>
    </row>
    <row r="39036" spans="7:12" x14ac:dyDescent="0.15">
      <c r="G39036"/>
      <c r="H39036"/>
      <c r="I39036"/>
      <c r="J39036"/>
      <c r="K39036"/>
      <c r="L39036" s="172"/>
    </row>
    <row r="39037" spans="7:12" x14ac:dyDescent="0.15">
      <c r="G39037"/>
      <c r="H39037"/>
      <c r="I39037"/>
      <c r="J39037"/>
      <c r="K39037"/>
      <c r="L39037" s="172"/>
    </row>
    <row r="39038" spans="7:12" x14ac:dyDescent="0.15">
      <c r="G39038"/>
      <c r="H39038"/>
      <c r="I39038"/>
      <c r="J39038"/>
      <c r="K39038"/>
      <c r="L39038" s="172"/>
    </row>
    <row r="39039" spans="7:12" x14ac:dyDescent="0.15">
      <c r="G39039"/>
      <c r="H39039"/>
      <c r="I39039"/>
      <c r="J39039"/>
      <c r="K39039"/>
      <c r="L39039" s="172"/>
    </row>
    <row r="39040" spans="7:12" x14ac:dyDescent="0.15">
      <c r="G39040"/>
      <c r="H39040"/>
      <c r="I39040"/>
      <c r="J39040"/>
      <c r="K39040"/>
      <c r="L39040" s="172"/>
    </row>
    <row r="39041" spans="7:12" x14ac:dyDescent="0.15">
      <c r="G39041"/>
      <c r="H39041"/>
      <c r="I39041"/>
      <c r="J39041"/>
      <c r="K39041"/>
      <c r="L39041" s="172"/>
    </row>
    <row r="39042" spans="7:12" x14ac:dyDescent="0.15">
      <c r="G39042"/>
      <c r="H39042"/>
      <c r="I39042"/>
      <c r="J39042"/>
      <c r="K39042"/>
      <c r="L39042" s="172"/>
    </row>
    <row r="39043" spans="7:12" x14ac:dyDescent="0.15">
      <c r="G39043"/>
      <c r="H39043"/>
      <c r="I39043"/>
      <c r="J39043"/>
      <c r="K39043"/>
      <c r="L39043" s="172"/>
    </row>
    <row r="39044" spans="7:12" x14ac:dyDescent="0.15">
      <c r="G39044"/>
      <c r="H39044"/>
      <c r="I39044"/>
      <c r="J39044"/>
      <c r="K39044"/>
      <c r="L39044" s="172"/>
    </row>
    <row r="39045" spans="7:12" x14ac:dyDescent="0.15">
      <c r="G39045"/>
      <c r="H39045"/>
      <c r="I39045"/>
      <c r="J39045"/>
      <c r="K39045"/>
      <c r="L39045" s="172"/>
    </row>
    <row r="39046" spans="7:12" x14ac:dyDescent="0.15">
      <c r="G39046"/>
      <c r="H39046"/>
      <c r="I39046"/>
      <c r="J39046"/>
      <c r="K39046"/>
      <c r="L39046" s="172"/>
    </row>
    <row r="39047" spans="7:12" x14ac:dyDescent="0.15">
      <c r="G39047"/>
      <c r="H39047"/>
      <c r="I39047"/>
      <c r="J39047"/>
      <c r="K39047"/>
      <c r="L39047" s="172"/>
    </row>
    <row r="39048" spans="7:12" x14ac:dyDescent="0.15">
      <c r="G39048"/>
      <c r="H39048"/>
      <c r="I39048"/>
      <c r="J39048"/>
      <c r="K39048"/>
      <c r="L39048" s="172"/>
    </row>
    <row r="39049" spans="7:12" x14ac:dyDescent="0.15">
      <c r="G39049"/>
      <c r="H39049"/>
      <c r="I39049"/>
      <c r="J39049"/>
      <c r="K39049"/>
      <c r="L39049" s="172"/>
    </row>
    <row r="39050" spans="7:12" x14ac:dyDescent="0.15">
      <c r="G39050"/>
      <c r="H39050"/>
      <c r="I39050"/>
      <c r="J39050"/>
      <c r="K39050"/>
      <c r="L39050" s="172"/>
    </row>
    <row r="39051" spans="7:12" x14ac:dyDescent="0.15">
      <c r="G39051"/>
      <c r="H39051"/>
      <c r="I39051"/>
      <c r="J39051"/>
      <c r="K39051"/>
      <c r="L39051" s="172"/>
    </row>
    <row r="39052" spans="7:12" x14ac:dyDescent="0.15">
      <c r="G39052"/>
      <c r="H39052"/>
      <c r="I39052"/>
      <c r="J39052"/>
      <c r="K39052"/>
      <c r="L39052" s="172"/>
    </row>
    <row r="39053" spans="7:12" x14ac:dyDescent="0.15">
      <c r="G39053"/>
      <c r="H39053"/>
      <c r="I39053"/>
      <c r="J39053"/>
      <c r="K39053"/>
      <c r="L39053" s="172"/>
    </row>
    <row r="39054" spans="7:12" x14ac:dyDescent="0.15">
      <c r="G39054"/>
      <c r="H39054"/>
      <c r="I39054"/>
      <c r="J39054"/>
      <c r="K39054"/>
      <c r="L39054" s="172"/>
    </row>
    <row r="39055" spans="7:12" x14ac:dyDescent="0.15">
      <c r="G39055"/>
      <c r="H39055"/>
      <c r="I39055"/>
      <c r="J39055"/>
      <c r="K39055"/>
      <c r="L39055" s="172"/>
    </row>
    <row r="39056" spans="7:12" x14ac:dyDescent="0.15">
      <c r="G39056"/>
      <c r="H39056"/>
      <c r="I39056"/>
      <c r="J39056"/>
      <c r="K39056"/>
      <c r="L39056" s="172"/>
    </row>
    <row r="39057" spans="7:12" x14ac:dyDescent="0.15">
      <c r="G39057"/>
      <c r="H39057"/>
      <c r="I39057"/>
      <c r="J39057"/>
      <c r="K39057"/>
      <c r="L39057" s="172"/>
    </row>
    <row r="39058" spans="7:12" x14ac:dyDescent="0.15">
      <c r="G39058"/>
      <c r="H39058"/>
      <c r="I39058"/>
      <c r="J39058"/>
      <c r="K39058"/>
      <c r="L39058" s="172"/>
    </row>
    <row r="39059" spans="7:12" x14ac:dyDescent="0.15">
      <c r="G39059"/>
      <c r="H39059"/>
      <c r="I39059"/>
      <c r="J39059"/>
      <c r="K39059"/>
      <c r="L39059" s="172"/>
    </row>
    <row r="39060" spans="7:12" x14ac:dyDescent="0.15">
      <c r="G39060"/>
      <c r="H39060"/>
      <c r="I39060"/>
      <c r="J39060"/>
      <c r="K39060"/>
      <c r="L39060" s="172"/>
    </row>
    <row r="39061" spans="7:12" x14ac:dyDescent="0.15">
      <c r="G39061"/>
      <c r="H39061"/>
      <c r="I39061"/>
      <c r="J39061"/>
      <c r="K39061"/>
      <c r="L39061" s="172"/>
    </row>
    <row r="39062" spans="7:12" x14ac:dyDescent="0.15">
      <c r="G39062"/>
      <c r="H39062"/>
      <c r="I39062"/>
      <c r="J39062"/>
      <c r="K39062"/>
      <c r="L39062" s="172"/>
    </row>
    <row r="39063" spans="7:12" x14ac:dyDescent="0.15">
      <c r="G39063"/>
      <c r="H39063"/>
      <c r="I39063"/>
      <c r="J39063"/>
      <c r="K39063"/>
      <c r="L39063" s="172"/>
    </row>
    <row r="39064" spans="7:12" x14ac:dyDescent="0.15">
      <c r="G39064"/>
      <c r="H39064"/>
      <c r="I39064"/>
      <c r="J39064"/>
      <c r="K39064"/>
      <c r="L39064" s="172"/>
    </row>
    <row r="39065" spans="7:12" x14ac:dyDescent="0.15">
      <c r="G39065"/>
      <c r="H39065"/>
      <c r="I39065"/>
      <c r="J39065"/>
      <c r="K39065"/>
      <c r="L39065" s="172"/>
    </row>
    <row r="39066" spans="7:12" x14ac:dyDescent="0.15">
      <c r="G39066"/>
      <c r="H39066"/>
      <c r="I39066"/>
      <c r="J39066"/>
      <c r="K39066"/>
      <c r="L39066" s="172"/>
    </row>
    <row r="39067" spans="7:12" x14ac:dyDescent="0.15">
      <c r="G39067"/>
      <c r="H39067"/>
      <c r="I39067"/>
      <c r="J39067"/>
      <c r="K39067"/>
      <c r="L39067" s="172"/>
    </row>
    <row r="39068" spans="7:12" x14ac:dyDescent="0.15">
      <c r="G39068"/>
      <c r="H39068"/>
      <c r="I39068"/>
      <c r="J39068"/>
      <c r="K39068"/>
      <c r="L39068" s="172"/>
    </row>
    <row r="39069" spans="7:12" x14ac:dyDescent="0.15">
      <c r="G39069"/>
      <c r="H39069"/>
      <c r="I39069"/>
      <c r="J39069"/>
      <c r="K39069"/>
      <c r="L39069" s="172"/>
    </row>
    <row r="39070" spans="7:12" x14ac:dyDescent="0.15">
      <c r="G39070"/>
      <c r="H39070"/>
      <c r="I39070"/>
      <c r="J39070"/>
      <c r="K39070"/>
      <c r="L39070" s="172"/>
    </row>
    <row r="39071" spans="7:12" x14ac:dyDescent="0.15">
      <c r="G39071"/>
      <c r="H39071"/>
      <c r="I39071"/>
      <c r="J39071"/>
      <c r="K39071"/>
      <c r="L39071" s="172"/>
    </row>
    <row r="39072" spans="7:12" x14ac:dyDescent="0.15">
      <c r="G39072"/>
      <c r="H39072"/>
      <c r="I39072"/>
      <c r="J39072"/>
      <c r="K39072"/>
      <c r="L39072" s="172"/>
    </row>
    <row r="39073" spans="7:12" x14ac:dyDescent="0.15">
      <c r="G39073"/>
      <c r="H39073"/>
      <c r="I39073"/>
      <c r="J39073"/>
      <c r="K39073"/>
      <c r="L39073" s="172"/>
    </row>
    <row r="39074" spans="7:12" x14ac:dyDescent="0.15">
      <c r="G39074"/>
      <c r="H39074"/>
      <c r="I39074"/>
      <c r="J39074"/>
      <c r="K39074"/>
      <c r="L39074" s="172"/>
    </row>
    <row r="39075" spans="7:12" x14ac:dyDescent="0.15">
      <c r="G39075"/>
      <c r="H39075"/>
      <c r="I39075"/>
      <c r="J39075"/>
      <c r="K39075"/>
      <c r="L39075" s="172"/>
    </row>
    <row r="39076" spans="7:12" x14ac:dyDescent="0.15">
      <c r="G39076"/>
      <c r="H39076"/>
      <c r="I39076"/>
      <c r="J39076"/>
      <c r="K39076"/>
      <c r="L39076" s="172"/>
    </row>
    <row r="39077" spans="7:12" x14ac:dyDescent="0.15">
      <c r="G39077"/>
      <c r="H39077"/>
      <c r="I39077"/>
      <c r="J39077"/>
      <c r="K39077"/>
      <c r="L39077" s="172"/>
    </row>
    <row r="39078" spans="7:12" x14ac:dyDescent="0.15">
      <c r="G39078"/>
      <c r="H39078"/>
      <c r="I39078"/>
      <c r="J39078"/>
      <c r="K39078"/>
      <c r="L39078" s="172"/>
    </row>
    <row r="39079" spans="7:12" x14ac:dyDescent="0.15">
      <c r="G39079"/>
      <c r="H39079"/>
      <c r="I39079"/>
      <c r="J39079"/>
      <c r="K39079"/>
      <c r="L39079" s="172"/>
    </row>
    <row r="39080" spans="7:12" x14ac:dyDescent="0.15">
      <c r="G39080"/>
      <c r="H39080"/>
      <c r="I39080"/>
      <c r="J39080"/>
      <c r="K39080"/>
      <c r="L39080" s="172"/>
    </row>
    <row r="39081" spans="7:12" x14ac:dyDescent="0.15">
      <c r="G39081"/>
      <c r="H39081"/>
      <c r="I39081"/>
      <c r="J39081"/>
      <c r="K39081"/>
      <c r="L39081" s="172"/>
    </row>
    <row r="39082" spans="7:12" x14ac:dyDescent="0.15">
      <c r="G39082"/>
      <c r="H39082"/>
      <c r="I39082"/>
      <c r="J39082"/>
      <c r="K39082"/>
      <c r="L39082" s="172"/>
    </row>
    <row r="39083" spans="7:12" x14ac:dyDescent="0.15">
      <c r="G39083"/>
      <c r="H39083"/>
      <c r="I39083"/>
      <c r="J39083"/>
      <c r="K39083"/>
      <c r="L39083" s="172"/>
    </row>
    <row r="39084" spans="7:12" x14ac:dyDescent="0.15">
      <c r="G39084"/>
      <c r="H39084"/>
      <c r="I39084"/>
      <c r="J39084"/>
      <c r="K39084"/>
      <c r="L39084" s="172"/>
    </row>
    <row r="39085" spans="7:12" x14ac:dyDescent="0.15">
      <c r="G39085"/>
      <c r="H39085"/>
      <c r="I39085"/>
      <c r="J39085"/>
      <c r="K39085"/>
      <c r="L39085" s="172"/>
    </row>
    <row r="39086" spans="7:12" x14ac:dyDescent="0.15">
      <c r="G39086"/>
      <c r="H39086"/>
      <c r="I39086"/>
      <c r="J39086"/>
      <c r="K39086"/>
      <c r="L39086" s="172"/>
    </row>
    <row r="39087" spans="7:12" x14ac:dyDescent="0.15">
      <c r="G39087"/>
      <c r="H39087"/>
      <c r="I39087"/>
      <c r="J39087"/>
      <c r="K39087"/>
      <c r="L39087" s="172"/>
    </row>
    <row r="39088" spans="7:12" x14ac:dyDescent="0.15">
      <c r="G39088"/>
      <c r="H39088"/>
      <c r="I39088"/>
      <c r="J39088"/>
      <c r="K39088"/>
      <c r="L39088" s="172"/>
    </row>
    <row r="39089" spans="7:12" x14ac:dyDescent="0.15">
      <c r="G39089"/>
      <c r="H39089"/>
      <c r="I39089"/>
      <c r="J39089"/>
      <c r="K39089"/>
      <c r="L39089" s="172"/>
    </row>
    <row r="39090" spans="7:12" x14ac:dyDescent="0.15">
      <c r="G39090"/>
      <c r="H39090"/>
      <c r="I39090"/>
      <c r="J39090"/>
      <c r="K39090"/>
      <c r="L39090" s="172"/>
    </row>
    <row r="39091" spans="7:12" x14ac:dyDescent="0.15">
      <c r="G39091"/>
      <c r="H39091"/>
      <c r="I39091"/>
      <c r="J39091"/>
      <c r="K39091"/>
      <c r="L39091" s="172"/>
    </row>
    <row r="39092" spans="7:12" x14ac:dyDescent="0.15">
      <c r="G39092"/>
      <c r="H39092"/>
      <c r="I39092"/>
      <c r="J39092"/>
      <c r="K39092"/>
      <c r="L39092" s="172"/>
    </row>
    <row r="39093" spans="7:12" x14ac:dyDescent="0.15">
      <c r="G39093"/>
      <c r="H39093"/>
      <c r="I39093"/>
      <c r="J39093"/>
      <c r="K39093"/>
      <c r="L39093" s="172"/>
    </row>
    <row r="39094" spans="7:12" x14ac:dyDescent="0.15">
      <c r="G39094"/>
      <c r="H39094"/>
      <c r="I39094"/>
      <c r="J39094"/>
      <c r="K39094"/>
      <c r="L39094" s="172"/>
    </row>
    <row r="39095" spans="7:12" x14ac:dyDescent="0.15">
      <c r="G39095"/>
      <c r="H39095"/>
      <c r="I39095"/>
      <c r="J39095"/>
      <c r="K39095"/>
      <c r="L39095" s="172"/>
    </row>
    <row r="39096" spans="7:12" x14ac:dyDescent="0.15">
      <c r="G39096"/>
      <c r="H39096"/>
      <c r="I39096"/>
      <c r="J39096"/>
      <c r="K39096"/>
      <c r="L39096" s="172"/>
    </row>
    <row r="39097" spans="7:12" x14ac:dyDescent="0.15">
      <c r="G39097"/>
      <c r="H39097"/>
      <c r="I39097"/>
      <c r="J39097"/>
      <c r="K39097"/>
      <c r="L39097" s="172"/>
    </row>
    <row r="39098" spans="7:12" x14ac:dyDescent="0.15">
      <c r="G39098"/>
      <c r="H39098"/>
      <c r="I39098"/>
      <c r="J39098"/>
      <c r="K39098"/>
      <c r="L39098" s="172"/>
    </row>
    <row r="39099" spans="7:12" x14ac:dyDescent="0.15">
      <c r="G39099"/>
      <c r="H39099"/>
      <c r="I39099"/>
      <c r="J39099"/>
      <c r="K39099"/>
      <c r="L39099" s="172"/>
    </row>
    <row r="39100" spans="7:12" x14ac:dyDescent="0.15">
      <c r="G39100"/>
      <c r="H39100"/>
      <c r="I39100"/>
      <c r="J39100"/>
      <c r="K39100"/>
      <c r="L39100" s="172"/>
    </row>
    <row r="39101" spans="7:12" x14ac:dyDescent="0.15">
      <c r="G39101"/>
      <c r="H39101"/>
      <c r="I39101"/>
      <c r="J39101"/>
      <c r="K39101"/>
      <c r="L39101" s="172"/>
    </row>
    <row r="39102" spans="7:12" x14ac:dyDescent="0.15">
      <c r="G39102"/>
      <c r="H39102"/>
      <c r="I39102"/>
      <c r="J39102"/>
      <c r="K39102"/>
      <c r="L39102" s="172"/>
    </row>
    <row r="39103" spans="7:12" x14ac:dyDescent="0.15">
      <c r="G39103"/>
      <c r="H39103"/>
      <c r="I39103"/>
      <c r="J39103"/>
      <c r="K39103"/>
      <c r="L39103" s="172"/>
    </row>
    <row r="39104" spans="7:12" x14ac:dyDescent="0.15">
      <c r="G39104"/>
      <c r="H39104"/>
      <c r="I39104"/>
      <c r="J39104"/>
      <c r="K39104"/>
      <c r="L39104" s="172"/>
    </row>
    <row r="39105" spans="7:12" x14ac:dyDescent="0.15">
      <c r="G39105"/>
      <c r="H39105"/>
      <c r="I39105"/>
      <c r="J39105"/>
      <c r="K39105"/>
      <c r="L39105" s="172"/>
    </row>
    <row r="39106" spans="7:12" x14ac:dyDescent="0.15">
      <c r="G39106"/>
      <c r="H39106"/>
      <c r="I39106"/>
      <c r="J39106"/>
      <c r="K39106"/>
      <c r="L39106" s="172"/>
    </row>
    <row r="39107" spans="7:12" x14ac:dyDescent="0.15">
      <c r="G39107"/>
      <c r="H39107"/>
      <c r="I39107"/>
      <c r="J39107"/>
      <c r="K39107"/>
      <c r="L39107" s="172"/>
    </row>
    <row r="39108" spans="7:12" x14ac:dyDescent="0.15">
      <c r="G39108"/>
      <c r="H39108"/>
      <c r="I39108"/>
      <c r="J39108"/>
      <c r="K39108"/>
      <c r="L39108" s="172"/>
    </row>
    <row r="39109" spans="7:12" x14ac:dyDescent="0.15">
      <c r="G39109"/>
      <c r="H39109"/>
      <c r="I39109"/>
      <c r="J39109"/>
      <c r="K39109"/>
      <c r="L39109" s="172"/>
    </row>
    <row r="39110" spans="7:12" x14ac:dyDescent="0.15">
      <c r="G39110"/>
      <c r="H39110"/>
      <c r="I39110"/>
      <c r="J39110"/>
      <c r="K39110"/>
      <c r="L39110" s="172"/>
    </row>
    <row r="39111" spans="7:12" x14ac:dyDescent="0.15">
      <c r="G39111"/>
      <c r="H39111"/>
      <c r="I39111"/>
      <c r="J39111"/>
      <c r="K39111"/>
      <c r="L39111" s="172"/>
    </row>
    <row r="39112" spans="7:12" x14ac:dyDescent="0.15">
      <c r="G39112"/>
      <c r="H39112"/>
      <c r="I39112"/>
      <c r="J39112"/>
      <c r="K39112"/>
      <c r="L39112" s="172"/>
    </row>
    <row r="39113" spans="7:12" x14ac:dyDescent="0.15">
      <c r="G39113"/>
      <c r="H39113"/>
      <c r="I39113"/>
      <c r="J39113"/>
      <c r="K39113"/>
      <c r="L39113" s="172"/>
    </row>
    <row r="39114" spans="7:12" x14ac:dyDescent="0.15">
      <c r="G39114"/>
      <c r="H39114"/>
      <c r="I39114"/>
      <c r="J39114"/>
      <c r="K39114"/>
      <c r="L39114" s="172"/>
    </row>
    <row r="39115" spans="7:12" x14ac:dyDescent="0.15">
      <c r="G39115"/>
      <c r="H39115"/>
      <c r="I39115"/>
      <c r="J39115"/>
      <c r="K39115"/>
      <c r="L39115" s="172"/>
    </row>
    <row r="39116" spans="7:12" x14ac:dyDescent="0.15">
      <c r="G39116"/>
      <c r="H39116"/>
      <c r="I39116"/>
      <c r="J39116"/>
      <c r="K39116"/>
      <c r="L39116" s="172"/>
    </row>
    <row r="39117" spans="7:12" x14ac:dyDescent="0.15">
      <c r="G39117"/>
      <c r="H39117"/>
      <c r="I39117"/>
      <c r="J39117"/>
      <c r="K39117"/>
      <c r="L39117" s="172"/>
    </row>
    <row r="39118" spans="7:12" x14ac:dyDescent="0.15">
      <c r="G39118"/>
      <c r="H39118"/>
      <c r="I39118"/>
      <c r="J39118"/>
      <c r="K39118"/>
      <c r="L39118" s="172"/>
    </row>
    <row r="39119" spans="7:12" x14ac:dyDescent="0.15">
      <c r="G39119"/>
      <c r="H39119"/>
      <c r="I39119"/>
      <c r="J39119"/>
      <c r="K39119"/>
      <c r="L39119" s="172"/>
    </row>
    <row r="39120" spans="7:12" x14ac:dyDescent="0.15">
      <c r="G39120"/>
      <c r="H39120"/>
      <c r="I39120"/>
      <c r="J39120"/>
      <c r="K39120"/>
      <c r="L39120" s="172"/>
    </row>
    <row r="39121" spans="7:12" x14ac:dyDescent="0.15">
      <c r="G39121"/>
      <c r="H39121"/>
      <c r="I39121"/>
      <c r="J39121"/>
      <c r="K39121"/>
      <c r="L39121" s="172"/>
    </row>
    <row r="39122" spans="7:12" x14ac:dyDescent="0.15">
      <c r="G39122"/>
      <c r="H39122"/>
      <c r="I39122"/>
      <c r="J39122"/>
      <c r="K39122"/>
      <c r="L39122" s="172"/>
    </row>
    <row r="39123" spans="7:12" x14ac:dyDescent="0.15">
      <c r="G39123"/>
      <c r="H39123"/>
      <c r="I39123"/>
      <c r="J39123"/>
      <c r="K39123"/>
      <c r="L39123" s="172"/>
    </row>
    <row r="39124" spans="7:12" x14ac:dyDescent="0.15">
      <c r="G39124"/>
      <c r="H39124"/>
      <c r="I39124"/>
      <c r="J39124"/>
      <c r="K39124"/>
      <c r="L39124" s="172"/>
    </row>
    <row r="39125" spans="7:12" x14ac:dyDescent="0.15">
      <c r="G39125"/>
      <c r="H39125"/>
      <c r="I39125"/>
      <c r="J39125"/>
      <c r="K39125"/>
      <c r="L39125" s="172"/>
    </row>
    <row r="39126" spans="7:12" x14ac:dyDescent="0.15">
      <c r="G39126"/>
      <c r="H39126"/>
      <c r="I39126"/>
      <c r="J39126"/>
      <c r="K39126"/>
      <c r="L39126" s="172"/>
    </row>
    <row r="39127" spans="7:12" x14ac:dyDescent="0.15">
      <c r="G39127"/>
      <c r="H39127"/>
      <c r="I39127"/>
      <c r="J39127"/>
      <c r="K39127"/>
      <c r="L39127" s="172"/>
    </row>
    <row r="39128" spans="7:12" x14ac:dyDescent="0.15">
      <c r="G39128"/>
      <c r="H39128"/>
      <c r="I39128"/>
      <c r="J39128"/>
      <c r="K39128"/>
      <c r="L39128" s="172"/>
    </row>
    <row r="39129" spans="7:12" x14ac:dyDescent="0.15">
      <c r="G39129"/>
      <c r="H39129"/>
      <c r="I39129"/>
      <c r="J39129"/>
      <c r="K39129"/>
      <c r="L39129" s="172"/>
    </row>
    <row r="39130" spans="7:12" x14ac:dyDescent="0.15">
      <c r="G39130"/>
      <c r="H39130"/>
      <c r="I39130"/>
      <c r="J39130"/>
      <c r="K39130"/>
      <c r="L39130" s="172"/>
    </row>
    <row r="39131" spans="7:12" x14ac:dyDescent="0.15">
      <c r="G39131"/>
      <c r="H39131"/>
      <c r="I39131"/>
      <c r="J39131"/>
      <c r="K39131"/>
      <c r="L39131" s="172"/>
    </row>
    <row r="39132" spans="7:12" x14ac:dyDescent="0.15">
      <c r="G39132"/>
      <c r="H39132"/>
      <c r="I39132"/>
      <c r="J39132"/>
      <c r="K39132"/>
      <c r="L39132" s="172"/>
    </row>
    <row r="39133" spans="7:12" x14ac:dyDescent="0.15">
      <c r="G39133"/>
      <c r="H39133"/>
      <c r="I39133"/>
      <c r="J39133"/>
      <c r="K39133"/>
      <c r="L39133" s="172"/>
    </row>
    <row r="39134" spans="7:12" x14ac:dyDescent="0.15">
      <c r="G39134"/>
      <c r="H39134"/>
      <c r="I39134"/>
      <c r="J39134"/>
      <c r="K39134"/>
      <c r="L39134" s="172"/>
    </row>
    <row r="39135" spans="7:12" x14ac:dyDescent="0.15">
      <c r="G39135"/>
      <c r="H39135"/>
      <c r="I39135"/>
      <c r="J39135"/>
      <c r="K39135"/>
      <c r="L39135" s="172"/>
    </row>
    <row r="39136" spans="7:12" x14ac:dyDescent="0.15">
      <c r="G39136"/>
      <c r="H39136"/>
      <c r="I39136"/>
      <c r="J39136"/>
      <c r="K39136"/>
      <c r="L39136" s="172"/>
    </row>
    <row r="39137" spans="7:12" x14ac:dyDescent="0.15">
      <c r="G39137"/>
      <c r="H39137"/>
      <c r="I39137"/>
      <c r="J39137"/>
      <c r="K39137"/>
      <c r="L39137" s="172"/>
    </row>
    <row r="39138" spans="7:12" x14ac:dyDescent="0.15">
      <c r="G39138"/>
      <c r="H39138"/>
      <c r="I39138"/>
      <c r="J39138"/>
      <c r="K39138"/>
      <c r="L39138" s="172"/>
    </row>
    <row r="39139" spans="7:12" x14ac:dyDescent="0.15">
      <c r="G39139"/>
      <c r="H39139"/>
      <c r="I39139"/>
      <c r="J39139"/>
      <c r="K39139"/>
      <c r="L39139" s="172"/>
    </row>
    <row r="39140" spans="7:12" x14ac:dyDescent="0.15">
      <c r="G39140"/>
      <c r="H39140"/>
      <c r="I39140"/>
      <c r="J39140"/>
      <c r="K39140"/>
      <c r="L39140" s="172"/>
    </row>
    <row r="39141" spans="7:12" x14ac:dyDescent="0.15">
      <c r="G39141"/>
      <c r="H39141"/>
      <c r="I39141"/>
      <c r="J39141"/>
      <c r="K39141"/>
      <c r="L39141" s="172"/>
    </row>
    <row r="39142" spans="7:12" x14ac:dyDescent="0.15">
      <c r="G39142"/>
      <c r="H39142"/>
      <c r="I39142"/>
      <c r="J39142"/>
      <c r="K39142"/>
      <c r="L39142" s="172"/>
    </row>
    <row r="39143" spans="7:12" x14ac:dyDescent="0.15">
      <c r="G39143"/>
      <c r="H39143"/>
      <c r="I39143"/>
      <c r="J39143"/>
      <c r="K39143"/>
      <c r="L39143" s="172"/>
    </row>
    <row r="39144" spans="7:12" x14ac:dyDescent="0.15">
      <c r="G39144"/>
      <c r="H39144"/>
      <c r="I39144"/>
      <c r="J39144"/>
      <c r="K39144"/>
      <c r="L39144" s="172"/>
    </row>
    <row r="39145" spans="7:12" x14ac:dyDescent="0.15">
      <c r="G39145"/>
      <c r="H39145"/>
      <c r="I39145"/>
      <c r="J39145"/>
      <c r="K39145"/>
      <c r="L39145" s="172"/>
    </row>
    <row r="39146" spans="7:12" x14ac:dyDescent="0.15">
      <c r="G39146"/>
      <c r="H39146"/>
      <c r="I39146"/>
      <c r="J39146"/>
      <c r="K39146"/>
      <c r="L39146" s="172"/>
    </row>
    <row r="39147" spans="7:12" x14ac:dyDescent="0.15">
      <c r="G39147"/>
      <c r="H39147"/>
      <c r="I39147"/>
      <c r="J39147"/>
      <c r="K39147"/>
      <c r="L39147" s="172"/>
    </row>
    <row r="39148" spans="7:12" x14ac:dyDescent="0.15">
      <c r="G39148"/>
      <c r="H39148"/>
      <c r="I39148"/>
      <c r="J39148"/>
      <c r="K39148"/>
      <c r="L39148" s="172"/>
    </row>
    <row r="39149" spans="7:12" x14ac:dyDescent="0.15">
      <c r="G39149"/>
      <c r="H39149"/>
      <c r="I39149"/>
      <c r="J39149"/>
      <c r="K39149"/>
      <c r="L39149" s="172"/>
    </row>
    <row r="39150" spans="7:12" x14ac:dyDescent="0.15">
      <c r="G39150"/>
      <c r="H39150"/>
      <c r="I39150"/>
      <c r="J39150"/>
      <c r="K39150"/>
      <c r="L39150" s="172"/>
    </row>
    <row r="39151" spans="7:12" x14ac:dyDescent="0.15">
      <c r="G39151"/>
      <c r="H39151"/>
      <c r="I39151"/>
      <c r="J39151"/>
      <c r="K39151"/>
      <c r="L39151" s="172"/>
    </row>
    <row r="39152" spans="7:12" x14ac:dyDescent="0.15">
      <c r="G39152"/>
      <c r="H39152"/>
      <c r="I39152"/>
      <c r="J39152"/>
      <c r="K39152"/>
      <c r="L39152" s="172"/>
    </row>
    <row r="39153" spans="7:12" x14ac:dyDescent="0.15">
      <c r="G39153"/>
      <c r="H39153"/>
      <c r="I39153"/>
      <c r="J39153"/>
      <c r="K39153"/>
      <c r="L39153" s="172"/>
    </row>
    <row r="39154" spans="7:12" x14ac:dyDescent="0.15">
      <c r="G39154"/>
      <c r="H39154"/>
      <c r="I39154"/>
      <c r="J39154"/>
      <c r="K39154"/>
      <c r="L39154" s="172"/>
    </row>
    <row r="39155" spans="7:12" x14ac:dyDescent="0.15">
      <c r="G39155"/>
      <c r="H39155"/>
      <c r="I39155"/>
      <c r="J39155"/>
      <c r="K39155"/>
      <c r="L39155" s="172"/>
    </row>
    <row r="39156" spans="7:12" x14ac:dyDescent="0.15">
      <c r="G39156"/>
      <c r="H39156"/>
      <c r="I39156"/>
      <c r="J39156"/>
      <c r="K39156"/>
      <c r="L39156" s="172"/>
    </row>
    <row r="39157" spans="7:12" x14ac:dyDescent="0.15">
      <c r="G39157"/>
      <c r="H39157"/>
      <c r="I39157"/>
      <c r="J39157"/>
      <c r="K39157"/>
      <c r="L39157" s="172"/>
    </row>
    <row r="39158" spans="7:12" x14ac:dyDescent="0.15">
      <c r="G39158"/>
      <c r="H39158"/>
      <c r="I39158"/>
      <c r="J39158"/>
      <c r="K39158"/>
      <c r="L39158" s="172"/>
    </row>
    <row r="39159" spans="7:12" x14ac:dyDescent="0.15">
      <c r="G39159"/>
      <c r="H39159"/>
      <c r="I39159"/>
      <c r="J39159"/>
      <c r="K39159"/>
      <c r="L39159" s="172"/>
    </row>
    <row r="39160" spans="7:12" x14ac:dyDescent="0.15">
      <c r="G39160"/>
      <c r="H39160"/>
      <c r="I39160"/>
      <c r="J39160"/>
      <c r="K39160"/>
      <c r="L39160" s="172"/>
    </row>
    <row r="39161" spans="7:12" x14ac:dyDescent="0.15">
      <c r="G39161"/>
      <c r="H39161"/>
      <c r="I39161"/>
      <c r="J39161"/>
      <c r="K39161"/>
      <c r="L39161" s="172"/>
    </row>
    <row r="39162" spans="7:12" x14ac:dyDescent="0.15">
      <c r="G39162"/>
      <c r="H39162"/>
      <c r="I39162"/>
      <c r="J39162"/>
      <c r="K39162"/>
      <c r="L39162" s="172"/>
    </row>
    <row r="39163" spans="7:12" x14ac:dyDescent="0.15">
      <c r="G39163"/>
      <c r="H39163"/>
      <c r="I39163"/>
      <c r="J39163"/>
      <c r="K39163"/>
      <c r="L39163" s="172"/>
    </row>
    <row r="39164" spans="7:12" x14ac:dyDescent="0.15">
      <c r="G39164"/>
      <c r="H39164"/>
      <c r="I39164"/>
      <c r="J39164"/>
      <c r="K39164"/>
      <c r="L39164" s="172"/>
    </row>
    <row r="39165" spans="7:12" x14ac:dyDescent="0.15">
      <c r="G39165"/>
      <c r="H39165"/>
      <c r="I39165"/>
      <c r="J39165"/>
      <c r="K39165"/>
      <c r="L39165" s="172"/>
    </row>
    <row r="39166" spans="7:12" x14ac:dyDescent="0.15">
      <c r="G39166"/>
      <c r="H39166"/>
      <c r="I39166"/>
      <c r="J39166"/>
      <c r="K39166"/>
      <c r="L39166" s="172"/>
    </row>
    <row r="39167" spans="7:12" x14ac:dyDescent="0.15">
      <c r="G39167"/>
      <c r="H39167"/>
      <c r="I39167"/>
      <c r="J39167"/>
      <c r="K39167"/>
      <c r="L39167" s="172"/>
    </row>
    <row r="39168" spans="7:12" x14ac:dyDescent="0.15">
      <c r="G39168"/>
      <c r="H39168"/>
      <c r="I39168"/>
      <c r="J39168"/>
      <c r="K39168"/>
      <c r="L39168" s="172"/>
    </row>
    <row r="39169" spans="7:12" x14ac:dyDescent="0.15">
      <c r="G39169"/>
      <c r="H39169"/>
      <c r="I39169"/>
      <c r="J39169"/>
      <c r="K39169"/>
      <c r="L39169" s="172"/>
    </row>
    <row r="39170" spans="7:12" x14ac:dyDescent="0.15">
      <c r="G39170"/>
      <c r="H39170"/>
      <c r="I39170"/>
      <c r="J39170"/>
      <c r="K39170"/>
      <c r="L39170" s="172"/>
    </row>
    <row r="39171" spans="7:12" x14ac:dyDescent="0.15">
      <c r="G39171"/>
      <c r="H39171"/>
      <c r="I39171"/>
      <c r="J39171"/>
      <c r="K39171"/>
      <c r="L39171" s="172"/>
    </row>
    <row r="39172" spans="7:12" x14ac:dyDescent="0.15">
      <c r="G39172"/>
      <c r="H39172"/>
      <c r="I39172"/>
      <c r="J39172"/>
      <c r="K39172"/>
      <c r="L39172" s="172"/>
    </row>
    <row r="39173" spans="7:12" x14ac:dyDescent="0.15">
      <c r="G39173"/>
      <c r="H39173"/>
      <c r="I39173"/>
      <c r="J39173"/>
      <c r="K39173"/>
      <c r="L39173" s="172"/>
    </row>
    <row r="39174" spans="7:12" x14ac:dyDescent="0.15">
      <c r="G39174"/>
      <c r="H39174"/>
      <c r="I39174"/>
      <c r="J39174"/>
      <c r="K39174"/>
      <c r="L39174" s="172"/>
    </row>
    <row r="39175" spans="7:12" x14ac:dyDescent="0.15">
      <c r="G39175"/>
      <c r="H39175"/>
      <c r="I39175"/>
      <c r="J39175"/>
      <c r="K39175"/>
      <c r="L39175" s="172"/>
    </row>
    <row r="39176" spans="7:12" x14ac:dyDescent="0.15">
      <c r="G39176"/>
      <c r="H39176"/>
      <c r="I39176"/>
      <c r="J39176"/>
      <c r="K39176"/>
      <c r="L39176" s="172"/>
    </row>
    <row r="39177" spans="7:12" x14ac:dyDescent="0.15">
      <c r="G39177"/>
      <c r="H39177"/>
      <c r="I39177"/>
      <c r="J39177"/>
      <c r="K39177"/>
      <c r="L39177" s="172"/>
    </row>
    <row r="39178" spans="7:12" x14ac:dyDescent="0.15">
      <c r="G39178"/>
      <c r="H39178"/>
      <c r="I39178"/>
      <c r="J39178"/>
      <c r="K39178"/>
      <c r="L39178" s="172"/>
    </row>
    <row r="39179" spans="7:12" x14ac:dyDescent="0.15">
      <c r="G39179"/>
      <c r="H39179"/>
      <c r="I39179"/>
      <c r="J39179"/>
      <c r="K39179"/>
      <c r="L39179" s="172"/>
    </row>
    <row r="39180" spans="7:12" x14ac:dyDescent="0.15">
      <c r="G39180"/>
      <c r="H39180"/>
      <c r="I39180"/>
      <c r="J39180"/>
      <c r="K39180"/>
      <c r="L39180" s="172"/>
    </row>
    <row r="39181" spans="7:12" x14ac:dyDescent="0.15">
      <c r="G39181"/>
      <c r="H39181"/>
      <c r="I39181"/>
      <c r="J39181"/>
      <c r="K39181"/>
      <c r="L39181" s="172"/>
    </row>
    <row r="39182" spans="7:12" x14ac:dyDescent="0.15">
      <c r="G39182"/>
      <c r="H39182"/>
      <c r="I39182"/>
      <c r="J39182"/>
      <c r="K39182"/>
      <c r="L39182" s="172"/>
    </row>
    <row r="39183" spans="7:12" x14ac:dyDescent="0.15">
      <c r="G39183"/>
      <c r="H39183"/>
      <c r="I39183"/>
      <c r="J39183"/>
      <c r="K39183"/>
      <c r="L39183" s="172"/>
    </row>
    <row r="39184" spans="7:12" x14ac:dyDescent="0.15">
      <c r="G39184"/>
      <c r="H39184"/>
      <c r="I39184"/>
      <c r="J39184"/>
      <c r="K39184"/>
      <c r="L39184" s="172"/>
    </row>
    <row r="39185" spans="7:12" x14ac:dyDescent="0.15">
      <c r="G39185"/>
      <c r="H39185"/>
      <c r="I39185"/>
      <c r="J39185"/>
      <c r="K39185"/>
      <c r="L39185" s="172"/>
    </row>
    <row r="39186" spans="7:12" x14ac:dyDescent="0.15">
      <c r="G39186"/>
      <c r="H39186"/>
      <c r="I39186"/>
      <c r="J39186"/>
      <c r="K39186"/>
      <c r="L39186" s="172"/>
    </row>
    <row r="39187" spans="7:12" x14ac:dyDescent="0.15">
      <c r="G39187"/>
      <c r="H39187"/>
      <c r="I39187"/>
      <c r="J39187"/>
      <c r="K39187"/>
      <c r="L39187" s="172"/>
    </row>
    <row r="39188" spans="7:12" x14ac:dyDescent="0.15">
      <c r="G39188"/>
      <c r="H39188"/>
      <c r="I39188"/>
      <c r="J39188"/>
      <c r="K39188"/>
      <c r="L39188" s="172"/>
    </row>
    <row r="39189" spans="7:12" x14ac:dyDescent="0.15">
      <c r="G39189"/>
      <c r="H39189"/>
      <c r="I39189"/>
      <c r="J39189"/>
      <c r="K39189"/>
      <c r="L39189" s="172"/>
    </row>
    <row r="39190" spans="7:12" x14ac:dyDescent="0.15">
      <c r="G39190"/>
      <c r="H39190"/>
      <c r="I39190"/>
      <c r="J39190"/>
      <c r="K39190"/>
      <c r="L39190" s="172"/>
    </row>
    <row r="39191" spans="7:12" x14ac:dyDescent="0.15">
      <c r="G39191"/>
      <c r="H39191"/>
      <c r="I39191"/>
      <c r="J39191"/>
      <c r="K39191"/>
      <c r="L39191" s="172"/>
    </row>
    <row r="39192" spans="7:12" x14ac:dyDescent="0.15">
      <c r="G39192"/>
      <c r="H39192"/>
      <c r="I39192"/>
      <c r="J39192"/>
      <c r="K39192"/>
      <c r="L39192" s="172"/>
    </row>
    <row r="39193" spans="7:12" x14ac:dyDescent="0.15">
      <c r="G39193"/>
      <c r="H39193"/>
      <c r="I39193"/>
      <c r="J39193"/>
      <c r="K39193"/>
      <c r="L39193" s="172"/>
    </row>
    <row r="39194" spans="7:12" x14ac:dyDescent="0.15">
      <c r="G39194"/>
      <c r="H39194"/>
      <c r="I39194"/>
      <c r="J39194"/>
      <c r="K39194"/>
      <c r="L39194" s="172"/>
    </row>
    <row r="39195" spans="7:12" x14ac:dyDescent="0.15">
      <c r="G39195"/>
      <c r="H39195"/>
      <c r="I39195"/>
      <c r="J39195"/>
      <c r="K39195"/>
      <c r="L39195" s="172"/>
    </row>
    <row r="39196" spans="7:12" x14ac:dyDescent="0.15">
      <c r="G39196"/>
      <c r="H39196"/>
      <c r="I39196"/>
      <c r="J39196"/>
      <c r="K39196"/>
      <c r="L39196" s="172"/>
    </row>
    <row r="39197" spans="7:12" x14ac:dyDescent="0.15">
      <c r="G39197"/>
      <c r="H39197"/>
      <c r="I39197"/>
      <c r="J39197"/>
      <c r="K39197"/>
      <c r="L39197" s="172"/>
    </row>
    <row r="39198" spans="7:12" x14ac:dyDescent="0.15">
      <c r="G39198"/>
      <c r="H39198"/>
      <c r="I39198"/>
      <c r="J39198"/>
      <c r="K39198"/>
      <c r="L39198" s="172"/>
    </row>
    <row r="39199" spans="7:12" x14ac:dyDescent="0.15">
      <c r="G39199"/>
      <c r="H39199"/>
      <c r="I39199"/>
      <c r="J39199"/>
      <c r="K39199"/>
      <c r="L39199" s="172"/>
    </row>
    <row r="39200" spans="7:12" x14ac:dyDescent="0.15">
      <c r="G39200"/>
      <c r="H39200"/>
      <c r="I39200"/>
      <c r="J39200"/>
      <c r="K39200"/>
      <c r="L39200" s="172"/>
    </row>
    <row r="39201" spans="7:12" x14ac:dyDescent="0.15">
      <c r="G39201"/>
      <c r="H39201"/>
      <c r="I39201"/>
      <c r="J39201"/>
      <c r="K39201"/>
      <c r="L39201" s="172"/>
    </row>
    <row r="39202" spans="7:12" x14ac:dyDescent="0.15">
      <c r="G39202"/>
      <c r="H39202"/>
      <c r="I39202"/>
      <c r="J39202"/>
      <c r="K39202"/>
      <c r="L39202" s="172"/>
    </row>
    <row r="39203" spans="7:12" x14ac:dyDescent="0.15">
      <c r="G39203"/>
      <c r="H39203"/>
      <c r="I39203"/>
      <c r="J39203"/>
      <c r="K39203"/>
      <c r="L39203" s="172"/>
    </row>
    <row r="39204" spans="7:12" x14ac:dyDescent="0.15">
      <c r="G39204"/>
      <c r="H39204"/>
      <c r="I39204"/>
      <c r="J39204"/>
      <c r="K39204"/>
      <c r="L39204" s="172"/>
    </row>
    <row r="39205" spans="7:12" x14ac:dyDescent="0.15">
      <c r="G39205"/>
      <c r="H39205"/>
      <c r="I39205"/>
      <c r="J39205"/>
      <c r="K39205"/>
      <c r="L39205" s="172"/>
    </row>
    <row r="39206" spans="7:12" x14ac:dyDescent="0.15">
      <c r="G39206"/>
      <c r="H39206"/>
      <c r="I39206"/>
      <c r="J39206"/>
      <c r="K39206"/>
      <c r="L39206" s="172"/>
    </row>
    <row r="39207" spans="7:12" x14ac:dyDescent="0.15">
      <c r="G39207"/>
      <c r="H39207"/>
      <c r="I39207"/>
      <c r="J39207"/>
      <c r="K39207"/>
      <c r="L39207" s="172"/>
    </row>
    <row r="39208" spans="7:12" x14ac:dyDescent="0.15">
      <c r="G39208"/>
      <c r="H39208"/>
      <c r="I39208"/>
      <c r="J39208"/>
      <c r="K39208"/>
      <c r="L39208" s="172"/>
    </row>
    <row r="39209" spans="7:12" x14ac:dyDescent="0.15">
      <c r="G39209"/>
      <c r="H39209"/>
      <c r="I39209"/>
      <c r="J39209"/>
      <c r="K39209"/>
      <c r="L39209" s="172"/>
    </row>
    <row r="39210" spans="7:12" x14ac:dyDescent="0.15">
      <c r="G39210"/>
      <c r="H39210"/>
      <c r="I39210"/>
      <c r="J39210"/>
      <c r="K39210"/>
      <c r="L39210" s="172"/>
    </row>
    <row r="39211" spans="7:12" x14ac:dyDescent="0.15">
      <c r="G39211"/>
      <c r="H39211"/>
      <c r="I39211"/>
      <c r="J39211"/>
      <c r="K39211"/>
      <c r="L39211" s="172"/>
    </row>
    <row r="39212" spans="7:12" x14ac:dyDescent="0.15">
      <c r="G39212"/>
      <c r="H39212"/>
      <c r="I39212"/>
      <c r="J39212"/>
      <c r="K39212"/>
      <c r="L39212" s="172"/>
    </row>
    <row r="39213" spans="7:12" x14ac:dyDescent="0.15">
      <c r="G39213"/>
      <c r="H39213"/>
      <c r="I39213"/>
      <c r="J39213"/>
      <c r="K39213"/>
      <c r="L39213" s="172"/>
    </row>
    <row r="39214" spans="7:12" x14ac:dyDescent="0.15">
      <c r="G39214"/>
      <c r="H39214"/>
      <c r="I39214"/>
      <c r="J39214"/>
      <c r="K39214"/>
      <c r="L39214" s="172"/>
    </row>
    <row r="39215" spans="7:12" x14ac:dyDescent="0.15">
      <c r="G39215"/>
      <c r="H39215"/>
      <c r="I39215"/>
      <c r="J39215"/>
      <c r="K39215"/>
      <c r="L39215" s="172"/>
    </row>
    <row r="39216" spans="7:12" x14ac:dyDescent="0.15">
      <c r="G39216"/>
      <c r="H39216"/>
      <c r="I39216"/>
      <c r="J39216"/>
      <c r="K39216"/>
      <c r="L39216" s="172"/>
    </row>
    <row r="39217" spans="7:12" x14ac:dyDescent="0.15">
      <c r="G39217"/>
      <c r="H39217"/>
      <c r="I39217"/>
      <c r="J39217"/>
      <c r="K39217"/>
      <c r="L39217" s="172"/>
    </row>
    <row r="39218" spans="7:12" x14ac:dyDescent="0.15">
      <c r="G39218"/>
      <c r="H39218"/>
      <c r="I39218"/>
      <c r="J39218"/>
      <c r="K39218"/>
      <c r="L39218" s="172"/>
    </row>
    <row r="39219" spans="7:12" x14ac:dyDescent="0.15">
      <c r="G39219"/>
      <c r="H39219"/>
      <c r="I39219"/>
      <c r="J39219"/>
      <c r="K39219"/>
      <c r="L39219" s="172"/>
    </row>
    <row r="39220" spans="7:12" x14ac:dyDescent="0.15">
      <c r="G39220"/>
      <c r="H39220"/>
      <c r="I39220"/>
      <c r="J39220"/>
      <c r="K39220"/>
      <c r="L39220" s="172"/>
    </row>
    <row r="39221" spans="7:12" x14ac:dyDescent="0.15">
      <c r="G39221"/>
      <c r="H39221"/>
      <c r="I39221"/>
      <c r="J39221"/>
      <c r="K39221"/>
      <c r="L39221" s="172"/>
    </row>
    <row r="39222" spans="7:12" x14ac:dyDescent="0.15">
      <c r="G39222"/>
      <c r="H39222"/>
      <c r="I39222"/>
      <c r="J39222"/>
      <c r="K39222"/>
      <c r="L39222" s="172"/>
    </row>
    <row r="39223" spans="7:12" x14ac:dyDescent="0.15">
      <c r="G39223"/>
      <c r="H39223"/>
      <c r="I39223"/>
      <c r="J39223"/>
      <c r="K39223"/>
      <c r="L39223" s="172"/>
    </row>
    <row r="39224" spans="7:12" x14ac:dyDescent="0.15">
      <c r="G39224"/>
      <c r="H39224"/>
      <c r="I39224"/>
      <c r="J39224"/>
      <c r="K39224"/>
      <c r="L39224" s="172"/>
    </row>
    <row r="39225" spans="7:12" x14ac:dyDescent="0.15">
      <c r="G39225"/>
      <c r="H39225"/>
      <c r="I39225"/>
      <c r="J39225"/>
      <c r="K39225"/>
      <c r="L39225" s="172"/>
    </row>
    <row r="39226" spans="7:12" x14ac:dyDescent="0.15">
      <c r="G39226"/>
      <c r="H39226"/>
      <c r="I39226"/>
      <c r="J39226"/>
      <c r="K39226"/>
      <c r="L39226" s="172"/>
    </row>
    <row r="39227" spans="7:12" x14ac:dyDescent="0.15">
      <c r="G39227"/>
      <c r="H39227"/>
      <c r="I39227"/>
      <c r="J39227"/>
      <c r="K39227"/>
      <c r="L39227" s="172"/>
    </row>
    <row r="39228" spans="7:12" x14ac:dyDescent="0.15">
      <c r="G39228"/>
      <c r="H39228"/>
      <c r="I39228"/>
      <c r="J39228"/>
      <c r="K39228"/>
      <c r="L39228" s="172"/>
    </row>
    <row r="39229" spans="7:12" x14ac:dyDescent="0.15">
      <c r="G39229"/>
      <c r="H39229"/>
      <c r="I39229"/>
      <c r="J39229"/>
      <c r="K39229"/>
      <c r="L39229" s="172"/>
    </row>
    <row r="39230" spans="7:12" x14ac:dyDescent="0.15">
      <c r="G39230"/>
      <c r="H39230"/>
      <c r="I39230"/>
      <c r="J39230"/>
      <c r="K39230"/>
      <c r="L39230" s="172"/>
    </row>
    <row r="39231" spans="7:12" x14ac:dyDescent="0.15">
      <c r="G39231"/>
      <c r="H39231"/>
      <c r="I39231"/>
      <c r="J39231"/>
      <c r="K39231"/>
      <c r="L39231" s="172"/>
    </row>
    <row r="39232" spans="7:12" x14ac:dyDescent="0.15">
      <c r="G39232"/>
      <c r="H39232"/>
      <c r="I39232"/>
      <c r="J39232"/>
      <c r="K39232"/>
      <c r="L39232" s="172"/>
    </row>
    <row r="39233" spans="7:12" x14ac:dyDescent="0.15">
      <c r="G39233"/>
      <c r="H39233"/>
      <c r="I39233"/>
      <c r="J39233"/>
      <c r="K39233"/>
      <c r="L39233" s="172"/>
    </row>
    <row r="39234" spans="7:12" x14ac:dyDescent="0.15">
      <c r="G39234"/>
      <c r="H39234"/>
      <c r="I39234"/>
      <c r="J39234"/>
      <c r="K39234"/>
      <c r="L39234" s="172"/>
    </row>
    <row r="39235" spans="7:12" x14ac:dyDescent="0.15">
      <c r="G39235"/>
      <c r="H39235"/>
      <c r="I39235"/>
      <c r="J39235"/>
      <c r="K39235"/>
      <c r="L39235" s="172"/>
    </row>
    <row r="39236" spans="7:12" x14ac:dyDescent="0.15">
      <c r="G39236"/>
      <c r="H39236"/>
      <c r="I39236"/>
      <c r="J39236"/>
      <c r="K39236"/>
      <c r="L39236" s="172"/>
    </row>
    <row r="39237" spans="7:12" x14ac:dyDescent="0.15">
      <c r="G39237"/>
      <c r="H39237"/>
      <c r="I39237"/>
      <c r="J39237"/>
      <c r="K39237"/>
      <c r="L39237" s="172"/>
    </row>
    <row r="39238" spans="7:12" x14ac:dyDescent="0.15">
      <c r="G39238"/>
      <c r="H39238"/>
      <c r="I39238"/>
      <c r="J39238"/>
      <c r="K39238"/>
      <c r="L39238" s="172"/>
    </row>
    <row r="39239" spans="7:12" x14ac:dyDescent="0.15">
      <c r="G39239"/>
      <c r="H39239"/>
      <c r="I39239"/>
      <c r="J39239"/>
      <c r="K39239"/>
      <c r="L39239" s="172"/>
    </row>
    <row r="39240" spans="7:12" x14ac:dyDescent="0.15">
      <c r="G39240"/>
      <c r="H39240"/>
      <c r="I39240"/>
      <c r="J39240"/>
      <c r="K39240"/>
      <c r="L39240" s="172"/>
    </row>
    <row r="39241" spans="7:12" x14ac:dyDescent="0.15">
      <c r="G39241"/>
      <c r="H39241"/>
      <c r="I39241"/>
      <c r="J39241"/>
      <c r="K39241"/>
      <c r="L39241" s="172"/>
    </row>
    <row r="39242" spans="7:12" x14ac:dyDescent="0.15">
      <c r="G39242"/>
      <c r="H39242"/>
      <c r="I39242"/>
      <c r="J39242"/>
      <c r="K39242"/>
      <c r="L39242" s="172"/>
    </row>
    <row r="39243" spans="7:12" x14ac:dyDescent="0.15">
      <c r="G39243"/>
      <c r="H39243"/>
      <c r="I39243"/>
      <c r="J39243"/>
      <c r="K39243"/>
      <c r="L39243" s="172"/>
    </row>
    <row r="39244" spans="7:12" x14ac:dyDescent="0.15">
      <c r="G39244"/>
      <c r="H39244"/>
      <c r="I39244"/>
      <c r="J39244"/>
      <c r="K39244"/>
      <c r="L39244" s="172"/>
    </row>
    <row r="39245" spans="7:12" x14ac:dyDescent="0.15">
      <c r="G39245"/>
      <c r="H39245"/>
      <c r="I39245"/>
      <c r="J39245"/>
      <c r="K39245"/>
      <c r="L39245" s="172"/>
    </row>
    <row r="39246" spans="7:12" x14ac:dyDescent="0.15">
      <c r="G39246"/>
      <c r="H39246"/>
      <c r="I39246"/>
      <c r="J39246"/>
      <c r="K39246"/>
      <c r="L39246" s="172"/>
    </row>
    <row r="39247" spans="7:12" x14ac:dyDescent="0.15">
      <c r="G39247"/>
      <c r="H39247"/>
      <c r="I39247"/>
      <c r="J39247"/>
      <c r="K39247"/>
      <c r="L39247" s="172"/>
    </row>
    <row r="39248" spans="7:12" x14ac:dyDescent="0.15">
      <c r="G39248"/>
      <c r="H39248"/>
      <c r="I39248"/>
      <c r="J39248"/>
      <c r="K39248"/>
      <c r="L39248" s="172"/>
    </row>
    <row r="39249" spans="7:12" x14ac:dyDescent="0.15">
      <c r="G39249"/>
      <c r="H39249"/>
      <c r="I39249"/>
      <c r="J39249"/>
      <c r="K39249"/>
      <c r="L39249" s="172"/>
    </row>
    <row r="39250" spans="7:12" x14ac:dyDescent="0.15">
      <c r="G39250"/>
      <c r="H39250"/>
      <c r="I39250"/>
      <c r="J39250"/>
      <c r="K39250"/>
      <c r="L39250" s="172"/>
    </row>
    <row r="39251" spans="7:12" x14ac:dyDescent="0.15">
      <c r="G39251"/>
      <c r="H39251"/>
      <c r="I39251"/>
      <c r="J39251"/>
      <c r="K39251"/>
      <c r="L39251" s="172"/>
    </row>
    <row r="39252" spans="7:12" x14ac:dyDescent="0.15">
      <c r="G39252"/>
      <c r="H39252"/>
      <c r="I39252"/>
      <c r="J39252"/>
      <c r="K39252"/>
      <c r="L39252" s="172"/>
    </row>
    <row r="39253" spans="7:12" x14ac:dyDescent="0.15">
      <c r="G39253"/>
      <c r="H39253"/>
      <c r="I39253"/>
      <c r="J39253"/>
      <c r="K39253"/>
      <c r="L39253" s="172"/>
    </row>
    <row r="39254" spans="7:12" x14ac:dyDescent="0.15">
      <c r="G39254"/>
      <c r="H39254"/>
      <c r="I39254"/>
      <c r="J39254"/>
      <c r="K39254"/>
      <c r="L39254" s="172"/>
    </row>
    <row r="39255" spans="7:12" x14ac:dyDescent="0.15">
      <c r="G39255"/>
      <c r="H39255"/>
      <c r="I39255"/>
      <c r="J39255"/>
      <c r="K39255"/>
      <c r="L39255" s="172"/>
    </row>
    <row r="39256" spans="7:12" x14ac:dyDescent="0.15">
      <c r="G39256"/>
      <c r="H39256"/>
      <c r="I39256"/>
      <c r="J39256"/>
      <c r="K39256"/>
      <c r="L39256" s="172"/>
    </row>
    <row r="39257" spans="7:12" x14ac:dyDescent="0.15">
      <c r="G39257"/>
      <c r="H39257"/>
      <c r="I39257"/>
      <c r="J39257"/>
      <c r="K39257"/>
      <c r="L39257" s="172"/>
    </row>
    <row r="39258" spans="7:12" x14ac:dyDescent="0.15">
      <c r="G39258"/>
      <c r="H39258"/>
      <c r="I39258"/>
      <c r="J39258"/>
      <c r="K39258"/>
      <c r="L39258" s="172"/>
    </row>
    <row r="39259" spans="7:12" x14ac:dyDescent="0.15">
      <c r="G39259"/>
      <c r="H39259"/>
      <c r="I39259"/>
      <c r="J39259"/>
      <c r="K39259"/>
      <c r="L39259" s="172"/>
    </row>
    <row r="39260" spans="7:12" x14ac:dyDescent="0.15">
      <c r="G39260"/>
      <c r="H39260"/>
      <c r="I39260"/>
      <c r="J39260"/>
      <c r="K39260"/>
      <c r="L39260" s="172"/>
    </row>
    <row r="39261" spans="7:12" x14ac:dyDescent="0.15">
      <c r="G39261"/>
      <c r="H39261"/>
      <c r="I39261"/>
      <c r="J39261"/>
      <c r="K39261"/>
      <c r="L39261" s="172"/>
    </row>
    <row r="39262" spans="7:12" x14ac:dyDescent="0.15">
      <c r="G39262"/>
      <c r="H39262"/>
      <c r="I39262"/>
      <c r="J39262"/>
      <c r="K39262"/>
      <c r="L39262" s="172"/>
    </row>
    <row r="39263" spans="7:12" x14ac:dyDescent="0.15">
      <c r="G39263"/>
      <c r="H39263"/>
      <c r="I39263"/>
      <c r="J39263"/>
      <c r="K39263"/>
      <c r="L39263" s="172"/>
    </row>
    <row r="39264" spans="7:12" x14ac:dyDescent="0.15">
      <c r="G39264"/>
      <c r="H39264"/>
      <c r="I39264"/>
      <c r="J39264"/>
      <c r="K39264"/>
      <c r="L39264" s="172"/>
    </row>
    <row r="39265" spans="7:12" x14ac:dyDescent="0.15">
      <c r="G39265"/>
      <c r="H39265"/>
      <c r="I39265"/>
      <c r="J39265"/>
      <c r="K39265"/>
      <c r="L39265" s="172"/>
    </row>
    <row r="39266" spans="7:12" x14ac:dyDescent="0.15">
      <c r="G39266"/>
      <c r="H39266"/>
      <c r="I39266"/>
      <c r="J39266"/>
      <c r="K39266"/>
      <c r="L39266" s="172"/>
    </row>
    <row r="39267" spans="7:12" x14ac:dyDescent="0.15">
      <c r="G39267"/>
      <c r="H39267"/>
      <c r="I39267"/>
      <c r="J39267"/>
      <c r="K39267"/>
      <c r="L39267" s="172"/>
    </row>
    <row r="39268" spans="7:12" x14ac:dyDescent="0.15">
      <c r="G39268"/>
      <c r="H39268"/>
      <c r="I39268"/>
      <c r="J39268"/>
      <c r="K39268"/>
      <c r="L39268" s="172"/>
    </row>
    <row r="39269" spans="7:12" x14ac:dyDescent="0.15">
      <c r="G39269"/>
      <c r="H39269"/>
      <c r="I39269"/>
      <c r="J39269"/>
      <c r="K39269"/>
      <c r="L39269" s="172"/>
    </row>
    <row r="39270" spans="7:12" x14ac:dyDescent="0.15">
      <c r="G39270"/>
      <c r="H39270"/>
      <c r="I39270"/>
      <c r="J39270"/>
      <c r="K39270"/>
      <c r="L39270" s="172"/>
    </row>
    <row r="39271" spans="7:12" x14ac:dyDescent="0.15">
      <c r="G39271"/>
      <c r="H39271"/>
      <c r="I39271"/>
      <c r="J39271"/>
      <c r="K39271"/>
      <c r="L39271" s="172"/>
    </row>
    <row r="39272" spans="7:12" x14ac:dyDescent="0.15">
      <c r="G39272"/>
      <c r="H39272"/>
      <c r="I39272"/>
      <c r="J39272"/>
      <c r="K39272"/>
      <c r="L39272" s="172"/>
    </row>
    <row r="39273" spans="7:12" x14ac:dyDescent="0.15">
      <c r="G39273"/>
      <c r="H39273"/>
      <c r="I39273"/>
      <c r="J39273"/>
      <c r="K39273"/>
      <c r="L39273" s="172"/>
    </row>
    <row r="39274" spans="7:12" x14ac:dyDescent="0.15">
      <c r="G39274"/>
      <c r="H39274"/>
      <c r="I39274"/>
      <c r="J39274"/>
      <c r="K39274"/>
      <c r="L39274" s="172"/>
    </row>
    <row r="39275" spans="7:12" x14ac:dyDescent="0.15">
      <c r="G39275"/>
      <c r="H39275"/>
      <c r="I39275"/>
      <c r="J39275"/>
      <c r="K39275"/>
      <c r="L39275" s="172"/>
    </row>
    <row r="39276" spans="7:12" x14ac:dyDescent="0.15">
      <c r="G39276"/>
      <c r="H39276"/>
      <c r="I39276"/>
      <c r="J39276"/>
      <c r="K39276"/>
      <c r="L39276" s="172"/>
    </row>
    <row r="39277" spans="7:12" x14ac:dyDescent="0.15">
      <c r="G39277"/>
      <c r="H39277"/>
      <c r="I39277"/>
      <c r="J39277"/>
      <c r="K39277"/>
      <c r="L39277" s="172"/>
    </row>
    <row r="39278" spans="7:12" x14ac:dyDescent="0.15">
      <c r="G39278"/>
      <c r="H39278"/>
      <c r="I39278"/>
      <c r="J39278"/>
      <c r="K39278"/>
      <c r="L39278" s="172"/>
    </row>
    <row r="39279" spans="7:12" x14ac:dyDescent="0.15">
      <c r="G39279"/>
      <c r="H39279"/>
      <c r="I39279"/>
      <c r="J39279"/>
      <c r="K39279"/>
      <c r="L39279" s="172"/>
    </row>
    <row r="39280" spans="7:12" x14ac:dyDescent="0.15">
      <c r="G39280"/>
      <c r="H39280"/>
      <c r="I39280"/>
      <c r="J39280"/>
      <c r="K39280"/>
      <c r="L39280" s="172"/>
    </row>
    <row r="39281" spans="7:12" x14ac:dyDescent="0.15">
      <c r="G39281"/>
      <c r="H39281"/>
      <c r="I39281"/>
      <c r="J39281"/>
      <c r="K39281"/>
      <c r="L39281" s="172"/>
    </row>
    <row r="39282" spans="7:12" x14ac:dyDescent="0.15">
      <c r="G39282"/>
      <c r="H39282"/>
      <c r="I39282"/>
      <c r="J39282"/>
      <c r="K39282"/>
      <c r="L39282" s="172"/>
    </row>
    <row r="39283" spans="7:12" x14ac:dyDescent="0.15">
      <c r="G39283"/>
      <c r="H39283"/>
      <c r="I39283"/>
      <c r="J39283"/>
      <c r="K39283"/>
      <c r="L39283" s="172"/>
    </row>
    <row r="39284" spans="7:12" x14ac:dyDescent="0.15">
      <c r="G39284"/>
      <c r="H39284"/>
      <c r="I39284"/>
      <c r="J39284"/>
      <c r="K39284"/>
      <c r="L39284" s="172"/>
    </row>
    <row r="39285" spans="7:12" x14ac:dyDescent="0.15">
      <c r="G39285"/>
      <c r="H39285"/>
      <c r="I39285"/>
      <c r="J39285"/>
      <c r="K39285"/>
      <c r="L39285" s="172"/>
    </row>
    <row r="39286" spans="7:12" x14ac:dyDescent="0.15">
      <c r="G39286"/>
      <c r="H39286"/>
      <c r="I39286"/>
      <c r="J39286"/>
      <c r="K39286"/>
      <c r="L39286" s="172"/>
    </row>
    <row r="39287" spans="7:12" x14ac:dyDescent="0.15">
      <c r="G39287"/>
      <c r="H39287"/>
      <c r="I39287"/>
      <c r="J39287"/>
      <c r="K39287"/>
      <c r="L39287" s="172"/>
    </row>
    <row r="39288" spans="7:12" x14ac:dyDescent="0.15">
      <c r="G39288"/>
      <c r="H39288"/>
      <c r="I39288"/>
      <c r="J39288"/>
      <c r="K39288"/>
      <c r="L39288" s="172"/>
    </row>
    <row r="39289" spans="7:12" x14ac:dyDescent="0.15">
      <c r="G39289"/>
      <c r="H39289"/>
      <c r="I39289"/>
      <c r="J39289"/>
      <c r="K39289"/>
      <c r="L39289" s="172"/>
    </row>
    <row r="39290" spans="7:12" x14ac:dyDescent="0.15">
      <c r="G39290"/>
      <c r="H39290"/>
      <c r="I39290"/>
      <c r="J39290"/>
      <c r="K39290"/>
      <c r="L39290" s="172"/>
    </row>
    <row r="39291" spans="7:12" x14ac:dyDescent="0.15">
      <c r="G39291"/>
      <c r="H39291"/>
      <c r="I39291"/>
      <c r="J39291"/>
      <c r="K39291"/>
      <c r="L39291" s="172"/>
    </row>
    <row r="39292" spans="7:12" x14ac:dyDescent="0.15">
      <c r="G39292"/>
      <c r="H39292"/>
      <c r="I39292"/>
      <c r="J39292"/>
      <c r="K39292"/>
      <c r="L39292" s="172"/>
    </row>
    <row r="39293" spans="7:12" x14ac:dyDescent="0.15">
      <c r="G39293"/>
      <c r="H39293"/>
      <c r="I39293"/>
      <c r="J39293"/>
      <c r="K39293"/>
      <c r="L39293" s="172"/>
    </row>
    <row r="39294" spans="7:12" x14ac:dyDescent="0.15">
      <c r="G39294"/>
      <c r="H39294"/>
      <c r="I39294"/>
      <c r="J39294"/>
      <c r="K39294"/>
      <c r="L39294" s="172"/>
    </row>
    <row r="39295" spans="7:12" x14ac:dyDescent="0.15">
      <c r="G39295"/>
      <c r="H39295"/>
      <c r="I39295"/>
      <c r="J39295"/>
      <c r="K39295"/>
      <c r="L39295" s="172"/>
    </row>
    <row r="39296" spans="7:12" x14ac:dyDescent="0.15">
      <c r="G39296"/>
      <c r="H39296"/>
      <c r="I39296"/>
      <c r="J39296"/>
      <c r="K39296"/>
      <c r="L39296" s="172"/>
    </row>
    <row r="39297" spans="7:12" x14ac:dyDescent="0.15">
      <c r="G39297"/>
      <c r="H39297"/>
      <c r="I39297"/>
      <c r="J39297"/>
      <c r="K39297"/>
      <c r="L39297" s="172"/>
    </row>
    <row r="39298" spans="7:12" x14ac:dyDescent="0.15">
      <c r="G39298"/>
      <c r="H39298"/>
      <c r="I39298"/>
      <c r="J39298"/>
      <c r="K39298"/>
      <c r="L39298" s="172"/>
    </row>
    <row r="39299" spans="7:12" x14ac:dyDescent="0.15">
      <c r="G39299"/>
      <c r="H39299"/>
      <c r="I39299"/>
      <c r="J39299"/>
      <c r="K39299"/>
      <c r="L39299" s="172"/>
    </row>
    <row r="39300" spans="7:12" x14ac:dyDescent="0.15">
      <c r="G39300"/>
      <c r="H39300"/>
      <c r="I39300"/>
      <c r="J39300"/>
      <c r="K39300"/>
      <c r="L39300" s="172"/>
    </row>
    <row r="39301" spans="7:12" x14ac:dyDescent="0.15">
      <c r="G39301"/>
      <c r="H39301"/>
      <c r="I39301"/>
      <c r="J39301"/>
      <c r="K39301"/>
      <c r="L39301" s="172"/>
    </row>
    <row r="39302" spans="7:12" x14ac:dyDescent="0.15">
      <c r="G39302"/>
      <c r="H39302"/>
      <c r="I39302"/>
      <c r="J39302"/>
      <c r="K39302"/>
      <c r="L39302" s="172"/>
    </row>
    <row r="39303" spans="7:12" x14ac:dyDescent="0.15">
      <c r="G39303"/>
      <c r="H39303"/>
      <c r="I39303"/>
      <c r="J39303"/>
      <c r="K39303"/>
      <c r="L39303" s="172"/>
    </row>
    <row r="39304" spans="7:12" x14ac:dyDescent="0.15">
      <c r="G39304"/>
      <c r="H39304"/>
      <c r="I39304"/>
      <c r="J39304"/>
      <c r="K39304"/>
      <c r="L39304" s="172"/>
    </row>
    <row r="39305" spans="7:12" x14ac:dyDescent="0.15">
      <c r="G39305"/>
      <c r="H39305"/>
      <c r="I39305"/>
      <c r="J39305"/>
      <c r="K39305"/>
      <c r="L39305" s="172"/>
    </row>
    <row r="39306" spans="7:12" x14ac:dyDescent="0.15">
      <c r="G39306"/>
      <c r="H39306"/>
      <c r="I39306"/>
      <c r="J39306"/>
      <c r="K39306"/>
      <c r="L39306" s="172"/>
    </row>
    <row r="39307" spans="7:12" x14ac:dyDescent="0.15">
      <c r="G39307"/>
      <c r="H39307"/>
      <c r="I39307"/>
      <c r="J39307"/>
      <c r="K39307"/>
      <c r="L39307" s="172"/>
    </row>
    <row r="39308" spans="7:12" x14ac:dyDescent="0.15">
      <c r="G39308"/>
      <c r="H39308"/>
      <c r="I39308"/>
      <c r="J39308"/>
      <c r="K39308"/>
      <c r="L39308" s="172"/>
    </row>
    <row r="39309" spans="7:12" x14ac:dyDescent="0.15">
      <c r="G39309"/>
      <c r="H39309"/>
      <c r="I39309"/>
      <c r="J39309"/>
      <c r="K39309"/>
      <c r="L39309" s="172"/>
    </row>
    <row r="39310" spans="7:12" x14ac:dyDescent="0.15">
      <c r="G39310"/>
      <c r="H39310"/>
      <c r="I39310"/>
      <c r="J39310"/>
      <c r="K39310"/>
      <c r="L39310" s="172"/>
    </row>
    <row r="39311" spans="7:12" x14ac:dyDescent="0.15">
      <c r="G39311"/>
      <c r="H39311"/>
      <c r="I39311"/>
      <c r="J39311"/>
      <c r="K39311"/>
      <c r="L39311" s="172"/>
    </row>
    <row r="39312" spans="7:12" x14ac:dyDescent="0.15">
      <c r="G39312"/>
      <c r="H39312"/>
      <c r="I39312"/>
      <c r="J39312"/>
      <c r="K39312"/>
      <c r="L39312" s="172"/>
    </row>
    <row r="39313" spans="7:12" x14ac:dyDescent="0.15">
      <c r="G39313"/>
      <c r="H39313"/>
      <c r="I39313"/>
      <c r="J39313"/>
      <c r="K39313"/>
      <c r="L39313" s="172"/>
    </row>
    <row r="39314" spans="7:12" x14ac:dyDescent="0.15">
      <c r="G39314"/>
      <c r="H39314"/>
      <c r="I39314"/>
      <c r="J39314"/>
      <c r="K39314"/>
      <c r="L39314" s="172"/>
    </row>
    <row r="39315" spans="7:12" x14ac:dyDescent="0.15">
      <c r="G39315"/>
      <c r="H39315"/>
      <c r="I39315"/>
      <c r="J39315"/>
      <c r="K39315"/>
      <c r="L39315" s="172"/>
    </row>
    <row r="39316" spans="7:12" x14ac:dyDescent="0.15">
      <c r="G39316"/>
      <c r="H39316"/>
      <c r="I39316"/>
      <c r="J39316"/>
      <c r="K39316"/>
      <c r="L39316" s="172"/>
    </row>
    <row r="39317" spans="7:12" x14ac:dyDescent="0.15">
      <c r="G39317"/>
      <c r="H39317"/>
      <c r="I39317"/>
      <c r="J39317"/>
      <c r="K39317"/>
      <c r="L39317" s="172"/>
    </row>
    <row r="39318" spans="7:12" x14ac:dyDescent="0.15">
      <c r="G39318"/>
      <c r="H39318"/>
      <c r="I39318"/>
      <c r="J39318"/>
      <c r="K39318"/>
      <c r="L39318" s="172"/>
    </row>
    <row r="39319" spans="7:12" x14ac:dyDescent="0.15">
      <c r="G39319"/>
      <c r="H39319"/>
      <c r="I39319"/>
      <c r="J39319"/>
      <c r="K39319"/>
      <c r="L39319" s="172"/>
    </row>
    <row r="39320" spans="7:12" x14ac:dyDescent="0.15">
      <c r="G39320"/>
      <c r="H39320"/>
      <c r="I39320"/>
      <c r="J39320"/>
      <c r="K39320"/>
      <c r="L39320" s="172"/>
    </row>
    <row r="39321" spans="7:12" x14ac:dyDescent="0.15">
      <c r="G39321"/>
      <c r="H39321"/>
      <c r="I39321"/>
      <c r="J39321"/>
      <c r="K39321"/>
      <c r="L39321" s="172"/>
    </row>
    <row r="39322" spans="7:12" x14ac:dyDescent="0.15">
      <c r="G39322"/>
      <c r="H39322"/>
      <c r="I39322"/>
      <c r="J39322"/>
      <c r="K39322"/>
      <c r="L39322" s="172"/>
    </row>
    <row r="39323" spans="7:12" x14ac:dyDescent="0.15">
      <c r="G39323"/>
      <c r="H39323"/>
      <c r="I39323"/>
      <c r="J39323"/>
      <c r="K39323"/>
      <c r="L39323" s="172"/>
    </row>
    <row r="39324" spans="7:12" x14ac:dyDescent="0.15">
      <c r="G39324"/>
      <c r="H39324"/>
      <c r="I39324"/>
      <c r="J39324"/>
      <c r="K39324"/>
      <c r="L39324" s="172"/>
    </row>
    <row r="39325" spans="7:12" x14ac:dyDescent="0.15">
      <c r="G39325"/>
      <c r="H39325"/>
      <c r="I39325"/>
      <c r="J39325"/>
      <c r="K39325"/>
      <c r="L39325" s="172"/>
    </row>
    <row r="39326" spans="7:12" x14ac:dyDescent="0.15">
      <c r="G39326"/>
      <c r="H39326"/>
      <c r="I39326"/>
      <c r="J39326"/>
      <c r="K39326"/>
      <c r="L39326" s="172"/>
    </row>
    <row r="39327" spans="7:12" x14ac:dyDescent="0.15">
      <c r="G39327"/>
      <c r="H39327"/>
      <c r="I39327"/>
      <c r="J39327"/>
      <c r="K39327"/>
      <c r="L39327" s="172"/>
    </row>
    <row r="39328" spans="7:12" x14ac:dyDescent="0.15">
      <c r="G39328"/>
      <c r="H39328"/>
      <c r="I39328"/>
      <c r="J39328"/>
      <c r="K39328"/>
      <c r="L39328" s="172"/>
    </row>
    <row r="39329" spans="7:12" x14ac:dyDescent="0.15">
      <c r="G39329"/>
      <c r="H39329"/>
      <c r="I39329"/>
      <c r="J39329"/>
      <c r="K39329"/>
      <c r="L39329" s="172"/>
    </row>
    <row r="39330" spans="7:12" x14ac:dyDescent="0.15">
      <c r="G39330"/>
      <c r="H39330"/>
      <c r="I39330"/>
      <c r="J39330"/>
      <c r="K39330"/>
      <c r="L39330" s="172"/>
    </row>
    <row r="39331" spans="7:12" x14ac:dyDescent="0.15">
      <c r="G39331"/>
      <c r="H39331"/>
      <c r="I39331"/>
      <c r="J39331"/>
      <c r="K39331"/>
      <c r="L39331" s="172"/>
    </row>
    <row r="39332" spans="7:12" x14ac:dyDescent="0.15">
      <c r="G39332"/>
      <c r="H39332"/>
      <c r="I39332"/>
      <c r="J39332"/>
      <c r="K39332"/>
      <c r="L39332" s="172"/>
    </row>
    <row r="39333" spans="7:12" x14ac:dyDescent="0.15">
      <c r="G39333"/>
      <c r="H39333"/>
      <c r="I39333"/>
      <c r="J39333"/>
      <c r="K39333"/>
      <c r="L39333" s="172"/>
    </row>
    <row r="39334" spans="7:12" x14ac:dyDescent="0.15">
      <c r="G39334"/>
      <c r="H39334"/>
      <c r="I39334"/>
      <c r="J39334"/>
      <c r="K39334"/>
      <c r="L39334" s="172"/>
    </row>
    <row r="39335" spans="7:12" x14ac:dyDescent="0.15">
      <c r="G39335"/>
      <c r="H39335"/>
      <c r="I39335"/>
      <c r="J39335"/>
      <c r="K39335"/>
      <c r="L39335" s="172"/>
    </row>
    <row r="39336" spans="7:12" x14ac:dyDescent="0.15">
      <c r="G39336"/>
      <c r="H39336"/>
      <c r="I39336"/>
      <c r="J39336"/>
      <c r="K39336"/>
      <c r="L39336" s="172"/>
    </row>
    <row r="39337" spans="7:12" x14ac:dyDescent="0.15">
      <c r="G39337"/>
      <c r="H39337"/>
      <c r="I39337"/>
      <c r="J39337"/>
      <c r="K39337"/>
      <c r="L39337" s="172"/>
    </row>
    <row r="39338" spans="7:12" x14ac:dyDescent="0.15">
      <c r="G39338"/>
      <c r="H39338"/>
      <c r="I39338"/>
      <c r="J39338"/>
      <c r="K39338"/>
      <c r="L39338" s="172"/>
    </row>
    <row r="39339" spans="7:12" x14ac:dyDescent="0.15">
      <c r="G39339"/>
      <c r="H39339"/>
      <c r="I39339"/>
      <c r="J39339"/>
      <c r="K39339"/>
      <c r="L39339" s="172"/>
    </row>
    <row r="39340" spans="7:12" x14ac:dyDescent="0.15">
      <c r="G39340"/>
      <c r="H39340"/>
      <c r="I39340"/>
      <c r="J39340"/>
      <c r="K39340"/>
      <c r="L39340" s="172"/>
    </row>
    <row r="39341" spans="7:12" x14ac:dyDescent="0.15">
      <c r="G39341"/>
      <c r="H39341"/>
      <c r="I39341"/>
      <c r="J39341"/>
      <c r="K39341"/>
      <c r="L39341" s="172"/>
    </row>
    <row r="39342" spans="7:12" x14ac:dyDescent="0.15">
      <c r="G39342"/>
      <c r="H39342"/>
      <c r="I39342"/>
      <c r="J39342"/>
      <c r="K39342"/>
      <c r="L39342" s="172"/>
    </row>
    <row r="39343" spans="7:12" x14ac:dyDescent="0.15">
      <c r="G39343"/>
      <c r="H39343"/>
      <c r="I39343"/>
      <c r="J39343"/>
      <c r="K39343"/>
      <c r="L39343" s="172"/>
    </row>
    <row r="39344" spans="7:12" x14ac:dyDescent="0.15">
      <c r="G39344"/>
      <c r="H39344"/>
      <c r="I39344"/>
      <c r="J39344"/>
      <c r="K39344"/>
      <c r="L39344" s="172"/>
    </row>
    <row r="39345" spans="7:12" x14ac:dyDescent="0.15">
      <c r="G39345"/>
      <c r="H39345"/>
      <c r="I39345"/>
      <c r="J39345"/>
      <c r="K39345"/>
      <c r="L39345" s="172"/>
    </row>
    <row r="39346" spans="7:12" x14ac:dyDescent="0.15">
      <c r="G39346"/>
      <c r="H39346"/>
      <c r="I39346"/>
      <c r="J39346"/>
      <c r="K39346"/>
      <c r="L39346" s="172"/>
    </row>
    <row r="39347" spans="7:12" x14ac:dyDescent="0.15">
      <c r="G39347"/>
      <c r="H39347"/>
      <c r="I39347"/>
      <c r="J39347"/>
      <c r="K39347"/>
      <c r="L39347" s="172"/>
    </row>
    <row r="39348" spans="7:12" x14ac:dyDescent="0.15">
      <c r="G39348"/>
      <c r="H39348"/>
      <c r="I39348"/>
      <c r="J39348"/>
      <c r="K39348"/>
      <c r="L39348" s="172"/>
    </row>
    <row r="39349" spans="7:12" x14ac:dyDescent="0.15">
      <c r="G39349"/>
      <c r="H39349"/>
      <c r="I39349"/>
      <c r="J39349"/>
      <c r="K39349"/>
      <c r="L39349" s="172"/>
    </row>
    <row r="39350" spans="7:12" x14ac:dyDescent="0.15">
      <c r="G39350"/>
      <c r="H39350"/>
      <c r="I39350"/>
      <c r="J39350"/>
      <c r="K39350"/>
      <c r="L39350" s="172"/>
    </row>
    <row r="39351" spans="7:12" x14ac:dyDescent="0.15">
      <c r="G39351"/>
      <c r="H39351"/>
      <c r="I39351"/>
      <c r="J39351"/>
      <c r="K39351"/>
      <c r="L39351" s="172"/>
    </row>
    <row r="39352" spans="7:12" x14ac:dyDescent="0.15">
      <c r="G39352"/>
      <c r="H39352"/>
      <c r="I39352"/>
      <c r="J39352"/>
      <c r="K39352"/>
      <c r="L39352" s="172"/>
    </row>
    <row r="39353" spans="7:12" x14ac:dyDescent="0.15">
      <c r="G39353"/>
      <c r="H39353"/>
      <c r="I39353"/>
      <c r="J39353"/>
      <c r="K39353"/>
      <c r="L39353" s="172"/>
    </row>
    <row r="39354" spans="7:12" x14ac:dyDescent="0.15">
      <c r="G39354"/>
      <c r="H39354"/>
      <c r="I39354"/>
      <c r="J39354"/>
      <c r="K39354"/>
      <c r="L39354" s="172"/>
    </row>
    <row r="39355" spans="7:12" x14ac:dyDescent="0.15">
      <c r="G39355"/>
      <c r="H39355"/>
      <c r="I39355"/>
      <c r="J39355"/>
      <c r="K39355"/>
      <c r="L39355" s="172"/>
    </row>
    <row r="39356" spans="7:12" x14ac:dyDescent="0.15">
      <c r="G39356"/>
      <c r="H39356"/>
      <c r="I39356"/>
      <c r="J39356"/>
      <c r="K39356"/>
      <c r="L39356" s="172"/>
    </row>
    <row r="39357" spans="7:12" x14ac:dyDescent="0.15">
      <c r="G39357"/>
      <c r="H39357"/>
      <c r="I39357"/>
      <c r="J39357"/>
      <c r="K39357"/>
      <c r="L39357" s="172"/>
    </row>
    <row r="39358" spans="7:12" x14ac:dyDescent="0.15">
      <c r="G39358"/>
      <c r="H39358"/>
      <c r="I39358"/>
      <c r="J39358"/>
      <c r="K39358"/>
      <c r="L39358" s="172"/>
    </row>
    <row r="39359" spans="7:12" x14ac:dyDescent="0.15">
      <c r="G39359"/>
      <c r="H39359"/>
      <c r="I39359"/>
      <c r="J39359"/>
      <c r="K39359"/>
      <c r="L39359" s="172"/>
    </row>
    <row r="39360" spans="7:12" x14ac:dyDescent="0.15">
      <c r="G39360"/>
      <c r="H39360"/>
      <c r="I39360"/>
      <c r="J39360"/>
      <c r="K39360"/>
      <c r="L39360" s="172"/>
    </row>
    <row r="39361" spans="7:12" x14ac:dyDescent="0.15">
      <c r="G39361"/>
      <c r="H39361"/>
      <c r="I39361"/>
      <c r="J39361"/>
      <c r="K39361"/>
      <c r="L39361" s="172"/>
    </row>
    <row r="39362" spans="7:12" x14ac:dyDescent="0.15">
      <c r="G39362"/>
      <c r="H39362"/>
      <c r="I39362"/>
      <c r="J39362"/>
      <c r="K39362"/>
      <c r="L39362" s="172"/>
    </row>
    <row r="39363" spans="7:12" x14ac:dyDescent="0.15">
      <c r="G39363"/>
      <c r="H39363"/>
      <c r="I39363"/>
      <c r="J39363"/>
      <c r="K39363"/>
      <c r="L39363" s="172"/>
    </row>
    <row r="39364" spans="7:12" x14ac:dyDescent="0.15">
      <c r="G39364"/>
      <c r="H39364"/>
      <c r="I39364"/>
      <c r="J39364"/>
      <c r="K39364"/>
      <c r="L39364" s="172"/>
    </row>
    <row r="39365" spans="7:12" x14ac:dyDescent="0.15">
      <c r="G39365"/>
      <c r="H39365"/>
      <c r="I39365"/>
      <c r="J39365"/>
      <c r="K39365"/>
      <c r="L39365" s="172"/>
    </row>
    <row r="39366" spans="7:12" x14ac:dyDescent="0.15">
      <c r="G39366"/>
      <c r="H39366"/>
      <c r="I39366"/>
      <c r="J39366"/>
      <c r="K39366"/>
      <c r="L39366" s="172"/>
    </row>
    <row r="39367" spans="7:12" x14ac:dyDescent="0.15">
      <c r="G39367"/>
      <c r="H39367"/>
      <c r="I39367"/>
      <c r="J39367"/>
      <c r="K39367"/>
      <c r="L39367" s="172"/>
    </row>
    <row r="39368" spans="7:12" x14ac:dyDescent="0.15">
      <c r="G39368"/>
      <c r="H39368"/>
      <c r="I39368"/>
      <c r="J39368"/>
      <c r="K39368"/>
      <c r="L39368" s="172"/>
    </row>
    <row r="39369" spans="7:12" x14ac:dyDescent="0.15">
      <c r="G39369"/>
      <c r="H39369"/>
      <c r="I39369"/>
      <c r="J39369"/>
      <c r="K39369"/>
      <c r="L39369" s="172"/>
    </row>
    <row r="39370" spans="7:12" x14ac:dyDescent="0.15">
      <c r="G39370"/>
      <c r="H39370"/>
      <c r="I39370"/>
      <c r="J39370"/>
      <c r="K39370"/>
      <c r="L39370" s="172"/>
    </row>
    <row r="39371" spans="7:12" x14ac:dyDescent="0.15">
      <c r="G39371"/>
      <c r="H39371"/>
      <c r="I39371"/>
      <c r="J39371"/>
      <c r="K39371"/>
      <c r="L39371" s="172"/>
    </row>
    <row r="39372" spans="7:12" x14ac:dyDescent="0.15">
      <c r="G39372"/>
      <c r="H39372"/>
      <c r="I39372"/>
      <c r="J39372"/>
      <c r="K39372"/>
      <c r="L39372" s="172"/>
    </row>
    <row r="39373" spans="7:12" x14ac:dyDescent="0.15">
      <c r="G39373"/>
      <c r="H39373"/>
      <c r="I39373"/>
      <c r="J39373"/>
      <c r="K39373"/>
      <c r="L39373" s="172"/>
    </row>
    <row r="39374" spans="7:12" x14ac:dyDescent="0.15">
      <c r="G39374"/>
      <c r="H39374"/>
      <c r="I39374"/>
      <c r="J39374"/>
      <c r="K39374"/>
      <c r="L39374" s="172"/>
    </row>
    <row r="39375" spans="7:12" x14ac:dyDescent="0.15">
      <c r="G39375"/>
      <c r="H39375"/>
      <c r="I39375"/>
      <c r="J39375"/>
      <c r="K39375"/>
      <c r="L39375" s="172"/>
    </row>
    <row r="39376" spans="7:12" x14ac:dyDescent="0.15">
      <c r="G39376"/>
      <c r="H39376"/>
      <c r="I39376"/>
      <c r="J39376"/>
      <c r="K39376"/>
      <c r="L39376" s="172"/>
    </row>
    <row r="39377" spans="7:12" x14ac:dyDescent="0.15">
      <c r="G39377"/>
      <c r="H39377"/>
      <c r="I39377"/>
      <c r="J39377"/>
      <c r="K39377"/>
      <c r="L39377" s="172"/>
    </row>
    <row r="39378" spans="7:12" x14ac:dyDescent="0.15">
      <c r="G39378"/>
      <c r="H39378"/>
      <c r="I39378"/>
      <c r="J39378"/>
      <c r="K39378"/>
      <c r="L39378" s="172"/>
    </row>
    <row r="39379" spans="7:12" x14ac:dyDescent="0.15">
      <c r="G39379"/>
      <c r="H39379"/>
      <c r="I39379"/>
      <c r="J39379"/>
      <c r="K39379"/>
      <c r="L39379" s="172"/>
    </row>
    <row r="39380" spans="7:12" x14ac:dyDescent="0.15">
      <c r="G39380"/>
      <c r="H39380"/>
      <c r="I39380"/>
      <c r="J39380"/>
      <c r="K39380"/>
      <c r="L39380" s="172"/>
    </row>
    <row r="39381" spans="7:12" x14ac:dyDescent="0.15">
      <c r="G39381"/>
      <c r="H39381"/>
      <c r="I39381"/>
      <c r="J39381"/>
      <c r="K39381"/>
      <c r="L39381" s="172"/>
    </row>
    <row r="39382" spans="7:12" x14ac:dyDescent="0.15">
      <c r="G39382"/>
      <c r="H39382"/>
      <c r="I39382"/>
      <c r="J39382"/>
      <c r="K39382"/>
      <c r="L39382" s="172"/>
    </row>
    <row r="39383" spans="7:12" x14ac:dyDescent="0.15">
      <c r="G39383"/>
      <c r="H39383"/>
      <c r="I39383"/>
      <c r="J39383"/>
      <c r="K39383"/>
      <c r="L39383" s="172"/>
    </row>
    <row r="39384" spans="7:12" x14ac:dyDescent="0.15">
      <c r="G39384"/>
      <c r="H39384"/>
      <c r="I39384"/>
      <c r="J39384"/>
      <c r="K39384"/>
      <c r="L39384" s="172"/>
    </row>
    <row r="39385" spans="7:12" x14ac:dyDescent="0.15">
      <c r="G39385"/>
      <c r="H39385"/>
      <c r="I39385"/>
      <c r="J39385"/>
      <c r="K39385"/>
      <c r="L39385" s="172"/>
    </row>
    <row r="39386" spans="7:12" x14ac:dyDescent="0.15">
      <c r="G39386"/>
      <c r="H39386"/>
      <c r="I39386"/>
      <c r="J39386"/>
      <c r="K39386"/>
      <c r="L39386" s="172"/>
    </row>
    <row r="39387" spans="7:12" x14ac:dyDescent="0.15">
      <c r="G39387"/>
      <c r="H39387"/>
      <c r="I39387"/>
      <c r="J39387"/>
      <c r="K39387"/>
      <c r="L39387" s="172"/>
    </row>
    <row r="39388" spans="7:12" x14ac:dyDescent="0.15">
      <c r="G39388"/>
      <c r="H39388"/>
      <c r="I39388"/>
      <c r="J39388"/>
      <c r="K39388"/>
      <c r="L39388" s="172"/>
    </row>
    <row r="39389" spans="7:12" x14ac:dyDescent="0.15">
      <c r="G39389"/>
      <c r="H39389"/>
      <c r="I39389"/>
      <c r="J39389"/>
      <c r="K39389"/>
      <c r="L39389" s="172"/>
    </row>
    <row r="39390" spans="7:12" x14ac:dyDescent="0.15">
      <c r="G39390"/>
      <c r="H39390"/>
      <c r="I39390"/>
      <c r="J39390"/>
      <c r="K39390"/>
      <c r="L39390" s="172"/>
    </row>
    <row r="39391" spans="7:12" x14ac:dyDescent="0.15">
      <c r="G39391"/>
      <c r="H39391"/>
      <c r="I39391"/>
      <c r="J39391"/>
      <c r="K39391"/>
      <c r="L39391" s="172"/>
    </row>
    <row r="39392" spans="7:12" x14ac:dyDescent="0.15">
      <c r="G39392"/>
      <c r="H39392"/>
      <c r="I39392"/>
      <c r="J39392"/>
      <c r="K39392"/>
      <c r="L39392" s="172"/>
    </row>
    <row r="39393" spans="7:12" x14ac:dyDescent="0.15">
      <c r="G39393"/>
      <c r="H39393"/>
      <c r="I39393"/>
      <c r="J39393"/>
      <c r="K39393"/>
      <c r="L39393" s="172"/>
    </row>
    <row r="39394" spans="7:12" x14ac:dyDescent="0.15">
      <c r="G39394"/>
      <c r="H39394"/>
      <c r="I39394"/>
      <c r="J39394"/>
      <c r="K39394"/>
      <c r="L39394" s="172"/>
    </row>
    <row r="39395" spans="7:12" x14ac:dyDescent="0.15">
      <c r="G39395"/>
      <c r="H39395"/>
      <c r="I39395"/>
      <c r="J39395"/>
      <c r="K39395"/>
      <c r="L39395" s="172"/>
    </row>
    <row r="39396" spans="7:12" x14ac:dyDescent="0.15">
      <c r="G39396"/>
      <c r="H39396"/>
      <c r="I39396"/>
      <c r="J39396"/>
      <c r="K39396"/>
      <c r="L39396" s="172"/>
    </row>
    <row r="39397" spans="7:12" x14ac:dyDescent="0.15">
      <c r="G39397"/>
      <c r="H39397"/>
      <c r="I39397"/>
      <c r="J39397"/>
      <c r="K39397"/>
      <c r="L39397" s="172"/>
    </row>
    <row r="39398" spans="7:12" x14ac:dyDescent="0.15">
      <c r="G39398"/>
      <c r="H39398"/>
      <c r="I39398"/>
      <c r="J39398"/>
      <c r="K39398"/>
      <c r="L39398" s="172"/>
    </row>
    <row r="39399" spans="7:12" x14ac:dyDescent="0.15">
      <c r="G39399"/>
      <c r="H39399"/>
      <c r="I39399"/>
      <c r="J39399"/>
      <c r="K39399"/>
      <c r="L39399" s="172"/>
    </row>
    <row r="39400" spans="7:12" x14ac:dyDescent="0.15">
      <c r="G39400"/>
      <c r="H39400"/>
      <c r="I39400"/>
      <c r="J39400"/>
      <c r="K39400"/>
      <c r="L39400" s="172"/>
    </row>
    <row r="39401" spans="7:12" x14ac:dyDescent="0.15">
      <c r="G39401"/>
      <c r="H39401"/>
      <c r="I39401"/>
      <c r="J39401"/>
      <c r="K39401"/>
      <c r="L39401" s="172"/>
    </row>
    <row r="39402" spans="7:12" x14ac:dyDescent="0.15">
      <c r="G39402"/>
      <c r="H39402"/>
      <c r="I39402"/>
      <c r="J39402"/>
      <c r="K39402"/>
      <c r="L39402" s="172"/>
    </row>
    <row r="39403" spans="7:12" x14ac:dyDescent="0.15">
      <c r="G39403"/>
      <c r="H39403"/>
      <c r="I39403"/>
      <c r="J39403"/>
      <c r="K39403"/>
      <c r="L39403" s="172"/>
    </row>
    <row r="39404" spans="7:12" x14ac:dyDescent="0.15">
      <c r="G39404"/>
      <c r="H39404"/>
      <c r="I39404"/>
      <c r="J39404"/>
      <c r="K39404"/>
      <c r="L39404" s="172"/>
    </row>
    <row r="39405" spans="7:12" x14ac:dyDescent="0.15">
      <c r="G39405"/>
      <c r="H39405"/>
      <c r="I39405"/>
      <c r="J39405"/>
      <c r="K39405"/>
      <c r="L39405" s="172"/>
    </row>
    <row r="39406" spans="7:12" x14ac:dyDescent="0.15">
      <c r="G39406"/>
      <c r="H39406"/>
      <c r="I39406"/>
      <c r="J39406"/>
      <c r="K39406"/>
      <c r="L39406" s="172"/>
    </row>
    <row r="39407" spans="7:12" x14ac:dyDescent="0.15">
      <c r="G39407"/>
      <c r="H39407"/>
      <c r="I39407"/>
      <c r="J39407"/>
      <c r="K39407"/>
      <c r="L39407" s="172"/>
    </row>
    <row r="39408" spans="7:12" x14ac:dyDescent="0.15">
      <c r="G39408"/>
      <c r="H39408"/>
      <c r="I39408"/>
      <c r="J39408"/>
      <c r="K39408"/>
      <c r="L39408" s="172"/>
    </row>
    <row r="39409" spans="7:12" x14ac:dyDescent="0.15">
      <c r="G39409"/>
      <c r="H39409"/>
      <c r="I39409"/>
      <c r="J39409"/>
      <c r="K39409"/>
      <c r="L39409" s="172"/>
    </row>
    <row r="39410" spans="7:12" x14ac:dyDescent="0.15">
      <c r="G39410"/>
      <c r="H39410"/>
      <c r="I39410"/>
      <c r="J39410"/>
      <c r="K39410"/>
      <c r="L39410" s="172"/>
    </row>
    <row r="39411" spans="7:12" x14ac:dyDescent="0.15">
      <c r="G39411"/>
      <c r="H39411"/>
      <c r="I39411"/>
      <c r="J39411"/>
      <c r="K39411"/>
      <c r="L39411" s="172"/>
    </row>
    <row r="39412" spans="7:12" x14ac:dyDescent="0.15">
      <c r="G39412"/>
      <c r="H39412"/>
      <c r="I39412"/>
      <c r="J39412"/>
      <c r="K39412"/>
      <c r="L39412" s="172"/>
    </row>
    <row r="39413" spans="7:12" x14ac:dyDescent="0.15">
      <c r="G39413"/>
      <c r="H39413"/>
      <c r="I39413"/>
      <c r="J39413"/>
      <c r="K39413"/>
      <c r="L39413" s="172"/>
    </row>
    <row r="39414" spans="7:12" x14ac:dyDescent="0.15">
      <c r="G39414"/>
      <c r="H39414"/>
      <c r="I39414"/>
      <c r="J39414"/>
      <c r="K39414"/>
      <c r="L39414" s="172"/>
    </row>
    <row r="39415" spans="7:12" x14ac:dyDescent="0.15">
      <c r="G39415"/>
      <c r="H39415"/>
      <c r="I39415"/>
      <c r="J39415"/>
      <c r="K39415"/>
      <c r="L39415" s="172"/>
    </row>
    <row r="39416" spans="7:12" x14ac:dyDescent="0.15">
      <c r="G39416"/>
      <c r="H39416"/>
      <c r="I39416"/>
      <c r="J39416"/>
      <c r="K39416"/>
      <c r="L39416" s="172"/>
    </row>
    <row r="39417" spans="7:12" x14ac:dyDescent="0.15">
      <c r="G39417"/>
      <c r="H39417"/>
      <c r="I39417"/>
      <c r="J39417"/>
      <c r="K39417"/>
      <c r="L39417" s="172"/>
    </row>
    <row r="39418" spans="7:12" x14ac:dyDescent="0.15">
      <c r="G39418"/>
      <c r="H39418"/>
      <c r="I39418"/>
      <c r="J39418"/>
      <c r="K39418"/>
      <c r="L39418" s="172"/>
    </row>
    <row r="39419" spans="7:12" x14ac:dyDescent="0.15">
      <c r="G39419"/>
      <c r="H39419"/>
      <c r="I39419"/>
      <c r="J39419"/>
      <c r="K39419"/>
      <c r="L39419" s="172"/>
    </row>
    <row r="39420" spans="7:12" x14ac:dyDescent="0.15">
      <c r="G39420"/>
      <c r="H39420"/>
      <c r="I39420"/>
      <c r="J39420"/>
      <c r="K39420"/>
      <c r="L39420" s="172"/>
    </row>
    <row r="39421" spans="7:12" x14ac:dyDescent="0.15">
      <c r="G39421"/>
      <c r="H39421"/>
      <c r="I39421"/>
      <c r="J39421"/>
      <c r="K39421"/>
      <c r="L39421" s="172"/>
    </row>
    <row r="39422" spans="7:12" x14ac:dyDescent="0.15">
      <c r="G39422"/>
      <c r="H39422"/>
      <c r="I39422"/>
      <c r="J39422"/>
      <c r="K39422"/>
      <c r="L39422" s="172"/>
    </row>
    <row r="39423" spans="7:12" x14ac:dyDescent="0.15">
      <c r="G39423"/>
      <c r="H39423"/>
      <c r="I39423"/>
      <c r="J39423"/>
      <c r="K39423"/>
      <c r="L39423" s="172"/>
    </row>
    <row r="39424" spans="7:12" x14ac:dyDescent="0.15">
      <c r="G39424"/>
      <c r="H39424"/>
      <c r="I39424"/>
      <c r="J39424"/>
      <c r="K39424"/>
      <c r="L39424" s="172"/>
    </row>
    <row r="39425" spans="7:12" x14ac:dyDescent="0.15">
      <c r="G39425"/>
      <c r="H39425"/>
      <c r="I39425"/>
      <c r="J39425"/>
      <c r="K39425"/>
      <c r="L39425" s="172"/>
    </row>
    <row r="39426" spans="7:12" x14ac:dyDescent="0.15">
      <c r="G39426"/>
      <c r="H39426"/>
      <c r="I39426"/>
      <c r="J39426"/>
      <c r="K39426"/>
      <c r="L39426" s="172"/>
    </row>
    <row r="39427" spans="7:12" x14ac:dyDescent="0.15">
      <c r="G39427"/>
      <c r="H39427"/>
      <c r="I39427"/>
      <c r="J39427"/>
      <c r="K39427"/>
      <c r="L39427" s="172"/>
    </row>
    <row r="39428" spans="7:12" x14ac:dyDescent="0.15">
      <c r="G39428"/>
      <c r="H39428"/>
      <c r="I39428"/>
      <c r="J39428"/>
      <c r="K39428"/>
      <c r="L39428" s="172"/>
    </row>
    <row r="39429" spans="7:12" x14ac:dyDescent="0.15">
      <c r="G39429"/>
      <c r="H39429"/>
      <c r="I39429"/>
      <c r="J39429"/>
      <c r="K39429"/>
      <c r="L39429" s="172"/>
    </row>
    <row r="39430" spans="7:12" x14ac:dyDescent="0.15">
      <c r="G39430"/>
      <c r="H39430"/>
      <c r="I39430"/>
      <c r="J39430"/>
      <c r="K39430"/>
      <c r="L39430" s="172"/>
    </row>
    <row r="39431" spans="7:12" x14ac:dyDescent="0.15">
      <c r="G39431"/>
      <c r="H39431"/>
      <c r="I39431"/>
      <c r="J39431"/>
      <c r="K39431"/>
      <c r="L39431" s="172"/>
    </row>
    <row r="39432" spans="7:12" x14ac:dyDescent="0.15">
      <c r="G39432"/>
      <c r="H39432"/>
      <c r="I39432"/>
      <c r="J39432"/>
      <c r="K39432"/>
      <c r="L39432" s="172"/>
    </row>
    <row r="39433" spans="7:12" x14ac:dyDescent="0.15">
      <c r="G39433"/>
      <c r="H39433"/>
      <c r="I39433"/>
      <c r="J39433"/>
      <c r="K39433"/>
      <c r="L39433" s="172"/>
    </row>
    <row r="39434" spans="7:12" x14ac:dyDescent="0.15">
      <c r="G39434"/>
      <c r="H39434"/>
      <c r="I39434"/>
      <c r="J39434"/>
      <c r="K39434"/>
      <c r="L39434" s="172"/>
    </row>
    <row r="39435" spans="7:12" x14ac:dyDescent="0.15">
      <c r="G39435"/>
      <c r="H39435"/>
      <c r="I39435"/>
      <c r="J39435"/>
      <c r="K39435"/>
      <c r="L39435" s="172"/>
    </row>
    <row r="39436" spans="7:12" x14ac:dyDescent="0.15">
      <c r="G39436"/>
      <c r="H39436"/>
      <c r="I39436"/>
      <c r="J39436"/>
      <c r="K39436"/>
      <c r="L39436" s="172"/>
    </row>
    <row r="39437" spans="7:12" x14ac:dyDescent="0.15">
      <c r="G39437"/>
      <c r="H39437"/>
      <c r="I39437"/>
      <c r="J39437"/>
      <c r="K39437"/>
      <c r="L39437" s="172"/>
    </row>
    <row r="39438" spans="7:12" x14ac:dyDescent="0.15">
      <c r="G39438"/>
      <c r="H39438"/>
      <c r="I39438"/>
      <c r="J39438"/>
      <c r="K39438"/>
      <c r="L39438" s="172"/>
    </row>
    <row r="39439" spans="7:12" x14ac:dyDescent="0.15">
      <c r="G39439"/>
      <c r="H39439"/>
      <c r="I39439"/>
      <c r="J39439"/>
      <c r="K39439"/>
      <c r="L39439" s="172"/>
    </row>
    <row r="39440" spans="7:12" x14ac:dyDescent="0.15">
      <c r="G39440"/>
      <c r="H39440"/>
      <c r="I39440"/>
      <c r="J39440"/>
      <c r="K39440"/>
      <c r="L39440" s="172"/>
    </row>
    <row r="39441" spans="7:12" x14ac:dyDescent="0.15">
      <c r="G39441"/>
      <c r="H39441"/>
      <c r="I39441"/>
      <c r="J39441"/>
      <c r="K39441"/>
      <c r="L39441" s="172"/>
    </row>
    <row r="39442" spans="7:12" x14ac:dyDescent="0.15">
      <c r="G39442"/>
      <c r="H39442"/>
      <c r="I39442"/>
      <c r="J39442"/>
      <c r="K39442"/>
      <c r="L39442" s="172"/>
    </row>
    <row r="39443" spans="7:12" x14ac:dyDescent="0.15">
      <c r="G39443"/>
      <c r="H39443"/>
      <c r="I39443"/>
      <c r="J39443"/>
      <c r="K39443"/>
      <c r="L39443" s="172"/>
    </row>
    <row r="39444" spans="7:12" x14ac:dyDescent="0.15">
      <c r="G39444"/>
      <c r="H39444"/>
      <c r="I39444"/>
      <c r="J39444"/>
      <c r="K39444"/>
      <c r="L39444" s="172"/>
    </row>
    <row r="39445" spans="7:12" x14ac:dyDescent="0.15">
      <c r="G39445"/>
      <c r="H39445"/>
      <c r="I39445"/>
      <c r="J39445"/>
      <c r="K39445"/>
      <c r="L39445" s="172"/>
    </row>
    <row r="39446" spans="7:12" x14ac:dyDescent="0.15">
      <c r="G39446"/>
      <c r="H39446"/>
      <c r="I39446"/>
      <c r="J39446"/>
      <c r="K39446"/>
      <c r="L39446" s="172"/>
    </row>
    <row r="39447" spans="7:12" x14ac:dyDescent="0.15">
      <c r="G39447"/>
      <c r="H39447"/>
      <c r="I39447"/>
      <c r="J39447"/>
      <c r="K39447"/>
      <c r="L39447" s="172"/>
    </row>
    <row r="39448" spans="7:12" x14ac:dyDescent="0.15">
      <c r="G39448"/>
      <c r="H39448"/>
      <c r="I39448"/>
      <c r="J39448"/>
      <c r="K39448"/>
      <c r="L39448" s="172"/>
    </row>
    <row r="39449" spans="7:12" x14ac:dyDescent="0.15">
      <c r="G39449"/>
      <c r="H39449"/>
      <c r="I39449"/>
      <c r="J39449"/>
      <c r="K39449"/>
      <c r="L39449" s="172"/>
    </row>
    <row r="39450" spans="7:12" x14ac:dyDescent="0.15">
      <c r="G39450"/>
      <c r="H39450"/>
      <c r="I39450"/>
      <c r="J39450"/>
      <c r="K39450"/>
      <c r="L39450" s="172"/>
    </row>
    <row r="39451" spans="7:12" x14ac:dyDescent="0.15">
      <c r="G39451"/>
      <c r="H39451"/>
      <c r="I39451"/>
      <c r="J39451"/>
      <c r="K39451"/>
      <c r="L39451" s="172"/>
    </row>
    <row r="39452" spans="7:12" x14ac:dyDescent="0.15">
      <c r="G39452"/>
      <c r="H39452"/>
      <c r="I39452"/>
      <c r="J39452"/>
      <c r="K39452"/>
      <c r="L39452" s="172"/>
    </row>
    <row r="39453" spans="7:12" x14ac:dyDescent="0.15">
      <c r="G39453"/>
      <c r="H39453"/>
      <c r="I39453"/>
      <c r="J39453"/>
      <c r="K39453"/>
      <c r="L39453" s="172"/>
    </row>
    <row r="39454" spans="7:12" x14ac:dyDescent="0.15">
      <c r="G39454"/>
      <c r="H39454"/>
      <c r="I39454"/>
      <c r="J39454"/>
      <c r="K39454"/>
      <c r="L39454" s="172"/>
    </row>
    <row r="39455" spans="7:12" x14ac:dyDescent="0.15">
      <c r="G39455"/>
      <c r="H39455"/>
      <c r="I39455"/>
      <c r="J39455"/>
      <c r="K39455"/>
      <c r="L39455" s="172"/>
    </row>
    <row r="39456" spans="7:12" x14ac:dyDescent="0.15">
      <c r="G39456"/>
      <c r="H39456"/>
      <c r="I39456"/>
      <c r="J39456"/>
      <c r="K39456"/>
      <c r="L39456" s="172"/>
    </row>
    <row r="39457" spans="7:12" x14ac:dyDescent="0.15">
      <c r="G39457"/>
      <c r="H39457"/>
      <c r="I39457"/>
      <c r="J39457"/>
      <c r="K39457"/>
      <c r="L39457" s="172"/>
    </row>
    <row r="39458" spans="7:12" x14ac:dyDescent="0.15">
      <c r="G39458"/>
      <c r="H39458"/>
      <c r="I39458"/>
      <c r="J39458"/>
      <c r="K39458"/>
      <c r="L39458" s="172"/>
    </row>
    <row r="39459" spans="7:12" x14ac:dyDescent="0.15">
      <c r="G39459"/>
      <c r="H39459"/>
      <c r="I39459"/>
      <c r="J39459"/>
      <c r="K39459"/>
      <c r="L39459" s="172"/>
    </row>
    <row r="39460" spans="7:12" x14ac:dyDescent="0.15">
      <c r="G39460"/>
      <c r="H39460"/>
      <c r="I39460"/>
      <c r="J39460"/>
      <c r="K39460"/>
      <c r="L39460" s="172"/>
    </row>
    <row r="39461" spans="7:12" x14ac:dyDescent="0.15">
      <c r="G39461"/>
      <c r="H39461"/>
      <c r="I39461"/>
      <c r="J39461"/>
      <c r="K39461"/>
      <c r="L39461" s="172"/>
    </row>
    <row r="39462" spans="7:12" x14ac:dyDescent="0.15">
      <c r="G39462"/>
      <c r="H39462"/>
      <c r="I39462"/>
      <c r="J39462"/>
      <c r="K39462"/>
      <c r="L39462" s="172"/>
    </row>
    <row r="39463" spans="7:12" x14ac:dyDescent="0.15">
      <c r="G39463"/>
      <c r="H39463"/>
      <c r="I39463"/>
      <c r="J39463"/>
      <c r="K39463"/>
      <c r="L39463" s="172"/>
    </row>
    <row r="39464" spans="7:12" x14ac:dyDescent="0.15">
      <c r="G39464"/>
      <c r="H39464"/>
      <c r="I39464"/>
      <c r="J39464"/>
      <c r="K39464"/>
      <c r="L39464" s="172"/>
    </row>
    <row r="39465" spans="7:12" x14ac:dyDescent="0.15">
      <c r="G39465"/>
      <c r="H39465"/>
      <c r="I39465"/>
      <c r="J39465"/>
      <c r="K39465"/>
      <c r="L39465" s="172"/>
    </row>
    <row r="39466" spans="7:12" x14ac:dyDescent="0.15">
      <c r="G39466"/>
      <c r="H39466"/>
      <c r="I39466"/>
      <c r="J39466"/>
      <c r="K39466"/>
      <c r="L39466" s="172"/>
    </row>
    <row r="39467" spans="7:12" x14ac:dyDescent="0.15">
      <c r="G39467"/>
      <c r="H39467"/>
      <c r="I39467"/>
      <c r="J39467"/>
      <c r="K39467"/>
      <c r="L39467" s="172"/>
    </row>
    <row r="39468" spans="7:12" x14ac:dyDescent="0.15">
      <c r="G39468"/>
      <c r="H39468"/>
      <c r="I39468"/>
      <c r="J39468"/>
      <c r="K39468"/>
      <c r="L39468" s="172"/>
    </row>
    <row r="39469" spans="7:12" x14ac:dyDescent="0.15">
      <c r="G39469"/>
      <c r="H39469"/>
      <c r="I39469"/>
      <c r="J39469"/>
      <c r="K39469"/>
      <c r="L39469" s="172"/>
    </row>
    <row r="39470" spans="7:12" x14ac:dyDescent="0.15">
      <c r="G39470"/>
      <c r="H39470"/>
      <c r="I39470"/>
      <c r="J39470"/>
      <c r="K39470"/>
      <c r="L39470" s="172"/>
    </row>
    <row r="39471" spans="7:12" x14ac:dyDescent="0.15">
      <c r="G39471"/>
      <c r="H39471"/>
      <c r="I39471"/>
      <c r="J39471"/>
      <c r="K39471"/>
      <c r="L39471" s="172"/>
    </row>
    <row r="39472" spans="7:12" x14ac:dyDescent="0.15">
      <c r="G39472"/>
      <c r="H39472"/>
      <c r="I39472"/>
      <c r="J39472"/>
      <c r="K39472"/>
      <c r="L39472" s="172"/>
    </row>
    <row r="39473" spans="7:12" x14ac:dyDescent="0.15">
      <c r="G39473"/>
      <c r="H39473"/>
      <c r="I39473"/>
      <c r="J39473"/>
      <c r="K39473"/>
      <c r="L39473" s="172"/>
    </row>
    <row r="39474" spans="7:12" x14ac:dyDescent="0.15">
      <c r="G39474"/>
      <c r="H39474"/>
      <c r="I39474"/>
      <c r="J39474"/>
      <c r="K39474"/>
      <c r="L39474" s="172"/>
    </row>
    <row r="39475" spans="7:12" x14ac:dyDescent="0.15">
      <c r="G39475"/>
      <c r="H39475"/>
      <c r="I39475"/>
      <c r="J39475"/>
      <c r="K39475"/>
      <c r="L39475" s="172"/>
    </row>
    <row r="39476" spans="7:12" x14ac:dyDescent="0.15">
      <c r="G39476"/>
      <c r="H39476"/>
      <c r="I39476"/>
      <c r="J39476"/>
      <c r="K39476"/>
      <c r="L39476" s="172"/>
    </row>
    <row r="39477" spans="7:12" x14ac:dyDescent="0.15">
      <c r="G39477"/>
      <c r="H39477"/>
      <c r="I39477"/>
      <c r="J39477"/>
      <c r="K39477"/>
      <c r="L39477" s="172"/>
    </row>
    <row r="39478" spans="7:12" x14ac:dyDescent="0.15">
      <c r="G39478"/>
      <c r="H39478"/>
      <c r="I39478"/>
      <c r="J39478"/>
      <c r="K39478"/>
      <c r="L39478" s="172"/>
    </row>
    <row r="39479" spans="7:12" x14ac:dyDescent="0.15">
      <c r="G39479"/>
      <c r="H39479"/>
      <c r="I39479"/>
      <c r="J39479"/>
      <c r="K39479"/>
      <c r="L39479" s="172"/>
    </row>
    <row r="39480" spans="7:12" x14ac:dyDescent="0.15">
      <c r="G39480"/>
      <c r="H39480"/>
      <c r="I39480"/>
      <c r="J39480"/>
      <c r="K39480"/>
      <c r="L39480" s="172"/>
    </row>
    <row r="39481" spans="7:12" x14ac:dyDescent="0.15">
      <c r="G39481"/>
      <c r="H39481"/>
      <c r="I39481"/>
      <c r="J39481"/>
      <c r="K39481"/>
      <c r="L39481" s="172"/>
    </row>
    <row r="39482" spans="7:12" x14ac:dyDescent="0.15">
      <c r="G39482"/>
      <c r="H39482"/>
      <c r="I39482"/>
      <c r="J39482"/>
      <c r="K39482"/>
      <c r="L39482" s="172"/>
    </row>
    <row r="39483" spans="7:12" x14ac:dyDescent="0.15">
      <c r="G39483"/>
      <c r="H39483"/>
      <c r="I39483"/>
      <c r="J39483"/>
      <c r="K39483"/>
      <c r="L39483" s="172"/>
    </row>
    <row r="39484" spans="7:12" x14ac:dyDescent="0.15">
      <c r="G39484"/>
      <c r="H39484"/>
      <c r="I39484"/>
      <c r="J39484"/>
      <c r="K39484"/>
      <c r="L39484" s="172"/>
    </row>
    <row r="39485" spans="7:12" x14ac:dyDescent="0.15">
      <c r="G39485"/>
      <c r="H39485"/>
      <c r="I39485"/>
      <c r="J39485"/>
      <c r="K39485"/>
      <c r="L39485" s="172"/>
    </row>
    <row r="39486" spans="7:12" x14ac:dyDescent="0.15">
      <c r="G39486"/>
      <c r="H39486"/>
      <c r="I39486"/>
      <c r="J39486"/>
      <c r="K39486"/>
      <c r="L39486" s="172"/>
    </row>
    <row r="39487" spans="7:12" x14ac:dyDescent="0.15">
      <c r="G39487"/>
      <c r="H39487"/>
      <c r="I39487"/>
      <c r="J39487"/>
      <c r="K39487"/>
      <c r="L39487" s="172"/>
    </row>
    <row r="39488" spans="7:12" x14ac:dyDescent="0.15">
      <c r="G39488"/>
      <c r="H39488"/>
      <c r="I39488"/>
      <c r="J39488"/>
      <c r="K39488"/>
      <c r="L39488" s="172"/>
    </row>
    <row r="39489" spans="7:12" x14ac:dyDescent="0.15">
      <c r="G39489"/>
      <c r="H39489"/>
      <c r="I39489"/>
      <c r="J39489"/>
      <c r="K39489"/>
      <c r="L39489" s="172"/>
    </row>
    <row r="39490" spans="7:12" x14ac:dyDescent="0.15">
      <c r="G39490"/>
      <c r="H39490"/>
      <c r="I39490"/>
      <c r="J39490"/>
      <c r="K39490"/>
      <c r="L39490" s="172"/>
    </row>
    <row r="39491" spans="7:12" x14ac:dyDescent="0.15">
      <c r="G39491"/>
      <c r="H39491"/>
      <c r="I39491"/>
      <c r="J39491"/>
      <c r="K39491"/>
      <c r="L39491" s="172"/>
    </row>
    <row r="39492" spans="7:12" x14ac:dyDescent="0.15">
      <c r="G39492"/>
      <c r="H39492"/>
      <c r="I39492"/>
      <c r="J39492"/>
      <c r="K39492"/>
      <c r="L39492" s="172"/>
    </row>
    <row r="39493" spans="7:12" x14ac:dyDescent="0.15">
      <c r="G39493"/>
      <c r="H39493"/>
      <c r="I39493"/>
      <c r="J39493"/>
      <c r="K39493"/>
      <c r="L39493" s="172"/>
    </row>
    <row r="39494" spans="7:12" x14ac:dyDescent="0.15">
      <c r="G39494"/>
      <c r="H39494"/>
      <c r="I39494"/>
      <c r="J39494"/>
      <c r="K39494"/>
      <c r="L39494" s="172"/>
    </row>
    <row r="39495" spans="7:12" x14ac:dyDescent="0.15">
      <c r="G39495"/>
      <c r="H39495"/>
      <c r="I39495"/>
      <c r="J39495"/>
      <c r="K39495"/>
      <c r="L39495" s="172"/>
    </row>
    <row r="39496" spans="7:12" x14ac:dyDescent="0.15">
      <c r="G39496"/>
      <c r="H39496"/>
      <c r="I39496"/>
      <c r="J39496"/>
      <c r="K39496"/>
      <c r="L39496" s="172"/>
    </row>
    <row r="39497" spans="7:12" x14ac:dyDescent="0.15">
      <c r="G39497"/>
      <c r="H39497"/>
      <c r="I39497"/>
      <c r="J39497"/>
      <c r="K39497"/>
      <c r="L39497" s="172"/>
    </row>
    <row r="39498" spans="7:12" x14ac:dyDescent="0.15">
      <c r="G39498"/>
      <c r="H39498"/>
      <c r="I39498"/>
      <c r="J39498"/>
      <c r="K39498"/>
      <c r="L39498" s="172"/>
    </row>
    <row r="39499" spans="7:12" x14ac:dyDescent="0.15">
      <c r="G39499"/>
      <c r="H39499"/>
      <c r="I39499"/>
      <c r="J39499"/>
      <c r="K39499"/>
      <c r="L39499" s="172"/>
    </row>
    <row r="39500" spans="7:12" x14ac:dyDescent="0.15">
      <c r="G39500"/>
      <c r="H39500"/>
      <c r="I39500"/>
      <c r="J39500"/>
      <c r="K39500"/>
      <c r="L39500" s="172"/>
    </row>
    <row r="39501" spans="7:12" x14ac:dyDescent="0.15">
      <c r="G39501"/>
      <c r="H39501"/>
      <c r="I39501"/>
      <c r="J39501"/>
      <c r="K39501"/>
      <c r="L39501" s="172"/>
    </row>
    <row r="39502" spans="7:12" x14ac:dyDescent="0.15">
      <c r="G39502"/>
      <c r="H39502"/>
      <c r="I39502"/>
      <c r="J39502"/>
      <c r="K39502"/>
      <c r="L39502" s="172"/>
    </row>
    <row r="39503" spans="7:12" x14ac:dyDescent="0.15">
      <c r="G39503"/>
      <c r="H39503"/>
      <c r="I39503"/>
      <c r="J39503"/>
      <c r="K39503"/>
      <c r="L39503" s="172"/>
    </row>
    <row r="39504" spans="7:12" x14ac:dyDescent="0.15">
      <c r="G39504"/>
      <c r="H39504"/>
      <c r="I39504"/>
      <c r="J39504"/>
      <c r="K39504"/>
      <c r="L39504" s="172"/>
    </row>
    <row r="39505" spans="7:12" x14ac:dyDescent="0.15">
      <c r="G39505"/>
      <c r="H39505"/>
      <c r="I39505"/>
      <c r="J39505"/>
      <c r="K39505"/>
      <c r="L39505" s="172"/>
    </row>
    <row r="39506" spans="7:12" x14ac:dyDescent="0.15">
      <c r="G39506"/>
      <c r="H39506"/>
      <c r="I39506"/>
      <c r="J39506"/>
      <c r="K39506"/>
      <c r="L39506" s="172"/>
    </row>
    <row r="39507" spans="7:12" x14ac:dyDescent="0.15">
      <c r="G39507"/>
      <c r="H39507"/>
      <c r="I39507"/>
      <c r="J39507"/>
      <c r="K39507"/>
      <c r="L39507" s="172"/>
    </row>
    <row r="39508" spans="7:12" x14ac:dyDescent="0.15">
      <c r="G39508"/>
      <c r="H39508"/>
      <c r="I39508"/>
      <c r="J39508"/>
      <c r="K39508"/>
      <c r="L39508" s="172"/>
    </row>
    <row r="39509" spans="7:12" x14ac:dyDescent="0.15">
      <c r="G39509"/>
      <c r="H39509"/>
      <c r="I39509"/>
      <c r="J39509"/>
      <c r="K39509"/>
      <c r="L39509" s="172"/>
    </row>
    <row r="39510" spans="7:12" x14ac:dyDescent="0.15">
      <c r="G39510"/>
      <c r="H39510"/>
      <c r="I39510"/>
      <c r="J39510"/>
      <c r="K39510"/>
      <c r="L39510" s="172"/>
    </row>
    <row r="39511" spans="7:12" x14ac:dyDescent="0.15">
      <c r="G39511"/>
      <c r="H39511"/>
      <c r="I39511"/>
      <c r="J39511"/>
      <c r="K39511"/>
      <c r="L39511" s="172"/>
    </row>
    <row r="39512" spans="7:12" x14ac:dyDescent="0.15">
      <c r="G39512"/>
      <c r="H39512"/>
      <c r="I39512"/>
      <c r="J39512"/>
      <c r="K39512"/>
      <c r="L39512" s="172"/>
    </row>
    <row r="39513" spans="7:12" x14ac:dyDescent="0.15">
      <c r="G39513"/>
      <c r="H39513"/>
      <c r="I39513"/>
      <c r="J39513"/>
      <c r="K39513"/>
      <c r="L39513" s="172"/>
    </row>
    <row r="39514" spans="7:12" x14ac:dyDescent="0.15">
      <c r="G39514"/>
      <c r="H39514"/>
      <c r="I39514"/>
      <c r="J39514"/>
      <c r="K39514"/>
      <c r="L39514" s="172"/>
    </row>
    <row r="39515" spans="7:12" x14ac:dyDescent="0.15">
      <c r="G39515"/>
      <c r="H39515"/>
      <c r="I39515"/>
      <c r="J39515"/>
      <c r="K39515"/>
      <c r="L39515" s="172"/>
    </row>
    <row r="39516" spans="7:12" x14ac:dyDescent="0.15">
      <c r="G39516"/>
      <c r="H39516"/>
      <c r="I39516"/>
      <c r="J39516"/>
      <c r="K39516"/>
      <c r="L39516" s="172"/>
    </row>
    <row r="39517" spans="7:12" x14ac:dyDescent="0.15">
      <c r="G39517"/>
      <c r="H39517"/>
      <c r="I39517"/>
      <c r="J39517"/>
      <c r="K39517"/>
      <c r="L39517" s="172"/>
    </row>
    <row r="39518" spans="7:12" x14ac:dyDescent="0.15">
      <c r="G39518"/>
      <c r="H39518"/>
      <c r="I39518"/>
      <c r="J39518"/>
      <c r="K39518"/>
      <c r="L39518" s="172"/>
    </row>
    <row r="39519" spans="7:12" x14ac:dyDescent="0.15">
      <c r="G39519"/>
      <c r="H39519"/>
      <c r="I39519"/>
      <c r="J39519"/>
      <c r="K39519"/>
      <c r="L39519" s="172"/>
    </row>
    <row r="39520" spans="7:12" x14ac:dyDescent="0.15">
      <c r="G39520"/>
      <c r="H39520"/>
      <c r="I39520"/>
      <c r="J39520"/>
      <c r="K39520"/>
      <c r="L39520" s="172"/>
    </row>
    <row r="39521" spans="7:12" x14ac:dyDescent="0.15">
      <c r="G39521"/>
      <c r="H39521"/>
      <c r="I39521"/>
      <c r="J39521"/>
      <c r="K39521"/>
      <c r="L39521" s="172"/>
    </row>
    <row r="39522" spans="7:12" x14ac:dyDescent="0.15">
      <c r="G39522"/>
      <c r="H39522"/>
      <c r="I39522"/>
      <c r="J39522"/>
      <c r="K39522"/>
      <c r="L39522" s="172"/>
    </row>
    <row r="39523" spans="7:12" x14ac:dyDescent="0.15">
      <c r="G39523"/>
      <c r="H39523"/>
      <c r="I39523"/>
      <c r="J39523"/>
      <c r="K39523"/>
      <c r="L39523" s="172"/>
    </row>
    <row r="39524" spans="7:12" x14ac:dyDescent="0.15">
      <c r="G39524"/>
      <c r="H39524"/>
      <c r="I39524"/>
      <c r="J39524"/>
      <c r="K39524"/>
      <c r="L39524" s="172"/>
    </row>
    <row r="39525" spans="7:12" x14ac:dyDescent="0.15">
      <c r="G39525"/>
      <c r="H39525"/>
      <c r="I39525"/>
      <c r="J39525"/>
      <c r="K39525"/>
      <c r="L39525" s="172"/>
    </row>
    <row r="39526" spans="7:12" x14ac:dyDescent="0.15">
      <c r="G39526"/>
      <c r="H39526"/>
      <c r="I39526"/>
      <c r="J39526"/>
      <c r="K39526"/>
      <c r="L39526" s="172"/>
    </row>
    <row r="39527" spans="7:12" x14ac:dyDescent="0.15">
      <c r="G39527"/>
      <c r="H39527"/>
      <c r="I39527"/>
      <c r="J39527"/>
      <c r="K39527"/>
      <c r="L39527" s="172"/>
    </row>
    <row r="39528" spans="7:12" x14ac:dyDescent="0.15">
      <c r="G39528"/>
      <c r="H39528"/>
      <c r="I39528"/>
      <c r="J39528"/>
      <c r="K39528"/>
      <c r="L39528" s="172"/>
    </row>
    <row r="39529" spans="7:12" x14ac:dyDescent="0.15">
      <c r="G39529"/>
      <c r="H39529"/>
      <c r="I39529"/>
      <c r="J39529"/>
      <c r="K39529"/>
      <c r="L39529" s="172"/>
    </row>
    <row r="39530" spans="7:12" x14ac:dyDescent="0.15">
      <c r="G39530"/>
      <c r="H39530"/>
      <c r="I39530"/>
      <c r="J39530"/>
      <c r="K39530"/>
      <c r="L39530" s="172"/>
    </row>
    <row r="39531" spans="7:12" x14ac:dyDescent="0.15">
      <c r="G39531"/>
      <c r="H39531"/>
      <c r="I39531"/>
      <c r="J39531"/>
      <c r="K39531"/>
      <c r="L39531" s="172"/>
    </row>
    <row r="39532" spans="7:12" x14ac:dyDescent="0.15">
      <c r="G39532"/>
      <c r="H39532"/>
      <c r="I39532"/>
      <c r="J39532"/>
      <c r="K39532"/>
      <c r="L39532" s="172"/>
    </row>
    <row r="39533" spans="7:12" x14ac:dyDescent="0.15">
      <c r="G39533"/>
      <c r="H39533"/>
      <c r="I39533"/>
      <c r="J39533"/>
      <c r="K39533"/>
      <c r="L39533" s="172"/>
    </row>
    <row r="39534" spans="7:12" x14ac:dyDescent="0.15">
      <c r="G39534"/>
      <c r="H39534"/>
      <c r="I39534"/>
      <c r="J39534"/>
      <c r="K39534"/>
      <c r="L39534" s="172"/>
    </row>
    <row r="39535" spans="7:12" x14ac:dyDescent="0.15">
      <c r="G39535"/>
      <c r="H39535"/>
      <c r="I39535"/>
      <c r="J39535"/>
      <c r="K39535"/>
      <c r="L39535" s="172"/>
    </row>
    <row r="39536" spans="7:12" x14ac:dyDescent="0.15">
      <c r="G39536"/>
      <c r="H39536"/>
      <c r="I39536"/>
      <c r="J39536"/>
      <c r="K39536"/>
      <c r="L39536" s="172"/>
    </row>
    <row r="39537" spans="7:12" x14ac:dyDescent="0.15">
      <c r="G39537"/>
      <c r="H39537"/>
      <c r="I39537"/>
      <c r="J39537"/>
      <c r="K39537"/>
      <c r="L39537" s="172"/>
    </row>
    <row r="39538" spans="7:12" x14ac:dyDescent="0.15">
      <c r="G39538"/>
      <c r="H39538"/>
      <c r="I39538"/>
      <c r="J39538"/>
      <c r="K39538"/>
      <c r="L39538" s="172"/>
    </row>
    <row r="39539" spans="7:12" x14ac:dyDescent="0.15">
      <c r="G39539"/>
      <c r="H39539"/>
      <c r="I39539"/>
      <c r="J39539"/>
      <c r="K39539"/>
      <c r="L39539" s="172"/>
    </row>
    <row r="39540" spans="7:12" x14ac:dyDescent="0.15">
      <c r="G39540"/>
      <c r="H39540"/>
      <c r="I39540"/>
      <c r="J39540"/>
      <c r="K39540"/>
      <c r="L39540" s="172"/>
    </row>
    <row r="39541" spans="7:12" x14ac:dyDescent="0.15">
      <c r="G39541"/>
      <c r="H39541"/>
      <c r="I39541"/>
      <c r="J39541"/>
      <c r="K39541"/>
      <c r="L39541" s="172"/>
    </row>
    <row r="39542" spans="7:12" x14ac:dyDescent="0.15">
      <c r="G39542"/>
      <c r="H39542"/>
      <c r="I39542"/>
      <c r="J39542"/>
      <c r="K39542"/>
      <c r="L39542" s="172"/>
    </row>
    <row r="39543" spans="7:12" x14ac:dyDescent="0.15">
      <c r="G39543"/>
      <c r="H39543"/>
      <c r="I39543"/>
      <c r="J39543"/>
      <c r="K39543"/>
      <c r="L39543" s="172"/>
    </row>
    <row r="39544" spans="7:12" x14ac:dyDescent="0.15">
      <c r="G39544"/>
      <c r="H39544"/>
      <c r="I39544"/>
      <c r="J39544"/>
      <c r="K39544"/>
      <c r="L39544" s="172"/>
    </row>
    <row r="39545" spans="7:12" x14ac:dyDescent="0.15">
      <c r="G39545"/>
      <c r="H39545"/>
      <c r="I39545"/>
      <c r="J39545"/>
      <c r="K39545"/>
      <c r="L39545" s="172"/>
    </row>
    <row r="39546" spans="7:12" x14ac:dyDescent="0.15">
      <c r="G39546"/>
      <c r="H39546"/>
      <c r="I39546"/>
      <c r="J39546"/>
      <c r="K39546"/>
      <c r="L39546" s="172"/>
    </row>
    <row r="39547" spans="7:12" x14ac:dyDescent="0.15">
      <c r="G39547"/>
      <c r="H39547"/>
      <c r="I39547"/>
      <c r="J39547"/>
      <c r="K39547"/>
      <c r="L39547" s="172"/>
    </row>
    <row r="39548" spans="7:12" x14ac:dyDescent="0.15">
      <c r="G39548"/>
      <c r="H39548"/>
      <c r="I39548"/>
      <c r="J39548"/>
      <c r="K39548"/>
      <c r="L39548" s="172"/>
    </row>
    <row r="39549" spans="7:12" x14ac:dyDescent="0.15">
      <c r="G39549"/>
      <c r="H39549"/>
      <c r="I39549"/>
      <c r="J39549"/>
      <c r="K39549"/>
      <c r="L39549" s="172"/>
    </row>
    <row r="39550" spans="7:12" x14ac:dyDescent="0.15">
      <c r="G39550"/>
      <c r="H39550"/>
      <c r="I39550"/>
      <c r="J39550"/>
      <c r="K39550"/>
      <c r="L39550" s="172"/>
    </row>
    <row r="39551" spans="7:12" x14ac:dyDescent="0.15">
      <c r="G39551"/>
      <c r="H39551"/>
      <c r="I39551"/>
      <c r="J39551"/>
      <c r="K39551"/>
      <c r="L39551" s="172"/>
    </row>
    <row r="39552" spans="7:12" x14ac:dyDescent="0.15">
      <c r="G39552"/>
      <c r="H39552"/>
      <c r="I39552"/>
      <c r="J39552"/>
      <c r="K39552"/>
      <c r="L39552" s="172"/>
    </row>
    <row r="39553" spans="7:12" x14ac:dyDescent="0.15">
      <c r="G39553"/>
      <c r="H39553"/>
      <c r="I39553"/>
      <c r="J39553"/>
      <c r="K39553"/>
      <c r="L39553" s="172"/>
    </row>
    <row r="39554" spans="7:12" x14ac:dyDescent="0.15">
      <c r="G39554"/>
      <c r="H39554"/>
      <c r="I39554"/>
      <c r="J39554"/>
      <c r="K39554"/>
      <c r="L39554" s="172"/>
    </row>
    <row r="39555" spans="7:12" x14ac:dyDescent="0.15">
      <c r="G39555"/>
      <c r="H39555"/>
      <c r="I39555"/>
      <c r="J39555"/>
      <c r="K39555"/>
      <c r="L39555" s="172"/>
    </row>
    <row r="39556" spans="7:12" x14ac:dyDescent="0.15">
      <c r="G39556"/>
      <c r="H39556"/>
      <c r="I39556"/>
      <c r="J39556"/>
      <c r="K39556"/>
      <c r="L39556" s="172"/>
    </row>
    <row r="39557" spans="7:12" x14ac:dyDescent="0.15">
      <c r="G39557"/>
      <c r="H39557"/>
      <c r="I39557"/>
      <c r="J39557"/>
      <c r="K39557"/>
      <c r="L39557" s="172"/>
    </row>
    <row r="39558" spans="7:12" x14ac:dyDescent="0.15">
      <c r="G39558"/>
      <c r="H39558"/>
      <c r="I39558"/>
      <c r="J39558"/>
      <c r="K39558"/>
      <c r="L39558" s="172"/>
    </row>
    <row r="39559" spans="7:12" x14ac:dyDescent="0.15">
      <c r="G39559"/>
      <c r="H39559"/>
      <c r="I39559"/>
      <c r="J39559"/>
      <c r="K39559"/>
      <c r="L39559" s="172"/>
    </row>
    <row r="39560" spans="7:12" x14ac:dyDescent="0.15">
      <c r="G39560"/>
      <c r="H39560"/>
      <c r="I39560"/>
      <c r="J39560"/>
      <c r="K39560"/>
      <c r="L39560" s="172"/>
    </row>
    <row r="39561" spans="7:12" x14ac:dyDescent="0.15">
      <c r="G39561"/>
      <c r="H39561"/>
      <c r="I39561"/>
      <c r="J39561"/>
      <c r="K39561"/>
      <c r="L39561" s="172"/>
    </row>
    <row r="39562" spans="7:12" x14ac:dyDescent="0.15">
      <c r="G39562"/>
      <c r="H39562"/>
      <c r="I39562"/>
      <c r="J39562"/>
      <c r="K39562"/>
      <c r="L39562" s="172"/>
    </row>
    <row r="39563" spans="7:12" x14ac:dyDescent="0.15">
      <c r="G39563"/>
      <c r="H39563"/>
      <c r="I39563"/>
      <c r="J39563"/>
      <c r="K39563"/>
      <c r="L39563" s="172"/>
    </row>
    <row r="39564" spans="7:12" x14ac:dyDescent="0.15">
      <c r="G39564"/>
      <c r="H39564"/>
      <c r="I39564"/>
      <c r="J39564"/>
      <c r="K39564"/>
      <c r="L39564" s="172"/>
    </row>
    <row r="39565" spans="7:12" x14ac:dyDescent="0.15">
      <c r="G39565"/>
      <c r="H39565"/>
      <c r="I39565"/>
      <c r="J39565"/>
      <c r="K39565"/>
      <c r="L39565" s="172"/>
    </row>
    <row r="39566" spans="7:12" x14ac:dyDescent="0.15">
      <c r="G39566"/>
      <c r="H39566"/>
      <c r="I39566"/>
      <c r="J39566"/>
      <c r="K39566"/>
      <c r="L39566" s="172"/>
    </row>
    <row r="39567" spans="7:12" x14ac:dyDescent="0.15">
      <c r="G39567"/>
      <c r="H39567"/>
      <c r="I39567"/>
      <c r="J39567"/>
      <c r="K39567"/>
      <c r="L39567" s="172"/>
    </row>
    <row r="39568" spans="7:12" x14ac:dyDescent="0.15">
      <c r="G39568"/>
      <c r="H39568"/>
      <c r="I39568"/>
      <c r="J39568"/>
      <c r="K39568"/>
      <c r="L39568" s="172"/>
    </row>
    <row r="39569" spans="7:12" x14ac:dyDescent="0.15">
      <c r="G39569"/>
      <c r="H39569"/>
      <c r="I39569"/>
      <c r="J39569"/>
      <c r="K39569"/>
      <c r="L39569" s="172"/>
    </row>
    <row r="39570" spans="7:12" x14ac:dyDescent="0.15">
      <c r="G39570"/>
      <c r="H39570"/>
      <c r="I39570"/>
      <c r="J39570"/>
      <c r="K39570"/>
      <c r="L39570" s="172"/>
    </row>
    <row r="39571" spans="7:12" x14ac:dyDescent="0.15">
      <c r="G39571"/>
      <c r="H39571"/>
      <c r="I39571"/>
      <c r="J39571"/>
      <c r="K39571"/>
      <c r="L39571" s="172"/>
    </row>
    <row r="39572" spans="7:12" x14ac:dyDescent="0.15">
      <c r="G39572"/>
      <c r="H39572"/>
      <c r="I39572"/>
      <c r="J39572"/>
      <c r="K39572"/>
      <c r="L39572" s="172"/>
    </row>
    <row r="39573" spans="7:12" x14ac:dyDescent="0.15">
      <c r="G39573"/>
      <c r="H39573"/>
      <c r="I39573"/>
      <c r="J39573"/>
      <c r="K39573"/>
      <c r="L39573" s="172"/>
    </row>
    <row r="39574" spans="7:12" x14ac:dyDescent="0.15">
      <c r="G39574"/>
      <c r="H39574"/>
      <c r="I39574"/>
      <c r="J39574"/>
      <c r="K39574"/>
      <c r="L39574" s="172"/>
    </row>
    <row r="39575" spans="7:12" x14ac:dyDescent="0.15">
      <c r="G39575"/>
      <c r="H39575"/>
      <c r="I39575"/>
      <c r="J39575"/>
      <c r="K39575"/>
      <c r="L39575" s="172"/>
    </row>
    <row r="39576" spans="7:12" x14ac:dyDescent="0.15">
      <c r="G39576"/>
      <c r="H39576"/>
      <c r="I39576"/>
      <c r="J39576"/>
      <c r="K39576"/>
      <c r="L39576" s="172"/>
    </row>
    <row r="39577" spans="7:12" x14ac:dyDescent="0.15">
      <c r="G39577"/>
      <c r="H39577"/>
      <c r="I39577"/>
      <c r="J39577"/>
      <c r="K39577"/>
      <c r="L39577" s="172"/>
    </row>
    <row r="39578" spans="7:12" x14ac:dyDescent="0.15">
      <c r="G39578"/>
      <c r="H39578"/>
      <c r="I39578"/>
      <c r="J39578"/>
      <c r="K39578"/>
      <c r="L39578" s="172"/>
    </row>
    <row r="39579" spans="7:12" x14ac:dyDescent="0.15">
      <c r="G39579"/>
      <c r="H39579"/>
      <c r="I39579"/>
      <c r="J39579"/>
      <c r="K39579"/>
      <c r="L39579" s="172"/>
    </row>
    <row r="39580" spans="7:12" x14ac:dyDescent="0.15">
      <c r="G39580"/>
      <c r="H39580"/>
      <c r="I39580"/>
      <c r="J39580"/>
      <c r="K39580"/>
      <c r="L39580" s="172"/>
    </row>
    <row r="39581" spans="7:12" x14ac:dyDescent="0.15">
      <c r="G39581"/>
      <c r="H39581"/>
      <c r="I39581"/>
      <c r="J39581"/>
      <c r="K39581"/>
      <c r="L39581" s="172"/>
    </row>
    <row r="39582" spans="7:12" x14ac:dyDescent="0.15">
      <c r="G39582"/>
      <c r="H39582"/>
      <c r="I39582"/>
      <c r="J39582"/>
      <c r="K39582"/>
      <c r="L39582" s="172"/>
    </row>
    <row r="39583" spans="7:12" x14ac:dyDescent="0.15">
      <c r="G39583"/>
      <c r="H39583"/>
      <c r="I39583"/>
      <c r="J39583"/>
      <c r="K39583"/>
      <c r="L39583" s="172"/>
    </row>
    <row r="39584" spans="7:12" x14ac:dyDescent="0.15">
      <c r="G39584"/>
      <c r="H39584"/>
      <c r="I39584"/>
      <c r="J39584"/>
      <c r="K39584"/>
      <c r="L39584" s="172"/>
    </row>
    <row r="39585" spans="7:12" x14ac:dyDescent="0.15">
      <c r="G39585"/>
      <c r="H39585"/>
      <c r="I39585"/>
      <c r="J39585"/>
      <c r="K39585"/>
      <c r="L39585" s="172"/>
    </row>
    <row r="39586" spans="7:12" x14ac:dyDescent="0.15">
      <c r="G39586"/>
      <c r="H39586"/>
      <c r="I39586"/>
      <c r="J39586"/>
      <c r="K39586"/>
      <c r="L39586" s="172"/>
    </row>
    <row r="39587" spans="7:12" x14ac:dyDescent="0.15">
      <c r="G39587"/>
      <c r="H39587"/>
      <c r="I39587"/>
      <c r="J39587"/>
      <c r="K39587"/>
      <c r="L39587" s="172"/>
    </row>
    <row r="39588" spans="7:12" x14ac:dyDescent="0.15">
      <c r="G39588"/>
      <c r="H39588"/>
      <c r="I39588"/>
      <c r="J39588"/>
      <c r="K39588"/>
      <c r="L39588" s="172"/>
    </row>
    <row r="39589" spans="7:12" x14ac:dyDescent="0.15">
      <c r="G39589"/>
      <c r="H39589"/>
      <c r="I39589"/>
      <c r="J39589"/>
      <c r="K39589"/>
      <c r="L39589" s="172"/>
    </row>
    <row r="39590" spans="7:12" x14ac:dyDescent="0.15">
      <c r="G39590"/>
      <c r="H39590"/>
      <c r="I39590"/>
      <c r="J39590"/>
      <c r="K39590"/>
      <c r="L39590" s="172"/>
    </row>
    <row r="39591" spans="7:12" x14ac:dyDescent="0.15">
      <c r="G39591"/>
      <c r="H39591"/>
      <c r="I39591"/>
      <c r="J39591"/>
      <c r="K39591"/>
      <c r="L39591" s="172"/>
    </row>
    <row r="39592" spans="7:12" x14ac:dyDescent="0.15">
      <c r="G39592"/>
      <c r="H39592"/>
      <c r="I39592"/>
      <c r="J39592"/>
      <c r="K39592"/>
      <c r="L39592" s="172"/>
    </row>
    <row r="39593" spans="7:12" x14ac:dyDescent="0.15">
      <c r="G39593"/>
      <c r="H39593"/>
      <c r="I39593"/>
      <c r="J39593"/>
      <c r="K39593"/>
      <c r="L39593" s="172"/>
    </row>
    <row r="39594" spans="7:12" x14ac:dyDescent="0.15">
      <c r="G39594"/>
      <c r="H39594"/>
      <c r="I39594"/>
      <c r="J39594"/>
      <c r="K39594"/>
      <c r="L39594" s="172"/>
    </row>
    <row r="39595" spans="7:12" x14ac:dyDescent="0.15">
      <c r="G39595"/>
      <c r="H39595"/>
      <c r="I39595"/>
      <c r="J39595"/>
      <c r="K39595"/>
      <c r="L39595" s="172"/>
    </row>
    <row r="39596" spans="7:12" x14ac:dyDescent="0.15">
      <c r="G39596"/>
      <c r="H39596"/>
      <c r="I39596"/>
      <c r="J39596"/>
      <c r="K39596"/>
      <c r="L39596" s="172"/>
    </row>
    <row r="39597" spans="7:12" x14ac:dyDescent="0.15">
      <c r="G39597"/>
      <c r="H39597"/>
      <c r="I39597"/>
      <c r="J39597"/>
      <c r="K39597"/>
      <c r="L39597" s="172"/>
    </row>
    <row r="39598" spans="7:12" x14ac:dyDescent="0.15">
      <c r="G39598"/>
      <c r="H39598"/>
      <c r="I39598"/>
      <c r="J39598"/>
      <c r="K39598"/>
      <c r="L39598" s="172"/>
    </row>
    <row r="39599" spans="7:12" x14ac:dyDescent="0.15">
      <c r="G39599"/>
      <c r="H39599"/>
      <c r="I39599"/>
      <c r="J39599"/>
      <c r="K39599"/>
      <c r="L39599" s="172"/>
    </row>
    <row r="39600" spans="7:12" x14ac:dyDescent="0.15">
      <c r="G39600"/>
      <c r="H39600"/>
      <c r="I39600"/>
      <c r="J39600"/>
      <c r="K39600"/>
      <c r="L39600" s="172"/>
    </row>
    <row r="39601" spans="7:12" x14ac:dyDescent="0.15">
      <c r="G39601"/>
      <c r="H39601"/>
      <c r="I39601"/>
      <c r="J39601"/>
      <c r="K39601"/>
      <c r="L39601" s="172"/>
    </row>
    <row r="39602" spans="7:12" x14ac:dyDescent="0.15">
      <c r="G39602"/>
      <c r="H39602"/>
      <c r="I39602"/>
      <c r="J39602"/>
      <c r="K39602"/>
      <c r="L39602" s="172"/>
    </row>
    <row r="39603" spans="7:12" x14ac:dyDescent="0.15">
      <c r="G39603"/>
      <c r="H39603"/>
      <c r="I39603"/>
      <c r="J39603"/>
      <c r="K39603"/>
      <c r="L39603" s="172"/>
    </row>
    <row r="39604" spans="7:12" x14ac:dyDescent="0.15">
      <c r="G39604"/>
      <c r="H39604"/>
      <c r="I39604"/>
      <c r="J39604"/>
      <c r="K39604"/>
      <c r="L39604" s="172"/>
    </row>
    <row r="39605" spans="7:12" x14ac:dyDescent="0.15">
      <c r="G39605"/>
      <c r="H39605"/>
      <c r="I39605"/>
      <c r="J39605"/>
      <c r="K39605"/>
      <c r="L39605" s="172"/>
    </row>
    <row r="39606" spans="7:12" x14ac:dyDescent="0.15">
      <c r="G39606"/>
      <c r="H39606"/>
      <c r="I39606"/>
      <c r="J39606"/>
      <c r="K39606"/>
      <c r="L39606" s="172"/>
    </row>
    <row r="39607" spans="7:12" x14ac:dyDescent="0.15">
      <c r="G39607"/>
      <c r="H39607"/>
      <c r="I39607"/>
      <c r="J39607"/>
      <c r="K39607"/>
      <c r="L39607" s="172"/>
    </row>
    <row r="39608" spans="7:12" x14ac:dyDescent="0.15">
      <c r="G39608"/>
      <c r="H39608"/>
      <c r="I39608"/>
      <c r="J39608"/>
      <c r="K39608"/>
      <c r="L39608" s="172"/>
    </row>
    <row r="39609" spans="7:12" x14ac:dyDescent="0.15">
      <c r="G39609"/>
      <c r="H39609"/>
      <c r="I39609"/>
      <c r="J39609"/>
      <c r="K39609"/>
      <c r="L39609" s="172"/>
    </row>
    <row r="39610" spans="7:12" x14ac:dyDescent="0.15">
      <c r="G39610"/>
      <c r="H39610"/>
      <c r="I39610"/>
      <c r="J39610"/>
      <c r="K39610"/>
      <c r="L39610" s="172"/>
    </row>
    <row r="39611" spans="7:12" x14ac:dyDescent="0.15">
      <c r="G39611"/>
      <c r="H39611"/>
      <c r="I39611"/>
      <c r="J39611"/>
      <c r="K39611"/>
      <c r="L39611" s="172"/>
    </row>
    <row r="39612" spans="7:12" x14ac:dyDescent="0.15">
      <c r="G39612"/>
      <c r="H39612"/>
      <c r="I39612"/>
      <c r="J39612"/>
      <c r="K39612"/>
      <c r="L39612" s="172"/>
    </row>
    <row r="39613" spans="7:12" x14ac:dyDescent="0.15">
      <c r="G39613"/>
      <c r="H39613"/>
      <c r="I39613"/>
      <c r="J39613"/>
      <c r="K39613"/>
      <c r="L39613" s="172"/>
    </row>
    <row r="39614" spans="7:12" x14ac:dyDescent="0.15">
      <c r="G39614"/>
      <c r="H39614"/>
      <c r="I39614"/>
      <c r="J39614"/>
      <c r="K39614"/>
      <c r="L39614" s="172"/>
    </row>
    <row r="39615" spans="7:12" x14ac:dyDescent="0.15">
      <c r="G39615"/>
      <c r="H39615"/>
      <c r="I39615"/>
      <c r="J39615"/>
      <c r="K39615"/>
      <c r="L39615" s="172"/>
    </row>
    <row r="39616" spans="7:12" x14ac:dyDescent="0.15">
      <c r="G39616"/>
      <c r="H39616"/>
      <c r="I39616"/>
      <c r="J39616"/>
      <c r="K39616"/>
      <c r="L39616" s="172"/>
    </row>
    <row r="39617" spans="7:12" x14ac:dyDescent="0.15">
      <c r="G39617"/>
      <c r="H39617"/>
      <c r="I39617"/>
      <c r="J39617"/>
      <c r="K39617"/>
      <c r="L39617" s="172"/>
    </row>
    <row r="39618" spans="7:12" x14ac:dyDescent="0.15">
      <c r="G39618"/>
      <c r="H39618"/>
      <c r="I39618"/>
      <c r="J39618"/>
      <c r="K39618"/>
      <c r="L39618" s="172"/>
    </row>
    <row r="39619" spans="7:12" x14ac:dyDescent="0.15">
      <c r="G39619"/>
      <c r="H39619"/>
      <c r="I39619"/>
      <c r="J39619"/>
      <c r="K39619"/>
      <c r="L39619" s="172"/>
    </row>
    <row r="39620" spans="7:12" x14ac:dyDescent="0.15">
      <c r="G39620"/>
      <c r="H39620"/>
      <c r="I39620"/>
      <c r="J39620"/>
      <c r="K39620"/>
      <c r="L39620" s="172"/>
    </row>
    <row r="39621" spans="7:12" x14ac:dyDescent="0.15">
      <c r="G39621"/>
      <c r="H39621"/>
      <c r="I39621"/>
      <c r="J39621"/>
      <c r="K39621"/>
      <c r="L39621" s="172"/>
    </row>
    <row r="39622" spans="7:12" x14ac:dyDescent="0.15">
      <c r="G39622"/>
      <c r="H39622"/>
      <c r="I39622"/>
      <c r="J39622"/>
      <c r="K39622"/>
      <c r="L39622" s="172"/>
    </row>
    <row r="39623" spans="7:12" x14ac:dyDescent="0.15">
      <c r="G39623"/>
      <c r="H39623"/>
      <c r="I39623"/>
      <c r="J39623"/>
      <c r="K39623"/>
      <c r="L39623" s="172"/>
    </row>
    <row r="39624" spans="7:12" x14ac:dyDescent="0.15">
      <c r="G39624"/>
      <c r="H39624"/>
      <c r="I39624"/>
      <c r="J39624"/>
      <c r="K39624"/>
      <c r="L39624" s="172"/>
    </row>
    <row r="39625" spans="7:12" x14ac:dyDescent="0.15">
      <c r="G39625"/>
      <c r="H39625"/>
      <c r="I39625"/>
      <c r="J39625"/>
      <c r="K39625"/>
      <c r="L39625" s="172"/>
    </row>
    <row r="39626" spans="7:12" x14ac:dyDescent="0.15">
      <c r="G39626"/>
      <c r="H39626"/>
      <c r="I39626"/>
      <c r="J39626"/>
      <c r="K39626"/>
      <c r="L39626" s="172"/>
    </row>
    <row r="39627" spans="7:12" x14ac:dyDescent="0.15">
      <c r="G39627"/>
      <c r="H39627"/>
      <c r="I39627"/>
      <c r="J39627"/>
      <c r="K39627"/>
      <c r="L39627" s="172"/>
    </row>
    <row r="39628" spans="7:12" x14ac:dyDescent="0.15">
      <c r="G39628"/>
      <c r="H39628"/>
      <c r="I39628"/>
      <c r="J39628"/>
      <c r="K39628"/>
      <c r="L39628" s="172"/>
    </row>
    <row r="39629" spans="7:12" x14ac:dyDescent="0.15">
      <c r="G39629"/>
      <c r="H39629"/>
      <c r="I39629"/>
      <c r="J39629"/>
      <c r="K39629"/>
      <c r="L39629" s="172"/>
    </row>
    <row r="39630" spans="7:12" x14ac:dyDescent="0.15">
      <c r="G39630"/>
      <c r="H39630"/>
      <c r="I39630"/>
      <c r="J39630"/>
      <c r="K39630"/>
      <c r="L39630" s="172"/>
    </row>
    <row r="39631" spans="7:12" x14ac:dyDescent="0.15">
      <c r="G39631"/>
      <c r="H39631"/>
      <c r="I39631"/>
      <c r="J39631"/>
      <c r="K39631"/>
      <c r="L39631" s="172"/>
    </row>
    <row r="39632" spans="7:12" x14ac:dyDescent="0.15">
      <c r="G39632"/>
      <c r="H39632"/>
      <c r="I39632"/>
      <c r="J39632"/>
      <c r="K39632"/>
      <c r="L39632" s="172"/>
    </row>
    <row r="39633" spans="7:12" x14ac:dyDescent="0.15">
      <c r="G39633"/>
      <c r="H39633"/>
      <c r="I39633"/>
      <c r="J39633"/>
      <c r="K39633"/>
      <c r="L39633" s="172"/>
    </row>
    <row r="39634" spans="7:12" x14ac:dyDescent="0.15">
      <c r="G39634"/>
      <c r="H39634"/>
      <c r="I39634"/>
      <c r="J39634"/>
      <c r="K39634"/>
      <c r="L39634" s="172"/>
    </row>
    <row r="39635" spans="7:12" x14ac:dyDescent="0.15">
      <c r="G39635"/>
      <c r="H39635"/>
      <c r="I39635"/>
      <c r="J39635"/>
      <c r="K39635"/>
      <c r="L39635" s="172"/>
    </row>
    <row r="39636" spans="7:12" x14ac:dyDescent="0.15">
      <c r="G39636"/>
      <c r="H39636"/>
      <c r="I39636"/>
      <c r="J39636"/>
      <c r="K39636"/>
      <c r="L39636" s="172"/>
    </row>
    <row r="39637" spans="7:12" x14ac:dyDescent="0.15">
      <c r="G39637"/>
      <c r="H39637"/>
      <c r="I39637"/>
      <c r="J39637"/>
      <c r="K39637"/>
      <c r="L39637" s="172"/>
    </row>
    <row r="39638" spans="7:12" x14ac:dyDescent="0.15">
      <c r="G39638"/>
      <c r="H39638"/>
      <c r="I39638"/>
      <c r="J39638"/>
      <c r="K39638"/>
      <c r="L39638" s="172"/>
    </row>
    <row r="39639" spans="7:12" x14ac:dyDescent="0.15">
      <c r="G39639"/>
      <c r="H39639"/>
      <c r="I39639"/>
      <c r="J39639"/>
      <c r="K39639"/>
      <c r="L39639" s="172"/>
    </row>
    <row r="39640" spans="7:12" x14ac:dyDescent="0.15">
      <c r="G39640"/>
      <c r="H39640"/>
      <c r="I39640"/>
      <c r="J39640"/>
      <c r="K39640"/>
      <c r="L39640" s="172"/>
    </row>
    <row r="39641" spans="7:12" x14ac:dyDescent="0.15">
      <c r="G39641"/>
      <c r="H39641"/>
      <c r="I39641"/>
      <c r="J39641"/>
      <c r="K39641"/>
      <c r="L39641" s="172"/>
    </row>
    <row r="39642" spans="7:12" x14ac:dyDescent="0.15">
      <c r="G39642"/>
      <c r="H39642"/>
      <c r="I39642"/>
      <c r="J39642"/>
      <c r="K39642"/>
      <c r="L39642" s="172"/>
    </row>
    <row r="39643" spans="7:12" x14ac:dyDescent="0.15">
      <c r="G39643"/>
      <c r="H39643"/>
      <c r="I39643"/>
      <c r="J39643"/>
      <c r="K39643"/>
      <c r="L39643" s="172"/>
    </row>
    <row r="39644" spans="7:12" x14ac:dyDescent="0.15">
      <c r="G39644"/>
      <c r="H39644"/>
      <c r="I39644"/>
      <c r="J39644"/>
      <c r="K39644"/>
      <c r="L39644" s="172"/>
    </row>
    <row r="39645" spans="7:12" x14ac:dyDescent="0.15">
      <c r="G39645"/>
      <c r="H39645"/>
      <c r="I39645"/>
      <c r="J39645"/>
      <c r="K39645"/>
      <c r="L39645" s="172"/>
    </row>
    <row r="39646" spans="7:12" x14ac:dyDescent="0.15">
      <c r="G39646"/>
      <c r="H39646"/>
      <c r="I39646"/>
      <c r="J39646"/>
      <c r="K39646"/>
      <c r="L39646" s="172"/>
    </row>
    <row r="39647" spans="7:12" x14ac:dyDescent="0.15">
      <c r="G39647"/>
      <c r="H39647"/>
      <c r="I39647"/>
      <c r="J39647"/>
      <c r="K39647"/>
      <c r="L39647" s="172"/>
    </row>
    <row r="39648" spans="7:12" x14ac:dyDescent="0.15">
      <c r="G39648"/>
      <c r="H39648"/>
      <c r="I39648"/>
      <c r="J39648"/>
      <c r="K39648"/>
      <c r="L39648" s="172"/>
    </row>
    <row r="39649" spans="7:12" x14ac:dyDescent="0.15">
      <c r="G39649"/>
      <c r="H39649"/>
      <c r="I39649"/>
      <c r="J39649"/>
      <c r="K39649"/>
      <c r="L39649" s="172"/>
    </row>
    <row r="39650" spans="7:12" x14ac:dyDescent="0.15">
      <c r="G39650"/>
      <c r="H39650"/>
      <c r="I39650"/>
      <c r="J39650"/>
      <c r="K39650"/>
      <c r="L39650" s="172"/>
    </row>
    <row r="39651" spans="7:12" x14ac:dyDescent="0.15">
      <c r="G39651"/>
      <c r="H39651"/>
      <c r="I39651"/>
      <c r="J39651"/>
      <c r="K39651"/>
      <c r="L39651" s="172"/>
    </row>
    <row r="39652" spans="7:12" x14ac:dyDescent="0.15">
      <c r="G39652"/>
      <c r="H39652"/>
      <c r="I39652"/>
      <c r="J39652"/>
      <c r="K39652"/>
      <c r="L39652" s="172"/>
    </row>
    <row r="39653" spans="7:12" x14ac:dyDescent="0.15">
      <c r="G39653"/>
      <c r="H39653"/>
      <c r="I39653"/>
      <c r="J39653"/>
      <c r="K39653"/>
      <c r="L39653" s="172"/>
    </row>
    <row r="39654" spans="7:12" x14ac:dyDescent="0.15">
      <c r="G39654"/>
      <c r="H39654"/>
      <c r="I39654"/>
      <c r="J39654"/>
      <c r="K39654"/>
      <c r="L39654" s="172"/>
    </row>
    <row r="39655" spans="7:12" x14ac:dyDescent="0.15">
      <c r="G39655"/>
      <c r="H39655"/>
      <c r="I39655"/>
      <c r="J39655"/>
      <c r="K39655"/>
      <c r="L39655" s="172"/>
    </row>
    <row r="39656" spans="7:12" x14ac:dyDescent="0.15">
      <c r="G39656"/>
      <c r="H39656"/>
      <c r="I39656"/>
      <c r="J39656"/>
      <c r="K39656"/>
      <c r="L39656" s="172"/>
    </row>
    <row r="39657" spans="7:12" x14ac:dyDescent="0.15">
      <c r="G39657"/>
      <c r="H39657"/>
      <c r="I39657"/>
      <c r="J39657"/>
      <c r="K39657"/>
      <c r="L39657" s="172"/>
    </row>
    <row r="39658" spans="7:12" x14ac:dyDescent="0.15">
      <c r="G39658"/>
      <c r="H39658"/>
      <c r="I39658"/>
      <c r="J39658"/>
      <c r="K39658"/>
      <c r="L39658" s="172"/>
    </row>
    <row r="39659" spans="7:12" x14ac:dyDescent="0.15">
      <c r="G39659"/>
      <c r="H39659"/>
      <c r="I39659"/>
      <c r="J39659"/>
      <c r="K39659"/>
      <c r="L39659" s="172"/>
    </row>
    <row r="39660" spans="7:12" x14ac:dyDescent="0.15">
      <c r="G39660"/>
      <c r="H39660"/>
      <c r="I39660"/>
      <c r="J39660"/>
      <c r="K39660"/>
      <c r="L39660" s="172"/>
    </row>
    <row r="39661" spans="7:12" x14ac:dyDescent="0.15">
      <c r="G39661"/>
      <c r="H39661"/>
      <c r="I39661"/>
      <c r="J39661"/>
      <c r="K39661"/>
      <c r="L39661" s="172"/>
    </row>
    <row r="39662" spans="7:12" x14ac:dyDescent="0.15">
      <c r="G39662"/>
      <c r="H39662"/>
      <c r="I39662"/>
      <c r="J39662"/>
      <c r="K39662"/>
      <c r="L39662" s="172"/>
    </row>
    <row r="39663" spans="7:12" x14ac:dyDescent="0.15">
      <c r="G39663"/>
      <c r="H39663"/>
      <c r="I39663"/>
      <c r="J39663"/>
      <c r="K39663"/>
      <c r="L39663" s="172"/>
    </row>
    <row r="39664" spans="7:12" x14ac:dyDescent="0.15">
      <c r="G39664"/>
      <c r="H39664"/>
      <c r="I39664"/>
      <c r="J39664"/>
      <c r="K39664"/>
      <c r="L39664" s="172"/>
    </row>
    <row r="39665" spans="7:12" x14ac:dyDescent="0.15">
      <c r="G39665"/>
      <c r="H39665"/>
      <c r="I39665"/>
      <c r="J39665"/>
      <c r="K39665"/>
      <c r="L39665" s="172"/>
    </row>
    <row r="39666" spans="7:12" x14ac:dyDescent="0.15">
      <c r="G39666"/>
      <c r="H39666"/>
      <c r="I39666"/>
      <c r="J39666"/>
      <c r="K39666"/>
      <c r="L39666" s="172"/>
    </row>
    <row r="39667" spans="7:12" x14ac:dyDescent="0.15">
      <c r="G39667"/>
      <c r="H39667"/>
      <c r="I39667"/>
      <c r="J39667"/>
      <c r="K39667"/>
      <c r="L39667" s="172"/>
    </row>
    <row r="39668" spans="7:12" x14ac:dyDescent="0.15">
      <c r="G39668"/>
      <c r="H39668"/>
      <c r="I39668"/>
      <c r="J39668"/>
      <c r="K39668"/>
      <c r="L39668" s="172"/>
    </row>
    <row r="39669" spans="7:12" x14ac:dyDescent="0.15">
      <c r="G39669"/>
      <c r="H39669"/>
      <c r="I39669"/>
      <c r="J39669"/>
      <c r="K39669"/>
      <c r="L39669" s="172"/>
    </row>
    <row r="39670" spans="7:12" x14ac:dyDescent="0.15">
      <c r="G39670"/>
      <c r="H39670"/>
      <c r="I39670"/>
      <c r="J39670"/>
      <c r="K39670"/>
      <c r="L39670" s="172"/>
    </row>
    <row r="39671" spans="7:12" x14ac:dyDescent="0.15">
      <c r="G39671"/>
      <c r="H39671"/>
      <c r="I39671"/>
      <c r="J39671"/>
      <c r="K39671"/>
      <c r="L39671" s="172"/>
    </row>
    <row r="39672" spans="7:12" x14ac:dyDescent="0.15">
      <c r="G39672"/>
      <c r="H39672"/>
      <c r="I39672"/>
      <c r="J39672"/>
      <c r="K39672"/>
      <c r="L39672" s="172"/>
    </row>
    <row r="39673" spans="7:12" x14ac:dyDescent="0.15">
      <c r="G39673"/>
      <c r="H39673"/>
      <c r="I39673"/>
      <c r="J39673"/>
      <c r="K39673"/>
      <c r="L39673" s="172"/>
    </row>
    <row r="39674" spans="7:12" x14ac:dyDescent="0.15">
      <c r="G39674"/>
      <c r="H39674"/>
      <c r="I39674"/>
      <c r="J39674"/>
      <c r="K39674"/>
      <c r="L39674" s="172"/>
    </row>
    <row r="39675" spans="7:12" x14ac:dyDescent="0.15">
      <c r="G39675"/>
      <c r="H39675"/>
      <c r="I39675"/>
      <c r="J39675"/>
      <c r="K39675"/>
      <c r="L39675" s="172"/>
    </row>
    <row r="39676" spans="7:12" x14ac:dyDescent="0.15">
      <c r="G39676"/>
      <c r="H39676"/>
      <c r="I39676"/>
      <c r="J39676"/>
      <c r="K39676"/>
      <c r="L39676" s="172"/>
    </row>
    <row r="39677" spans="7:12" x14ac:dyDescent="0.15">
      <c r="G39677"/>
      <c r="H39677"/>
      <c r="I39677"/>
      <c r="J39677"/>
      <c r="K39677"/>
      <c r="L39677" s="172"/>
    </row>
    <row r="39678" spans="7:12" x14ac:dyDescent="0.15">
      <c r="G39678"/>
      <c r="H39678"/>
      <c r="I39678"/>
      <c r="J39678"/>
      <c r="K39678"/>
      <c r="L39678" s="172"/>
    </row>
    <row r="39679" spans="7:12" x14ac:dyDescent="0.15">
      <c r="G39679"/>
      <c r="H39679"/>
      <c r="I39679"/>
      <c r="J39679"/>
      <c r="K39679"/>
      <c r="L39679" s="172"/>
    </row>
    <row r="39680" spans="7:12" x14ac:dyDescent="0.15">
      <c r="G39680"/>
      <c r="H39680"/>
      <c r="I39680"/>
      <c r="J39680"/>
      <c r="K39680"/>
      <c r="L39680" s="172"/>
    </row>
    <row r="39681" spans="7:12" x14ac:dyDescent="0.15">
      <c r="G39681"/>
      <c r="H39681"/>
      <c r="I39681"/>
      <c r="J39681"/>
      <c r="K39681"/>
      <c r="L39681" s="172"/>
    </row>
    <row r="39682" spans="7:12" x14ac:dyDescent="0.15">
      <c r="G39682"/>
      <c r="H39682"/>
      <c r="I39682"/>
      <c r="J39682"/>
      <c r="K39682"/>
      <c r="L39682" s="172"/>
    </row>
    <row r="39683" spans="7:12" x14ac:dyDescent="0.15">
      <c r="G39683"/>
      <c r="H39683"/>
      <c r="I39683"/>
      <c r="J39683"/>
      <c r="K39683"/>
      <c r="L39683" s="172"/>
    </row>
    <row r="39684" spans="7:12" x14ac:dyDescent="0.15">
      <c r="G39684"/>
      <c r="H39684"/>
      <c r="I39684"/>
      <c r="J39684"/>
      <c r="K39684"/>
      <c r="L39684" s="172"/>
    </row>
    <row r="39685" spans="7:12" x14ac:dyDescent="0.15">
      <c r="G39685"/>
      <c r="H39685"/>
      <c r="I39685"/>
      <c r="J39685"/>
      <c r="K39685"/>
      <c r="L39685" s="172"/>
    </row>
    <row r="39686" spans="7:12" x14ac:dyDescent="0.15">
      <c r="G39686"/>
      <c r="H39686"/>
      <c r="I39686"/>
      <c r="J39686"/>
      <c r="K39686"/>
      <c r="L39686" s="172"/>
    </row>
    <row r="39687" spans="7:12" x14ac:dyDescent="0.15">
      <c r="G39687"/>
      <c r="H39687"/>
      <c r="I39687"/>
      <c r="J39687"/>
      <c r="K39687"/>
      <c r="L39687" s="172"/>
    </row>
    <row r="39688" spans="7:12" x14ac:dyDescent="0.15">
      <c r="G39688"/>
      <c r="H39688"/>
      <c r="I39688"/>
      <c r="J39688"/>
      <c r="K39688"/>
      <c r="L39688" s="172"/>
    </row>
    <row r="39689" spans="7:12" x14ac:dyDescent="0.15">
      <c r="G39689"/>
      <c r="H39689"/>
      <c r="I39689"/>
      <c r="J39689"/>
      <c r="K39689"/>
      <c r="L39689" s="172"/>
    </row>
    <row r="39690" spans="7:12" x14ac:dyDescent="0.15">
      <c r="G39690"/>
      <c r="H39690"/>
      <c r="I39690"/>
      <c r="J39690"/>
      <c r="K39690"/>
      <c r="L39690" s="172"/>
    </row>
    <row r="39691" spans="7:12" x14ac:dyDescent="0.15">
      <c r="G39691"/>
      <c r="H39691"/>
      <c r="I39691"/>
      <c r="J39691"/>
      <c r="K39691"/>
      <c r="L39691" s="172"/>
    </row>
    <row r="39692" spans="7:12" x14ac:dyDescent="0.15">
      <c r="G39692"/>
      <c r="H39692"/>
      <c r="I39692"/>
      <c r="J39692"/>
      <c r="K39692"/>
      <c r="L39692" s="172"/>
    </row>
    <row r="39693" spans="7:12" x14ac:dyDescent="0.15">
      <c r="G39693"/>
      <c r="H39693"/>
      <c r="I39693"/>
      <c r="J39693"/>
      <c r="K39693"/>
      <c r="L39693" s="172"/>
    </row>
    <row r="39694" spans="7:12" x14ac:dyDescent="0.15">
      <c r="G39694"/>
      <c r="H39694"/>
      <c r="I39694"/>
      <c r="J39694"/>
      <c r="K39694"/>
      <c r="L39694" s="172"/>
    </row>
    <row r="39695" spans="7:12" x14ac:dyDescent="0.15">
      <c r="G39695"/>
      <c r="H39695"/>
      <c r="I39695"/>
      <c r="J39695"/>
      <c r="K39695"/>
      <c r="L39695" s="172"/>
    </row>
    <row r="39696" spans="7:12" x14ac:dyDescent="0.15">
      <c r="G39696"/>
      <c r="H39696"/>
      <c r="I39696"/>
      <c r="J39696"/>
      <c r="K39696"/>
      <c r="L39696" s="172"/>
    </row>
    <row r="39697" spans="7:12" x14ac:dyDescent="0.15">
      <c r="G39697"/>
      <c r="H39697"/>
      <c r="I39697"/>
      <c r="J39697"/>
      <c r="K39697"/>
      <c r="L39697" s="172"/>
    </row>
    <row r="39698" spans="7:12" x14ac:dyDescent="0.15">
      <c r="G39698"/>
      <c r="H39698"/>
      <c r="I39698"/>
      <c r="J39698"/>
      <c r="K39698"/>
      <c r="L39698" s="172"/>
    </row>
    <row r="39699" spans="7:12" x14ac:dyDescent="0.15">
      <c r="G39699"/>
      <c r="H39699"/>
      <c r="I39699"/>
      <c r="J39699"/>
      <c r="K39699"/>
      <c r="L39699" s="172"/>
    </row>
    <row r="39700" spans="7:12" x14ac:dyDescent="0.15">
      <c r="G39700"/>
      <c r="H39700"/>
      <c r="I39700"/>
      <c r="J39700"/>
      <c r="K39700"/>
      <c r="L39700" s="172"/>
    </row>
    <row r="39701" spans="7:12" x14ac:dyDescent="0.15">
      <c r="G39701"/>
      <c r="H39701"/>
      <c r="I39701"/>
      <c r="J39701"/>
      <c r="K39701"/>
      <c r="L39701" s="172"/>
    </row>
    <row r="39702" spans="7:12" x14ac:dyDescent="0.15">
      <c r="G39702"/>
      <c r="H39702"/>
      <c r="I39702"/>
      <c r="J39702"/>
      <c r="K39702"/>
      <c r="L39702" s="172"/>
    </row>
    <row r="39703" spans="7:12" x14ac:dyDescent="0.15">
      <c r="G39703"/>
      <c r="H39703"/>
      <c r="I39703"/>
      <c r="J39703"/>
      <c r="K39703"/>
      <c r="L39703" s="172"/>
    </row>
    <row r="39704" spans="7:12" x14ac:dyDescent="0.15">
      <c r="G39704"/>
      <c r="H39704"/>
      <c r="I39704"/>
      <c r="J39704"/>
      <c r="K39704"/>
      <c r="L39704" s="172"/>
    </row>
    <row r="39705" spans="7:12" x14ac:dyDescent="0.15">
      <c r="G39705"/>
      <c r="H39705"/>
      <c r="I39705"/>
      <c r="J39705"/>
      <c r="K39705"/>
      <c r="L39705" s="172"/>
    </row>
    <row r="39706" spans="7:12" x14ac:dyDescent="0.15">
      <c r="G39706"/>
      <c r="H39706"/>
      <c r="I39706"/>
      <c r="J39706"/>
      <c r="K39706"/>
      <c r="L39706" s="172"/>
    </row>
    <row r="39707" spans="7:12" x14ac:dyDescent="0.15">
      <c r="G39707"/>
      <c r="H39707"/>
      <c r="I39707"/>
      <c r="J39707"/>
      <c r="K39707"/>
      <c r="L39707" s="172"/>
    </row>
    <row r="39708" spans="7:12" x14ac:dyDescent="0.15">
      <c r="G39708"/>
      <c r="H39708"/>
      <c r="I39708"/>
      <c r="J39708"/>
      <c r="K39708"/>
      <c r="L39708" s="172"/>
    </row>
    <row r="39709" spans="7:12" x14ac:dyDescent="0.15">
      <c r="G39709"/>
      <c r="H39709"/>
      <c r="I39709"/>
      <c r="J39709"/>
      <c r="K39709"/>
      <c r="L39709" s="172"/>
    </row>
    <row r="39710" spans="7:12" x14ac:dyDescent="0.15">
      <c r="G39710"/>
      <c r="H39710"/>
      <c r="I39710"/>
      <c r="J39710"/>
      <c r="K39710"/>
      <c r="L39710" s="172"/>
    </row>
    <row r="39711" spans="7:12" x14ac:dyDescent="0.15">
      <c r="G39711"/>
      <c r="H39711"/>
      <c r="I39711"/>
      <c r="J39711"/>
      <c r="K39711"/>
      <c r="L39711" s="172"/>
    </row>
    <row r="39712" spans="7:12" x14ac:dyDescent="0.15">
      <c r="G39712"/>
      <c r="H39712"/>
      <c r="I39712"/>
      <c r="J39712"/>
      <c r="K39712"/>
      <c r="L39712" s="172"/>
    </row>
    <row r="39713" spans="7:12" x14ac:dyDescent="0.15">
      <c r="G39713"/>
      <c r="H39713"/>
      <c r="I39713"/>
      <c r="J39713"/>
      <c r="K39713"/>
      <c r="L39713" s="172"/>
    </row>
    <row r="39714" spans="7:12" x14ac:dyDescent="0.15">
      <c r="G39714"/>
      <c r="H39714"/>
      <c r="I39714"/>
      <c r="J39714"/>
      <c r="K39714"/>
      <c r="L39714" s="172"/>
    </row>
    <row r="39715" spans="7:12" x14ac:dyDescent="0.15">
      <c r="G39715"/>
      <c r="H39715"/>
      <c r="I39715"/>
      <c r="J39715"/>
      <c r="K39715"/>
      <c r="L39715" s="172"/>
    </row>
    <row r="39716" spans="7:12" x14ac:dyDescent="0.15">
      <c r="G39716"/>
      <c r="H39716"/>
      <c r="I39716"/>
      <c r="J39716"/>
      <c r="K39716"/>
      <c r="L39716" s="172"/>
    </row>
    <row r="39717" spans="7:12" x14ac:dyDescent="0.15">
      <c r="G39717"/>
      <c r="H39717"/>
      <c r="I39717"/>
      <c r="J39717"/>
      <c r="K39717"/>
      <c r="L39717" s="172"/>
    </row>
    <row r="39718" spans="7:12" x14ac:dyDescent="0.15">
      <c r="G39718"/>
      <c r="H39718"/>
      <c r="I39718"/>
      <c r="J39718"/>
      <c r="K39718"/>
      <c r="L39718" s="172"/>
    </row>
    <row r="39719" spans="7:12" x14ac:dyDescent="0.15">
      <c r="G39719"/>
      <c r="H39719"/>
      <c r="I39719"/>
      <c r="J39719"/>
      <c r="K39719"/>
      <c r="L39719" s="172"/>
    </row>
    <row r="39720" spans="7:12" x14ac:dyDescent="0.15">
      <c r="G39720"/>
      <c r="H39720"/>
      <c r="I39720"/>
      <c r="J39720"/>
      <c r="K39720"/>
      <c r="L39720" s="172"/>
    </row>
    <row r="39721" spans="7:12" x14ac:dyDescent="0.15">
      <c r="G39721"/>
      <c r="H39721"/>
      <c r="I39721"/>
      <c r="J39721"/>
      <c r="K39721"/>
      <c r="L39721" s="172"/>
    </row>
    <row r="39722" spans="7:12" x14ac:dyDescent="0.15">
      <c r="G39722"/>
      <c r="H39722"/>
      <c r="I39722"/>
      <c r="J39722"/>
      <c r="K39722"/>
      <c r="L39722" s="172"/>
    </row>
    <row r="39723" spans="7:12" x14ac:dyDescent="0.15">
      <c r="G39723"/>
      <c r="H39723"/>
      <c r="I39723"/>
      <c r="J39723"/>
      <c r="K39723"/>
      <c r="L39723" s="172"/>
    </row>
    <row r="39724" spans="7:12" x14ac:dyDescent="0.15">
      <c r="G39724"/>
      <c r="H39724"/>
      <c r="I39724"/>
      <c r="J39724"/>
      <c r="K39724"/>
      <c r="L39724" s="172"/>
    </row>
    <row r="39725" spans="7:12" x14ac:dyDescent="0.15">
      <c r="G39725"/>
      <c r="H39725"/>
      <c r="I39725"/>
      <c r="J39725"/>
      <c r="K39725"/>
      <c r="L39725" s="172"/>
    </row>
    <row r="39726" spans="7:12" x14ac:dyDescent="0.15">
      <c r="G39726"/>
      <c r="H39726"/>
      <c r="I39726"/>
      <c r="J39726"/>
      <c r="K39726"/>
      <c r="L39726" s="172"/>
    </row>
    <row r="39727" spans="7:12" x14ac:dyDescent="0.15">
      <c r="G39727"/>
      <c r="H39727"/>
      <c r="I39727"/>
      <c r="J39727"/>
      <c r="K39727"/>
      <c r="L39727" s="172"/>
    </row>
    <row r="39728" spans="7:12" x14ac:dyDescent="0.15">
      <c r="G39728"/>
      <c r="H39728"/>
      <c r="I39728"/>
      <c r="J39728"/>
      <c r="K39728"/>
      <c r="L39728" s="172"/>
    </row>
    <row r="39729" spans="7:12" x14ac:dyDescent="0.15">
      <c r="G39729"/>
      <c r="H39729"/>
      <c r="I39729"/>
      <c r="J39729"/>
      <c r="K39729"/>
      <c r="L39729" s="172"/>
    </row>
    <row r="39730" spans="7:12" x14ac:dyDescent="0.15">
      <c r="G39730"/>
      <c r="H39730"/>
      <c r="I39730"/>
      <c r="J39730"/>
      <c r="K39730"/>
      <c r="L39730" s="172"/>
    </row>
    <row r="39731" spans="7:12" x14ac:dyDescent="0.15">
      <c r="G39731"/>
      <c r="H39731"/>
      <c r="I39731"/>
      <c r="J39731"/>
      <c r="K39731"/>
      <c r="L39731" s="172"/>
    </row>
    <row r="39732" spans="7:12" x14ac:dyDescent="0.15">
      <c r="G39732"/>
      <c r="H39732"/>
      <c r="I39732"/>
      <c r="J39732"/>
      <c r="K39732"/>
      <c r="L39732" s="172"/>
    </row>
    <row r="39733" spans="7:12" x14ac:dyDescent="0.15">
      <c r="G39733"/>
      <c r="H39733"/>
      <c r="I39733"/>
      <c r="J39733"/>
      <c r="K39733"/>
      <c r="L39733" s="172"/>
    </row>
    <row r="39734" spans="7:12" x14ac:dyDescent="0.15">
      <c r="G39734"/>
      <c r="H39734"/>
      <c r="I39734"/>
      <c r="J39734"/>
      <c r="K39734"/>
      <c r="L39734" s="172"/>
    </row>
    <row r="39735" spans="7:12" x14ac:dyDescent="0.15">
      <c r="G39735"/>
      <c r="H39735"/>
      <c r="I39735"/>
      <c r="J39735"/>
      <c r="K39735"/>
      <c r="L39735" s="172"/>
    </row>
    <row r="39736" spans="7:12" x14ac:dyDescent="0.15">
      <c r="G39736"/>
      <c r="H39736"/>
      <c r="I39736"/>
      <c r="J39736"/>
      <c r="K39736"/>
      <c r="L39736" s="172"/>
    </row>
    <row r="39737" spans="7:12" x14ac:dyDescent="0.15">
      <c r="G39737"/>
      <c r="H39737"/>
      <c r="I39737"/>
      <c r="J39737"/>
      <c r="K39737"/>
      <c r="L39737" s="172"/>
    </row>
    <row r="39738" spans="7:12" x14ac:dyDescent="0.15">
      <c r="G39738"/>
      <c r="H39738"/>
      <c r="I39738"/>
      <c r="J39738"/>
      <c r="K39738"/>
      <c r="L39738" s="172"/>
    </row>
    <row r="39739" spans="7:12" x14ac:dyDescent="0.15">
      <c r="G39739"/>
      <c r="H39739"/>
      <c r="I39739"/>
      <c r="J39739"/>
      <c r="K39739"/>
      <c r="L39739" s="172"/>
    </row>
    <row r="39740" spans="7:12" x14ac:dyDescent="0.15">
      <c r="G39740"/>
      <c r="H39740"/>
      <c r="I39740"/>
      <c r="J39740"/>
      <c r="K39740"/>
      <c r="L39740" s="172"/>
    </row>
    <row r="39741" spans="7:12" x14ac:dyDescent="0.15">
      <c r="G39741"/>
      <c r="H39741"/>
      <c r="I39741"/>
      <c r="J39741"/>
      <c r="K39741"/>
      <c r="L39741" s="172"/>
    </row>
    <row r="39742" spans="7:12" x14ac:dyDescent="0.15">
      <c r="G39742"/>
      <c r="H39742"/>
      <c r="I39742"/>
      <c r="J39742"/>
      <c r="K39742"/>
      <c r="L39742" s="172"/>
    </row>
    <row r="39743" spans="7:12" x14ac:dyDescent="0.15">
      <c r="G39743"/>
      <c r="H39743"/>
      <c r="I39743"/>
      <c r="J39743"/>
      <c r="K39743"/>
      <c r="L39743" s="172"/>
    </row>
    <row r="39744" spans="7:12" x14ac:dyDescent="0.15">
      <c r="G39744"/>
      <c r="H39744"/>
      <c r="I39744"/>
      <c r="J39744"/>
      <c r="K39744"/>
      <c r="L39744" s="172"/>
    </row>
    <row r="39745" spans="7:12" x14ac:dyDescent="0.15">
      <c r="G39745"/>
      <c r="H39745"/>
      <c r="I39745"/>
      <c r="J39745"/>
      <c r="K39745"/>
      <c r="L39745" s="172"/>
    </row>
    <row r="39746" spans="7:12" x14ac:dyDescent="0.15">
      <c r="G39746"/>
      <c r="H39746"/>
      <c r="I39746"/>
      <c r="J39746"/>
      <c r="K39746"/>
      <c r="L39746" s="172"/>
    </row>
    <row r="39747" spans="7:12" x14ac:dyDescent="0.15">
      <c r="G39747"/>
      <c r="H39747"/>
      <c r="I39747"/>
      <c r="J39747"/>
      <c r="K39747"/>
      <c r="L39747" s="172"/>
    </row>
    <row r="39748" spans="7:12" x14ac:dyDescent="0.15">
      <c r="G39748"/>
      <c r="H39748"/>
      <c r="I39748"/>
      <c r="J39748"/>
      <c r="K39748"/>
      <c r="L39748" s="172"/>
    </row>
    <row r="39749" spans="7:12" x14ac:dyDescent="0.15">
      <c r="G39749"/>
      <c r="H39749"/>
      <c r="I39749"/>
      <c r="J39749"/>
      <c r="K39749"/>
      <c r="L39749" s="172"/>
    </row>
    <row r="39750" spans="7:12" x14ac:dyDescent="0.15">
      <c r="G39750"/>
      <c r="H39750"/>
      <c r="I39750"/>
      <c r="J39750"/>
      <c r="K39750"/>
      <c r="L39750" s="172"/>
    </row>
    <row r="39751" spans="7:12" x14ac:dyDescent="0.15">
      <c r="G39751"/>
      <c r="H39751"/>
      <c r="I39751"/>
      <c r="J39751"/>
      <c r="K39751"/>
      <c r="L39751" s="172"/>
    </row>
    <row r="39752" spans="7:12" x14ac:dyDescent="0.15">
      <c r="G39752"/>
      <c r="H39752"/>
      <c r="I39752"/>
      <c r="J39752"/>
      <c r="K39752"/>
      <c r="L39752" s="172"/>
    </row>
    <row r="39753" spans="7:12" x14ac:dyDescent="0.15">
      <c r="G39753"/>
      <c r="H39753"/>
      <c r="I39753"/>
      <c r="J39753"/>
      <c r="K39753"/>
      <c r="L39753" s="172"/>
    </row>
    <row r="39754" spans="7:12" x14ac:dyDescent="0.15">
      <c r="G39754"/>
      <c r="H39754"/>
      <c r="I39754"/>
      <c r="J39754"/>
      <c r="K39754"/>
      <c r="L39754" s="172"/>
    </row>
    <row r="39755" spans="7:12" x14ac:dyDescent="0.15">
      <c r="G39755"/>
      <c r="H39755"/>
      <c r="I39755"/>
      <c r="J39755"/>
      <c r="K39755"/>
      <c r="L39755" s="172"/>
    </row>
    <row r="39756" spans="7:12" x14ac:dyDescent="0.15">
      <c r="G39756"/>
      <c r="H39756"/>
      <c r="I39756"/>
      <c r="J39756"/>
      <c r="K39756"/>
      <c r="L39756" s="172"/>
    </row>
    <row r="39757" spans="7:12" x14ac:dyDescent="0.15">
      <c r="G39757"/>
      <c r="H39757"/>
      <c r="I39757"/>
      <c r="J39757"/>
      <c r="K39757"/>
      <c r="L39757" s="172"/>
    </row>
    <row r="39758" spans="7:12" x14ac:dyDescent="0.15">
      <c r="G39758"/>
      <c r="H39758"/>
      <c r="I39758"/>
      <c r="J39758"/>
      <c r="K39758"/>
      <c r="L39758" s="172"/>
    </row>
    <row r="39759" spans="7:12" x14ac:dyDescent="0.15">
      <c r="G39759"/>
      <c r="H39759"/>
      <c r="I39759"/>
      <c r="J39759"/>
      <c r="K39759"/>
      <c r="L39759" s="172"/>
    </row>
    <row r="39760" spans="7:12" x14ac:dyDescent="0.15">
      <c r="G39760"/>
      <c r="H39760"/>
      <c r="I39760"/>
      <c r="J39760"/>
      <c r="K39760"/>
      <c r="L39760" s="172"/>
    </row>
    <row r="39761" spans="7:12" x14ac:dyDescent="0.15">
      <c r="G39761"/>
      <c r="H39761"/>
      <c r="I39761"/>
      <c r="J39761"/>
      <c r="K39761"/>
      <c r="L39761" s="172"/>
    </row>
    <row r="39762" spans="7:12" x14ac:dyDescent="0.15">
      <c r="G39762"/>
      <c r="H39762"/>
      <c r="I39762"/>
      <c r="J39762"/>
      <c r="K39762"/>
      <c r="L39762" s="172"/>
    </row>
    <row r="39763" spans="7:12" x14ac:dyDescent="0.15">
      <c r="G39763"/>
      <c r="H39763"/>
      <c r="I39763"/>
      <c r="J39763"/>
      <c r="K39763"/>
      <c r="L39763" s="172"/>
    </row>
    <row r="39764" spans="7:12" x14ac:dyDescent="0.15">
      <c r="G39764"/>
      <c r="H39764"/>
      <c r="I39764"/>
      <c r="J39764"/>
      <c r="K39764"/>
      <c r="L39764" s="172"/>
    </row>
    <row r="39765" spans="7:12" x14ac:dyDescent="0.15">
      <c r="G39765"/>
      <c r="H39765"/>
      <c r="I39765"/>
      <c r="J39765"/>
      <c r="K39765"/>
      <c r="L39765" s="172"/>
    </row>
    <row r="39766" spans="7:12" x14ac:dyDescent="0.15">
      <c r="G39766"/>
      <c r="H39766"/>
      <c r="I39766"/>
      <c r="J39766"/>
      <c r="K39766"/>
      <c r="L39766" s="172"/>
    </row>
    <row r="39767" spans="7:12" x14ac:dyDescent="0.15">
      <c r="G39767"/>
      <c r="H39767"/>
      <c r="I39767"/>
      <c r="J39767"/>
      <c r="K39767"/>
      <c r="L39767" s="172"/>
    </row>
    <row r="39768" spans="7:12" x14ac:dyDescent="0.15">
      <c r="G39768"/>
      <c r="H39768"/>
      <c r="I39768"/>
      <c r="J39768"/>
      <c r="K39768"/>
      <c r="L39768" s="172"/>
    </row>
    <row r="39769" spans="7:12" x14ac:dyDescent="0.15">
      <c r="G39769"/>
      <c r="H39769"/>
      <c r="I39769"/>
      <c r="J39769"/>
      <c r="K39769"/>
      <c r="L39769" s="172"/>
    </row>
    <row r="39770" spans="7:12" x14ac:dyDescent="0.15">
      <c r="G39770"/>
      <c r="H39770"/>
      <c r="I39770"/>
      <c r="J39770"/>
      <c r="K39770"/>
      <c r="L39770" s="172"/>
    </row>
    <row r="39771" spans="7:12" x14ac:dyDescent="0.15">
      <c r="G39771"/>
      <c r="H39771"/>
      <c r="I39771"/>
      <c r="J39771"/>
      <c r="K39771"/>
      <c r="L39771" s="172"/>
    </row>
    <row r="39772" spans="7:12" x14ac:dyDescent="0.15">
      <c r="G39772"/>
      <c r="H39772"/>
      <c r="I39772"/>
      <c r="J39772"/>
      <c r="K39772"/>
      <c r="L39772" s="172"/>
    </row>
    <row r="39773" spans="7:12" x14ac:dyDescent="0.15">
      <c r="G39773"/>
      <c r="H39773"/>
      <c r="I39773"/>
      <c r="J39773"/>
      <c r="K39773"/>
      <c r="L39773" s="172"/>
    </row>
    <row r="39774" spans="7:12" x14ac:dyDescent="0.15">
      <c r="G39774"/>
      <c r="H39774"/>
      <c r="I39774"/>
      <c r="J39774"/>
      <c r="K39774"/>
      <c r="L39774" s="172"/>
    </row>
    <row r="39775" spans="7:12" x14ac:dyDescent="0.15">
      <c r="G39775"/>
      <c r="H39775"/>
      <c r="I39775"/>
      <c r="J39775"/>
      <c r="K39775"/>
      <c r="L39775" s="172"/>
    </row>
    <row r="39776" spans="7:12" x14ac:dyDescent="0.15">
      <c r="G39776"/>
      <c r="H39776"/>
      <c r="I39776"/>
      <c r="J39776"/>
      <c r="K39776"/>
      <c r="L39776" s="172"/>
    </row>
    <row r="39777" spans="7:12" x14ac:dyDescent="0.15">
      <c r="G39777"/>
      <c r="H39777"/>
      <c r="I39777"/>
      <c r="J39777"/>
      <c r="K39777"/>
      <c r="L39777" s="172"/>
    </row>
    <row r="39778" spans="7:12" x14ac:dyDescent="0.15">
      <c r="G39778"/>
      <c r="H39778"/>
      <c r="I39778"/>
      <c r="J39778"/>
      <c r="K39778"/>
      <c r="L39778" s="172"/>
    </row>
    <row r="39779" spans="7:12" x14ac:dyDescent="0.15">
      <c r="G39779"/>
      <c r="H39779"/>
      <c r="I39779"/>
      <c r="J39779"/>
      <c r="K39779"/>
      <c r="L39779" s="172"/>
    </row>
    <row r="39780" spans="7:12" x14ac:dyDescent="0.15">
      <c r="G39780"/>
      <c r="H39780"/>
      <c r="I39780"/>
      <c r="J39780"/>
      <c r="K39780"/>
      <c r="L39780" s="172"/>
    </row>
    <row r="39781" spans="7:12" x14ac:dyDescent="0.15">
      <c r="G39781"/>
      <c r="H39781"/>
      <c r="I39781"/>
      <c r="J39781"/>
      <c r="K39781"/>
      <c r="L39781" s="172"/>
    </row>
    <row r="39782" spans="7:12" x14ac:dyDescent="0.15">
      <c r="G39782"/>
      <c r="H39782"/>
      <c r="I39782"/>
      <c r="J39782"/>
      <c r="K39782"/>
      <c r="L39782" s="172"/>
    </row>
    <row r="39783" spans="7:12" x14ac:dyDescent="0.15">
      <c r="G39783"/>
      <c r="H39783"/>
      <c r="I39783"/>
      <c r="J39783"/>
      <c r="K39783"/>
      <c r="L39783" s="172"/>
    </row>
    <row r="39784" spans="7:12" x14ac:dyDescent="0.15">
      <c r="G39784"/>
      <c r="H39784"/>
      <c r="I39784"/>
      <c r="J39784"/>
      <c r="K39784"/>
      <c r="L39784" s="172"/>
    </row>
    <row r="39785" spans="7:12" x14ac:dyDescent="0.15">
      <c r="G39785"/>
      <c r="H39785"/>
      <c r="I39785"/>
      <c r="J39785"/>
      <c r="K39785"/>
      <c r="L39785" s="172"/>
    </row>
    <row r="39786" spans="7:12" x14ac:dyDescent="0.15">
      <c r="G39786"/>
      <c r="H39786"/>
      <c r="I39786"/>
      <c r="J39786"/>
      <c r="K39786"/>
      <c r="L39786" s="172"/>
    </row>
    <row r="39787" spans="7:12" x14ac:dyDescent="0.15">
      <c r="G39787"/>
      <c r="H39787"/>
      <c r="I39787"/>
      <c r="J39787"/>
      <c r="K39787"/>
      <c r="L39787" s="172"/>
    </row>
    <row r="39788" spans="7:12" x14ac:dyDescent="0.15">
      <c r="G39788"/>
      <c r="H39788"/>
      <c r="I39788"/>
      <c r="J39788"/>
      <c r="K39788"/>
      <c r="L39788" s="172"/>
    </row>
    <row r="39789" spans="7:12" x14ac:dyDescent="0.15">
      <c r="G39789"/>
      <c r="H39789"/>
      <c r="I39789"/>
      <c r="J39789"/>
      <c r="K39789"/>
      <c r="L39789" s="172"/>
    </row>
    <row r="39790" spans="7:12" x14ac:dyDescent="0.15">
      <c r="G39790"/>
      <c r="H39790"/>
      <c r="I39790"/>
      <c r="J39790"/>
      <c r="K39790"/>
      <c r="L39790" s="172"/>
    </row>
    <row r="39791" spans="7:12" x14ac:dyDescent="0.15">
      <c r="G39791"/>
      <c r="H39791"/>
      <c r="I39791"/>
      <c r="J39791"/>
      <c r="K39791"/>
      <c r="L39791" s="172"/>
    </row>
    <row r="39792" spans="7:12" x14ac:dyDescent="0.15">
      <c r="G39792"/>
      <c r="H39792"/>
      <c r="I39792"/>
      <c r="J39792"/>
      <c r="K39792"/>
      <c r="L39792" s="172"/>
    </row>
    <row r="39793" spans="7:12" x14ac:dyDescent="0.15">
      <c r="G39793"/>
      <c r="H39793"/>
      <c r="I39793"/>
      <c r="J39793"/>
      <c r="K39793"/>
      <c r="L39793" s="172"/>
    </row>
    <row r="39794" spans="7:12" x14ac:dyDescent="0.15">
      <c r="G39794"/>
      <c r="H39794"/>
      <c r="I39794"/>
      <c r="J39794"/>
      <c r="K39794"/>
      <c r="L39794" s="172"/>
    </row>
    <row r="39795" spans="7:12" x14ac:dyDescent="0.15">
      <c r="G39795"/>
      <c r="H39795"/>
      <c r="I39795"/>
      <c r="J39795"/>
      <c r="K39795"/>
      <c r="L39795" s="172"/>
    </row>
    <row r="39796" spans="7:12" x14ac:dyDescent="0.15">
      <c r="G39796"/>
      <c r="H39796"/>
      <c r="I39796"/>
      <c r="J39796"/>
      <c r="K39796"/>
      <c r="L39796" s="172"/>
    </row>
    <row r="39797" spans="7:12" x14ac:dyDescent="0.15">
      <c r="G39797"/>
      <c r="H39797"/>
      <c r="I39797"/>
      <c r="J39797"/>
      <c r="K39797"/>
      <c r="L39797" s="172"/>
    </row>
    <row r="39798" spans="7:12" x14ac:dyDescent="0.15">
      <c r="G39798"/>
      <c r="H39798"/>
      <c r="I39798"/>
      <c r="J39798"/>
      <c r="K39798"/>
      <c r="L39798" s="172"/>
    </row>
    <row r="39799" spans="7:12" x14ac:dyDescent="0.15">
      <c r="G39799"/>
      <c r="H39799"/>
      <c r="I39799"/>
      <c r="J39799"/>
      <c r="K39799"/>
      <c r="L39799" s="172"/>
    </row>
    <row r="39800" spans="7:12" x14ac:dyDescent="0.15">
      <c r="G39800"/>
      <c r="H39800"/>
      <c r="I39800"/>
      <c r="J39800"/>
      <c r="K39800"/>
      <c r="L39800" s="172"/>
    </row>
    <row r="39801" spans="7:12" x14ac:dyDescent="0.15">
      <c r="G39801"/>
      <c r="H39801"/>
      <c r="I39801"/>
      <c r="J39801"/>
      <c r="K39801"/>
      <c r="L39801" s="172"/>
    </row>
    <row r="39802" spans="7:12" x14ac:dyDescent="0.15">
      <c r="G39802"/>
      <c r="H39802"/>
      <c r="I39802"/>
      <c r="J39802"/>
      <c r="K39802"/>
      <c r="L39802" s="172"/>
    </row>
    <row r="39803" spans="7:12" x14ac:dyDescent="0.15">
      <c r="G39803"/>
      <c r="H39803"/>
      <c r="I39803"/>
      <c r="J39803"/>
      <c r="K39803"/>
      <c r="L39803" s="172"/>
    </row>
    <row r="39804" spans="7:12" x14ac:dyDescent="0.15">
      <c r="G39804"/>
      <c r="H39804"/>
      <c r="I39804"/>
      <c r="J39804"/>
      <c r="K39804"/>
      <c r="L39804" s="172"/>
    </row>
    <row r="39805" spans="7:12" x14ac:dyDescent="0.15">
      <c r="G39805"/>
      <c r="H39805"/>
      <c r="I39805"/>
      <c r="J39805"/>
      <c r="K39805"/>
      <c r="L39805" s="172"/>
    </row>
    <row r="39806" spans="7:12" x14ac:dyDescent="0.15">
      <c r="G39806"/>
      <c r="H39806"/>
      <c r="I39806"/>
      <c r="J39806"/>
      <c r="K39806"/>
      <c r="L39806" s="172"/>
    </row>
    <row r="39807" spans="7:12" x14ac:dyDescent="0.15">
      <c r="G39807"/>
      <c r="H39807"/>
      <c r="I39807"/>
      <c r="J39807"/>
      <c r="K39807"/>
      <c r="L39807" s="172"/>
    </row>
    <row r="39808" spans="7:12" x14ac:dyDescent="0.15">
      <c r="G39808"/>
      <c r="H39808"/>
      <c r="I39808"/>
      <c r="J39808"/>
      <c r="K39808"/>
      <c r="L39808" s="172"/>
    </row>
    <row r="39809" spans="7:12" x14ac:dyDescent="0.15">
      <c r="G39809"/>
      <c r="H39809"/>
      <c r="I39809"/>
      <c r="J39809"/>
      <c r="K39809"/>
      <c r="L39809" s="172"/>
    </row>
    <row r="39810" spans="7:12" x14ac:dyDescent="0.15">
      <c r="G39810"/>
      <c r="H39810"/>
      <c r="I39810"/>
      <c r="J39810"/>
      <c r="K39810"/>
      <c r="L39810" s="172"/>
    </row>
    <row r="39811" spans="7:12" x14ac:dyDescent="0.15">
      <c r="G39811"/>
      <c r="H39811"/>
      <c r="I39811"/>
      <c r="J39811"/>
      <c r="K39811"/>
      <c r="L39811" s="172"/>
    </row>
    <row r="39812" spans="7:12" x14ac:dyDescent="0.15">
      <c r="G39812"/>
      <c r="H39812"/>
      <c r="I39812"/>
      <c r="J39812"/>
      <c r="K39812"/>
      <c r="L39812" s="172"/>
    </row>
    <row r="39813" spans="7:12" x14ac:dyDescent="0.15">
      <c r="G39813"/>
      <c r="H39813"/>
      <c r="I39813"/>
      <c r="J39813"/>
      <c r="K39813"/>
      <c r="L39813" s="172"/>
    </row>
    <row r="39814" spans="7:12" x14ac:dyDescent="0.15">
      <c r="G39814"/>
      <c r="H39814"/>
      <c r="I39814"/>
      <c r="J39814"/>
      <c r="K39814"/>
      <c r="L39814" s="172"/>
    </row>
    <row r="39815" spans="7:12" x14ac:dyDescent="0.15">
      <c r="G39815"/>
      <c r="H39815"/>
      <c r="I39815"/>
      <c r="J39815"/>
      <c r="K39815"/>
      <c r="L39815" s="172"/>
    </row>
    <row r="39816" spans="7:12" x14ac:dyDescent="0.15">
      <c r="G39816"/>
      <c r="H39816"/>
      <c r="I39816"/>
      <c r="J39816"/>
      <c r="K39816"/>
      <c r="L39816" s="172"/>
    </row>
    <row r="39817" spans="7:12" x14ac:dyDescent="0.15">
      <c r="G39817"/>
      <c r="H39817"/>
      <c r="I39817"/>
      <c r="J39817"/>
      <c r="K39817"/>
      <c r="L39817" s="172"/>
    </row>
    <row r="39818" spans="7:12" x14ac:dyDescent="0.15">
      <c r="G39818"/>
      <c r="H39818"/>
      <c r="I39818"/>
      <c r="J39818"/>
      <c r="K39818"/>
      <c r="L39818" s="172"/>
    </row>
    <row r="39819" spans="7:12" x14ac:dyDescent="0.15">
      <c r="G39819"/>
      <c r="H39819"/>
      <c r="I39819"/>
      <c r="J39819"/>
      <c r="K39819"/>
      <c r="L39819" s="172"/>
    </row>
    <row r="39820" spans="7:12" x14ac:dyDescent="0.15">
      <c r="G39820"/>
      <c r="H39820"/>
      <c r="I39820"/>
      <c r="J39820"/>
      <c r="K39820"/>
      <c r="L39820" s="172"/>
    </row>
    <row r="39821" spans="7:12" x14ac:dyDescent="0.15">
      <c r="G39821"/>
      <c r="H39821"/>
      <c r="I39821"/>
      <c r="J39821"/>
      <c r="K39821"/>
      <c r="L39821" s="172"/>
    </row>
    <row r="39822" spans="7:12" x14ac:dyDescent="0.15">
      <c r="G39822"/>
      <c r="H39822"/>
      <c r="I39822"/>
      <c r="J39822"/>
      <c r="K39822"/>
      <c r="L39822" s="172"/>
    </row>
    <row r="39823" spans="7:12" x14ac:dyDescent="0.15">
      <c r="G39823"/>
      <c r="H39823"/>
      <c r="I39823"/>
      <c r="J39823"/>
      <c r="K39823"/>
      <c r="L39823" s="172"/>
    </row>
    <row r="39824" spans="7:12" x14ac:dyDescent="0.15">
      <c r="G39824"/>
      <c r="H39824"/>
      <c r="I39824"/>
      <c r="J39824"/>
      <c r="K39824"/>
      <c r="L39824" s="172"/>
    </row>
    <row r="39825" spans="7:12" x14ac:dyDescent="0.15">
      <c r="G39825"/>
      <c r="H39825"/>
      <c r="I39825"/>
      <c r="J39825"/>
      <c r="K39825"/>
      <c r="L39825" s="172"/>
    </row>
    <row r="39826" spans="7:12" x14ac:dyDescent="0.15">
      <c r="G39826"/>
      <c r="H39826"/>
      <c r="I39826"/>
      <c r="J39826"/>
      <c r="K39826"/>
      <c r="L39826" s="172"/>
    </row>
    <row r="39827" spans="7:12" x14ac:dyDescent="0.15">
      <c r="G39827"/>
      <c r="H39827"/>
      <c r="I39827"/>
      <c r="J39827"/>
      <c r="K39827"/>
      <c r="L39827" s="172"/>
    </row>
    <row r="39828" spans="7:12" x14ac:dyDescent="0.15">
      <c r="G39828"/>
      <c r="H39828"/>
      <c r="I39828"/>
      <c r="J39828"/>
      <c r="K39828"/>
      <c r="L39828" s="172"/>
    </row>
    <row r="39829" spans="7:12" x14ac:dyDescent="0.15">
      <c r="G39829"/>
      <c r="H39829"/>
      <c r="I39829"/>
      <c r="J39829"/>
      <c r="K39829"/>
      <c r="L39829" s="172"/>
    </row>
    <row r="39830" spans="7:12" x14ac:dyDescent="0.15">
      <c r="G39830"/>
      <c r="H39830"/>
      <c r="I39830"/>
      <c r="J39830"/>
      <c r="K39830"/>
      <c r="L39830" s="172"/>
    </row>
    <row r="39831" spans="7:12" x14ac:dyDescent="0.15">
      <c r="G39831"/>
      <c r="H39831"/>
      <c r="I39831"/>
      <c r="J39831"/>
      <c r="K39831"/>
      <c r="L39831" s="172"/>
    </row>
    <row r="39832" spans="7:12" x14ac:dyDescent="0.15">
      <c r="G39832"/>
      <c r="H39832"/>
      <c r="I39832"/>
      <c r="J39832"/>
      <c r="K39832"/>
      <c r="L39832" s="172"/>
    </row>
    <row r="39833" spans="7:12" x14ac:dyDescent="0.15">
      <c r="G39833"/>
      <c r="H39833"/>
      <c r="I39833"/>
      <c r="J39833"/>
      <c r="K39833"/>
      <c r="L39833" s="172"/>
    </row>
    <row r="39834" spans="7:12" x14ac:dyDescent="0.15">
      <c r="G39834"/>
      <c r="H39834"/>
      <c r="I39834"/>
      <c r="J39834"/>
      <c r="K39834"/>
      <c r="L39834" s="172"/>
    </row>
    <row r="39835" spans="7:12" x14ac:dyDescent="0.15">
      <c r="G39835"/>
      <c r="H39835"/>
      <c r="I39835"/>
      <c r="J39835"/>
      <c r="K39835"/>
      <c r="L39835" s="172"/>
    </row>
    <row r="39836" spans="7:12" x14ac:dyDescent="0.15">
      <c r="G39836"/>
      <c r="H39836"/>
      <c r="I39836"/>
      <c r="J39836"/>
      <c r="K39836"/>
      <c r="L39836" s="172"/>
    </row>
    <row r="39837" spans="7:12" x14ac:dyDescent="0.15">
      <c r="G39837"/>
      <c r="H39837"/>
      <c r="I39837"/>
      <c r="J39837"/>
      <c r="K39837"/>
      <c r="L39837" s="172"/>
    </row>
    <row r="39838" spans="7:12" x14ac:dyDescent="0.15">
      <c r="G39838"/>
      <c r="H39838"/>
      <c r="I39838"/>
      <c r="J39838"/>
      <c r="K39838"/>
      <c r="L39838" s="172"/>
    </row>
    <row r="39839" spans="7:12" x14ac:dyDescent="0.15">
      <c r="G39839"/>
      <c r="H39839"/>
      <c r="I39839"/>
      <c r="J39839"/>
      <c r="K39839"/>
      <c r="L39839" s="172"/>
    </row>
    <row r="39840" spans="7:12" x14ac:dyDescent="0.15">
      <c r="G39840"/>
      <c r="H39840"/>
      <c r="I39840"/>
      <c r="J39840"/>
      <c r="K39840"/>
      <c r="L39840" s="172"/>
    </row>
    <row r="39841" spans="7:12" x14ac:dyDescent="0.15">
      <c r="G39841"/>
      <c r="H39841"/>
      <c r="I39841"/>
      <c r="J39841"/>
      <c r="K39841"/>
      <c r="L39841" s="172"/>
    </row>
    <row r="39842" spans="7:12" x14ac:dyDescent="0.15">
      <c r="G39842"/>
      <c r="H39842"/>
      <c r="I39842"/>
      <c r="J39842"/>
      <c r="K39842"/>
      <c r="L39842" s="172"/>
    </row>
    <row r="39843" spans="7:12" x14ac:dyDescent="0.15">
      <c r="G39843"/>
      <c r="H39843"/>
      <c r="I39843"/>
      <c r="J39843"/>
      <c r="K39843"/>
      <c r="L39843" s="172"/>
    </row>
    <row r="39844" spans="7:12" x14ac:dyDescent="0.15">
      <c r="G39844"/>
      <c r="H39844"/>
      <c r="I39844"/>
      <c r="J39844"/>
      <c r="K39844"/>
      <c r="L39844" s="172"/>
    </row>
    <row r="39845" spans="7:12" x14ac:dyDescent="0.15">
      <c r="G39845"/>
      <c r="H39845"/>
      <c r="I39845"/>
      <c r="J39845"/>
      <c r="K39845"/>
      <c r="L39845" s="172"/>
    </row>
    <row r="39846" spans="7:12" x14ac:dyDescent="0.15">
      <c r="G39846"/>
      <c r="H39846"/>
      <c r="I39846"/>
      <c r="J39846"/>
      <c r="K39846"/>
      <c r="L39846" s="172"/>
    </row>
    <row r="39847" spans="7:12" x14ac:dyDescent="0.15">
      <c r="G39847"/>
      <c r="H39847"/>
      <c r="I39847"/>
      <c r="J39847"/>
      <c r="K39847"/>
      <c r="L39847" s="172"/>
    </row>
    <row r="39848" spans="7:12" x14ac:dyDescent="0.15">
      <c r="G39848"/>
      <c r="H39848"/>
      <c r="I39848"/>
      <c r="J39848"/>
      <c r="K39848"/>
      <c r="L39848" s="172"/>
    </row>
    <row r="39849" spans="7:12" x14ac:dyDescent="0.15">
      <c r="G39849"/>
      <c r="H39849"/>
      <c r="I39849"/>
      <c r="J39849"/>
      <c r="K39849"/>
      <c r="L39849" s="172"/>
    </row>
    <row r="39850" spans="7:12" x14ac:dyDescent="0.15">
      <c r="G39850"/>
      <c r="H39850"/>
      <c r="I39850"/>
      <c r="J39850"/>
      <c r="K39850"/>
      <c r="L39850" s="172"/>
    </row>
    <row r="39851" spans="7:12" x14ac:dyDescent="0.15">
      <c r="G39851"/>
      <c r="H39851"/>
      <c r="I39851"/>
      <c r="J39851"/>
      <c r="K39851"/>
      <c r="L39851" s="172"/>
    </row>
    <row r="39852" spans="7:12" x14ac:dyDescent="0.15">
      <c r="G39852"/>
      <c r="H39852"/>
      <c r="I39852"/>
      <c r="J39852"/>
      <c r="K39852"/>
      <c r="L39852" s="172"/>
    </row>
    <row r="39853" spans="7:12" x14ac:dyDescent="0.15">
      <c r="G39853"/>
      <c r="H39853"/>
      <c r="I39853"/>
      <c r="J39853"/>
      <c r="K39853"/>
      <c r="L39853" s="172"/>
    </row>
    <row r="39854" spans="7:12" x14ac:dyDescent="0.15">
      <c r="G39854"/>
      <c r="H39854"/>
      <c r="I39854"/>
      <c r="J39854"/>
      <c r="K39854"/>
      <c r="L39854" s="172"/>
    </row>
    <row r="39855" spans="7:12" x14ac:dyDescent="0.15">
      <c r="G39855"/>
      <c r="H39855"/>
      <c r="I39855"/>
      <c r="J39855"/>
      <c r="K39855"/>
      <c r="L39855" s="172"/>
    </row>
    <row r="39856" spans="7:12" x14ac:dyDescent="0.15">
      <c r="G39856"/>
      <c r="H39856"/>
      <c r="I39856"/>
      <c r="J39856"/>
      <c r="K39856"/>
      <c r="L39856" s="172"/>
    </row>
    <row r="39857" spans="7:12" x14ac:dyDescent="0.15">
      <c r="G39857"/>
      <c r="H39857"/>
      <c r="I39857"/>
      <c r="J39857"/>
      <c r="K39857"/>
      <c r="L39857" s="172"/>
    </row>
    <row r="39858" spans="7:12" x14ac:dyDescent="0.15">
      <c r="G39858"/>
      <c r="H39858"/>
      <c r="I39858"/>
      <c r="J39858"/>
      <c r="K39858"/>
      <c r="L39858" s="172"/>
    </row>
    <row r="39859" spans="7:12" x14ac:dyDescent="0.15">
      <c r="G39859"/>
      <c r="H39859"/>
      <c r="I39859"/>
      <c r="J39859"/>
      <c r="K39859"/>
      <c r="L39859" s="172"/>
    </row>
    <row r="39860" spans="7:12" x14ac:dyDescent="0.15">
      <c r="G39860"/>
      <c r="H39860"/>
      <c r="I39860"/>
      <c r="J39860"/>
      <c r="K39860"/>
      <c r="L39860" s="172"/>
    </row>
    <row r="39861" spans="7:12" x14ac:dyDescent="0.15">
      <c r="G39861"/>
      <c r="H39861"/>
      <c r="I39861"/>
      <c r="J39861"/>
      <c r="K39861"/>
      <c r="L39861" s="172"/>
    </row>
    <row r="39862" spans="7:12" x14ac:dyDescent="0.15">
      <c r="G39862"/>
      <c r="H39862"/>
      <c r="I39862"/>
      <c r="J39862"/>
      <c r="K39862"/>
      <c r="L39862" s="172"/>
    </row>
    <row r="39863" spans="7:12" x14ac:dyDescent="0.15">
      <c r="G39863"/>
      <c r="H39863"/>
      <c r="I39863"/>
      <c r="J39863"/>
      <c r="K39863"/>
      <c r="L39863" s="172"/>
    </row>
    <row r="39864" spans="7:12" x14ac:dyDescent="0.15">
      <c r="G39864"/>
      <c r="H39864"/>
      <c r="I39864"/>
      <c r="J39864"/>
      <c r="K39864"/>
      <c r="L39864" s="172"/>
    </row>
    <row r="39865" spans="7:12" x14ac:dyDescent="0.15">
      <c r="G39865"/>
      <c r="H39865"/>
      <c r="I39865"/>
      <c r="J39865"/>
      <c r="K39865"/>
      <c r="L39865" s="172"/>
    </row>
    <row r="39866" spans="7:12" x14ac:dyDescent="0.15">
      <c r="G39866"/>
      <c r="H39866"/>
      <c r="I39866"/>
      <c r="J39866"/>
      <c r="K39866"/>
      <c r="L39866" s="172"/>
    </row>
    <row r="39867" spans="7:12" x14ac:dyDescent="0.15">
      <c r="G39867"/>
      <c r="H39867"/>
      <c r="I39867"/>
      <c r="J39867"/>
      <c r="K39867"/>
      <c r="L39867" s="172"/>
    </row>
    <row r="39868" spans="7:12" x14ac:dyDescent="0.15">
      <c r="G39868"/>
      <c r="H39868"/>
      <c r="I39868"/>
      <c r="J39868"/>
      <c r="K39868"/>
      <c r="L39868" s="172"/>
    </row>
    <row r="39869" spans="7:12" x14ac:dyDescent="0.15">
      <c r="G39869"/>
      <c r="H39869"/>
      <c r="I39869"/>
      <c r="J39869"/>
      <c r="K39869"/>
      <c r="L39869" s="172"/>
    </row>
    <row r="39870" spans="7:12" x14ac:dyDescent="0.15">
      <c r="G39870"/>
      <c r="H39870"/>
      <c r="I39870"/>
      <c r="J39870"/>
      <c r="K39870"/>
      <c r="L39870" s="172"/>
    </row>
    <row r="39871" spans="7:12" x14ac:dyDescent="0.15">
      <c r="G39871"/>
      <c r="H39871"/>
      <c r="I39871"/>
      <c r="J39871"/>
      <c r="K39871"/>
      <c r="L39871" s="172"/>
    </row>
    <row r="39872" spans="7:12" x14ac:dyDescent="0.15">
      <c r="G39872"/>
      <c r="H39872"/>
      <c r="I39872"/>
      <c r="J39872"/>
      <c r="K39872"/>
      <c r="L39872" s="172"/>
    </row>
    <row r="39873" spans="7:12" x14ac:dyDescent="0.15">
      <c r="G39873"/>
      <c r="H39873"/>
      <c r="I39873"/>
      <c r="J39873"/>
      <c r="K39873"/>
      <c r="L39873" s="172"/>
    </row>
    <row r="39874" spans="7:12" x14ac:dyDescent="0.15">
      <c r="G39874"/>
      <c r="H39874"/>
      <c r="I39874"/>
      <c r="J39874"/>
      <c r="K39874"/>
      <c r="L39874" s="172"/>
    </row>
    <row r="39875" spans="7:12" x14ac:dyDescent="0.15">
      <c r="G39875"/>
      <c r="H39875"/>
      <c r="I39875"/>
      <c r="J39875"/>
      <c r="K39875"/>
      <c r="L39875" s="172"/>
    </row>
    <row r="39876" spans="7:12" x14ac:dyDescent="0.15">
      <c r="G39876"/>
      <c r="H39876"/>
      <c r="I39876"/>
      <c r="J39876"/>
      <c r="K39876"/>
      <c r="L39876" s="172"/>
    </row>
    <row r="39877" spans="7:12" x14ac:dyDescent="0.15">
      <c r="G39877"/>
      <c r="H39877"/>
      <c r="I39877"/>
      <c r="J39877"/>
      <c r="K39877"/>
      <c r="L39877" s="172"/>
    </row>
    <row r="39878" spans="7:12" x14ac:dyDescent="0.15">
      <c r="G39878"/>
      <c r="H39878"/>
      <c r="I39878"/>
      <c r="J39878"/>
      <c r="K39878"/>
      <c r="L39878" s="172"/>
    </row>
    <row r="39879" spans="7:12" x14ac:dyDescent="0.15">
      <c r="G39879"/>
      <c r="H39879"/>
      <c r="I39879"/>
      <c r="J39879"/>
      <c r="K39879"/>
      <c r="L39879" s="172"/>
    </row>
    <row r="39880" spans="7:12" x14ac:dyDescent="0.15">
      <c r="G39880"/>
      <c r="H39880"/>
      <c r="I39880"/>
      <c r="J39880"/>
      <c r="K39880"/>
      <c r="L39880" s="172"/>
    </row>
    <row r="39881" spans="7:12" x14ac:dyDescent="0.15">
      <c r="G39881"/>
      <c r="H39881"/>
      <c r="I39881"/>
      <c r="J39881"/>
      <c r="K39881"/>
      <c r="L39881" s="172"/>
    </row>
    <row r="39882" spans="7:12" x14ac:dyDescent="0.15">
      <c r="G39882"/>
      <c r="H39882"/>
      <c r="I39882"/>
      <c r="J39882"/>
      <c r="K39882"/>
      <c r="L39882" s="172"/>
    </row>
    <row r="39883" spans="7:12" x14ac:dyDescent="0.15">
      <c r="G39883"/>
      <c r="H39883"/>
      <c r="I39883"/>
      <c r="J39883"/>
      <c r="K39883"/>
      <c r="L39883" s="172"/>
    </row>
    <row r="39884" spans="7:12" x14ac:dyDescent="0.15">
      <c r="G39884"/>
      <c r="H39884"/>
      <c r="I39884"/>
      <c r="J39884"/>
      <c r="K39884"/>
      <c r="L39884" s="172"/>
    </row>
    <row r="39885" spans="7:12" x14ac:dyDescent="0.15">
      <c r="G39885"/>
      <c r="H39885"/>
      <c r="I39885"/>
      <c r="J39885"/>
      <c r="K39885"/>
      <c r="L39885" s="172"/>
    </row>
    <row r="39886" spans="7:12" x14ac:dyDescent="0.15">
      <c r="G39886"/>
      <c r="H39886"/>
      <c r="I39886"/>
      <c r="J39886"/>
      <c r="K39886"/>
      <c r="L39886" s="172"/>
    </row>
    <row r="39887" spans="7:12" x14ac:dyDescent="0.15">
      <c r="G39887"/>
      <c r="H39887"/>
      <c r="I39887"/>
      <c r="J39887"/>
      <c r="K39887"/>
      <c r="L39887" s="172"/>
    </row>
    <row r="39888" spans="7:12" x14ac:dyDescent="0.15">
      <c r="G39888"/>
      <c r="H39888"/>
      <c r="I39888"/>
      <c r="J39888"/>
      <c r="K39888"/>
      <c r="L39888" s="172"/>
    </row>
    <row r="39889" spans="7:12" x14ac:dyDescent="0.15">
      <c r="G39889"/>
      <c r="H39889"/>
      <c r="I39889"/>
      <c r="J39889"/>
      <c r="K39889"/>
      <c r="L39889" s="172"/>
    </row>
    <row r="39890" spans="7:12" x14ac:dyDescent="0.15">
      <c r="G39890"/>
      <c r="H39890"/>
      <c r="I39890"/>
      <c r="J39890"/>
      <c r="K39890"/>
      <c r="L39890" s="172"/>
    </row>
    <row r="39891" spans="7:12" x14ac:dyDescent="0.15">
      <c r="G39891"/>
      <c r="H39891"/>
      <c r="I39891"/>
      <c r="J39891"/>
      <c r="K39891"/>
      <c r="L39891" s="172"/>
    </row>
    <row r="39892" spans="7:12" x14ac:dyDescent="0.15">
      <c r="G39892"/>
      <c r="H39892"/>
      <c r="I39892"/>
      <c r="J39892"/>
      <c r="K39892"/>
      <c r="L39892" s="172"/>
    </row>
    <row r="39893" spans="7:12" x14ac:dyDescent="0.15">
      <c r="G39893"/>
      <c r="H39893"/>
      <c r="I39893"/>
      <c r="J39893"/>
      <c r="K39893"/>
      <c r="L39893" s="172"/>
    </row>
    <row r="39894" spans="7:12" x14ac:dyDescent="0.15">
      <c r="G39894"/>
      <c r="H39894"/>
      <c r="I39894"/>
      <c r="J39894"/>
      <c r="K39894"/>
      <c r="L39894" s="172"/>
    </row>
    <row r="39895" spans="7:12" x14ac:dyDescent="0.15">
      <c r="G39895"/>
      <c r="H39895"/>
      <c r="I39895"/>
      <c r="J39895"/>
      <c r="K39895"/>
      <c r="L39895" s="172"/>
    </row>
    <row r="39896" spans="7:12" x14ac:dyDescent="0.15">
      <c r="G39896"/>
      <c r="H39896"/>
      <c r="I39896"/>
      <c r="J39896"/>
      <c r="K39896"/>
      <c r="L39896" s="172"/>
    </row>
    <row r="39897" spans="7:12" x14ac:dyDescent="0.15">
      <c r="G39897"/>
      <c r="H39897"/>
      <c r="I39897"/>
      <c r="J39897"/>
      <c r="K39897"/>
      <c r="L39897" s="172"/>
    </row>
    <row r="39898" spans="7:12" x14ac:dyDescent="0.15">
      <c r="G39898"/>
      <c r="H39898"/>
      <c r="I39898"/>
      <c r="J39898"/>
      <c r="K39898"/>
      <c r="L39898" s="172"/>
    </row>
    <row r="39899" spans="7:12" x14ac:dyDescent="0.15">
      <c r="G39899"/>
      <c r="H39899"/>
      <c r="I39899"/>
      <c r="J39899"/>
      <c r="K39899"/>
      <c r="L39899" s="172"/>
    </row>
    <row r="39900" spans="7:12" x14ac:dyDescent="0.15">
      <c r="G39900"/>
      <c r="H39900"/>
      <c r="I39900"/>
      <c r="J39900"/>
      <c r="K39900"/>
      <c r="L39900" s="172"/>
    </row>
    <row r="39901" spans="7:12" x14ac:dyDescent="0.15">
      <c r="G39901"/>
      <c r="H39901"/>
      <c r="I39901"/>
      <c r="J39901"/>
      <c r="K39901"/>
      <c r="L39901" s="172"/>
    </row>
    <row r="39902" spans="7:12" x14ac:dyDescent="0.15">
      <c r="G39902"/>
      <c r="H39902"/>
      <c r="I39902"/>
      <c r="J39902"/>
      <c r="K39902"/>
      <c r="L39902" s="172"/>
    </row>
    <row r="39903" spans="7:12" x14ac:dyDescent="0.15">
      <c r="G39903"/>
      <c r="H39903"/>
      <c r="I39903"/>
      <c r="J39903"/>
      <c r="K39903"/>
      <c r="L39903" s="172"/>
    </row>
    <row r="39904" spans="7:12" x14ac:dyDescent="0.15">
      <c r="G39904"/>
      <c r="H39904"/>
      <c r="I39904"/>
      <c r="J39904"/>
      <c r="K39904"/>
      <c r="L39904" s="172"/>
    </row>
    <row r="39905" spans="7:12" x14ac:dyDescent="0.15">
      <c r="G39905"/>
      <c r="H39905"/>
      <c r="I39905"/>
      <c r="J39905"/>
      <c r="K39905"/>
      <c r="L39905" s="172"/>
    </row>
    <row r="39906" spans="7:12" x14ac:dyDescent="0.15">
      <c r="G39906"/>
      <c r="H39906"/>
      <c r="I39906"/>
      <c r="J39906"/>
      <c r="K39906"/>
      <c r="L39906" s="172"/>
    </row>
    <row r="39907" spans="7:12" x14ac:dyDescent="0.15">
      <c r="G39907"/>
      <c r="H39907"/>
      <c r="I39907"/>
      <c r="J39907"/>
      <c r="K39907"/>
      <c r="L39907" s="172"/>
    </row>
    <row r="39908" spans="7:12" x14ac:dyDescent="0.15">
      <c r="G39908"/>
      <c r="H39908"/>
      <c r="I39908"/>
      <c r="J39908"/>
      <c r="K39908"/>
      <c r="L39908" s="172"/>
    </row>
    <row r="39909" spans="7:12" x14ac:dyDescent="0.15">
      <c r="G39909"/>
      <c r="H39909"/>
      <c r="I39909"/>
      <c r="J39909"/>
      <c r="K39909"/>
      <c r="L39909" s="172"/>
    </row>
    <row r="39910" spans="7:12" x14ac:dyDescent="0.15">
      <c r="G39910"/>
      <c r="H39910"/>
      <c r="I39910"/>
      <c r="J39910"/>
      <c r="K39910"/>
      <c r="L39910" s="172"/>
    </row>
    <row r="39911" spans="7:12" x14ac:dyDescent="0.15">
      <c r="G39911"/>
      <c r="H39911"/>
      <c r="I39911"/>
      <c r="J39911"/>
      <c r="K39911"/>
      <c r="L39911" s="172"/>
    </row>
    <row r="39912" spans="7:12" x14ac:dyDescent="0.15">
      <c r="G39912"/>
      <c r="H39912"/>
      <c r="I39912"/>
      <c r="J39912"/>
      <c r="K39912"/>
      <c r="L39912" s="172"/>
    </row>
    <row r="39913" spans="7:12" x14ac:dyDescent="0.15">
      <c r="G39913"/>
      <c r="H39913"/>
      <c r="I39913"/>
      <c r="J39913"/>
      <c r="K39913"/>
      <c r="L39913" s="172"/>
    </row>
    <row r="39914" spans="7:12" x14ac:dyDescent="0.15">
      <c r="G39914"/>
      <c r="H39914"/>
      <c r="I39914"/>
      <c r="J39914"/>
      <c r="K39914"/>
      <c r="L39914" s="172"/>
    </row>
    <row r="39915" spans="7:12" x14ac:dyDescent="0.15">
      <c r="G39915"/>
      <c r="H39915"/>
      <c r="I39915"/>
      <c r="J39915"/>
      <c r="K39915"/>
      <c r="L39915" s="172"/>
    </row>
    <row r="39916" spans="7:12" x14ac:dyDescent="0.15">
      <c r="G39916"/>
      <c r="H39916"/>
      <c r="I39916"/>
      <c r="J39916"/>
      <c r="K39916"/>
      <c r="L39916" s="172"/>
    </row>
    <row r="39917" spans="7:12" x14ac:dyDescent="0.15">
      <c r="G39917"/>
      <c r="H39917"/>
      <c r="I39917"/>
      <c r="J39917"/>
      <c r="K39917"/>
      <c r="L39917" s="172"/>
    </row>
    <row r="39918" spans="7:12" x14ac:dyDescent="0.15">
      <c r="G39918"/>
      <c r="H39918"/>
      <c r="I39918"/>
      <c r="J39918"/>
      <c r="K39918"/>
      <c r="L39918" s="172"/>
    </row>
    <row r="39919" spans="7:12" x14ac:dyDescent="0.15">
      <c r="G39919"/>
      <c r="H39919"/>
      <c r="I39919"/>
      <c r="J39919"/>
      <c r="K39919"/>
      <c r="L39919" s="172"/>
    </row>
    <row r="39920" spans="7:12" x14ac:dyDescent="0.15">
      <c r="G39920"/>
      <c r="H39920"/>
      <c r="I39920"/>
      <c r="J39920"/>
      <c r="K39920"/>
      <c r="L39920" s="172"/>
    </row>
    <row r="39921" spans="7:12" x14ac:dyDescent="0.15">
      <c r="G39921"/>
      <c r="H39921"/>
      <c r="I39921"/>
      <c r="J39921"/>
      <c r="K39921"/>
      <c r="L39921" s="172"/>
    </row>
    <row r="39922" spans="7:12" x14ac:dyDescent="0.15">
      <c r="G39922"/>
      <c r="H39922"/>
      <c r="I39922"/>
      <c r="J39922"/>
      <c r="K39922"/>
      <c r="L39922" s="172"/>
    </row>
    <row r="39923" spans="7:12" x14ac:dyDescent="0.15">
      <c r="G39923"/>
      <c r="H39923"/>
      <c r="I39923"/>
      <c r="J39923"/>
      <c r="K39923"/>
      <c r="L39923" s="172"/>
    </row>
    <row r="39924" spans="7:12" x14ac:dyDescent="0.15">
      <c r="G39924"/>
      <c r="H39924"/>
      <c r="I39924"/>
      <c r="J39924"/>
      <c r="K39924"/>
      <c r="L39924" s="172"/>
    </row>
    <row r="39925" spans="7:12" x14ac:dyDescent="0.15">
      <c r="G39925"/>
      <c r="H39925"/>
      <c r="I39925"/>
      <c r="J39925"/>
      <c r="K39925"/>
      <c r="L39925" s="172"/>
    </row>
    <row r="39926" spans="7:12" x14ac:dyDescent="0.15">
      <c r="G39926"/>
      <c r="H39926"/>
      <c r="I39926"/>
      <c r="J39926"/>
      <c r="K39926"/>
      <c r="L39926" s="172"/>
    </row>
    <row r="39927" spans="7:12" x14ac:dyDescent="0.15">
      <c r="G39927"/>
      <c r="H39927"/>
      <c r="I39927"/>
      <c r="J39927"/>
      <c r="K39927"/>
      <c r="L39927" s="172"/>
    </row>
    <row r="39928" spans="7:12" x14ac:dyDescent="0.15">
      <c r="G39928"/>
      <c r="H39928"/>
      <c r="I39928"/>
      <c r="J39928"/>
      <c r="K39928"/>
      <c r="L39928" s="172"/>
    </row>
    <row r="39929" spans="7:12" x14ac:dyDescent="0.15">
      <c r="G39929"/>
      <c r="H39929"/>
      <c r="I39929"/>
      <c r="J39929"/>
      <c r="K39929"/>
      <c r="L39929" s="172"/>
    </row>
    <row r="39930" spans="7:12" x14ac:dyDescent="0.15">
      <c r="G39930"/>
      <c r="H39930"/>
      <c r="I39930"/>
      <c r="J39930"/>
      <c r="K39930"/>
      <c r="L39930" s="172"/>
    </row>
    <row r="39931" spans="7:12" x14ac:dyDescent="0.15">
      <c r="G39931"/>
      <c r="H39931"/>
      <c r="I39931"/>
      <c r="J39931"/>
      <c r="K39931"/>
      <c r="L39931" s="172"/>
    </row>
    <row r="39932" spans="7:12" x14ac:dyDescent="0.15">
      <c r="G39932"/>
      <c r="H39932"/>
      <c r="I39932"/>
      <c r="J39932"/>
      <c r="K39932"/>
      <c r="L39932" s="172"/>
    </row>
    <row r="39933" spans="7:12" x14ac:dyDescent="0.15">
      <c r="G39933"/>
      <c r="H39933"/>
      <c r="I39933"/>
      <c r="J39933"/>
      <c r="K39933"/>
      <c r="L39933" s="172"/>
    </row>
    <row r="39934" spans="7:12" x14ac:dyDescent="0.15">
      <c r="G39934"/>
      <c r="H39934"/>
      <c r="I39934"/>
      <c r="J39934"/>
      <c r="K39934"/>
      <c r="L39934" s="172"/>
    </row>
    <row r="39935" spans="7:12" x14ac:dyDescent="0.15">
      <c r="G39935"/>
      <c r="H39935"/>
      <c r="I39935"/>
      <c r="J39935"/>
      <c r="K39935"/>
      <c r="L39935" s="172"/>
    </row>
    <row r="39936" spans="7:12" x14ac:dyDescent="0.15">
      <c r="G39936"/>
      <c r="H39936"/>
      <c r="I39936"/>
      <c r="J39936"/>
      <c r="K39936"/>
      <c r="L39936" s="172"/>
    </row>
    <row r="39937" spans="7:12" x14ac:dyDescent="0.15">
      <c r="G39937"/>
      <c r="H39937"/>
      <c r="I39937"/>
      <c r="J39937"/>
      <c r="K39937"/>
      <c r="L39937" s="172"/>
    </row>
    <row r="39938" spans="7:12" x14ac:dyDescent="0.15">
      <c r="G39938"/>
      <c r="H39938"/>
      <c r="I39938"/>
      <c r="J39938"/>
      <c r="K39938"/>
      <c r="L39938" s="172"/>
    </row>
    <row r="39939" spans="7:12" x14ac:dyDescent="0.15">
      <c r="G39939"/>
      <c r="H39939"/>
      <c r="I39939"/>
      <c r="J39939"/>
      <c r="K39939"/>
      <c r="L39939" s="172"/>
    </row>
    <row r="39940" spans="7:12" x14ac:dyDescent="0.15">
      <c r="G39940"/>
      <c r="H39940"/>
      <c r="I39940"/>
      <c r="J39940"/>
      <c r="K39940"/>
      <c r="L39940" s="172"/>
    </row>
    <row r="39941" spans="7:12" x14ac:dyDescent="0.15">
      <c r="G39941"/>
      <c r="H39941"/>
      <c r="I39941"/>
      <c r="J39941"/>
      <c r="K39941"/>
      <c r="L39941" s="172"/>
    </row>
    <row r="39942" spans="7:12" x14ac:dyDescent="0.15">
      <c r="G39942"/>
      <c r="H39942"/>
      <c r="I39942"/>
      <c r="J39942"/>
      <c r="K39942"/>
      <c r="L39942" s="172"/>
    </row>
    <row r="39943" spans="7:12" x14ac:dyDescent="0.15">
      <c r="G39943"/>
      <c r="H39943"/>
      <c r="I39943"/>
      <c r="J39943"/>
      <c r="K39943"/>
      <c r="L39943" s="172"/>
    </row>
    <row r="39944" spans="7:12" x14ac:dyDescent="0.15">
      <c r="G39944"/>
      <c r="H39944"/>
      <c r="I39944"/>
      <c r="J39944"/>
      <c r="K39944"/>
      <c r="L39944" s="172"/>
    </row>
    <row r="39945" spans="7:12" x14ac:dyDescent="0.15">
      <c r="G39945"/>
      <c r="H39945"/>
      <c r="I39945"/>
      <c r="J39945"/>
      <c r="K39945"/>
      <c r="L39945" s="172"/>
    </row>
    <row r="39946" spans="7:12" x14ac:dyDescent="0.15">
      <c r="G39946"/>
      <c r="H39946"/>
      <c r="I39946"/>
      <c r="J39946"/>
      <c r="K39946"/>
      <c r="L39946" s="172"/>
    </row>
    <row r="39947" spans="7:12" x14ac:dyDescent="0.15">
      <c r="G39947"/>
      <c r="H39947"/>
      <c r="I39947"/>
      <c r="J39947"/>
      <c r="K39947"/>
      <c r="L39947" s="172"/>
    </row>
    <row r="39948" spans="7:12" x14ac:dyDescent="0.15">
      <c r="G39948"/>
      <c r="H39948"/>
      <c r="I39948"/>
      <c r="J39948"/>
      <c r="K39948"/>
      <c r="L39948" s="172"/>
    </row>
    <row r="39949" spans="7:12" x14ac:dyDescent="0.15">
      <c r="G39949"/>
      <c r="H39949"/>
      <c r="I39949"/>
      <c r="J39949"/>
      <c r="K39949"/>
      <c r="L39949" s="172"/>
    </row>
    <row r="39950" spans="7:12" x14ac:dyDescent="0.15">
      <c r="G39950"/>
      <c r="H39950"/>
      <c r="I39950"/>
      <c r="J39950"/>
      <c r="K39950"/>
      <c r="L39950" s="172"/>
    </row>
    <row r="39951" spans="7:12" x14ac:dyDescent="0.15">
      <c r="G39951"/>
      <c r="H39951"/>
      <c r="I39951"/>
      <c r="J39951"/>
      <c r="K39951"/>
      <c r="L39951" s="172"/>
    </row>
    <row r="39952" spans="7:12" x14ac:dyDescent="0.15">
      <c r="G39952"/>
      <c r="H39952"/>
      <c r="I39952"/>
      <c r="J39952"/>
      <c r="K39952"/>
      <c r="L39952" s="172"/>
    </row>
    <row r="39953" spans="7:12" x14ac:dyDescent="0.15">
      <c r="G39953"/>
      <c r="H39953"/>
      <c r="I39953"/>
      <c r="J39953"/>
      <c r="K39953"/>
      <c r="L39953" s="172"/>
    </row>
    <row r="39954" spans="7:12" x14ac:dyDescent="0.15">
      <c r="G39954"/>
      <c r="H39954"/>
      <c r="I39954"/>
      <c r="J39954"/>
      <c r="K39954"/>
      <c r="L39954" s="172"/>
    </row>
    <row r="39955" spans="7:12" x14ac:dyDescent="0.15">
      <c r="G39955"/>
      <c r="H39955"/>
      <c r="I39955"/>
      <c r="J39955"/>
      <c r="K39955"/>
      <c r="L39955" s="172"/>
    </row>
    <row r="39956" spans="7:12" x14ac:dyDescent="0.15">
      <c r="G39956"/>
      <c r="H39956"/>
      <c r="I39956"/>
      <c r="J39956"/>
      <c r="K39956"/>
      <c r="L39956" s="172"/>
    </row>
    <row r="39957" spans="7:12" x14ac:dyDescent="0.15">
      <c r="G39957"/>
      <c r="H39957"/>
      <c r="I39957"/>
      <c r="J39957"/>
      <c r="K39957"/>
      <c r="L39957" s="172"/>
    </row>
    <row r="39958" spans="7:12" x14ac:dyDescent="0.15">
      <c r="G39958"/>
      <c r="H39958"/>
      <c r="I39958"/>
      <c r="J39958"/>
      <c r="K39958"/>
      <c r="L39958" s="172"/>
    </row>
    <row r="39959" spans="7:12" x14ac:dyDescent="0.15">
      <c r="G39959"/>
      <c r="H39959"/>
      <c r="I39959"/>
      <c r="J39959"/>
      <c r="K39959"/>
      <c r="L39959" s="172"/>
    </row>
    <row r="39960" spans="7:12" x14ac:dyDescent="0.15">
      <c r="G39960"/>
      <c r="H39960"/>
      <c r="I39960"/>
      <c r="J39960"/>
      <c r="K39960"/>
      <c r="L39960" s="172"/>
    </row>
    <row r="39961" spans="7:12" x14ac:dyDescent="0.15">
      <c r="G39961"/>
      <c r="H39961"/>
      <c r="I39961"/>
      <c r="J39961"/>
      <c r="K39961"/>
      <c r="L39961" s="172"/>
    </row>
    <row r="39962" spans="7:12" x14ac:dyDescent="0.15">
      <c r="G39962"/>
      <c r="H39962"/>
      <c r="I39962"/>
      <c r="J39962"/>
      <c r="K39962"/>
      <c r="L39962" s="172"/>
    </row>
    <row r="39963" spans="7:12" x14ac:dyDescent="0.15">
      <c r="G39963"/>
      <c r="H39963"/>
      <c r="I39963"/>
      <c r="J39963"/>
      <c r="K39963"/>
      <c r="L39963" s="172"/>
    </row>
    <row r="39964" spans="7:12" x14ac:dyDescent="0.15">
      <c r="G39964"/>
      <c r="H39964"/>
      <c r="I39964"/>
      <c r="J39964"/>
      <c r="K39964"/>
      <c r="L39964" s="172"/>
    </row>
    <row r="39965" spans="7:12" x14ac:dyDescent="0.15">
      <c r="G39965"/>
      <c r="H39965"/>
      <c r="I39965"/>
      <c r="J39965"/>
      <c r="K39965"/>
      <c r="L39965" s="172"/>
    </row>
    <row r="39966" spans="7:12" x14ac:dyDescent="0.15">
      <c r="G39966"/>
      <c r="H39966"/>
      <c r="I39966"/>
      <c r="J39966"/>
      <c r="K39966"/>
      <c r="L39966" s="172"/>
    </row>
    <row r="39967" spans="7:12" x14ac:dyDescent="0.15">
      <c r="G39967"/>
      <c r="H39967"/>
      <c r="I39967"/>
      <c r="J39967"/>
      <c r="K39967"/>
      <c r="L39967" s="172"/>
    </row>
    <row r="39968" spans="7:12" x14ac:dyDescent="0.15">
      <c r="G39968"/>
      <c r="H39968"/>
      <c r="I39968"/>
      <c r="J39968"/>
      <c r="K39968"/>
      <c r="L39968" s="172"/>
    </row>
    <row r="39969" spans="7:12" x14ac:dyDescent="0.15">
      <c r="G39969"/>
      <c r="H39969"/>
      <c r="I39969"/>
      <c r="J39969"/>
      <c r="K39969"/>
      <c r="L39969" s="172"/>
    </row>
    <row r="39970" spans="7:12" x14ac:dyDescent="0.15">
      <c r="G39970"/>
      <c r="H39970"/>
      <c r="I39970"/>
      <c r="J39970"/>
      <c r="K39970"/>
      <c r="L39970" s="172"/>
    </row>
    <row r="39971" spans="7:12" x14ac:dyDescent="0.15">
      <c r="G39971"/>
      <c r="H39971"/>
      <c r="I39971"/>
      <c r="J39971"/>
      <c r="K39971"/>
      <c r="L39971" s="172"/>
    </row>
    <row r="39972" spans="7:12" x14ac:dyDescent="0.15">
      <c r="G39972"/>
      <c r="H39972"/>
      <c r="I39972"/>
      <c r="J39972"/>
      <c r="K39972"/>
      <c r="L39972" s="172"/>
    </row>
    <row r="39973" spans="7:12" x14ac:dyDescent="0.15">
      <c r="G39973"/>
      <c r="H39973"/>
      <c r="I39973"/>
      <c r="J39973"/>
      <c r="K39973"/>
      <c r="L39973" s="172"/>
    </row>
    <row r="39974" spans="7:12" x14ac:dyDescent="0.15">
      <c r="G39974"/>
      <c r="H39974"/>
      <c r="I39974"/>
      <c r="J39974"/>
      <c r="K39974"/>
      <c r="L39974" s="172"/>
    </row>
    <row r="39975" spans="7:12" x14ac:dyDescent="0.15">
      <c r="G39975"/>
      <c r="H39975"/>
      <c r="I39975"/>
      <c r="J39975"/>
      <c r="K39975"/>
      <c r="L39975" s="172"/>
    </row>
    <row r="39976" spans="7:12" x14ac:dyDescent="0.15">
      <c r="G39976"/>
      <c r="H39976"/>
      <c r="I39976"/>
      <c r="J39976"/>
      <c r="K39976"/>
      <c r="L39976" s="172"/>
    </row>
    <row r="39977" spans="7:12" x14ac:dyDescent="0.15">
      <c r="G39977"/>
      <c r="H39977"/>
      <c r="I39977"/>
      <c r="J39977"/>
      <c r="K39977"/>
      <c r="L39977" s="172"/>
    </row>
    <row r="39978" spans="7:12" x14ac:dyDescent="0.15">
      <c r="G39978"/>
      <c r="H39978"/>
      <c r="I39978"/>
      <c r="J39978"/>
      <c r="K39978"/>
      <c r="L39978" s="172"/>
    </row>
    <row r="39979" spans="7:12" x14ac:dyDescent="0.15">
      <c r="G39979"/>
      <c r="H39979"/>
      <c r="I39979"/>
      <c r="J39979"/>
      <c r="K39979"/>
      <c r="L39979" s="172"/>
    </row>
    <row r="39980" spans="7:12" x14ac:dyDescent="0.15">
      <c r="G39980"/>
      <c r="H39980"/>
      <c r="I39980"/>
      <c r="J39980"/>
      <c r="K39980"/>
      <c r="L39980" s="172"/>
    </row>
    <row r="39981" spans="7:12" x14ac:dyDescent="0.15">
      <c r="G39981"/>
      <c r="H39981"/>
      <c r="I39981"/>
      <c r="J39981"/>
      <c r="K39981"/>
      <c r="L39981" s="172"/>
    </row>
    <row r="39982" spans="7:12" x14ac:dyDescent="0.15">
      <c r="G39982"/>
      <c r="H39982"/>
      <c r="I39982"/>
      <c r="J39982"/>
      <c r="K39982"/>
      <c r="L39982" s="172"/>
    </row>
    <row r="39983" spans="7:12" x14ac:dyDescent="0.15">
      <c r="G39983"/>
      <c r="H39983"/>
      <c r="I39983"/>
      <c r="J39983"/>
      <c r="K39983"/>
      <c r="L39983" s="172"/>
    </row>
    <row r="39984" spans="7:12" x14ac:dyDescent="0.15">
      <c r="G39984"/>
      <c r="H39984"/>
      <c r="I39984"/>
      <c r="J39984"/>
      <c r="K39984"/>
      <c r="L39984" s="172"/>
    </row>
    <row r="39985" spans="7:12" x14ac:dyDescent="0.15">
      <c r="G39985"/>
      <c r="H39985"/>
      <c r="I39985"/>
      <c r="J39985"/>
      <c r="K39985"/>
      <c r="L39985" s="172"/>
    </row>
    <row r="39986" spans="7:12" x14ac:dyDescent="0.15">
      <c r="G39986"/>
      <c r="H39986"/>
      <c r="I39986"/>
      <c r="J39986"/>
      <c r="K39986"/>
      <c r="L39986" s="172"/>
    </row>
    <row r="39987" spans="7:12" x14ac:dyDescent="0.15">
      <c r="G39987"/>
      <c r="H39987"/>
      <c r="I39987"/>
      <c r="J39987"/>
      <c r="K39987"/>
      <c r="L39987" s="172"/>
    </row>
    <row r="39988" spans="7:12" x14ac:dyDescent="0.15">
      <c r="G39988"/>
      <c r="H39988"/>
      <c r="I39988"/>
      <c r="J39988"/>
      <c r="K39988"/>
      <c r="L39988" s="172"/>
    </row>
    <row r="39989" spans="7:12" x14ac:dyDescent="0.15">
      <c r="G39989"/>
      <c r="H39989"/>
      <c r="I39989"/>
      <c r="J39989"/>
      <c r="K39989"/>
      <c r="L39989" s="172"/>
    </row>
    <row r="39990" spans="7:12" x14ac:dyDescent="0.15">
      <c r="G39990"/>
      <c r="H39990"/>
      <c r="I39990"/>
      <c r="J39990"/>
      <c r="K39990"/>
      <c r="L39990" s="172"/>
    </row>
    <row r="39991" spans="7:12" x14ac:dyDescent="0.15">
      <c r="G39991"/>
      <c r="H39991"/>
      <c r="I39991"/>
      <c r="J39991"/>
      <c r="K39991"/>
      <c r="L39991" s="172"/>
    </row>
    <row r="39992" spans="7:12" x14ac:dyDescent="0.15">
      <c r="G39992"/>
      <c r="H39992"/>
      <c r="I39992"/>
      <c r="J39992"/>
      <c r="K39992"/>
      <c r="L39992" s="172"/>
    </row>
    <row r="39993" spans="7:12" x14ac:dyDescent="0.15">
      <c r="G39993"/>
      <c r="H39993"/>
      <c r="I39993"/>
      <c r="J39993"/>
      <c r="K39993"/>
      <c r="L39993" s="172"/>
    </row>
    <row r="39994" spans="7:12" x14ac:dyDescent="0.15">
      <c r="G39994"/>
      <c r="H39994"/>
      <c r="I39994"/>
      <c r="J39994"/>
      <c r="K39994"/>
      <c r="L39994" s="172"/>
    </row>
    <row r="39995" spans="7:12" x14ac:dyDescent="0.15">
      <c r="G39995"/>
      <c r="H39995"/>
      <c r="I39995"/>
      <c r="J39995"/>
      <c r="K39995"/>
      <c r="L39995" s="172"/>
    </row>
    <row r="39996" spans="7:12" x14ac:dyDescent="0.15">
      <c r="G39996"/>
      <c r="H39996"/>
      <c r="I39996"/>
      <c r="J39996"/>
      <c r="K39996"/>
      <c r="L39996" s="172"/>
    </row>
    <row r="39997" spans="7:12" x14ac:dyDescent="0.15">
      <c r="G39997"/>
      <c r="H39997"/>
      <c r="I39997"/>
      <c r="J39997"/>
      <c r="K39997"/>
      <c r="L39997" s="172"/>
    </row>
    <row r="39998" spans="7:12" x14ac:dyDescent="0.15">
      <c r="G39998"/>
      <c r="H39998"/>
      <c r="I39998"/>
      <c r="J39998"/>
      <c r="K39998"/>
      <c r="L39998" s="172"/>
    </row>
    <row r="39999" spans="7:12" x14ac:dyDescent="0.15">
      <c r="G39999"/>
      <c r="H39999"/>
      <c r="I39999"/>
      <c r="J39999"/>
      <c r="K39999"/>
      <c r="L39999" s="172"/>
    </row>
    <row r="40000" spans="7:12" x14ac:dyDescent="0.15">
      <c r="G40000"/>
      <c r="H40000"/>
      <c r="I40000"/>
      <c r="J40000"/>
      <c r="K40000"/>
      <c r="L40000" s="172"/>
    </row>
    <row r="40001" spans="7:12" x14ac:dyDescent="0.15">
      <c r="G40001"/>
      <c r="H40001"/>
      <c r="I40001"/>
      <c r="J40001"/>
      <c r="K40001"/>
      <c r="L40001" s="172"/>
    </row>
    <row r="40002" spans="7:12" x14ac:dyDescent="0.15">
      <c r="G40002"/>
      <c r="H40002"/>
      <c r="I40002"/>
      <c r="J40002"/>
      <c r="K40002"/>
      <c r="L40002" s="172"/>
    </row>
    <row r="40003" spans="7:12" x14ac:dyDescent="0.15">
      <c r="G40003"/>
      <c r="H40003"/>
      <c r="I40003"/>
      <c r="J40003"/>
      <c r="K40003"/>
      <c r="L40003" s="172"/>
    </row>
    <row r="40004" spans="7:12" x14ac:dyDescent="0.15">
      <c r="G40004"/>
      <c r="H40004"/>
      <c r="I40004"/>
      <c r="J40004"/>
      <c r="K40004"/>
      <c r="L40004" s="172"/>
    </row>
    <row r="40005" spans="7:12" x14ac:dyDescent="0.15">
      <c r="G40005"/>
      <c r="H40005"/>
      <c r="I40005"/>
      <c r="J40005"/>
      <c r="K40005"/>
      <c r="L40005" s="172"/>
    </row>
    <row r="40006" spans="7:12" x14ac:dyDescent="0.15">
      <c r="G40006"/>
      <c r="H40006"/>
      <c r="I40006"/>
      <c r="J40006"/>
      <c r="K40006"/>
      <c r="L40006" s="172"/>
    </row>
    <row r="40007" spans="7:12" x14ac:dyDescent="0.15">
      <c r="G40007"/>
      <c r="H40007"/>
      <c r="I40007"/>
      <c r="J40007"/>
      <c r="K40007"/>
      <c r="L40007" s="172"/>
    </row>
    <row r="40008" spans="7:12" x14ac:dyDescent="0.15">
      <c r="G40008"/>
      <c r="H40008"/>
      <c r="I40008"/>
      <c r="J40008"/>
      <c r="K40008"/>
      <c r="L40008" s="172"/>
    </row>
    <row r="40009" spans="7:12" x14ac:dyDescent="0.15">
      <c r="G40009"/>
      <c r="H40009"/>
      <c r="I40009"/>
      <c r="J40009"/>
      <c r="K40009"/>
      <c r="L40009" s="172"/>
    </row>
    <row r="40010" spans="7:12" x14ac:dyDescent="0.15">
      <c r="G40010"/>
      <c r="H40010"/>
      <c r="I40010"/>
      <c r="J40010"/>
      <c r="K40010"/>
      <c r="L40010" s="172"/>
    </row>
    <row r="40011" spans="7:12" x14ac:dyDescent="0.15">
      <c r="G40011"/>
      <c r="H40011"/>
      <c r="I40011"/>
      <c r="J40011"/>
      <c r="K40011"/>
      <c r="L40011" s="172"/>
    </row>
    <row r="40012" spans="7:12" x14ac:dyDescent="0.15">
      <c r="G40012"/>
      <c r="H40012"/>
      <c r="I40012"/>
      <c r="J40012"/>
      <c r="K40012"/>
      <c r="L40012" s="172"/>
    </row>
    <row r="40013" spans="7:12" x14ac:dyDescent="0.15">
      <c r="G40013"/>
      <c r="H40013"/>
      <c r="I40013"/>
      <c r="J40013"/>
      <c r="K40013"/>
      <c r="L40013" s="172"/>
    </row>
    <row r="40014" spans="7:12" x14ac:dyDescent="0.15">
      <c r="G40014"/>
      <c r="H40014"/>
      <c r="I40014"/>
      <c r="J40014"/>
      <c r="K40014"/>
      <c r="L40014" s="172"/>
    </row>
    <row r="40015" spans="7:12" x14ac:dyDescent="0.15">
      <c r="G40015"/>
      <c r="H40015"/>
      <c r="I40015"/>
      <c r="J40015"/>
      <c r="K40015"/>
      <c r="L40015" s="172"/>
    </row>
    <row r="40016" spans="7:12" x14ac:dyDescent="0.15">
      <c r="G40016"/>
      <c r="H40016"/>
      <c r="I40016"/>
      <c r="J40016"/>
      <c r="K40016"/>
      <c r="L40016" s="172"/>
    </row>
    <row r="40017" spans="7:12" x14ac:dyDescent="0.15">
      <c r="G40017"/>
      <c r="H40017"/>
      <c r="I40017"/>
      <c r="J40017"/>
      <c r="K40017"/>
      <c r="L40017" s="172"/>
    </row>
    <row r="40018" spans="7:12" x14ac:dyDescent="0.15">
      <c r="G40018"/>
      <c r="H40018"/>
      <c r="I40018"/>
      <c r="J40018"/>
      <c r="K40018"/>
      <c r="L40018" s="172"/>
    </row>
    <row r="40019" spans="7:12" x14ac:dyDescent="0.15">
      <c r="G40019"/>
      <c r="H40019"/>
      <c r="I40019"/>
      <c r="J40019"/>
      <c r="K40019"/>
      <c r="L40019" s="172"/>
    </row>
    <row r="40020" spans="7:12" x14ac:dyDescent="0.15">
      <c r="G40020"/>
      <c r="H40020"/>
      <c r="I40020"/>
      <c r="J40020"/>
      <c r="K40020"/>
      <c r="L40020" s="172"/>
    </row>
    <row r="40021" spans="7:12" x14ac:dyDescent="0.15">
      <c r="G40021"/>
      <c r="H40021"/>
      <c r="I40021"/>
      <c r="J40021"/>
      <c r="K40021"/>
      <c r="L40021" s="172"/>
    </row>
    <row r="40022" spans="7:12" x14ac:dyDescent="0.15">
      <c r="G40022"/>
      <c r="H40022"/>
      <c r="I40022"/>
      <c r="J40022"/>
      <c r="K40022"/>
      <c r="L40022" s="172"/>
    </row>
    <row r="40023" spans="7:12" x14ac:dyDescent="0.15">
      <c r="G40023"/>
      <c r="H40023"/>
      <c r="I40023"/>
      <c r="J40023"/>
      <c r="K40023"/>
      <c r="L40023" s="172"/>
    </row>
    <row r="40024" spans="7:12" x14ac:dyDescent="0.15">
      <c r="G40024"/>
      <c r="H40024"/>
      <c r="I40024"/>
      <c r="J40024"/>
      <c r="K40024"/>
      <c r="L40024" s="172"/>
    </row>
    <row r="40025" spans="7:12" x14ac:dyDescent="0.15">
      <c r="G40025"/>
      <c r="H40025"/>
      <c r="I40025"/>
      <c r="J40025"/>
      <c r="K40025"/>
      <c r="L40025" s="172"/>
    </row>
    <row r="40026" spans="7:12" x14ac:dyDescent="0.15">
      <c r="G40026"/>
      <c r="H40026"/>
      <c r="I40026"/>
      <c r="J40026"/>
      <c r="K40026"/>
      <c r="L40026" s="172"/>
    </row>
    <row r="40027" spans="7:12" x14ac:dyDescent="0.15">
      <c r="G40027"/>
      <c r="H40027"/>
      <c r="I40027"/>
      <c r="J40027"/>
      <c r="K40027"/>
      <c r="L40027" s="172"/>
    </row>
    <row r="40028" spans="7:12" x14ac:dyDescent="0.15">
      <c r="G40028"/>
      <c r="H40028"/>
      <c r="I40028"/>
      <c r="J40028"/>
      <c r="K40028"/>
      <c r="L40028" s="172"/>
    </row>
    <row r="40029" spans="7:12" x14ac:dyDescent="0.15">
      <c r="G40029"/>
      <c r="H40029"/>
      <c r="I40029"/>
      <c r="J40029"/>
      <c r="K40029"/>
      <c r="L40029" s="172"/>
    </row>
    <row r="40030" spans="7:12" x14ac:dyDescent="0.15">
      <c r="G40030"/>
      <c r="H40030"/>
      <c r="I40030"/>
      <c r="J40030"/>
      <c r="K40030"/>
      <c r="L40030" s="172"/>
    </row>
    <row r="40031" spans="7:12" x14ac:dyDescent="0.15">
      <c r="G40031"/>
      <c r="H40031"/>
      <c r="I40031"/>
      <c r="J40031"/>
      <c r="K40031"/>
      <c r="L40031" s="172"/>
    </row>
    <row r="40032" spans="7:12" x14ac:dyDescent="0.15">
      <c r="G40032"/>
      <c r="H40032"/>
      <c r="I40032"/>
      <c r="J40032"/>
      <c r="K40032"/>
      <c r="L40032" s="172"/>
    </row>
    <row r="40033" spans="7:12" x14ac:dyDescent="0.15">
      <c r="G40033"/>
      <c r="H40033"/>
      <c r="I40033"/>
      <c r="J40033"/>
      <c r="K40033"/>
      <c r="L40033" s="172"/>
    </row>
    <row r="40034" spans="7:12" x14ac:dyDescent="0.15">
      <c r="G40034"/>
      <c r="H40034"/>
      <c r="I40034"/>
      <c r="J40034"/>
      <c r="K40034"/>
      <c r="L40034" s="172"/>
    </row>
    <row r="40035" spans="7:12" x14ac:dyDescent="0.15">
      <c r="G40035"/>
      <c r="H40035"/>
      <c r="I40035"/>
      <c r="J40035"/>
      <c r="K40035"/>
      <c r="L40035" s="172"/>
    </row>
    <row r="40036" spans="7:12" x14ac:dyDescent="0.15">
      <c r="G40036"/>
      <c r="H40036"/>
      <c r="I40036"/>
      <c r="J40036"/>
      <c r="K40036"/>
      <c r="L40036" s="172"/>
    </row>
    <row r="40037" spans="7:12" x14ac:dyDescent="0.15">
      <c r="G40037"/>
      <c r="H40037"/>
      <c r="I40037"/>
      <c r="J40037"/>
      <c r="K40037"/>
      <c r="L40037" s="172"/>
    </row>
    <row r="40038" spans="7:12" x14ac:dyDescent="0.15">
      <c r="G40038"/>
      <c r="H40038"/>
      <c r="I40038"/>
      <c r="J40038"/>
      <c r="K40038"/>
      <c r="L40038" s="172"/>
    </row>
    <row r="40039" spans="7:12" x14ac:dyDescent="0.15">
      <c r="G40039"/>
      <c r="H40039"/>
      <c r="I40039"/>
      <c r="J40039"/>
      <c r="K40039"/>
      <c r="L40039" s="172"/>
    </row>
    <row r="40040" spans="7:12" x14ac:dyDescent="0.15">
      <c r="G40040"/>
      <c r="H40040"/>
      <c r="I40040"/>
      <c r="J40040"/>
      <c r="K40040"/>
      <c r="L40040" s="172"/>
    </row>
    <row r="40041" spans="7:12" x14ac:dyDescent="0.15">
      <c r="G40041"/>
      <c r="H40041"/>
      <c r="I40041"/>
      <c r="J40041"/>
      <c r="K40041"/>
      <c r="L40041" s="172"/>
    </row>
    <row r="40042" spans="7:12" x14ac:dyDescent="0.15">
      <c r="G40042"/>
      <c r="H40042"/>
      <c r="I40042"/>
      <c r="J40042"/>
      <c r="K40042"/>
      <c r="L40042" s="172"/>
    </row>
    <row r="40043" spans="7:12" x14ac:dyDescent="0.15">
      <c r="G40043"/>
      <c r="H40043"/>
      <c r="I40043"/>
      <c r="J40043"/>
      <c r="K40043"/>
      <c r="L40043" s="172"/>
    </row>
    <row r="40044" spans="7:12" x14ac:dyDescent="0.15">
      <c r="G40044"/>
      <c r="H40044"/>
      <c r="I40044"/>
      <c r="J40044"/>
      <c r="K40044"/>
      <c r="L40044" s="172"/>
    </row>
    <row r="40045" spans="7:12" x14ac:dyDescent="0.15">
      <c r="G40045"/>
      <c r="H40045"/>
      <c r="I40045"/>
      <c r="J40045"/>
      <c r="K40045"/>
      <c r="L40045" s="172"/>
    </row>
    <row r="40046" spans="7:12" x14ac:dyDescent="0.15">
      <c r="G40046"/>
      <c r="H40046"/>
      <c r="I40046"/>
      <c r="J40046"/>
      <c r="K40046"/>
      <c r="L40046" s="172"/>
    </row>
    <row r="40047" spans="7:12" x14ac:dyDescent="0.15">
      <c r="G40047"/>
      <c r="H40047"/>
      <c r="I40047"/>
      <c r="J40047"/>
      <c r="K40047"/>
      <c r="L40047" s="172"/>
    </row>
    <row r="40048" spans="7:12" x14ac:dyDescent="0.15">
      <c r="G40048"/>
      <c r="H40048"/>
      <c r="I40048"/>
      <c r="J40048"/>
      <c r="K40048"/>
      <c r="L40048" s="172"/>
    </row>
    <row r="40049" spans="7:12" x14ac:dyDescent="0.15">
      <c r="G40049"/>
      <c r="H40049"/>
      <c r="I40049"/>
      <c r="J40049"/>
      <c r="K40049"/>
      <c r="L40049" s="172"/>
    </row>
    <row r="40050" spans="7:12" x14ac:dyDescent="0.15">
      <c r="G40050"/>
      <c r="H40050"/>
      <c r="I40050"/>
      <c r="J40050"/>
      <c r="K40050"/>
      <c r="L40050" s="172"/>
    </row>
    <row r="40051" spans="7:12" x14ac:dyDescent="0.15">
      <c r="G40051"/>
      <c r="H40051"/>
      <c r="I40051"/>
      <c r="J40051"/>
      <c r="K40051"/>
      <c r="L40051" s="172"/>
    </row>
    <row r="40052" spans="7:12" x14ac:dyDescent="0.15">
      <c r="G40052"/>
      <c r="H40052"/>
      <c r="I40052"/>
      <c r="J40052"/>
      <c r="K40052"/>
      <c r="L40052" s="172"/>
    </row>
    <row r="40053" spans="7:12" x14ac:dyDescent="0.15">
      <c r="G40053"/>
      <c r="H40053"/>
      <c r="I40053"/>
      <c r="J40053"/>
      <c r="K40053"/>
      <c r="L40053" s="172"/>
    </row>
    <row r="40054" spans="7:12" x14ac:dyDescent="0.15">
      <c r="G40054"/>
      <c r="H40054"/>
      <c r="I40054"/>
      <c r="J40054"/>
      <c r="K40054"/>
      <c r="L40054" s="172"/>
    </row>
    <row r="40055" spans="7:12" x14ac:dyDescent="0.15">
      <c r="G40055"/>
      <c r="H40055"/>
      <c r="I40055"/>
      <c r="J40055"/>
      <c r="K40055"/>
      <c r="L40055" s="172"/>
    </row>
    <row r="40056" spans="7:12" x14ac:dyDescent="0.15">
      <c r="G40056"/>
      <c r="H40056"/>
      <c r="I40056"/>
      <c r="J40056"/>
      <c r="K40056"/>
      <c r="L40056" s="172"/>
    </row>
    <row r="40057" spans="7:12" x14ac:dyDescent="0.15">
      <c r="G40057"/>
      <c r="H40057"/>
      <c r="I40057"/>
      <c r="J40057"/>
      <c r="K40057"/>
      <c r="L40057" s="172"/>
    </row>
    <row r="40058" spans="7:12" x14ac:dyDescent="0.15">
      <c r="G40058"/>
      <c r="H40058"/>
      <c r="I40058"/>
      <c r="J40058"/>
      <c r="K40058"/>
      <c r="L40058" s="172"/>
    </row>
    <row r="40059" spans="7:12" x14ac:dyDescent="0.15">
      <c r="G40059"/>
      <c r="H40059"/>
      <c r="I40059"/>
      <c r="J40059"/>
      <c r="K40059"/>
      <c r="L40059" s="172"/>
    </row>
    <row r="40060" spans="7:12" x14ac:dyDescent="0.15">
      <c r="G40060"/>
      <c r="H40060"/>
      <c r="I40060"/>
      <c r="J40060"/>
      <c r="K40060"/>
      <c r="L40060" s="172"/>
    </row>
    <row r="40061" spans="7:12" x14ac:dyDescent="0.15">
      <c r="G40061"/>
      <c r="H40061"/>
      <c r="I40061"/>
      <c r="J40061"/>
      <c r="K40061"/>
      <c r="L40061" s="172"/>
    </row>
    <row r="40062" spans="7:12" x14ac:dyDescent="0.15">
      <c r="G40062"/>
      <c r="H40062"/>
      <c r="I40062"/>
      <c r="J40062"/>
      <c r="K40062"/>
      <c r="L40062" s="172"/>
    </row>
    <row r="40063" spans="7:12" x14ac:dyDescent="0.15">
      <c r="G40063"/>
      <c r="H40063"/>
      <c r="I40063"/>
      <c r="J40063"/>
      <c r="K40063"/>
      <c r="L40063" s="172"/>
    </row>
    <row r="40064" spans="7:12" x14ac:dyDescent="0.15">
      <c r="G40064"/>
      <c r="H40064"/>
      <c r="I40064"/>
      <c r="J40064"/>
      <c r="K40064"/>
      <c r="L40064" s="172"/>
    </row>
    <row r="40065" spans="7:12" x14ac:dyDescent="0.15">
      <c r="G40065"/>
      <c r="H40065"/>
      <c r="I40065"/>
      <c r="J40065"/>
      <c r="K40065"/>
      <c r="L40065" s="172"/>
    </row>
    <row r="40066" spans="7:12" x14ac:dyDescent="0.15">
      <c r="G40066"/>
      <c r="H40066"/>
      <c r="I40066"/>
      <c r="J40066"/>
      <c r="K40066"/>
      <c r="L40066" s="172"/>
    </row>
    <row r="40067" spans="7:12" x14ac:dyDescent="0.15">
      <c r="G40067"/>
      <c r="H40067"/>
      <c r="I40067"/>
      <c r="J40067"/>
      <c r="K40067"/>
      <c r="L40067" s="172"/>
    </row>
    <row r="40068" spans="7:12" x14ac:dyDescent="0.15">
      <c r="G40068"/>
      <c r="H40068"/>
      <c r="I40068"/>
      <c r="J40068"/>
      <c r="K40068"/>
      <c r="L40068" s="172"/>
    </row>
    <row r="40069" spans="7:12" x14ac:dyDescent="0.15">
      <c r="G40069"/>
      <c r="H40069"/>
      <c r="I40069"/>
      <c r="J40069"/>
      <c r="K40069"/>
      <c r="L40069" s="172"/>
    </row>
    <row r="40070" spans="7:12" x14ac:dyDescent="0.15">
      <c r="G40070"/>
      <c r="H40070"/>
      <c r="I40070"/>
      <c r="J40070"/>
      <c r="K40070"/>
      <c r="L40070" s="172"/>
    </row>
    <row r="40071" spans="7:12" x14ac:dyDescent="0.15">
      <c r="G40071"/>
      <c r="H40071"/>
      <c r="I40071"/>
      <c r="J40071"/>
      <c r="K40071"/>
      <c r="L40071" s="172"/>
    </row>
    <row r="40072" spans="7:12" x14ac:dyDescent="0.15">
      <c r="G40072"/>
      <c r="H40072"/>
      <c r="I40072"/>
      <c r="J40072"/>
      <c r="K40072"/>
      <c r="L40072" s="172"/>
    </row>
    <row r="40073" spans="7:12" x14ac:dyDescent="0.15">
      <c r="G40073"/>
      <c r="H40073"/>
      <c r="I40073"/>
      <c r="J40073"/>
      <c r="K40073"/>
      <c r="L40073" s="172"/>
    </row>
    <row r="40074" spans="7:12" x14ac:dyDescent="0.15">
      <c r="G40074"/>
      <c r="H40074"/>
      <c r="I40074"/>
      <c r="J40074"/>
      <c r="K40074"/>
      <c r="L40074" s="172"/>
    </row>
    <row r="40075" spans="7:12" x14ac:dyDescent="0.15">
      <c r="G40075"/>
      <c r="H40075"/>
      <c r="I40075"/>
      <c r="J40075"/>
      <c r="K40075"/>
      <c r="L40075" s="172"/>
    </row>
    <row r="40076" spans="7:12" x14ac:dyDescent="0.15">
      <c r="G40076"/>
      <c r="H40076"/>
      <c r="I40076"/>
      <c r="J40076"/>
      <c r="K40076"/>
      <c r="L40076" s="172"/>
    </row>
    <row r="40077" spans="7:12" x14ac:dyDescent="0.15">
      <c r="G40077"/>
      <c r="H40077"/>
      <c r="I40077"/>
      <c r="J40077"/>
      <c r="K40077"/>
      <c r="L40077" s="172"/>
    </row>
    <row r="40078" spans="7:12" x14ac:dyDescent="0.15">
      <c r="G40078"/>
      <c r="H40078"/>
      <c r="I40078"/>
      <c r="J40078"/>
      <c r="K40078"/>
      <c r="L40078" s="172"/>
    </row>
    <row r="40079" spans="7:12" x14ac:dyDescent="0.15">
      <c r="G40079"/>
      <c r="H40079"/>
      <c r="I40079"/>
      <c r="J40079"/>
      <c r="K40079"/>
      <c r="L40079" s="172"/>
    </row>
    <row r="40080" spans="7:12" x14ac:dyDescent="0.15">
      <c r="G40080"/>
      <c r="H40080"/>
      <c r="I40080"/>
      <c r="J40080"/>
      <c r="K40080"/>
      <c r="L40080" s="172"/>
    </row>
    <row r="40081" spans="7:12" x14ac:dyDescent="0.15">
      <c r="G40081"/>
      <c r="H40081"/>
      <c r="I40081"/>
      <c r="J40081"/>
      <c r="K40081"/>
      <c r="L40081" s="172"/>
    </row>
    <row r="40082" spans="7:12" x14ac:dyDescent="0.15">
      <c r="G40082"/>
      <c r="H40082"/>
      <c r="I40082"/>
      <c r="J40082"/>
      <c r="K40082"/>
      <c r="L40082" s="172"/>
    </row>
    <row r="40083" spans="7:12" x14ac:dyDescent="0.15">
      <c r="G40083"/>
      <c r="H40083"/>
      <c r="I40083"/>
      <c r="J40083"/>
      <c r="K40083"/>
      <c r="L40083" s="172"/>
    </row>
    <row r="40084" spans="7:12" x14ac:dyDescent="0.15">
      <c r="G40084"/>
      <c r="H40084"/>
      <c r="I40084"/>
      <c r="J40084"/>
      <c r="K40084"/>
      <c r="L40084" s="172"/>
    </row>
    <row r="40085" spans="7:12" x14ac:dyDescent="0.15">
      <c r="G40085"/>
      <c r="H40085"/>
      <c r="I40085"/>
      <c r="J40085"/>
      <c r="K40085"/>
      <c r="L40085" s="172"/>
    </row>
    <row r="40086" spans="7:12" x14ac:dyDescent="0.15">
      <c r="G40086"/>
      <c r="H40086"/>
      <c r="I40086"/>
      <c r="J40086"/>
      <c r="K40086"/>
      <c r="L40086" s="172"/>
    </row>
    <row r="40087" spans="7:12" x14ac:dyDescent="0.15">
      <c r="G40087"/>
      <c r="H40087"/>
      <c r="I40087"/>
      <c r="J40087"/>
      <c r="K40087"/>
      <c r="L40087" s="172"/>
    </row>
    <row r="40088" spans="7:12" x14ac:dyDescent="0.15">
      <c r="G40088"/>
      <c r="H40088"/>
      <c r="I40088"/>
      <c r="J40088"/>
      <c r="K40088"/>
      <c r="L40088" s="172"/>
    </row>
    <row r="40089" spans="7:12" x14ac:dyDescent="0.15">
      <c r="G40089"/>
      <c r="H40089"/>
      <c r="I40089"/>
      <c r="J40089"/>
      <c r="K40089"/>
      <c r="L40089" s="172"/>
    </row>
    <row r="40090" spans="7:12" x14ac:dyDescent="0.15">
      <c r="G40090"/>
      <c r="H40090"/>
      <c r="I40090"/>
      <c r="J40090"/>
      <c r="K40090"/>
      <c r="L40090" s="172"/>
    </row>
    <row r="40091" spans="7:12" x14ac:dyDescent="0.15">
      <c r="G40091"/>
      <c r="H40091"/>
      <c r="I40091"/>
      <c r="J40091"/>
      <c r="K40091"/>
      <c r="L40091" s="172"/>
    </row>
    <row r="40092" spans="7:12" x14ac:dyDescent="0.15">
      <c r="G40092"/>
      <c r="H40092"/>
      <c r="I40092"/>
      <c r="J40092"/>
      <c r="K40092"/>
      <c r="L40092" s="172"/>
    </row>
    <row r="40093" spans="7:12" x14ac:dyDescent="0.15">
      <c r="G40093"/>
      <c r="H40093"/>
      <c r="I40093"/>
      <c r="J40093"/>
      <c r="K40093"/>
      <c r="L40093" s="172"/>
    </row>
    <row r="40094" spans="7:12" x14ac:dyDescent="0.15">
      <c r="G40094"/>
      <c r="H40094"/>
      <c r="I40094"/>
      <c r="J40094"/>
      <c r="K40094"/>
      <c r="L40094" s="172"/>
    </row>
    <row r="40095" spans="7:12" x14ac:dyDescent="0.15">
      <c r="G40095"/>
      <c r="H40095"/>
      <c r="I40095"/>
      <c r="J40095"/>
      <c r="K40095"/>
      <c r="L40095" s="172"/>
    </row>
    <row r="40096" spans="7:12" x14ac:dyDescent="0.15">
      <c r="G40096"/>
      <c r="H40096"/>
      <c r="I40096"/>
      <c r="J40096"/>
      <c r="K40096"/>
      <c r="L40096" s="172"/>
    </row>
    <row r="40097" spans="7:12" x14ac:dyDescent="0.15">
      <c r="G40097"/>
      <c r="H40097"/>
      <c r="I40097"/>
      <c r="J40097"/>
      <c r="K40097"/>
      <c r="L40097" s="172"/>
    </row>
    <row r="40098" spans="7:12" x14ac:dyDescent="0.15">
      <c r="G40098"/>
      <c r="H40098"/>
      <c r="I40098"/>
      <c r="J40098"/>
      <c r="K40098"/>
      <c r="L40098" s="172"/>
    </row>
    <row r="40099" spans="7:12" x14ac:dyDescent="0.15">
      <c r="G40099"/>
      <c r="H40099"/>
      <c r="I40099"/>
      <c r="J40099"/>
      <c r="K40099"/>
      <c r="L40099" s="172"/>
    </row>
    <row r="40100" spans="7:12" x14ac:dyDescent="0.15">
      <c r="G40100"/>
      <c r="H40100"/>
      <c r="I40100"/>
      <c r="J40100"/>
      <c r="K40100"/>
      <c r="L40100" s="172"/>
    </row>
    <row r="40101" spans="7:12" x14ac:dyDescent="0.15">
      <c r="G40101"/>
      <c r="H40101"/>
      <c r="I40101"/>
      <c r="J40101"/>
      <c r="K40101"/>
      <c r="L40101" s="172"/>
    </row>
    <row r="40102" spans="7:12" x14ac:dyDescent="0.15">
      <c r="G40102"/>
      <c r="H40102"/>
      <c r="I40102"/>
      <c r="J40102"/>
      <c r="K40102"/>
      <c r="L40102" s="172"/>
    </row>
    <row r="40103" spans="7:12" x14ac:dyDescent="0.15">
      <c r="G40103"/>
      <c r="H40103"/>
      <c r="I40103"/>
      <c r="J40103"/>
      <c r="K40103"/>
      <c r="L40103" s="172"/>
    </row>
    <row r="40104" spans="7:12" x14ac:dyDescent="0.15">
      <c r="G40104"/>
      <c r="H40104"/>
      <c r="I40104"/>
      <c r="J40104"/>
      <c r="K40104"/>
      <c r="L40104" s="172"/>
    </row>
    <row r="40105" spans="7:12" x14ac:dyDescent="0.15">
      <c r="G40105"/>
      <c r="H40105"/>
      <c r="I40105"/>
      <c r="J40105"/>
      <c r="K40105"/>
      <c r="L40105" s="172"/>
    </row>
    <row r="40106" spans="7:12" x14ac:dyDescent="0.15">
      <c r="G40106"/>
      <c r="H40106"/>
      <c r="I40106"/>
      <c r="J40106"/>
      <c r="K40106"/>
      <c r="L40106" s="172"/>
    </row>
    <row r="40107" spans="7:12" x14ac:dyDescent="0.15">
      <c r="G40107"/>
      <c r="H40107"/>
      <c r="I40107"/>
      <c r="J40107"/>
      <c r="K40107"/>
      <c r="L40107" s="172"/>
    </row>
    <row r="40108" spans="7:12" x14ac:dyDescent="0.15">
      <c r="G40108"/>
      <c r="H40108"/>
      <c r="I40108"/>
      <c r="J40108"/>
      <c r="K40108"/>
      <c r="L40108" s="172"/>
    </row>
    <row r="40109" spans="7:12" x14ac:dyDescent="0.15">
      <c r="G40109"/>
      <c r="H40109"/>
      <c r="I40109"/>
      <c r="J40109"/>
      <c r="K40109"/>
      <c r="L40109" s="172"/>
    </row>
    <row r="40110" spans="7:12" x14ac:dyDescent="0.15">
      <c r="G40110"/>
      <c r="H40110"/>
      <c r="I40110"/>
      <c r="J40110"/>
      <c r="K40110"/>
      <c r="L40110" s="172"/>
    </row>
    <row r="40111" spans="7:12" x14ac:dyDescent="0.15">
      <c r="G40111"/>
      <c r="H40111"/>
      <c r="I40111"/>
      <c r="J40111"/>
      <c r="K40111"/>
      <c r="L40111" s="172"/>
    </row>
    <row r="40112" spans="7:12" x14ac:dyDescent="0.15">
      <c r="G40112"/>
      <c r="H40112"/>
      <c r="I40112"/>
      <c r="J40112"/>
      <c r="K40112"/>
      <c r="L40112" s="172"/>
    </row>
    <row r="40113" spans="7:12" x14ac:dyDescent="0.15">
      <c r="G40113"/>
      <c r="H40113"/>
      <c r="I40113"/>
      <c r="J40113"/>
      <c r="K40113"/>
      <c r="L40113" s="172"/>
    </row>
    <row r="40114" spans="7:12" x14ac:dyDescent="0.15">
      <c r="G40114"/>
      <c r="H40114"/>
      <c r="I40114"/>
      <c r="J40114"/>
      <c r="K40114"/>
      <c r="L40114" s="172"/>
    </row>
    <row r="40115" spans="7:12" x14ac:dyDescent="0.15">
      <c r="G40115"/>
      <c r="H40115"/>
      <c r="I40115"/>
      <c r="J40115"/>
      <c r="K40115"/>
      <c r="L40115" s="172"/>
    </row>
    <row r="40116" spans="7:12" x14ac:dyDescent="0.15">
      <c r="G40116"/>
      <c r="H40116"/>
      <c r="I40116"/>
      <c r="J40116"/>
      <c r="K40116"/>
      <c r="L40116" s="172"/>
    </row>
    <row r="40117" spans="7:12" x14ac:dyDescent="0.15">
      <c r="G40117"/>
      <c r="H40117"/>
      <c r="I40117"/>
      <c r="J40117"/>
      <c r="K40117"/>
      <c r="L40117" s="172"/>
    </row>
    <row r="40118" spans="7:12" x14ac:dyDescent="0.15">
      <c r="G40118"/>
      <c r="H40118"/>
      <c r="I40118"/>
      <c r="J40118"/>
      <c r="K40118"/>
      <c r="L40118" s="172"/>
    </row>
    <row r="40119" spans="7:12" x14ac:dyDescent="0.15">
      <c r="G40119"/>
      <c r="H40119"/>
      <c r="I40119"/>
      <c r="J40119"/>
      <c r="K40119"/>
      <c r="L40119" s="172"/>
    </row>
    <row r="40120" spans="7:12" x14ac:dyDescent="0.15">
      <c r="G40120"/>
      <c r="H40120"/>
      <c r="I40120"/>
      <c r="J40120"/>
      <c r="K40120"/>
      <c r="L40120" s="172"/>
    </row>
    <row r="40121" spans="7:12" x14ac:dyDescent="0.15">
      <c r="G40121"/>
      <c r="H40121"/>
      <c r="I40121"/>
      <c r="J40121"/>
      <c r="K40121"/>
      <c r="L40121" s="172"/>
    </row>
    <row r="40122" spans="7:12" x14ac:dyDescent="0.15">
      <c r="G40122"/>
      <c r="H40122"/>
      <c r="I40122"/>
      <c r="J40122"/>
      <c r="K40122"/>
      <c r="L40122" s="172"/>
    </row>
    <row r="40123" spans="7:12" x14ac:dyDescent="0.15">
      <c r="G40123"/>
      <c r="H40123"/>
      <c r="I40123"/>
      <c r="J40123"/>
      <c r="K40123"/>
      <c r="L40123" s="172"/>
    </row>
    <row r="40124" spans="7:12" x14ac:dyDescent="0.15">
      <c r="G40124"/>
      <c r="H40124"/>
      <c r="I40124"/>
      <c r="J40124"/>
      <c r="K40124"/>
      <c r="L40124" s="172"/>
    </row>
    <row r="40125" spans="7:12" x14ac:dyDescent="0.15">
      <c r="G40125"/>
      <c r="H40125"/>
      <c r="I40125"/>
      <c r="J40125"/>
      <c r="K40125"/>
      <c r="L40125" s="172"/>
    </row>
    <row r="40126" spans="7:12" x14ac:dyDescent="0.15">
      <c r="G40126"/>
      <c r="H40126"/>
      <c r="I40126"/>
      <c r="J40126"/>
      <c r="K40126"/>
      <c r="L40126" s="172"/>
    </row>
    <row r="40127" spans="7:12" x14ac:dyDescent="0.15">
      <c r="G40127"/>
      <c r="H40127"/>
      <c r="I40127"/>
      <c r="J40127"/>
      <c r="K40127"/>
      <c r="L40127" s="172"/>
    </row>
    <row r="40128" spans="7:12" x14ac:dyDescent="0.15">
      <c r="G40128"/>
      <c r="H40128"/>
      <c r="I40128"/>
      <c r="J40128"/>
      <c r="K40128"/>
      <c r="L40128" s="172"/>
    </row>
    <row r="40129" spans="7:12" x14ac:dyDescent="0.15">
      <c r="G40129"/>
      <c r="H40129"/>
      <c r="I40129"/>
      <c r="J40129"/>
      <c r="K40129"/>
      <c r="L40129" s="172"/>
    </row>
    <row r="40130" spans="7:12" x14ac:dyDescent="0.15">
      <c r="G40130"/>
      <c r="H40130"/>
      <c r="I40130"/>
      <c r="J40130"/>
      <c r="K40130"/>
      <c r="L40130" s="172"/>
    </row>
    <row r="40131" spans="7:12" x14ac:dyDescent="0.15">
      <c r="G40131"/>
      <c r="H40131"/>
      <c r="I40131"/>
      <c r="J40131"/>
      <c r="K40131"/>
      <c r="L40131" s="172"/>
    </row>
    <row r="40132" spans="7:12" x14ac:dyDescent="0.15">
      <c r="G40132"/>
      <c r="H40132"/>
      <c r="I40132"/>
      <c r="J40132"/>
      <c r="K40132"/>
      <c r="L40132" s="172"/>
    </row>
    <row r="40133" spans="7:12" x14ac:dyDescent="0.15">
      <c r="G40133"/>
      <c r="H40133"/>
      <c r="I40133"/>
      <c r="J40133"/>
      <c r="K40133"/>
      <c r="L40133" s="172"/>
    </row>
    <row r="40134" spans="7:12" x14ac:dyDescent="0.15">
      <c r="G40134"/>
      <c r="H40134"/>
      <c r="I40134"/>
      <c r="J40134"/>
      <c r="K40134"/>
      <c r="L40134" s="172"/>
    </row>
    <row r="40135" spans="7:12" x14ac:dyDescent="0.15">
      <c r="G40135"/>
      <c r="H40135"/>
      <c r="I40135"/>
      <c r="J40135"/>
      <c r="K40135"/>
      <c r="L40135" s="172"/>
    </row>
    <row r="40136" spans="7:12" x14ac:dyDescent="0.15">
      <c r="G40136"/>
      <c r="H40136"/>
      <c r="I40136"/>
      <c r="J40136"/>
      <c r="K40136"/>
      <c r="L40136" s="172"/>
    </row>
    <row r="40137" spans="7:12" x14ac:dyDescent="0.15">
      <c r="G40137"/>
      <c r="H40137"/>
      <c r="I40137"/>
      <c r="J40137"/>
      <c r="K40137"/>
      <c r="L40137" s="172"/>
    </row>
    <row r="40138" spans="7:12" x14ac:dyDescent="0.15">
      <c r="G40138"/>
      <c r="H40138"/>
      <c r="I40138"/>
      <c r="J40138"/>
      <c r="K40138"/>
      <c r="L40138" s="172"/>
    </row>
    <row r="40139" spans="7:12" x14ac:dyDescent="0.15">
      <c r="G40139"/>
      <c r="H40139"/>
      <c r="I40139"/>
      <c r="J40139"/>
      <c r="K40139"/>
      <c r="L40139" s="172"/>
    </row>
    <row r="40140" spans="7:12" x14ac:dyDescent="0.15">
      <c r="G40140"/>
      <c r="H40140"/>
      <c r="I40140"/>
      <c r="J40140"/>
      <c r="K40140"/>
      <c r="L40140" s="172"/>
    </row>
    <row r="40141" spans="7:12" x14ac:dyDescent="0.15">
      <c r="G40141"/>
      <c r="H40141"/>
      <c r="I40141"/>
      <c r="J40141"/>
      <c r="K40141"/>
      <c r="L40141" s="172"/>
    </row>
    <row r="40142" spans="7:12" x14ac:dyDescent="0.15">
      <c r="G40142"/>
      <c r="H40142"/>
      <c r="I40142"/>
      <c r="J40142"/>
      <c r="K40142"/>
      <c r="L40142" s="172"/>
    </row>
    <row r="40143" spans="7:12" x14ac:dyDescent="0.15">
      <c r="G40143"/>
      <c r="H40143"/>
      <c r="I40143"/>
      <c r="J40143"/>
      <c r="K40143"/>
      <c r="L40143" s="172"/>
    </row>
    <row r="40144" spans="7:12" x14ac:dyDescent="0.15">
      <c r="G40144"/>
      <c r="H40144"/>
      <c r="I40144"/>
      <c r="J40144"/>
      <c r="K40144"/>
      <c r="L40144" s="172"/>
    </row>
    <row r="40145" spans="7:12" x14ac:dyDescent="0.15">
      <c r="G40145"/>
      <c r="H40145"/>
      <c r="I40145"/>
      <c r="J40145"/>
      <c r="K40145"/>
      <c r="L40145" s="172"/>
    </row>
    <row r="40146" spans="7:12" x14ac:dyDescent="0.15">
      <c r="G40146"/>
      <c r="H40146"/>
      <c r="I40146"/>
      <c r="J40146"/>
      <c r="K40146"/>
      <c r="L40146" s="172"/>
    </row>
    <row r="40147" spans="7:12" x14ac:dyDescent="0.15">
      <c r="G40147"/>
      <c r="H40147"/>
      <c r="I40147"/>
      <c r="J40147"/>
      <c r="K40147"/>
      <c r="L40147" s="172"/>
    </row>
    <row r="40148" spans="7:12" x14ac:dyDescent="0.15">
      <c r="G40148"/>
      <c r="H40148"/>
      <c r="I40148"/>
      <c r="J40148"/>
      <c r="K40148"/>
      <c r="L40148" s="172"/>
    </row>
    <row r="40149" spans="7:12" x14ac:dyDescent="0.15">
      <c r="G40149"/>
      <c r="H40149"/>
      <c r="I40149"/>
      <c r="J40149"/>
      <c r="K40149"/>
      <c r="L40149" s="172"/>
    </row>
    <row r="40150" spans="7:12" x14ac:dyDescent="0.15">
      <c r="G40150"/>
      <c r="H40150"/>
      <c r="I40150"/>
      <c r="J40150"/>
      <c r="K40150"/>
      <c r="L40150" s="172"/>
    </row>
    <row r="40151" spans="7:12" x14ac:dyDescent="0.15">
      <c r="G40151"/>
      <c r="H40151"/>
      <c r="I40151"/>
      <c r="J40151"/>
      <c r="K40151"/>
      <c r="L40151" s="172"/>
    </row>
    <row r="40152" spans="7:12" x14ac:dyDescent="0.15">
      <c r="G40152"/>
      <c r="H40152"/>
      <c r="I40152"/>
      <c r="J40152"/>
      <c r="K40152"/>
      <c r="L40152" s="172"/>
    </row>
    <row r="40153" spans="7:12" x14ac:dyDescent="0.15">
      <c r="G40153"/>
      <c r="H40153"/>
      <c r="I40153"/>
      <c r="J40153"/>
      <c r="K40153"/>
      <c r="L40153" s="172"/>
    </row>
    <row r="40154" spans="7:12" x14ac:dyDescent="0.15">
      <c r="G40154"/>
      <c r="H40154"/>
      <c r="I40154"/>
      <c r="J40154"/>
      <c r="K40154"/>
      <c r="L40154" s="172"/>
    </row>
    <row r="40155" spans="7:12" x14ac:dyDescent="0.15">
      <c r="G40155"/>
      <c r="H40155"/>
      <c r="I40155"/>
      <c r="J40155"/>
      <c r="K40155"/>
      <c r="L40155" s="172"/>
    </row>
    <row r="40156" spans="7:12" x14ac:dyDescent="0.15">
      <c r="G40156"/>
      <c r="H40156"/>
      <c r="I40156"/>
      <c r="J40156"/>
      <c r="K40156"/>
      <c r="L40156" s="172"/>
    </row>
    <row r="40157" spans="7:12" x14ac:dyDescent="0.15">
      <c r="G40157"/>
      <c r="H40157"/>
      <c r="I40157"/>
      <c r="J40157"/>
      <c r="K40157"/>
      <c r="L40157" s="172"/>
    </row>
    <row r="40158" spans="7:12" x14ac:dyDescent="0.15">
      <c r="G40158"/>
      <c r="H40158"/>
      <c r="I40158"/>
      <c r="J40158"/>
      <c r="K40158"/>
      <c r="L40158" s="172"/>
    </row>
    <row r="40159" spans="7:12" x14ac:dyDescent="0.15">
      <c r="G40159"/>
      <c r="H40159"/>
      <c r="I40159"/>
      <c r="J40159"/>
      <c r="K40159"/>
      <c r="L40159" s="172"/>
    </row>
    <row r="40160" spans="7:12" x14ac:dyDescent="0.15">
      <c r="G40160"/>
      <c r="H40160"/>
      <c r="I40160"/>
      <c r="J40160"/>
      <c r="K40160"/>
      <c r="L40160" s="172"/>
    </row>
    <row r="40161" spans="7:12" x14ac:dyDescent="0.15">
      <c r="G40161"/>
      <c r="H40161"/>
      <c r="I40161"/>
      <c r="J40161"/>
      <c r="K40161"/>
      <c r="L40161" s="172"/>
    </row>
    <row r="40162" spans="7:12" x14ac:dyDescent="0.15">
      <c r="G40162"/>
      <c r="H40162"/>
      <c r="I40162"/>
      <c r="J40162"/>
      <c r="K40162"/>
      <c r="L40162" s="172"/>
    </row>
    <row r="40163" spans="7:12" x14ac:dyDescent="0.15">
      <c r="G40163"/>
      <c r="H40163"/>
      <c r="I40163"/>
      <c r="J40163"/>
      <c r="K40163"/>
      <c r="L40163" s="172"/>
    </row>
    <row r="40164" spans="7:12" x14ac:dyDescent="0.15">
      <c r="G40164"/>
      <c r="H40164"/>
      <c r="I40164"/>
      <c r="J40164"/>
      <c r="K40164"/>
      <c r="L40164" s="172"/>
    </row>
    <row r="40165" spans="7:12" x14ac:dyDescent="0.15">
      <c r="G40165"/>
      <c r="H40165"/>
      <c r="I40165"/>
      <c r="J40165"/>
      <c r="K40165"/>
      <c r="L40165" s="172"/>
    </row>
    <row r="40166" spans="7:12" x14ac:dyDescent="0.15">
      <c r="G40166"/>
      <c r="H40166"/>
      <c r="I40166"/>
      <c r="J40166"/>
      <c r="K40166"/>
      <c r="L40166" s="172"/>
    </row>
    <row r="40167" spans="7:12" x14ac:dyDescent="0.15">
      <c r="G40167"/>
      <c r="H40167"/>
      <c r="I40167"/>
      <c r="J40167"/>
      <c r="K40167"/>
      <c r="L40167" s="172"/>
    </row>
    <row r="40168" spans="7:12" x14ac:dyDescent="0.15">
      <c r="G40168"/>
      <c r="H40168"/>
      <c r="I40168"/>
      <c r="J40168"/>
      <c r="K40168"/>
      <c r="L40168" s="172"/>
    </row>
    <row r="40169" spans="7:12" x14ac:dyDescent="0.15">
      <c r="G40169"/>
      <c r="H40169"/>
      <c r="I40169"/>
      <c r="J40169"/>
      <c r="K40169"/>
      <c r="L40169" s="172"/>
    </row>
    <row r="40170" spans="7:12" x14ac:dyDescent="0.15">
      <c r="G40170"/>
      <c r="H40170"/>
      <c r="I40170"/>
      <c r="J40170"/>
      <c r="K40170"/>
      <c r="L40170" s="172"/>
    </row>
    <row r="40171" spans="7:12" x14ac:dyDescent="0.15">
      <c r="G40171"/>
      <c r="H40171"/>
      <c r="I40171"/>
      <c r="J40171"/>
      <c r="K40171"/>
      <c r="L40171" s="172"/>
    </row>
    <row r="40172" spans="7:12" x14ac:dyDescent="0.15">
      <c r="G40172"/>
      <c r="H40172"/>
      <c r="I40172"/>
      <c r="J40172"/>
      <c r="K40172"/>
      <c r="L40172" s="172"/>
    </row>
    <row r="40173" spans="7:12" x14ac:dyDescent="0.15">
      <c r="G40173"/>
      <c r="H40173"/>
      <c r="I40173"/>
      <c r="J40173"/>
      <c r="K40173"/>
      <c r="L40173" s="172"/>
    </row>
    <row r="40174" spans="7:12" x14ac:dyDescent="0.15">
      <c r="G40174"/>
      <c r="H40174"/>
      <c r="I40174"/>
      <c r="J40174"/>
      <c r="K40174"/>
      <c r="L40174" s="172"/>
    </row>
    <row r="40175" spans="7:12" x14ac:dyDescent="0.15">
      <c r="G40175"/>
      <c r="H40175"/>
      <c r="I40175"/>
      <c r="J40175"/>
      <c r="K40175"/>
      <c r="L40175" s="172"/>
    </row>
    <row r="40176" spans="7:12" x14ac:dyDescent="0.15">
      <c r="G40176"/>
      <c r="H40176"/>
      <c r="I40176"/>
      <c r="J40176"/>
      <c r="K40176"/>
      <c r="L40176" s="172"/>
    </row>
    <row r="40177" spans="7:12" x14ac:dyDescent="0.15">
      <c r="G40177"/>
      <c r="H40177"/>
      <c r="I40177"/>
      <c r="J40177"/>
      <c r="K40177"/>
      <c r="L40177" s="172"/>
    </row>
    <row r="40178" spans="7:12" x14ac:dyDescent="0.15">
      <c r="G40178"/>
      <c r="H40178"/>
      <c r="I40178"/>
      <c r="J40178"/>
      <c r="K40178"/>
      <c r="L40178" s="172"/>
    </row>
    <row r="40179" spans="7:12" x14ac:dyDescent="0.15">
      <c r="G40179"/>
      <c r="H40179"/>
      <c r="I40179"/>
      <c r="J40179"/>
      <c r="K40179"/>
      <c r="L40179" s="172"/>
    </row>
    <row r="40180" spans="7:12" x14ac:dyDescent="0.15">
      <c r="G40180"/>
      <c r="H40180"/>
      <c r="I40180"/>
      <c r="J40180"/>
      <c r="K40180"/>
      <c r="L40180" s="172"/>
    </row>
    <row r="40181" spans="7:12" x14ac:dyDescent="0.15">
      <c r="G40181"/>
      <c r="H40181"/>
      <c r="I40181"/>
      <c r="J40181"/>
      <c r="K40181"/>
      <c r="L40181" s="172"/>
    </row>
    <row r="40182" spans="7:12" x14ac:dyDescent="0.15">
      <c r="G40182"/>
      <c r="H40182"/>
      <c r="I40182"/>
      <c r="J40182"/>
      <c r="K40182"/>
      <c r="L40182" s="172"/>
    </row>
    <row r="40183" spans="7:12" x14ac:dyDescent="0.15">
      <c r="G40183"/>
      <c r="H40183"/>
      <c r="I40183"/>
      <c r="J40183"/>
      <c r="K40183"/>
      <c r="L40183" s="172"/>
    </row>
    <row r="40184" spans="7:12" x14ac:dyDescent="0.15">
      <c r="G40184"/>
      <c r="H40184"/>
      <c r="I40184"/>
      <c r="J40184"/>
      <c r="K40184"/>
      <c r="L40184" s="172"/>
    </row>
    <row r="40185" spans="7:12" x14ac:dyDescent="0.15">
      <c r="G40185"/>
      <c r="H40185"/>
      <c r="I40185"/>
      <c r="J40185"/>
      <c r="K40185"/>
      <c r="L40185" s="172"/>
    </row>
    <row r="40186" spans="7:12" x14ac:dyDescent="0.15">
      <c r="G40186"/>
      <c r="H40186"/>
      <c r="I40186"/>
      <c r="J40186"/>
      <c r="K40186"/>
      <c r="L40186" s="172"/>
    </row>
    <row r="40187" spans="7:12" x14ac:dyDescent="0.15">
      <c r="G40187"/>
      <c r="H40187"/>
      <c r="I40187"/>
      <c r="J40187"/>
      <c r="K40187"/>
      <c r="L40187" s="172"/>
    </row>
    <row r="40188" spans="7:12" x14ac:dyDescent="0.15">
      <c r="G40188"/>
      <c r="H40188"/>
      <c r="I40188"/>
      <c r="J40188"/>
      <c r="K40188"/>
      <c r="L40188" s="172"/>
    </row>
    <row r="40189" spans="7:12" x14ac:dyDescent="0.15">
      <c r="G40189"/>
      <c r="H40189"/>
      <c r="I40189"/>
      <c r="J40189"/>
      <c r="K40189"/>
      <c r="L40189" s="172"/>
    </row>
    <row r="40190" spans="7:12" x14ac:dyDescent="0.15">
      <c r="G40190"/>
      <c r="H40190"/>
      <c r="I40190"/>
      <c r="J40190"/>
      <c r="K40190"/>
      <c r="L40190" s="172"/>
    </row>
    <row r="40191" spans="7:12" x14ac:dyDescent="0.15">
      <c r="G40191"/>
      <c r="H40191"/>
      <c r="I40191"/>
      <c r="J40191"/>
      <c r="K40191"/>
      <c r="L40191" s="172"/>
    </row>
    <row r="40192" spans="7:12" x14ac:dyDescent="0.15">
      <c r="G40192"/>
      <c r="H40192"/>
      <c r="I40192"/>
      <c r="J40192"/>
      <c r="K40192"/>
      <c r="L40192" s="172"/>
    </row>
    <row r="40193" spans="7:12" x14ac:dyDescent="0.15">
      <c r="G40193"/>
      <c r="H40193"/>
      <c r="I40193"/>
      <c r="J40193"/>
      <c r="K40193"/>
      <c r="L40193" s="172"/>
    </row>
    <row r="40194" spans="7:12" x14ac:dyDescent="0.15">
      <c r="G40194"/>
      <c r="H40194"/>
      <c r="I40194"/>
      <c r="J40194"/>
      <c r="K40194"/>
      <c r="L40194" s="172"/>
    </row>
    <row r="40195" spans="7:12" x14ac:dyDescent="0.15">
      <c r="G40195"/>
      <c r="H40195"/>
      <c r="I40195"/>
      <c r="J40195"/>
      <c r="K40195"/>
      <c r="L40195" s="172"/>
    </row>
    <row r="40196" spans="7:12" x14ac:dyDescent="0.15">
      <c r="G40196"/>
      <c r="H40196"/>
      <c r="I40196"/>
      <c r="J40196"/>
      <c r="K40196"/>
      <c r="L40196" s="172"/>
    </row>
    <row r="40197" spans="7:12" x14ac:dyDescent="0.15">
      <c r="G40197"/>
      <c r="H40197"/>
      <c r="I40197"/>
      <c r="J40197"/>
      <c r="K40197"/>
      <c r="L40197" s="172"/>
    </row>
    <row r="40198" spans="7:12" x14ac:dyDescent="0.15">
      <c r="G40198"/>
      <c r="H40198"/>
      <c r="I40198"/>
      <c r="J40198"/>
      <c r="K40198"/>
      <c r="L40198" s="172"/>
    </row>
    <row r="40199" spans="7:12" x14ac:dyDescent="0.15">
      <c r="G40199"/>
      <c r="H40199"/>
      <c r="I40199"/>
      <c r="J40199"/>
      <c r="K40199"/>
      <c r="L40199" s="172"/>
    </row>
    <row r="40200" spans="7:12" x14ac:dyDescent="0.15">
      <c r="G40200"/>
      <c r="H40200"/>
      <c r="I40200"/>
      <c r="J40200"/>
      <c r="K40200"/>
      <c r="L40200" s="172"/>
    </row>
    <row r="40201" spans="7:12" x14ac:dyDescent="0.15">
      <c r="G40201"/>
      <c r="H40201"/>
      <c r="I40201"/>
      <c r="J40201"/>
      <c r="K40201"/>
      <c r="L40201" s="172"/>
    </row>
    <row r="40202" spans="7:12" x14ac:dyDescent="0.15">
      <c r="G40202"/>
      <c r="H40202"/>
      <c r="I40202"/>
      <c r="J40202"/>
      <c r="K40202"/>
      <c r="L40202" s="172"/>
    </row>
    <row r="40203" spans="7:12" x14ac:dyDescent="0.15">
      <c r="G40203"/>
      <c r="H40203"/>
      <c r="I40203"/>
      <c r="J40203"/>
      <c r="K40203"/>
      <c r="L40203" s="172"/>
    </row>
    <row r="40204" spans="7:12" x14ac:dyDescent="0.15">
      <c r="G40204"/>
      <c r="H40204"/>
      <c r="I40204"/>
      <c r="J40204"/>
      <c r="K40204"/>
      <c r="L40204" s="172"/>
    </row>
    <row r="40205" spans="7:12" x14ac:dyDescent="0.15">
      <c r="G40205"/>
      <c r="H40205"/>
      <c r="I40205"/>
      <c r="J40205"/>
      <c r="K40205"/>
      <c r="L40205" s="172"/>
    </row>
    <row r="40206" spans="7:12" x14ac:dyDescent="0.15">
      <c r="G40206"/>
      <c r="H40206"/>
      <c r="I40206"/>
      <c r="J40206"/>
      <c r="K40206"/>
      <c r="L40206" s="172"/>
    </row>
    <row r="40207" spans="7:12" x14ac:dyDescent="0.15">
      <c r="G40207"/>
      <c r="H40207"/>
      <c r="I40207"/>
      <c r="J40207"/>
      <c r="K40207"/>
      <c r="L40207" s="172"/>
    </row>
    <row r="40208" spans="7:12" x14ac:dyDescent="0.15">
      <c r="G40208"/>
      <c r="H40208"/>
      <c r="I40208"/>
      <c r="J40208"/>
      <c r="K40208"/>
      <c r="L40208" s="172"/>
    </row>
    <row r="40209" spans="7:12" x14ac:dyDescent="0.15">
      <c r="G40209"/>
      <c r="H40209"/>
      <c r="I40209"/>
      <c r="J40209"/>
      <c r="K40209"/>
      <c r="L40209" s="172"/>
    </row>
    <row r="40210" spans="7:12" x14ac:dyDescent="0.15">
      <c r="G40210"/>
      <c r="H40210"/>
      <c r="I40210"/>
      <c r="J40210"/>
      <c r="K40210"/>
      <c r="L40210" s="172"/>
    </row>
    <row r="40211" spans="7:12" x14ac:dyDescent="0.15">
      <c r="G40211"/>
      <c r="H40211"/>
      <c r="I40211"/>
      <c r="J40211"/>
      <c r="K40211"/>
      <c r="L40211" s="172"/>
    </row>
    <row r="40212" spans="7:12" x14ac:dyDescent="0.15">
      <c r="G40212"/>
      <c r="H40212"/>
      <c r="I40212"/>
      <c r="J40212"/>
      <c r="K40212"/>
      <c r="L40212" s="172"/>
    </row>
    <row r="40213" spans="7:12" x14ac:dyDescent="0.15">
      <c r="G40213"/>
      <c r="H40213"/>
      <c r="I40213"/>
      <c r="J40213"/>
      <c r="K40213"/>
      <c r="L40213" s="172"/>
    </row>
    <row r="40214" spans="7:12" x14ac:dyDescent="0.15">
      <c r="G40214"/>
      <c r="H40214"/>
      <c r="I40214"/>
      <c r="J40214"/>
      <c r="K40214"/>
      <c r="L40214" s="172"/>
    </row>
    <row r="40215" spans="7:12" x14ac:dyDescent="0.15">
      <c r="G40215"/>
      <c r="H40215"/>
      <c r="I40215"/>
      <c r="J40215"/>
      <c r="K40215"/>
      <c r="L40215" s="172"/>
    </row>
    <row r="40216" spans="7:12" x14ac:dyDescent="0.15">
      <c r="G40216"/>
      <c r="H40216"/>
      <c r="I40216"/>
      <c r="J40216"/>
      <c r="K40216"/>
      <c r="L40216" s="172"/>
    </row>
    <row r="40217" spans="7:12" x14ac:dyDescent="0.15">
      <c r="G40217"/>
      <c r="H40217"/>
      <c r="I40217"/>
      <c r="J40217"/>
      <c r="K40217"/>
      <c r="L40217" s="172"/>
    </row>
    <row r="40218" spans="7:12" x14ac:dyDescent="0.15">
      <c r="G40218"/>
      <c r="H40218"/>
      <c r="I40218"/>
      <c r="J40218"/>
      <c r="K40218"/>
      <c r="L40218" s="172"/>
    </row>
    <row r="40219" spans="7:12" x14ac:dyDescent="0.15">
      <c r="G40219"/>
      <c r="H40219"/>
      <c r="I40219"/>
      <c r="J40219"/>
      <c r="K40219"/>
      <c r="L40219" s="172"/>
    </row>
    <row r="40220" spans="7:12" x14ac:dyDescent="0.15">
      <c r="G40220"/>
      <c r="H40220"/>
      <c r="I40220"/>
      <c r="J40220"/>
      <c r="K40220"/>
      <c r="L40220" s="172"/>
    </row>
    <row r="40221" spans="7:12" x14ac:dyDescent="0.15">
      <c r="G40221"/>
      <c r="H40221"/>
      <c r="I40221"/>
      <c r="J40221"/>
      <c r="K40221"/>
      <c r="L40221" s="172"/>
    </row>
    <row r="40222" spans="7:12" x14ac:dyDescent="0.15">
      <c r="G40222"/>
      <c r="H40222"/>
      <c r="I40222"/>
      <c r="J40222"/>
      <c r="K40222"/>
      <c r="L40222" s="172"/>
    </row>
    <row r="40223" spans="7:12" x14ac:dyDescent="0.15">
      <c r="G40223"/>
      <c r="H40223"/>
      <c r="I40223"/>
      <c r="J40223"/>
      <c r="K40223"/>
      <c r="L40223" s="172"/>
    </row>
    <row r="40224" spans="7:12" x14ac:dyDescent="0.15">
      <c r="G40224"/>
      <c r="H40224"/>
      <c r="I40224"/>
      <c r="J40224"/>
      <c r="K40224"/>
      <c r="L40224" s="172"/>
    </row>
    <row r="40225" spans="7:12" x14ac:dyDescent="0.15">
      <c r="G40225"/>
      <c r="H40225"/>
      <c r="I40225"/>
      <c r="J40225"/>
      <c r="K40225"/>
      <c r="L40225" s="172"/>
    </row>
    <row r="40226" spans="7:12" x14ac:dyDescent="0.15">
      <c r="G40226"/>
      <c r="H40226"/>
      <c r="I40226"/>
      <c r="J40226"/>
      <c r="K40226"/>
      <c r="L40226" s="172"/>
    </row>
    <row r="40227" spans="7:12" x14ac:dyDescent="0.15">
      <c r="G40227"/>
      <c r="H40227"/>
      <c r="I40227"/>
      <c r="J40227"/>
      <c r="K40227"/>
      <c r="L40227" s="172"/>
    </row>
    <row r="40228" spans="7:12" x14ac:dyDescent="0.15">
      <c r="G40228"/>
      <c r="H40228"/>
      <c r="I40228"/>
      <c r="J40228"/>
      <c r="K40228"/>
      <c r="L40228" s="172"/>
    </row>
    <row r="40229" spans="7:12" x14ac:dyDescent="0.15">
      <c r="G40229"/>
      <c r="H40229"/>
      <c r="I40229"/>
      <c r="J40229"/>
      <c r="K40229"/>
      <c r="L40229" s="172"/>
    </row>
    <row r="40230" spans="7:12" x14ac:dyDescent="0.15">
      <c r="G40230"/>
      <c r="H40230"/>
      <c r="I40230"/>
      <c r="J40230"/>
      <c r="K40230"/>
      <c r="L40230" s="172"/>
    </row>
    <row r="40231" spans="7:12" x14ac:dyDescent="0.15">
      <c r="G40231"/>
      <c r="H40231"/>
      <c r="I40231"/>
      <c r="J40231"/>
      <c r="K40231"/>
      <c r="L40231" s="172"/>
    </row>
    <row r="40232" spans="7:12" x14ac:dyDescent="0.15">
      <c r="G40232"/>
      <c r="H40232"/>
      <c r="I40232"/>
      <c r="J40232"/>
      <c r="K40232"/>
      <c r="L40232" s="172"/>
    </row>
    <row r="40233" spans="7:12" x14ac:dyDescent="0.15">
      <c r="G40233"/>
      <c r="H40233"/>
      <c r="I40233"/>
      <c r="J40233"/>
      <c r="K40233"/>
      <c r="L40233" s="172"/>
    </row>
    <row r="40234" spans="7:12" x14ac:dyDescent="0.15">
      <c r="G40234"/>
      <c r="H40234"/>
      <c r="I40234"/>
      <c r="J40234"/>
      <c r="K40234"/>
      <c r="L40234" s="172"/>
    </row>
    <row r="40235" spans="7:12" x14ac:dyDescent="0.15">
      <c r="G40235"/>
      <c r="H40235"/>
      <c r="I40235"/>
      <c r="J40235"/>
      <c r="K40235"/>
      <c r="L40235" s="172"/>
    </row>
    <row r="40236" spans="7:12" x14ac:dyDescent="0.15">
      <c r="G40236"/>
      <c r="H40236"/>
      <c r="I40236"/>
      <c r="J40236"/>
      <c r="K40236"/>
      <c r="L40236" s="172"/>
    </row>
    <row r="40237" spans="7:12" x14ac:dyDescent="0.15">
      <c r="G40237"/>
      <c r="H40237"/>
      <c r="I40237"/>
      <c r="J40237"/>
      <c r="K40237"/>
      <c r="L40237" s="172"/>
    </row>
    <row r="40238" spans="7:12" x14ac:dyDescent="0.15">
      <c r="G40238"/>
      <c r="H40238"/>
      <c r="I40238"/>
      <c r="J40238"/>
      <c r="K40238"/>
      <c r="L40238" s="172"/>
    </row>
    <row r="40239" spans="7:12" x14ac:dyDescent="0.15">
      <c r="G40239"/>
      <c r="H40239"/>
      <c r="I40239"/>
      <c r="J40239"/>
      <c r="K40239"/>
      <c r="L40239" s="172"/>
    </row>
    <row r="40240" spans="7:12" x14ac:dyDescent="0.15">
      <c r="G40240"/>
      <c r="H40240"/>
      <c r="I40240"/>
      <c r="J40240"/>
      <c r="K40240"/>
      <c r="L40240" s="172"/>
    </row>
    <row r="40241" spans="7:12" x14ac:dyDescent="0.15">
      <c r="G40241"/>
      <c r="H40241"/>
      <c r="I40241"/>
      <c r="J40241"/>
      <c r="K40241"/>
      <c r="L40241" s="172"/>
    </row>
    <row r="40242" spans="7:12" x14ac:dyDescent="0.15">
      <c r="G40242"/>
      <c r="H40242"/>
      <c r="I40242"/>
      <c r="J40242"/>
      <c r="K40242"/>
      <c r="L40242" s="172"/>
    </row>
    <row r="40243" spans="7:12" x14ac:dyDescent="0.15">
      <c r="G40243"/>
      <c r="H40243"/>
      <c r="I40243"/>
      <c r="J40243"/>
      <c r="K40243"/>
      <c r="L40243" s="172"/>
    </row>
    <row r="40244" spans="7:12" x14ac:dyDescent="0.15">
      <c r="G40244"/>
      <c r="H40244"/>
      <c r="I40244"/>
      <c r="J40244"/>
      <c r="K40244"/>
      <c r="L40244" s="172"/>
    </row>
    <row r="40245" spans="7:12" x14ac:dyDescent="0.15">
      <c r="G40245"/>
      <c r="H40245"/>
      <c r="I40245"/>
      <c r="J40245"/>
      <c r="K40245"/>
      <c r="L40245" s="172"/>
    </row>
    <row r="40246" spans="7:12" x14ac:dyDescent="0.15">
      <c r="G40246"/>
      <c r="H40246"/>
      <c r="I40246"/>
      <c r="J40246"/>
      <c r="K40246"/>
      <c r="L40246" s="172"/>
    </row>
    <row r="40247" spans="7:12" x14ac:dyDescent="0.15">
      <c r="G40247"/>
      <c r="H40247"/>
      <c r="I40247"/>
      <c r="J40247"/>
      <c r="K40247"/>
      <c r="L40247" s="172"/>
    </row>
    <row r="40248" spans="7:12" x14ac:dyDescent="0.15">
      <c r="G40248"/>
      <c r="H40248"/>
      <c r="I40248"/>
      <c r="J40248"/>
      <c r="K40248"/>
      <c r="L40248" s="172"/>
    </row>
    <row r="40249" spans="7:12" x14ac:dyDescent="0.15">
      <c r="G40249"/>
      <c r="H40249"/>
      <c r="I40249"/>
      <c r="J40249"/>
      <c r="K40249"/>
      <c r="L40249" s="172"/>
    </row>
    <row r="40250" spans="7:12" x14ac:dyDescent="0.15">
      <c r="G40250"/>
      <c r="H40250"/>
      <c r="I40250"/>
      <c r="J40250"/>
      <c r="K40250"/>
      <c r="L40250" s="172"/>
    </row>
    <row r="40251" spans="7:12" x14ac:dyDescent="0.15">
      <c r="G40251"/>
      <c r="H40251"/>
      <c r="I40251"/>
      <c r="J40251"/>
      <c r="K40251"/>
      <c r="L40251" s="172"/>
    </row>
    <row r="40252" spans="7:12" x14ac:dyDescent="0.15">
      <c r="G40252"/>
      <c r="H40252"/>
      <c r="I40252"/>
      <c r="J40252"/>
      <c r="K40252"/>
      <c r="L40252" s="172"/>
    </row>
    <row r="40253" spans="7:12" x14ac:dyDescent="0.15">
      <c r="G40253"/>
      <c r="H40253"/>
      <c r="I40253"/>
      <c r="J40253"/>
      <c r="K40253"/>
      <c r="L40253" s="172"/>
    </row>
    <row r="40254" spans="7:12" x14ac:dyDescent="0.15">
      <c r="G40254"/>
      <c r="H40254"/>
      <c r="I40254"/>
      <c r="J40254"/>
      <c r="K40254"/>
      <c r="L40254" s="172"/>
    </row>
    <row r="40255" spans="7:12" x14ac:dyDescent="0.15">
      <c r="G40255"/>
      <c r="H40255"/>
      <c r="I40255"/>
      <c r="J40255"/>
      <c r="K40255"/>
      <c r="L40255" s="172"/>
    </row>
    <row r="40256" spans="7:12" x14ac:dyDescent="0.15">
      <c r="G40256"/>
      <c r="H40256"/>
      <c r="I40256"/>
      <c r="J40256"/>
      <c r="K40256"/>
      <c r="L40256" s="172"/>
    </row>
    <row r="40257" spans="7:12" x14ac:dyDescent="0.15">
      <c r="G40257"/>
      <c r="H40257"/>
      <c r="I40257"/>
      <c r="J40257"/>
      <c r="K40257"/>
      <c r="L40257" s="172"/>
    </row>
    <row r="40258" spans="7:12" x14ac:dyDescent="0.15">
      <c r="G40258"/>
      <c r="H40258"/>
      <c r="I40258"/>
      <c r="J40258"/>
      <c r="K40258"/>
      <c r="L40258" s="172"/>
    </row>
    <row r="40259" spans="7:12" x14ac:dyDescent="0.15">
      <c r="G40259"/>
      <c r="H40259"/>
      <c r="I40259"/>
      <c r="J40259"/>
      <c r="K40259"/>
      <c r="L40259" s="172"/>
    </row>
    <row r="40260" spans="7:12" x14ac:dyDescent="0.15">
      <c r="G40260"/>
      <c r="H40260"/>
      <c r="I40260"/>
      <c r="J40260"/>
      <c r="K40260"/>
      <c r="L40260" s="172"/>
    </row>
    <row r="40261" spans="7:12" x14ac:dyDescent="0.15">
      <c r="G40261"/>
      <c r="H40261"/>
      <c r="I40261"/>
      <c r="J40261"/>
      <c r="K40261"/>
      <c r="L40261" s="172"/>
    </row>
    <row r="40262" spans="7:12" x14ac:dyDescent="0.15">
      <c r="G40262"/>
      <c r="H40262"/>
      <c r="I40262"/>
      <c r="J40262"/>
      <c r="K40262"/>
      <c r="L40262" s="172"/>
    </row>
    <row r="40263" spans="7:12" x14ac:dyDescent="0.15">
      <c r="G40263"/>
      <c r="H40263"/>
      <c r="I40263"/>
      <c r="J40263"/>
      <c r="K40263"/>
      <c r="L40263" s="172"/>
    </row>
    <row r="40264" spans="7:12" x14ac:dyDescent="0.15">
      <c r="G40264"/>
      <c r="H40264"/>
      <c r="I40264"/>
      <c r="J40264"/>
      <c r="K40264"/>
      <c r="L40264" s="172"/>
    </row>
    <row r="40265" spans="7:12" x14ac:dyDescent="0.15">
      <c r="G40265"/>
      <c r="H40265"/>
      <c r="I40265"/>
      <c r="J40265"/>
      <c r="K40265"/>
      <c r="L40265" s="172"/>
    </row>
    <row r="40266" spans="7:12" x14ac:dyDescent="0.15">
      <c r="G40266"/>
      <c r="H40266"/>
      <c r="I40266"/>
      <c r="J40266"/>
      <c r="K40266"/>
      <c r="L40266" s="172"/>
    </row>
    <row r="40267" spans="7:12" x14ac:dyDescent="0.15">
      <c r="G40267"/>
      <c r="H40267"/>
      <c r="I40267"/>
      <c r="J40267"/>
      <c r="K40267"/>
      <c r="L40267" s="172"/>
    </row>
    <row r="40268" spans="7:12" x14ac:dyDescent="0.15">
      <c r="G40268"/>
      <c r="H40268"/>
      <c r="I40268"/>
      <c r="J40268"/>
      <c r="K40268"/>
      <c r="L40268" s="172"/>
    </row>
    <row r="40269" spans="7:12" x14ac:dyDescent="0.15">
      <c r="G40269"/>
      <c r="H40269"/>
      <c r="I40269"/>
      <c r="J40269"/>
      <c r="K40269"/>
      <c r="L40269" s="172"/>
    </row>
    <row r="40270" spans="7:12" x14ac:dyDescent="0.15">
      <c r="G40270"/>
      <c r="H40270"/>
      <c r="I40270"/>
      <c r="J40270"/>
      <c r="K40270"/>
      <c r="L40270" s="172"/>
    </row>
    <row r="40271" spans="7:12" x14ac:dyDescent="0.15">
      <c r="G40271"/>
      <c r="H40271"/>
      <c r="I40271"/>
      <c r="J40271"/>
      <c r="K40271"/>
      <c r="L40271" s="172"/>
    </row>
    <row r="40272" spans="7:12" x14ac:dyDescent="0.15">
      <c r="G40272"/>
      <c r="H40272"/>
      <c r="I40272"/>
      <c r="J40272"/>
      <c r="K40272"/>
      <c r="L40272" s="172"/>
    </row>
    <row r="40273" spans="7:12" x14ac:dyDescent="0.15">
      <c r="G40273"/>
      <c r="H40273"/>
      <c r="I40273"/>
      <c r="J40273"/>
      <c r="K40273"/>
      <c r="L40273" s="172"/>
    </row>
    <row r="40274" spans="7:12" x14ac:dyDescent="0.15">
      <c r="G40274"/>
      <c r="H40274"/>
      <c r="I40274"/>
      <c r="J40274"/>
      <c r="K40274"/>
      <c r="L40274" s="172"/>
    </row>
    <row r="40275" spans="7:12" x14ac:dyDescent="0.15">
      <c r="G40275"/>
      <c r="H40275"/>
      <c r="I40275"/>
      <c r="J40275"/>
      <c r="K40275"/>
      <c r="L40275" s="172"/>
    </row>
    <row r="40276" spans="7:12" x14ac:dyDescent="0.15">
      <c r="G40276"/>
      <c r="H40276"/>
      <c r="I40276"/>
      <c r="J40276"/>
      <c r="K40276"/>
      <c r="L40276" s="172"/>
    </row>
    <row r="40277" spans="7:12" x14ac:dyDescent="0.15">
      <c r="G40277"/>
      <c r="H40277"/>
      <c r="I40277"/>
      <c r="J40277"/>
      <c r="K40277"/>
      <c r="L40277" s="172"/>
    </row>
    <row r="40278" spans="7:12" x14ac:dyDescent="0.15">
      <c r="G40278"/>
      <c r="H40278"/>
      <c r="I40278"/>
      <c r="J40278"/>
      <c r="K40278"/>
      <c r="L40278" s="172"/>
    </row>
    <row r="40279" spans="7:12" x14ac:dyDescent="0.15">
      <c r="G40279"/>
      <c r="H40279"/>
      <c r="I40279"/>
      <c r="J40279"/>
      <c r="K40279"/>
      <c r="L40279" s="172"/>
    </row>
    <row r="40280" spans="7:12" x14ac:dyDescent="0.15">
      <c r="G40280"/>
      <c r="H40280"/>
      <c r="I40280"/>
      <c r="J40280"/>
      <c r="K40280"/>
      <c r="L40280" s="172"/>
    </row>
    <row r="40281" spans="7:12" x14ac:dyDescent="0.15">
      <c r="G40281"/>
      <c r="H40281"/>
      <c r="I40281"/>
      <c r="J40281"/>
      <c r="K40281"/>
      <c r="L40281" s="172"/>
    </row>
    <row r="40282" spans="7:12" x14ac:dyDescent="0.15">
      <c r="G40282"/>
      <c r="H40282"/>
      <c r="I40282"/>
      <c r="J40282"/>
      <c r="K40282"/>
      <c r="L40282" s="172"/>
    </row>
    <row r="40283" spans="7:12" x14ac:dyDescent="0.15">
      <c r="G40283"/>
      <c r="H40283"/>
      <c r="I40283"/>
      <c r="J40283"/>
      <c r="K40283"/>
      <c r="L40283" s="172"/>
    </row>
    <row r="40284" spans="7:12" x14ac:dyDescent="0.15">
      <c r="G40284"/>
      <c r="H40284"/>
      <c r="I40284"/>
      <c r="J40284"/>
      <c r="K40284"/>
      <c r="L40284" s="172"/>
    </row>
    <row r="40285" spans="7:12" x14ac:dyDescent="0.15">
      <c r="G40285"/>
      <c r="H40285"/>
      <c r="I40285"/>
      <c r="J40285"/>
      <c r="K40285"/>
      <c r="L40285" s="172"/>
    </row>
    <row r="40286" spans="7:12" x14ac:dyDescent="0.15">
      <c r="G40286"/>
      <c r="H40286"/>
      <c r="I40286"/>
      <c r="J40286"/>
      <c r="K40286"/>
      <c r="L40286" s="172"/>
    </row>
    <row r="40287" spans="7:12" x14ac:dyDescent="0.15">
      <c r="G40287"/>
      <c r="H40287"/>
      <c r="I40287"/>
      <c r="J40287"/>
      <c r="K40287"/>
      <c r="L40287" s="172"/>
    </row>
    <row r="40288" spans="7:12" x14ac:dyDescent="0.15">
      <c r="G40288"/>
      <c r="H40288"/>
      <c r="I40288"/>
      <c r="J40288"/>
      <c r="K40288"/>
      <c r="L40288" s="172"/>
    </row>
    <row r="40289" spans="7:12" x14ac:dyDescent="0.15">
      <c r="G40289"/>
      <c r="H40289"/>
      <c r="I40289"/>
      <c r="J40289"/>
      <c r="K40289"/>
      <c r="L40289" s="172"/>
    </row>
    <row r="40290" spans="7:12" x14ac:dyDescent="0.15">
      <c r="G40290"/>
      <c r="H40290"/>
      <c r="I40290"/>
      <c r="J40290"/>
      <c r="K40290"/>
      <c r="L40290" s="172"/>
    </row>
    <row r="40291" spans="7:12" x14ac:dyDescent="0.15">
      <c r="G40291"/>
      <c r="H40291"/>
      <c r="I40291"/>
      <c r="J40291"/>
      <c r="K40291"/>
      <c r="L40291" s="172"/>
    </row>
    <row r="40292" spans="7:12" x14ac:dyDescent="0.15">
      <c r="G40292"/>
      <c r="H40292"/>
      <c r="I40292"/>
      <c r="J40292"/>
      <c r="K40292"/>
      <c r="L40292" s="172"/>
    </row>
    <row r="40293" spans="7:12" x14ac:dyDescent="0.15">
      <c r="G40293"/>
      <c r="H40293"/>
      <c r="I40293"/>
      <c r="J40293"/>
      <c r="K40293"/>
      <c r="L40293" s="172"/>
    </row>
    <row r="40294" spans="7:12" x14ac:dyDescent="0.15">
      <c r="G40294"/>
      <c r="H40294"/>
      <c r="I40294"/>
      <c r="J40294"/>
      <c r="K40294"/>
      <c r="L40294" s="172"/>
    </row>
    <row r="40295" spans="7:12" x14ac:dyDescent="0.15">
      <c r="G40295"/>
      <c r="H40295"/>
      <c r="I40295"/>
      <c r="J40295"/>
      <c r="K40295"/>
      <c r="L40295" s="172"/>
    </row>
    <row r="40296" spans="7:12" x14ac:dyDescent="0.15">
      <c r="G40296"/>
      <c r="H40296"/>
      <c r="I40296"/>
      <c r="J40296"/>
      <c r="K40296"/>
      <c r="L40296" s="172"/>
    </row>
    <row r="40297" spans="7:12" x14ac:dyDescent="0.15">
      <c r="G40297"/>
      <c r="H40297"/>
      <c r="I40297"/>
      <c r="J40297"/>
      <c r="K40297"/>
      <c r="L40297" s="172"/>
    </row>
    <row r="40298" spans="7:12" x14ac:dyDescent="0.15">
      <c r="G40298"/>
      <c r="H40298"/>
      <c r="I40298"/>
      <c r="J40298"/>
      <c r="K40298"/>
      <c r="L40298" s="172"/>
    </row>
    <row r="40299" spans="7:12" x14ac:dyDescent="0.15">
      <c r="G40299"/>
      <c r="H40299"/>
      <c r="I40299"/>
      <c r="J40299"/>
      <c r="K40299"/>
      <c r="L40299" s="172"/>
    </row>
    <row r="40300" spans="7:12" x14ac:dyDescent="0.15">
      <c r="G40300"/>
      <c r="H40300"/>
      <c r="I40300"/>
      <c r="J40300"/>
      <c r="K40300"/>
      <c r="L40300" s="172"/>
    </row>
    <row r="40301" spans="7:12" x14ac:dyDescent="0.15">
      <c r="G40301"/>
      <c r="H40301"/>
      <c r="I40301"/>
      <c r="J40301"/>
      <c r="K40301"/>
      <c r="L40301" s="172"/>
    </row>
    <row r="40302" spans="7:12" x14ac:dyDescent="0.15">
      <c r="G40302"/>
      <c r="H40302"/>
      <c r="I40302"/>
      <c r="J40302"/>
      <c r="K40302"/>
      <c r="L40302" s="172"/>
    </row>
    <row r="40303" spans="7:12" x14ac:dyDescent="0.15">
      <c r="G40303"/>
      <c r="H40303"/>
      <c r="I40303"/>
      <c r="J40303"/>
      <c r="K40303"/>
      <c r="L40303" s="172"/>
    </row>
    <row r="40304" spans="7:12" x14ac:dyDescent="0.15">
      <c r="G40304"/>
      <c r="H40304"/>
      <c r="I40304"/>
      <c r="J40304"/>
      <c r="K40304"/>
      <c r="L40304" s="172"/>
    </row>
    <row r="40305" spans="7:12" x14ac:dyDescent="0.15">
      <c r="G40305"/>
      <c r="H40305"/>
      <c r="I40305"/>
      <c r="J40305"/>
      <c r="K40305"/>
      <c r="L40305" s="172"/>
    </row>
    <row r="40306" spans="7:12" x14ac:dyDescent="0.15">
      <c r="G40306"/>
      <c r="H40306"/>
      <c r="I40306"/>
      <c r="J40306"/>
      <c r="K40306"/>
      <c r="L40306" s="172"/>
    </row>
    <row r="40307" spans="7:12" x14ac:dyDescent="0.15">
      <c r="G40307"/>
      <c r="H40307"/>
      <c r="I40307"/>
      <c r="J40307"/>
      <c r="K40307"/>
      <c r="L40307" s="172"/>
    </row>
    <row r="40308" spans="7:12" x14ac:dyDescent="0.15">
      <c r="G40308"/>
      <c r="H40308"/>
      <c r="I40308"/>
      <c r="J40308"/>
      <c r="K40308"/>
      <c r="L40308" s="172"/>
    </row>
    <row r="40309" spans="7:12" x14ac:dyDescent="0.15">
      <c r="G40309"/>
      <c r="H40309"/>
      <c r="I40309"/>
      <c r="J40309"/>
      <c r="K40309"/>
      <c r="L40309" s="172"/>
    </row>
    <row r="40310" spans="7:12" x14ac:dyDescent="0.15">
      <c r="G40310"/>
      <c r="H40310"/>
      <c r="I40310"/>
      <c r="J40310"/>
      <c r="K40310"/>
      <c r="L40310" s="172"/>
    </row>
    <row r="40311" spans="7:12" x14ac:dyDescent="0.15">
      <c r="G40311"/>
      <c r="H40311"/>
      <c r="I40311"/>
      <c r="J40311"/>
      <c r="K40311"/>
      <c r="L40311" s="172"/>
    </row>
    <row r="40312" spans="7:12" x14ac:dyDescent="0.15">
      <c r="G40312"/>
      <c r="H40312"/>
      <c r="I40312"/>
      <c r="J40312"/>
      <c r="K40312"/>
      <c r="L40312" s="172"/>
    </row>
    <row r="40313" spans="7:12" x14ac:dyDescent="0.15">
      <c r="G40313"/>
      <c r="H40313"/>
      <c r="I40313"/>
      <c r="J40313"/>
      <c r="K40313"/>
      <c r="L40313" s="172"/>
    </row>
    <row r="40314" spans="7:12" x14ac:dyDescent="0.15">
      <c r="G40314"/>
      <c r="H40314"/>
      <c r="I40314"/>
      <c r="J40314"/>
      <c r="K40314"/>
      <c r="L40314" s="172"/>
    </row>
    <row r="40315" spans="7:12" x14ac:dyDescent="0.15">
      <c r="G40315"/>
      <c r="H40315"/>
      <c r="I40315"/>
      <c r="J40315"/>
      <c r="K40315"/>
      <c r="L40315" s="172"/>
    </row>
    <row r="40316" spans="7:12" x14ac:dyDescent="0.15">
      <c r="G40316"/>
      <c r="H40316"/>
      <c r="I40316"/>
      <c r="J40316"/>
      <c r="K40316"/>
      <c r="L40316" s="172"/>
    </row>
    <row r="40317" spans="7:12" x14ac:dyDescent="0.15">
      <c r="G40317"/>
      <c r="H40317"/>
      <c r="I40317"/>
      <c r="J40317"/>
      <c r="K40317"/>
      <c r="L40317" s="172"/>
    </row>
    <row r="40318" spans="7:12" x14ac:dyDescent="0.15">
      <c r="G40318"/>
      <c r="H40318"/>
      <c r="I40318"/>
      <c r="J40318"/>
      <c r="K40318"/>
      <c r="L40318" s="172"/>
    </row>
    <row r="40319" spans="7:12" x14ac:dyDescent="0.15">
      <c r="G40319"/>
      <c r="H40319"/>
      <c r="I40319"/>
      <c r="J40319"/>
      <c r="K40319"/>
      <c r="L40319" s="172"/>
    </row>
    <row r="40320" spans="7:12" x14ac:dyDescent="0.15">
      <c r="G40320"/>
      <c r="H40320"/>
      <c r="I40320"/>
      <c r="J40320"/>
      <c r="K40320"/>
      <c r="L40320" s="172"/>
    </row>
    <row r="40321" spans="7:12" x14ac:dyDescent="0.15">
      <c r="G40321"/>
      <c r="H40321"/>
      <c r="I40321"/>
      <c r="J40321"/>
      <c r="K40321"/>
      <c r="L40321" s="172"/>
    </row>
    <row r="40322" spans="7:12" x14ac:dyDescent="0.15">
      <c r="G40322"/>
      <c r="H40322"/>
      <c r="I40322"/>
      <c r="J40322"/>
      <c r="K40322"/>
      <c r="L40322" s="172"/>
    </row>
    <row r="40323" spans="7:12" x14ac:dyDescent="0.15">
      <c r="G40323"/>
      <c r="H40323"/>
      <c r="I40323"/>
      <c r="J40323"/>
      <c r="K40323"/>
      <c r="L40323" s="172"/>
    </row>
    <row r="40324" spans="7:12" x14ac:dyDescent="0.15">
      <c r="G40324"/>
      <c r="H40324"/>
      <c r="I40324"/>
      <c r="J40324"/>
      <c r="K40324"/>
      <c r="L40324" s="172"/>
    </row>
    <row r="40325" spans="7:12" x14ac:dyDescent="0.15">
      <c r="G40325"/>
      <c r="H40325"/>
      <c r="I40325"/>
      <c r="J40325"/>
      <c r="K40325"/>
      <c r="L40325" s="172"/>
    </row>
    <row r="40326" spans="7:12" x14ac:dyDescent="0.15">
      <c r="G40326"/>
      <c r="H40326"/>
      <c r="I40326"/>
      <c r="J40326"/>
      <c r="K40326"/>
      <c r="L40326" s="172"/>
    </row>
    <row r="40327" spans="7:12" x14ac:dyDescent="0.15">
      <c r="G40327"/>
      <c r="H40327"/>
      <c r="I40327"/>
      <c r="J40327"/>
      <c r="K40327"/>
      <c r="L40327" s="172"/>
    </row>
    <row r="40328" spans="7:12" x14ac:dyDescent="0.15">
      <c r="G40328"/>
      <c r="H40328"/>
      <c r="I40328"/>
      <c r="J40328"/>
      <c r="K40328"/>
      <c r="L40328" s="172"/>
    </row>
    <row r="40329" spans="7:12" x14ac:dyDescent="0.15">
      <c r="G40329"/>
      <c r="H40329"/>
      <c r="I40329"/>
      <c r="J40329"/>
      <c r="K40329"/>
      <c r="L40329" s="172"/>
    </row>
    <row r="40330" spans="7:12" x14ac:dyDescent="0.15">
      <c r="G40330"/>
      <c r="H40330"/>
      <c r="I40330"/>
      <c r="J40330"/>
      <c r="K40330"/>
      <c r="L40330" s="172"/>
    </row>
    <row r="40331" spans="7:12" x14ac:dyDescent="0.15">
      <c r="G40331"/>
      <c r="H40331"/>
      <c r="I40331"/>
      <c r="J40331"/>
      <c r="K40331"/>
      <c r="L40331" s="172"/>
    </row>
    <row r="40332" spans="7:12" x14ac:dyDescent="0.15">
      <c r="G40332"/>
      <c r="H40332"/>
      <c r="I40332"/>
      <c r="J40332"/>
      <c r="K40332"/>
      <c r="L40332" s="172"/>
    </row>
    <row r="40333" spans="7:12" x14ac:dyDescent="0.15">
      <c r="G40333"/>
      <c r="H40333"/>
      <c r="I40333"/>
      <c r="J40333"/>
      <c r="K40333"/>
      <c r="L40333" s="172"/>
    </row>
    <row r="40334" spans="7:12" x14ac:dyDescent="0.15">
      <c r="G40334"/>
      <c r="H40334"/>
      <c r="I40334"/>
      <c r="J40334"/>
      <c r="K40334"/>
      <c r="L40334" s="172"/>
    </row>
    <row r="40335" spans="7:12" x14ac:dyDescent="0.15">
      <c r="G40335"/>
      <c r="H40335"/>
      <c r="I40335"/>
      <c r="J40335"/>
      <c r="K40335"/>
      <c r="L40335" s="172"/>
    </row>
    <row r="40336" spans="7:12" x14ac:dyDescent="0.15">
      <c r="G40336"/>
      <c r="H40336"/>
      <c r="I40336"/>
      <c r="J40336"/>
      <c r="K40336"/>
      <c r="L40336" s="172"/>
    </row>
    <row r="40337" spans="7:12" x14ac:dyDescent="0.15">
      <c r="G40337"/>
      <c r="H40337"/>
      <c r="I40337"/>
      <c r="J40337"/>
      <c r="K40337"/>
      <c r="L40337" s="172"/>
    </row>
    <row r="40338" spans="7:12" x14ac:dyDescent="0.15">
      <c r="G40338"/>
      <c r="H40338"/>
      <c r="I40338"/>
      <c r="J40338"/>
      <c r="K40338"/>
      <c r="L40338" s="172"/>
    </row>
    <row r="40339" spans="7:12" x14ac:dyDescent="0.15">
      <c r="G40339"/>
      <c r="H40339"/>
      <c r="I40339"/>
      <c r="J40339"/>
      <c r="K40339"/>
      <c r="L40339" s="172"/>
    </row>
    <row r="40340" spans="7:12" x14ac:dyDescent="0.15">
      <c r="G40340"/>
      <c r="H40340"/>
      <c r="I40340"/>
      <c r="J40340"/>
      <c r="K40340"/>
      <c r="L40340" s="172"/>
    </row>
    <row r="40341" spans="7:12" x14ac:dyDescent="0.15">
      <c r="G40341"/>
      <c r="H40341"/>
      <c r="I40341"/>
      <c r="J40341"/>
      <c r="K40341"/>
      <c r="L40341" s="172"/>
    </row>
    <row r="40342" spans="7:12" x14ac:dyDescent="0.15">
      <c r="G40342"/>
      <c r="H40342"/>
      <c r="I40342"/>
      <c r="J40342"/>
      <c r="K40342"/>
      <c r="L40342" s="172"/>
    </row>
    <row r="40343" spans="7:12" x14ac:dyDescent="0.15">
      <c r="G40343"/>
      <c r="H40343"/>
      <c r="I40343"/>
      <c r="J40343"/>
      <c r="K40343"/>
      <c r="L40343" s="172"/>
    </row>
    <row r="40344" spans="7:12" x14ac:dyDescent="0.15">
      <c r="G40344"/>
      <c r="H40344"/>
      <c r="I40344"/>
      <c r="J40344"/>
      <c r="K40344"/>
      <c r="L40344" s="172"/>
    </row>
    <row r="40345" spans="7:12" x14ac:dyDescent="0.15">
      <c r="G40345"/>
      <c r="H40345"/>
      <c r="I40345"/>
      <c r="J40345"/>
      <c r="K40345"/>
      <c r="L40345" s="172"/>
    </row>
    <row r="40346" spans="7:12" x14ac:dyDescent="0.15">
      <c r="G40346"/>
      <c r="H40346"/>
      <c r="I40346"/>
      <c r="J40346"/>
      <c r="K40346"/>
      <c r="L40346" s="172"/>
    </row>
    <row r="40347" spans="7:12" x14ac:dyDescent="0.15">
      <c r="G40347"/>
      <c r="H40347"/>
      <c r="I40347"/>
      <c r="J40347"/>
      <c r="K40347"/>
      <c r="L40347" s="172"/>
    </row>
    <row r="40348" spans="7:12" x14ac:dyDescent="0.15">
      <c r="G40348"/>
      <c r="H40348"/>
      <c r="I40348"/>
      <c r="J40348"/>
      <c r="K40348"/>
      <c r="L40348" s="172"/>
    </row>
    <row r="40349" spans="7:12" x14ac:dyDescent="0.15">
      <c r="G40349"/>
      <c r="H40349"/>
      <c r="I40349"/>
      <c r="J40349"/>
      <c r="K40349"/>
      <c r="L40349" s="172"/>
    </row>
    <row r="40350" spans="7:12" x14ac:dyDescent="0.15">
      <c r="G40350"/>
      <c r="H40350"/>
      <c r="I40350"/>
      <c r="J40350"/>
      <c r="K40350"/>
      <c r="L40350" s="172"/>
    </row>
    <row r="40351" spans="7:12" x14ac:dyDescent="0.15">
      <c r="G40351"/>
      <c r="H40351"/>
      <c r="I40351"/>
      <c r="J40351"/>
      <c r="K40351"/>
      <c r="L40351" s="172"/>
    </row>
    <row r="40352" spans="7:12" x14ac:dyDescent="0.15">
      <c r="G40352"/>
      <c r="H40352"/>
      <c r="I40352"/>
      <c r="J40352"/>
      <c r="K40352"/>
      <c r="L40352" s="172"/>
    </row>
    <row r="40353" spans="7:12" x14ac:dyDescent="0.15">
      <c r="G40353"/>
      <c r="H40353"/>
      <c r="I40353"/>
      <c r="J40353"/>
      <c r="K40353"/>
      <c r="L40353" s="172"/>
    </row>
    <row r="40354" spans="7:12" x14ac:dyDescent="0.15">
      <c r="G40354"/>
      <c r="H40354"/>
      <c r="I40354"/>
      <c r="J40354"/>
      <c r="K40354"/>
      <c r="L40354" s="172"/>
    </row>
    <row r="40355" spans="7:12" x14ac:dyDescent="0.15">
      <c r="G40355"/>
      <c r="H40355"/>
      <c r="I40355"/>
      <c r="J40355"/>
      <c r="K40355"/>
      <c r="L40355" s="172"/>
    </row>
    <row r="40356" spans="7:12" x14ac:dyDescent="0.15">
      <c r="G40356"/>
      <c r="H40356"/>
      <c r="I40356"/>
      <c r="J40356"/>
      <c r="K40356"/>
      <c r="L40356" s="172"/>
    </row>
    <row r="40357" spans="7:12" x14ac:dyDescent="0.15">
      <c r="G40357"/>
      <c r="H40357"/>
      <c r="I40357"/>
      <c r="J40357"/>
      <c r="K40357"/>
      <c r="L40357" s="172"/>
    </row>
    <row r="40358" spans="7:12" x14ac:dyDescent="0.15">
      <c r="G40358"/>
      <c r="H40358"/>
      <c r="I40358"/>
      <c r="J40358"/>
      <c r="K40358"/>
      <c r="L40358" s="172"/>
    </row>
    <row r="40359" spans="7:12" x14ac:dyDescent="0.15">
      <c r="G40359"/>
      <c r="H40359"/>
      <c r="I40359"/>
      <c r="J40359"/>
      <c r="K40359"/>
      <c r="L40359" s="172"/>
    </row>
    <row r="40360" spans="7:12" x14ac:dyDescent="0.15">
      <c r="G40360"/>
      <c r="H40360"/>
      <c r="I40360"/>
      <c r="J40360"/>
      <c r="K40360"/>
      <c r="L40360" s="172"/>
    </row>
    <row r="40361" spans="7:12" x14ac:dyDescent="0.15">
      <c r="G40361"/>
      <c r="H40361"/>
      <c r="I40361"/>
      <c r="J40361"/>
      <c r="K40361"/>
      <c r="L40361" s="172"/>
    </row>
    <row r="40362" spans="7:12" x14ac:dyDescent="0.15">
      <c r="G40362"/>
      <c r="H40362"/>
      <c r="I40362"/>
      <c r="J40362"/>
      <c r="K40362"/>
      <c r="L40362" s="172"/>
    </row>
    <row r="40363" spans="7:12" x14ac:dyDescent="0.15">
      <c r="G40363"/>
      <c r="H40363"/>
      <c r="I40363"/>
      <c r="J40363"/>
      <c r="K40363"/>
      <c r="L40363" s="172"/>
    </row>
    <row r="40364" spans="7:12" x14ac:dyDescent="0.15">
      <c r="G40364"/>
      <c r="H40364"/>
      <c r="I40364"/>
      <c r="J40364"/>
      <c r="K40364"/>
      <c r="L40364" s="172"/>
    </row>
    <row r="40365" spans="7:12" x14ac:dyDescent="0.15">
      <c r="G40365"/>
      <c r="H40365"/>
      <c r="I40365"/>
      <c r="J40365"/>
      <c r="K40365"/>
      <c r="L40365" s="172"/>
    </row>
    <row r="40366" spans="7:12" x14ac:dyDescent="0.15">
      <c r="G40366"/>
      <c r="H40366"/>
      <c r="I40366"/>
      <c r="J40366"/>
      <c r="K40366"/>
      <c r="L40366" s="172"/>
    </row>
    <row r="40367" spans="7:12" x14ac:dyDescent="0.15">
      <c r="G40367"/>
      <c r="H40367"/>
      <c r="I40367"/>
      <c r="J40367"/>
      <c r="K40367"/>
      <c r="L40367" s="172"/>
    </row>
    <row r="40368" spans="7:12" x14ac:dyDescent="0.15">
      <c r="G40368"/>
      <c r="H40368"/>
      <c r="I40368"/>
      <c r="J40368"/>
      <c r="K40368"/>
      <c r="L40368" s="172"/>
    </row>
    <row r="40369" spans="7:12" x14ac:dyDescent="0.15">
      <c r="G40369"/>
      <c r="H40369"/>
      <c r="I40369"/>
      <c r="J40369"/>
      <c r="K40369"/>
      <c r="L40369" s="172"/>
    </row>
    <row r="40370" spans="7:12" x14ac:dyDescent="0.15">
      <c r="G40370"/>
      <c r="H40370"/>
      <c r="I40370"/>
      <c r="J40370"/>
      <c r="K40370"/>
      <c r="L40370" s="172"/>
    </row>
    <row r="40371" spans="7:12" x14ac:dyDescent="0.15">
      <c r="G40371"/>
      <c r="H40371"/>
      <c r="I40371"/>
      <c r="J40371"/>
      <c r="K40371"/>
      <c r="L40371" s="172"/>
    </row>
    <row r="40372" spans="7:12" x14ac:dyDescent="0.15">
      <c r="G40372"/>
      <c r="H40372"/>
      <c r="I40372"/>
      <c r="J40372"/>
      <c r="K40372"/>
      <c r="L40372" s="172"/>
    </row>
    <row r="40373" spans="7:12" x14ac:dyDescent="0.15">
      <c r="G40373"/>
      <c r="H40373"/>
      <c r="I40373"/>
      <c r="J40373"/>
      <c r="K40373"/>
      <c r="L40373" s="172"/>
    </row>
    <row r="40374" spans="7:12" x14ac:dyDescent="0.15">
      <c r="G40374"/>
      <c r="H40374"/>
      <c r="I40374"/>
      <c r="J40374"/>
      <c r="K40374"/>
      <c r="L40374" s="172"/>
    </row>
    <row r="40375" spans="7:12" x14ac:dyDescent="0.15">
      <c r="G40375"/>
      <c r="H40375"/>
      <c r="I40375"/>
      <c r="J40375"/>
      <c r="K40375"/>
      <c r="L40375" s="172"/>
    </row>
    <row r="40376" spans="7:12" x14ac:dyDescent="0.15">
      <c r="G40376"/>
      <c r="H40376"/>
      <c r="I40376"/>
      <c r="J40376"/>
      <c r="K40376"/>
      <c r="L40376" s="172"/>
    </row>
    <row r="40377" spans="7:12" x14ac:dyDescent="0.15">
      <c r="G40377"/>
      <c r="H40377"/>
      <c r="I40377"/>
      <c r="J40377"/>
      <c r="K40377"/>
      <c r="L40377" s="172"/>
    </row>
    <row r="40378" spans="7:12" x14ac:dyDescent="0.15">
      <c r="G40378"/>
      <c r="H40378"/>
      <c r="I40378"/>
      <c r="J40378"/>
      <c r="K40378"/>
      <c r="L40378" s="172"/>
    </row>
    <row r="40379" spans="7:12" x14ac:dyDescent="0.15">
      <c r="G40379"/>
      <c r="H40379"/>
      <c r="I40379"/>
      <c r="J40379"/>
      <c r="K40379"/>
      <c r="L40379" s="172"/>
    </row>
    <row r="40380" spans="7:12" x14ac:dyDescent="0.15">
      <c r="G40380"/>
      <c r="H40380"/>
      <c r="I40380"/>
      <c r="J40380"/>
      <c r="K40380"/>
      <c r="L40380" s="172"/>
    </row>
    <row r="40381" spans="7:12" x14ac:dyDescent="0.15">
      <c r="G40381"/>
      <c r="H40381"/>
      <c r="I40381"/>
      <c r="J40381"/>
      <c r="K40381"/>
      <c r="L40381" s="172"/>
    </row>
    <row r="40382" spans="7:12" x14ac:dyDescent="0.15">
      <c r="G40382"/>
      <c r="H40382"/>
      <c r="I40382"/>
      <c r="J40382"/>
      <c r="K40382"/>
      <c r="L40382" s="172"/>
    </row>
    <row r="40383" spans="7:12" x14ac:dyDescent="0.15">
      <c r="G40383"/>
      <c r="H40383"/>
      <c r="I40383"/>
      <c r="J40383"/>
      <c r="K40383"/>
      <c r="L40383" s="172"/>
    </row>
    <row r="40384" spans="7:12" x14ac:dyDescent="0.15">
      <c r="G40384"/>
      <c r="H40384"/>
      <c r="I40384"/>
      <c r="J40384"/>
      <c r="K40384"/>
      <c r="L40384" s="172"/>
    </row>
    <row r="40385" spans="7:12" x14ac:dyDescent="0.15">
      <c r="G40385"/>
      <c r="H40385"/>
      <c r="I40385"/>
      <c r="J40385"/>
      <c r="K40385"/>
      <c r="L40385" s="172"/>
    </row>
    <row r="40386" spans="7:12" x14ac:dyDescent="0.15">
      <c r="G40386"/>
      <c r="H40386"/>
      <c r="I40386"/>
      <c r="J40386"/>
      <c r="K40386"/>
      <c r="L40386" s="172"/>
    </row>
    <row r="40387" spans="7:12" x14ac:dyDescent="0.15">
      <c r="G40387"/>
      <c r="H40387"/>
      <c r="I40387"/>
      <c r="J40387"/>
      <c r="K40387"/>
      <c r="L40387" s="172"/>
    </row>
    <row r="40388" spans="7:12" x14ac:dyDescent="0.15">
      <c r="G40388"/>
      <c r="H40388"/>
      <c r="I40388"/>
      <c r="J40388"/>
      <c r="K40388"/>
      <c r="L40388" s="172"/>
    </row>
    <row r="40389" spans="7:12" x14ac:dyDescent="0.15">
      <c r="G40389"/>
      <c r="H40389"/>
      <c r="I40389"/>
      <c r="J40389"/>
      <c r="K40389"/>
      <c r="L40389" s="172"/>
    </row>
    <row r="40390" spans="7:12" x14ac:dyDescent="0.15">
      <c r="G40390"/>
      <c r="H40390"/>
      <c r="I40390"/>
      <c r="J40390"/>
      <c r="K40390"/>
      <c r="L40390" s="172"/>
    </row>
    <row r="40391" spans="7:12" x14ac:dyDescent="0.15">
      <c r="G40391"/>
      <c r="H40391"/>
      <c r="I40391"/>
      <c r="J40391"/>
      <c r="K40391"/>
      <c r="L40391" s="172"/>
    </row>
    <row r="40392" spans="7:12" x14ac:dyDescent="0.15">
      <c r="G40392"/>
      <c r="H40392"/>
      <c r="I40392"/>
      <c r="J40392"/>
      <c r="K40392"/>
      <c r="L40392" s="172"/>
    </row>
    <row r="40393" spans="7:12" x14ac:dyDescent="0.15">
      <c r="G40393"/>
      <c r="H40393"/>
      <c r="I40393"/>
      <c r="J40393"/>
      <c r="K40393"/>
      <c r="L40393" s="172"/>
    </row>
    <row r="40394" spans="7:12" x14ac:dyDescent="0.15">
      <c r="G40394"/>
      <c r="H40394"/>
      <c r="I40394"/>
      <c r="J40394"/>
      <c r="K40394"/>
      <c r="L40394" s="172"/>
    </row>
    <row r="40395" spans="7:12" x14ac:dyDescent="0.15">
      <c r="G40395"/>
      <c r="H40395"/>
      <c r="I40395"/>
      <c r="J40395"/>
      <c r="K40395"/>
      <c r="L40395" s="172"/>
    </row>
    <row r="40396" spans="7:12" x14ac:dyDescent="0.15">
      <c r="G40396"/>
      <c r="H40396"/>
      <c r="I40396"/>
      <c r="J40396"/>
      <c r="K40396"/>
      <c r="L40396" s="172"/>
    </row>
    <row r="40397" spans="7:12" x14ac:dyDescent="0.15">
      <c r="G40397"/>
      <c r="H40397"/>
      <c r="I40397"/>
      <c r="J40397"/>
      <c r="K40397"/>
      <c r="L40397" s="172"/>
    </row>
    <row r="40398" spans="7:12" x14ac:dyDescent="0.15">
      <c r="G40398"/>
      <c r="H40398"/>
      <c r="I40398"/>
      <c r="J40398"/>
      <c r="K40398"/>
      <c r="L40398" s="172"/>
    </row>
    <row r="40399" spans="7:12" x14ac:dyDescent="0.15">
      <c r="G40399"/>
      <c r="H40399"/>
      <c r="I40399"/>
      <c r="J40399"/>
      <c r="K40399"/>
      <c r="L40399" s="172"/>
    </row>
    <row r="40400" spans="7:12" x14ac:dyDescent="0.15">
      <c r="G40400"/>
      <c r="H40400"/>
      <c r="I40400"/>
      <c r="J40400"/>
      <c r="K40400"/>
      <c r="L40400" s="172"/>
    </row>
    <row r="40401" spans="7:12" x14ac:dyDescent="0.15">
      <c r="G40401"/>
      <c r="H40401"/>
      <c r="I40401"/>
      <c r="J40401"/>
      <c r="K40401"/>
      <c r="L40401" s="172"/>
    </row>
    <row r="40402" spans="7:12" x14ac:dyDescent="0.15">
      <c r="G40402"/>
      <c r="H40402"/>
      <c r="I40402"/>
      <c r="J40402"/>
      <c r="K40402"/>
      <c r="L40402" s="172"/>
    </row>
    <row r="40403" spans="7:12" x14ac:dyDescent="0.15">
      <c r="G40403"/>
      <c r="H40403"/>
      <c r="I40403"/>
      <c r="J40403"/>
      <c r="K40403"/>
      <c r="L40403" s="172"/>
    </row>
    <row r="40404" spans="7:12" x14ac:dyDescent="0.15">
      <c r="G40404"/>
      <c r="H40404"/>
      <c r="I40404"/>
      <c r="J40404"/>
      <c r="K40404"/>
      <c r="L40404" s="172"/>
    </row>
    <row r="40405" spans="7:12" x14ac:dyDescent="0.15">
      <c r="G40405"/>
      <c r="H40405"/>
      <c r="I40405"/>
      <c r="J40405"/>
      <c r="K40405"/>
      <c r="L40405" s="172"/>
    </row>
    <row r="40406" spans="7:12" x14ac:dyDescent="0.15">
      <c r="G40406"/>
      <c r="H40406"/>
      <c r="I40406"/>
      <c r="J40406"/>
      <c r="K40406"/>
      <c r="L40406" s="172"/>
    </row>
    <row r="40407" spans="7:12" x14ac:dyDescent="0.15">
      <c r="G40407"/>
      <c r="H40407"/>
      <c r="I40407"/>
      <c r="J40407"/>
      <c r="K40407"/>
      <c r="L40407" s="172"/>
    </row>
    <row r="40408" spans="7:12" x14ac:dyDescent="0.15">
      <c r="G40408"/>
      <c r="H40408"/>
      <c r="I40408"/>
      <c r="J40408"/>
      <c r="K40408"/>
      <c r="L40408" s="172"/>
    </row>
    <row r="40409" spans="7:12" x14ac:dyDescent="0.15">
      <c r="G40409"/>
      <c r="H40409"/>
      <c r="I40409"/>
      <c r="J40409"/>
      <c r="K40409"/>
      <c r="L40409" s="172"/>
    </row>
    <row r="40410" spans="7:12" x14ac:dyDescent="0.15">
      <c r="G40410"/>
      <c r="H40410"/>
      <c r="I40410"/>
      <c r="J40410"/>
      <c r="K40410"/>
      <c r="L40410" s="172"/>
    </row>
    <row r="40411" spans="7:12" x14ac:dyDescent="0.15">
      <c r="G40411"/>
      <c r="H40411"/>
      <c r="I40411"/>
      <c r="J40411"/>
      <c r="K40411"/>
      <c r="L40411" s="172"/>
    </row>
    <row r="40412" spans="7:12" x14ac:dyDescent="0.15">
      <c r="G40412"/>
      <c r="H40412"/>
      <c r="I40412"/>
      <c r="J40412"/>
      <c r="K40412"/>
      <c r="L40412" s="172"/>
    </row>
    <row r="40413" spans="7:12" x14ac:dyDescent="0.15">
      <c r="G40413"/>
      <c r="H40413"/>
      <c r="I40413"/>
      <c r="J40413"/>
      <c r="K40413"/>
      <c r="L40413" s="172"/>
    </row>
    <row r="40414" spans="7:12" x14ac:dyDescent="0.15">
      <c r="G40414"/>
      <c r="H40414"/>
      <c r="I40414"/>
      <c r="J40414"/>
      <c r="K40414"/>
      <c r="L40414" s="172"/>
    </row>
    <row r="40415" spans="7:12" x14ac:dyDescent="0.15">
      <c r="G40415"/>
      <c r="H40415"/>
      <c r="I40415"/>
      <c r="J40415"/>
      <c r="K40415"/>
      <c r="L40415" s="172"/>
    </row>
    <row r="40416" spans="7:12" x14ac:dyDescent="0.15">
      <c r="G40416"/>
      <c r="H40416"/>
      <c r="I40416"/>
      <c r="J40416"/>
      <c r="K40416"/>
      <c r="L40416" s="172"/>
    </row>
    <row r="40417" spans="7:12" x14ac:dyDescent="0.15">
      <c r="G40417"/>
      <c r="H40417"/>
      <c r="I40417"/>
      <c r="J40417"/>
      <c r="K40417"/>
      <c r="L40417" s="172"/>
    </row>
    <row r="40418" spans="7:12" x14ac:dyDescent="0.15">
      <c r="G40418"/>
      <c r="H40418"/>
      <c r="I40418"/>
      <c r="J40418"/>
      <c r="K40418"/>
      <c r="L40418" s="172"/>
    </row>
    <row r="40419" spans="7:12" x14ac:dyDescent="0.15">
      <c r="G40419"/>
      <c r="H40419"/>
      <c r="I40419"/>
      <c r="J40419"/>
      <c r="K40419"/>
      <c r="L40419" s="172"/>
    </row>
    <row r="40420" spans="7:12" x14ac:dyDescent="0.15">
      <c r="G40420"/>
      <c r="H40420"/>
      <c r="I40420"/>
      <c r="J40420"/>
      <c r="K40420"/>
      <c r="L40420" s="172"/>
    </row>
    <row r="40421" spans="7:12" x14ac:dyDescent="0.15">
      <c r="G40421"/>
      <c r="H40421"/>
      <c r="I40421"/>
      <c r="J40421"/>
      <c r="K40421"/>
      <c r="L40421" s="172"/>
    </row>
    <row r="40422" spans="7:12" x14ac:dyDescent="0.15">
      <c r="G40422"/>
      <c r="H40422"/>
      <c r="I40422"/>
      <c r="J40422"/>
      <c r="K40422"/>
      <c r="L40422" s="172"/>
    </row>
    <row r="40423" spans="7:12" x14ac:dyDescent="0.15">
      <c r="G40423"/>
      <c r="H40423"/>
      <c r="I40423"/>
      <c r="J40423"/>
      <c r="K40423"/>
      <c r="L40423" s="172"/>
    </row>
    <row r="40424" spans="7:12" x14ac:dyDescent="0.15">
      <c r="G40424"/>
      <c r="H40424"/>
      <c r="I40424"/>
      <c r="J40424"/>
      <c r="K40424"/>
      <c r="L40424" s="172"/>
    </row>
    <row r="40425" spans="7:12" x14ac:dyDescent="0.15">
      <c r="G40425"/>
      <c r="H40425"/>
      <c r="I40425"/>
      <c r="J40425"/>
      <c r="K40425"/>
      <c r="L40425" s="172"/>
    </row>
    <row r="40426" spans="7:12" x14ac:dyDescent="0.15">
      <c r="G40426"/>
      <c r="H40426"/>
      <c r="I40426"/>
      <c r="J40426"/>
      <c r="K40426"/>
      <c r="L40426" s="172"/>
    </row>
    <row r="40427" spans="7:12" x14ac:dyDescent="0.15">
      <c r="G40427"/>
      <c r="H40427"/>
      <c r="I40427"/>
      <c r="J40427"/>
      <c r="K40427"/>
      <c r="L40427" s="172"/>
    </row>
    <row r="40428" spans="7:12" x14ac:dyDescent="0.15">
      <c r="G40428"/>
      <c r="H40428"/>
      <c r="I40428"/>
      <c r="J40428"/>
      <c r="K40428"/>
      <c r="L40428" s="172"/>
    </row>
    <row r="40429" spans="7:12" x14ac:dyDescent="0.15">
      <c r="G40429"/>
      <c r="H40429"/>
      <c r="I40429"/>
      <c r="J40429"/>
      <c r="K40429"/>
      <c r="L40429" s="172"/>
    </row>
    <row r="40430" spans="7:12" x14ac:dyDescent="0.15">
      <c r="G40430"/>
      <c r="H40430"/>
      <c r="I40430"/>
      <c r="J40430"/>
      <c r="K40430"/>
      <c r="L40430" s="172"/>
    </row>
    <row r="40431" spans="7:12" x14ac:dyDescent="0.15">
      <c r="G40431"/>
      <c r="H40431"/>
      <c r="I40431"/>
      <c r="J40431"/>
      <c r="K40431"/>
      <c r="L40431" s="172"/>
    </row>
    <row r="40432" spans="7:12" x14ac:dyDescent="0.15">
      <c r="G40432"/>
      <c r="H40432"/>
      <c r="I40432"/>
      <c r="J40432"/>
      <c r="K40432"/>
      <c r="L40432" s="172"/>
    </row>
    <row r="40433" spans="7:12" x14ac:dyDescent="0.15">
      <c r="G40433"/>
      <c r="H40433"/>
      <c r="I40433"/>
      <c r="J40433"/>
      <c r="K40433"/>
      <c r="L40433" s="172"/>
    </row>
    <row r="40434" spans="7:12" x14ac:dyDescent="0.15">
      <c r="G40434"/>
      <c r="H40434"/>
      <c r="I40434"/>
      <c r="J40434"/>
      <c r="K40434"/>
      <c r="L40434" s="172"/>
    </row>
    <row r="40435" spans="7:12" x14ac:dyDescent="0.15">
      <c r="G40435"/>
      <c r="H40435"/>
      <c r="I40435"/>
      <c r="J40435"/>
      <c r="K40435"/>
      <c r="L40435" s="172"/>
    </row>
    <row r="40436" spans="7:12" x14ac:dyDescent="0.15">
      <c r="G40436"/>
      <c r="H40436"/>
      <c r="I40436"/>
      <c r="J40436"/>
      <c r="K40436"/>
      <c r="L40436" s="172"/>
    </row>
    <row r="40437" spans="7:12" x14ac:dyDescent="0.15">
      <c r="G40437"/>
      <c r="H40437"/>
      <c r="I40437"/>
      <c r="J40437"/>
      <c r="K40437"/>
      <c r="L40437" s="172"/>
    </row>
    <row r="40438" spans="7:12" x14ac:dyDescent="0.15">
      <c r="G40438"/>
      <c r="H40438"/>
      <c r="I40438"/>
      <c r="J40438"/>
      <c r="K40438"/>
      <c r="L40438" s="172"/>
    </row>
    <row r="40439" spans="7:12" x14ac:dyDescent="0.15">
      <c r="G40439"/>
      <c r="H40439"/>
      <c r="I40439"/>
      <c r="J40439"/>
      <c r="K40439"/>
      <c r="L40439" s="172"/>
    </row>
    <row r="40440" spans="7:12" x14ac:dyDescent="0.15">
      <c r="G40440"/>
      <c r="H40440"/>
      <c r="I40440"/>
      <c r="J40440"/>
      <c r="K40440"/>
      <c r="L40440" s="172"/>
    </row>
    <row r="40441" spans="7:12" x14ac:dyDescent="0.15">
      <c r="G40441"/>
      <c r="H40441"/>
      <c r="I40441"/>
      <c r="J40441"/>
      <c r="K40441"/>
      <c r="L40441" s="172"/>
    </row>
    <row r="40442" spans="7:12" x14ac:dyDescent="0.15">
      <c r="G40442"/>
      <c r="H40442"/>
      <c r="I40442"/>
      <c r="J40442"/>
      <c r="K40442"/>
      <c r="L40442" s="172"/>
    </row>
    <row r="40443" spans="7:12" x14ac:dyDescent="0.15">
      <c r="G40443"/>
      <c r="H40443"/>
      <c r="I40443"/>
      <c r="J40443"/>
      <c r="K40443"/>
      <c r="L40443" s="172"/>
    </row>
    <row r="40444" spans="7:12" x14ac:dyDescent="0.15">
      <c r="G40444"/>
      <c r="H40444"/>
      <c r="I40444"/>
      <c r="J40444"/>
      <c r="K40444"/>
      <c r="L40444" s="172"/>
    </row>
    <row r="40445" spans="7:12" x14ac:dyDescent="0.15">
      <c r="G40445"/>
      <c r="H40445"/>
      <c r="I40445"/>
      <c r="J40445"/>
      <c r="K40445"/>
      <c r="L40445" s="172"/>
    </row>
    <row r="40446" spans="7:12" x14ac:dyDescent="0.15">
      <c r="G40446"/>
      <c r="H40446"/>
      <c r="I40446"/>
      <c r="J40446"/>
      <c r="K40446"/>
      <c r="L40446" s="172"/>
    </row>
    <row r="40447" spans="7:12" x14ac:dyDescent="0.15">
      <c r="G40447"/>
      <c r="H40447"/>
      <c r="I40447"/>
      <c r="J40447"/>
      <c r="K40447"/>
      <c r="L40447" s="172"/>
    </row>
    <row r="40448" spans="7:12" x14ac:dyDescent="0.15">
      <c r="G40448"/>
      <c r="H40448"/>
      <c r="I40448"/>
      <c r="J40448"/>
      <c r="K40448"/>
      <c r="L40448" s="172"/>
    </row>
    <row r="40449" spans="7:12" x14ac:dyDescent="0.15">
      <c r="G40449"/>
      <c r="H40449"/>
      <c r="I40449"/>
      <c r="J40449"/>
      <c r="K40449"/>
      <c r="L40449" s="172"/>
    </row>
    <row r="40450" spans="7:12" x14ac:dyDescent="0.15">
      <c r="G40450"/>
      <c r="H40450"/>
      <c r="I40450"/>
      <c r="J40450"/>
      <c r="K40450"/>
      <c r="L40450" s="172"/>
    </row>
    <row r="40451" spans="7:12" x14ac:dyDescent="0.15">
      <c r="G40451"/>
      <c r="H40451"/>
      <c r="I40451"/>
      <c r="J40451"/>
      <c r="K40451"/>
      <c r="L40451" s="172"/>
    </row>
    <row r="40452" spans="7:12" x14ac:dyDescent="0.15">
      <c r="G40452"/>
      <c r="H40452"/>
      <c r="I40452"/>
      <c r="J40452"/>
      <c r="K40452"/>
      <c r="L40452" s="172"/>
    </row>
    <row r="40453" spans="7:12" x14ac:dyDescent="0.15">
      <c r="G40453"/>
      <c r="H40453"/>
      <c r="I40453"/>
      <c r="J40453"/>
      <c r="K40453"/>
      <c r="L40453" s="172"/>
    </row>
    <row r="40454" spans="7:12" x14ac:dyDescent="0.15">
      <c r="G40454"/>
      <c r="H40454"/>
      <c r="I40454"/>
      <c r="J40454"/>
      <c r="K40454"/>
      <c r="L40454" s="172"/>
    </row>
    <row r="40455" spans="7:12" x14ac:dyDescent="0.15">
      <c r="G40455"/>
      <c r="H40455"/>
      <c r="I40455"/>
      <c r="J40455"/>
      <c r="K40455"/>
      <c r="L40455" s="172"/>
    </row>
    <row r="40456" spans="7:12" x14ac:dyDescent="0.15">
      <c r="G40456"/>
      <c r="H40456"/>
      <c r="I40456"/>
      <c r="J40456"/>
      <c r="K40456"/>
      <c r="L40456" s="172"/>
    </row>
    <row r="40457" spans="7:12" x14ac:dyDescent="0.15">
      <c r="G40457"/>
      <c r="H40457"/>
      <c r="I40457"/>
      <c r="J40457"/>
      <c r="K40457"/>
      <c r="L40457" s="172"/>
    </row>
    <row r="40458" spans="7:12" x14ac:dyDescent="0.15">
      <c r="G40458"/>
      <c r="H40458"/>
      <c r="I40458"/>
      <c r="J40458"/>
      <c r="K40458"/>
      <c r="L40458" s="172"/>
    </row>
    <row r="40459" spans="7:12" x14ac:dyDescent="0.15">
      <c r="G40459"/>
      <c r="H40459"/>
      <c r="I40459"/>
      <c r="J40459"/>
      <c r="K40459"/>
      <c r="L40459" s="172"/>
    </row>
    <row r="40460" spans="7:12" x14ac:dyDescent="0.15">
      <c r="G40460"/>
      <c r="H40460"/>
      <c r="I40460"/>
      <c r="J40460"/>
      <c r="K40460"/>
      <c r="L40460" s="172"/>
    </row>
    <row r="40461" spans="7:12" x14ac:dyDescent="0.15">
      <c r="G40461"/>
      <c r="H40461"/>
      <c r="I40461"/>
      <c r="J40461"/>
      <c r="K40461"/>
      <c r="L40461" s="172"/>
    </row>
    <row r="40462" spans="7:12" x14ac:dyDescent="0.15">
      <c r="G40462"/>
      <c r="H40462"/>
      <c r="I40462"/>
      <c r="J40462"/>
      <c r="K40462"/>
      <c r="L40462" s="172"/>
    </row>
    <row r="40463" spans="7:12" x14ac:dyDescent="0.15">
      <c r="G40463"/>
      <c r="H40463"/>
      <c r="I40463"/>
      <c r="J40463"/>
      <c r="K40463"/>
      <c r="L40463" s="172"/>
    </row>
    <row r="40464" spans="7:12" x14ac:dyDescent="0.15">
      <c r="G40464"/>
      <c r="H40464"/>
      <c r="I40464"/>
      <c r="J40464"/>
      <c r="K40464"/>
      <c r="L40464" s="172"/>
    </row>
    <row r="40465" spans="7:12" x14ac:dyDescent="0.15">
      <c r="G40465"/>
      <c r="H40465"/>
      <c r="I40465"/>
      <c r="J40465"/>
      <c r="K40465"/>
      <c r="L40465" s="172"/>
    </row>
    <row r="40466" spans="7:12" x14ac:dyDescent="0.15">
      <c r="G40466"/>
      <c r="H40466"/>
      <c r="I40466"/>
      <c r="J40466"/>
      <c r="K40466"/>
      <c r="L40466" s="172"/>
    </row>
    <row r="40467" spans="7:12" x14ac:dyDescent="0.15">
      <c r="G40467"/>
      <c r="H40467"/>
      <c r="I40467"/>
      <c r="J40467"/>
      <c r="K40467"/>
      <c r="L40467" s="172"/>
    </row>
    <row r="40468" spans="7:12" x14ac:dyDescent="0.15">
      <c r="G40468"/>
      <c r="H40468"/>
      <c r="I40468"/>
      <c r="J40468"/>
      <c r="K40468"/>
      <c r="L40468" s="172"/>
    </row>
    <row r="40469" spans="7:12" x14ac:dyDescent="0.15">
      <c r="G40469"/>
      <c r="H40469"/>
      <c r="I40469"/>
      <c r="J40469"/>
      <c r="K40469"/>
      <c r="L40469" s="172"/>
    </row>
    <row r="40470" spans="7:12" x14ac:dyDescent="0.15">
      <c r="G40470"/>
      <c r="H40470"/>
      <c r="I40470"/>
      <c r="J40470"/>
      <c r="K40470"/>
      <c r="L40470" s="172"/>
    </row>
    <row r="40471" spans="7:12" x14ac:dyDescent="0.15">
      <c r="G40471"/>
      <c r="H40471"/>
      <c r="I40471"/>
      <c r="J40471"/>
      <c r="K40471"/>
      <c r="L40471" s="172"/>
    </row>
    <row r="40472" spans="7:12" x14ac:dyDescent="0.15">
      <c r="G40472"/>
      <c r="H40472"/>
      <c r="I40472"/>
      <c r="J40472"/>
      <c r="K40472"/>
      <c r="L40472" s="172"/>
    </row>
    <row r="40473" spans="7:12" x14ac:dyDescent="0.15">
      <c r="G40473"/>
      <c r="H40473"/>
      <c r="I40473"/>
      <c r="J40473"/>
      <c r="K40473"/>
      <c r="L40473" s="172"/>
    </row>
    <row r="40474" spans="7:12" x14ac:dyDescent="0.15">
      <c r="G40474"/>
      <c r="H40474"/>
      <c r="I40474"/>
      <c r="J40474"/>
      <c r="K40474"/>
      <c r="L40474" s="172"/>
    </row>
    <row r="40475" spans="7:12" x14ac:dyDescent="0.15">
      <c r="G40475"/>
      <c r="H40475"/>
      <c r="I40475"/>
      <c r="J40475"/>
      <c r="K40475"/>
      <c r="L40475" s="172"/>
    </row>
    <row r="40476" spans="7:12" x14ac:dyDescent="0.15">
      <c r="G40476"/>
      <c r="H40476"/>
      <c r="I40476"/>
      <c r="J40476"/>
      <c r="K40476"/>
      <c r="L40476" s="172"/>
    </row>
    <row r="40477" spans="7:12" x14ac:dyDescent="0.15">
      <c r="G40477"/>
      <c r="H40477"/>
      <c r="I40477"/>
      <c r="J40477"/>
      <c r="K40477"/>
      <c r="L40477" s="172"/>
    </row>
    <row r="40478" spans="7:12" x14ac:dyDescent="0.15">
      <c r="G40478"/>
      <c r="H40478"/>
      <c r="I40478"/>
      <c r="J40478"/>
      <c r="K40478"/>
      <c r="L40478" s="172"/>
    </row>
    <row r="40479" spans="7:12" x14ac:dyDescent="0.15">
      <c r="G40479"/>
      <c r="H40479"/>
      <c r="I40479"/>
      <c r="J40479"/>
      <c r="K40479"/>
      <c r="L40479" s="172"/>
    </row>
    <row r="40480" spans="7:12" x14ac:dyDescent="0.15">
      <c r="G40480"/>
      <c r="H40480"/>
      <c r="I40480"/>
      <c r="J40480"/>
      <c r="K40480"/>
      <c r="L40480" s="172"/>
    </row>
    <row r="40481" spans="7:12" x14ac:dyDescent="0.15">
      <c r="G40481"/>
      <c r="H40481"/>
      <c r="I40481"/>
      <c r="J40481"/>
      <c r="K40481"/>
      <c r="L40481" s="172"/>
    </row>
    <row r="40482" spans="7:12" x14ac:dyDescent="0.15">
      <c r="G40482"/>
      <c r="H40482"/>
      <c r="I40482"/>
      <c r="J40482"/>
      <c r="K40482"/>
      <c r="L40482" s="172"/>
    </row>
    <row r="40483" spans="7:12" x14ac:dyDescent="0.15">
      <c r="G40483"/>
      <c r="H40483"/>
      <c r="I40483"/>
      <c r="J40483"/>
      <c r="K40483"/>
      <c r="L40483" s="172"/>
    </row>
    <row r="40484" spans="7:12" x14ac:dyDescent="0.15">
      <c r="G40484"/>
      <c r="H40484"/>
      <c r="I40484"/>
      <c r="J40484"/>
      <c r="K40484"/>
      <c r="L40484" s="172"/>
    </row>
    <row r="40485" spans="7:12" x14ac:dyDescent="0.15">
      <c r="G40485"/>
      <c r="H40485"/>
      <c r="I40485"/>
      <c r="J40485"/>
      <c r="K40485"/>
      <c r="L40485" s="172"/>
    </row>
    <row r="40486" spans="7:12" x14ac:dyDescent="0.15">
      <c r="G40486"/>
      <c r="H40486"/>
      <c r="I40486"/>
      <c r="J40486"/>
      <c r="K40486"/>
      <c r="L40486" s="172"/>
    </row>
    <row r="40487" spans="7:12" x14ac:dyDescent="0.15">
      <c r="G40487"/>
      <c r="H40487"/>
      <c r="I40487"/>
      <c r="J40487"/>
      <c r="K40487"/>
      <c r="L40487" s="172"/>
    </row>
    <row r="40488" spans="7:12" x14ac:dyDescent="0.15">
      <c r="G40488"/>
      <c r="H40488"/>
      <c r="I40488"/>
      <c r="J40488"/>
      <c r="K40488"/>
      <c r="L40488" s="172"/>
    </row>
    <row r="40489" spans="7:12" x14ac:dyDescent="0.15">
      <c r="G40489"/>
      <c r="H40489"/>
      <c r="I40489"/>
      <c r="J40489"/>
      <c r="K40489"/>
      <c r="L40489" s="172"/>
    </row>
    <row r="40490" spans="7:12" x14ac:dyDescent="0.15">
      <c r="G40490"/>
      <c r="H40490"/>
      <c r="I40490"/>
      <c r="J40490"/>
      <c r="K40490"/>
      <c r="L40490" s="172"/>
    </row>
    <row r="40491" spans="7:12" x14ac:dyDescent="0.15">
      <c r="G40491"/>
      <c r="H40491"/>
      <c r="I40491"/>
      <c r="J40491"/>
      <c r="K40491"/>
      <c r="L40491" s="172"/>
    </row>
    <row r="40492" spans="7:12" x14ac:dyDescent="0.15">
      <c r="G40492"/>
      <c r="H40492"/>
      <c r="I40492"/>
      <c r="J40492"/>
      <c r="K40492"/>
      <c r="L40492" s="172"/>
    </row>
    <row r="40493" spans="7:12" x14ac:dyDescent="0.15">
      <c r="G40493"/>
      <c r="H40493"/>
      <c r="I40493"/>
      <c r="J40493"/>
      <c r="K40493"/>
      <c r="L40493" s="172"/>
    </row>
    <row r="40494" spans="7:12" x14ac:dyDescent="0.15">
      <c r="G40494"/>
      <c r="H40494"/>
      <c r="I40494"/>
      <c r="J40494"/>
      <c r="K40494"/>
      <c r="L40494" s="172"/>
    </row>
    <row r="40495" spans="7:12" x14ac:dyDescent="0.15">
      <c r="G40495"/>
      <c r="H40495"/>
      <c r="I40495"/>
      <c r="J40495"/>
      <c r="K40495"/>
      <c r="L40495" s="172"/>
    </row>
    <row r="40496" spans="7:12" x14ac:dyDescent="0.15">
      <c r="G40496"/>
      <c r="H40496"/>
      <c r="I40496"/>
      <c r="J40496"/>
      <c r="K40496"/>
      <c r="L40496" s="172"/>
    </row>
    <row r="40497" spans="7:12" x14ac:dyDescent="0.15">
      <c r="G40497"/>
      <c r="H40497"/>
      <c r="I40497"/>
      <c r="J40497"/>
      <c r="K40497"/>
      <c r="L40497" s="172"/>
    </row>
    <row r="40498" spans="7:12" x14ac:dyDescent="0.15">
      <c r="G40498"/>
      <c r="H40498"/>
      <c r="I40498"/>
      <c r="J40498"/>
      <c r="K40498"/>
      <c r="L40498" s="172"/>
    </row>
    <row r="40499" spans="7:12" x14ac:dyDescent="0.15">
      <c r="G40499"/>
      <c r="H40499"/>
      <c r="I40499"/>
      <c r="J40499"/>
      <c r="K40499"/>
      <c r="L40499" s="172"/>
    </row>
    <row r="40500" spans="7:12" x14ac:dyDescent="0.15">
      <c r="G40500"/>
      <c r="H40500"/>
      <c r="I40500"/>
      <c r="J40500"/>
      <c r="K40500"/>
      <c r="L40500" s="172"/>
    </row>
    <row r="40501" spans="7:12" x14ac:dyDescent="0.15">
      <c r="G40501"/>
      <c r="H40501"/>
      <c r="I40501"/>
      <c r="J40501"/>
      <c r="K40501"/>
      <c r="L40501" s="172"/>
    </row>
    <row r="40502" spans="7:12" x14ac:dyDescent="0.15">
      <c r="G40502"/>
      <c r="H40502"/>
      <c r="I40502"/>
      <c r="J40502"/>
      <c r="K40502"/>
      <c r="L40502" s="172"/>
    </row>
    <row r="40503" spans="7:12" x14ac:dyDescent="0.15">
      <c r="G40503"/>
      <c r="H40503"/>
      <c r="I40503"/>
      <c r="J40503"/>
      <c r="K40503"/>
      <c r="L40503" s="172"/>
    </row>
    <row r="40504" spans="7:12" x14ac:dyDescent="0.15">
      <c r="G40504"/>
      <c r="H40504"/>
      <c r="I40504"/>
      <c r="J40504"/>
      <c r="K40504"/>
      <c r="L40504" s="172"/>
    </row>
    <row r="40505" spans="7:12" x14ac:dyDescent="0.15">
      <c r="G40505"/>
      <c r="H40505"/>
      <c r="I40505"/>
      <c r="J40505"/>
      <c r="K40505"/>
      <c r="L40505" s="172"/>
    </row>
    <row r="40506" spans="7:12" x14ac:dyDescent="0.15">
      <c r="G40506"/>
      <c r="H40506"/>
      <c r="I40506"/>
      <c r="J40506"/>
      <c r="K40506"/>
      <c r="L40506" s="172"/>
    </row>
    <row r="40507" spans="7:12" x14ac:dyDescent="0.15">
      <c r="G40507"/>
      <c r="H40507"/>
      <c r="I40507"/>
      <c r="J40507"/>
      <c r="K40507"/>
      <c r="L40507" s="172"/>
    </row>
    <row r="40508" spans="7:12" x14ac:dyDescent="0.15">
      <c r="G40508"/>
      <c r="H40508"/>
      <c r="I40508"/>
      <c r="J40508"/>
      <c r="K40508"/>
      <c r="L40508" s="172"/>
    </row>
    <row r="40509" spans="7:12" x14ac:dyDescent="0.15">
      <c r="G40509"/>
      <c r="H40509"/>
      <c r="I40509"/>
      <c r="J40509"/>
      <c r="K40509"/>
      <c r="L40509" s="172"/>
    </row>
    <row r="40510" spans="7:12" x14ac:dyDescent="0.15">
      <c r="G40510"/>
      <c r="H40510"/>
      <c r="I40510"/>
      <c r="J40510"/>
      <c r="K40510"/>
      <c r="L40510" s="172"/>
    </row>
    <row r="40511" spans="7:12" x14ac:dyDescent="0.15">
      <c r="G40511"/>
      <c r="H40511"/>
      <c r="I40511"/>
      <c r="J40511"/>
      <c r="K40511"/>
      <c r="L40511" s="172"/>
    </row>
    <row r="40512" spans="7:12" x14ac:dyDescent="0.15">
      <c r="G40512"/>
      <c r="H40512"/>
      <c r="I40512"/>
      <c r="J40512"/>
      <c r="K40512"/>
      <c r="L40512" s="172"/>
    </row>
    <row r="40513" spans="7:12" x14ac:dyDescent="0.15">
      <c r="G40513"/>
      <c r="H40513"/>
      <c r="I40513"/>
      <c r="J40513"/>
      <c r="K40513"/>
      <c r="L40513" s="172"/>
    </row>
    <row r="40514" spans="7:12" x14ac:dyDescent="0.15">
      <c r="G40514"/>
      <c r="H40514"/>
      <c r="I40514"/>
      <c r="J40514"/>
      <c r="K40514"/>
      <c r="L40514" s="172"/>
    </row>
    <row r="40515" spans="7:12" x14ac:dyDescent="0.15">
      <c r="G40515"/>
      <c r="H40515"/>
      <c r="I40515"/>
      <c r="J40515"/>
      <c r="K40515"/>
      <c r="L40515" s="172"/>
    </row>
    <row r="40516" spans="7:12" x14ac:dyDescent="0.15">
      <c r="G40516"/>
      <c r="H40516"/>
      <c r="I40516"/>
      <c r="J40516"/>
      <c r="K40516"/>
      <c r="L40516" s="172"/>
    </row>
    <row r="40517" spans="7:12" x14ac:dyDescent="0.15">
      <c r="G40517"/>
      <c r="H40517"/>
      <c r="I40517"/>
      <c r="J40517"/>
      <c r="K40517"/>
      <c r="L40517" s="172"/>
    </row>
    <row r="40518" spans="7:12" x14ac:dyDescent="0.15">
      <c r="G40518"/>
      <c r="H40518"/>
      <c r="I40518"/>
      <c r="J40518"/>
      <c r="K40518"/>
      <c r="L40518" s="172"/>
    </row>
    <row r="40519" spans="7:12" x14ac:dyDescent="0.15">
      <c r="G40519"/>
      <c r="H40519"/>
      <c r="I40519"/>
      <c r="J40519"/>
      <c r="K40519"/>
      <c r="L40519" s="172"/>
    </row>
    <row r="40520" spans="7:12" x14ac:dyDescent="0.15">
      <c r="G40520"/>
      <c r="H40520"/>
      <c r="I40520"/>
      <c r="J40520"/>
      <c r="K40520"/>
      <c r="L40520" s="172"/>
    </row>
    <row r="40521" spans="7:12" x14ac:dyDescent="0.15">
      <c r="G40521"/>
      <c r="H40521"/>
      <c r="I40521"/>
      <c r="J40521"/>
      <c r="K40521"/>
      <c r="L40521" s="172"/>
    </row>
    <row r="40522" spans="7:12" x14ac:dyDescent="0.15">
      <c r="G40522"/>
      <c r="H40522"/>
      <c r="I40522"/>
      <c r="J40522"/>
      <c r="K40522"/>
      <c r="L40522" s="172"/>
    </row>
    <row r="40523" spans="7:12" x14ac:dyDescent="0.15">
      <c r="G40523"/>
      <c r="H40523"/>
      <c r="I40523"/>
      <c r="J40523"/>
      <c r="K40523"/>
      <c r="L40523" s="172"/>
    </row>
    <row r="40524" spans="7:12" x14ac:dyDescent="0.15">
      <c r="G40524"/>
      <c r="H40524"/>
      <c r="I40524"/>
      <c r="J40524"/>
      <c r="K40524"/>
      <c r="L40524" s="172"/>
    </row>
    <row r="40525" spans="7:12" x14ac:dyDescent="0.15">
      <c r="G40525"/>
      <c r="H40525"/>
      <c r="I40525"/>
      <c r="J40525"/>
      <c r="K40525"/>
      <c r="L40525" s="172"/>
    </row>
    <row r="40526" spans="7:12" x14ac:dyDescent="0.15">
      <c r="G40526"/>
      <c r="H40526"/>
      <c r="I40526"/>
      <c r="J40526"/>
      <c r="K40526"/>
      <c r="L40526" s="172"/>
    </row>
    <row r="40527" spans="7:12" x14ac:dyDescent="0.15">
      <c r="G40527"/>
      <c r="H40527"/>
      <c r="I40527"/>
      <c r="J40527"/>
      <c r="K40527"/>
      <c r="L40527" s="172"/>
    </row>
    <row r="40528" spans="7:12" x14ac:dyDescent="0.15">
      <c r="G40528"/>
      <c r="H40528"/>
      <c r="I40528"/>
      <c r="J40528"/>
      <c r="K40528"/>
      <c r="L40528" s="172"/>
    </row>
    <row r="40529" spans="7:12" x14ac:dyDescent="0.15">
      <c r="G40529"/>
      <c r="H40529"/>
      <c r="I40529"/>
      <c r="J40529"/>
      <c r="K40529"/>
      <c r="L40529" s="172"/>
    </row>
    <row r="40530" spans="7:12" x14ac:dyDescent="0.15">
      <c r="G40530"/>
      <c r="H40530"/>
      <c r="I40530"/>
      <c r="J40530"/>
      <c r="K40530"/>
      <c r="L40530" s="172"/>
    </row>
    <row r="40531" spans="7:12" x14ac:dyDescent="0.15">
      <c r="G40531"/>
      <c r="H40531"/>
      <c r="I40531"/>
      <c r="J40531"/>
      <c r="K40531"/>
      <c r="L40531" s="172"/>
    </row>
    <row r="40532" spans="7:12" x14ac:dyDescent="0.15">
      <c r="G40532"/>
      <c r="H40532"/>
      <c r="I40532"/>
      <c r="J40532"/>
      <c r="K40532"/>
      <c r="L40532" s="172"/>
    </row>
    <row r="40533" spans="7:12" x14ac:dyDescent="0.15">
      <c r="G40533"/>
      <c r="H40533"/>
      <c r="I40533"/>
      <c r="J40533"/>
      <c r="K40533"/>
      <c r="L40533" s="172"/>
    </row>
    <row r="40534" spans="7:12" x14ac:dyDescent="0.15">
      <c r="G40534"/>
      <c r="H40534"/>
      <c r="I40534"/>
      <c r="J40534"/>
      <c r="K40534"/>
      <c r="L40534" s="172"/>
    </row>
    <row r="40535" spans="7:12" x14ac:dyDescent="0.15">
      <c r="G40535"/>
      <c r="H40535"/>
      <c r="I40535"/>
      <c r="J40535"/>
      <c r="K40535"/>
      <c r="L40535" s="172"/>
    </row>
    <row r="40536" spans="7:12" x14ac:dyDescent="0.15">
      <c r="G40536"/>
      <c r="H40536"/>
      <c r="I40536"/>
      <c r="J40536"/>
      <c r="K40536"/>
      <c r="L40536" s="172"/>
    </row>
    <row r="40537" spans="7:12" x14ac:dyDescent="0.15">
      <c r="G40537"/>
      <c r="H40537"/>
      <c r="I40537"/>
      <c r="J40537"/>
      <c r="K40537"/>
      <c r="L40537" s="172"/>
    </row>
    <row r="40538" spans="7:12" x14ac:dyDescent="0.15">
      <c r="G40538"/>
      <c r="H40538"/>
      <c r="I40538"/>
      <c r="J40538"/>
      <c r="K40538"/>
      <c r="L40538" s="172"/>
    </row>
    <row r="40539" spans="7:12" x14ac:dyDescent="0.15">
      <c r="G40539"/>
      <c r="H40539"/>
      <c r="I40539"/>
      <c r="J40539"/>
      <c r="K40539"/>
      <c r="L40539" s="172"/>
    </row>
    <row r="40540" spans="7:12" x14ac:dyDescent="0.15">
      <c r="G40540"/>
      <c r="H40540"/>
      <c r="I40540"/>
      <c r="J40540"/>
      <c r="K40540"/>
      <c r="L40540" s="172"/>
    </row>
    <row r="40541" spans="7:12" x14ac:dyDescent="0.15">
      <c r="G40541"/>
      <c r="H40541"/>
      <c r="I40541"/>
      <c r="J40541"/>
      <c r="K40541"/>
      <c r="L40541" s="172"/>
    </row>
    <row r="40542" spans="7:12" x14ac:dyDescent="0.15">
      <c r="G40542"/>
      <c r="H40542"/>
      <c r="I40542"/>
      <c r="J40542"/>
      <c r="K40542"/>
      <c r="L40542" s="172"/>
    </row>
    <row r="40543" spans="7:12" x14ac:dyDescent="0.15">
      <c r="G40543"/>
      <c r="H40543"/>
      <c r="I40543"/>
      <c r="J40543"/>
      <c r="K40543"/>
      <c r="L40543" s="172"/>
    </row>
    <row r="40544" spans="7:12" x14ac:dyDescent="0.15">
      <c r="G40544"/>
      <c r="H40544"/>
      <c r="I40544"/>
      <c r="J40544"/>
      <c r="K40544"/>
      <c r="L40544" s="172"/>
    </row>
    <row r="40545" spans="7:12" x14ac:dyDescent="0.15">
      <c r="G40545"/>
      <c r="H40545"/>
      <c r="I40545"/>
      <c r="J40545"/>
      <c r="K40545"/>
      <c r="L40545" s="172"/>
    </row>
    <row r="40546" spans="7:12" x14ac:dyDescent="0.15">
      <c r="G40546"/>
      <c r="H40546"/>
      <c r="I40546"/>
      <c r="J40546"/>
      <c r="K40546"/>
      <c r="L40546" s="172"/>
    </row>
    <row r="40547" spans="7:12" x14ac:dyDescent="0.15">
      <c r="G40547"/>
      <c r="H40547"/>
      <c r="I40547"/>
      <c r="J40547"/>
      <c r="K40547"/>
      <c r="L40547" s="172"/>
    </row>
    <row r="40548" spans="7:12" x14ac:dyDescent="0.15">
      <c r="G40548"/>
      <c r="H40548"/>
      <c r="I40548"/>
      <c r="J40548"/>
      <c r="K40548"/>
      <c r="L40548" s="172"/>
    </row>
    <row r="40549" spans="7:12" x14ac:dyDescent="0.15">
      <c r="G40549"/>
      <c r="H40549"/>
      <c r="I40549"/>
      <c r="J40549"/>
      <c r="K40549"/>
      <c r="L40549" s="172"/>
    </row>
    <row r="40550" spans="7:12" x14ac:dyDescent="0.15">
      <c r="G40550"/>
      <c r="H40550"/>
      <c r="I40550"/>
      <c r="J40550"/>
      <c r="K40550"/>
      <c r="L40550" s="172"/>
    </row>
    <row r="40551" spans="7:12" x14ac:dyDescent="0.15">
      <c r="G40551"/>
      <c r="H40551"/>
      <c r="I40551"/>
      <c r="J40551"/>
      <c r="K40551"/>
      <c r="L40551" s="172"/>
    </row>
    <row r="40552" spans="7:12" x14ac:dyDescent="0.15">
      <c r="G40552"/>
      <c r="H40552"/>
      <c r="I40552"/>
      <c r="J40552"/>
      <c r="K40552"/>
      <c r="L40552" s="172"/>
    </row>
    <row r="40553" spans="7:12" x14ac:dyDescent="0.15">
      <c r="G40553"/>
      <c r="H40553"/>
      <c r="I40553"/>
      <c r="J40553"/>
      <c r="K40553"/>
      <c r="L40553" s="172"/>
    </row>
    <row r="40554" spans="7:12" x14ac:dyDescent="0.15">
      <c r="G40554"/>
      <c r="H40554"/>
      <c r="I40554"/>
      <c r="J40554"/>
      <c r="K40554"/>
      <c r="L40554" s="172"/>
    </row>
    <row r="40555" spans="7:12" x14ac:dyDescent="0.15">
      <c r="G40555"/>
      <c r="H40555"/>
      <c r="I40555"/>
      <c r="J40555"/>
      <c r="K40555"/>
      <c r="L40555" s="172"/>
    </row>
    <row r="40556" spans="7:12" x14ac:dyDescent="0.15">
      <c r="G40556"/>
      <c r="H40556"/>
      <c r="I40556"/>
      <c r="J40556"/>
      <c r="K40556"/>
      <c r="L40556" s="172"/>
    </row>
    <row r="40557" spans="7:12" x14ac:dyDescent="0.15">
      <c r="G40557"/>
      <c r="H40557"/>
      <c r="I40557"/>
      <c r="J40557"/>
      <c r="K40557"/>
      <c r="L40557" s="172"/>
    </row>
    <row r="40558" spans="7:12" x14ac:dyDescent="0.15">
      <c r="G40558"/>
      <c r="H40558"/>
      <c r="I40558"/>
      <c r="J40558"/>
      <c r="K40558"/>
      <c r="L40558" s="172"/>
    </row>
    <row r="40559" spans="7:12" x14ac:dyDescent="0.15">
      <c r="G40559"/>
      <c r="H40559"/>
      <c r="I40559"/>
      <c r="J40559"/>
      <c r="K40559"/>
      <c r="L40559" s="172"/>
    </row>
    <row r="40560" spans="7:12" x14ac:dyDescent="0.15">
      <c r="G40560"/>
      <c r="H40560"/>
      <c r="I40560"/>
      <c r="J40560"/>
      <c r="K40560"/>
      <c r="L40560" s="172"/>
    </row>
    <row r="40561" spans="7:12" x14ac:dyDescent="0.15">
      <c r="G40561"/>
      <c r="H40561"/>
      <c r="I40561"/>
      <c r="J40561"/>
      <c r="K40561"/>
      <c r="L40561" s="172"/>
    </row>
    <row r="40562" spans="7:12" x14ac:dyDescent="0.15">
      <c r="G40562"/>
      <c r="H40562"/>
      <c r="I40562"/>
      <c r="J40562"/>
      <c r="K40562"/>
      <c r="L40562" s="172"/>
    </row>
    <row r="40563" spans="7:12" x14ac:dyDescent="0.15">
      <c r="G40563"/>
      <c r="H40563"/>
      <c r="I40563"/>
      <c r="J40563"/>
      <c r="K40563"/>
      <c r="L40563" s="172"/>
    </row>
    <row r="40564" spans="7:12" x14ac:dyDescent="0.15">
      <c r="G40564"/>
      <c r="H40564"/>
      <c r="I40564"/>
      <c r="J40564"/>
      <c r="K40564"/>
      <c r="L40564" s="172"/>
    </row>
    <row r="40565" spans="7:12" x14ac:dyDescent="0.15">
      <c r="G40565"/>
      <c r="H40565"/>
      <c r="I40565"/>
      <c r="J40565"/>
      <c r="K40565"/>
      <c r="L40565" s="172"/>
    </row>
    <row r="40566" spans="7:12" x14ac:dyDescent="0.15">
      <c r="G40566"/>
      <c r="H40566"/>
      <c r="I40566"/>
      <c r="J40566"/>
      <c r="K40566"/>
      <c r="L40566" s="172"/>
    </row>
    <row r="40567" spans="7:12" x14ac:dyDescent="0.15">
      <c r="G40567"/>
      <c r="H40567"/>
      <c r="I40567"/>
      <c r="J40567"/>
      <c r="K40567"/>
      <c r="L40567" s="172"/>
    </row>
    <row r="40568" spans="7:12" x14ac:dyDescent="0.15">
      <c r="G40568"/>
      <c r="H40568"/>
      <c r="I40568"/>
      <c r="J40568"/>
      <c r="K40568"/>
      <c r="L40568" s="172"/>
    </row>
    <row r="40569" spans="7:12" x14ac:dyDescent="0.15">
      <c r="G40569"/>
      <c r="H40569"/>
      <c r="I40569"/>
      <c r="J40569"/>
      <c r="K40569"/>
      <c r="L40569" s="172"/>
    </row>
    <row r="40570" spans="7:12" x14ac:dyDescent="0.15">
      <c r="G40570"/>
      <c r="H40570"/>
      <c r="I40570"/>
      <c r="J40570"/>
      <c r="K40570"/>
      <c r="L40570" s="172"/>
    </row>
    <row r="40571" spans="7:12" x14ac:dyDescent="0.15">
      <c r="G40571"/>
      <c r="H40571"/>
      <c r="I40571"/>
      <c r="J40571"/>
      <c r="K40571"/>
      <c r="L40571" s="172"/>
    </row>
    <row r="40572" spans="7:12" x14ac:dyDescent="0.15">
      <c r="G40572"/>
      <c r="H40572"/>
      <c r="I40572"/>
      <c r="J40572"/>
      <c r="K40572"/>
      <c r="L40572" s="172"/>
    </row>
    <row r="40573" spans="7:12" x14ac:dyDescent="0.15">
      <c r="G40573"/>
      <c r="H40573"/>
      <c r="I40573"/>
      <c r="J40573"/>
      <c r="K40573"/>
      <c r="L40573" s="172"/>
    </row>
    <row r="40574" spans="7:12" x14ac:dyDescent="0.15">
      <c r="G40574"/>
      <c r="H40574"/>
      <c r="I40574"/>
      <c r="J40574"/>
      <c r="K40574"/>
      <c r="L40574" s="172"/>
    </row>
    <row r="40575" spans="7:12" x14ac:dyDescent="0.15">
      <c r="G40575"/>
      <c r="H40575"/>
      <c r="I40575"/>
      <c r="J40575"/>
      <c r="K40575"/>
      <c r="L40575" s="172"/>
    </row>
    <row r="40576" spans="7:12" x14ac:dyDescent="0.15">
      <c r="G40576"/>
      <c r="H40576"/>
      <c r="I40576"/>
      <c r="J40576"/>
      <c r="K40576"/>
      <c r="L40576" s="172"/>
    </row>
    <row r="40577" spans="7:12" x14ac:dyDescent="0.15">
      <c r="G40577"/>
      <c r="H40577"/>
      <c r="I40577"/>
      <c r="J40577"/>
      <c r="K40577"/>
      <c r="L40577" s="172"/>
    </row>
    <row r="40578" spans="7:12" x14ac:dyDescent="0.15">
      <c r="G40578"/>
      <c r="H40578"/>
      <c r="I40578"/>
      <c r="J40578"/>
      <c r="K40578"/>
      <c r="L40578" s="172"/>
    </row>
    <row r="40579" spans="7:12" x14ac:dyDescent="0.15">
      <c r="G40579"/>
      <c r="H40579"/>
      <c r="I40579"/>
      <c r="J40579"/>
      <c r="K40579"/>
      <c r="L40579" s="172"/>
    </row>
    <row r="40580" spans="7:12" x14ac:dyDescent="0.15">
      <c r="G40580"/>
      <c r="H40580"/>
      <c r="I40580"/>
      <c r="J40580"/>
      <c r="K40580"/>
      <c r="L40580" s="172"/>
    </row>
    <row r="40581" spans="7:12" x14ac:dyDescent="0.15">
      <c r="G40581"/>
      <c r="H40581"/>
      <c r="I40581"/>
      <c r="J40581"/>
      <c r="K40581"/>
      <c r="L40581" s="172"/>
    </row>
    <row r="40582" spans="7:12" x14ac:dyDescent="0.15">
      <c r="G40582"/>
      <c r="H40582"/>
      <c r="I40582"/>
      <c r="J40582"/>
      <c r="K40582"/>
      <c r="L40582" s="172"/>
    </row>
    <row r="40583" spans="7:12" x14ac:dyDescent="0.15">
      <c r="G40583"/>
      <c r="H40583"/>
      <c r="I40583"/>
      <c r="J40583"/>
      <c r="K40583"/>
      <c r="L40583" s="172"/>
    </row>
    <row r="40584" spans="7:12" x14ac:dyDescent="0.15">
      <c r="G40584"/>
      <c r="H40584"/>
      <c r="I40584"/>
      <c r="J40584"/>
      <c r="K40584"/>
      <c r="L40584" s="172"/>
    </row>
    <row r="40585" spans="7:12" x14ac:dyDescent="0.15">
      <c r="G40585"/>
      <c r="H40585"/>
      <c r="I40585"/>
      <c r="J40585"/>
      <c r="K40585"/>
      <c r="L40585" s="172"/>
    </row>
    <row r="40586" spans="7:12" x14ac:dyDescent="0.15">
      <c r="G40586"/>
      <c r="H40586"/>
      <c r="I40586"/>
      <c r="J40586"/>
      <c r="K40586"/>
      <c r="L40586" s="172"/>
    </row>
    <row r="40587" spans="7:12" x14ac:dyDescent="0.15">
      <c r="G40587"/>
      <c r="H40587"/>
      <c r="I40587"/>
      <c r="J40587"/>
      <c r="K40587"/>
      <c r="L40587" s="172"/>
    </row>
    <row r="40588" spans="7:12" x14ac:dyDescent="0.15">
      <c r="G40588"/>
      <c r="H40588"/>
      <c r="I40588"/>
      <c r="J40588"/>
      <c r="K40588"/>
      <c r="L40588" s="172"/>
    </row>
    <row r="40589" spans="7:12" x14ac:dyDescent="0.15">
      <c r="G40589"/>
      <c r="H40589"/>
      <c r="I40589"/>
      <c r="J40589"/>
      <c r="K40589"/>
      <c r="L40589" s="172"/>
    </row>
    <row r="40590" spans="7:12" x14ac:dyDescent="0.15">
      <c r="G40590"/>
      <c r="H40590"/>
      <c r="I40590"/>
      <c r="J40590"/>
      <c r="K40590"/>
      <c r="L40590" s="172"/>
    </row>
    <row r="40591" spans="7:12" x14ac:dyDescent="0.15">
      <c r="G40591"/>
      <c r="H40591"/>
      <c r="I40591"/>
      <c r="J40591"/>
      <c r="K40591"/>
      <c r="L40591" s="172"/>
    </row>
    <row r="40592" spans="7:12" x14ac:dyDescent="0.15">
      <c r="G40592"/>
      <c r="H40592"/>
      <c r="I40592"/>
      <c r="J40592"/>
      <c r="K40592"/>
      <c r="L40592" s="172"/>
    </row>
    <row r="40593" spans="7:12" x14ac:dyDescent="0.15">
      <c r="G40593"/>
      <c r="H40593"/>
      <c r="I40593"/>
      <c r="J40593"/>
      <c r="K40593"/>
      <c r="L40593" s="172"/>
    </row>
    <row r="40594" spans="7:12" x14ac:dyDescent="0.15">
      <c r="G40594"/>
      <c r="H40594"/>
      <c r="I40594"/>
      <c r="J40594"/>
      <c r="K40594"/>
      <c r="L40594" s="172"/>
    </row>
    <row r="40595" spans="7:12" x14ac:dyDescent="0.15">
      <c r="G40595"/>
      <c r="H40595"/>
      <c r="I40595"/>
      <c r="J40595"/>
      <c r="K40595"/>
      <c r="L40595" s="172"/>
    </row>
    <row r="40596" spans="7:12" x14ac:dyDescent="0.15">
      <c r="G40596"/>
      <c r="H40596"/>
      <c r="I40596"/>
      <c r="J40596"/>
      <c r="K40596"/>
      <c r="L40596" s="172"/>
    </row>
    <row r="40597" spans="7:12" x14ac:dyDescent="0.15">
      <c r="G40597"/>
      <c r="H40597"/>
      <c r="I40597"/>
      <c r="J40597"/>
      <c r="K40597"/>
      <c r="L40597" s="172"/>
    </row>
    <row r="40598" spans="7:12" x14ac:dyDescent="0.15">
      <c r="G40598"/>
      <c r="H40598"/>
      <c r="I40598"/>
      <c r="J40598"/>
      <c r="K40598"/>
      <c r="L40598" s="172"/>
    </row>
    <row r="40599" spans="7:12" x14ac:dyDescent="0.15">
      <c r="G40599"/>
      <c r="H40599"/>
      <c r="I40599"/>
      <c r="J40599"/>
      <c r="K40599"/>
      <c r="L40599" s="172"/>
    </row>
    <row r="40600" spans="7:12" x14ac:dyDescent="0.15">
      <c r="G40600"/>
      <c r="H40600"/>
      <c r="I40600"/>
      <c r="J40600"/>
      <c r="K40600"/>
      <c r="L40600" s="172"/>
    </row>
    <row r="40601" spans="7:12" x14ac:dyDescent="0.15">
      <c r="G40601"/>
      <c r="H40601"/>
      <c r="I40601"/>
      <c r="J40601"/>
      <c r="K40601"/>
      <c r="L40601" s="172"/>
    </row>
    <row r="40602" spans="7:12" x14ac:dyDescent="0.15">
      <c r="G40602"/>
      <c r="H40602"/>
      <c r="I40602"/>
      <c r="J40602"/>
      <c r="K40602"/>
      <c r="L40602" s="172"/>
    </row>
    <row r="40603" spans="7:12" x14ac:dyDescent="0.15">
      <c r="G40603"/>
      <c r="H40603"/>
      <c r="I40603"/>
      <c r="J40603"/>
      <c r="K40603"/>
      <c r="L40603" s="172"/>
    </row>
    <row r="40604" spans="7:12" x14ac:dyDescent="0.15">
      <c r="G40604"/>
      <c r="H40604"/>
      <c r="I40604"/>
      <c r="J40604"/>
      <c r="K40604"/>
      <c r="L40604" s="172"/>
    </row>
    <row r="40605" spans="7:12" x14ac:dyDescent="0.15">
      <c r="G40605"/>
      <c r="H40605"/>
      <c r="I40605"/>
      <c r="J40605"/>
      <c r="K40605"/>
      <c r="L40605" s="172"/>
    </row>
    <row r="40606" spans="7:12" x14ac:dyDescent="0.15">
      <c r="G40606"/>
      <c r="H40606"/>
      <c r="I40606"/>
      <c r="J40606"/>
      <c r="K40606"/>
      <c r="L40606" s="172"/>
    </row>
    <row r="40607" spans="7:12" x14ac:dyDescent="0.15">
      <c r="G40607"/>
      <c r="H40607"/>
      <c r="I40607"/>
      <c r="J40607"/>
      <c r="K40607"/>
      <c r="L40607" s="172"/>
    </row>
    <row r="40608" spans="7:12" x14ac:dyDescent="0.15">
      <c r="G40608"/>
      <c r="H40608"/>
      <c r="I40608"/>
      <c r="J40608"/>
      <c r="K40608"/>
      <c r="L40608" s="172"/>
    </row>
    <row r="40609" spans="7:12" x14ac:dyDescent="0.15">
      <c r="G40609"/>
      <c r="H40609"/>
      <c r="I40609"/>
      <c r="J40609"/>
      <c r="K40609"/>
      <c r="L40609" s="172"/>
    </row>
    <row r="40610" spans="7:12" x14ac:dyDescent="0.15">
      <c r="G40610"/>
      <c r="H40610"/>
      <c r="I40610"/>
      <c r="J40610"/>
      <c r="K40610"/>
      <c r="L40610" s="172"/>
    </row>
    <row r="40611" spans="7:12" x14ac:dyDescent="0.15">
      <c r="G40611"/>
      <c r="H40611"/>
      <c r="I40611"/>
      <c r="J40611"/>
      <c r="K40611"/>
      <c r="L40611" s="172"/>
    </row>
    <row r="40612" spans="7:12" x14ac:dyDescent="0.15">
      <c r="G40612"/>
      <c r="H40612"/>
      <c r="I40612"/>
      <c r="J40612"/>
      <c r="K40612"/>
      <c r="L40612" s="172"/>
    </row>
    <row r="40613" spans="7:12" x14ac:dyDescent="0.15">
      <c r="G40613"/>
      <c r="H40613"/>
      <c r="I40613"/>
      <c r="J40613"/>
      <c r="K40613"/>
      <c r="L40613" s="172"/>
    </row>
    <row r="40614" spans="7:12" x14ac:dyDescent="0.15">
      <c r="G40614"/>
      <c r="H40614"/>
      <c r="I40614"/>
      <c r="J40614"/>
      <c r="K40614"/>
      <c r="L40614" s="172"/>
    </row>
    <row r="40615" spans="7:12" x14ac:dyDescent="0.15">
      <c r="G40615"/>
      <c r="H40615"/>
      <c r="I40615"/>
      <c r="J40615"/>
      <c r="K40615"/>
      <c r="L40615" s="172"/>
    </row>
    <row r="40616" spans="7:12" x14ac:dyDescent="0.15">
      <c r="G40616"/>
      <c r="H40616"/>
      <c r="I40616"/>
      <c r="J40616"/>
      <c r="K40616"/>
      <c r="L40616" s="172"/>
    </row>
    <row r="40617" spans="7:12" x14ac:dyDescent="0.15">
      <c r="G40617"/>
      <c r="H40617"/>
      <c r="I40617"/>
      <c r="J40617"/>
      <c r="K40617"/>
      <c r="L40617" s="172"/>
    </row>
    <row r="40618" spans="7:12" x14ac:dyDescent="0.15">
      <c r="G40618"/>
      <c r="H40618"/>
      <c r="I40618"/>
      <c r="J40618"/>
      <c r="K40618"/>
      <c r="L40618" s="172"/>
    </row>
    <row r="40619" spans="7:12" x14ac:dyDescent="0.15">
      <c r="G40619"/>
      <c r="H40619"/>
      <c r="I40619"/>
      <c r="J40619"/>
      <c r="K40619"/>
      <c r="L40619" s="172"/>
    </row>
    <row r="40620" spans="7:12" x14ac:dyDescent="0.15">
      <c r="G40620"/>
      <c r="H40620"/>
      <c r="I40620"/>
      <c r="J40620"/>
      <c r="K40620"/>
      <c r="L40620" s="172"/>
    </row>
    <row r="40621" spans="7:12" x14ac:dyDescent="0.15">
      <c r="G40621"/>
      <c r="H40621"/>
      <c r="I40621"/>
      <c r="J40621"/>
      <c r="K40621"/>
      <c r="L40621" s="172"/>
    </row>
    <row r="40622" spans="7:12" x14ac:dyDescent="0.15">
      <c r="G40622"/>
      <c r="H40622"/>
      <c r="I40622"/>
      <c r="J40622"/>
      <c r="K40622"/>
      <c r="L40622" s="172"/>
    </row>
    <row r="40623" spans="7:12" x14ac:dyDescent="0.15">
      <c r="G40623"/>
      <c r="H40623"/>
      <c r="I40623"/>
      <c r="J40623"/>
      <c r="K40623"/>
      <c r="L40623" s="172"/>
    </row>
    <row r="40624" spans="7:12" x14ac:dyDescent="0.15">
      <c r="G40624"/>
      <c r="H40624"/>
      <c r="I40624"/>
      <c r="J40624"/>
      <c r="K40624"/>
      <c r="L40624" s="172"/>
    </row>
    <row r="40625" spans="7:12" x14ac:dyDescent="0.15">
      <c r="G40625"/>
      <c r="H40625"/>
      <c r="I40625"/>
      <c r="J40625"/>
      <c r="K40625"/>
      <c r="L40625" s="172"/>
    </row>
    <row r="40626" spans="7:12" x14ac:dyDescent="0.15">
      <c r="G40626"/>
      <c r="H40626"/>
      <c r="I40626"/>
      <c r="J40626"/>
      <c r="K40626"/>
      <c r="L40626" s="172"/>
    </row>
    <row r="40627" spans="7:12" x14ac:dyDescent="0.15">
      <c r="G40627"/>
      <c r="H40627"/>
      <c r="I40627"/>
      <c r="J40627"/>
      <c r="K40627"/>
      <c r="L40627" s="172"/>
    </row>
    <row r="40628" spans="7:12" x14ac:dyDescent="0.15">
      <c r="G40628"/>
      <c r="H40628"/>
      <c r="I40628"/>
      <c r="J40628"/>
      <c r="K40628"/>
      <c r="L40628" s="172"/>
    </row>
    <row r="40629" spans="7:12" x14ac:dyDescent="0.15">
      <c r="G40629"/>
      <c r="H40629"/>
      <c r="I40629"/>
      <c r="J40629"/>
      <c r="K40629"/>
      <c r="L40629" s="172"/>
    </row>
    <row r="40630" spans="7:12" x14ac:dyDescent="0.15">
      <c r="G40630"/>
      <c r="H40630"/>
      <c r="I40630"/>
      <c r="J40630"/>
      <c r="K40630"/>
      <c r="L40630" s="172"/>
    </row>
    <row r="40631" spans="7:12" x14ac:dyDescent="0.15">
      <c r="G40631"/>
      <c r="H40631"/>
      <c r="I40631"/>
      <c r="J40631"/>
      <c r="K40631"/>
      <c r="L40631" s="172"/>
    </row>
    <row r="40632" spans="7:12" x14ac:dyDescent="0.15">
      <c r="G40632"/>
      <c r="H40632"/>
      <c r="I40632"/>
      <c r="J40632"/>
      <c r="K40632"/>
      <c r="L40632" s="172"/>
    </row>
    <row r="40633" spans="7:12" x14ac:dyDescent="0.15">
      <c r="G40633"/>
      <c r="H40633"/>
      <c r="I40633"/>
      <c r="J40633"/>
      <c r="K40633"/>
      <c r="L40633" s="172"/>
    </row>
    <row r="40634" spans="7:12" x14ac:dyDescent="0.15">
      <c r="G40634"/>
      <c r="H40634"/>
      <c r="I40634"/>
      <c r="J40634"/>
      <c r="K40634"/>
      <c r="L40634" s="172"/>
    </row>
    <row r="40635" spans="7:12" x14ac:dyDescent="0.15">
      <c r="G40635"/>
      <c r="H40635"/>
      <c r="I40635"/>
      <c r="J40635"/>
      <c r="K40635"/>
      <c r="L40635" s="172"/>
    </row>
    <row r="40636" spans="7:12" x14ac:dyDescent="0.15">
      <c r="G40636"/>
      <c r="H40636"/>
      <c r="I40636"/>
      <c r="J40636"/>
      <c r="K40636"/>
      <c r="L40636" s="172"/>
    </row>
    <row r="40637" spans="7:12" x14ac:dyDescent="0.15">
      <c r="G40637"/>
      <c r="H40637"/>
      <c r="I40637"/>
      <c r="J40637"/>
      <c r="K40637"/>
      <c r="L40637" s="172"/>
    </row>
    <row r="40638" spans="7:12" x14ac:dyDescent="0.15">
      <c r="G40638"/>
      <c r="H40638"/>
      <c r="I40638"/>
      <c r="J40638"/>
      <c r="K40638"/>
      <c r="L40638" s="172"/>
    </row>
    <row r="40639" spans="7:12" x14ac:dyDescent="0.15">
      <c r="G40639"/>
      <c r="H40639"/>
      <c r="I40639"/>
      <c r="J40639"/>
      <c r="K40639"/>
      <c r="L40639" s="172"/>
    </row>
    <row r="40640" spans="7:12" x14ac:dyDescent="0.15">
      <c r="G40640"/>
      <c r="H40640"/>
      <c r="I40640"/>
      <c r="J40640"/>
      <c r="K40640"/>
      <c r="L40640" s="172"/>
    </row>
    <row r="40641" spans="7:12" x14ac:dyDescent="0.15">
      <c r="G40641"/>
      <c r="H40641"/>
      <c r="I40641"/>
      <c r="J40641"/>
      <c r="K40641"/>
      <c r="L40641" s="172"/>
    </row>
    <row r="40642" spans="7:12" x14ac:dyDescent="0.15">
      <c r="G40642"/>
      <c r="H40642"/>
      <c r="I40642"/>
      <c r="J40642"/>
      <c r="K40642"/>
      <c r="L40642" s="172"/>
    </row>
    <row r="40643" spans="7:12" x14ac:dyDescent="0.15">
      <c r="G40643"/>
      <c r="H40643"/>
      <c r="I40643"/>
      <c r="J40643"/>
      <c r="K40643"/>
      <c r="L40643" s="172"/>
    </row>
    <row r="40644" spans="7:12" x14ac:dyDescent="0.15">
      <c r="G40644"/>
      <c r="H40644"/>
      <c r="I40644"/>
      <c r="J40644"/>
      <c r="K40644"/>
      <c r="L40644" s="172"/>
    </row>
    <row r="40645" spans="7:12" x14ac:dyDescent="0.15">
      <c r="G40645"/>
      <c r="H40645"/>
      <c r="I40645"/>
      <c r="J40645"/>
      <c r="K40645"/>
      <c r="L40645" s="172"/>
    </row>
    <row r="40646" spans="7:12" x14ac:dyDescent="0.15">
      <c r="G40646"/>
      <c r="H40646"/>
      <c r="I40646"/>
      <c r="J40646"/>
      <c r="K40646"/>
      <c r="L40646" s="172"/>
    </row>
    <row r="40647" spans="7:12" x14ac:dyDescent="0.15">
      <c r="G40647"/>
      <c r="H40647"/>
      <c r="I40647"/>
      <c r="J40647"/>
      <c r="K40647"/>
      <c r="L40647" s="172"/>
    </row>
    <row r="40648" spans="7:12" x14ac:dyDescent="0.15">
      <c r="G40648"/>
      <c r="H40648"/>
      <c r="I40648"/>
      <c r="J40648"/>
      <c r="K40648"/>
      <c r="L40648" s="172"/>
    </row>
    <row r="40649" spans="7:12" x14ac:dyDescent="0.15">
      <c r="G40649"/>
      <c r="H40649"/>
      <c r="I40649"/>
      <c r="J40649"/>
      <c r="K40649"/>
      <c r="L40649" s="172"/>
    </row>
    <row r="40650" spans="7:12" x14ac:dyDescent="0.15">
      <c r="G40650"/>
      <c r="H40650"/>
      <c r="I40650"/>
      <c r="J40650"/>
      <c r="K40650"/>
      <c r="L40650" s="172"/>
    </row>
    <row r="40651" spans="7:12" x14ac:dyDescent="0.15">
      <c r="G40651"/>
      <c r="H40651"/>
      <c r="I40651"/>
      <c r="J40651"/>
      <c r="K40651"/>
      <c r="L40651" s="172"/>
    </row>
    <row r="40652" spans="7:12" x14ac:dyDescent="0.15">
      <c r="G40652"/>
      <c r="H40652"/>
      <c r="I40652"/>
      <c r="J40652"/>
      <c r="K40652"/>
      <c r="L40652" s="172"/>
    </row>
    <row r="40653" spans="7:12" x14ac:dyDescent="0.15">
      <c r="G40653"/>
      <c r="H40653"/>
      <c r="I40653"/>
      <c r="J40653"/>
      <c r="K40653"/>
      <c r="L40653" s="172"/>
    </row>
    <row r="40654" spans="7:12" x14ac:dyDescent="0.15">
      <c r="G40654"/>
      <c r="H40654"/>
      <c r="I40654"/>
      <c r="J40654"/>
      <c r="K40654"/>
      <c r="L40654" s="172"/>
    </row>
    <row r="40655" spans="7:12" x14ac:dyDescent="0.15">
      <c r="G40655"/>
      <c r="H40655"/>
      <c r="I40655"/>
      <c r="J40655"/>
      <c r="K40655"/>
      <c r="L40655" s="172"/>
    </row>
    <row r="40656" spans="7:12" x14ac:dyDescent="0.15">
      <c r="G40656"/>
      <c r="H40656"/>
      <c r="I40656"/>
      <c r="J40656"/>
      <c r="K40656"/>
      <c r="L40656" s="172"/>
    </row>
    <row r="40657" spans="7:12" x14ac:dyDescent="0.15">
      <c r="G40657"/>
      <c r="H40657"/>
      <c r="I40657"/>
      <c r="J40657"/>
      <c r="K40657"/>
      <c r="L40657" s="172"/>
    </row>
    <row r="40658" spans="7:12" x14ac:dyDescent="0.15">
      <c r="G40658"/>
      <c r="H40658"/>
      <c r="I40658"/>
      <c r="J40658"/>
      <c r="K40658"/>
      <c r="L40658" s="172"/>
    </row>
    <row r="40659" spans="7:12" x14ac:dyDescent="0.15">
      <c r="G40659"/>
      <c r="H40659"/>
      <c r="I40659"/>
      <c r="J40659"/>
      <c r="K40659"/>
      <c r="L40659" s="172"/>
    </row>
    <row r="40660" spans="7:12" x14ac:dyDescent="0.15">
      <c r="G40660"/>
      <c r="H40660"/>
      <c r="I40660"/>
      <c r="J40660"/>
      <c r="K40660"/>
      <c r="L40660" s="172"/>
    </row>
    <row r="40661" spans="7:12" x14ac:dyDescent="0.15">
      <c r="G40661"/>
      <c r="H40661"/>
      <c r="I40661"/>
      <c r="J40661"/>
      <c r="K40661"/>
      <c r="L40661" s="172"/>
    </row>
    <row r="40662" spans="7:12" x14ac:dyDescent="0.15">
      <c r="G40662"/>
      <c r="H40662"/>
      <c r="I40662"/>
      <c r="J40662"/>
      <c r="K40662"/>
      <c r="L40662" s="172"/>
    </row>
    <row r="40663" spans="7:12" x14ac:dyDescent="0.15">
      <c r="G40663"/>
      <c r="H40663"/>
      <c r="I40663"/>
      <c r="J40663"/>
      <c r="K40663"/>
      <c r="L40663" s="172"/>
    </row>
    <row r="40664" spans="7:12" x14ac:dyDescent="0.15">
      <c r="G40664"/>
      <c r="H40664"/>
      <c r="I40664"/>
      <c r="J40664"/>
      <c r="K40664"/>
      <c r="L40664" s="172"/>
    </row>
    <row r="40665" spans="7:12" x14ac:dyDescent="0.15">
      <c r="G40665"/>
      <c r="H40665"/>
      <c r="I40665"/>
      <c r="J40665"/>
      <c r="K40665"/>
      <c r="L40665" s="172"/>
    </row>
    <row r="40666" spans="7:12" x14ac:dyDescent="0.15">
      <c r="G40666"/>
      <c r="H40666"/>
      <c r="I40666"/>
      <c r="J40666"/>
      <c r="K40666"/>
      <c r="L40666" s="172"/>
    </row>
    <row r="40667" spans="7:12" x14ac:dyDescent="0.15">
      <c r="G40667"/>
      <c r="H40667"/>
      <c r="I40667"/>
      <c r="J40667"/>
      <c r="K40667"/>
      <c r="L40667" s="172"/>
    </row>
    <row r="40668" spans="7:12" x14ac:dyDescent="0.15">
      <c r="G40668"/>
      <c r="H40668"/>
      <c r="I40668"/>
      <c r="J40668"/>
      <c r="K40668"/>
      <c r="L40668" s="172"/>
    </row>
    <row r="40669" spans="7:12" x14ac:dyDescent="0.15">
      <c r="G40669"/>
      <c r="H40669"/>
      <c r="I40669"/>
      <c r="J40669"/>
      <c r="K40669"/>
      <c r="L40669" s="172"/>
    </row>
    <row r="40670" spans="7:12" x14ac:dyDescent="0.15">
      <c r="G40670"/>
      <c r="H40670"/>
      <c r="I40670"/>
      <c r="J40670"/>
      <c r="K40670"/>
      <c r="L40670" s="172"/>
    </row>
    <row r="40671" spans="7:12" x14ac:dyDescent="0.15">
      <c r="G40671"/>
      <c r="H40671"/>
      <c r="I40671"/>
      <c r="J40671"/>
      <c r="K40671"/>
      <c r="L40671" s="172"/>
    </row>
    <row r="40672" spans="7:12" x14ac:dyDescent="0.15">
      <c r="G40672"/>
      <c r="H40672"/>
      <c r="I40672"/>
      <c r="J40672"/>
      <c r="K40672"/>
      <c r="L40672" s="172"/>
    </row>
    <row r="40673" spans="7:12" x14ac:dyDescent="0.15">
      <c r="G40673"/>
      <c r="H40673"/>
      <c r="I40673"/>
      <c r="J40673"/>
      <c r="K40673"/>
      <c r="L40673" s="172"/>
    </row>
    <row r="40674" spans="7:12" x14ac:dyDescent="0.15">
      <c r="G40674"/>
      <c r="H40674"/>
      <c r="I40674"/>
      <c r="J40674"/>
      <c r="K40674"/>
      <c r="L40674" s="172"/>
    </row>
    <row r="40675" spans="7:12" x14ac:dyDescent="0.15">
      <c r="G40675"/>
      <c r="H40675"/>
      <c r="I40675"/>
      <c r="J40675"/>
      <c r="K40675"/>
      <c r="L40675" s="172"/>
    </row>
    <row r="40676" spans="7:12" x14ac:dyDescent="0.15">
      <c r="G40676"/>
      <c r="H40676"/>
      <c r="I40676"/>
      <c r="J40676"/>
      <c r="K40676"/>
      <c r="L40676" s="172"/>
    </row>
    <row r="40677" spans="7:12" x14ac:dyDescent="0.15">
      <c r="G40677"/>
      <c r="H40677"/>
      <c r="I40677"/>
      <c r="J40677"/>
      <c r="K40677"/>
      <c r="L40677" s="172"/>
    </row>
    <row r="40678" spans="7:12" x14ac:dyDescent="0.15">
      <c r="G40678"/>
      <c r="H40678"/>
      <c r="I40678"/>
      <c r="J40678"/>
      <c r="K40678"/>
      <c r="L40678" s="172"/>
    </row>
    <row r="40679" spans="7:12" x14ac:dyDescent="0.15">
      <c r="G40679"/>
      <c r="H40679"/>
      <c r="I40679"/>
      <c r="J40679"/>
      <c r="K40679"/>
      <c r="L40679" s="172"/>
    </row>
    <row r="40680" spans="7:12" x14ac:dyDescent="0.15">
      <c r="G40680"/>
      <c r="H40680"/>
      <c r="I40680"/>
      <c r="J40680"/>
      <c r="K40680"/>
      <c r="L40680" s="172"/>
    </row>
    <row r="40681" spans="7:12" x14ac:dyDescent="0.15">
      <c r="G40681"/>
      <c r="H40681"/>
      <c r="I40681"/>
      <c r="J40681"/>
      <c r="K40681"/>
      <c r="L40681" s="172"/>
    </row>
    <row r="40682" spans="7:12" x14ac:dyDescent="0.15">
      <c r="G40682"/>
      <c r="H40682"/>
      <c r="I40682"/>
      <c r="J40682"/>
      <c r="K40682"/>
      <c r="L40682" s="172"/>
    </row>
    <row r="40683" spans="7:12" x14ac:dyDescent="0.15">
      <c r="G40683"/>
      <c r="H40683"/>
      <c r="I40683"/>
      <c r="J40683"/>
      <c r="K40683"/>
      <c r="L40683" s="172"/>
    </row>
    <row r="40684" spans="7:12" x14ac:dyDescent="0.15">
      <c r="G40684"/>
      <c r="H40684"/>
      <c r="I40684"/>
      <c r="J40684"/>
      <c r="K40684"/>
      <c r="L40684" s="172"/>
    </row>
    <row r="40685" spans="7:12" x14ac:dyDescent="0.15">
      <c r="G40685"/>
      <c r="H40685"/>
      <c r="I40685"/>
      <c r="J40685"/>
      <c r="K40685"/>
      <c r="L40685" s="172"/>
    </row>
    <row r="40686" spans="7:12" x14ac:dyDescent="0.15">
      <c r="G40686"/>
      <c r="H40686"/>
      <c r="I40686"/>
      <c r="J40686"/>
      <c r="K40686"/>
      <c r="L40686" s="172"/>
    </row>
    <row r="40687" spans="7:12" x14ac:dyDescent="0.15">
      <c r="G40687"/>
      <c r="H40687"/>
      <c r="I40687"/>
      <c r="J40687"/>
      <c r="K40687"/>
      <c r="L40687" s="172"/>
    </row>
    <row r="40688" spans="7:12" x14ac:dyDescent="0.15">
      <c r="G40688"/>
      <c r="H40688"/>
      <c r="I40688"/>
      <c r="J40688"/>
      <c r="K40688"/>
      <c r="L40688" s="172"/>
    </row>
    <row r="40689" spans="7:12" x14ac:dyDescent="0.15">
      <c r="G40689"/>
      <c r="H40689"/>
      <c r="I40689"/>
      <c r="J40689"/>
      <c r="K40689"/>
      <c r="L40689" s="172"/>
    </row>
    <row r="40690" spans="7:12" x14ac:dyDescent="0.15">
      <c r="G40690"/>
      <c r="H40690"/>
      <c r="I40690"/>
      <c r="J40690"/>
      <c r="K40690"/>
      <c r="L40690" s="172"/>
    </row>
    <row r="40691" spans="7:12" x14ac:dyDescent="0.15">
      <c r="G40691"/>
      <c r="H40691"/>
      <c r="I40691"/>
      <c r="J40691"/>
      <c r="K40691"/>
      <c r="L40691" s="172"/>
    </row>
    <row r="40692" spans="7:12" x14ac:dyDescent="0.15">
      <c r="G40692"/>
      <c r="H40692"/>
      <c r="I40692"/>
      <c r="J40692"/>
      <c r="K40692"/>
      <c r="L40692" s="172"/>
    </row>
    <row r="40693" spans="7:12" x14ac:dyDescent="0.15">
      <c r="G40693"/>
      <c r="H40693"/>
      <c r="I40693"/>
      <c r="J40693"/>
      <c r="K40693"/>
      <c r="L40693" s="172"/>
    </row>
    <row r="40694" spans="7:12" x14ac:dyDescent="0.15">
      <c r="G40694"/>
      <c r="H40694"/>
      <c r="I40694"/>
      <c r="J40694"/>
      <c r="K40694"/>
      <c r="L40694" s="172"/>
    </row>
    <row r="40695" spans="7:12" x14ac:dyDescent="0.15">
      <c r="G40695"/>
      <c r="H40695"/>
      <c r="I40695"/>
      <c r="J40695"/>
      <c r="K40695"/>
      <c r="L40695" s="172"/>
    </row>
    <row r="40696" spans="7:12" x14ac:dyDescent="0.15">
      <c r="G40696"/>
      <c r="H40696"/>
      <c r="I40696"/>
      <c r="J40696"/>
      <c r="K40696"/>
      <c r="L40696" s="172"/>
    </row>
    <row r="40697" spans="7:12" x14ac:dyDescent="0.15">
      <c r="G40697"/>
      <c r="H40697"/>
      <c r="I40697"/>
      <c r="J40697"/>
      <c r="K40697"/>
      <c r="L40697" s="172"/>
    </row>
    <row r="40698" spans="7:12" x14ac:dyDescent="0.15">
      <c r="G40698"/>
      <c r="H40698"/>
      <c r="I40698"/>
      <c r="J40698"/>
      <c r="K40698"/>
      <c r="L40698" s="172"/>
    </row>
    <row r="40699" spans="7:12" x14ac:dyDescent="0.15">
      <c r="G40699"/>
      <c r="H40699"/>
      <c r="I40699"/>
      <c r="J40699"/>
      <c r="K40699"/>
      <c r="L40699" s="172"/>
    </row>
    <row r="40700" spans="7:12" x14ac:dyDescent="0.15">
      <c r="G40700"/>
      <c r="H40700"/>
      <c r="I40700"/>
      <c r="J40700"/>
      <c r="K40700"/>
      <c r="L40700" s="172"/>
    </row>
    <row r="40701" spans="7:12" x14ac:dyDescent="0.15">
      <c r="G40701"/>
      <c r="H40701"/>
      <c r="I40701"/>
      <c r="J40701"/>
      <c r="K40701"/>
      <c r="L40701" s="172"/>
    </row>
    <row r="40702" spans="7:12" x14ac:dyDescent="0.15">
      <c r="G40702"/>
      <c r="H40702"/>
      <c r="I40702"/>
      <c r="J40702"/>
      <c r="K40702"/>
      <c r="L40702" s="172"/>
    </row>
    <row r="40703" spans="7:12" x14ac:dyDescent="0.15">
      <c r="G40703"/>
      <c r="H40703"/>
      <c r="I40703"/>
      <c r="J40703"/>
      <c r="K40703"/>
      <c r="L40703" s="172"/>
    </row>
    <row r="40704" spans="7:12" x14ac:dyDescent="0.15">
      <c r="G40704"/>
      <c r="H40704"/>
      <c r="I40704"/>
      <c r="J40704"/>
      <c r="K40704"/>
      <c r="L40704" s="172"/>
    </row>
    <row r="40705" spans="7:12" x14ac:dyDescent="0.15">
      <c r="G40705"/>
      <c r="H40705"/>
      <c r="I40705"/>
      <c r="J40705"/>
      <c r="K40705"/>
      <c r="L40705" s="172"/>
    </row>
    <row r="40706" spans="7:12" x14ac:dyDescent="0.15">
      <c r="G40706"/>
      <c r="H40706"/>
      <c r="I40706"/>
      <c r="J40706"/>
      <c r="K40706"/>
      <c r="L40706" s="172"/>
    </row>
    <row r="40707" spans="7:12" x14ac:dyDescent="0.15">
      <c r="G40707"/>
      <c r="H40707"/>
      <c r="I40707"/>
      <c r="J40707"/>
      <c r="K40707"/>
      <c r="L40707" s="172"/>
    </row>
    <row r="40708" spans="7:12" x14ac:dyDescent="0.15">
      <c r="G40708"/>
      <c r="H40708"/>
      <c r="I40708"/>
      <c r="J40708"/>
      <c r="K40708"/>
      <c r="L40708" s="172"/>
    </row>
    <row r="40709" spans="7:12" x14ac:dyDescent="0.15">
      <c r="G40709"/>
      <c r="H40709"/>
      <c r="I40709"/>
      <c r="J40709"/>
      <c r="K40709"/>
      <c r="L40709" s="172"/>
    </row>
    <row r="40710" spans="7:12" x14ac:dyDescent="0.15">
      <c r="G40710"/>
      <c r="H40710"/>
      <c r="I40710"/>
      <c r="J40710"/>
      <c r="K40710"/>
      <c r="L40710" s="172"/>
    </row>
    <row r="40711" spans="7:12" x14ac:dyDescent="0.15">
      <c r="G40711"/>
      <c r="H40711"/>
      <c r="I40711"/>
      <c r="J40711"/>
      <c r="K40711"/>
      <c r="L40711" s="172"/>
    </row>
    <row r="40712" spans="7:12" x14ac:dyDescent="0.15">
      <c r="G40712"/>
      <c r="H40712"/>
      <c r="I40712"/>
      <c r="J40712"/>
      <c r="K40712"/>
      <c r="L40712" s="172"/>
    </row>
    <row r="40713" spans="7:12" x14ac:dyDescent="0.15">
      <c r="G40713"/>
      <c r="H40713"/>
      <c r="I40713"/>
      <c r="J40713"/>
      <c r="K40713"/>
      <c r="L40713" s="172"/>
    </row>
    <row r="40714" spans="7:12" x14ac:dyDescent="0.15">
      <c r="G40714"/>
      <c r="H40714"/>
      <c r="I40714"/>
      <c r="J40714"/>
      <c r="K40714"/>
      <c r="L40714" s="172"/>
    </row>
    <row r="40715" spans="7:12" x14ac:dyDescent="0.15">
      <c r="G40715"/>
      <c r="H40715"/>
      <c r="I40715"/>
      <c r="J40715"/>
      <c r="K40715"/>
      <c r="L40715" s="172"/>
    </row>
    <row r="40716" spans="7:12" x14ac:dyDescent="0.15">
      <c r="G40716"/>
      <c r="H40716"/>
      <c r="I40716"/>
      <c r="J40716"/>
      <c r="K40716"/>
      <c r="L40716" s="172"/>
    </row>
    <row r="40717" spans="7:12" x14ac:dyDescent="0.15">
      <c r="G40717"/>
      <c r="H40717"/>
      <c r="I40717"/>
      <c r="J40717"/>
      <c r="K40717"/>
      <c r="L40717" s="172"/>
    </row>
    <row r="40718" spans="7:12" x14ac:dyDescent="0.15">
      <c r="G40718"/>
      <c r="H40718"/>
      <c r="I40718"/>
      <c r="J40718"/>
      <c r="K40718"/>
      <c r="L40718" s="172"/>
    </row>
    <row r="40719" spans="7:12" x14ac:dyDescent="0.15">
      <c r="G40719"/>
      <c r="H40719"/>
      <c r="I40719"/>
      <c r="J40719"/>
      <c r="K40719"/>
      <c r="L40719" s="172"/>
    </row>
    <row r="40720" spans="7:12" x14ac:dyDescent="0.15">
      <c r="G40720"/>
      <c r="H40720"/>
      <c r="I40720"/>
      <c r="J40720"/>
      <c r="K40720"/>
      <c r="L40720" s="172"/>
    </row>
    <row r="40721" spans="7:12" x14ac:dyDescent="0.15">
      <c r="G40721"/>
      <c r="H40721"/>
      <c r="I40721"/>
      <c r="J40721"/>
      <c r="K40721"/>
      <c r="L40721" s="172"/>
    </row>
    <row r="40722" spans="7:12" x14ac:dyDescent="0.15">
      <c r="G40722"/>
      <c r="H40722"/>
      <c r="I40722"/>
      <c r="J40722"/>
      <c r="K40722"/>
      <c r="L40722" s="172"/>
    </row>
    <row r="40723" spans="7:12" x14ac:dyDescent="0.15">
      <c r="G40723"/>
      <c r="H40723"/>
      <c r="I40723"/>
      <c r="J40723"/>
      <c r="K40723"/>
      <c r="L40723" s="172"/>
    </row>
    <row r="40724" spans="7:12" x14ac:dyDescent="0.15">
      <c r="G40724"/>
      <c r="H40724"/>
      <c r="I40724"/>
      <c r="J40724"/>
      <c r="K40724"/>
      <c r="L40724" s="172"/>
    </row>
    <row r="40725" spans="7:12" x14ac:dyDescent="0.15">
      <c r="G40725"/>
      <c r="H40725"/>
      <c r="I40725"/>
      <c r="J40725"/>
      <c r="K40725"/>
      <c r="L40725" s="172"/>
    </row>
    <row r="40726" spans="7:12" x14ac:dyDescent="0.15">
      <c r="G40726"/>
      <c r="H40726"/>
      <c r="I40726"/>
      <c r="J40726"/>
      <c r="K40726"/>
      <c r="L40726" s="172"/>
    </row>
    <row r="40727" spans="7:12" x14ac:dyDescent="0.15">
      <c r="G40727"/>
      <c r="H40727"/>
      <c r="I40727"/>
      <c r="J40727"/>
      <c r="K40727"/>
      <c r="L40727" s="172"/>
    </row>
    <row r="40728" spans="7:12" x14ac:dyDescent="0.15">
      <c r="G40728"/>
      <c r="H40728"/>
      <c r="I40728"/>
      <c r="J40728"/>
      <c r="K40728"/>
      <c r="L40728" s="172"/>
    </row>
    <row r="40729" spans="7:12" x14ac:dyDescent="0.15">
      <c r="G40729"/>
      <c r="H40729"/>
      <c r="I40729"/>
      <c r="J40729"/>
      <c r="K40729"/>
      <c r="L40729" s="172"/>
    </row>
    <row r="40730" spans="7:12" x14ac:dyDescent="0.15">
      <c r="G40730"/>
      <c r="H40730"/>
      <c r="I40730"/>
      <c r="J40730"/>
      <c r="K40730"/>
      <c r="L40730" s="172"/>
    </row>
    <row r="40731" spans="7:12" x14ac:dyDescent="0.15">
      <c r="G40731"/>
      <c r="H40731"/>
      <c r="I40731"/>
      <c r="J40731"/>
      <c r="K40731"/>
      <c r="L40731" s="172"/>
    </row>
    <row r="40732" spans="7:12" x14ac:dyDescent="0.15">
      <c r="G40732"/>
      <c r="H40732"/>
      <c r="I40732"/>
      <c r="J40732"/>
      <c r="K40732"/>
      <c r="L40732" s="172"/>
    </row>
    <row r="40733" spans="7:12" x14ac:dyDescent="0.15">
      <c r="G40733"/>
      <c r="H40733"/>
      <c r="I40733"/>
      <c r="J40733"/>
      <c r="K40733"/>
      <c r="L40733" s="172"/>
    </row>
    <row r="40734" spans="7:12" x14ac:dyDescent="0.15">
      <c r="G40734"/>
      <c r="H40734"/>
      <c r="I40734"/>
      <c r="J40734"/>
      <c r="K40734"/>
      <c r="L40734" s="172"/>
    </row>
    <row r="40735" spans="7:12" x14ac:dyDescent="0.15">
      <c r="G40735"/>
      <c r="H40735"/>
      <c r="I40735"/>
      <c r="J40735"/>
      <c r="K40735"/>
      <c r="L40735" s="172"/>
    </row>
    <row r="40736" spans="7:12" x14ac:dyDescent="0.15">
      <c r="G40736"/>
      <c r="H40736"/>
      <c r="I40736"/>
      <c r="J40736"/>
      <c r="K40736"/>
      <c r="L40736" s="172"/>
    </row>
    <row r="40737" spans="7:12" x14ac:dyDescent="0.15">
      <c r="G40737"/>
      <c r="H40737"/>
      <c r="I40737"/>
      <c r="J40737"/>
      <c r="K40737"/>
      <c r="L40737" s="172"/>
    </row>
    <row r="40738" spans="7:12" x14ac:dyDescent="0.15">
      <c r="G40738"/>
      <c r="H40738"/>
      <c r="I40738"/>
      <c r="J40738"/>
      <c r="K40738"/>
      <c r="L40738" s="172"/>
    </row>
    <row r="40739" spans="7:12" x14ac:dyDescent="0.15">
      <c r="G40739"/>
      <c r="H40739"/>
      <c r="I40739"/>
      <c r="J40739"/>
      <c r="K40739"/>
      <c r="L40739" s="172"/>
    </row>
    <row r="40740" spans="7:12" x14ac:dyDescent="0.15">
      <c r="G40740"/>
      <c r="H40740"/>
      <c r="I40740"/>
      <c r="J40740"/>
      <c r="K40740"/>
      <c r="L40740" s="172"/>
    </row>
    <row r="40741" spans="7:12" x14ac:dyDescent="0.15">
      <c r="G40741"/>
      <c r="H40741"/>
      <c r="I40741"/>
      <c r="J40741"/>
      <c r="K40741"/>
      <c r="L40741" s="172"/>
    </row>
    <row r="40742" spans="7:12" x14ac:dyDescent="0.15">
      <c r="G40742"/>
      <c r="H40742"/>
      <c r="I40742"/>
      <c r="J40742"/>
      <c r="K40742"/>
      <c r="L40742" s="172"/>
    </row>
    <row r="40743" spans="7:12" x14ac:dyDescent="0.15">
      <c r="G40743"/>
      <c r="H40743"/>
      <c r="I40743"/>
      <c r="J40743"/>
      <c r="K40743"/>
      <c r="L40743" s="172"/>
    </row>
    <row r="40744" spans="7:12" x14ac:dyDescent="0.15">
      <c r="G40744"/>
      <c r="H40744"/>
      <c r="I40744"/>
      <c r="J40744"/>
      <c r="K40744"/>
      <c r="L40744" s="172"/>
    </row>
    <row r="40745" spans="7:12" x14ac:dyDescent="0.15">
      <c r="G40745"/>
      <c r="H40745"/>
      <c r="I40745"/>
      <c r="J40745"/>
      <c r="K40745"/>
      <c r="L40745" s="172"/>
    </row>
    <row r="40746" spans="7:12" x14ac:dyDescent="0.15">
      <c r="G40746"/>
      <c r="H40746"/>
      <c r="I40746"/>
      <c r="J40746"/>
      <c r="K40746"/>
      <c r="L40746" s="172"/>
    </row>
    <row r="40747" spans="7:12" x14ac:dyDescent="0.15">
      <c r="G40747"/>
      <c r="H40747"/>
      <c r="I40747"/>
      <c r="J40747"/>
      <c r="K40747"/>
      <c r="L40747" s="172"/>
    </row>
    <row r="40748" spans="7:12" x14ac:dyDescent="0.15">
      <c r="G40748"/>
      <c r="H40748"/>
      <c r="I40748"/>
      <c r="J40748"/>
      <c r="K40748"/>
      <c r="L40748" s="172"/>
    </row>
    <row r="40749" spans="7:12" x14ac:dyDescent="0.15">
      <c r="G40749"/>
      <c r="H40749"/>
      <c r="I40749"/>
      <c r="J40749"/>
      <c r="K40749"/>
      <c r="L40749" s="172"/>
    </row>
    <row r="40750" spans="7:12" x14ac:dyDescent="0.15">
      <c r="G40750"/>
      <c r="H40750"/>
      <c r="I40750"/>
      <c r="J40750"/>
      <c r="K40750"/>
      <c r="L40750" s="172"/>
    </row>
    <row r="40751" spans="7:12" x14ac:dyDescent="0.15">
      <c r="G40751"/>
      <c r="H40751"/>
      <c r="I40751"/>
      <c r="J40751"/>
      <c r="K40751"/>
      <c r="L40751" s="172"/>
    </row>
    <row r="40752" spans="7:12" x14ac:dyDescent="0.15">
      <c r="G40752"/>
      <c r="H40752"/>
      <c r="I40752"/>
      <c r="J40752"/>
      <c r="K40752"/>
      <c r="L40752" s="172"/>
    </row>
    <row r="40753" spans="7:12" x14ac:dyDescent="0.15">
      <c r="G40753"/>
      <c r="H40753"/>
      <c r="I40753"/>
      <c r="J40753"/>
      <c r="K40753"/>
      <c r="L40753" s="172"/>
    </row>
    <row r="40754" spans="7:12" x14ac:dyDescent="0.15">
      <c r="G40754"/>
      <c r="H40754"/>
      <c r="I40754"/>
      <c r="J40754"/>
      <c r="K40754"/>
      <c r="L40754" s="172"/>
    </row>
    <row r="40755" spans="7:12" x14ac:dyDescent="0.15">
      <c r="G40755"/>
      <c r="H40755"/>
      <c r="I40755"/>
      <c r="J40755"/>
      <c r="K40755"/>
      <c r="L40755" s="172"/>
    </row>
    <row r="40756" spans="7:12" x14ac:dyDescent="0.15">
      <c r="G40756"/>
      <c r="H40756"/>
      <c r="I40756"/>
      <c r="J40756"/>
      <c r="K40756"/>
      <c r="L40756" s="172"/>
    </row>
    <row r="40757" spans="7:12" x14ac:dyDescent="0.15">
      <c r="G40757"/>
      <c r="H40757"/>
      <c r="I40757"/>
      <c r="J40757"/>
      <c r="K40757"/>
      <c r="L40757" s="172"/>
    </row>
    <row r="40758" spans="7:12" x14ac:dyDescent="0.15">
      <c r="G40758"/>
      <c r="H40758"/>
      <c r="I40758"/>
      <c r="J40758"/>
      <c r="K40758"/>
      <c r="L40758" s="172"/>
    </row>
    <row r="40759" spans="7:12" x14ac:dyDescent="0.15">
      <c r="G40759"/>
      <c r="H40759"/>
      <c r="I40759"/>
      <c r="J40759"/>
      <c r="K40759"/>
      <c r="L40759" s="172"/>
    </row>
    <row r="40760" spans="7:12" x14ac:dyDescent="0.15">
      <c r="G40760"/>
      <c r="H40760"/>
      <c r="I40760"/>
      <c r="J40760"/>
      <c r="K40760"/>
      <c r="L40760" s="172"/>
    </row>
    <row r="40761" spans="7:12" x14ac:dyDescent="0.15">
      <c r="G40761"/>
      <c r="H40761"/>
      <c r="I40761"/>
      <c r="J40761"/>
      <c r="K40761"/>
      <c r="L40761" s="172"/>
    </row>
    <row r="40762" spans="7:12" x14ac:dyDescent="0.15">
      <c r="G40762"/>
      <c r="H40762"/>
      <c r="I40762"/>
      <c r="J40762"/>
      <c r="K40762"/>
      <c r="L40762" s="172"/>
    </row>
    <row r="40763" spans="7:12" x14ac:dyDescent="0.15">
      <c r="G40763"/>
      <c r="H40763"/>
      <c r="I40763"/>
      <c r="J40763"/>
      <c r="K40763"/>
      <c r="L40763" s="172"/>
    </row>
    <row r="40764" spans="7:12" x14ac:dyDescent="0.15">
      <c r="G40764"/>
      <c r="H40764"/>
      <c r="I40764"/>
      <c r="J40764"/>
      <c r="K40764"/>
      <c r="L40764" s="172"/>
    </row>
    <row r="40765" spans="7:12" x14ac:dyDescent="0.15">
      <c r="G40765"/>
      <c r="H40765"/>
      <c r="I40765"/>
      <c r="J40765"/>
      <c r="K40765"/>
      <c r="L40765" s="172"/>
    </row>
    <row r="40766" spans="7:12" x14ac:dyDescent="0.15">
      <c r="G40766"/>
      <c r="H40766"/>
      <c r="I40766"/>
      <c r="J40766"/>
      <c r="K40766"/>
      <c r="L40766" s="172"/>
    </row>
    <row r="40767" spans="7:12" x14ac:dyDescent="0.15">
      <c r="G40767"/>
      <c r="H40767"/>
      <c r="I40767"/>
      <c r="J40767"/>
      <c r="K40767"/>
      <c r="L40767" s="172"/>
    </row>
    <row r="40768" spans="7:12" x14ac:dyDescent="0.15">
      <c r="G40768"/>
      <c r="H40768"/>
      <c r="I40768"/>
      <c r="J40768"/>
      <c r="K40768"/>
      <c r="L40768" s="172"/>
    </row>
    <row r="40769" spans="7:12" x14ac:dyDescent="0.15">
      <c r="G40769"/>
      <c r="H40769"/>
      <c r="I40769"/>
      <c r="J40769"/>
      <c r="K40769"/>
      <c r="L40769" s="172"/>
    </row>
    <row r="40770" spans="7:12" x14ac:dyDescent="0.15">
      <c r="G40770"/>
      <c r="H40770"/>
      <c r="I40770"/>
      <c r="J40770"/>
      <c r="K40770"/>
      <c r="L40770" s="172"/>
    </row>
    <row r="40771" spans="7:12" x14ac:dyDescent="0.15">
      <c r="G40771"/>
      <c r="H40771"/>
      <c r="I40771"/>
      <c r="J40771"/>
      <c r="K40771"/>
      <c r="L40771" s="172"/>
    </row>
    <row r="40772" spans="7:12" x14ac:dyDescent="0.15">
      <c r="G40772"/>
      <c r="H40772"/>
      <c r="I40772"/>
      <c r="J40772"/>
      <c r="K40772"/>
      <c r="L40772" s="172"/>
    </row>
    <row r="40773" spans="7:12" x14ac:dyDescent="0.15">
      <c r="G40773"/>
      <c r="H40773"/>
      <c r="I40773"/>
      <c r="J40773"/>
      <c r="K40773"/>
      <c r="L40773" s="172"/>
    </row>
    <row r="40774" spans="7:12" x14ac:dyDescent="0.15">
      <c r="G40774"/>
      <c r="H40774"/>
      <c r="I40774"/>
      <c r="J40774"/>
      <c r="K40774"/>
      <c r="L40774" s="172"/>
    </row>
    <row r="40775" spans="7:12" x14ac:dyDescent="0.15">
      <c r="G40775"/>
      <c r="H40775"/>
      <c r="I40775"/>
      <c r="J40775"/>
      <c r="K40775"/>
      <c r="L40775" s="172"/>
    </row>
    <row r="40776" spans="7:12" x14ac:dyDescent="0.15">
      <c r="G40776"/>
      <c r="H40776"/>
      <c r="I40776"/>
      <c r="J40776"/>
      <c r="K40776"/>
      <c r="L40776" s="172"/>
    </row>
    <row r="40777" spans="7:12" x14ac:dyDescent="0.15">
      <c r="G40777"/>
      <c r="H40777"/>
      <c r="I40777"/>
      <c r="J40777"/>
      <c r="K40777"/>
      <c r="L40777" s="172"/>
    </row>
    <row r="40778" spans="7:12" x14ac:dyDescent="0.15">
      <c r="G40778"/>
      <c r="H40778"/>
      <c r="I40778"/>
      <c r="J40778"/>
      <c r="K40778"/>
      <c r="L40778" s="172"/>
    </row>
    <row r="40779" spans="7:12" x14ac:dyDescent="0.15">
      <c r="G40779"/>
      <c r="H40779"/>
      <c r="I40779"/>
      <c r="J40779"/>
      <c r="K40779"/>
      <c r="L40779" s="172"/>
    </row>
    <row r="40780" spans="7:12" x14ac:dyDescent="0.15">
      <c r="G40780"/>
      <c r="H40780"/>
      <c r="I40780"/>
      <c r="J40780"/>
      <c r="K40780"/>
      <c r="L40780" s="172"/>
    </row>
    <row r="40781" spans="7:12" x14ac:dyDescent="0.15">
      <c r="G40781"/>
      <c r="H40781"/>
      <c r="I40781"/>
      <c r="J40781"/>
      <c r="K40781"/>
      <c r="L40781" s="172"/>
    </row>
    <row r="40782" spans="7:12" x14ac:dyDescent="0.15">
      <c r="G40782"/>
      <c r="H40782"/>
      <c r="I40782"/>
      <c r="J40782"/>
      <c r="K40782"/>
      <c r="L40782" s="172"/>
    </row>
    <row r="40783" spans="7:12" x14ac:dyDescent="0.15">
      <c r="G40783"/>
      <c r="H40783"/>
      <c r="I40783"/>
      <c r="J40783"/>
      <c r="K40783"/>
      <c r="L40783" s="172"/>
    </row>
    <row r="40784" spans="7:12" x14ac:dyDescent="0.15">
      <c r="G40784"/>
      <c r="H40784"/>
      <c r="I40784"/>
      <c r="J40784"/>
      <c r="K40784"/>
      <c r="L40784" s="172"/>
    </row>
    <row r="40785" spans="7:12" x14ac:dyDescent="0.15">
      <c r="G40785"/>
      <c r="H40785"/>
      <c r="I40785"/>
      <c r="J40785"/>
      <c r="K40785"/>
      <c r="L40785" s="172"/>
    </row>
    <row r="40786" spans="7:12" x14ac:dyDescent="0.15">
      <c r="G40786"/>
      <c r="H40786"/>
      <c r="I40786"/>
      <c r="J40786"/>
      <c r="K40786"/>
      <c r="L40786" s="172"/>
    </row>
    <row r="40787" spans="7:12" x14ac:dyDescent="0.15">
      <c r="G40787"/>
      <c r="H40787"/>
      <c r="I40787"/>
      <c r="J40787"/>
      <c r="K40787"/>
      <c r="L40787" s="172"/>
    </row>
    <row r="40788" spans="7:12" x14ac:dyDescent="0.15">
      <c r="G40788"/>
      <c r="H40788"/>
      <c r="I40788"/>
      <c r="J40788"/>
      <c r="K40788"/>
      <c r="L40788" s="172"/>
    </row>
    <row r="40789" spans="7:12" x14ac:dyDescent="0.15">
      <c r="G40789"/>
      <c r="H40789"/>
      <c r="I40789"/>
      <c r="J40789"/>
      <c r="K40789"/>
      <c r="L40789" s="172"/>
    </row>
    <row r="40790" spans="7:12" x14ac:dyDescent="0.15">
      <c r="G40790"/>
      <c r="H40790"/>
      <c r="I40790"/>
      <c r="J40790"/>
      <c r="K40790"/>
      <c r="L40790" s="172"/>
    </row>
    <row r="40791" spans="7:12" x14ac:dyDescent="0.15">
      <c r="G40791"/>
      <c r="H40791"/>
      <c r="I40791"/>
      <c r="J40791"/>
      <c r="K40791"/>
      <c r="L40791" s="172"/>
    </row>
    <row r="40792" spans="7:12" x14ac:dyDescent="0.15">
      <c r="G40792"/>
      <c r="H40792"/>
      <c r="I40792"/>
      <c r="J40792"/>
      <c r="K40792"/>
      <c r="L40792" s="172"/>
    </row>
    <row r="40793" spans="7:12" x14ac:dyDescent="0.15">
      <c r="G40793"/>
      <c r="H40793"/>
      <c r="I40793"/>
      <c r="J40793"/>
      <c r="K40793"/>
      <c r="L40793" s="172"/>
    </row>
    <row r="40794" spans="7:12" x14ac:dyDescent="0.15">
      <c r="G40794"/>
      <c r="H40794"/>
      <c r="I40794"/>
      <c r="J40794"/>
      <c r="K40794"/>
      <c r="L40794" s="172"/>
    </row>
    <row r="40795" spans="7:12" x14ac:dyDescent="0.15">
      <c r="G40795"/>
      <c r="H40795"/>
      <c r="I40795"/>
      <c r="J40795"/>
      <c r="K40795"/>
      <c r="L40795" s="172"/>
    </row>
    <row r="40796" spans="7:12" x14ac:dyDescent="0.15">
      <c r="G40796"/>
      <c r="H40796"/>
      <c r="I40796"/>
      <c r="J40796"/>
      <c r="K40796"/>
      <c r="L40796" s="172"/>
    </row>
    <row r="40797" spans="7:12" x14ac:dyDescent="0.15">
      <c r="G40797"/>
      <c r="H40797"/>
      <c r="I40797"/>
      <c r="J40797"/>
      <c r="K40797"/>
      <c r="L40797" s="172"/>
    </row>
    <row r="40798" spans="7:12" x14ac:dyDescent="0.15">
      <c r="G40798"/>
      <c r="H40798"/>
      <c r="I40798"/>
      <c r="J40798"/>
      <c r="K40798"/>
      <c r="L40798" s="172"/>
    </row>
    <row r="40799" spans="7:12" x14ac:dyDescent="0.15">
      <c r="G40799"/>
      <c r="H40799"/>
      <c r="I40799"/>
      <c r="J40799"/>
      <c r="K40799"/>
      <c r="L40799" s="172"/>
    </row>
    <row r="40800" spans="7:12" x14ac:dyDescent="0.15">
      <c r="G40800"/>
      <c r="H40800"/>
      <c r="I40800"/>
      <c r="J40800"/>
      <c r="K40800"/>
      <c r="L40800" s="172"/>
    </row>
    <row r="40801" spans="7:12" x14ac:dyDescent="0.15">
      <c r="G40801"/>
      <c r="H40801"/>
      <c r="I40801"/>
      <c r="J40801"/>
      <c r="K40801"/>
      <c r="L40801" s="172"/>
    </row>
    <row r="40802" spans="7:12" x14ac:dyDescent="0.15">
      <c r="G40802"/>
      <c r="H40802"/>
      <c r="I40802"/>
      <c r="J40802"/>
      <c r="K40802"/>
      <c r="L40802" s="172"/>
    </row>
    <row r="40803" spans="7:12" x14ac:dyDescent="0.15">
      <c r="G40803"/>
      <c r="H40803"/>
      <c r="I40803"/>
      <c r="J40803"/>
      <c r="K40803"/>
      <c r="L40803" s="172"/>
    </row>
    <row r="40804" spans="7:12" x14ac:dyDescent="0.15">
      <c r="G40804"/>
      <c r="H40804"/>
      <c r="I40804"/>
      <c r="J40804"/>
      <c r="K40804"/>
      <c r="L40804" s="172"/>
    </row>
    <row r="40805" spans="7:12" x14ac:dyDescent="0.15">
      <c r="G40805"/>
      <c r="H40805"/>
      <c r="I40805"/>
      <c r="J40805"/>
      <c r="K40805"/>
      <c r="L40805" s="172"/>
    </row>
    <row r="40806" spans="7:12" x14ac:dyDescent="0.15">
      <c r="G40806"/>
      <c r="H40806"/>
      <c r="I40806"/>
      <c r="J40806"/>
      <c r="K40806"/>
      <c r="L40806" s="172"/>
    </row>
    <row r="40807" spans="7:12" x14ac:dyDescent="0.15">
      <c r="G40807"/>
      <c r="H40807"/>
      <c r="I40807"/>
      <c r="J40807"/>
      <c r="K40807"/>
      <c r="L40807" s="172"/>
    </row>
    <row r="40808" spans="7:12" x14ac:dyDescent="0.15">
      <c r="G40808"/>
      <c r="H40808"/>
      <c r="I40808"/>
      <c r="J40808"/>
      <c r="K40808"/>
      <c r="L40808" s="172"/>
    </row>
    <row r="40809" spans="7:12" x14ac:dyDescent="0.15">
      <c r="G40809"/>
      <c r="H40809"/>
      <c r="I40809"/>
      <c r="J40809"/>
      <c r="K40809"/>
      <c r="L40809" s="172"/>
    </row>
    <row r="40810" spans="7:12" x14ac:dyDescent="0.15">
      <c r="G40810"/>
      <c r="H40810"/>
      <c r="I40810"/>
      <c r="J40810"/>
      <c r="K40810"/>
      <c r="L40810" s="172"/>
    </row>
    <row r="40811" spans="7:12" x14ac:dyDescent="0.15">
      <c r="G40811"/>
      <c r="H40811"/>
      <c r="I40811"/>
      <c r="J40811"/>
      <c r="K40811"/>
      <c r="L40811" s="172"/>
    </row>
    <row r="40812" spans="7:12" x14ac:dyDescent="0.15">
      <c r="G40812"/>
      <c r="H40812"/>
      <c r="I40812"/>
      <c r="J40812"/>
      <c r="K40812"/>
      <c r="L40812" s="172"/>
    </row>
    <row r="40813" spans="7:12" x14ac:dyDescent="0.15">
      <c r="G40813"/>
      <c r="H40813"/>
      <c r="I40813"/>
      <c r="J40813"/>
      <c r="K40813"/>
      <c r="L40813" s="172"/>
    </row>
    <row r="40814" spans="7:12" x14ac:dyDescent="0.15">
      <c r="G40814"/>
      <c r="H40814"/>
      <c r="I40814"/>
      <c r="J40814"/>
      <c r="K40814"/>
      <c r="L40814" s="172"/>
    </row>
    <row r="40815" spans="7:12" x14ac:dyDescent="0.15">
      <c r="G40815"/>
      <c r="H40815"/>
      <c r="I40815"/>
      <c r="J40815"/>
      <c r="K40815"/>
      <c r="L40815" s="172"/>
    </row>
    <row r="40816" spans="7:12" x14ac:dyDescent="0.15">
      <c r="G40816"/>
      <c r="H40816"/>
      <c r="I40816"/>
      <c r="J40816"/>
      <c r="K40816"/>
      <c r="L40816" s="172"/>
    </row>
    <row r="40817" spans="7:12" x14ac:dyDescent="0.15">
      <c r="G40817"/>
      <c r="H40817"/>
      <c r="I40817"/>
      <c r="J40817"/>
      <c r="K40817"/>
      <c r="L40817" s="172"/>
    </row>
    <row r="40818" spans="7:12" x14ac:dyDescent="0.15">
      <c r="G40818"/>
      <c r="H40818"/>
      <c r="I40818"/>
      <c r="J40818"/>
      <c r="K40818"/>
      <c r="L40818" s="172"/>
    </row>
    <row r="40819" spans="7:12" x14ac:dyDescent="0.15">
      <c r="G40819"/>
      <c r="H40819"/>
      <c r="I40819"/>
      <c r="J40819"/>
      <c r="K40819"/>
      <c r="L40819" s="172"/>
    </row>
    <row r="40820" spans="7:12" x14ac:dyDescent="0.15">
      <c r="G40820"/>
      <c r="H40820"/>
      <c r="I40820"/>
      <c r="J40820"/>
      <c r="K40820"/>
      <c r="L40820" s="172"/>
    </row>
    <row r="40821" spans="7:12" x14ac:dyDescent="0.15">
      <c r="G40821"/>
      <c r="H40821"/>
      <c r="I40821"/>
      <c r="J40821"/>
      <c r="K40821"/>
      <c r="L40821" s="172"/>
    </row>
    <row r="40822" spans="7:12" x14ac:dyDescent="0.15">
      <c r="G40822"/>
      <c r="H40822"/>
      <c r="I40822"/>
      <c r="J40822"/>
      <c r="K40822"/>
      <c r="L40822" s="172"/>
    </row>
    <row r="40823" spans="7:12" x14ac:dyDescent="0.15">
      <c r="G40823"/>
      <c r="H40823"/>
      <c r="I40823"/>
      <c r="J40823"/>
      <c r="K40823"/>
      <c r="L40823" s="172"/>
    </row>
    <row r="40824" spans="7:12" x14ac:dyDescent="0.15">
      <c r="G40824"/>
      <c r="H40824"/>
      <c r="I40824"/>
      <c r="J40824"/>
      <c r="K40824"/>
      <c r="L40824" s="172"/>
    </row>
    <row r="40825" spans="7:12" x14ac:dyDescent="0.15">
      <c r="G40825"/>
      <c r="H40825"/>
      <c r="I40825"/>
      <c r="J40825"/>
      <c r="K40825"/>
      <c r="L40825" s="172"/>
    </row>
    <row r="40826" spans="7:12" x14ac:dyDescent="0.15">
      <c r="G40826"/>
      <c r="H40826"/>
      <c r="I40826"/>
      <c r="J40826"/>
      <c r="K40826"/>
      <c r="L40826" s="172"/>
    </row>
    <row r="40827" spans="7:12" x14ac:dyDescent="0.15">
      <c r="G40827"/>
      <c r="H40827"/>
      <c r="I40827"/>
      <c r="J40827"/>
      <c r="K40827"/>
      <c r="L40827" s="172"/>
    </row>
    <row r="40828" spans="7:12" x14ac:dyDescent="0.15">
      <c r="G40828"/>
      <c r="H40828"/>
      <c r="I40828"/>
      <c r="J40828"/>
      <c r="K40828"/>
      <c r="L40828" s="172"/>
    </row>
    <row r="40829" spans="7:12" x14ac:dyDescent="0.15">
      <c r="G40829"/>
      <c r="H40829"/>
      <c r="I40829"/>
      <c r="J40829"/>
      <c r="K40829"/>
      <c r="L40829" s="172"/>
    </row>
    <row r="40830" spans="7:12" x14ac:dyDescent="0.15">
      <c r="G40830"/>
      <c r="H40830"/>
      <c r="I40830"/>
      <c r="J40830"/>
      <c r="K40830"/>
      <c r="L40830" s="172"/>
    </row>
    <row r="40831" spans="7:12" x14ac:dyDescent="0.15">
      <c r="G40831"/>
      <c r="H40831"/>
      <c r="I40831"/>
      <c r="J40831"/>
      <c r="K40831"/>
      <c r="L40831" s="172"/>
    </row>
    <row r="40832" spans="7:12" x14ac:dyDescent="0.15">
      <c r="G40832"/>
      <c r="H40832"/>
      <c r="I40832"/>
      <c r="J40832"/>
      <c r="K40832"/>
      <c r="L40832" s="172"/>
    </row>
    <row r="40833" spans="7:12" x14ac:dyDescent="0.15">
      <c r="G40833"/>
      <c r="H40833"/>
      <c r="I40833"/>
      <c r="J40833"/>
      <c r="K40833"/>
      <c r="L40833" s="172"/>
    </row>
    <row r="40834" spans="7:12" x14ac:dyDescent="0.15">
      <c r="G40834"/>
      <c r="H40834"/>
      <c r="I40834"/>
      <c r="J40834"/>
      <c r="K40834"/>
      <c r="L40834" s="172"/>
    </row>
    <row r="40835" spans="7:12" x14ac:dyDescent="0.15">
      <c r="G40835"/>
      <c r="H40835"/>
      <c r="I40835"/>
      <c r="J40835"/>
      <c r="K40835"/>
      <c r="L40835" s="172"/>
    </row>
    <row r="40836" spans="7:12" x14ac:dyDescent="0.15">
      <c r="G40836"/>
      <c r="H40836"/>
      <c r="I40836"/>
      <c r="J40836"/>
      <c r="K40836"/>
      <c r="L40836" s="172"/>
    </row>
    <row r="40837" spans="7:12" x14ac:dyDescent="0.15">
      <c r="G40837"/>
      <c r="H40837"/>
      <c r="I40837"/>
      <c r="J40837"/>
      <c r="K40837"/>
      <c r="L40837" s="172"/>
    </row>
    <row r="40838" spans="7:12" x14ac:dyDescent="0.15">
      <c r="G40838"/>
      <c r="H40838"/>
      <c r="I40838"/>
      <c r="J40838"/>
      <c r="K40838"/>
      <c r="L40838" s="172"/>
    </row>
    <row r="40839" spans="7:12" x14ac:dyDescent="0.15">
      <c r="G40839"/>
      <c r="H40839"/>
      <c r="I40839"/>
      <c r="J40839"/>
      <c r="K40839"/>
      <c r="L40839" s="172"/>
    </row>
    <row r="40840" spans="7:12" x14ac:dyDescent="0.15">
      <c r="G40840"/>
      <c r="H40840"/>
      <c r="I40840"/>
      <c r="J40840"/>
      <c r="K40840"/>
      <c r="L40840" s="172"/>
    </row>
    <row r="40841" spans="7:12" x14ac:dyDescent="0.15">
      <c r="G40841"/>
      <c r="H40841"/>
      <c r="I40841"/>
      <c r="J40841"/>
      <c r="K40841"/>
      <c r="L40841" s="172"/>
    </row>
    <row r="40842" spans="7:12" x14ac:dyDescent="0.15">
      <c r="G40842"/>
      <c r="H40842"/>
      <c r="I40842"/>
      <c r="J40842"/>
      <c r="K40842"/>
      <c r="L40842" s="172"/>
    </row>
    <row r="40843" spans="7:12" x14ac:dyDescent="0.15">
      <c r="G40843"/>
      <c r="H40843"/>
      <c r="I40843"/>
      <c r="J40843"/>
      <c r="K40843"/>
      <c r="L40843" s="172"/>
    </row>
    <row r="40844" spans="7:12" x14ac:dyDescent="0.15">
      <c r="G40844"/>
      <c r="H40844"/>
      <c r="I40844"/>
      <c r="J40844"/>
      <c r="K40844"/>
      <c r="L40844" s="172"/>
    </row>
    <row r="40845" spans="7:12" x14ac:dyDescent="0.15">
      <c r="G40845"/>
      <c r="H40845"/>
      <c r="I40845"/>
      <c r="J40845"/>
      <c r="K40845"/>
      <c r="L40845" s="172"/>
    </row>
    <row r="40846" spans="7:12" x14ac:dyDescent="0.15">
      <c r="G40846"/>
      <c r="H40846"/>
      <c r="I40846"/>
      <c r="J40846"/>
      <c r="K40846"/>
      <c r="L40846" s="172"/>
    </row>
    <row r="40847" spans="7:12" x14ac:dyDescent="0.15">
      <c r="G40847"/>
      <c r="H40847"/>
      <c r="I40847"/>
      <c r="J40847"/>
      <c r="K40847"/>
      <c r="L40847" s="172"/>
    </row>
    <row r="40848" spans="7:12" x14ac:dyDescent="0.15">
      <c r="G40848"/>
      <c r="H40848"/>
      <c r="I40848"/>
      <c r="J40848"/>
      <c r="K40848"/>
      <c r="L40848" s="172"/>
    </row>
    <row r="40849" spans="7:12" x14ac:dyDescent="0.15">
      <c r="G40849"/>
      <c r="H40849"/>
      <c r="I40849"/>
      <c r="J40849"/>
      <c r="K40849"/>
      <c r="L40849" s="172"/>
    </row>
    <row r="40850" spans="7:12" x14ac:dyDescent="0.15">
      <c r="G40850"/>
      <c r="H40850"/>
      <c r="I40850"/>
      <c r="J40850"/>
      <c r="K40850"/>
      <c r="L40850" s="172"/>
    </row>
    <row r="40851" spans="7:12" x14ac:dyDescent="0.15">
      <c r="G40851"/>
      <c r="H40851"/>
      <c r="I40851"/>
      <c r="J40851"/>
      <c r="K40851"/>
      <c r="L40851" s="172"/>
    </row>
    <row r="40852" spans="7:12" x14ac:dyDescent="0.15">
      <c r="G40852"/>
      <c r="H40852"/>
      <c r="I40852"/>
      <c r="J40852"/>
      <c r="K40852"/>
      <c r="L40852" s="172"/>
    </row>
    <row r="40853" spans="7:12" x14ac:dyDescent="0.15">
      <c r="G40853"/>
      <c r="H40853"/>
      <c r="I40853"/>
      <c r="J40853"/>
      <c r="K40853"/>
      <c r="L40853" s="172"/>
    </row>
    <row r="40854" spans="7:12" x14ac:dyDescent="0.15">
      <c r="G40854"/>
      <c r="H40854"/>
      <c r="I40854"/>
      <c r="J40854"/>
      <c r="K40854"/>
      <c r="L40854" s="172"/>
    </row>
    <row r="40855" spans="7:12" x14ac:dyDescent="0.15">
      <c r="G40855"/>
      <c r="H40855"/>
      <c r="I40855"/>
      <c r="J40855"/>
      <c r="K40855"/>
      <c r="L40855" s="172"/>
    </row>
    <row r="40856" spans="7:12" x14ac:dyDescent="0.15">
      <c r="G40856"/>
      <c r="H40856"/>
      <c r="I40856"/>
      <c r="J40856"/>
      <c r="K40856"/>
      <c r="L40856" s="172"/>
    </row>
    <row r="40857" spans="7:12" x14ac:dyDescent="0.15">
      <c r="G40857"/>
      <c r="H40857"/>
      <c r="I40857"/>
      <c r="J40857"/>
      <c r="K40857"/>
      <c r="L40857" s="172"/>
    </row>
    <row r="40858" spans="7:12" x14ac:dyDescent="0.15">
      <c r="G40858"/>
      <c r="H40858"/>
      <c r="I40858"/>
      <c r="J40858"/>
      <c r="K40858"/>
      <c r="L40858" s="172"/>
    </row>
    <row r="40859" spans="7:12" x14ac:dyDescent="0.15">
      <c r="G40859"/>
      <c r="H40859"/>
      <c r="I40859"/>
      <c r="J40859"/>
      <c r="K40859"/>
      <c r="L40859" s="172"/>
    </row>
    <row r="40860" spans="7:12" x14ac:dyDescent="0.15">
      <c r="G40860"/>
      <c r="H40860"/>
      <c r="I40860"/>
      <c r="J40860"/>
      <c r="K40860"/>
      <c r="L40860" s="172"/>
    </row>
    <row r="40861" spans="7:12" x14ac:dyDescent="0.15">
      <c r="G40861"/>
      <c r="H40861"/>
      <c r="I40861"/>
      <c r="J40861"/>
      <c r="K40861"/>
      <c r="L40861" s="172"/>
    </row>
    <row r="40862" spans="7:12" x14ac:dyDescent="0.15">
      <c r="G40862"/>
      <c r="H40862"/>
      <c r="I40862"/>
      <c r="J40862"/>
      <c r="K40862"/>
      <c r="L40862" s="172"/>
    </row>
    <row r="40863" spans="7:12" x14ac:dyDescent="0.15">
      <c r="G40863"/>
      <c r="H40863"/>
      <c r="I40863"/>
      <c r="J40863"/>
      <c r="K40863"/>
      <c r="L40863" s="172"/>
    </row>
    <row r="40864" spans="7:12" x14ac:dyDescent="0.15">
      <c r="G40864"/>
      <c r="H40864"/>
      <c r="I40864"/>
      <c r="J40864"/>
      <c r="K40864"/>
      <c r="L40864" s="172"/>
    </row>
    <row r="40865" spans="7:12" x14ac:dyDescent="0.15">
      <c r="G40865"/>
      <c r="H40865"/>
      <c r="I40865"/>
      <c r="J40865"/>
      <c r="K40865"/>
      <c r="L40865" s="172"/>
    </row>
    <row r="40866" spans="7:12" x14ac:dyDescent="0.15">
      <c r="G40866"/>
      <c r="H40866"/>
      <c r="I40866"/>
      <c r="J40866"/>
      <c r="K40866"/>
      <c r="L40866" s="172"/>
    </row>
    <row r="40867" spans="7:12" x14ac:dyDescent="0.15">
      <c r="G40867"/>
      <c r="H40867"/>
      <c r="I40867"/>
      <c r="J40867"/>
      <c r="K40867"/>
      <c r="L40867" s="172"/>
    </row>
    <row r="40868" spans="7:12" x14ac:dyDescent="0.15">
      <c r="G40868"/>
      <c r="H40868"/>
      <c r="I40868"/>
      <c r="J40868"/>
      <c r="K40868"/>
      <c r="L40868" s="172"/>
    </row>
    <row r="40869" spans="7:12" x14ac:dyDescent="0.15">
      <c r="G40869"/>
      <c r="H40869"/>
      <c r="I40869"/>
      <c r="J40869"/>
      <c r="K40869"/>
      <c r="L40869" s="172"/>
    </row>
    <row r="40870" spans="7:12" x14ac:dyDescent="0.15">
      <c r="G40870"/>
      <c r="H40870"/>
      <c r="I40870"/>
      <c r="J40870"/>
      <c r="K40870"/>
      <c r="L40870" s="172"/>
    </row>
    <row r="40871" spans="7:12" x14ac:dyDescent="0.15">
      <c r="G40871"/>
      <c r="H40871"/>
      <c r="I40871"/>
      <c r="J40871"/>
      <c r="K40871"/>
      <c r="L40871" s="172"/>
    </row>
    <row r="40872" spans="7:12" x14ac:dyDescent="0.15">
      <c r="G40872"/>
      <c r="H40872"/>
      <c r="I40872"/>
      <c r="J40872"/>
      <c r="K40872"/>
      <c r="L40872" s="172"/>
    </row>
    <row r="40873" spans="7:12" x14ac:dyDescent="0.15">
      <c r="G40873"/>
      <c r="H40873"/>
      <c r="I40873"/>
      <c r="J40873"/>
      <c r="K40873"/>
      <c r="L40873" s="172"/>
    </row>
    <row r="40874" spans="7:12" x14ac:dyDescent="0.15">
      <c r="G40874"/>
      <c r="H40874"/>
      <c r="I40874"/>
      <c r="J40874"/>
      <c r="K40874"/>
      <c r="L40874" s="172"/>
    </row>
    <row r="40875" spans="7:12" x14ac:dyDescent="0.15">
      <c r="G40875"/>
      <c r="H40875"/>
      <c r="I40875"/>
      <c r="J40875"/>
      <c r="K40875"/>
      <c r="L40875" s="172"/>
    </row>
    <row r="40876" spans="7:12" x14ac:dyDescent="0.15">
      <c r="G40876"/>
      <c r="H40876"/>
      <c r="I40876"/>
      <c r="J40876"/>
      <c r="K40876"/>
      <c r="L40876" s="172"/>
    </row>
    <row r="40877" spans="7:12" x14ac:dyDescent="0.15">
      <c r="G40877"/>
      <c r="H40877"/>
      <c r="I40877"/>
      <c r="J40877"/>
      <c r="K40877"/>
      <c r="L40877" s="172"/>
    </row>
    <row r="40878" spans="7:12" x14ac:dyDescent="0.15">
      <c r="G40878"/>
      <c r="H40878"/>
      <c r="I40878"/>
      <c r="J40878"/>
      <c r="K40878"/>
      <c r="L40878" s="172"/>
    </row>
    <row r="40879" spans="7:12" x14ac:dyDescent="0.15">
      <c r="G40879"/>
      <c r="H40879"/>
      <c r="I40879"/>
      <c r="J40879"/>
      <c r="K40879"/>
      <c r="L40879" s="172"/>
    </row>
    <row r="40880" spans="7:12" x14ac:dyDescent="0.15">
      <c r="G40880"/>
      <c r="H40880"/>
      <c r="I40880"/>
      <c r="J40880"/>
      <c r="K40880"/>
      <c r="L40880" s="172"/>
    </row>
    <row r="40881" spans="7:12" x14ac:dyDescent="0.15">
      <c r="G40881"/>
      <c r="H40881"/>
      <c r="I40881"/>
      <c r="J40881"/>
      <c r="K40881"/>
      <c r="L40881" s="172"/>
    </row>
    <row r="40882" spans="7:12" x14ac:dyDescent="0.15">
      <c r="G40882"/>
      <c r="H40882"/>
      <c r="I40882"/>
      <c r="J40882"/>
      <c r="K40882"/>
      <c r="L40882" s="172"/>
    </row>
    <row r="40883" spans="7:12" x14ac:dyDescent="0.15">
      <c r="G40883"/>
      <c r="H40883"/>
      <c r="I40883"/>
      <c r="J40883"/>
      <c r="K40883"/>
      <c r="L40883" s="172"/>
    </row>
    <row r="40884" spans="7:12" x14ac:dyDescent="0.15">
      <c r="G40884"/>
      <c r="H40884"/>
      <c r="I40884"/>
      <c r="J40884"/>
      <c r="K40884"/>
      <c r="L40884" s="172"/>
    </row>
    <row r="40885" spans="7:12" x14ac:dyDescent="0.15">
      <c r="G40885"/>
      <c r="H40885"/>
      <c r="I40885"/>
      <c r="J40885"/>
      <c r="K40885"/>
      <c r="L40885" s="172"/>
    </row>
    <row r="40886" spans="7:12" x14ac:dyDescent="0.15">
      <c r="G40886"/>
      <c r="H40886"/>
      <c r="I40886"/>
      <c r="J40886"/>
      <c r="K40886"/>
      <c r="L40886" s="172"/>
    </row>
    <row r="40887" spans="7:12" x14ac:dyDescent="0.15">
      <c r="G40887"/>
      <c r="H40887"/>
      <c r="I40887"/>
      <c r="J40887"/>
      <c r="K40887"/>
      <c r="L40887" s="172"/>
    </row>
    <row r="40888" spans="7:12" x14ac:dyDescent="0.15">
      <c r="G40888"/>
      <c r="H40888"/>
      <c r="I40888"/>
      <c r="J40888"/>
      <c r="K40888"/>
      <c r="L40888" s="172"/>
    </row>
    <row r="40889" spans="7:12" x14ac:dyDescent="0.15">
      <c r="G40889"/>
      <c r="H40889"/>
      <c r="I40889"/>
      <c r="J40889"/>
      <c r="K40889"/>
      <c r="L40889" s="172"/>
    </row>
    <row r="40890" spans="7:12" x14ac:dyDescent="0.15">
      <c r="G40890"/>
      <c r="H40890"/>
      <c r="I40890"/>
      <c r="J40890"/>
      <c r="K40890"/>
      <c r="L40890" s="172"/>
    </row>
    <row r="40891" spans="7:12" x14ac:dyDescent="0.15">
      <c r="G40891"/>
      <c r="H40891"/>
      <c r="I40891"/>
      <c r="J40891"/>
      <c r="K40891"/>
      <c r="L40891" s="172"/>
    </row>
    <row r="40892" spans="7:12" x14ac:dyDescent="0.15">
      <c r="G40892"/>
      <c r="H40892"/>
      <c r="I40892"/>
      <c r="J40892"/>
      <c r="K40892"/>
      <c r="L40892" s="172"/>
    </row>
    <row r="40893" spans="7:12" x14ac:dyDescent="0.15">
      <c r="G40893"/>
      <c r="H40893"/>
      <c r="I40893"/>
      <c r="J40893"/>
      <c r="K40893"/>
      <c r="L40893" s="172"/>
    </row>
    <row r="40894" spans="7:12" x14ac:dyDescent="0.15">
      <c r="G40894"/>
      <c r="H40894"/>
      <c r="I40894"/>
      <c r="J40894"/>
      <c r="K40894"/>
      <c r="L40894" s="172"/>
    </row>
    <row r="40895" spans="7:12" x14ac:dyDescent="0.15">
      <c r="G40895"/>
      <c r="H40895"/>
      <c r="I40895"/>
      <c r="J40895"/>
      <c r="K40895"/>
      <c r="L40895" s="172"/>
    </row>
    <row r="40896" spans="7:12" x14ac:dyDescent="0.15">
      <c r="G40896"/>
      <c r="H40896"/>
      <c r="I40896"/>
      <c r="J40896"/>
      <c r="K40896"/>
      <c r="L40896" s="172"/>
    </row>
    <row r="40897" spans="7:12" x14ac:dyDescent="0.15">
      <c r="G40897"/>
      <c r="H40897"/>
      <c r="I40897"/>
      <c r="J40897"/>
      <c r="K40897"/>
      <c r="L40897" s="172"/>
    </row>
    <row r="40898" spans="7:12" x14ac:dyDescent="0.15">
      <c r="G40898"/>
      <c r="H40898"/>
      <c r="I40898"/>
      <c r="J40898"/>
      <c r="K40898"/>
      <c r="L40898" s="172"/>
    </row>
    <row r="40899" spans="7:12" x14ac:dyDescent="0.15">
      <c r="G40899"/>
      <c r="H40899"/>
      <c r="I40899"/>
      <c r="J40899"/>
      <c r="K40899"/>
      <c r="L40899" s="172"/>
    </row>
    <row r="40900" spans="7:12" x14ac:dyDescent="0.15">
      <c r="G40900"/>
      <c r="H40900"/>
      <c r="I40900"/>
      <c r="J40900"/>
      <c r="K40900"/>
      <c r="L40900" s="172"/>
    </row>
    <row r="40901" spans="7:12" x14ac:dyDescent="0.15">
      <c r="G40901"/>
      <c r="H40901"/>
      <c r="I40901"/>
      <c r="J40901"/>
      <c r="K40901"/>
      <c r="L40901" s="172"/>
    </row>
    <row r="40902" spans="7:12" x14ac:dyDescent="0.15">
      <c r="G40902"/>
      <c r="H40902"/>
      <c r="I40902"/>
      <c r="J40902"/>
      <c r="K40902"/>
      <c r="L40902" s="172"/>
    </row>
    <row r="40903" spans="7:12" x14ac:dyDescent="0.15">
      <c r="G40903"/>
      <c r="H40903"/>
      <c r="I40903"/>
      <c r="J40903"/>
      <c r="K40903"/>
      <c r="L40903" s="172"/>
    </row>
    <row r="40904" spans="7:12" x14ac:dyDescent="0.15">
      <c r="G40904"/>
      <c r="H40904"/>
      <c r="I40904"/>
      <c r="J40904"/>
      <c r="K40904"/>
      <c r="L40904" s="172"/>
    </row>
    <row r="40905" spans="7:12" x14ac:dyDescent="0.15">
      <c r="G40905"/>
      <c r="H40905"/>
      <c r="I40905"/>
      <c r="J40905"/>
      <c r="K40905"/>
      <c r="L40905" s="172"/>
    </row>
    <row r="40906" spans="7:12" x14ac:dyDescent="0.15">
      <c r="G40906"/>
      <c r="H40906"/>
      <c r="I40906"/>
      <c r="J40906"/>
      <c r="K40906"/>
      <c r="L40906" s="172"/>
    </row>
    <row r="40907" spans="7:12" x14ac:dyDescent="0.15">
      <c r="G40907"/>
      <c r="H40907"/>
      <c r="I40907"/>
      <c r="J40907"/>
      <c r="K40907"/>
      <c r="L40907" s="172"/>
    </row>
    <row r="40908" spans="7:12" x14ac:dyDescent="0.15">
      <c r="G40908"/>
      <c r="H40908"/>
      <c r="I40908"/>
      <c r="J40908"/>
      <c r="K40908"/>
      <c r="L40908" s="172"/>
    </row>
    <row r="40909" spans="7:12" x14ac:dyDescent="0.15">
      <c r="G40909"/>
      <c r="H40909"/>
      <c r="I40909"/>
      <c r="J40909"/>
      <c r="K40909"/>
      <c r="L40909" s="172"/>
    </row>
    <row r="40910" spans="7:12" x14ac:dyDescent="0.15">
      <c r="G40910"/>
      <c r="H40910"/>
      <c r="I40910"/>
      <c r="J40910"/>
      <c r="K40910"/>
      <c r="L40910" s="172"/>
    </row>
    <row r="40911" spans="7:12" x14ac:dyDescent="0.15">
      <c r="G40911"/>
      <c r="H40911"/>
      <c r="I40911"/>
      <c r="J40911"/>
      <c r="K40911"/>
      <c r="L40911" s="172"/>
    </row>
    <row r="40912" spans="7:12" x14ac:dyDescent="0.15">
      <c r="G40912"/>
      <c r="H40912"/>
      <c r="I40912"/>
      <c r="J40912"/>
      <c r="K40912"/>
      <c r="L40912" s="172"/>
    </row>
    <row r="40913" spans="7:12" x14ac:dyDescent="0.15">
      <c r="G40913"/>
      <c r="H40913"/>
      <c r="I40913"/>
      <c r="J40913"/>
      <c r="K40913"/>
      <c r="L40913" s="172"/>
    </row>
    <row r="40914" spans="7:12" x14ac:dyDescent="0.15">
      <c r="G40914"/>
      <c r="H40914"/>
      <c r="I40914"/>
      <c r="J40914"/>
      <c r="K40914"/>
      <c r="L40914" s="172"/>
    </row>
    <row r="40915" spans="7:12" x14ac:dyDescent="0.15">
      <c r="G40915"/>
      <c r="H40915"/>
      <c r="I40915"/>
      <c r="J40915"/>
      <c r="K40915"/>
      <c r="L40915" s="172"/>
    </row>
    <row r="40916" spans="7:12" x14ac:dyDescent="0.15">
      <c r="G40916"/>
      <c r="H40916"/>
      <c r="I40916"/>
      <c r="J40916"/>
      <c r="K40916"/>
      <c r="L40916" s="172"/>
    </row>
    <row r="40917" spans="7:12" x14ac:dyDescent="0.15">
      <c r="G40917"/>
      <c r="H40917"/>
      <c r="I40917"/>
      <c r="J40917"/>
      <c r="K40917"/>
      <c r="L40917" s="172"/>
    </row>
    <row r="40918" spans="7:12" x14ac:dyDescent="0.15">
      <c r="G40918"/>
      <c r="H40918"/>
      <c r="I40918"/>
      <c r="J40918"/>
      <c r="K40918"/>
      <c r="L40918" s="172"/>
    </row>
    <row r="40919" spans="7:12" x14ac:dyDescent="0.15">
      <c r="G40919"/>
      <c r="H40919"/>
      <c r="I40919"/>
      <c r="J40919"/>
      <c r="K40919"/>
      <c r="L40919" s="172"/>
    </row>
    <row r="40920" spans="7:12" x14ac:dyDescent="0.15">
      <c r="G40920"/>
      <c r="H40920"/>
      <c r="I40920"/>
      <c r="J40920"/>
      <c r="K40920"/>
      <c r="L40920" s="172"/>
    </row>
    <row r="40921" spans="7:12" x14ac:dyDescent="0.15">
      <c r="G40921"/>
      <c r="H40921"/>
      <c r="I40921"/>
      <c r="J40921"/>
      <c r="K40921"/>
      <c r="L40921" s="172"/>
    </row>
    <row r="40922" spans="7:12" x14ac:dyDescent="0.15">
      <c r="G40922"/>
      <c r="H40922"/>
      <c r="I40922"/>
      <c r="J40922"/>
      <c r="K40922"/>
      <c r="L40922" s="172"/>
    </row>
    <row r="40923" spans="7:12" x14ac:dyDescent="0.15">
      <c r="G40923"/>
      <c r="H40923"/>
      <c r="I40923"/>
      <c r="J40923"/>
      <c r="K40923"/>
      <c r="L40923" s="172"/>
    </row>
    <row r="40924" spans="7:12" x14ac:dyDescent="0.15">
      <c r="G40924"/>
      <c r="H40924"/>
      <c r="I40924"/>
      <c r="J40924"/>
      <c r="K40924"/>
      <c r="L40924" s="172"/>
    </row>
    <row r="40925" spans="7:12" x14ac:dyDescent="0.15">
      <c r="G40925"/>
      <c r="H40925"/>
      <c r="I40925"/>
      <c r="J40925"/>
      <c r="K40925"/>
      <c r="L40925" s="172"/>
    </row>
    <row r="40926" spans="7:12" x14ac:dyDescent="0.15">
      <c r="G40926"/>
      <c r="H40926"/>
      <c r="I40926"/>
      <c r="J40926"/>
      <c r="K40926"/>
      <c r="L40926" s="172"/>
    </row>
    <row r="40927" spans="7:12" x14ac:dyDescent="0.15">
      <c r="G40927"/>
      <c r="H40927"/>
      <c r="I40927"/>
      <c r="J40927"/>
      <c r="K40927"/>
      <c r="L40927" s="172"/>
    </row>
    <row r="40928" spans="7:12" x14ac:dyDescent="0.15">
      <c r="G40928"/>
      <c r="H40928"/>
      <c r="I40928"/>
      <c r="J40928"/>
      <c r="K40928"/>
      <c r="L40928" s="172"/>
    </row>
    <row r="40929" spans="7:12" x14ac:dyDescent="0.15">
      <c r="G40929"/>
      <c r="H40929"/>
      <c r="I40929"/>
      <c r="J40929"/>
      <c r="K40929"/>
      <c r="L40929" s="172"/>
    </row>
    <row r="40930" spans="7:12" x14ac:dyDescent="0.15">
      <c r="G40930"/>
      <c r="H40930"/>
      <c r="I40930"/>
      <c r="J40930"/>
      <c r="K40930"/>
      <c r="L40930" s="172"/>
    </row>
    <row r="40931" spans="7:12" x14ac:dyDescent="0.15">
      <c r="G40931"/>
      <c r="H40931"/>
      <c r="I40931"/>
      <c r="J40931"/>
      <c r="K40931"/>
      <c r="L40931" s="172"/>
    </row>
    <row r="40932" spans="7:12" x14ac:dyDescent="0.15">
      <c r="G40932"/>
      <c r="H40932"/>
      <c r="I40932"/>
      <c r="J40932"/>
      <c r="K40932"/>
      <c r="L40932" s="172"/>
    </row>
    <row r="40933" spans="7:12" x14ac:dyDescent="0.15">
      <c r="G40933"/>
      <c r="H40933"/>
      <c r="I40933"/>
      <c r="J40933"/>
      <c r="K40933"/>
      <c r="L40933" s="172"/>
    </row>
    <row r="40934" spans="7:12" x14ac:dyDescent="0.15">
      <c r="G40934"/>
      <c r="H40934"/>
      <c r="I40934"/>
      <c r="J40934"/>
      <c r="K40934"/>
      <c r="L40934" s="172"/>
    </row>
    <row r="40935" spans="7:12" x14ac:dyDescent="0.15">
      <c r="G40935"/>
      <c r="H40935"/>
      <c r="I40935"/>
      <c r="J40935"/>
      <c r="K40935"/>
      <c r="L40935" s="172"/>
    </row>
    <row r="40936" spans="7:12" x14ac:dyDescent="0.15">
      <c r="G40936"/>
      <c r="H40936"/>
      <c r="I40936"/>
      <c r="J40936"/>
      <c r="K40936"/>
      <c r="L40936" s="172"/>
    </row>
    <row r="40937" spans="7:12" x14ac:dyDescent="0.15">
      <c r="G40937"/>
      <c r="H40937"/>
      <c r="I40937"/>
      <c r="J40937"/>
      <c r="K40937"/>
      <c r="L40937" s="172"/>
    </row>
    <row r="40938" spans="7:12" x14ac:dyDescent="0.15">
      <c r="G40938"/>
      <c r="H40938"/>
      <c r="I40938"/>
      <c r="J40938"/>
      <c r="K40938"/>
      <c r="L40938" s="172"/>
    </row>
    <row r="40939" spans="7:12" x14ac:dyDescent="0.15">
      <c r="G40939"/>
      <c r="H40939"/>
      <c r="I40939"/>
      <c r="J40939"/>
      <c r="K40939"/>
      <c r="L40939" s="172"/>
    </row>
    <row r="40940" spans="7:12" x14ac:dyDescent="0.15">
      <c r="G40940"/>
      <c r="H40940"/>
      <c r="I40940"/>
      <c r="J40940"/>
      <c r="K40940"/>
      <c r="L40940" s="172"/>
    </row>
    <row r="40941" spans="7:12" x14ac:dyDescent="0.15">
      <c r="G40941"/>
      <c r="H40941"/>
      <c r="I40941"/>
      <c r="J40941"/>
      <c r="K40941"/>
      <c r="L40941" s="172"/>
    </row>
    <row r="40942" spans="7:12" x14ac:dyDescent="0.15">
      <c r="G40942"/>
      <c r="H40942"/>
      <c r="I40942"/>
      <c r="J40942"/>
      <c r="K40942"/>
      <c r="L40942" s="172"/>
    </row>
    <row r="40943" spans="7:12" x14ac:dyDescent="0.15">
      <c r="G40943"/>
      <c r="H40943"/>
      <c r="I40943"/>
      <c r="J40943"/>
      <c r="K40943"/>
      <c r="L40943" s="172"/>
    </row>
    <row r="40944" spans="7:12" x14ac:dyDescent="0.15">
      <c r="G40944"/>
      <c r="H40944"/>
      <c r="I40944"/>
      <c r="J40944"/>
      <c r="K40944"/>
      <c r="L40944" s="172"/>
    </row>
    <row r="40945" spans="7:12" x14ac:dyDescent="0.15">
      <c r="G40945"/>
      <c r="H40945"/>
      <c r="I40945"/>
      <c r="J40945"/>
      <c r="K40945"/>
      <c r="L40945" s="172"/>
    </row>
    <row r="40946" spans="7:12" x14ac:dyDescent="0.15">
      <c r="G40946"/>
      <c r="H40946"/>
      <c r="I40946"/>
      <c r="J40946"/>
      <c r="K40946"/>
      <c r="L40946" s="172"/>
    </row>
    <row r="40947" spans="7:12" x14ac:dyDescent="0.15">
      <c r="G40947"/>
      <c r="H40947"/>
      <c r="I40947"/>
      <c r="J40947"/>
      <c r="K40947"/>
      <c r="L40947" s="172"/>
    </row>
    <row r="40948" spans="7:12" x14ac:dyDescent="0.15">
      <c r="G40948"/>
      <c r="H40948"/>
      <c r="I40948"/>
      <c r="J40948"/>
      <c r="K40948"/>
      <c r="L40948" s="172"/>
    </row>
    <row r="40949" spans="7:12" x14ac:dyDescent="0.15">
      <c r="G40949"/>
      <c r="H40949"/>
      <c r="I40949"/>
      <c r="J40949"/>
      <c r="K40949"/>
      <c r="L40949" s="172"/>
    </row>
    <row r="40950" spans="7:12" x14ac:dyDescent="0.15">
      <c r="G40950"/>
      <c r="H40950"/>
      <c r="I40950"/>
      <c r="J40950"/>
      <c r="K40950"/>
      <c r="L40950" s="172"/>
    </row>
    <row r="40951" spans="7:12" x14ac:dyDescent="0.15">
      <c r="G40951"/>
      <c r="H40951"/>
      <c r="I40951"/>
      <c r="J40951"/>
      <c r="K40951"/>
      <c r="L40951" s="172"/>
    </row>
    <row r="40952" spans="7:12" x14ac:dyDescent="0.15">
      <c r="G40952"/>
      <c r="H40952"/>
      <c r="I40952"/>
      <c r="J40952"/>
      <c r="K40952"/>
      <c r="L40952" s="172"/>
    </row>
    <row r="40953" spans="7:12" x14ac:dyDescent="0.15">
      <c r="G40953"/>
      <c r="H40953"/>
      <c r="I40953"/>
      <c r="J40953"/>
      <c r="K40953"/>
      <c r="L40953" s="172"/>
    </row>
    <row r="40954" spans="7:12" x14ac:dyDescent="0.15">
      <c r="G40954"/>
      <c r="H40954"/>
      <c r="I40954"/>
      <c r="J40954"/>
      <c r="K40954"/>
      <c r="L40954" s="172"/>
    </row>
    <row r="40955" spans="7:12" x14ac:dyDescent="0.15">
      <c r="G40955"/>
      <c r="H40955"/>
      <c r="I40955"/>
      <c r="J40955"/>
      <c r="K40955"/>
      <c r="L40955" s="172"/>
    </row>
    <row r="40956" spans="7:12" x14ac:dyDescent="0.15">
      <c r="G40956"/>
      <c r="H40956"/>
      <c r="I40956"/>
      <c r="J40956"/>
      <c r="K40956"/>
      <c r="L40956" s="172"/>
    </row>
    <row r="40957" spans="7:12" x14ac:dyDescent="0.15">
      <c r="G40957"/>
      <c r="H40957"/>
      <c r="I40957"/>
      <c r="J40957"/>
      <c r="K40957"/>
      <c r="L40957" s="172"/>
    </row>
    <row r="40958" spans="7:12" x14ac:dyDescent="0.15">
      <c r="G40958"/>
      <c r="H40958"/>
      <c r="I40958"/>
      <c r="J40958"/>
      <c r="K40958"/>
      <c r="L40958" s="172"/>
    </row>
    <row r="40959" spans="7:12" x14ac:dyDescent="0.15">
      <c r="G40959"/>
      <c r="H40959"/>
      <c r="I40959"/>
      <c r="J40959"/>
      <c r="K40959"/>
      <c r="L40959" s="172"/>
    </row>
    <row r="40960" spans="7:12" x14ac:dyDescent="0.15">
      <c r="G40960"/>
      <c r="H40960"/>
      <c r="I40960"/>
      <c r="J40960"/>
      <c r="K40960"/>
      <c r="L40960" s="172"/>
    </row>
    <row r="40961" spans="7:12" x14ac:dyDescent="0.15">
      <c r="G40961"/>
      <c r="H40961"/>
      <c r="I40961"/>
      <c r="J40961"/>
      <c r="K40961"/>
      <c r="L40961" s="172"/>
    </row>
    <row r="40962" spans="7:12" x14ac:dyDescent="0.15">
      <c r="G40962"/>
      <c r="H40962"/>
      <c r="I40962"/>
      <c r="J40962"/>
      <c r="K40962"/>
      <c r="L40962" s="172"/>
    </row>
    <row r="40963" spans="7:12" x14ac:dyDescent="0.15">
      <c r="G40963"/>
      <c r="H40963"/>
      <c r="I40963"/>
      <c r="J40963"/>
      <c r="K40963"/>
      <c r="L40963" s="172"/>
    </row>
    <row r="40964" spans="7:12" x14ac:dyDescent="0.15">
      <c r="G40964"/>
      <c r="H40964"/>
      <c r="I40964"/>
      <c r="J40964"/>
      <c r="K40964"/>
      <c r="L40964" s="172"/>
    </row>
    <row r="40965" spans="7:12" x14ac:dyDescent="0.15">
      <c r="G40965"/>
      <c r="H40965"/>
      <c r="I40965"/>
      <c r="J40965"/>
      <c r="K40965"/>
      <c r="L40965" s="172"/>
    </row>
    <row r="40966" spans="7:12" x14ac:dyDescent="0.15">
      <c r="G40966"/>
      <c r="H40966"/>
      <c r="I40966"/>
      <c r="J40966"/>
      <c r="K40966"/>
      <c r="L40966" s="172"/>
    </row>
    <row r="40967" spans="7:12" x14ac:dyDescent="0.15">
      <c r="G40967"/>
      <c r="H40967"/>
      <c r="I40967"/>
      <c r="J40967"/>
      <c r="K40967"/>
      <c r="L40967" s="172"/>
    </row>
    <row r="40968" spans="7:12" x14ac:dyDescent="0.15">
      <c r="G40968"/>
      <c r="H40968"/>
      <c r="I40968"/>
      <c r="J40968"/>
      <c r="K40968"/>
      <c r="L40968" s="172"/>
    </row>
    <row r="40969" spans="7:12" x14ac:dyDescent="0.15">
      <c r="G40969"/>
      <c r="H40969"/>
      <c r="I40969"/>
      <c r="J40969"/>
      <c r="K40969"/>
      <c r="L40969" s="172"/>
    </row>
    <row r="40970" spans="7:12" x14ac:dyDescent="0.15">
      <c r="G40970"/>
      <c r="H40970"/>
      <c r="I40970"/>
      <c r="J40970"/>
      <c r="K40970"/>
      <c r="L40970" s="172"/>
    </row>
    <row r="40971" spans="7:12" x14ac:dyDescent="0.15">
      <c r="G40971"/>
      <c r="H40971"/>
      <c r="I40971"/>
      <c r="J40971"/>
      <c r="K40971"/>
      <c r="L40971" s="172"/>
    </row>
    <row r="40972" spans="7:12" x14ac:dyDescent="0.15">
      <c r="G40972"/>
      <c r="H40972"/>
      <c r="I40972"/>
      <c r="J40972"/>
      <c r="K40972"/>
      <c r="L40972" s="172"/>
    </row>
    <row r="40973" spans="7:12" x14ac:dyDescent="0.15">
      <c r="G40973"/>
      <c r="H40973"/>
      <c r="I40973"/>
      <c r="J40973"/>
      <c r="K40973"/>
      <c r="L40973" s="172"/>
    </row>
    <row r="40974" spans="7:12" x14ac:dyDescent="0.15">
      <c r="G40974"/>
      <c r="H40974"/>
      <c r="I40974"/>
      <c r="J40974"/>
      <c r="K40974"/>
      <c r="L40974" s="172"/>
    </row>
    <row r="40975" spans="7:12" x14ac:dyDescent="0.15">
      <c r="G40975"/>
      <c r="H40975"/>
      <c r="I40975"/>
      <c r="J40975"/>
      <c r="K40975"/>
      <c r="L40975" s="172"/>
    </row>
    <row r="40976" spans="7:12" x14ac:dyDescent="0.15">
      <c r="G40976"/>
      <c r="H40976"/>
      <c r="I40976"/>
      <c r="J40976"/>
      <c r="K40976"/>
      <c r="L40976" s="172"/>
    </row>
    <row r="40977" spans="7:12" x14ac:dyDescent="0.15">
      <c r="G40977"/>
      <c r="H40977"/>
      <c r="I40977"/>
      <c r="J40977"/>
      <c r="K40977"/>
      <c r="L40977" s="172"/>
    </row>
    <row r="40978" spans="7:12" x14ac:dyDescent="0.15">
      <c r="G40978"/>
      <c r="H40978"/>
      <c r="I40978"/>
      <c r="J40978"/>
      <c r="K40978"/>
      <c r="L40978" s="172"/>
    </row>
    <row r="40979" spans="7:12" x14ac:dyDescent="0.15">
      <c r="G40979"/>
      <c r="H40979"/>
      <c r="I40979"/>
      <c r="J40979"/>
      <c r="K40979"/>
      <c r="L40979" s="172"/>
    </row>
    <row r="40980" spans="7:12" x14ac:dyDescent="0.15">
      <c r="G40980"/>
      <c r="H40980"/>
      <c r="I40980"/>
      <c r="J40980"/>
      <c r="K40980"/>
      <c r="L40980" s="172"/>
    </row>
    <row r="40981" spans="7:12" x14ac:dyDescent="0.15">
      <c r="G40981"/>
      <c r="H40981"/>
      <c r="I40981"/>
      <c r="J40981"/>
      <c r="K40981"/>
      <c r="L40981" s="172"/>
    </row>
    <row r="40982" spans="7:12" x14ac:dyDescent="0.15">
      <c r="G40982"/>
      <c r="H40982"/>
      <c r="I40982"/>
      <c r="J40982"/>
      <c r="K40982"/>
      <c r="L40982" s="172"/>
    </row>
    <row r="40983" spans="7:12" x14ac:dyDescent="0.15">
      <c r="G40983"/>
      <c r="H40983"/>
      <c r="I40983"/>
      <c r="J40983"/>
      <c r="K40983"/>
      <c r="L40983" s="172"/>
    </row>
    <row r="40984" spans="7:12" x14ac:dyDescent="0.15">
      <c r="G40984"/>
      <c r="H40984"/>
      <c r="I40984"/>
      <c r="J40984"/>
      <c r="K40984"/>
      <c r="L40984" s="172"/>
    </row>
    <row r="40985" spans="7:12" x14ac:dyDescent="0.15">
      <c r="G40985"/>
      <c r="H40985"/>
      <c r="I40985"/>
      <c r="J40985"/>
      <c r="K40985"/>
      <c r="L40985" s="172"/>
    </row>
    <row r="40986" spans="7:12" x14ac:dyDescent="0.15">
      <c r="G40986"/>
      <c r="H40986"/>
      <c r="I40986"/>
      <c r="J40986"/>
      <c r="K40986"/>
      <c r="L40986" s="172"/>
    </row>
    <row r="40987" spans="7:12" x14ac:dyDescent="0.15">
      <c r="G40987"/>
      <c r="H40987"/>
      <c r="I40987"/>
      <c r="J40987"/>
      <c r="K40987"/>
      <c r="L40987" s="172"/>
    </row>
    <row r="40988" spans="7:12" x14ac:dyDescent="0.15">
      <c r="G40988"/>
      <c r="H40988"/>
      <c r="I40988"/>
      <c r="J40988"/>
      <c r="K40988"/>
      <c r="L40988" s="172"/>
    </row>
    <row r="40989" spans="7:12" x14ac:dyDescent="0.15">
      <c r="G40989"/>
      <c r="H40989"/>
      <c r="I40989"/>
      <c r="J40989"/>
      <c r="K40989"/>
      <c r="L40989" s="172"/>
    </row>
    <row r="40990" spans="7:12" x14ac:dyDescent="0.15">
      <c r="G40990"/>
      <c r="H40990"/>
      <c r="I40990"/>
      <c r="J40990"/>
      <c r="K40990"/>
      <c r="L40990" s="172"/>
    </row>
    <row r="40991" spans="7:12" x14ac:dyDescent="0.15">
      <c r="G40991"/>
      <c r="H40991"/>
      <c r="I40991"/>
      <c r="J40991"/>
      <c r="K40991"/>
      <c r="L40991" s="172"/>
    </row>
    <row r="40992" spans="7:12" x14ac:dyDescent="0.15">
      <c r="G40992"/>
      <c r="H40992"/>
      <c r="I40992"/>
      <c r="J40992"/>
      <c r="K40992"/>
      <c r="L40992" s="172"/>
    </row>
    <row r="40993" spans="7:12" x14ac:dyDescent="0.15">
      <c r="G40993"/>
      <c r="H40993"/>
      <c r="I40993"/>
      <c r="J40993"/>
      <c r="K40993"/>
      <c r="L40993" s="172"/>
    </row>
    <row r="40994" spans="7:12" x14ac:dyDescent="0.15">
      <c r="G40994"/>
      <c r="H40994"/>
      <c r="I40994"/>
      <c r="J40994"/>
      <c r="K40994"/>
      <c r="L40994" s="172"/>
    </row>
    <row r="40995" spans="7:12" x14ac:dyDescent="0.15">
      <c r="G40995"/>
      <c r="H40995"/>
      <c r="I40995"/>
      <c r="J40995"/>
      <c r="K40995"/>
      <c r="L40995" s="172"/>
    </row>
    <row r="40996" spans="7:12" x14ac:dyDescent="0.15">
      <c r="G40996"/>
      <c r="H40996"/>
      <c r="I40996"/>
      <c r="J40996"/>
      <c r="K40996"/>
      <c r="L40996" s="172"/>
    </row>
    <row r="40997" spans="7:12" x14ac:dyDescent="0.15">
      <c r="G40997"/>
      <c r="H40997"/>
      <c r="I40997"/>
      <c r="J40997"/>
      <c r="K40997"/>
      <c r="L40997" s="172"/>
    </row>
    <row r="40998" spans="7:12" x14ac:dyDescent="0.15">
      <c r="G40998"/>
      <c r="H40998"/>
      <c r="I40998"/>
      <c r="J40998"/>
      <c r="K40998"/>
      <c r="L40998" s="172"/>
    </row>
    <row r="40999" spans="7:12" x14ac:dyDescent="0.15">
      <c r="G40999"/>
      <c r="H40999"/>
      <c r="I40999"/>
      <c r="J40999"/>
      <c r="K40999"/>
      <c r="L40999" s="172"/>
    </row>
    <row r="41000" spans="7:12" x14ac:dyDescent="0.15">
      <c r="G41000"/>
      <c r="H41000"/>
      <c r="I41000"/>
      <c r="J41000"/>
      <c r="K41000"/>
      <c r="L41000" s="172"/>
    </row>
    <row r="41001" spans="7:12" x14ac:dyDescent="0.15">
      <c r="G41001"/>
      <c r="H41001"/>
      <c r="I41001"/>
      <c r="J41001"/>
      <c r="K41001"/>
      <c r="L41001" s="172"/>
    </row>
    <row r="41002" spans="7:12" x14ac:dyDescent="0.15">
      <c r="G41002"/>
      <c r="H41002"/>
      <c r="I41002"/>
      <c r="J41002"/>
      <c r="K41002"/>
      <c r="L41002" s="172"/>
    </row>
    <row r="41003" spans="7:12" x14ac:dyDescent="0.15">
      <c r="G41003"/>
      <c r="H41003"/>
      <c r="I41003"/>
      <c r="J41003"/>
      <c r="K41003"/>
      <c r="L41003" s="172"/>
    </row>
    <row r="41004" spans="7:12" x14ac:dyDescent="0.15">
      <c r="G41004"/>
      <c r="H41004"/>
      <c r="I41004"/>
      <c r="J41004"/>
      <c r="K41004"/>
      <c r="L41004" s="172"/>
    </row>
    <row r="41005" spans="7:12" x14ac:dyDescent="0.15">
      <c r="G41005"/>
      <c r="H41005"/>
      <c r="I41005"/>
      <c r="J41005"/>
      <c r="K41005"/>
      <c r="L41005" s="172"/>
    </row>
    <row r="41006" spans="7:12" x14ac:dyDescent="0.15">
      <c r="G41006"/>
      <c r="H41006"/>
      <c r="I41006"/>
      <c r="J41006"/>
      <c r="K41006"/>
      <c r="L41006" s="172"/>
    </row>
    <row r="41007" spans="7:12" x14ac:dyDescent="0.15">
      <c r="G41007"/>
      <c r="H41007"/>
      <c r="I41007"/>
      <c r="J41007"/>
      <c r="K41007"/>
      <c r="L41007" s="172"/>
    </row>
    <row r="41008" spans="7:12" x14ac:dyDescent="0.15">
      <c r="G41008"/>
      <c r="H41008"/>
      <c r="I41008"/>
      <c r="J41008"/>
      <c r="K41008"/>
      <c r="L41008" s="172"/>
    </row>
    <row r="41009" spans="7:12" x14ac:dyDescent="0.15">
      <c r="G41009"/>
      <c r="H41009"/>
      <c r="I41009"/>
      <c r="J41009"/>
      <c r="K41009"/>
      <c r="L41009" s="172"/>
    </row>
    <row r="41010" spans="7:12" x14ac:dyDescent="0.15">
      <c r="G41010"/>
      <c r="H41010"/>
      <c r="I41010"/>
      <c r="J41010"/>
      <c r="K41010"/>
      <c r="L41010" s="172"/>
    </row>
    <row r="41011" spans="7:12" x14ac:dyDescent="0.15">
      <c r="G41011"/>
      <c r="H41011"/>
      <c r="I41011"/>
      <c r="J41011"/>
      <c r="K41011"/>
      <c r="L41011" s="172"/>
    </row>
    <row r="41012" spans="7:12" x14ac:dyDescent="0.15">
      <c r="G41012"/>
      <c r="H41012"/>
      <c r="I41012"/>
      <c r="J41012"/>
      <c r="K41012"/>
      <c r="L41012" s="172"/>
    </row>
    <row r="41013" spans="7:12" x14ac:dyDescent="0.15">
      <c r="G41013"/>
      <c r="H41013"/>
      <c r="I41013"/>
      <c r="J41013"/>
      <c r="K41013"/>
      <c r="L41013" s="172"/>
    </row>
    <row r="41014" spans="7:12" x14ac:dyDescent="0.15">
      <c r="G41014"/>
      <c r="H41014"/>
      <c r="I41014"/>
      <c r="J41014"/>
      <c r="K41014"/>
      <c r="L41014" s="172"/>
    </row>
    <row r="41015" spans="7:12" x14ac:dyDescent="0.15">
      <c r="G41015"/>
      <c r="H41015"/>
      <c r="I41015"/>
      <c r="J41015"/>
      <c r="K41015"/>
      <c r="L41015" s="172"/>
    </row>
    <row r="41016" spans="7:12" x14ac:dyDescent="0.15">
      <c r="G41016"/>
      <c r="H41016"/>
      <c r="I41016"/>
      <c r="J41016"/>
      <c r="K41016"/>
      <c r="L41016" s="172"/>
    </row>
    <row r="41017" spans="7:12" x14ac:dyDescent="0.15">
      <c r="G41017"/>
      <c r="H41017"/>
      <c r="I41017"/>
      <c r="J41017"/>
      <c r="K41017"/>
      <c r="L41017" s="172"/>
    </row>
    <row r="41018" spans="7:12" x14ac:dyDescent="0.15">
      <c r="G41018"/>
      <c r="H41018"/>
      <c r="I41018"/>
      <c r="J41018"/>
      <c r="K41018"/>
      <c r="L41018" s="172"/>
    </row>
    <row r="41019" spans="7:12" x14ac:dyDescent="0.15">
      <c r="G41019"/>
      <c r="H41019"/>
      <c r="I41019"/>
      <c r="J41019"/>
      <c r="K41019"/>
      <c r="L41019" s="172"/>
    </row>
    <row r="41020" spans="7:12" x14ac:dyDescent="0.15">
      <c r="G41020"/>
      <c r="H41020"/>
      <c r="I41020"/>
      <c r="J41020"/>
      <c r="K41020"/>
      <c r="L41020" s="172"/>
    </row>
    <row r="41021" spans="7:12" x14ac:dyDescent="0.15">
      <c r="G41021"/>
      <c r="H41021"/>
      <c r="I41021"/>
      <c r="J41021"/>
      <c r="K41021"/>
      <c r="L41021" s="172"/>
    </row>
    <row r="41022" spans="7:12" x14ac:dyDescent="0.15">
      <c r="G41022"/>
      <c r="H41022"/>
      <c r="I41022"/>
      <c r="J41022"/>
      <c r="K41022"/>
      <c r="L41022" s="172"/>
    </row>
    <row r="41023" spans="7:12" x14ac:dyDescent="0.15">
      <c r="G41023"/>
      <c r="H41023"/>
      <c r="I41023"/>
      <c r="J41023"/>
      <c r="K41023"/>
      <c r="L41023" s="172"/>
    </row>
    <row r="41024" spans="7:12" x14ac:dyDescent="0.15">
      <c r="G41024"/>
      <c r="H41024"/>
      <c r="I41024"/>
      <c r="J41024"/>
      <c r="K41024"/>
      <c r="L41024" s="172"/>
    </row>
    <row r="41025" spans="7:12" x14ac:dyDescent="0.15">
      <c r="G41025"/>
      <c r="H41025"/>
      <c r="I41025"/>
      <c r="J41025"/>
      <c r="K41025"/>
      <c r="L41025" s="172"/>
    </row>
    <row r="41026" spans="7:12" x14ac:dyDescent="0.15">
      <c r="G41026"/>
      <c r="H41026"/>
      <c r="I41026"/>
      <c r="J41026"/>
      <c r="K41026"/>
      <c r="L41026" s="172"/>
    </row>
    <row r="41027" spans="7:12" x14ac:dyDescent="0.15">
      <c r="G41027"/>
      <c r="H41027"/>
      <c r="I41027"/>
      <c r="J41027"/>
      <c r="K41027"/>
      <c r="L41027" s="172"/>
    </row>
    <row r="41028" spans="7:12" x14ac:dyDescent="0.15">
      <c r="G41028"/>
      <c r="H41028"/>
      <c r="I41028"/>
      <c r="J41028"/>
      <c r="K41028"/>
      <c r="L41028" s="172"/>
    </row>
    <row r="41029" spans="7:12" x14ac:dyDescent="0.15">
      <c r="G41029"/>
      <c r="H41029"/>
      <c r="I41029"/>
      <c r="J41029"/>
      <c r="K41029"/>
      <c r="L41029" s="172"/>
    </row>
    <row r="41030" spans="7:12" x14ac:dyDescent="0.15">
      <c r="G41030"/>
      <c r="H41030"/>
      <c r="I41030"/>
      <c r="J41030"/>
      <c r="K41030"/>
      <c r="L41030" s="172"/>
    </row>
    <row r="41031" spans="7:12" x14ac:dyDescent="0.15">
      <c r="G41031"/>
      <c r="H41031"/>
      <c r="I41031"/>
      <c r="J41031"/>
      <c r="K41031"/>
      <c r="L41031" s="172"/>
    </row>
    <row r="41032" spans="7:12" x14ac:dyDescent="0.15">
      <c r="G41032"/>
      <c r="H41032"/>
      <c r="I41032"/>
      <c r="J41032"/>
      <c r="K41032"/>
      <c r="L41032" s="172"/>
    </row>
    <row r="41033" spans="7:12" x14ac:dyDescent="0.15">
      <c r="G41033"/>
      <c r="H41033"/>
      <c r="I41033"/>
      <c r="J41033"/>
      <c r="K41033"/>
      <c r="L41033" s="172"/>
    </row>
    <row r="41034" spans="7:12" x14ac:dyDescent="0.15">
      <c r="G41034"/>
      <c r="H41034"/>
      <c r="I41034"/>
      <c r="J41034"/>
      <c r="K41034"/>
      <c r="L41034" s="172"/>
    </row>
    <row r="41035" spans="7:12" x14ac:dyDescent="0.15">
      <c r="G41035"/>
      <c r="H41035"/>
      <c r="I41035"/>
      <c r="J41035"/>
      <c r="K41035"/>
      <c r="L41035" s="172"/>
    </row>
    <row r="41036" spans="7:12" x14ac:dyDescent="0.15">
      <c r="G41036"/>
      <c r="H41036"/>
      <c r="I41036"/>
      <c r="J41036"/>
      <c r="K41036"/>
      <c r="L41036" s="172"/>
    </row>
    <row r="41037" spans="7:12" x14ac:dyDescent="0.15">
      <c r="G41037"/>
      <c r="H41037"/>
      <c r="I41037"/>
      <c r="J41037"/>
      <c r="K41037"/>
      <c r="L41037" s="172"/>
    </row>
    <row r="41038" spans="7:12" x14ac:dyDescent="0.15">
      <c r="G41038"/>
      <c r="H41038"/>
      <c r="I41038"/>
      <c r="J41038"/>
      <c r="K41038"/>
      <c r="L41038" s="172"/>
    </row>
    <row r="41039" spans="7:12" x14ac:dyDescent="0.15">
      <c r="G41039"/>
      <c r="H41039"/>
      <c r="I41039"/>
      <c r="J41039"/>
      <c r="K41039"/>
      <c r="L41039" s="172"/>
    </row>
    <row r="41040" spans="7:12" x14ac:dyDescent="0.15">
      <c r="G41040"/>
      <c r="H41040"/>
      <c r="I41040"/>
      <c r="J41040"/>
      <c r="K41040"/>
      <c r="L41040" s="172"/>
    </row>
    <row r="41041" spans="7:12" x14ac:dyDescent="0.15">
      <c r="G41041"/>
      <c r="H41041"/>
      <c r="I41041"/>
      <c r="J41041"/>
      <c r="K41041"/>
      <c r="L41041" s="172"/>
    </row>
    <row r="41042" spans="7:12" x14ac:dyDescent="0.15">
      <c r="G41042"/>
      <c r="H41042"/>
      <c r="I41042"/>
      <c r="J41042"/>
      <c r="K41042"/>
      <c r="L41042" s="172"/>
    </row>
    <row r="41043" spans="7:12" x14ac:dyDescent="0.15">
      <c r="G41043"/>
      <c r="H41043"/>
      <c r="I41043"/>
      <c r="J41043"/>
      <c r="K41043"/>
      <c r="L41043" s="172"/>
    </row>
    <row r="41044" spans="7:12" x14ac:dyDescent="0.15">
      <c r="G41044"/>
      <c r="H41044"/>
      <c r="I41044"/>
      <c r="J41044"/>
      <c r="K41044"/>
      <c r="L41044" s="172"/>
    </row>
    <row r="41045" spans="7:12" x14ac:dyDescent="0.15">
      <c r="G41045"/>
      <c r="H41045"/>
      <c r="I41045"/>
      <c r="J41045"/>
      <c r="K41045"/>
      <c r="L41045" s="172"/>
    </row>
    <row r="41046" spans="7:12" x14ac:dyDescent="0.15">
      <c r="G41046"/>
      <c r="H41046"/>
      <c r="I41046"/>
      <c r="J41046"/>
      <c r="K41046"/>
      <c r="L41046" s="172"/>
    </row>
    <row r="41047" spans="7:12" x14ac:dyDescent="0.15">
      <c r="G41047"/>
      <c r="H41047"/>
      <c r="I41047"/>
      <c r="J41047"/>
      <c r="K41047"/>
      <c r="L41047" s="172"/>
    </row>
    <row r="41048" spans="7:12" x14ac:dyDescent="0.15">
      <c r="G41048"/>
      <c r="H41048"/>
      <c r="I41048"/>
      <c r="J41048"/>
      <c r="K41048"/>
      <c r="L41048" s="172"/>
    </row>
    <row r="41049" spans="7:12" x14ac:dyDescent="0.15">
      <c r="G41049"/>
      <c r="H41049"/>
      <c r="I41049"/>
      <c r="J41049"/>
      <c r="K41049"/>
      <c r="L41049" s="172"/>
    </row>
    <row r="41050" spans="7:12" x14ac:dyDescent="0.15">
      <c r="G41050"/>
      <c r="H41050"/>
      <c r="I41050"/>
      <c r="J41050"/>
      <c r="K41050"/>
      <c r="L41050" s="172"/>
    </row>
    <row r="41051" spans="7:12" x14ac:dyDescent="0.15">
      <c r="G41051"/>
      <c r="H41051"/>
      <c r="I41051"/>
      <c r="J41051"/>
      <c r="K41051"/>
      <c r="L41051" s="172"/>
    </row>
    <row r="41052" spans="7:12" x14ac:dyDescent="0.15">
      <c r="G41052"/>
      <c r="H41052"/>
      <c r="I41052"/>
      <c r="J41052"/>
      <c r="K41052"/>
      <c r="L41052" s="172"/>
    </row>
    <row r="41053" spans="7:12" x14ac:dyDescent="0.15">
      <c r="G41053"/>
      <c r="H41053"/>
      <c r="I41053"/>
      <c r="J41053"/>
      <c r="K41053"/>
      <c r="L41053" s="172"/>
    </row>
    <row r="41054" spans="7:12" x14ac:dyDescent="0.15">
      <c r="G41054"/>
      <c r="H41054"/>
      <c r="I41054"/>
      <c r="J41054"/>
      <c r="K41054"/>
      <c r="L41054" s="172"/>
    </row>
    <row r="41055" spans="7:12" x14ac:dyDescent="0.15">
      <c r="G41055"/>
      <c r="H41055"/>
      <c r="I41055"/>
      <c r="J41055"/>
      <c r="K41055"/>
      <c r="L41055" s="172"/>
    </row>
    <row r="41056" spans="7:12" x14ac:dyDescent="0.15">
      <c r="G41056"/>
      <c r="H41056"/>
      <c r="I41056"/>
      <c r="J41056"/>
      <c r="K41056"/>
      <c r="L41056" s="172"/>
    </row>
    <row r="41057" spans="7:12" x14ac:dyDescent="0.15">
      <c r="G41057"/>
      <c r="H41057"/>
      <c r="I41057"/>
      <c r="J41057"/>
      <c r="K41057"/>
      <c r="L41057" s="172"/>
    </row>
    <row r="41058" spans="7:12" x14ac:dyDescent="0.15">
      <c r="G41058"/>
      <c r="H41058"/>
      <c r="I41058"/>
      <c r="J41058"/>
      <c r="K41058"/>
      <c r="L41058" s="172"/>
    </row>
    <row r="41059" spans="7:12" x14ac:dyDescent="0.15">
      <c r="G41059"/>
      <c r="H41059"/>
      <c r="I41059"/>
      <c r="J41059"/>
      <c r="K41059"/>
      <c r="L41059" s="172"/>
    </row>
    <row r="41060" spans="7:12" x14ac:dyDescent="0.15">
      <c r="G41060"/>
      <c r="H41060"/>
      <c r="I41060"/>
      <c r="J41060"/>
      <c r="K41060"/>
      <c r="L41060" s="172"/>
    </row>
    <row r="41061" spans="7:12" x14ac:dyDescent="0.15">
      <c r="G41061"/>
      <c r="H41061"/>
      <c r="I41061"/>
      <c r="J41061"/>
      <c r="K41061"/>
      <c r="L41061" s="172"/>
    </row>
    <row r="41062" spans="7:12" x14ac:dyDescent="0.15">
      <c r="G41062"/>
      <c r="H41062"/>
      <c r="I41062"/>
      <c r="J41062"/>
      <c r="K41062"/>
      <c r="L41062" s="172"/>
    </row>
    <row r="41063" spans="7:12" x14ac:dyDescent="0.15">
      <c r="G41063"/>
      <c r="H41063"/>
      <c r="I41063"/>
      <c r="J41063"/>
      <c r="K41063"/>
      <c r="L41063" s="172"/>
    </row>
    <row r="41064" spans="7:12" x14ac:dyDescent="0.15">
      <c r="G41064"/>
      <c r="H41064"/>
      <c r="I41064"/>
      <c r="J41064"/>
      <c r="K41064"/>
      <c r="L41064" s="172"/>
    </row>
    <row r="41065" spans="7:12" x14ac:dyDescent="0.15">
      <c r="G41065"/>
      <c r="H41065"/>
      <c r="I41065"/>
      <c r="J41065"/>
      <c r="K41065"/>
      <c r="L41065" s="172"/>
    </row>
    <row r="41066" spans="7:12" x14ac:dyDescent="0.15">
      <c r="G41066"/>
      <c r="H41066"/>
      <c r="I41066"/>
      <c r="J41066"/>
      <c r="K41066"/>
      <c r="L41066" s="172"/>
    </row>
    <row r="41067" spans="7:12" x14ac:dyDescent="0.15">
      <c r="G41067"/>
      <c r="H41067"/>
      <c r="I41067"/>
      <c r="J41067"/>
      <c r="K41067"/>
      <c r="L41067" s="172"/>
    </row>
    <row r="41068" spans="7:12" x14ac:dyDescent="0.15">
      <c r="G41068"/>
      <c r="H41068"/>
      <c r="I41068"/>
      <c r="J41068"/>
      <c r="K41068"/>
      <c r="L41068" s="172"/>
    </row>
    <row r="41069" spans="7:12" x14ac:dyDescent="0.15">
      <c r="G41069"/>
      <c r="H41069"/>
      <c r="I41069"/>
      <c r="J41069"/>
      <c r="K41069"/>
      <c r="L41069" s="172"/>
    </row>
    <row r="41070" spans="7:12" x14ac:dyDescent="0.15">
      <c r="G41070"/>
      <c r="H41070"/>
      <c r="I41070"/>
      <c r="J41070"/>
      <c r="K41070"/>
      <c r="L41070" s="172"/>
    </row>
    <row r="41071" spans="7:12" x14ac:dyDescent="0.15">
      <c r="G41071"/>
      <c r="H41071"/>
      <c r="I41071"/>
      <c r="J41071"/>
      <c r="K41071"/>
      <c r="L41071" s="172"/>
    </row>
    <row r="41072" spans="7:12" x14ac:dyDescent="0.15">
      <c r="G41072"/>
      <c r="H41072"/>
      <c r="I41072"/>
      <c r="J41072"/>
      <c r="K41072"/>
      <c r="L41072" s="172"/>
    </row>
    <row r="41073" spans="7:12" x14ac:dyDescent="0.15">
      <c r="G41073"/>
      <c r="H41073"/>
      <c r="I41073"/>
      <c r="J41073"/>
      <c r="K41073"/>
      <c r="L41073" s="172"/>
    </row>
    <row r="41074" spans="7:12" x14ac:dyDescent="0.15">
      <c r="G41074"/>
      <c r="H41074"/>
      <c r="I41074"/>
      <c r="J41074"/>
      <c r="K41074"/>
      <c r="L41074" s="172"/>
    </row>
    <row r="41075" spans="7:12" x14ac:dyDescent="0.15">
      <c r="G41075"/>
      <c r="H41075"/>
      <c r="I41075"/>
      <c r="J41075"/>
      <c r="K41075"/>
      <c r="L41075" s="172"/>
    </row>
    <row r="41076" spans="7:12" x14ac:dyDescent="0.15">
      <c r="G41076"/>
      <c r="H41076"/>
      <c r="I41076"/>
      <c r="J41076"/>
      <c r="K41076"/>
      <c r="L41076" s="172"/>
    </row>
    <row r="41077" spans="7:12" x14ac:dyDescent="0.15">
      <c r="G41077"/>
      <c r="H41077"/>
      <c r="I41077"/>
      <c r="J41077"/>
      <c r="K41077"/>
      <c r="L41077" s="172"/>
    </row>
    <row r="41078" spans="7:12" x14ac:dyDescent="0.15">
      <c r="G41078"/>
      <c r="H41078"/>
      <c r="I41078"/>
      <c r="J41078"/>
      <c r="K41078"/>
      <c r="L41078" s="172"/>
    </row>
    <row r="41079" spans="7:12" x14ac:dyDescent="0.15">
      <c r="G41079"/>
      <c r="H41079"/>
      <c r="I41079"/>
      <c r="J41079"/>
      <c r="K41079"/>
      <c r="L41079" s="172"/>
    </row>
    <row r="41080" spans="7:12" x14ac:dyDescent="0.15">
      <c r="G41080"/>
      <c r="H41080"/>
      <c r="I41080"/>
      <c r="J41080"/>
      <c r="K41080"/>
      <c r="L41080" s="172"/>
    </row>
    <row r="41081" spans="7:12" x14ac:dyDescent="0.15">
      <c r="G41081"/>
      <c r="H41081"/>
      <c r="I41081"/>
      <c r="J41081"/>
      <c r="K41081"/>
      <c r="L41081" s="172"/>
    </row>
    <row r="41082" spans="7:12" x14ac:dyDescent="0.15">
      <c r="G41082"/>
      <c r="H41082"/>
      <c r="I41082"/>
      <c r="J41082"/>
      <c r="K41082"/>
      <c r="L41082" s="172"/>
    </row>
    <row r="41083" spans="7:12" x14ac:dyDescent="0.15">
      <c r="G41083"/>
      <c r="H41083"/>
      <c r="I41083"/>
      <c r="J41083"/>
      <c r="K41083"/>
      <c r="L41083" s="172"/>
    </row>
    <row r="41084" spans="7:12" x14ac:dyDescent="0.15">
      <c r="G41084"/>
      <c r="H41084"/>
      <c r="I41084"/>
      <c r="J41084"/>
      <c r="K41084"/>
      <c r="L41084" s="172"/>
    </row>
    <row r="41085" spans="7:12" x14ac:dyDescent="0.15">
      <c r="G41085"/>
      <c r="H41085"/>
      <c r="I41085"/>
      <c r="J41085"/>
      <c r="K41085"/>
      <c r="L41085" s="172"/>
    </row>
    <row r="41086" spans="7:12" x14ac:dyDescent="0.15">
      <c r="G41086"/>
      <c r="H41086"/>
      <c r="I41086"/>
      <c r="J41086"/>
      <c r="K41086"/>
      <c r="L41086" s="172"/>
    </row>
    <row r="41087" spans="7:12" x14ac:dyDescent="0.15">
      <c r="G41087"/>
      <c r="H41087"/>
      <c r="I41087"/>
      <c r="J41087"/>
      <c r="K41087"/>
      <c r="L41087" s="172"/>
    </row>
    <row r="41088" spans="7:12" x14ac:dyDescent="0.15">
      <c r="G41088"/>
      <c r="H41088"/>
      <c r="I41088"/>
      <c r="J41088"/>
      <c r="K41088"/>
      <c r="L41088" s="172"/>
    </row>
    <row r="41089" spans="7:12" x14ac:dyDescent="0.15">
      <c r="G41089"/>
      <c r="H41089"/>
      <c r="I41089"/>
      <c r="J41089"/>
      <c r="K41089"/>
      <c r="L41089" s="172"/>
    </row>
    <row r="41090" spans="7:12" x14ac:dyDescent="0.15">
      <c r="G41090"/>
      <c r="H41090"/>
      <c r="I41090"/>
      <c r="J41090"/>
      <c r="K41090"/>
      <c r="L41090" s="172"/>
    </row>
    <row r="41091" spans="7:12" x14ac:dyDescent="0.15">
      <c r="G41091"/>
      <c r="H41091"/>
      <c r="I41091"/>
      <c r="J41091"/>
      <c r="K41091"/>
      <c r="L41091" s="172"/>
    </row>
    <row r="41092" spans="7:12" x14ac:dyDescent="0.15">
      <c r="G41092"/>
      <c r="H41092"/>
      <c r="I41092"/>
      <c r="J41092"/>
      <c r="K41092"/>
      <c r="L41092" s="172"/>
    </row>
    <row r="41093" spans="7:12" x14ac:dyDescent="0.15">
      <c r="G41093"/>
      <c r="H41093"/>
      <c r="I41093"/>
      <c r="J41093"/>
      <c r="K41093"/>
      <c r="L41093" s="172"/>
    </row>
    <row r="41094" spans="7:12" x14ac:dyDescent="0.15">
      <c r="G41094"/>
      <c r="H41094"/>
      <c r="I41094"/>
      <c r="J41094"/>
      <c r="K41094"/>
      <c r="L41094" s="172"/>
    </row>
    <row r="41095" spans="7:12" x14ac:dyDescent="0.15">
      <c r="G41095"/>
      <c r="H41095"/>
      <c r="I41095"/>
      <c r="J41095"/>
      <c r="K41095"/>
      <c r="L41095" s="172"/>
    </row>
    <row r="41096" spans="7:12" x14ac:dyDescent="0.15">
      <c r="G41096"/>
      <c r="H41096"/>
      <c r="I41096"/>
      <c r="J41096"/>
      <c r="K41096"/>
      <c r="L41096" s="172"/>
    </row>
    <row r="41097" spans="7:12" x14ac:dyDescent="0.15">
      <c r="G41097"/>
      <c r="H41097"/>
      <c r="I41097"/>
      <c r="J41097"/>
      <c r="K41097"/>
      <c r="L41097" s="172"/>
    </row>
    <row r="41098" spans="7:12" x14ac:dyDescent="0.15">
      <c r="G41098"/>
      <c r="H41098"/>
      <c r="I41098"/>
      <c r="J41098"/>
      <c r="K41098"/>
      <c r="L41098" s="172"/>
    </row>
    <row r="41099" spans="7:12" x14ac:dyDescent="0.15">
      <c r="G41099"/>
      <c r="H41099"/>
      <c r="I41099"/>
      <c r="J41099"/>
      <c r="K41099"/>
      <c r="L41099" s="172"/>
    </row>
    <row r="41100" spans="7:12" x14ac:dyDescent="0.15">
      <c r="G41100"/>
      <c r="H41100"/>
      <c r="I41100"/>
      <c r="J41100"/>
      <c r="K41100"/>
      <c r="L41100" s="172"/>
    </row>
    <row r="41101" spans="7:12" x14ac:dyDescent="0.15">
      <c r="G41101"/>
      <c r="H41101"/>
      <c r="I41101"/>
      <c r="J41101"/>
      <c r="K41101"/>
      <c r="L41101" s="172"/>
    </row>
    <row r="41102" spans="7:12" x14ac:dyDescent="0.15">
      <c r="G41102"/>
      <c r="H41102"/>
      <c r="I41102"/>
      <c r="J41102"/>
      <c r="K41102"/>
      <c r="L41102" s="172"/>
    </row>
    <row r="41103" spans="7:12" x14ac:dyDescent="0.15">
      <c r="G41103"/>
      <c r="H41103"/>
      <c r="I41103"/>
      <c r="J41103"/>
      <c r="K41103"/>
      <c r="L41103" s="172"/>
    </row>
    <row r="41104" spans="7:12" x14ac:dyDescent="0.15">
      <c r="G41104"/>
      <c r="H41104"/>
      <c r="I41104"/>
      <c r="J41104"/>
      <c r="K41104"/>
      <c r="L41104" s="172"/>
    </row>
    <row r="41105" spans="7:12" x14ac:dyDescent="0.15">
      <c r="G41105"/>
      <c r="H41105"/>
      <c r="I41105"/>
      <c r="J41105"/>
      <c r="K41105"/>
      <c r="L41105" s="172"/>
    </row>
    <row r="41106" spans="7:12" x14ac:dyDescent="0.15">
      <c r="G41106"/>
      <c r="H41106"/>
      <c r="I41106"/>
      <c r="J41106"/>
      <c r="K41106"/>
      <c r="L41106" s="172"/>
    </row>
    <row r="41107" spans="7:12" x14ac:dyDescent="0.15">
      <c r="G41107"/>
      <c r="H41107"/>
      <c r="I41107"/>
      <c r="J41107"/>
      <c r="K41107"/>
      <c r="L41107" s="172"/>
    </row>
    <row r="41108" spans="7:12" x14ac:dyDescent="0.15">
      <c r="G41108"/>
      <c r="H41108"/>
      <c r="I41108"/>
      <c r="J41108"/>
      <c r="K41108"/>
      <c r="L41108" s="172"/>
    </row>
    <row r="41109" spans="7:12" x14ac:dyDescent="0.15">
      <c r="G41109"/>
      <c r="H41109"/>
      <c r="I41109"/>
      <c r="J41109"/>
      <c r="K41109"/>
      <c r="L41109" s="172"/>
    </row>
    <row r="41110" spans="7:12" x14ac:dyDescent="0.15">
      <c r="G41110"/>
      <c r="H41110"/>
      <c r="I41110"/>
      <c r="J41110"/>
      <c r="K41110"/>
      <c r="L41110" s="172"/>
    </row>
    <row r="41111" spans="7:12" x14ac:dyDescent="0.15">
      <c r="G41111"/>
      <c r="H41111"/>
      <c r="I41111"/>
      <c r="J41111"/>
      <c r="K41111"/>
      <c r="L41111" s="172"/>
    </row>
    <row r="41112" spans="7:12" x14ac:dyDescent="0.15">
      <c r="G41112"/>
      <c r="H41112"/>
      <c r="I41112"/>
      <c r="J41112"/>
      <c r="K41112"/>
      <c r="L41112" s="172"/>
    </row>
    <row r="41113" spans="7:12" x14ac:dyDescent="0.15">
      <c r="G41113"/>
      <c r="H41113"/>
      <c r="I41113"/>
      <c r="J41113"/>
      <c r="K41113"/>
      <c r="L41113" s="172"/>
    </row>
    <row r="41114" spans="7:12" x14ac:dyDescent="0.15">
      <c r="G41114"/>
      <c r="H41114"/>
      <c r="I41114"/>
      <c r="J41114"/>
      <c r="K41114"/>
      <c r="L41114" s="172"/>
    </row>
    <row r="41115" spans="7:12" x14ac:dyDescent="0.15">
      <c r="G41115"/>
      <c r="H41115"/>
      <c r="I41115"/>
      <c r="J41115"/>
      <c r="K41115"/>
      <c r="L41115" s="172"/>
    </row>
    <row r="41116" spans="7:12" x14ac:dyDescent="0.15">
      <c r="G41116"/>
      <c r="H41116"/>
      <c r="I41116"/>
      <c r="J41116"/>
      <c r="K41116"/>
      <c r="L41116" s="172"/>
    </row>
    <row r="41117" spans="7:12" x14ac:dyDescent="0.15">
      <c r="G41117"/>
      <c r="H41117"/>
      <c r="I41117"/>
      <c r="J41117"/>
      <c r="K41117"/>
      <c r="L41117" s="172"/>
    </row>
    <row r="41118" spans="7:12" x14ac:dyDescent="0.15">
      <c r="G41118"/>
      <c r="H41118"/>
      <c r="I41118"/>
      <c r="J41118"/>
      <c r="K41118"/>
      <c r="L41118" s="172"/>
    </row>
    <row r="41119" spans="7:12" x14ac:dyDescent="0.15">
      <c r="G41119"/>
      <c r="H41119"/>
      <c r="I41119"/>
      <c r="J41119"/>
      <c r="K41119"/>
      <c r="L41119" s="172"/>
    </row>
    <row r="41120" spans="7:12" x14ac:dyDescent="0.15">
      <c r="G41120"/>
      <c r="H41120"/>
      <c r="I41120"/>
      <c r="J41120"/>
      <c r="K41120"/>
      <c r="L41120" s="172"/>
    </row>
    <row r="41121" spans="7:12" x14ac:dyDescent="0.15">
      <c r="G41121"/>
      <c r="H41121"/>
      <c r="I41121"/>
      <c r="J41121"/>
      <c r="K41121"/>
      <c r="L41121" s="172"/>
    </row>
    <row r="41122" spans="7:12" x14ac:dyDescent="0.15">
      <c r="G41122"/>
      <c r="H41122"/>
      <c r="I41122"/>
      <c r="J41122"/>
      <c r="K41122"/>
      <c r="L41122" s="172"/>
    </row>
    <row r="41123" spans="7:12" x14ac:dyDescent="0.15">
      <c r="G41123"/>
      <c r="H41123"/>
      <c r="I41123"/>
      <c r="J41123"/>
      <c r="K41123"/>
      <c r="L41123" s="172"/>
    </row>
    <row r="41124" spans="7:12" x14ac:dyDescent="0.15">
      <c r="G41124"/>
      <c r="H41124"/>
      <c r="I41124"/>
      <c r="J41124"/>
      <c r="K41124"/>
      <c r="L41124" s="172"/>
    </row>
    <row r="41125" spans="7:12" x14ac:dyDescent="0.15">
      <c r="G41125"/>
      <c r="H41125"/>
      <c r="I41125"/>
      <c r="J41125"/>
      <c r="K41125"/>
      <c r="L41125" s="172"/>
    </row>
    <row r="41126" spans="7:12" x14ac:dyDescent="0.15">
      <c r="G41126"/>
      <c r="H41126"/>
      <c r="I41126"/>
      <c r="J41126"/>
      <c r="K41126"/>
      <c r="L41126" s="172"/>
    </row>
    <row r="41127" spans="7:12" x14ac:dyDescent="0.15">
      <c r="G41127"/>
      <c r="H41127"/>
      <c r="I41127"/>
      <c r="J41127"/>
      <c r="K41127"/>
      <c r="L41127" s="172"/>
    </row>
    <row r="41128" spans="7:12" x14ac:dyDescent="0.15">
      <c r="G41128"/>
      <c r="H41128"/>
      <c r="I41128"/>
      <c r="J41128"/>
      <c r="K41128"/>
      <c r="L41128" s="172"/>
    </row>
    <row r="41129" spans="7:12" x14ac:dyDescent="0.15">
      <c r="G41129"/>
      <c r="H41129"/>
      <c r="I41129"/>
      <c r="J41129"/>
      <c r="K41129"/>
      <c r="L41129" s="172"/>
    </row>
    <row r="41130" spans="7:12" x14ac:dyDescent="0.15">
      <c r="G41130"/>
      <c r="H41130"/>
      <c r="I41130"/>
      <c r="J41130"/>
      <c r="K41130"/>
      <c r="L41130" s="172"/>
    </row>
    <row r="41131" spans="7:12" x14ac:dyDescent="0.15">
      <c r="G41131"/>
      <c r="H41131"/>
      <c r="I41131"/>
      <c r="J41131"/>
      <c r="K41131"/>
      <c r="L41131" s="172"/>
    </row>
    <row r="41132" spans="7:12" x14ac:dyDescent="0.15">
      <c r="G41132"/>
      <c r="H41132"/>
      <c r="I41132"/>
      <c r="J41132"/>
      <c r="K41132"/>
      <c r="L41132" s="172"/>
    </row>
    <row r="41133" spans="7:12" x14ac:dyDescent="0.15">
      <c r="G41133"/>
      <c r="H41133"/>
      <c r="I41133"/>
      <c r="J41133"/>
      <c r="K41133"/>
      <c r="L41133" s="172"/>
    </row>
    <row r="41134" spans="7:12" x14ac:dyDescent="0.15">
      <c r="G41134"/>
      <c r="H41134"/>
      <c r="I41134"/>
      <c r="J41134"/>
      <c r="K41134"/>
      <c r="L41134" s="172"/>
    </row>
    <row r="41135" spans="7:12" x14ac:dyDescent="0.15">
      <c r="G41135"/>
      <c r="H41135"/>
      <c r="I41135"/>
      <c r="J41135"/>
      <c r="K41135"/>
      <c r="L41135" s="172"/>
    </row>
    <row r="41136" spans="7:12" x14ac:dyDescent="0.15">
      <c r="G41136"/>
      <c r="H41136"/>
      <c r="I41136"/>
      <c r="J41136"/>
      <c r="K41136"/>
      <c r="L41136" s="172"/>
    </row>
    <row r="41137" spans="7:12" x14ac:dyDescent="0.15">
      <c r="G41137"/>
      <c r="H41137"/>
      <c r="I41137"/>
      <c r="J41137"/>
      <c r="K41137"/>
      <c r="L41137" s="172"/>
    </row>
    <row r="41138" spans="7:12" x14ac:dyDescent="0.15">
      <c r="G41138"/>
      <c r="H41138"/>
      <c r="I41138"/>
      <c r="J41138"/>
      <c r="K41138"/>
      <c r="L41138" s="172"/>
    </row>
    <row r="41139" spans="7:12" x14ac:dyDescent="0.15">
      <c r="G41139"/>
      <c r="H41139"/>
      <c r="I41139"/>
      <c r="J41139"/>
      <c r="K41139"/>
      <c r="L41139" s="172"/>
    </row>
    <row r="41140" spans="7:12" x14ac:dyDescent="0.15">
      <c r="G41140"/>
      <c r="H41140"/>
      <c r="I41140"/>
      <c r="J41140"/>
      <c r="K41140"/>
      <c r="L41140" s="172"/>
    </row>
    <row r="41141" spans="7:12" x14ac:dyDescent="0.15">
      <c r="G41141"/>
      <c r="H41141"/>
      <c r="I41141"/>
      <c r="J41141"/>
      <c r="K41141"/>
      <c r="L41141" s="172"/>
    </row>
    <row r="41142" spans="7:12" x14ac:dyDescent="0.15">
      <c r="G41142"/>
      <c r="H41142"/>
      <c r="I41142"/>
      <c r="J41142"/>
      <c r="K41142"/>
      <c r="L41142" s="172"/>
    </row>
    <row r="41143" spans="7:12" x14ac:dyDescent="0.15">
      <c r="G41143"/>
      <c r="H41143"/>
      <c r="I41143"/>
      <c r="J41143"/>
      <c r="K41143"/>
      <c r="L41143" s="172"/>
    </row>
    <row r="41144" spans="7:12" x14ac:dyDescent="0.15">
      <c r="G41144"/>
      <c r="H41144"/>
      <c r="I41144"/>
      <c r="J41144"/>
      <c r="K41144"/>
      <c r="L41144" s="172"/>
    </row>
    <row r="41145" spans="7:12" x14ac:dyDescent="0.15">
      <c r="G41145"/>
      <c r="H41145"/>
      <c r="I41145"/>
      <c r="J41145"/>
      <c r="K41145"/>
      <c r="L41145" s="172"/>
    </row>
    <row r="41146" spans="7:12" x14ac:dyDescent="0.15">
      <c r="G41146"/>
      <c r="H41146"/>
      <c r="I41146"/>
      <c r="J41146"/>
      <c r="K41146"/>
      <c r="L41146" s="172"/>
    </row>
    <row r="41147" spans="7:12" x14ac:dyDescent="0.15">
      <c r="G41147"/>
      <c r="H41147"/>
      <c r="I41147"/>
      <c r="J41147"/>
      <c r="K41147"/>
      <c r="L41147" s="172"/>
    </row>
    <row r="41148" spans="7:12" x14ac:dyDescent="0.15">
      <c r="G41148"/>
      <c r="H41148"/>
      <c r="I41148"/>
      <c r="J41148"/>
      <c r="K41148"/>
      <c r="L41148" s="172"/>
    </row>
    <row r="41149" spans="7:12" x14ac:dyDescent="0.15">
      <c r="G41149"/>
      <c r="H41149"/>
      <c r="I41149"/>
      <c r="J41149"/>
      <c r="K41149"/>
      <c r="L41149" s="172"/>
    </row>
    <row r="41150" spans="7:12" x14ac:dyDescent="0.15">
      <c r="G41150"/>
      <c r="H41150"/>
      <c r="I41150"/>
      <c r="J41150"/>
      <c r="K41150"/>
      <c r="L41150" s="172"/>
    </row>
    <row r="41151" spans="7:12" x14ac:dyDescent="0.15">
      <c r="G41151"/>
      <c r="H41151"/>
      <c r="I41151"/>
      <c r="J41151"/>
      <c r="K41151"/>
      <c r="L41151" s="172"/>
    </row>
    <row r="41152" spans="7:12" x14ac:dyDescent="0.15">
      <c r="G41152"/>
      <c r="H41152"/>
      <c r="I41152"/>
      <c r="J41152"/>
      <c r="K41152"/>
      <c r="L41152" s="172"/>
    </row>
    <row r="41153" spans="7:12" x14ac:dyDescent="0.15">
      <c r="G41153"/>
      <c r="H41153"/>
      <c r="I41153"/>
      <c r="J41153"/>
      <c r="K41153"/>
      <c r="L41153" s="172"/>
    </row>
    <row r="41154" spans="7:12" x14ac:dyDescent="0.15">
      <c r="G41154"/>
      <c r="H41154"/>
      <c r="I41154"/>
      <c r="J41154"/>
      <c r="K41154"/>
      <c r="L41154" s="172"/>
    </row>
    <row r="41155" spans="7:12" x14ac:dyDescent="0.15">
      <c r="G41155"/>
      <c r="H41155"/>
      <c r="I41155"/>
      <c r="J41155"/>
      <c r="K41155"/>
      <c r="L41155" s="172"/>
    </row>
    <row r="41156" spans="7:12" x14ac:dyDescent="0.15">
      <c r="G41156"/>
      <c r="H41156"/>
      <c r="I41156"/>
      <c r="J41156"/>
      <c r="K41156"/>
      <c r="L41156" s="172"/>
    </row>
    <row r="41157" spans="7:12" x14ac:dyDescent="0.15">
      <c r="G41157"/>
      <c r="H41157"/>
      <c r="I41157"/>
      <c r="J41157"/>
      <c r="K41157"/>
      <c r="L41157" s="172"/>
    </row>
    <row r="41158" spans="7:12" x14ac:dyDescent="0.15">
      <c r="G41158"/>
      <c r="H41158"/>
      <c r="I41158"/>
      <c r="J41158"/>
      <c r="K41158"/>
      <c r="L41158" s="172"/>
    </row>
    <row r="41159" spans="7:12" x14ac:dyDescent="0.15">
      <c r="G41159"/>
      <c r="H41159"/>
      <c r="I41159"/>
      <c r="J41159"/>
      <c r="K41159"/>
      <c r="L41159" s="172"/>
    </row>
    <row r="41160" spans="7:12" x14ac:dyDescent="0.15">
      <c r="G41160"/>
      <c r="H41160"/>
      <c r="I41160"/>
      <c r="J41160"/>
      <c r="K41160"/>
      <c r="L41160" s="172"/>
    </row>
    <row r="41161" spans="7:12" x14ac:dyDescent="0.15">
      <c r="G41161"/>
      <c r="H41161"/>
      <c r="I41161"/>
      <c r="J41161"/>
      <c r="K41161"/>
      <c r="L41161" s="172"/>
    </row>
    <row r="41162" spans="7:12" x14ac:dyDescent="0.15">
      <c r="G41162"/>
      <c r="H41162"/>
      <c r="I41162"/>
      <c r="J41162"/>
      <c r="K41162"/>
      <c r="L41162" s="172"/>
    </row>
    <row r="41163" spans="7:12" x14ac:dyDescent="0.15">
      <c r="G41163"/>
      <c r="H41163"/>
      <c r="I41163"/>
      <c r="J41163"/>
      <c r="K41163"/>
      <c r="L41163" s="172"/>
    </row>
    <row r="41164" spans="7:12" x14ac:dyDescent="0.15">
      <c r="G41164"/>
      <c r="H41164"/>
      <c r="I41164"/>
      <c r="J41164"/>
      <c r="K41164"/>
      <c r="L41164" s="172"/>
    </row>
    <row r="41165" spans="7:12" x14ac:dyDescent="0.15">
      <c r="G41165"/>
      <c r="H41165"/>
      <c r="I41165"/>
      <c r="J41165"/>
      <c r="K41165"/>
      <c r="L41165" s="172"/>
    </row>
    <row r="41166" spans="7:12" x14ac:dyDescent="0.15">
      <c r="G41166"/>
      <c r="H41166"/>
      <c r="I41166"/>
      <c r="J41166"/>
      <c r="K41166"/>
      <c r="L41166" s="172"/>
    </row>
    <row r="41167" spans="7:12" x14ac:dyDescent="0.15">
      <c r="G41167"/>
      <c r="H41167"/>
      <c r="I41167"/>
      <c r="J41167"/>
      <c r="K41167"/>
      <c r="L41167" s="172"/>
    </row>
    <row r="41168" spans="7:12" x14ac:dyDescent="0.15">
      <c r="G41168"/>
      <c r="H41168"/>
      <c r="I41168"/>
      <c r="J41168"/>
      <c r="K41168"/>
      <c r="L41168" s="172"/>
    </row>
    <row r="41169" spans="7:12" x14ac:dyDescent="0.15">
      <c r="G41169"/>
      <c r="H41169"/>
      <c r="I41169"/>
      <c r="J41169"/>
      <c r="K41169"/>
      <c r="L41169" s="172"/>
    </row>
    <row r="41170" spans="7:12" x14ac:dyDescent="0.15">
      <c r="G41170"/>
      <c r="H41170"/>
      <c r="I41170"/>
      <c r="J41170"/>
      <c r="K41170"/>
      <c r="L41170" s="172"/>
    </row>
    <row r="41171" spans="7:12" x14ac:dyDescent="0.15">
      <c r="G41171"/>
      <c r="H41171"/>
      <c r="I41171"/>
      <c r="J41171"/>
      <c r="K41171"/>
      <c r="L41171" s="172"/>
    </row>
    <row r="41172" spans="7:12" x14ac:dyDescent="0.15">
      <c r="G41172"/>
      <c r="H41172"/>
      <c r="I41172"/>
      <c r="J41172"/>
      <c r="K41172"/>
      <c r="L41172" s="172"/>
    </row>
    <row r="41173" spans="7:12" x14ac:dyDescent="0.15">
      <c r="G41173"/>
      <c r="H41173"/>
      <c r="I41173"/>
      <c r="J41173"/>
      <c r="K41173"/>
      <c r="L41173" s="172"/>
    </row>
    <row r="41174" spans="7:12" x14ac:dyDescent="0.15">
      <c r="G41174"/>
      <c r="H41174"/>
      <c r="I41174"/>
      <c r="J41174"/>
      <c r="K41174"/>
      <c r="L41174" s="172"/>
    </row>
    <row r="41175" spans="7:12" x14ac:dyDescent="0.15">
      <c r="G41175"/>
      <c r="H41175"/>
      <c r="I41175"/>
      <c r="J41175"/>
      <c r="K41175"/>
      <c r="L41175" s="172"/>
    </row>
    <row r="41176" spans="7:12" x14ac:dyDescent="0.15">
      <c r="G41176"/>
      <c r="H41176"/>
      <c r="I41176"/>
      <c r="J41176"/>
      <c r="K41176"/>
      <c r="L41176" s="172"/>
    </row>
    <row r="41177" spans="7:12" x14ac:dyDescent="0.15">
      <c r="G41177"/>
      <c r="H41177"/>
      <c r="I41177"/>
      <c r="J41177"/>
      <c r="K41177"/>
      <c r="L41177" s="172"/>
    </row>
    <row r="41178" spans="7:12" x14ac:dyDescent="0.15">
      <c r="G41178"/>
      <c r="H41178"/>
      <c r="I41178"/>
      <c r="J41178"/>
      <c r="K41178"/>
      <c r="L41178" s="172"/>
    </row>
    <row r="41179" spans="7:12" x14ac:dyDescent="0.15">
      <c r="G41179"/>
      <c r="H41179"/>
      <c r="I41179"/>
      <c r="J41179"/>
      <c r="K41179"/>
      <c r="L41179" s="172"/>
    </row>
    <row r="41180" spans="7:12" x14ac:dyDescent="0.15">
      <c r="G41180"/>
      <c r="H41180"/>
      <c r="I41180"/>
      <c r="J41180"/>
      <c r="K41180"/>
      <c r="L41180" s="172"/>
    </row>
    <row r="41181" spans="7:12" x14ac:dyDescent="0.15">
      <c r="G41181"/>
      <c r="H41181"/>
      <c r="I41181"/>
      <c r="J41181"/>
      <c r="K41181"/>
      <c r="L41181" s="172"/>
    </row>
    <row r="41182" spans="7:12" x14ac:dyDescent="0.15">
      <c r="G41182"/>
      <c r="H41182"/>
      <c r="I41182"/>
      <c r="J41182"/>
      <c r="K41182"/>
      <c r="L41182" s="172"/>
    </row>
    <row r="41183" spans="7:12" x14ac:dyDescent="0.15">
      <c r="G41183"/>
      <c r="H41183"/>
      <c r="I41183"/>
      <c r="J41183"/>
      <c r="K41183"/>
      <c r="L41183" s="172"/>
    </row>
    <row r="41184" spans="7:12" x14ac:dyDescent="0.15">
      <c r="G41184"/>
      <c r="H41184"/>
      <c r="I41184"/>
      <c r="J41184"/>
      <c r="K41184"/>
      <c r="L41184" s="172"/>
    </row>
    <row r="41185" spans="7:12" x14ac:dyDescent="0.15">
      <c r="G41185"/>
      <c r="H41185"/>
      <c r="I41185"/>
      <c r="J41185"/>
      <c r="K41185"/>
      <c r="L41185" s="172"/>
    </row>
    <row r="41186" spans="7:12" x14ac:dyDescent="0.15">
      <c r="G41186"/>
      <c r="H41186"/>
      <c r="I41186"/>
      <c r="J41186"/>
      <c r="K41186"/>
      <c r="L41186" s="172"/>
    </row>
    <row r="41187" spans="7:12" x14ac:dyDescent="0.15">
      <c r="G41187"/>
      <c r="H41187"/>
      <c r="I41187"/>
      <c r="J41187"/>
      <c r="K41187"/>
      <c r="L41187" s="172"/>
    </row>
    <row r="41188" spans="7:12" x14ac:dyDescent="0.15">
      <c r="G41188"/>
      <c r="H41188"/>
      <c r="I41188"/>
      <c r="J41188"/>
      <c r="K41188"/>
      <c r="L41188" s="172"/>
    </row>
    <row r="41189" spans="7:12" x14ac:dyDescent="0.15">
      <c r="G41189"/>
      <c r="H41189"/>
      <c r="I41189"/>
      <c r="J41189"/>
      <c r="K41189"/>
      <c r="L41189" s="172"/>
    </row>
    <row r="41190" spans="7:12" x14ac:dyDescent="0.15">
      <c r="G41190"/>
      <c r="H41190"/>
      <c r="I41190"/>
      <c r="J41190"/>
      <c r="K41190"/>
      <c r="L41190" s="172"/>
    </row>
    <row r="41191" spans="7:12" x14ac:dyDescent="0.15">
      <c r="G41191"/>
      <c r="H41191"/>
      <c r="I41191"/>
      <c r="J41191"/>
      <c r="K41191"/>
      <c r="L41191" s="172"/>
    </row>
    <row r="41192" spans="7:12" x14ac:dyDescent="0.15">
      <c r="G41192"/>
      <c r="H41192"/>
      <c r="I41192"/>
      <c r="J41192"/>
      <c r="K41192"/>
      <c r="L41192" s="172"/>
    </row>
    <row r="41193" spans="7:12" x14ac:dyDescent="0.15">
      <c r="G41193"/>
      <c r="H41193"/>
      <c r="I41193"/>
      <c r="J41193"/>
      <c r="K41193"/>
      <c r="L41193" s="172"/>
    </row>
    <row r="41194" spans="7:12" x14ac:dyDescent="0.15">
      <c r="G41194"/>
      <c r="H41194"/>
      <c r="I41194"/>
      <c r="J41194"/>
      <c r="K41194"/>
      <c r="L41194" s="172"/>
    </row>
    <row r="41195" spans="7:12" x14ac:dyDescent="0.15">
      <c r="G41195"/>
      <c r="H41195"/>
      <c r="I41195"/>
      <c r="J41195"/>
      <c r="K41195"/>
      <c r="L41195" s="172"/>
    </row>
    <row r="41196" spans="7:12" x14ac:dyDescent="0.15">
      <c r="G41196"/>
      <c r="H41196"/>
      <c r="I41196"/>
      <c r="J41196"/>
      <c r="K41196"/>
      <c r="L41196" s="172"/>
    </row>
    <row r="41197" spans="7:12" x14ac:dyDescent="0.15">
      <c r="G41197"/>
      <c r="H41197"/>
      <c r="I41197"/>
      <c r="J41197"/>
      <c r="K41197"/>
      <c r="L41197" s="172"/>
    </row>
    <row r="41198" spans="7:12" x14ac:dyDescent="0.15">
      <c r="G41198"/>
      <c r="H41198"/>
      <c r="I41198"/>
      <c r="J41198"/>
      <c r="K41198"/>
      <c r="L41198" s="172"/>
    </row>
    <row r="41199" spans="7:12" x14ac:dyDescent="0.15">
      <c r="G41199"/>
      <c r="H41199"/>
      <c r="I41199"/>
      <c r="J41199"/>
      <c r="K41199"/>
      <c r="L41199" s="172"/>
    </row>
    <row r="41200" spans="7:12" x14ac:dyDescent="0.15">
      <c r="G41200"/>
      <c r="H41200"/>
      <c r="I41200"/>
      <c r="J41200"/>
      <c r="K41200"/>
      <c r="L41200" s="172"/>
    </row>
    <row r="41201" spans="7:12" x14ac:dyDescent="0.15">
      <c r="G41201"/>
      <c r="H41201"/>
      <c r="I41201"/>
      <c r="J41201"/>
      <c r="K41201"/>
      <c r="L41201" s="172"/>
    </row>
    <row r="41202" spans="7:12" x14ac:dyDescent="0.15">
      <c r="G41202"/>
      <c r="H41202"/>
      <c r="I41202"/>
      <c r="J41202"/>
      <c r="K41202"/>
      <c r="L41202" s="172"/>
    </row>
    <row r="41203" spans="7:12" x14ac:dyDescent="0.15">
      <c r="G41203"/>
      <c r="H41203"/>
      <c r="I41203"/>
      <c r="J41203"/>
      <c r="K41203"/>
      <c r="L41203" s="172"/>
    </row>
    <row r="41204" spans="7:12" x14ac:dyDescent="0.15">
      <c r="G41204"/>
      <c r="H41204"/>
      <c r="I41204"/>
      <c r="J41204"/>
      <c r="K41204"/>
      <c r="L41204" s="172"/>
    </row>
    <row r="41205" spans="7:12" x14ac:dyDescent="0.15">
      <c r="G41205"/>
      <c r="H41205"/>
      <c r="I41205"/>
      <c r="J41205"/>
      <c r="K41205"/>
      <c r="L41205" s="172"/>
    </row>
    <row r="41206" spans="7:12" x14ac:dyDescent="0.15">
      <c r="G41206"/>
      <c r="H41206"/>
      <c r="I41206"/>
      <c r="J41206"/>
      <c r="K41206"/>
      <c r="L41206" s="172"/>
    </row>
    <row r="41207" spans="7:12" x14ac:dyDescent="0.15">
      <c r="G41207"/>
      <c r="H41207"/>
      <c r="I41207"/>
      <c r="J41207"/>
      <c r="K41207"/>
      <c r="L41207" s="172"/>
    </row>
    <row r="41208" spans="7:12" x14ac:dyDescent="0.15">
      <c r="G41208"/>
      <c r="H41208"/>
      <c r="I41208"/>
      <c r="J41208"/>
      <c r="K41208"/>
      <c r="L41208" s="172"/>
    </row>
    <row r="41209" spans="7:12" x14ac:dyDescent="0.15">
      <c r="G41209"/>
      <c r="H41209"/>
      <c r="I41209"/>
      <c r="J41209"/>
      <c r="K41209"/>
      <c r="L41209" s="172"/>
    </row>
    <row r="41210" spans="7:12" x14ac:dyDescent="0.15">
      <c r="G41210"/>
      <c r="H41210"/>
      <c r="I41210"/>
      <c r="J41210"/>
      <c r="K41210"/>
      <c r="L41210" s="172"/>
    </row>
    <row r="41211" spans="7:12" x14ac:dyDescent="0.15">
      <c r="G41211"/>
      <c r="H41211"/>
      <c r="I41211"/>
      <c r="J41211"/>
      <c r="K41211"/>
      <c r="L41211" s="172"/>
    </row>
    <row r="41212" spans="7:12" x14ac:dyDescent="0.15">
      <c r="G41212"/>
      <c r="H41212"/>
      <c r="I41212"/>
      <c r="J41212"/>
      <c r="K41212"/>
      <c r="L41212" s="172"/>
    </row>
    <row r="41213" spans="7:12" x14ac:dyDescent="0.15">
      <c r="G41213"/>
      <c r="H41213"/>
      <c r="I41213"/>
      <c r="J41213"/>
      <c r="K41213"/>
      <c r="L41213" s="172"/>
    </row>
    <row r="41214" spans="7:12" x14ac:dyDescent="0.15">
      <c r="G41214"/>
      <c r="H41214"/>
      <c r="I41214"/>
      <c r="J41214"/>
      <c r="K41214"/>
      <c r="L41214" s="172"/>
    </row>
    <row r="41215" spans="7:12" x14ac:dyDescent="0.15">
      <c r="G41215"/>
      <c r="H41215"/>
      <c r="I41215"/>
      <c r="J41215"/>
      <c r="K41215"/>
      <c r="L41215" s="172"/>
    </row>
    <row r="41216" spans="7:12" x14ac:dyDescent="0.15">
      <c r="G41216"/>
      <c r="H41216"/>
      <c r="I41216"/>
      <c r="J41216"/>
      <c r="K41216"/>
      <c r="L41216" s="172"/>
    </row>
    <row r="41217" spans="7:12" x14ac:dyDescent="0.15">
      <c r="G41217"/>
      <c r="H41217"/>
      <c r="I41217"/>
      <c r="J41217"/>
      <c r="K41217"/>
      <c r="L41217" s="172"/>
    </row>
    <row r="41218" spans="7:12" x14ac:dyDescent="0.15">
      <c r="G41218"/>
      <c r="H41218"/>
      <c r="I41218"/>
      <c r="J41218"/>
      <c r="K41218"/>
      <c r="L41218" s="172"/>
    </row>
    <row r="41219" spans="7:12" x14ac:dyDescent="0.15">
      <c r="G41219"/>
      <c r="H41219"/>
      <c r="I41219"/>
      <c r="J41219"/>
      <c r="K41219"/>
      <c r="L41219" s="172"/>
    </row>
    <row r="41220" spans="7:12" x14ac:dyDescent="0.15">
      <c r="G41220"/>
      <c r="H41220"/>
      <c r="I41220"/>
      <c r="J41220"/>
      <c r="K41220"/>
      <c r="L41220" s="172"/>
    </row>
    <row r="41221" spans="7:12" x14ac:dyDescent="0.15">
      <c r="G41221"/>
      <c r="H41221"/>
      <c r="I41221"/>
      <c r="J41221"/>
      <c r="K41221"/>
      <c r="L41221" s="172"/>
    </row>
    <row r="41222" spans="7:12" x14ac:dyDescent="0.15">
      <c r="G41222"/>
      <c r="H41222"/>
      <c r="I41222"/>
      <c r="J41222"/>
      <c r="K41222"/>
      <c r="L41222" s="172"/>
    </row>
    <row r="41223" spans="7:12" x14ac:dyDescent="0.15">
      <c r="G41223"/>
      <c r="H41223"/>
      <c r="I41223"/>
      <c r="J41223"/>
      <c r="K41223"/>
      <c r="L41223" s="172"/>
    </row>
    <row r="41224" spans="7:12" x14ac:dyDescent="0.15">
      <c r="G41224"/>
      <c r="H41224"/>
      <c r="I41224"/>
      <c r="J41224"/>
      <c r="K41224"/>
      <c r="L41224" s="172"/>
    </row>
    <row r="41225" spans="7:12" x14ac:dyDescent="0.15">
      <c r="G41225"/>
      <c r="H41225"/>
      <c r="I41225"/>
      <c r="J41225"/>
      <c r="K41225"/>
      <c r="L41225" s="172"/>
    </row>
    <row r="41226" spans="7:12" x14ac:dyDescent="0.15">
      <c r="G41226"/>
      <c r="H41226"/>
      <c r="I41226"/>
      <c r="J41226"/>
      <c r="K41226"/>
      <c r="L41226" s="172"/>
    </row>
    <row r="41227" spans="7:12" x14ac:dyDescent="0.15">
      <c r="G41227"/>
      <c r="H41227"/>
      <c r="I41227"/>
      <c r="J41227"/>
      <c r="K41227"/>
      <c r="L41227" s="172"/>
    </row>
    <row r="41228" spans="7:12" x14ac:dyDescent="0.15">
      <c r="G41228"/>
      <c r="H41228"/>
      <c r="I41228"/>
      <c r="J41228"/>
      <c r="K41228"/>
      <c r="L41228" s="172"/>
    </row>
    <row r="41229" spans="7:12" x14ac:dyDescent="0.15">
      <c r="G41229"/>
      <c r="H41229"/>
      <c r="I41229"/>
      <c r="J41229"/>
      <c r="K41229"/>
      <c r="L41229" s="172"/>
    </row>
    <row r="41230" spans="7:12" x14ac:dyDescent="0.15">
      <c r="G41230"/>
      <c r="H41230"/>
      <c r="I41230"/>
      <c r="J41230"/>
      <c r="K41230"/>
      <c r="L41230" s="172"/>
    </row>
    <row r="41231" spans="7:12" x14ac:dyDescent="0.15">
      <c r="G41231"/>
      <c r="H41231"/>
      <c r="I41231"/>
      <c r="J41231"/>
      <c r="K41231"/>
      <c r="L41231" s="172"/>
    </row>
    <row r="41232" spans="7:12" x14ac:dyDescent="0.15">
      <c r="G41232"/>
      <c r="H41232"/>
      <c r="I41232"/>
      <c r="J41232"/>
      <c r="K41232"/>
      <c r="L41232" s="172"/>
    </row>
    <row r="41233" spans="7:12" x14ac:dyDescent="0.15">
      <c r="G41233"/>
      <c r="H41233"/>
      <c r="I41233"/>
      <c r="J41233"/>
      <c r="K41233"/>
      <c r="L41233" s="172"/>
    </row>
    <row r="41234" spans="7:12" x14ac:dyDescent="0.15">
      <c r="G41234"/>
      <c r="H41234"/>
      <c r="I41234"/>
      <c r="J41234"/>
      <c r="K41234"/>
      <c r="L41234" s="172"/>
    </row>
    <row r="41235" spans="7:12" x14ac:dyDescent="0.15">
      <c r="G41235"/>
      <c r="H41235"/>
      <c r="I41235"/>
      <c r="J41235"/>
      <c r="K41235"/>
      <c r="L41235" s="172"/>
    </row>
    <row r="41236" spans="7:12" x14ac:dyDescent="0.15">
      <c r="G41236"/>
      <c r="H41236"/>
      <c r="I41236"/>
      <c r="J41236"/>
      <c r="K41236"/>
      <c r="L41236" s="172"/>
    </row>
    <row r="41237" spans="7:12" x14ac:dyDescent="0.15">
      <c r="G41237"/>
      <c r="H41237"/>
      <c r="I41237"/>
      <c r="J41237"/>
      <c r="K41237"/>
      <c r="L41237" s="172"/>
    </row>
    <row r="41238" spans="7:12" x14ac:dyDescent="0.15">
      <c r="G41238"/>
      <c r="H41238"/>
      <c r="I41238"/>
      <c r="J41238"/>
      <c r="K41238"/>
      <c r="L41238" s="172"/>
    </row>
    <row r="41239" spans="7:12" x14ac:dyDescent="0.15">
      <c r="G41239"/>
      <c r="H41239"/>
      <c r="I41239"/>
      <c r="J41239"/>
      <c r="K41239"/>
      <c r="L41239" s="172"/>
    </row>
    <row r="41240" spans="7:12" x14ac:dyDescent="0.15">
      <c r="G41240"/>
      <c r="H41240"/>
      <c r="I41240"/>
      <c r="J41240"/>
      <c r="K41240"/>
      <c r="L41240" s="172"/>
    </row>
    <row r="41241" spans="7:12" x14ac:dyDescent="0.15">
      <c r="G41241"/>
      <c r="H41241"/>
      <c r="I41241"/>
      <c r="J41241"/>
      <c r="K41241"/>
      <c r="L41241" s="172"/>
    </row>
    <row r="41242" spans="7:12" x14ac:dyDescent="0.15">
      <c r="G41242"/>
      <c r="H41242"/>
      <c r="I41242"/>
      <c r="J41242"/>
      <c r="K41242"/>
      <c r="L41242" s="172"/>
    </row>
    <row r="41243" spans="7:12" x14ac:dyDescent="0.15">
      <c r="G41243"/>
      <c r="H41243"/>
      <c r="I41243"/>
      <c r="J41243"/>
      <c r="K41243"/>
      <c r="L41243" s="172"/>
    </row>
    <row r="41244" spans="7:12" x14ac:dyDescent="0.15">
      <c r="G41244"/>
      <c r="H41244"/>
      <c r="I41244"/>
      <c r="J41244"/>
      <c r="K41244"/>
      <c r="L41244" s="172"/>
    </row>
    <row r="41245" spans="7:12" x14ac:dyDescent="0.15">
      <c r="G41245"/>
      <c r="H41245"/>
      <c r="I41245"/>
      <c r="J41245"/>
      <c r="K41245"/>
      <c r="L41245" s="172"/>
    </row>
    <row r="41246" spans="7:12" x14ac:dyDescent="0.15">
      <c r="G41246"/>
      <c r="H41246"/>
      <c r="I41246"/>
      <c r="J41246"/>
      <c r="K41246"/>
      <c r="L41246" s="172"/>
    </row>
    <row r="41247" spans="7:12" x14ac:dyDescent="0.15">
      <c r="G41247"/>
      <c r="H41247"/>
      <c r="I41247"/>
      <c r="J41247"/>
      <c r="K41247"/>
      <c r="L41247" s="172"/>
    </row>
    <row r="41248" spans="7:12" x14ac:dyDescent="0.15">
      <c r="G41248"/>
      <c r="H41248"/>
      <c r="I41248"/>
      <c r="J41248"/>
      <c r="K41248"/>
      <c r="L41248" s="172"/>
    </row>
    <row r="41249" spans="7:12" x14ac:dyDescent="0.15">
      <c r="G41249"/>
      <c r="H41249"/>
      <c r="I41249"/>
      <c r="J41249"/>
      <c r="K41249"/>
      <c r="L41249" s="172"/>
    </row>
    <row r="41250" spans="7:12" x14ac:dyDescent="0.15">
      <c r="G41250"/>
      <c r="H41250"/>
      <c r="I41250"/>
      <c r="J41250"/>
      <c r="K41250"/>
      <c r="L41250" s="172"/>
    </row>
    <row r="41251" spans="7:12" x14ac:dyDescent="0.15">
      <c r="G41251"/>
      <c r="H41251"/>
      <c r="I41251"/>
      <c r="J41251"/>
      <c r="K41251"/>
      <c r="L41251" s="172"/>
    </row>
    <row r="41252" spans="7:12" x14ac:dyDescent="0.15">
      <c r="G41252"/>
      <c r="H41252"/>
      <c r="I41252"/>
      <c r="J41252"/>
      <c r="K41252"/>
      <c r="L41252" s="172"/>
    </row>
    <row r="41253" spans="7:12" x14ac:dyDescent="0.15">
      <c r="G41253"/>
      <c r="H41253"/>
      <c r="I41253"/>
      <c r="J41253"/>
      <c r="K41253"/>
      <c r="L41253" s="172"/>
    </row>
    <row r="41254" spans="7:12" x14ac:dyDescent="0.15">
      <c r="G41254"/>
      <c r="H41254"/>
      <c r="I41254"/>
      <c r="J41254"/>
      <c r="K41254"/>
      <c r="L41254" s="172"/>
    </row>
    <row r="41255" spans="7:12" x14ac:dyDescent="0.15">
      <c r="G41255"/>
      <c r="H41255"/>
      <c r="I41255"/>
      <c r="J41255"/>
      <c r="K41255"/>
      <c r="L41255" s="172"/>
    </row>
    <row r="41256" spans="7:12" x14ac:dyDescent="0.15">
      <c r="G41256"/>
      <c r="H41256"/>
      <c r="I41256"/>
      <c r="J41256"/>
      <c r="K41256"/>
      <c r="L41256" s="172"/>
    </row>
    <row r="41257" spans="7:12" x14ac:dyDescent="0.15">
      <c r="G41257"/>
      <c r="H41257"/>
      <c r="I41257"/>
      <c r="J41257"/>
      <c r="K41257"/>
      <c r="L41257" s="172"/>
    </row>
    <row r="41258" spans="7:12" x14ac:dyDescent="0.15">
      <c r="G41258"/>
      <c r="H41258"/>
      <c r="I41258"/>
      <c r="J41258"/>
      <c r="K41258"/>
      <c r="L41258" s="172"/>
    </row>
    <row r="41259" spans="7:12" x14ac:dyDescent="0.15">
      <c r="G41259"/>
      <c r="H41259"/>
      <c r="I41259"/>
      <c r="J41259"/>
      <c r="K41259"/>
      <c r="L41259" s="172"/>
    </row>
    <row r="41260" spans="7:12" x14ac:dyDescent="0.15">
      <c r="G41260"/>
      <c r="H41260"/>
      <c r="I41260"/>
      <c r="J41260"/>
      <c r="K41260"/>
      <c r="L41260" s="172"/>
    </row>
    <row r="41261" spans="7:12" x14ac:dyDescent="0.15">
      <c r="G41261"/>
      <c r="H41261"/>
      <c r="I41261"/>
      <c r="J41261"/>
      <c r="K41261"/>
      <c r="L41261" s="172"/>
    </row>
    <row r="41262" spans="7:12" x14ac:dyDescent="0.15">
      <c r="G41262"/>
      <c r="H41262"/>
      <c r="I41262"/>
      <c r="J41262"/>
      <c r="K41262"/>
      <c r="L41262" s="172"/>
    </row>
    <row r="41263" spans="7:12" x14ac:dyDescent="0.15">
      <c r="G41263"/>
      <c r="H41263"/>
      <c r="I41263"/>
      <c r="J41263"/>
      <c r="K41263"/>
      <c r="L41263" s="172"/>
    </row>
    <row r="41264" spans="7:12" x14ac:dyDescent="0.15">
      <c r="G41264"/>
      <c r="H41264"/>
      <c r="I41264"/>
      <c r="J41264"/>
      <c r="K41264"/>
      <c r="L41264" s="172"/>
    </row>
    <row r="41265" spans="7:12" x14ac:dyDescent="0.15">
      <c r="G41265"/>
      <c r="H41265"/>
      <c r="I41265"/>
      <c r="J41265"/>
      <c r="K41265"/>
      <c r="L41265" s="172"/>
    </row>
    <row r="41266" spans="7:12" x14ac:dyDescent="0.15">
      <c r="G41266"/>
      <c r="H41266"/>
      <c r="I41266"/>
      <c r="J41266"/>
      <c r="K41266"/>
      <c r="L41266" s="172"/>
    </row>
    <row r="41267" spans="7:12" x14ac:dyDescent="0.15">
      <c r="G41267"/>
      <c r="H41267"/>
      <c r="I41267"/>
      <c r="J41267"/>
      <c r="K41267"/>
      <c r="L41267" s="172"/>
    </row>
    <row r="41268" spans="7:12" x14ac:dyDescent="0.15">
      <c r="G41268"/>
      <c r="H41268"/>
      <c r="I41268"/>
      <c r="J41268"/>
      <c r="K41268"/>
      <c r="L41268" s="172"/>
    </row>
    <row r="41269" spans="7:12" x14ac:dyDescent="0.15">
      <c r="G41269"/>
      <c r="H41269"/>
      <c r="I41269"/>
      <c r="J41269"/>
      <c r="K41269"/>
      <c r="L41269" s="172"/>
    </row>
    <row r="41270" spans="7:12" x14ac:dyDescent="0.15">
      <c r="G41270"/>
      <c r="H41270"/>
      <c r="I41270"/>
      <c r="J41270"/>
      <c r="K41270"/>
      <c r="L41270" s="172"/>
    </row>
    <row r="41271" spans="7:12" x14ac:dyDescent="0.15">
      <c r="G41271"/>
      <c r="H41271"/>
      <c r="I41271"/>
      <c r="J41271"/>
      <c r="K41271"/>
      <c r="L41271" s="172"/>
    </row>
    <row r="41272" spans="7:12" x14ac:dyDescent="0.15">
      <c r="G41272"/>
      <c r="H41272"/>
      <c r="I41272"/>
      <c r="J41272"/>
      <c r="K41272"/>
      <c r="L41272" s="172"/>
    </row>
    <row r="41273" spans="7:12" x14ac:dyDescent="0.15">
      <c r="G41273"/>
      <c r="H41273"/>
      <c r="I41273"/>
      <c r="J41273"/>
      <c r="K41273"/>
      <c r="L41273" s="172"/>
    </row>
    <row r="41274" spans="7:12" x14ac:dyDescent="0.15">
      <c r="G41274"/>
      <c r="H41274"/>
      <c r="I41274"/>
      <c r="J41274"/>
      <c r="K41274"/>
      <c r="L41274" s="172"/>
    </row>
    <row r="41275" spans="7:12" x14ac:dyDescent="0.15">
      <c r="G41275"/>
      <c r="H41275"/>
      <c r="I41275"/>
      <c r="J41275"/>
      <c r="K41275"/>
      <c r="L41275" s="172"/>
    </row>
    <row r="41276" spans="7:12" x14ac:dyDescent="0.15">
      <c r="G41276"/>
      <c r="H41276"/>
      <c r="I41276"/>
      <c r="J41276"/>
      <c r="K41276"/>
      <c r="L41276" s="172"/>
    </row>
    <row r="41277" spans="7:12" x14ac:dyDescent="0.15">
      <c r="G41277"/>
      <c r="H41277"/>
      <c r="I41277"/>
      <c r="J41277"/>
      <c r="K41277"/>
      <c r="L41277" s="172"/>
    </row>
    <row r="41278" spans="7:12" x14ac:dyDescent="0.15">
      <c r="G41278"/>
      <c r="H41278"/>
      <c r="I41278"/>
      <c r="J41278"/>
      <c r="K41278"/>
      <c r="L41278" s="172"/>
    </row>
    <row r="41279" spans="7:12" x14ac:dyDescent="0.15">
      <c r="G41279"/>
      <c r="H41279"/>
      <c r="I41279"/>
      <c r="J41279"/>
      <c r="K41279"/>
      <c r="L41279" s="172"/>
    </row>
    <row r="41280" spans="7:12" x14ac:dyDescent="0.15">
      <c r="G41280"/>
      <c r="H41280"/>
      <c r="I41280"/>
      <c r="J41280"/>
      <c r="K41280"/>
      <c r="L41280" s="172"/>
    </row>
    <row r="41281" spans="7:12" x14ac:dyDescent="0.15">
      <c r="G41281"/>
      <c r="H41281"/>
      <c r="I41281"/>
      <c r="J41281"/>
      <c r="K41281"/>
      <c r="L41281" s="172"/>
    </row>
    <row r="41282" spans="7:12" x14ac:dyDescent="0.15">
      <c r="G41282"/>
      <c r="H41282"/>
      <c r="I41282"/>
      <c r="J41282"/>
      <c r="K41282"/>
      <c r="L41282" s="172"/>
    </row>
    <row r="41283" spans="7:12" x14ac:dyDescent="0.15">
      <c r="G41283"/>
      <c r="H41283"/>
      <c r="I41283"/>
      <c r="J41283"/>
      <c r="K41283"/>
      <c r="L41283" s="172"/>
    </row>
    <row r="41284" spans="7:12" x14ac:dyDescent="0.15">
      <c r="G41284"/>
      <c r="H41284"/>
      <c r="I41284"/>
      <c r="J41284"/>
      <c r="K41284"/>
      <c r="L41284" s="172"/>
    </row>
    <row r="41285" spans="7:12" x14ac:dyDescent="0.15">
      <c r="G41285"/>
      <c r="H41285"/>
      <c r="I41285"/>
      <c r="J41285"/>
      <c r="K41285"/>
      <c r="L41285" s="172"/>
    </row>
    <row r="41286" spans="7:12" x14ac:dyDescent="0.15">
      <c r="G41286"/>
      <c r="H41286"/>
      <c r="I41286"/>
      <c r="J41286"/>
      <c r="K41286"/>
      <c r="L41286" s="172"/>
    </row>
    <row r="41287" spans="7:12" x14ac:dyDescent="0.15">
      <c r="G41287"/>
      <c r="H41287"/>
      <c r="I41287"/>
      <c r="J41287"/>
      <c r="K41287"/>
      <c r="L41287" s="172"/>
    </row>
    <row r="41288" spans="7:12" x14ac:dyDescent="0.15">
      <c r="G41288"/>
      <c r="H41288"/>
      <c r="I41288"/>
      <c r="J41288"/>
      <c r="K41288"/>
      <c r="L41288" s="172"/>
    </row>
    <row r="41289" spans="7:12" x14ac:dyDescent="0.15">
      <c r="G41289"/>
      <c r="H41289"/>
      <c r="I41289"/>
      <c r="J41289"/>
      <c r="K41289"/>
      <c r="L41289" s="172"/>
    </row>
    <row r="41290" spans="7:12" x14ac:dyDescent="0.15">
      <c r="G41290"/>
      <c r="H41290"/>
      <c r="I41290"/>
      <c r="J41290"/>
      <c r="K41290"/>
      <c r="L41290" s="172"/>
    </row>
    <row r="41291" spans="7:12" x14ac:dyDescent="0.15">
      <c r="G41291"/>
      <c r="H41291"/>
      <c r="I41291"/>
      <c r="J41291"/>
      <c r="K41291"/>
      <c r="L41291" s="172"/>
    </row>
    <row r="41292" spans="7:12" x14ac:dyDescent="0.15">
      <c r="G41292"/>
      <c r="H41292"/>
      <c r="I41292"/>
      <c r="J41292"/>
      <c r="K41292"/>
      <c r="L41292" s="172"/>
    </row>
    <row r="41293" spans="7:12" x14ac:dyDescent="0.15">
      <c r="G41293"/>
      <c r="H41293"/>
      <c r="I41293"/>
      <c r="J41293"/>
      <c r="K41293"/>
      <c r="L41293" s="172"/>
    </row>
    <row r="41294" spans="7:12" x14ac:dyDescent="0.15">
      <c r="G41294"/>
      <c r="H41294"/>
      <c r="I41294"/>
      <c r="J41294"/>
      <c r="K41294"/>
      <c r="L41294" s="172"/>
    </row>
    <row r="41295" spans="7:12" x14ac:dyDescent="0.15">
      <c r="G41295"/>
      <c r="H41295"/>
      <c r="I41295"/>
      <c r="J41295"/>
      <c r="K41295"/>
      <c r="L41295" s="172"/>
    </row>
    <row r="41296" spans="7:12" x14ac:dyDescent="0.15">
      <c r="G41296"/>
      <c r="H41296"/>
      <c r="I41296"/>
      <c r="J41296"/>
      <c r="K41296"/>
      <c r="L41296" s="172"/>
    </row>
    <row r="41297" spans="7:12" x14ac:dyDescent="0.15">
      <c r="G41297"/>
      <c r="H41297"/>
      <c r="I41297"/>
      <c r="J41297"/>
      <c r="K41297"/>
      <c r="L41297" s="172"/>
    </row>
    <row r="41298" spans="7:12" x14ac:dyDescent="0.15">
      <c r="G41298"/>
      <c r="H41298"/>
      <c r="I41298"/>
      <c r="J41298"/>
      <c r="K41298"/>
      <c r="L41298" s="172"/>
    </row>
    <row r="41299" spans="7:12" x14ac:dyDescent="0.15">
      <c r="G41299"/>
      <c r="H41299"/>
      <c r="I41299"/>
      <c r="J41299"/>
      <c r="K41299"/>
      <c r="L41299" s="172"/>
    </row>
    <row r="41300" spans="7:12" x14ac:dyDescent="0.15">
      <c r="G41300"/>
      <c r="H41300"/>
      <c r="I41300"/>
      <c r="J41300"/>
      <c r="K41300"/>
      <c r="L41300" s="172"/>
    </row>
    <row r="41301" spans="7:12" x14ac:dyDescent="0.15">
      <c r="G41301"/>
      <c r="H41301"/>
      <c r="I41301"/>
      <c r="J41301"/>
      <c r="K41301"/>
      <c r="L41301" s="172"/>
    </row>
    <row r="41302" spans="7:12" x14ac:dyDescent="0.15">
      <c r="G41302"/>
      <c r="H41302"/>
      <c r="I41302"/>
      <c r="J41302"/>
      <c r="K41302"/>
      <c r="L41302" s="172"/>
    </row>
    <row r="41303" spans="7:12" x14ac:dyDescent="0.15">
      <c r="G41303"/>
      <c r="H41303"/>
      <c r="I41303"/>
      <c r="J41303"/>
      <c r="K41303"/>
      <c r="L41303" s="172"/>
    </row>
    <row r="41304" spans="7:12" x14ac:dyDescent="0.15">
      <c r="G41304"/>
      <c r="H41304"/>
      <c r="I41304"/>
      <c r="J41304"/>
      <c r="K41304"/>
      <c r="L41304" s="172"/>
    </row>
    <row r="41305" spans="7:12" x14ac:dyDescent="0.15">
      <c r="G41305"/>
      <c r="H41305"/>
      <c r="I41305"/>
      <c r="J41305"/>
      <c r="K41305"/>
      <c r="L41305" s="172"/>
    </row>
    <row r="41306" spans="7:12" x14ac:dyDescent="0.15">
      <c r="G41306"/>
      <c r="H41306"/>
      <c r="I41306"/>
      <c r="J41306"/>
      <c r="K41306"/>
      <c r="L41306" s="172"/>
    </row>
    <row r="41307" spans="7:12" x14ac:dyDescent="0.15">
      <c r="G41307"/>
      <c r="H41307"/>
      <c r="I41307"/>
      <c r="J41307"/>
      <c r="K41307"/>
      <c r="L41307" s="172"/>
    </row>
    <row r="41308" spans="7:12" x14ac:dyDescent="0.15">
      <c r="G41308"/>
      <c r="H41308"/>
      <c r="I41308"/>
      <c r="J41308"/>
      <c r="K41308"/>
      <c r="L41308" s="172"/>
    </row>
    <row r="41309" spans="7:12" x14ac:dyDescent="0.15">
      <c r="G41309"/>
      <c r="H41309"/>
      <c r="I41309"/>
      <c r="J41309"/>
      <c r="K41309"/>
      <c r="L41309" s="172"/>
    </row>
    <row r="41310" spans="7:12" x14ac:dyDescent="0.15">
      <c r="G41310"/>
      <c r="H41310"/>
      <c r="I41310"/>
      <c r="J41310"/>
      <c r="K41310"/>
      <c r="L41310" s="172"/>
    </row>
    <row r="41311" spans="7:12" x14ac:dyDescent="0.15">
      <c r="G41311"/>
      <c r="H41311"/>
      <c r="I41311"/>
      <c r="J41311"/>
      <c r="K41311"/>
      <c r="L41311" s="172"/>
    </row>
    <row r="41312" spans="7:12" x14ac:dyDescent="0.15">
      <c r="G41312"/>
      <c r="H41312"/>
      <c r="I41312"/>
      <c r="J41312"/>
      <c r="K41312"/>
      <c r="L41312" s="172"/>
    </row>
    <row r="41313" spans="7:12" x14ac:dyDescent="0.15">
      <c r="G41313"/>
      <c r="H41313"/>
      <c r="I41313"/>
      <c r="J41313"/>
      <c r="K41313"/>
      <c r="L41313" s="172"/>
    </row>
    <row r="41314" spans="7:12" x14ac:dyDescent="0.15">
      <c r="G41314"/>
      <c r="H41314"/>
      <c r="I41314"/>
      <c r="J41314"/>
      <c r="K41314"/>
      <c r="L41314" s="172"/>
    </row>
    <row r="41315" spans="7:12" x14ac:dyDescent="0.15">
      <c r="G41315"/>
      <c r="H41315"/>
      <c r="I41315"/>
      <c r="J41315"/>
      <c r="K41315"/>
      <c r="L41315" s="172"/>
    </row>
    <row r="41316" spans="7:12" x14ac:dyDescent="0.15">
      <c r="G41316"/>
      <c r="H41316"/>
      <c r="I41316"/>
      <c r="J41316"/>
      <c r="K41316"/>
      <c r="L41316" s="172"/>
    </row>
    <row r="41317" spans="7:12" x14ac:dyDescent="0.15">
      <c r="G41317"/>
      <c r="H41317"/>
      <c r="I41317"/>
      <c r="J41317"/>
      <c r="K41317"/>
      <c r="L41317" s="172"/>
    </row>
    <row r="41318" spans="7:12" x14ac:dyDescent="0.15">
      <c r="G41318"/>
      <c r="H41318"/>
      <c r="I41318"/>
      <c r="J41318"/>
      <c r="K41318"/>
      <c r="L41318" s="172"/>
    </row>
    <row r="41319" spans="7:12" x14ac:dyDescent="0.15">
      <c r="G41319"/>
      <c r="H41319"/>
      <c r="I41319"/>
      <c r="J41319"/>
      <c r="K41319"/>
      <c r="L41319" s="172"/>
    </row>
    <row r="41320" spans="7:12" x14ac:dyDescent="0.15">
      <c r="G41320"/>
      <c r="H41320"/>
      <c r="I41320"/>
      <c r="J41320"/>
      <c r="K41320"/>
      <c r="L41320" s="172"/>
    </row>
    <row r="41321" spans="7:12" x14ac:dyDescent="0.15">
      <c r="G41321"/>
      <c r="H41321"/>
      <c r="I41321"/>
      <c r="J41321"/>
      <c r="K41321"/>
      <c r="L41321" s="172"/>
    </row>
    <row r="41322" spans="7:12" x14ac:dyDescent="0.15">
      <c r="G41322"/>
      <c r="H41322"/>
      <c r="I41322"/>
      <c r="J41322"/>
      <c r="K41322"/>
      <c r="L41322" s="172"/>
    </row>
    <row r="41323" spans="7:12" x14ac:dyDescent="0.15">
      <c r="G41323"/>
      <c r="H41323"/>
      <c r="I41323"/>
      <c r="J41323"/>
      <c r="K41323"/>
      <c r="L41323" s="172"/>
    </row>
    <row r="41324" spans="7:12" x14ac:dyDescent="0.15">
      <c r="G41324"/>
      <c r="H41324"/>
      <c r="I41324"/>
      <c r="J41324"/>
      <c r="K41324"/>
      <c r="L41324" s="172"/>
    </row>
    <row r="41325" spans="7:12" x14ac:dyDescent="0.15">
      <c r="G41325"/>
      <c r="H41325"/>
      <c r="I41325"/>
      <c r="J41325"/>
      <c r="K41325"/>
      <c r="L41325" s="172"/>
    </row>
    <row r="41326" spans="7:12" x14ac:dyDescent="0.15">
      <c r="G41326"/>
      <c r="H41326"/>
      <c r="I41326"/>
      <c r="J41326"/>
      <c r="K41326"/>
      <c r="L41326" s="172"/>
    </row>
    <row r="41327" spans="7:12" x14ac:dyDescent="0.15">
      <c r="G41327"/>
      <c r="H41327"/>
      <c r="I41327"/>
      <c r="J41327"/>
      <c r="K41327"/>
      <c r="L41327" s="172"/>
    </row>
    <row r="41328" spans="7:12" x14ac:dyDescent="0.15">
      <c r="G41328"/>
      <c r="H41328"/>
      <c r="I41328"/>
      <c r="J41328"/>
      <c r="K41328"/>
      <c r="L41328" s="172"/>
    </row>
    <row r="41329" spans="7:12" x14ac:dyDescent="0.15">
      <c r="G41329"/>
      <c r="H41329"/>
      <c r="I41329"/>
      <c r="J41329"/>
      <c r="K41329"/>
      <c r="L41329" s="172"/>
    </row>
    <row r="41330" spans="7:12" x14ac:dyDescent="0.15">
      <c r="G41330"/>
      <c r="H41330"/>
      <c r="I41330"/>
      <c r="J41330"/>
      <c r="K41330"/>
      <c r="L41330" s="172"/>
    </row>
    <row r="41331" spans="7:12" x14ac:dyDescent="0.15">
      <c r="G41331"/>
      <c r="H41331"/>
      <c r="I41331"/>
      <c r="J41331"/>
      <c r="K41331"/>
      <c r="L41331" s="172"/>
    </row>
    <row r="41332" spans="7:12" x14ac:dyDescent="0.15">
      <c r="G41332"/>
      <c r="H41332"/>
      <c r="I41332"/>
      <c r="J41332"/>
      <c r="K41332"/>
      <c r="L41332" s="172"/>
    </row>
    <row r="41333" spans="7:12" x14ac:dyDescent="0.15">
      <c r="G41333"/>
      <c r="H41333"/>
      <c r="I41333"/>
      <c r="J41333"/>
      <c r="K41333"/>
      <c r="L41333" s="172"/>
    </row>
    <row r="41334" spans="7:12" x14ac:dyDescent="0.15">
      <c r="G41334"/>
      <c r="H41334"/>
      <c r="I41334"/>
      <c r="J41334"/>
      <c r="K41334"/>
      <c r="L41334" s="172"/>
    </row>
    <row r="41335" spans="7:12" x14ac:dyDescent="0.15">
      <c r="G41335"/>
      <c r="H41335"/>
      <c r="I41335"/>
      <c r="J41335"/>
      <c r="K41335"/>
      <c r="L41335" s="172"/>
    </row>
    <row r="41336" spans="7:12" x14ac:dyDescent="0.15">
      <c r="G41336"/>
      <c r="H41336"/>
      <c r="I41336"/>
      <c r="J41336"/>
      <c r="K41336"/>
      <c r="L41336" s="172"/>
    </row>
    <row r="41337" spans="7:12" x14ac:dyDescent="0.15">
      <c r="G41337"/>
      <c r="H41337"/>
      <c r="I41337"/>
      <c r="J41337"/>
      <c r="K41337"/>
      <c r="L41337" s="172"/>
    </row>
    <row r="41338" spans="7:12" x14ac:dyDescent="0.15">
      <c r="G41338"/>
      <c r="H41338"/>
      <c r="I41338"/>
      <c r="J41338"/>
      <c r="K41338"/>
      <c r="L41338" s="172"/>
    </row>
    <row r="41339" spans="7:12" x14ac:dyDescent="0.15">
      <c r="G41339"/>
      <c r="H41339"/>
      <c r="I41339"/>
      <c r="J41339"/>
      <c r="K41339"/>
      <c r="L41339" s="172"/>
    </row>
    <row r="41340" spans="7:12" x14ac:dyDescent="0.15">
      <c r="G41340"/>
      <c r="H41340"/>
      <c r="I41340"/>
      <c r="J41340"/>
      <c r="K41340"/>
      <c r="L41340" s="172"/>
    </row>
    <row r="41341" spans="7:12" x14ac:dyDescent="0.15">
      <c r="G41341"/>
      <c r="H41341"/>
      <c r="I41341"/>
      <c r="J41341"/>
      <c r="K41341"/>
      <c r="L41341" s="172"/>
    </row>
    <row r="41342" spans="7:12" x14ac:dyDescent="0.15">
      <c r="G41342"/>
      <c r="H41342"/>
      <c r="I41342"/>
      <c r="J41342"/>
      <c r="K41342"/>
      <c r="L41342" s="172"/>
    </row>
    <row r="41343" spans="7:12" x14ac:dyDescent="0.15">
      <c r="G41343"/>
      <c r="H41343"/>
      <c r="I41343"/>
      <c r="J41343"/>
      <c r="K41343"/>
      <c r="L41343" s="172"/>
    </row>
    <row r="41344" spans="7:12" x14ac:dyDescent="0.15">
      <c r="G41344"/>
      <c r="H41344"/>
      <c r="I41344"/>
      <c r="J41344"/>
      <c r="K41344"/>
      <c r="L41344" s="172"/>
    </row>
    <row r="41345" spans="7:12" x14ac:dyDescent="0.15">
      <c r="G41345"/>
      <c r="H41345"/>
      <c r="I41345"/>
      <c r="J41345"/>
      <c r="K41345"/>
      <c r="L41345" s="172"/>
    </row>
    <row r="41346" spans="7:12" x14ac:dyDescent="0.15">
      <c r="G41346"/>
      <c r="H41346"/>
      <c r="I41346"/>
      <c r="J41346"/>
      <c r="K41346"/>
      <c r="L41346" s="172"/>
    </row>
    <row r="41347" spans="7:12" x14ac:dyDescent="0.15">
      <c r="G41347"/>
      <c r="H41347"/>
      <c r="I41347"/>
      <c r="J41347"/>
      <c r="K41347"/>
      <c r="L41347" s="172"/>
    </row>
    <row r="41348" spans="7:12" x14ac:dyDescent="0.15">
      <c r="G41348"/>
      <c r="H41348"/>
      <c r="I41348"/>
      <c r="J41348"/>
      <c r="K41348"/>
      <c r="L41348" s="172"/>
    </row>
    <row r="41349" spans="7:12" x14ac:dyDescent="0.15">
      <c r="G41349"/>
      <c r="H41349"/>
      <c r="I41349"/>
      <c r="J41349"/>
      <c r="K41349"/>
      <c r="L41349" s="172"/>
    </row>
    <row r="41350" spans="7:12" x14ac:dyDescent="0.15">
      <c r="G41350"/>
      <c r="H41350"/>
      <c r="I41350"/>
      <c r="J41350"/>
      <c r="K41350"/>
      <c r="L41350" s="172"/>
    </row>
    <row r="41351" spans="7:12" x14ac:dyDescent="0.15">
      <c r="G41351"/>
      <c r="H41351"/>
      <c r="I41351"/>
      <c r="J41351"/>
      <c r="K41351"/>
      <c r="L41351" s="172"/>
    </row>
    <row r="41352" spans="7:12" x14ac:dyDescent="0.15">
      <c r="G41352"/>
      <c r="H41352"/>
      <c r="I41352"/>
      <c r="J41352"/>
      <c r="K41352"/>
      <c r="L41352" s="172"/>
    </row>
    <row r="41353" spans="7:12" x14ac:dyDescent="0.15">
      <c r="G41353"/>
      <c r="H41353"/>
      <c r="I41353"/>
      <c r="J41353"/>
      <c r="K41353"/>
      <c r="L41353" s="172"/>
    </row>
    <row r="41354" spans="7:12" x14ac:dyDescent="0.15">
      <c r="G41354"/>
      <c r="H41354"/>
      <c r="I41354"/>
      <c r="J41354"/>
      <c r="K41354"/>
      <c r="L41354" s="172"/>
    </row>
    <row r="41355" spans="7:12" x14ac:dyDescent="0.15">
      <c r="G41355"/>
      <c r="H41355"/>
      <c r="I41355"/>
      <c r="J41355"/>
      <c r="K41355"/>
      <c r="L41355" s="172"/>
    </row>
    <row r="41356" spans="7:12" x14ac:dyDescent="0.15">
      <c r="G41356"/>
      <c r="H41356"/>
      <c r="I41356"/>
      <c r="J41356"/>
      <c r="K41356"/>
      <c r="L41356" s="172"/>
    </row>
    <row r="41357" spans="7:12" x14ac:dyDescent="0.15">
      <c r="G41357"/>
      <c r="H41357"/>
      <c r="I41357"/>
      <c r="J41357"/>
      <c r="K41357"/>
      <c r="L41357" s="172"/>
    </row>
    <row r="41358" spans="7:12" x14ac:dyDescent="0.15">
      <c r="G41358"/>
      <c r="H41358"/>
      <c r="I41358"/>
      <c r="J41358"/>
      <c r="K41358"/>
      <c r="L41358" s="172"/>
    </row>
    <row r="41359" spans="7:12" x14ac:dyDescent="0.15">
      <c r="G41359"/>
      <c r="H41359"/>
      <c r="I41359"/>
      <c r="J41359"/>
      <c r="K41359"/>
      <c r="L41359" s="172"/>
    </row>
    <row r="41360" spans="7:12" x14ac:dyDescent="0.15">
      <c r="G41360"/>
      <c r="H41360"/>
      <c r="I41360"/>
      <c r="J41360"/>
      <c r="K41360"/>
      <c r="L41360" s="172"/>
    </row>
    <row r="41361" spans="7:12" x14ac:dyDescent="0.15">
      <c r="G41361"/>
      <c r="H41361"/>
      <c r="I41361"/>
      <c r="J41361"/>
      <c r="K41361"/>
      <c r="L41361" s="172"/>
    </row>
    <row r="41362" spans="7:12" x14ac:dyDescent="0.15">
      <c r="G41362"/>
      <c r="H41362"/>
      <c r="I41362"/>
      <c r="J41362"/>
      <c r="K41362"/>
      <c r="L41362" s="172"/>
    </row>
    <row r="41363" spans="7:12" x14ac:dyDescent="0.15">
      <c r="G41363"/>
      <c r="H41363"/>
      <c r="I41363"/>
      <c r="J41363"/>
      <c r="K41363"/>
      <c r="L41363" s="172"/>
    </row>
    <row r="41364" spans="7:12" x14ac:dyDescent="0.15">
      <c r="G41364"/>
      <c r="H41364"/>
      <c r="I41364"/>
      <c r="J41364"/>
      <c r="K41364"/>
      <c r="L41364" s="172"/>
    </row>
    <row r="41365" spans="7:12" x14ac:dyDescent="0.15">
      <c r="G41365"/>
      <c r="H41365"/>
      <c r="I41365"/>
      <c r="J41365"/>
      <c r="K41365"/>
      <c r="L41365" s="172"/>
    </row>
    <row r="41366" spans="7:12" x14ac:dyDescent="0.15">
      <c r="G41366"/>
      <c r="H41366"/>
      <c r="I41366"/>
      <c r="J41366"/>
      <c r="K41366"/>
      <c r="L41366" s="172"/>
    </row>
    <row r="41367" spans="7:12" x14ac:dyDescent="0.15">
      <c r="G41367"/>
      <c r="H41367"/>
      <c r="I41367"/>
      <c r="J41367"/>
      <c r="K41367"/>
      <c r="L41367" s="172"/>
    </row>
    <row r="41368" spans="7:12" x14ac:dyDescent="0.15">
      <c r="G41368"/>
      <c r="H41368"/>
      <c r="I41368"/>
      <c r="J41368"/>
      <c r="K41368"/>
      <c r="L41368" s="172"/>
    </row>
    <row r="41369" spans="7:12" x14ac:dyDescent="0.15">
      <c r="G41369"/>
      <c r="H41369"/>
      <c r="I41369"/>
      <c r="J41369"/>
      <c r="K41369"/>
      <c r="L41369" s="172"/>
    </row>
    <row r="41370" spans="7:12" x14ac:dyDescent="0.15">
      <c r="G41370"/>
      <c r="H41370"/>
      <c r="I41370"/>
      <c r="J41370"/>
      <c r="K41370"/>
      <c r="L41370" s="172"/>
    </row>
    <row r="41371" spans="7:12" x14ac:dyDescent="0.15">
      <c r="G41371"/>
      <c r="H41371"/>
      <c r="I41371"/>
      <c r="J41371"/>
      <c r="K41371"/>
      <c r="L41371" s="172"/>
    </row>
    <row r="41372" spans="7:12" x14ac:dyDescent="0.15">
      <c r="G41372"/>
      <c r="H41372"/>
      <c r="I41372"/>
      <c r="J41372"/>
      <c r="K41372"/>
      <c r="L41372" s="172"/>
    </row>
    <row r="41373" spans="7:12" x14ac:dyDescent="0.15">
      <c r="G41373"/>
      <c r="H41373"/>
      <c r="I41373"/>
      <c r="J41373"/>
      <c r="K41373"/>
      <c r="L41373" s="172"/>
    </row>
    <row r="41374" spans="7:12" x14ac:dyDescent="0.15">
      <c r="G41374"/>
      <c r="H41374"/>
      <c r="I41374"/>
      <c r="J41374"/>
      <c r="K41374"/>
      <c r="L41374" s="172"/>
    </row>
    <row r="41375" spans="7:12" x14ac:dyDescent="0.15">
      <c r="G41375"/>
      <c r="H41375"/>
      <c r="I41375"/>
      <c r="J41375"/>
      <c r="K41375"/>
      <c r="L41375" s="172"/>
    </row>
    <row r="41376" spans="7:12" x14ac:dyDescent="0.15">
      <c r="G41376"/>
      <c r="H41376"/>
      <c r="I41376"/>
      <c r="J41376"/>
      <c r="K41376"/>
      <c r="L41376" s="172"/>
    </row>
    <row r="41377" spans="7:12" x14ac:dyDescent="0.15">
      <c r="G41377"/>
      <c r="H41377"/>
      <c r="I41377"/>
      <c r="J41377"/>
      <c r="K41377"/>
      <c r="L41377" s="172"/>
    </row>
    <row r="41378" spans="7:12" x14ac:dyDescent="0.15">
      <c r="G41378"/>
      <c r="H41378"/>
      <c r="I41378"/>
      <c r="J41378"/>
      <c r="K41378"/>
      <c r="L41378" s="172"/>
    </row>
    <row r="41379" spans="7:12" x14ac:dyDescent="0.15">
      <c r="G41379"/>
      <c r="H41379"/>
      <c r="I41379"/>
      <c r="J41379"/>
      <c r="K41379"/>
      <c r="L41379" s="172"/>
    </row>
    <row r="41380" spans="7:12" x14ac:dyDescent="0.15">
      <c r="G41380"/>
      <c r="H41380"/>
      <c r="I41380"/>
      <c r="J41380"/>
      <c r="K41380"/>
      <c r="L41380" s="172"/>
    </row>
    <row r="41381" spans="7:12" x14ac:dyDescent="0.15">
      <c r="G41381"/>
      <c r="H41381"/>
      <c r="I41381"/>
      <c r="J41381"/>
      <c r="K41381"/>
      <c r="L41381" s="172"/>
    </row>
    <row r="41382" spans="7:12" x14ac:dyDescent="0.15">
      <c r="G41382"/>
      <c r="H41382"/>
      <c r="I41382"/>
      <c r="J41382"/>
      <c r="K41382"/>
      <c r="L41382" s="172"/>
    </row>
    <row r="41383" spans="7:12" x14ac:dyDescent="0.15">
      <c r="G41383"/>
      <c r="H41383"/>
      <c r="I41383"/>
      <c r="J41383"/>
      <c r="K41383"/>
      <c r="L41383" s="172"/>
    </row>
    <row r="41384" spans="7:12" x14ac:dyDescent="0.15">
      <c r="G41384"/>
      <c r="H41384"/>
      <c r="I41384"/>
      <c r="J41384"/>
      <c r="K41384"/>
      <c r="L41384" s="172"/>
    </row>
    <row r="41385" spans="7:12" x14ac:dyDescent="0.15">
      <c r="G41385"/>
      <c r="H41385"/>
      <c r="I41385"/>
      <c r="J41385"/>
      <c r="K41385"/>
      <c r="L41385" s="172"/>
    </row>
    <row r="41386" spans="7:12" x14ac:dyDescent="0.15">
      <c r="G41386"/>
      <c r="H41386"/>
      <c r="I41386"/>
      <c r="J41386"/>
      <c r="K41386"/>
      <c r="L41386" s="172"/>
    </row>
    <row r="41387" spans="7:12" x14ac:dyDescent="0.15">
      <c r="G41387"/>
      <c r="H41387"/>
      <c r="I41387"/>
      <c r="J41387"/>
      <c r="K41387"/>
      <c r="L41387" s="172"/>
    </row>
    <row r="41388" spans="7:12" x14ac:dyDescent="0.15">
      <c r="G41388"/>
      <c r="H41388"/>
      <c r="I41388"/>
      <c r="J41388"/>
      <c r="K41388"/>
      <c r="L41388" s="172"/>
    </row>
    <row r="41389" spans="7:12" x14ac:dyDescent="0.15">
      <c r="G41389"/>
      <c r="H41389"/>
      <c r="I41389"/>
      <c r="J41389"/>
      <c r="K41389"/>
      <c r="L41389" s="172"/>
    </row>
    <row r="41390" spans="7:12" x14ac:dyDescent="0.15">
      <c r="G41390"/>
      <c r="H41390"/>
      <c r="I41390"/>
      <c r="J41390"/>
      <c r="K41390"/>
      <c r="L41390" s="172"/>
    </row>
    <row r="41391" spans="7:12" x14ac:dyDescent="0.15">
      <c r="G41391"/>
      <c r="H41391"/>
      <c r="I41391"/>
      <c r="J41391"/>
      <c r="K41391"/>
      <c r="L41391" s="172"/>
    </row>
    <row r="41392" spans="7:12" x14ac:dyDescent="0.15">
      <c r="G41392"/>
      <c r="H41392"/>
      <c r="I41392"/>
      <c r="J41392"/>
      <c r="K41392"/>
      <c r="L41392" s="172"/>
    </row>
    <row r="41393" spans="7:12" x14ac:dyDescent="0.15">
      <c r="G41393"/>
      <c r="H41393"/>
      <c r="I41393"/>
      <c r="J41393"/>
      <c r="K41393"/>
      <c r="L41393" s="172"/>
    </row>
    <row r="41394" spans="7:12" x14ac:dyDescent="0.15">
      <c r="G41394"/>
      <c r="H41394"/>
      <c r="I41394"/>
      <c r="J41394"/>
      <c r="K41394"/>
      <c r="L41394" s="172"/>
    </row>
    <row r="41395" spans="7:12" x14ac:dyDescent="0.15">
      <c r="G41395"/>
      <c r="H41395"/>
      <c r="I41395"/>
      <c r="J41395"/>
      <c r="K41395"/>
      <c r="L41395" s="172"/>
    </row>
    <row r="41396" spans="7:12" x14ac:dyDescent="0.15">
      <c r="G41396"/>
      <c r="H41396"/>
      <c r="I41396"/>
      <c r="J41396"/>
      <c r="K41396"/>
      <c r="L41396" s="172"/>
    </row>
    <row r="41397" spans="7:12" x14ac:dyDescent="0.15">
      <c r="G41397"/>
      <c r="H41397"/>
      <c r="I41397"/>
      <c r="J41397"/>
      <c r="K41397"/>
      <c r="L41397" s="172"/>
    </row>
    <row r="41398" spans="7:12" x14ac:dyDescent="0.15">
      <c r="G41398"/>
      <c r="H41398"/>
      <c r="I41398"/>
      <c r="J41398"/>
      <c r="K41398"/>
      <c r="L41398" s="172"/>
    </row>
    <row r="41399" spans="7:12" x14ac:dyDescent="0.15">
      <c r="G41399"/>
      <c r="H41399"/>
      <c r="I41399"/>
      <c r="J41399"/>
      <c r="K41399"/>
      <c r="L41399" s="172"/>
    </row>
    <row r="41400" spans="7:12" x14ac:dyDescent="0.15">
      <c r="G41400"/>
      <c r="H41400"/>
      <c r="I41400"/>
      <c r="J41400"/>
      <c r="K41400"/>
      <c r="L41400" s="172"/>
    </row>
    <row r="41401" spans="7:12" x14ac:dyDescent="0.15">
      <c r="G41401"/>
      <c r="H41401"/>
      <c r="I41401"/>
      <c r="J41401"/>
      <c r="K41401"/>
      <c r="L41401" s="172"/>
    </row>
    <row r="41402" spans="7:12" x14ac:dyDescent="0.15">
      <c r="G41402"/>
      <c r="H41402"/>
      <c r="I41402"/>
      <c r="J41402"/>
      <c r="K41402"/>
      <c r="L41402" s="172"/>
    </row>
    <row r="41403" spans="7:12" x14ac:dyDescent="0.15">
      <c r="G41403"/>
      <c r="H41403"/>
      <c r="I41403"/>
      <c r="J41403"/>
      <c r="K41403"/>
      <c r="L41403" s="172"/>
    </row>
    <row r="41404" spans="7:12" x14ac:dyDescent="0.15">
      <c r="G41404"/>
      <c r="H41404"/>
      <c r="I41404"/>
      <c r="J41404"/>
      <c r="K41404"/>
      <c r="L41404" s="172"/>
    </row>
    <row r="41405" spans="7:12" x14ac:dyDescent="0.15">
      <c r="G41405"/>
      <c r="H41405"/>
      <c r="I41405"/>
      <c r="J41405"/>
      <c r="K41405"/>
      <c r="L41405" s="172"/>
    </row>
    <row r="41406" spans="7:12" x14ac:dyDescent="0.15">
      <c r="G41406"/>
      <c r="H41406"/>
      <c r="I41406"/>
      <c r="J41406"/>
      <c r="K41406"/>
      <c r="L41406" s="172"/>
    </row>
    <row r="41407" spans="7:12" x14ac:dyDescent="0.15">
      <c r="G41407"/>
      <c r="H41407"/>
      <c r="I41407"/>
      <c r="J41407"/>
      <c r="K41407"/>
      <c r="L41407" s="172"/>
    </row>
    <row r="41408" spans="7:12" x14ac:dyDescent="0.15">
      <c r="G41408"/>
      <c r="H41408"/>
      <c r="I41408"/>
      <c r="J41408"/>
      <c r="K41408"/>
      <c r="L41408" s="172"/>
    </row>
    <row r="41409" spans="7:12" x14ac:dyDescent="0.15">
      <c r="G41409"/>
      <c r="H41409"/>
      <c r="I41409"/>
      <c r="J41409"/>
      <c r="K41409"/>
      <c r="L41409" s="172"/>
    </row>
    <row r="41410" spans="7:12" x14ac:dyDescent="0.15">
      <c r="G41410"/>
      <c r="H41410"/>
      <c r="I41410"/>
      <c r="J41410"/>
      <c r="K41410"/>
      <c r="L41410" s="172"/>
    </row>
    <row r="41411" spans="7:12" x14ac:dyDescent="0.15">
      <c r="G41411"/>
      <c r="H41411"/>
      <c r="I41411"/>
      <c r="J41411"/>
      <c r="K41411"/>
      <c r="L41411" s="172"/>
    </row>
    <row r="41412" spans="7:12" x14ac:dyDescent="0.15">
      <c r="G41412"/>
      <c r="H41412"/>
      <c r="I41412"/>
      <c r="J41412"/>
      <c r="K41412"/>
      <c r="L41412" s="172"/>
    </row>
    <row r="41413" spans="7:12" x14ac:dyDescent="0.15">
      <c r="G41413"/>
      <c r="H41413"/>
      <c r="I41413"/>
      <c r="J41413"/>
      <c r="K41413"/>
      <c r="L41413" s="172"/>
    </row>
    <row r="41414" spans="7:12" x14ac:dyDescent="0.15">
      <c r="G41414"/>
      <c r="H41414"/>
      <c r="I41414"/>
      <c r="J41414"/>
      <c r="K41414"/>
      <c r="L41414" s="172"/>
    </row>
    <row r="41415" spans="7:12" x14ac:dyDescent="0.15">
      <c r="G41415"/>
      <c r="H41415"/>
      <c r="I41415"/>
      <c r="J41415"/>
      <c r="K41415"/>
      <c r="L41415" s="172"/>
    </row>
    <row r="41416" spans="7:12" x14ac:dyDescent="0.15">
      <c r="G41416"/>
      <c r="H41416"/>
      <c r="I41416"/>
      <c r="J41416"/>
      <c r="K41416"/>
      <c r="L41416" s="172"/>
    </row>
    <row r="41417" spans="7:12" x14ac:dyDescent="0.15">
      <c r="G41417"/>
      <c r="H41417"/>
      <c r="I41417"/>
      <c r="J41417"/>
      <c r="K41417"/>
      <c r="L41417" s="172"/>
    </row>
    <row r="41418" spans="7:12" x14ac:dyDescent="0.15">
      <c r="G41418"/>
      <c r="H41418"/>
      <c r="I41418"/>
      <c r="J41418"/>
      <c r="K41418"/>
      <c r="L41418" s="172"/>
    </row>
    <row r="41419" spans="7:12" x14ac:dyDescent="0.15">
      <c r="G41419"/>
      <c r="H41419"/>
      <c r="I41419"/>
      <c r="J41419"/>
      <c r="K41419"/>
      <c r="L41419" s="172"/>
    </row>
    <row r="41420" spans="7:12" x14ac:dyDescent="0.15">
      <c r="G41420"/>
      <c r="H41420"/>
      <c r="I41420"/>
      <c r="J41420"/>
      <c r="K41420"/>
      <c r="L41420" s="172"/>
    </row>
    <row r="41421" spans="7:12" x14ac:dyDescent="0.15">
      <c r="G41421"/>
      <c r="H41421"/>
      <c r="I41421"/>
      <c r="J41421"/>
      <c r="K41421"/>
      <c r="L41421" s="172"/>
    </row>
    <row r="41422" spans="7:12" x14ac:dyDescent="0.15">
      <c r="G41422"/>
      <c r="H41422"/>
      <c r="I41422"/>
      <c r="J41422"/>
      <c r="K41422"/>
      <c r="L41422" s="172"/>
    </row>
    <row r="41423" spans="7:12" x14ac:dyDescent="0.15">
      <c r="G41423"/>
      <c r="H41423"/>
      <c r="I41423"/>
      <c r="J41423"/>
      <c r="K41423"/>
      <c r="L41423" s="172"/>
    </row>
    <row r="41424" spans="7:12" x14ac:dyDescent="0.15">
      <c r="G41424"/>
      <c r="H41424"/>
      <c r="I41424"/>
      <c r="J41424"/>
      <c r="K41424"/>
      <c r="L41424" s="172"/>
    </row>
    <row r="41425" spans="7:12" x14ac:dyDescent="0.15">
      <c r="G41425"/>
      <c r="H41425"/>
      <c r="I41425"/>
      <c r="J41425"/>
      <c r="K41425"/>
      <c r="L41425" s="172"/>
    </row>
    <row r="41426" spans="7:12" x14ac:dyDescent="0.15">
      <c r="G41426"/>
      <c r="H41426"/>
      <c r="I41426"/>
      <c r="J41426"/>
      <c r="K41426"/>
      <c r="L41426" s="172"/>
    </row>
    <row r="41427" spans="7:12" x14ac:dyDescent="0.15">
      <c r="G41427"/>
      <c r="H41427"/>
      <c r="I41427"/>
      <c r="J41427"/>
      <c r="K41427"/>
      <c r="L41427" s="172"/>
    </row>
    <row r="41428" spans="7:12" x14ac:dyDescent="0.15">
      <c r="G41428"/>
      <c r="H41428"/>
      <c r="I41428"/>
      <c r="J41428"/>
      <c r="K41428"/>
      <c r="L41428" s="172"/>
    </row>
    <row r="41429" spans="7:12" x14ac:dyDescent="0.15">
      <c r="G41429"/>
      <c r="H41429"/>
      <c r="I41429"/>
      <c r="J41429"/>
      <c r="K41429"/>
      <c r="L41429" s="172"/>
    </row>
    <row r="41430" spans="7:12" x14ac:dyDescent="0.15">
      <c r="G41430"/>
      <c r="H41430"/>
      <c r="I41430"/>
      <c r="J41430"/>
      <c r="K41430"/>
      <c r="L41430" s="172"/>
    </row>
    <row r="41431" spans="7:12" x14ac:dyDescent="0.15">
      <c r="G41431"/>
      <c r="H41431"/>
      <c r="I41431"/>
      <c r="J41431"/>
      <c r="K41431"/>
      <c r="L41431" s="172"/>
    </row>
    <row r="41432" spans="7:12" x14ac:dyDescent="0.15">
      <c r="G41432"/>
      <c r="H41432"/>
      <c r="I41432"/>
      <c r="J41432"/>
      <c r="K41432"/>
      <c r="L41432" s="172"/>
    </row>
    <row r="41433" spans="7:12" x14ac:dyDescent="0.15">
      <c r="G41433"/>
      <c r="H41433"/>
      <c r="I41433"/>
      <c r="J41433"/>
      <c r="K41433"/>
      <c r="L41433" s="172"/>
    </row>
    <row r="41434" spans="7:12" x14ac:dyDescent="0.15">
      <c r="G41434"/>
      <c r="H41434"/>
      <c r="I41434"/>
      <c r="J41434"/>
      <c r="K41434"/>
      <c r="L41434" s="172"/>
    </row>
    <row r="41435" spans="7:12" x14ac:dyDescent="0.15">
      <c r="G41435"/>
      <c r="H41435"/>
      <c r="I41435"/>
      <c r="J41435"/>
      <c r="K41435"/>
      <c r="L41435" s="172"/>
    </row>
    <row r="41436" spans="7:12" x14ac:dyDescent="0.15">
      <c r="G41436"/>
      <c r="H41436"/>
      <c r="I41436"/>
      <c r="J41436"/>
      <c r="K41436"/>
      <c r="L41436" s="172"/>
    </row>
    <row r="41437" spans="7:12" x14ac:dyDescent="0.15">
      <c r="G41437"/>
      <c r="H41437"/>
      <c r="I41437"/>
      <c r="J41437"/>
      <c r="K41437"/>
      <c r="L41437" s="172"/>
    </row>
    <row r="41438" spans="7:12" x14ac:dyDescent="0.15">
      <c r="G41438"/>
      <c r="H41438"/>
      <c r="I41438"/>
      <c r="J41438"/>
      <c r="K41438"/>
      <c r="L41438" s="172"/>
    </row>
    <row r="41439" spans="7:12" x14ac:dyDescent="0.15">
      <c r="G41439"/>
      <c r="H41439"/>
      <c r="I41439"/>
      <c r="J41439"/>
      <c r="K41439"/>
      <c r="L41439" s="172"/>
    </row>
    <row r="41440" spans="7:12" x14ac:dyDescent="0.15">
      <c r="G41440"/>
      <c r="H41440"/>
      <c r="I41440"/>
      <c r="J41440"/>
      <c r="K41440"/>
      <c r="L41440" s="172"/>
    </row>
    <row r="41441" spans="7:12" x14ac:dyDescent="0.15">
      <c r="G41441"/>
      <c r="H41441"/>
      <c r="I41441"/>
      <c r="J41441"/>
      <c r="K41441"/>
      <c r="L41441" s="172"/>
    </row>
    <row r="41442" spans="7:12" x14ac:dyDescent="0.15">
      <c r="G41442"/>
      <c r="H41442"/>
      <c r="I41442"/>
      <c r="J41442"/>
      <c r="K41442"/>
      <c r="L41442" s="172"/>
    </row>
    <row r="41443" spans="7:12" x14ac:dyDescent="0.15">
      <c r="G41443"/>
      <c r="H41443"/>
      <c r="I41443"/>
      <c r="J41443"/>
      <c r="K41443"/>
      <c r="L41443" s="172"/>
    </row>
    <row r="41444" spans="7:12" x14ac:dyDescent="0.15">
      <c r="G41444"/>
      <c r="H41444"/>
      <c r="I41444"/>
      <c r="J41444"/>
      <c r="K41444"/>
      <c r="L41444" s="172"/>
    </row>
    <row r="41445" spans="7:12" x14ac:dyDescent="0.15">
      <c r="G41445"/>
      <c r="H41445"/>
      <c r="I41445"/>
      <c r="J41445"/>
      <c r="K41445"/>
      <c r="L41445" s="172"/>
    </row>
    <row r="41446" spans="7:12" x14ac:dyDescent="0.15">
      <c r="G41446"/>
      <c r="H41446"/>
      <c r="I41446"/>
      <c r="J41446"/>
      <c r="K41446"/>
      <c r="L41446" s="172"/>
    </row>
    <row r="41447" spans="7:12" x14ac:dyDescent="0.15">
      <c r="G41447"/>
      <c r="H41447"/>
      <c r="I41447"/>
      <c r="J41447"/>
      <c r="K41447"/>
      <c r="L41447" s="172"/>
    </row>
    <row r="41448" spans="7:12" x14ac:dyDescent="0.15">
      <c r="G41448"/>
      <c r="H41448"/>
      <c r="I41448"/>
      <c r="J41448"/>
      <c r="K41448"/>
      <c r="L41448" s="172"/>
    </row>
    <row r="41449" spans="7:12" x14ac:dyDescent="0.15">
      <c r="G41449"/>
      <c r="H41449"/>
      <c r="I41449"/>
      <c r="J41449"/>
      <c r="K41449"/>
      <c r="L41449" s="172"/>
    </row>
    <row r="41450" spans="7:12" x14ac:dyDescent="0.15">
      <c r="G41450"/>
      <c r="H41450"/>
      <c r="I41450"/>
      <c r="J41450"/>
      <c r="K41450"/>
      <c r="L41450" s="172"/>
    </row>
    <row r="41451" spans="7:12" x14ac:dyDescent="0.15">
      <c r="G41451"/>
      <c r="H41451"/>
      <c r="I41451"/>
      <c r="J41451"/>
      <c r="K41451"/>
      <c r="L41451" s="172"/>
    </row>
    <row r="41452" spans="7:12" x14ac:dyDescent="0.15">
      <c r="G41452"/>
      <c r="H41452"/>
      <c r="I41452"/>
      <c r="J41452"/>
      <c r="K41452"/>
      <c r="L41452" s="172"/>
    </row>
    <row r="41453" spans="7:12" x14ac:dyDescent="0.15">
      <c r="G41453"/>
      <c r="H41453"/>
      <c r="I41453"/>
      <c r="J41453"/>
      <c r="K41453"/>
      <c r="L41453" s="172"/>
    </row>
    <row r="41454" spans="7:12" x14ac:dyDescent="0.15">
      <c r="G41454"/>
      <c r="H41454"/>
      <c r="I41454"/>
      <c r="J41454"/>
      <c r="K41454"/>
      <c r="L41454" s="172"/>
    </row>
    <row r="41455" spans="7:12" x14ac:dyDescent="0.15">
      <c r="G41455"/>
      <c r="H41455"/>
      <c r="I41455"/>
      <c r="J41455"/>
      <c r="K41455"/>
      <c r="L41455" s="172"/>
    </row>
    <row r="41456" spans="7:12" x14ac:dyDescent="0.15">
      <c r="G41456"/>
      <c r="H41456"/>
      <c r="I41456"/>
      <c r="J41456"/>
      <c r="K41456"/>
      <c r="L41456" s="172"/>
    </row>
    <row r="41457" spans="7:12" x14ac:dyDescent="0.15">
      <c r="G41457"/>
      <c r="H41457"/>
      <c r="I41457"/>
      <c r="J41457"/>
      <c r="K41457"/>
      <c r="L41457" s="172"/>
    </row>
    <row r="41458" spans="7:12" x14ac:dyDescent="0.15">
      <c r="G41458"/>
      <c r="H41458"/>
      <c r="I41458"/>
      <c r="J41458"/>
      <c r="K41458"/>
      <c r="L41458" s="172"/>
    </row>
    <row r="41459" spans="7:12" x14ac:dyDescent="0.15">
      <c r="G41459"/>
      <c r="H41459"/>
      <c r="I41459"/>
      <c r="J41459"/>
      <c r="K41459"/>
      <c r="L41459" s="172"/>
    </row>
    <row r="41460" spans="7:12" x14ac:dyDescent="0.15">
      <c r="G41460"/>
      <c r="H41460"/>
      <c r="I41460"/>
      <c r="J41460"/>
      <c r="K41460"/>
      <c r="L41460" s="172"/>
    </row>
    <row r="41461" spans="7:12" x14ac:dyDescent="0.15">
      <c r="G41461"/>
      <c r="H41461"/>
      <c r="I41461"/>
      <c r="J41461"/>
      <c r="K41461"/>
      <c r="L41461" s="172"/>
    </row>
    <row r="41462" spans="7:12" x14ac:dyDescent="0.15">
      <c r="G41462"/>
      <c r="H41462"/>
      <c r="I41462"/>
      <c r="J41462"/>
      <c r="K41462"/>
      <c r="L41462" s="172"/>
    </row>
    <row r="41463" spans="7:12" x14ac:dyDescent="0.15">
      <c r="G41463"/>
      <c r="H41463"/>
      <c r="I41463"/>
      <c r="J41463"/>
      <c r="K41463"/>
      <c r="L41463" s="172"/>
    </row>
    <row r="41464" spans="7:12" x14ac:dyDescent="0.15">
      <c r="G41464"/>
      <c r="H41464"/>
      <c r="I41464"/>
      <c r="J41464"/>
      <c r="K41464"/>
      <c r="L41464" s="172"/>
    </row>
    <row r="41465" spans="7:12" x14ac:dyDescent="0.15">
      <c r="G41465"/>
      <c r="H41465"/>
      <c r="I41465"/>
      <c r="J41465"/>
      <c r="K41465"/>
      <c r="L41465" s="172"/>
    </row>
    <row r="41466" spans="7:12" x14ac:dyDescent="0.15">
      <c r="G41466"/>
      <c r="H41466"/>
      <c r="I41466"/>
      <c r="J41466"/>
      <c r="K41466"/>
      <c r="L41466" s="172"/>
    </row>
    <row r="41467" spans="7:12" x14ac:dyDescent="0.15">
      <c r="G41467"/>
      <c r="H41467"/>
      <c r="I41467"/>
      <c r="J41467"/>
      <c r="K41467"/>
      <c r="L41467" s="172"/>
    </row>
    <row r="41468" spans="7:12" x14ac:dyDescent="0.15">
      <c r="G41468"/>
      <c r="H41468"/>
      <c r="I41468"/>
      <c r="J41468"/>
      <c r="K41468"/>
      <c r="L41468" s="172"/>
    </row>
    <row r="41469" spans="7:12" x14ac:dyDescent="0.15">
      <c r="G41469"/>
      <c r="H41469"/>
      <c r="I41469"/>
      <c r="J41469"/>
      <c r="K41469"/>
      <c r="L41469" s="172"/>
    </row>
    <row r="41470" spans="7:12" x14ac:dyDescent="0.15">
      <c r="G41470"/>
      <c r="H41470"/>
      <c r="I41470"/>
      <c r="J41470"/>
      <c r="K41470"/>
      <c r="L41470" s="172"/>
    </row>
    <row r="41471" spans="7:12" x14ac:dyDescent="0.15">
      <c r="G41471"/>
      <c r="H41471"/>
      <c r="I41471"/>
      <c r="J41471"/>
      <c r="K41471"/>
      <c r="L41471" s="172"/>
    </row>
    <row r="41472" spans="7:12" x14ac:dyDescent="0.15">
      <c r="G41472"/>
      <c r="H41472"/>
      <c r="I41472"/>
      <c r="J41472"/>
      <c r="K41472"/>
      <c r="L41472" s="172"/>
    </row>
    <row r="41473" spans="7:12" x14ac:dyDescent="0.15">
      <c r="G41473"/>
      <c r="H41473"/>
      <c r="I41473"/>
      <c r="J41473"/>
      <c r="K41473"/>
      <c r="L41473" s="172"/>
    </row>
    <row r="41474" spans="7:12" x14ac:dyDescent="0.15">
      <c r="G41474"/>
      <c r="H41474"/>
      <c r="I41474"/>
      <c r="J41474"/>
      <c r="K41474"/>
      <c r="L41474" s="172"/>
    </row>
    <row r="41475" spans="7:12" x14ac:dyDescent="0.15">
      <c r="G41475"/>
      <c r="H41475"/>
      <c r="I41475"/>
      <c r="J41475"/>
      <c r="K41475"/>
      <c r="L41475" s="172"/>
    </row>
    <row r="41476" spans="7:12" x14ac:dyDescent="0.15">
      <c r="G41476"/>
      <c r="H41476"/>
      <c r="I41476"/>
      <c r="J41476"/>
      <c r="K41476"/>
      <c r="L41476" s="172"/>
    </row>
    <row r="41477" spans="7:12" x14ac:dyDescent="0.15">
      <c r="G41477"/>
      <c r="H41477"/>
      <c r="I41477"/>
      <c r="J41477"/>
      <c r="K41477"/>
      <c r="L41477" s="172"/>
    </row>
    <row r="41478" spans="7:12" x14ac:dyDescent="0.15">
      <c r="G41478"/>
      <c r="H41478"/>
      <c r="I41478"/>
      <c r="J41478"/>
      <c r="K41478"/>
      <c r="L41478" s="172"/>
    </row>
    <row r="41479" spans="7:12" x14ac:dyDescent="0.15">
      <c r="G41479"/>
      <c r="H41479"/>
      <c r="I41479"/>
      <c r="J41479"/>
      <c r="K41479"/>
      <c r="L41479" s="172"/>
    </row>
    <row r="41480" spans="7:12" x14ac:dyDescent="0.15">
      <c r="G41480"/>
      <c r="H41480"/>
      <c r="I41480"/>
      <c r="J41480"/>
      <c r="K41480"/>
      <c r="L41480" s="172"/>
    </row>
    <row r="41481" spans="7:12" x14ac:dyDescent="0.15">
      <c r="G41481"/>
      <c r="H41481"/>
      <c r="I41481"/>
      <c r="J41481"/>
      <c r="K41481"/>
      <c r="L41481" s="172"/>
    </row>
    <row r="41482" spans="7:12" x14ac:dyDescent="0.15">
      <c r="G41482"/>
      <c r="H41482"/>
      <c r="I41482"/>
      <c r="J41482"/>
      <c r="K41482"/>
      <c r="L41482" s="172"/>
    </row>
    <row r="41483" spans="7:12" x14ac:dyDescent="0.15">
      <c r="G41483"/>
      <c r="H41483"/>
      <c r="I41483"/>
      <c r="J41483"/>
      <c r="K41483"/>
      <c r="L41483" s="172"/>
    </row>
    <row r="41484" spans="7:12" x14ac:dyDescent="0.15">
      <c r="G41484"/>
      <c r="H41484"/>
      <c r="I41484"/>
      <c r="J41484"/>
      <c r="K41484"/>
      <c r="L41484" s="172"/>
    </row>
    <row r="41485" spans="7:12" x14ac:dyDescent="0.15">
      <c r="G41485"/>
      <c r="H41485"/>
      <c r="I41485"/>
      <c r="J41485"/>
      <c r="K41485"/>
      <c r="L41485" s="172"/>
    </row>
    <row r="41486" spans="7:12" x14ac:dyDescent="0.15">
      <c r="G41486"/>
      <c r="H41486"/>
      <c r="I41486"/>
      <c r="J41486"/>
      <c r="K41486"/>
      <c r="L41486" s="172"/>
    </row>
    <row r="41487" spans="7:12" x14ac:dyDescent="0.15">
      <c r="G41487"/>
      <c r="H41487"/>
      <c r="I41487"/>
      <c r="J41487"/>
      <c r="K41487"/>
      <c r="L41487" s="172"/>
    </row>
    <row r="41488" spans="7:12" x14ac:dyDescent="0.15">
      <c r="G41488"/>
      <c r="H41488"/>
      <c r="I41488"/>
      <c r="J41488"/>
      <c r="K41488"/>
      <c r="L41488" s="172"/>
    </row>
    <row r="41489" spans="7:12" x14ac:dyDescent="0.15">
      <c r="G41489"/>
      <c r="H41489"/>
      <c r="I41489"/>
      <c r="J41489"/>
      <c r="K41489"/>
      <c r="L41489" s="172"/>
    </row>
    <row r="41490" spans="7:12" x14ac:dyDescent="0.15">
      <c r="G41490"/>
      <c r="H41490"/>
      <c r="I41490"/>
      <c r="J41490"/>
      <c r="K41490"/>
      <c r="L41490" s="172"/>
    </row>
    <row r="41491" spans="7:12" x14ac:dyDescent="0.15">
      <c r="G41491"/>
      <c r="H41491"/>
      <c r="I41491"/>
      <c r="J41491"/>
      <c r="K41491"/>
      <c r="L41491" s="172"/>
    </row>
    <row r="41492" spans="7:12" x14ac:dyDescent="0.15">
      <c r="G41492"/>
      <c r="H41492"/>
      <c r="I41492"/>
      <c r="J41492"/>
      <c r="K41492"/>
      <c r="L41492" s="172"/>
    </row>
    <row r="41493" spans="7:12" x14ac:dyDescent="0.15">
      <c r="G41493"/>
      <c r="H41493"/>
      <c r="I41493"/>
      <c r="J41493"/>
      <c r="K41493"/>
      <c r="L41493" s="172"/>
    </row>
    <row r="41494" spans="7:12" x14ac:dyDescent="0.15">
      <c r="G41494"/>
      <c r="H41494"/>
      <c r="I41494"/>
      <c r="J41494"/>
      <c r="K41494"/>
      <c r="L41494" s="172"/>
    </row>
    <row r="41495" spans="7:12" x14ac:dyDescent="0.15">
      <c r="G41495"/>
      <c r="H41495"/>
      <c r="I41495"/>
      <c r="J41495"/>
      <c r="K41495"/>
      <c r="L41495" s="172"/>
    </row>
    <row r="41496" spans="7:12" x14ac:dyDescent="0.15">
      <c r="G41496"/>
      <c r="H41496"/>
      <c r="I41496"/>
      <c r="J41496"/>
      <c r="K41496"/>
      <c r="L41496" s="172"/>
    </row>
    <row r="41497" spans="7:12" x14ac:dyDescent="0.15">
      <c r="G41497"/>
      <c r="H41497"/>
      <c r="I41497"/>
      <c r="J41497"/>
      <c r="K41497"/>
      <c r="L41497" s="172"/>
    </row>
    <row r="41498" spans="7:12" x14ac:dyDescent="0.15">
      <c r="G41498"/>
      <c r="H41498"/>
      <c r="I41498"/>
      <c r="J41498"/>
      <c r="K41498"/>
      <c r="L41498" s="172"/>
    </row>
    <row r="41499" spans="7:12" x14ac:dyDescent="0.15">
      <c r="G41499"/>
      <c r="H41499"/>
      <c r="I41499"/>
      <c r="J41499"/>
      <c r="K41499"/>
      <c r="L41499" s="172"/>
    </row>
    <row r="41500" spans="7:12" x14ac:dyDescent="0.15">
      <c r="G41500"/>
      <c r="H41500"/>
      <c r="I41500"/>
      <c r="J41500"/>
      <c r="K41500"/>
      <c r="L41500" s="172"/>
    </row>
    <row r="41501" spans="7:12" x14ac:dyDescent="0.15">
      <c r="G41501"/>
      <c r="H41501"/>
      <c r="I41501"/>
      <c r="J41501"/>
      <c r="K41501"/>
      <c r="L41501" s="172"/>
    </row>
    <row r="41502" spans="7:12" x14ac:dyDescent="0.15">
      <c r="G41502"/>
      <c r="H41502"/>
      <c r="I41502"/>
      <c r="J41502"/>
      <c r="K41502"/>
      <c r="L41502" s="172"/>
    </row>
    <row r="41503" spans="7:12" x14ac:dyDescent="0.15">
      <c r="G41503"/>
      <c r="H41503"/>
      <c r="I41503"/>
      <c r="J41503"/>
      <c r="K41503"/>
      <c r="L41503" s="172"/>
    </row>
    <row r="41504" spans="7:12" x14ac:dyDescent="0.15">
      <c r="G41504"/>
      <c r="H41504"/>
      <c r="I41504"/>
      <c r="J41504"/>
      <c r="K41504"/>
      <c r="L41504" s="172"/>
    </row>
    <row r="41505" spans="7:12" x14ac:dyDescent="0.15">
      <c r="G41505"/>
      <c r="H41505"/>
      <c r="I41505"/>
      <c r="J41505"/>
      <c r="K41505"/>
      <c r="L41505" s="172"/>
    </row>
    <row r="41506" spans="7:12" x14ac:dyDescent="0.15">
      <c r="G41506"/>
      <c r="H41506"/>
      <c r="I41506"/>
      <c r="J41506"/>
      <c r="K41506"/>
      <c r="L41506" s="172"/>
    </row>
    <row r="41507" spans="7:12" x14ac:dyDescent="0.15">
      <c r="G41507"/>
      <c r="H41507"/>
      <c r="I41507"/>
      <c r="J41507"/>
      <c r="K41507"/>
      <c r="L41507" s="172"/>
    </row>
    <row r="41508" spans="7:12" x14ac:dyDescent="0.15">
      <c r="G41508"/>
      <c r="H41508"/>
      <c r="I41508"/>
      <c r="J41508"/>
      <c r="K41508"/>
      <c r="L41508" s="172"/>
    </row>
    <row r="41509" spans="7:12" x14ac:dyDescent="0.15">
      <c r="G41509"/>
      <c r="H41509"/>
      <c r="I41509"/>
      <c r="J41509"/>
      <c r="K41509"/>
      <c r="L41509" s="172"/>
    </row>
    <row r="41510" spans="7:12" x14ac:dyDescent="0.15">
      <c r="G41510"/>
      <c r="H41510"/>
      <c r="I41510"/>
      <c r="J41510"/>
      <c r="K41510"/>
      <c r="L41510" s="172"/>
    </row>
    <row r="41511" spans="7:12" x14ac:dyDescent="0.15">
      <c r="G41511"/>
      <c r="H41511"/>
      <c r="I41511"/>
      <c r="J41511"/>
      <c r="K41511"/>
      <c r="L41511" s="172"/>
    </row>
    <row r="41512" spans="7:12" x14ac:dyDescent="0.15">
      <c r="G41512"/>
      <c r="H41512"/>
      <c r="I41512"/>
      <c r="J41512"/>
      <c r="K41512"/>
      <c r="L41512" s="172"/>
    </row>
    <row r="41513" spans="7:12" x14ac:dyDescent="0.15">
      <c r="G41513"/>
      <c r="H41513"/>
      <c r="I41513"/>
      <c r="J41513"/>
      <c r="K41513"/>
      <c r="L41513" s="172"/>
    </row>
    <row r="41514" spans="7:12" x14ac:dyDescent="0.15">
      <c r="G41514"/>
      <c r="H41514"/>
      <c r="I41514"/>
      <c r="J41514"/>
      <c r="K41514"/>
      <c r="L41514" s="172"/>
    </row>
    <row r="41515" spans="7:12" x14ac:dyDescent="0.15">
      <c r="G41515"/>
      <c r="H41515"/>
      <c r="I41515"/>
      <c r="J41515"/>
      <c r="K41515"/>
      <c r="L41515" s="172"/>
    </row>
    <row r="41516" spans="7:12" x14ac:dyDescent="0.15">
      <c r="G41516"/>
      <c r="H41516"/>
      <c r="I41516"/>
      <c r="J41516"/>
      <c r="K41516"/>
      <c r="L41516" s="172"/>
    </row>
    <row r="41517" spans="7:12" x14ac:dyDescent="0.15">
      <c r="G41517"/>
      <c r="H41517"/>
      <c r="I41517"/>
      <c r="J41517"/>
      <c r="K41517"/>
      <c r="L41517" s="172"/>
    </row>
    <row r="41518" spans="7:12" x14ac:dyDescent="0.15">
      <c r="G41518"/>
      <c r="H41518"/>
      <c r="I41518"/>
      <c r="J41518"/>
      <c r="K41518"/>
      <c r="L41518" s="172"/>
    </row>
    <row r="41519" spans="7:12" x14ac:dyDescent="0.15">
      <c r="G41519"/>
      <c r="H41519"/>
      <c r="I41519"/>
      <c r="J41519"/>
      <c r="K41519"/>
      <c r="L41519" s="172"/>
    </row>
    <row r="41520" spans="7:12" x14ac:dyDescent="0.15">
      <c r="G41520"/>
      <c r="H41520"/>
      <c r="I41520"/>
      <c r="J41520"/>
      <c r="K41520"/>
      <c r="L41520" s="172"/>
    </row>
    <row r="41521" spans="7:12" x14ac:dyDescent="0.15">
      <c r="G41521"/>
      <c r="H41521"/>
      <c r="I41521"/>
      <c r="J41521"/>
      <c r="K41521"/>
      <c r="L41521" s="172"/>
    </row>
    <row r="41522" spans="7:12" x14ac:dyDescent="0.15">
      <c r="G41522"/>
      <c r="H41522"/>
      <c r="I41522"/>
      <c r="J41522"/>
      <c r="K41522"/>
      <c r="L41522" s="172"/>
    </row>
    <row r="41523" spans="7:12" x14ac:dyDescent="0.15">
      <c r="G41523"/>
      <c r="H41523"/>
      <c r="I41523"/>
      <c r="J41523"/>
      <c r="K41523"/>
      <c r="L41523" s="172"/>
    </row>
    <row r="41524" spans="7:12" x14ac:dyDescent="0.15">
      <c r="G41524"/>
      <c r="H41524"/>
      <c r="I41524"/>
      <c r="J41524"/>
      <c r="K41524"/>
      <c r="L41524" s="172"/>
    </row>
    <row r="41525" spans="7:12" x14ac:dyDescent="0.15">
      <c r="G41525"/>
      <c r="H41525"/>
      <c r="I41525"/>
      <c r="J41525"/>
      <c r="K41525"/>
      <c r="L41525" s="172"/>
    </row>
    <row r="41526" spans="7:12" x14ac:dyDescent="0.15">
      <c r="G41526"/>
      <c r="H41526"/>
      <c r="I41526"/>
      <c r="J41526"/>
      <c r="K41526"/>
      <c r="L41526" s="172"/>
    </row>
    <row r="41527" spans="7:12" x14ac:dyDescent="0.15">
      <c r="G41527"/>
      <c r="H41527"/>
      <c r="I41527"/>
      <c r="J41527"/>
      <c r="K41527"/>
      <c r="L41527" s="172"/>
    </row>
    <row r="41528" spans="7:12" x14ac:dyDescent="0.15">
      <c r="G41528"/>
      <c r="H41528"/>
      <c r="I41528"/>
      <c r="J41528"/>
      <c r="K41528"/>
      <c r="L41528" s="172"/>
    </row>
    <row r="41529" spans="7:12" x14ac:dyDescent="0.15">
      <c r="G41529"/>
      <c r="H41529"/>
      <c r="I41529"/>
      <c r="J41529"/>
      <c r="K41529"/>
      <c r="L41529" s="172"/>
    </row>
    <row r="41530" spans="7:12" x14ac:dyDescent="0.15">
      <c r="G41530"/>
      <c r="H41530"/>
      <c r="I41530"/>
      <c r="J41530"/>
      <c r="K41530"/>
      <c r="L41530" s="172"/>
    </row>
    <row r="41531" spans="7:12" x14ac:dyDescent="0.15">
      <c r="G41531"/>
      <c r="H41531"/>
      <c r="I41531"/>
      <c r="J41531"/>
      <c r="K41531"/>
      <c r="L41531" s="172"/>
    </row>
    <row r="41532" spans="7:12" x14ac:dyDescent="0.15">
      <c r="G41532"/>
      <c r="H41532"/>
      <c r="I41532"/>
      <c r="J41532"/>
      <c r="K41532"/>
      <c r="L41532" s="172"/>
    </row>
    <row r="41533" spans="7:12" x14ac:dyDescent="0.15">
      <c r="G41533"/>
      <c r="H41533"/>
      <c r="I41533"/>
      <c r="J41533"/>
      <c r="K41533"/>
      <c r="L41533" s="172"/>
    </row>
    <row r="41534" spans="7:12" x14ac:dyDescent="0.15">
      <c r="G41534"/>
      <c r="H41534"/>
      <c r="I41534"/>
      <c r="J41534"/>
      <c r="K41534"/>
      <c r="L41534" s="172"/>
    </row>
    <row r="41535" spans="7:12" x14ac:dyDescent="0.15">
      <c r="G41535"/>
      <c r="H41535"/>
      <c r="I41535"/>
      <c r="J41535"/>
      <c r="K41535"/>
      <c r="L41535" s="172"/>
    </row>
    <row r="41536" spans="7:12" x14ac:dyDescent="0.15">
      <c r="G41536"/>
      <c r="H41536"/>
      <c r="I41536"/>
      <c r="J41536"/>
      <c r="K41536"/>
      <c r="L41536" s="172"/>
    </row>
    <row r="41537" spans="7:12" x14ac:dyDescent="0.15">
      <c r="G41537"/>
      <c r="H41537"/>
      <c r="I41537"/>
      <c r="J41537"/>
      <c r="K41537"/>
      <c r="L41537" s="172"/>
    </row>
    <row r="41538" spans="7:12" x14ac:dyDescent="0.15">
      <c r="G41538"/>
      <c r="H41538"/>
      <c r="I41538"/>
      <c r="J41538"/>
      <c r="K41538"/>
      <c r="L41538" s="172"/>
    </row>
    <row r="41539" spans="7:12" x14ac:dyDescent="0.15">
      <c r="G41539"/>
      <c r="H41539"/>
      <c r="I41539"/>
      <c r="J41539"/>
      <c r="K41539"/>
      <c r="L41539" s="172"/>
    </row>
    <row r="41540" spans="7:12" x14ac:dyDescent="0.15">
      <c r="G41540"/>
      <c r="H41540"/>
      <c r="I41540"/>
      <c r="J41540"/>
      <c r="K41540"/>
      <c r="L41540" s="172"/>
    </row>
    <row r="41541" spans="7:12" x14ac:dyDescent="0.15">
      <c r="G41541"/>
      <c r="H41541"/>
      <c r="I41541"/>
      <c r="J41541"/>
      <c r="K41541"/>
      <c r="L41541" s="172"/>
    </row>
    <row r="41542" spans="7:12" x14ac:dyDescent="0.15">
      <c r="G41542"/>
      <c r="H41542"/>
      <c r="I41542"/>
      <c r="J41542"/>
      <c r="K41542"/>
      <c r="L41542" s="172"/>
    </row>
    <row r="41543" spans="7:12" x14ac:dyDescent="0.15">
      <c r="G41543"/>
      <c r="H41543"/>
      <c r="I41543"/>
      <c r="J41543"/>
      <c r="K41543"/>
      <c r="L41543" s="172"/>
    </row>
    <row r="41544" spans="7:12" x14ac:dyDescent="0.15">
      <c r="G41544"/>
      <c r="H41544"/>
      <c r="I41544"/>
      <c r="J41544"/>
      <c r="K41544"/>
      <c r="L41544" s="172"/>
    </row>
    <row r="41545" spans="7:12" x14ac:dyDescent="0.15">
      <c r="G41545"/>
      <c r="H41545"/>
      <c r="I41545"/>
      <c r="J41545"/>
      <c r="K41545"/>
      <c r="L41545" s="172"/>
    </row>
    <row r="41546" spans="7:12" x14ac:dyDescent="0.15">
      <c r="G41546"/>
      <c r="H41546"/>
      <c r="I41546"/>
      <c r="J41546"/>
      <c r="K41546"/>
      <c r="L41546" s="172"/>
    </row>
    <row r="41547" spans="7:12" x14ac:dyDescent="0.15">
      <c r="G41547"/>
      <c r="H41547"/>
      <c r="I41547"/>
      <c r="J41547"/>
      <c r="K41547"/>
      <c r="L41547" s="172"/>
    </row>
    <row r="41548" spans="7:12" x14ac:dyDescent="0.15">
      <c r="G41548"/>
      <c r="H41548"/>
      <c r="I41548"/>
      <c r="J41548"/>
      <c r="K41548"/>
      <c r="L41548" s="172"/>
    </row>
    <row r="41549" spans="7:12" x14ac:dyDescent="0.15">
      <c r="G41549"/>
      <c r="H41549"/>
      <c r="I41549"/>
      <c r="J41549"/>
      <c r="K41549"/>
      <c r="L41549" s="172"/>
    </row>
    <row r="41550" spans="7:12" x14ac:dyDescent="0.15">
      <c r="G41550"/>
      <c r="H41550"/>
      <c r="I41550"/>
      <c r="J41550"/>
      <c r="K41550"/>
      <c r="L41550" s="172"/>
    </row>
    <row r="41551" spans="7:12" x14ac:dyDescent="0.15">
      <c r="G41551"/>
      <c r="H41551"/>
      <c r="I41551"/>
      <c r="J41551"/>
      <c r="K41551"/>
      <c r="L41551" s="172"/>
    </row>
    <row r="41552" spans="7:12" x14ac:dyDescent="0.15">
      <c r="G41552"/>
      <c r="H41552"/>
      <c r="I41552"/>
      <c r="J41552"/>
      <c r="K41552"/>
      <c r="L41552" s="172"/>
    </row>
    <row r="41553" spans="7:12" x14ac:dyDescent="0.15">
      <c r="G41553"/>
      <c r="H41553"/>
      <c r="I41553"/>
      <c r="J41553"/>
      <c r="K41553"/>
      <c r="L41553" s="172"/>
    </row>
    <row r="41554" spans="7:12" x14ac:dyDescent="0.15">
      <c r="G41554"/>
      <c r="H41554"/>
      <c r="I41554"/>
      <c r="J41554"/>
      <c r="K41554"/>
      <c r="L41554" s="172"/>
    </row>
    <row r="41555" spans="7:12" x14ac:dyDescent="0.15">
      <c r="G41555"/>
      <c r="H41555"/>
      <c r="I41555"/>
      <c r="J41555"/>
      <c r="K41555"/>
      <c r="L41555" s="172"/>
    </row>
    <row r="41556" spans="7:12" x14ac:dyDescent="0.15">
      <c r="G41556"/>
      <c r="H41556"/>
      <c r="I41556"/>
      <c r="J41556"/>
      <c r="K41556"/>
      <c r="L41556" s="172"/>
    </row>
    <row r="41557" spans="7:12" x14ac:dyDescent="0.15">
      <c r="G41557"/>
      <c r="H41557"/>
      <c r="I41557"/>
      <c r="J41557"/>
      <c r="K41557"/>
      <c r="L41557" s="172"/>
    </row>
    <row r="41558" spans="7:12" x14ac:dyDescent="0.15">
      <c r="G41558"/>
      <c r="H41558"/>
      <c r="I41558"/>
      <c r="J41558"/>
      <c r="K41558"/>
      <c r="L41558" s="172"/>
    </row>
    <row r="41559" spans="7:12" x14ac:dyDescent="0.15">
      <c r="G41559"/>
      <c r="H41559"/>
      <c r="I41559"/>
      <c r="J41559"/>
      <c r="K41559"/>
      <c r="L41559" s="172"/>
    </row>
    <row r="41560" spans="7:12" x14ac:dyDescent="0.15">
      <c r="G41560"/>
      <c r="H41560"/>
      <c r="I41560"/>
      <c r="J41560"/>
      <c r="K41560"/>
      <c r="L41560" s="172"/>
    </row>
    <row r="41561" spans="7:12" x14ac:dyDescent="0.15">
      <c r="G41561"/>
      <c r="H41561"/>
      <c r="I41561"/>
      <c r="J41561"/>
      <c r="K41561"/>
      <c r="L41561" s="172"/>
    </row>
    <row r="41562" spans="7:12" x14ac:dyDescent="0.15">
      <c r="G41562"/>
      <c r="H41562"/>
      <c r="I41562"/>
      <c r="J41562"/>
      <c r="K41562"/>
      <c r="L41562" s="172"/>
    </row>
    <row r="41563" spans="7:12" x14ac:dyDescent="0.15">
      <c r="G41563"/>
      <c r="H41563"/>
      <c r="I41563"/>
      <c r="J41563"/>
      <c r="K41563"/>
      <c r="L41563" s="172"/>
    </row>
    <row r="41564" spans="7:12" x14ac:dyDescent="0.15">
      <c r="G41564"/>
      <c r="H41564"/>
      <c r="I41564"/>
      <c r="J41564"/>
      <c r="K41564"/>
      <c r="L41564" s="172"/>
    </row>
    <row r="41565" spans="7:12" x14ac:dyDescent="0.15">
      <c r="G41565"/>
      <c r="H41565"/>
      <c r="I41565"/>
      <c r="J41565"/>
      <c r="K41565"/>
      <c r="L41565" s="172"/>
    </row>
    <row r="41566" spans="7:12" x14ac:dyDescent="0.15">
      <c r="G41566"/>
      <c r="H41566"/>
      <c r="I41566"/>
      <c r="J41566"/>
      <c r="K41566"/>
      <c r="L41566" s="172"/>
    </row>
    <row r="41567" spans="7:12" x14ac:dyDescent="0.15">
      <c r="G41567"/>
      <c r="H41567"/>
      <c r="I41567"/>
      <c r="J41567"/>
      <c r="K41567"/>
      <c r="L41567" s="172"/>
    </row>
    <row r="41568" spans="7:12" x14ac:dyDescent="0.15">
      <c r="G41568"/>
      <c r="H41568"/>
      <c r="I41568"/>
      <c r="J41568"/>
      <c r="K41568"/>
      <c r="L41568" s="172"/>
    </row>
    <row r="41569" spans="7:12" x14ac:dyDescent="0.15">
      <c r="G41569"/>
      <c r="H41569"/>
      <c r="I41569"/>
      <c r="J41569"/>
      <c r="K41569"/>
      <c r="L41569" s="172"/>
    </row>
    <row r="41570" spans="7:12" x14ac:dyDescent="0.15">
      <c r="G41570"/>
      <c r="H41570"/>
      <c r="I41570"/>
      <c r="J41570"/>
      <c r="K41570"/>
      <c r="L41570" s="172"/>
    </row>
    <row r="41571" spans="7:12" x14ac:dyDescent="0.15">
      <c r="G41571"/>
      <c r="H41571"/>
      <c r="I41571"/>
      <c r="J41571"/>
      <c r="K41571"/>
      <c r="L41571" s="172"/>
    </row>
    <row r="41572" spans="7:12" x14ac:dyDescent="0.15">
      <c r="G41572"/>
      <c r="H41572"/>
      <c r="I41572"/>
      <c r="J41572"/>
      <c r="K41572"/>
      <c r="L41572" s="172"/>
    </row>
    <row r="41573" spans="7:12" x14ac:dyDescent="0.15">
      <c r="G41573"/>
      <c r="H41573"/>
      <c r="I41573"/>
      <c r="J41573"/>
      <c r="K41573"/>
      <c r="L41573" s="172"/>
    </row>
    <row r="41574" spans="7:12" x14ac:dyDescent="0.15">
      <c r="G41574"/>
      <c r="H41574"/>
      <c r="I41574"/>
      <c r="J41574"/>
      <c r="K41574"/>
      <c r="L41574" s="172"/>
    </row>
    <row r="41575" spans="7:12" x14ac:dyDescent="0.15">
      <c r="G41575"/>
      <c r="H41575"/>
      <c r="I41575"/>
      <c r="J41575"/>
      <c r="K41575"/>
      <c r="L41575" s="172"/>
    </row>
    <row r="41576" spans="7:12" x14ac:dyDescent="0.15">
      <c r="G41576"/>
      <c r="H41576"/>
      <c r="I41576"/>
      <c r="J41576"/>
      <c r="K41576"/>
      <c r="L41576" s="172"/>
    </row>
    <row r="41577" spans="7:12" x14ac:dyDescent="0.15">
      <c r="G41577"/>
      <c r="H41577"/>
      <c r="I41577"/>
      <c r="J41577"/>
      <c r="K41577"/>
      <c r="L41577" s="172"/>
    </row>
    <row r="41578" spans="7:12" x14ac:dyDescent="0.15">
      <c r="G41578"/>
      <c r="H41578"/>
      <c r="I41578"/>
      <c r="J41578"/>
      <c r="K41578"/>
      <c r="L41578" s="172"/>
    </row>
    <row r="41579" spans="7:12" x14ac:dyDescent="0.15">
      <c r="G41579"/>
      <c r="H41579"/>
      <c r="I41579"/>
      <c r="J41579"/>
      <c r="K41579"/>
      <c r="L41579" s="172"/>
    </row>
    <row r="41580" spans="7:12" x14ac:dyDescent="0.15">
      <c r="G41580"/>
      <c r="H41580"/>
      <c r="I41580"/>
      <c r="J41580"/>
      <c r="K41580"/>
      <c r="L41580" s="172"/>
    </row>
    <row r="41581" spans="7:12" x14ac:dyDescent="0.15">
      <c r="G41581"/>
      <c r="H41581"/>
      <c r="I41581"/>
      <c r="J41581"/>
      <c r="K41581"/>
      <c r="L41581" s="172"/>
    </row>
    <row r="41582" spans="7:12" x14ac:dyDescent="0.15">
      <c r="G41582"/>
      <c r="H41582"/>
      <c r="I41582"/>
      <c r="J41582"/>
      <c r="K41582"/>
      <c r="L41582" s="172"/>
    </row>
    <row r="41583" spans="7:12" x14ac:dyDescent="0.15">
      <c r="G41583"/>
      <c r="H41583"/>
      <c r="I41583"/>
      <c r="J41583"/>
      <c r="K41583"/>
      <c r="L41583" s="172"/>
    </row>
    <row r="41584" spans="7:12" x14ac:dyDescent="0.15">
      <c r="G41584"/>
      <c r="H41584"/>
      <c r="I41584"/>
      <c r="J41584"/>
      <c r="K41584"/>
      <c r="L41584" s="172"/>
    </row>
    <row r="41585" spans="7:12" x14ac:dyDescent="0.15">
      <c r="G41585"/>
      <c r="H41585"/>
      <c r="I41585"/>
      <c r="J41585"/>
      <c r="K41585"/>
      <c r="L41585" s="172"/>
    </row>
    <row r="41586" spans="7:12" x14ac:dyDescent="0.15">
      <c r="G41586"/>
      <c r="H41586"/>
      <c r="I41586"/>
      <c r="J41586"/>
      <c r="K41586"/>
      <c r="L41586" s="172"/>
    </row>
    <row r="41587" spans="7:12" x14ac:dyDescent="0.15">
      <c r="G41587"/>
      <c r="H41587"/>
      <c r="I41587"/>
      <c r="J41587"/>
      <c r="K41587"/>
      <c r="L41587" s="172"/>
    </row>
    <row r="41588" spans="7:12" x14ac:dyDescent="0.15">
      <c r="G41588"/>
      <c r="H41588"/>
      <c r="I41588"/>
      <c r="J41588"/>
      <c r="K41588"/>
      <c r="L41588" s="172"/>
    </row>
    <row r="41589" spans="7:12" x14ac:dyDescent="0.15">
      <c r="G41589"/>
      <c r="H41589"/>
      <c r="I41589"/>
      <c r="J41589"/>
      <c r="K41589"/>
      <c r="L41589" s="172"/>
    </row>
    <row r="41590" spans="7:12" x14ac:dyDescent="0.15">
      <c r="G41590"/>
      <c r="H41590"/>
      <c r="I41590"/>
      <c r="J41590"/>
      <c r="K41590"/>
      <c r="L41590" s="172"/>
    </row>
    <row r="41591" spans="7:12" x14ac:dyDescent="0.15">
      <c r="G41591"/>
      <c r="H41591"/>
      <c r="I41591"/>
      <c r="J41591"/>
      <c r="K41591"/>
      <c r="L41591" s="172"/>
    </row>
    <row r="41592" spans="7:12" x14ac:dyDescent="0.15">
      <c r="G41592"/>
      <c r="H41592"/>
      <c r="I41592"/>
      <c r="J41592"/>
      <c r="K41592"/>
      <c r="L41592" s="172"/>
    </row>
    <row r="41593" spans="7:12" x14ac:dyDescent="0.15">
      <c r="G41593"/>
      <c r="H41593"/>
      <c r="I41593"/>
      <c r="J41593"/>
      <c r="K41593"/>
      <c r="L41593" s="172"/>
    </row>
    <row r="41594" spans="7:12" x14ac:dyDescent="0.15">
      <c r="G41594"/>
      <c r="H41594"/>
      <c r="I41594"/>
      <c r="J41594"/>
      <c r="K41594"/>
      <c r="L41594" s="172"/>
    </row>
    <row r="41595" spans="7:12" x14ac:dyDescent="0.15">
      <c r="G41595"/>
      <c r="H41595"/>
      <c r="I41595"/>
      <c r="J41595"/>
      <c r="K41595"/>
      <c r="L41595" s="172"/>
    </row>
    <row r="41596" spans="7:12" x14ac:dyDescent="0.15">
      <c r="G41596"/>
      <c r="H41596"/>
      <c r="I41596"/>
      <c r="J41596"/>
      <c r="K41596"/>
      <c r="L41596" s="172"/>
    </row>
    <row r="41597" spans="7:12" x14ac:dyDescent="0.15">
      <c r="G41597"/>
      <c r="H41597"/>
      <c r="I41597"/>
      <c r="J41597"/>
      <c r="K41597"/>
      <c r="L41597" s="172"/>
    </row>
    <row r="41598" spans="7:12" x14ac:dyDescent="0.15">
      <c r="G41598"/>
      <c r="H41598"/>
      <c r="I41598"/>
      <c r="J41598"/>
      <c r="K41598"/>
      <c r="L41598" s="172"/>
    </row>
    <row r="41599" spans="7:12" x14ac:dyDescent="0.15">
      <c r="G41599"/>
      <c r="H41599"/>
      <c r="I41599"/>
      <c r="J41599"/>
      <c r="K41599"/>
      <c r="L41599" s="172"/>
    </row>
    <row r="41600" spans="7:12" x14ac:dyDescent="0.15">
      <c r="G41600"/>
      <c r="H41600"/>
      <c r="I41600"/>
      <c r="J41600"/>
      <c r="K41600"/>
      <c r="L41600" s="172"/>
    </row>
    <row r="41601" spans="7:12" x14ac:dyDescent="0.15">
      <c r="G41601"/>
      <c r="H41601"/>
      <c r="I41601"/>
      <c r="J41601"/>
      <c r="K41601"/>
      <c r="L41601" s="172"/>
    </row>
    <row r="41602" spans="7:12" x14ac:dyDescent="0.15">
      <c r="G41602"/>
      <c r="H41602"/>
      <c r="I41602"/>
      <c r="J41602"/>
      <c r="K41602"/>
      <c r="L41602" s="172"/>
    </row>
    <row r="41603" spans="7:12" x14ac:dyDescent="0.15">
      <c r="G41603"/>
      <c r="H41603"/>
      <c r="I41603"/>
      <c r="J41603"/>
      <c r="K41603"/>
      <c r="L41603" s="172"/>
    </row>
    <row r="41604" spans="7:12" x14ac:dyDescent="0.15">
      <c r="G41604"/>
      <c r="H41604"/>
      <c r="I41604"/>
      <c r="J41604"/>
      <c r="K41604"/>
      <c r="L41604" s="172"/>
    </row>
    <row r="41605" spans="7:12" x14ac:dyDescent="0.15">
      <c r="G41605"/>
      <c r="H41605"/>
      <c r="I41605"/>
      <c r="J41605"/>
      <c r="K41605"/>
      <c r="L41605" s="172"/>
    </row>
    <row r="41606" spans="7:12" x14ac:dyDescent="0.15">
      <c r="G41606"/>
      <c r="H41606"/>
      <c r="I41606"/>
      <c r="J41606"/>
      <c r="K41606"/>
      <c r="L41606" s="172"/>
    </row>
    <row r="41607" spans="7:12" x14ac:dyDescent="0.15">
      <c r="G41607"/>
      <c r="H41607"/>
      <c r="I41607"/>
      <c r="J41607"/>
      <c r="K41607"/>
      <c r="L41607" s="172"/>
    </row>
    <row r="41608" spans="7:12" x14ac:dyDescent="0.15">
      <c r="G41608"/>
      <c r="H41608"/>
      <c r="I41608"/>
      <c r="J41608"/>
      <c r="K41608"/>
      <c r="L41608" s="172"/>
    </row>
    <row r="41609" spans="7:12" x14ac:dyDescent="0.15">
      <c r="G41609"/>
      <c r="H41609"/>
      <c r="I41609"/>
      <c r="J41609"/>
      <c r="K41609"/>
      <c r="L41609" s="172"/>
    </row>
    <row r="41610" spans="7:12" x14ac:dyDescent="0.15">
      <c r="G41610"/>
      <c r="H41610"/>
      <c r="I41610"/>
      <c r="J41610"/>
      <c r="K41610"/>
      <c r="L41610" s="172"/>
    </row>
    <row r="41611" spans="7:12" x14ac:dyDescent="0.15">
      <c r="G41611"/>
      <c r="H41611"/>
      <c r="I41611"/>
      <c r="J41611"/>
      <c r="K41611"/>
      <c r="L41611" s="172"/>
    </row>
    <row r="41612" spans="7:12" x14ac:dyDescent="0.15">
      <c r="G41612"/>
      <c r="H41612"/>
      <c r="I41612"/>
      <c r="J41612"/>
      <c r="K41612"/>
      <c r="L41612" s="172"/>
    </row>
    <row r="41613" spans="7:12" x14ac:dyDescent="0.15">
      <c r="G41613"/>
      <c r="H41613"/>
      <c r="I41613"/>
      <c r="J41613"/>
      <c r="K41613"/>
      <c r="L41613" s="172"/>
    </row>
    <row r="41614" spans="7:12" x14ac:dyDescent="0.15">
      <c r="G41614"/>
      <c r="H41614"/>
      <c r="I41614"/>
      <c r="J41614"/>
      <c r="K41614"/>
      <c r="L41614" s="172"/>
    </row>
    <row r="41615" spans="7:12" x14ac:dyDescent="0.15">
      <c r="G41615"/>
      <c r="H41615"/>
      <c r="I41615"/>
      <c r="J41615"/>
      <c r="K41615"/>
      <c r="L41615" s="172"/>
    </row>
    <row r="41616" spans="7:12" x14ac:dyDescent="0.15">
      <c r="G41616"/>
      <c r="H41616"/>
      <c r="I41616"/>
      <c r="J41616"/>
      <c r="K41616"/>
      <c r="L41616" s="172"/>
    </row>
    <row r="41617" spans="7:12" x14ac:dyDescent="0.15">
      <c r="G41617"/>
      <c r="H41617"/>
      <c r="I41617"/>
      <c r="J41617"/>
      <c r="K41617"/>
      <c r="L41617" s="172"/>
    </row>
    <row r="41618" spans="7:12" x14ac:dyDescent="0.15">
      <c r="G41618"/>
      <c r="H41618"/>
      <c r="I41618"/>
      <c r="J41618"/>
      <c r="K41618"/>
      <c r="L41618" s="172"/>
    </row>
    <row r="41619" spans="7:12" x14ac:dyDescent="0.15">
      <c r="G41619"/>
      <c r="H41619"/>
      <c r="I41619"/>
      <c r="J41619"/>
      <c r="K41619"/>
      <c r="L41619" s="172"/>
    </row>
    <row r="41620" spans="7:12" x14ac:dyDescent="0.15">
      <c r="G41620"/>
      <c r="H41620"/>
      <c r="I41620"/>
      <c r="J41620"/>
      <c r="K41620"/>
      <c r="L41620" s="172"/>
    </row>
    <row r="41621" spans="7:12" x14ac:dyDescent="0.15">
      <c r="G41621"/>
      <c r="H41621"/>
      <c r="I41621"/>
      <c r="J41621"/>
      <c r="K41621"/>
      <c r="L41621" s="172"/>
    </row>
    <row r="41622" spans="7:12" x14ac:dyDescent="0.15">
      <c r="G41622"/>
      <c r="H41622"/>
      <c r="I41622"/>
      <c r="J41622"/>
      <c r="K41622"/>
      <c r="L41622" s="172"/>
    </row>
    <row r="41623" spans="7:12" x14ac:dyDescent="0.15">
      <c r="G41623"/>
      <c r="H41623"/>
      <c r="I41623"/>
      <c r="J41623"/>
      <c r="K41623"/>
      <c r="L41623" s="172"/>
    </row>
    <row r="41624" spans="7:12" x14ac:dyDescent="0.15">
      <c r="G41624"/>
      <c r="H41624"/>
      <c r="I41624"/>
      <c r="J41624"/>
      <c r="K41624"/>
      <c r="L41624" s="172"/>
    </row>
    <row r="41625" spans="7:12" x14ac:dyDescent="0.15">
      <c r="G41625"/>
      <c r="H41625"/>
      <c r="I41625"/>
      <c r="J41625"/>
      <c r="K41625"/>
      <c r="L41625" s="172"/>
    </row>
    <row r="41626" spans="7:12" x14ac:dyDescent="0.15">
      <c r="G41626"/>
      <c r="H41626"/>
      <c r="I41626"/>
      <c r="J41626"/>
      <c r="K41626"/>
      <c r="L41626" s="172"/>
    </row>
    <row r="41627" spans="7:12" x14ac:dyDescent="0.15">
      <c r="G41627"/>
      <c r="H41627"/>
      <c r="I41627"/>
      <c r="J41627"/>
      <c r="K41627"/>
      <c r="L41627" s="172"/>
    </row>
    <row r="41628" spans="7:12" x14ac:dyDescent="0.15">
      <c r="G41628"/>
      <c r="H41628"/>
      <c r="I41628"/>
      <c r="J41628"/>
      <c r="K41628"/>
      <c r="L41628" s="172"/>
    </row>
    <row r="41629" spans="7:12" x14ac:dyDescent="0.15">
      <c r="G41629"/>
      <c r="H41629"/>
      <c r="I41629"/>
      <c r="J41629"/>
      <c r="K41629"/>
      <c r="L41629" s="172"/>
    </row>
    <row r="41630" spans="7:12" x14ac:dyDescent="0.15">
      <c r="G41630"/>
      <c r="H41630"/>
      <c r="I41630"/>
      <c r="J41630"/>
      <c r="K41630"/>
      <c r="L41630" s="172"/>
    </row>
    <row r="41631" spans="7:12" x14ac:dyDescent="0.15">
      <c r="G41631"/>
      <c r="H41631"/>
      <c r="I41631"/>
      <c r="J41631"/>
      <c r="K41631"/>
      <c r="L41631" s="172"/>
    </row>
    <row r="41632" spans="7:12" x14ac:dyDescent="0.15">
      <c r="G41632"/>
      <c r="H41632"/>
      <c r="I41632"/>
      <c r="J41632"/>
      <c r="K41632"/>
      <c r="L41632" s="172"/>
    </row>
    <row r="41633" spans="7:12" x14ac:dyDescent="0.15">
      <c r="G41633"/>
      <c r="H41633"/>
      <c r="I41633"/>
      <c r="J41633"/>
      <c r="K41633"/>
      <c r="L41633" s="172"/>
    </row>
    <row r="41634" spans="7:12" x14ac:dyDescent="0.15">
      <c r="G41634"/>
      <c r="H41634"/>
      <c r="I41634"/>
      <c r="J41634"/>
      <c r="K41634"/>
      <c r="L41634" s="172"/>
    </row>
    <row r="41635" spans="7:12" x14ac:dyDescent="0.15">
      <c r="G41635"/>
      <c r="H41635"/>
      <c r="I41635"/>
      <c r="J41635"/>
      <c r="K41635"/>
      <c r="L41635" s="172"/>
    </row>
    <row r="41636" spans="7:12" x14ac:dyDescent="0.15">
      <c r="G41636"/>
      <c r="H41636"/>
      <c r="I41636"/>
      <c r="J41636"/>
      <c r="K41636"/>
      <c r="L41636" s="172"/>
    </row>
    <row r="41637" spans="7:12" x14ac:dyDescent="0.15">
      <c r="G41637"/>
      <c r="H41637"/>
      <c r="I41637"/>
      <c r="J41637"/>
      <c r="K41637"/>
      <c r="L41637" s="172"/>
    </row>
    <row r="41638" spans="7:12" x14ac:dyDescent="0.15">
      <c r="G41638"/>
      <c r="H41638"/>
      <c r="I41638"/>
      <c r="J41638"/>
      <c r="K41638"/>
      <c r="L41638" s="172"/>
    </row>
    <row r="41639" spans="7:12" x14ac:dyDescent="0.15">
      <c r="G41639"/>
      <c r="H41639"/>
      <c r="I41639"/>
      <c r="J41639"/>
      <c r="K41639"/>
      <c r="L41639" s="172"/>
    </row>
    <row r="41640" spans="7:12" x14ac:dyDescent="0.15">
      <c r="G41640"/>
      <c r="H41640"/>
      <c r="I41640"/>
      <c r="J41640"/>
      <c r="K41640"/>
      <c r="L41640" s="172"/>
    </row>
    <row r="41641" spans="7:12" x14ac:dyDescent="0.15">
      <c r="G41641"/>
      <c r="H41641"/>
      <c r="I41641"/>
      <c r="J41641"/>
      <c r="K41641"/>
      <c r="L41641" s="172"/>
    </row>
    <row r="41642" spans="7:12" x14ac:dyDescent="0.15">
      <c r="G41642"/>
      <c r="H41642"/>
      <c r="I41642"/>
      <c r="J41642"/>
      <c r="K41642"/>
      <c r="L41642" s="172"/>
    </row>
    <row r="41643" spans="7:12" x14ac:dyDescent="0.15">
      <c r="G41643"/>
      <c r="H41643"/>
      <c r="I41643"/>
      <c r="J41643"/>
      <c r="K41643"/>
      <c r="L41643" s="172"/>
    </row>
    <row r="41644" spans="7:12" x14ac:dyDescent="0.15">
      <c r="G41644"/>
      <c r="H41644"/>
      <c r="I41644"/>
      <c r="J41644"/>
      <c r="K41644"/>
      <c r="L41644" s="172"/>
    </row>
    <row r="41645" spans="7:12" x14ac:dyDescent="0.15">
      <c r="G41645"/>
      <c r="H41645"/>
      <c r="I41645"/>
      <c r="J41645"/>
      <c r="K41645"/>
      <c r="L41645" s="172"/>
    </row>
    <row r="41646" spans="7:12" x14ac:dyDescent="0.15">
      <c r="G41646"/>
      <c r="H41646"/>
      <c r="I41646"/>
      <c r="J41646"/>
      <c r="K41646"/>
      <c r="L41646" s="172"/>
    </row>
    <row r="41647" spans="7:12" x14ac:dyDescent="0.15">
      <c r="G41647"/>
      <c r="H41647"/>
      <c r="I41647"/>
      <c r="J41647"/>
      <c r="K41647"/>
      <c r="L41647" s="172"/>
    </row>
    <row r="41648" spans="7:12" x14ac:dyDescent="0.15">
      <c r="G41648"/>
      <c r="H41648"/>
      <c r="I41648"/>
      <c r="J41648"/>
      <c r="K41648"/>
      <c r="L41648" s="172"/>
    </row>
    <row r="41649" spans="7:12" x14ac:dyDescent="0.15">
      <c r="G41649"/>
      <c r="H41649"/>
      <c r="I41649"/>
      <c r="J41649"/>
      <c r="K41649"/>
      <c r="L41649" s="172"/>
    </row>
    <row r="41650" spans="7:12" x14ac:dyDescent="0.15">
      <c r="G41650"/>
      <c r="H41650"/>
      <c r="I41650"/>
      <c r="J41650"/>
      <c r="K41650"/>
      <c r="L41650" s="172"/>
    </row>
    <row r="41651" spans="7:12" x14ac:dyDescent="0.15">
      <c r="G41651"/>
      <c r="H41651"/>
      <c r="I41651"/>
      <c r="J41651"/>
      <c r="K41651"/>
      <c r="L41651" s="172"/>
    </row>
    <row r="41652" spans="7:12" x14ac:dyDescent="0.15">
      <c r="G41652"/>
      <c r="H41652"/>
      <c r="I41652"/>
      <c r="J41652"/>
      <c r="K41652"/>
      <c r="L41652" s="172"/>
    </row>
    <row r="41653" spans="7:12" x14ac:dyDescent="0.15">
      <c r="G41653"/>
      <c r="H41653"/>
      <c r="I41653"/>
      <c r="J41653"/>
      <c r="K41653"/>
      <c r="L41653" s="172"/>
    </row>
    <row r="41654" spans="7:12" x14ac:dyDescent="0.15">
      <c r="G41654"/>
      <c r="H41654"/>
      <c r="I41654"/>
      <c r="J41654"/>
      <c r="K41654"/>
      <c r="L41654" s="172"/>
    </row>
    <row r="41655" spans="7:12" x14ac:dyDescent="0.15">
      <c r="G41655"/>
      <c r="H41655"/>
      <c r="I41655"/>
      <c r="J41655"/>
      <c r="K41655"/>
      <c r="L41655" s="172"/>
    </row>
    <row r="41656" spans="7:12" x14ac:dyDescent="0.15">
      <c r="G41656"/>
      <c r="H41656"/>
      <c r="I41656"/>
      <c r="J41656"/>
      <c r="K41656"/>
      <c r="L41656" s="172"/>
    </row>
    <row r="41657" spans="7:12" x14ac:dyDescent="0.15">
      <c r="G41657"/>
      <c r="H41657"/>
      <c r="I41657"/>
      <c r="J41657"/>
      <c r="K41657"/>
      <c r="L41657" s="172"/>
    </row>
    <row r="41658" spans="7:12" x14ac:dyDescent="0.15">
      <c r="G41658"/>
      <c r="H41658"/>
      <c r="I41658"/>
      <c r="J41658"/>
      <c r="K41658"/>
      <c r="L41658" s="172"/>
    </row>
    <row r="41659" spans="7:12" x14ac:dyDescent="0.15">
      <c r="G41659"/>
      <c r="H41659"/>
      <c r="I41659"/>
      <c r="J41659"/>
      <c r="K41659"/>
      <c r="L41659" s="172"/>
    </row>
    <row r="41660" spans="7:12" x14ac:dyDescent="0.15">
      <c r="G41660"/>
      <c r="H41660"/>
      <c r="I41660"/>
      <c r="J41660"/>
      <c r="K41660"/>
      <c r="L41660" s="172"/>
    </row>
    <row r="41661" spans="7:12" x14ac:dyDescent="0.15">
      <c r="G41661"/>
      <c r="H41661"/>
      <c r="I41661"/>
      <c r="J41661"/>
      <c r="K41661"/>
      <c r="L41661" s="172"/>
    </row>
    <row r="41662" spans="7:12" x14ac:dyDescent="0.15">
      <c r="G41662"/>
      <c r="H41662"/>
      <c r="I41662"/>
      <c r="J41662"/>
      <c r="K41662"/>
      <c r="L41662" s="172"/>
    </row>
    <row r="41663" spans="7:12" x14ac:dyDescent="0.15">
      <c r="G41663"/>
      <c r="H41663"/>
      <c r="I41663"/>
      <c r="J41663"/>
      <c r="K41663"/>
      <c r="L41663" s="172"/>
    </row>
    <row r="41664" spans="7:12" x14ac:dyDescent="0.15">
      <c r="G41664"/>
      <c r="H41664"/>
      <c r="I41664"/>
      <c r="J41664"/>
      <c r="K41664"/>
      <c r="L41664" s="172"/>
    </row>
    <row r="41665" spans="7:12" x14ac:dyDescent="0.15">
      <c r="G41665"/>
      <c r="H41665"/>
      <c r="I41665"/>
      <c r="J41665"/>
      <c r="K41665"/>
      <c r="L41665" s="172"/>
    </row>
    <row r="41666" spans="7:12" x14ac:dyDescent="0.15">
      <c r="G41666"/>
      <c r="H41666"/>
      <c r="I41666"/>
      <c r="J41666"/>
      <c r="K41666"/>
      <c r="L41666" s="172"/>
    </row>
    <row r="41667" spans="7:12" x14ac:dyDescent="0.15">
      <c r="G41667"/>
      <c r="H41667"/>
      <c r="I41667"/>
      <c r="J41667"/>
      <c r="K41667"/>
      <c r="L41667" s="172"/>
    </row>
    <row r="41668" spans="7:12" x14ac:dyDescent="0.15">
      <c r="G41668"/>
      <c r="H41668"/>
      <c r="I41668"/>
      <c r="J41668"/>
      <c r="K41668"/>
      <c r="L41668" s="172"/>
    </row>
    <row r="41669" spans="7:12" x14ac:dyDescent="0.15">
      <c r="G41669"/>
      <c r="H41669"/>
      <c r="I41669"/>
      <c r="J41669"/>
      <c r="K41669"/>
      <c r="L41669" s="172"/>
    </row>
    <row r="41670" spans="7:12" x14ac:dyDescent="0.15">
      <c r="G41670"/>
      <c r="H41670"/>
      <c r="I41670"/>
      <c r="J41670"/>
      <c r="K41670"/>
      <c r="L41670" s="172"/>
    </row>
    <row r="41671" spans="7:12" x14ac:dyDescent="0.15">
      <c r="G41671"/>
      <c r="H41671"/>
      <c r="I41671"/>
      <c r="J41671"/>
      <c r="K41671"/>
      <c r="L41671" s="172"/>
    </row>
    <row r="41672" spans="7:12" x14ac:dyDescent="0.15">
      <c r="G41672"/>
      <c r="H41672"/>
      <c r="I41672"/>
      <c r="J41672"/>
      <c r="K41672"/>
      <c r="L41672" s="172"/>
    </row>
    <row r="41673" spans="7:12" x14ac:dyDescent="0.15">
      <c r="G41673"/>
      <c r="H41673"/>
      <c r="I41673"/>
      <c r="J41673"/>
      <c r="K41673"/>
      <c r="L41673" s="172"/>
    </row>
    <row r="41674" spans="7:12" x14ac:dyDescent="0.15">
      <c r="G41674"/>
      <c r="H41674"/>
      <c r="I41674"/>
      <c r="J41674"/>
      <c r="K41674"/>
      <c r="L41674" s="172"/>
    </row>
    <row r="41675" spans="7:12" x14ac:dyDescent="0.15">
      <c r="G41675"/>
      <c r="H41675"/>
      <c r="I41675"/>
      <c r="J41675"/>
      <c r="K41675"/>
      <c r="L41675" s="172"/>
    </row>
    <row r="41676" spans="7:12" x14ac:dyDescent="0.15">
      <c r="G41676"/>
      <c r="H41676"/>
      <c r="I41676"/>
      <c r="J41676"/>
      <c r="K41676"/>
      <c r="L41676" s="172"/>
    </row>
    <row r="41677" spans="7:12" x14ac:dyDescent="0.15">
      <c r="G41677"/>
      <c r="H41677"/>
      <c r="I41677"/>
      <c r="J41677"/>
      <c r="K41677"/>
      <c r="L41677" s="172"/>
    </row>
    <row r="41678" spans="7:12" x14ac:dyDescent="0.15">
      <c r="G41678"/>
      <c r="H41678"/>
      <c r="I41678"/>
      <c r="J41678"/>
      <c r="K41678"/>
      <c r="L41678" s="172"/>
    </row>
    <row r="41679" spans="7:12" x14ac:dyDescent="0.15">
      <c r="G41679"/>
      <c r="H41679"/>
      <c r="I41679"/>
      <c r="J41679"/>
      <c r="K41679"/>
      <c r="L41679" s="172"/>
    </row>
    <row r="41680" spans="7:12" x14ac:dyDescent="0.15">
      <c r="G41680"/>
      <c r="H41680"/>
      <c r="I41680"/>
      <c r="J41680"/>
      <c r="K41680"/>
      <c r="L41680" s="172"/>
    </row>
    <row r="41681" spans="7:12" x14ac:dyDescent="0.15">
      <c r="G41681"/>
      <c r="H41681"/>
      <c r="I41681"/>
      <c r="J41681"/>
      <c r="K41681"/>
      <c r="L41681" s="172"/>
    </row>
    <row r="41682" spans="7:12" x14ac:dyDescent="0.15">
      <c r="G41682"/>
      <c r="H41682"/>
      <c r="I41682"/>
      <c r="J41682"/>
      <c r="K41682"/>
      <c r="L41682" s="172"/>
    </row>
    <row r="41683" spans="7:12" x14ac:dyDescent="0.15">
      <c r="G41683"/>
      <c r="H41683"/>
      <c r="I41683"/>
      <c r="J41683"/>
      <c r="K41683"/>
      <c r="L41683" s="172"/>
    </row>
    <row r="41684" spans="7:12" x14ac:dyDescent="0.15">
      <c r="G41684"/>
      <c r="H41684"/>
      <c r="I41684"/>
      <c r="J41684"/>
      <c r="K41684"/>
      <c r="L41684" s="172"/>
    </row>
    <row r="41685" spans="7:12" x14ac:dyDescent="0.15">
      <c r="G41685"/>
      <c r="H41685"/>
      <c r="I41685"/>
      <c r="J41685"/>
      <c r="K41685"/>
      <c r="L41685" s="172"/>
    </row>
    <row r="41686" spans="7:12" x14ac:dyDescent="0.15">
      <c r="G41686"/>
      <c r="H41686"/>
      <c r="I41686"/>
      <c r="J41686"/>
      <c r="K41686"/>
      <c r="L41686" s="172"/>
    </row>
    <row r="41687" spans="7:12" x14ac:dyDescent="0.15">
      <c r="G41687"/>
      <c r="H41687"/>
      <c r="I41687"/>
      <c r="J41687"/>
      <c r="K41687"/>
      <c r="L41687" s="172"/>
    </row>
    <row r="41688" spans="7:12" x14ac:dyDescent="0.15">
      <c r="G41688"/>
      <c r="H41688"/>
      <c r="I41688"/>
      <c r="J41688"/>
      <c r="K41688"/>
      <c r="L41688" s="172"/>
    </row>
    <row r="41689" spans="7:12" x14ac:dyDescent="0.15">
      <c r="G41689"/>
      <c r="H41689"/>
      <c r="I41689"/>
      <c r="J41689"/>
      <c r="K41689"/>
      <c r="L41689" s="172"/>
    </row>
    <row r="41690" spans="7:12" x14ac:dyDescent="0.15">
      <c r="G41690"/>
      <c r="H41690"/>
      <c r="I41690"/>
      <c r="J41690"/>
      <c r="K41690"/>
      <c r="L41690" s="172"/>
    </row>
    <row r="41691" spans="7:12" x14ac:dyDescent="0.15">
      <c r="G41691"/>
      <c r="H41691"/>
      <c r="I41691"/>
      <c r="J41691"/>
      <c r="K41691"/>
      <c r="L41691" s="172"/>
    </row>
    <row r="41692" spans="7:12" x14ac:dyDescent="0.15">
      <c r="G41692"/>
      <c r="H41692"/>
      <c r="I41692"/>
      <c r="J41692"/>
      <c r="K41692"/>
      <c r="L41692" s="172"/>
    </row>
    <row r="41693" spans="7:12" x14ac:dyDescent="0.15">
      <c r="G41693"/>
      <c r="H41693"/>
      <c r="I41693"/>
      <c r="J41693"/>
      <c r="K41693"/>
      <c r="L41693" s="172"/>
    </row>
    <row r="41694" spans="7:12" x14ac:dyDescent="0.15">
      <c r="G41694"/>
      <c r="H41694"/>
      <c r="I41694"/>
      <c r="J41694"/>
      <c r="K41694"/>
      <c r="L41694" s="172"/>
    </row>
    <row r="41695" spans="7:12" x14ac:dyDescent="0.15">
      <c r="G41695"/>
      <c r="H41695"/>
      <c r="I41695"/>
      <c r="J41695"/>
      <c r="K41695"/>
      <c r="L41695" s="172"/>
    </row>
    <row r="41696" spans="7:12" x14ac:dyDescent="0.15">
      <c r="G41696"/>
      <c r="H41696"/>
      <c r="I41696"/>
      <c r="J41696"/>
      <c r="K41696"/>
      <c r="L41696" s="172"/>
    </row>
    <row r="41697" spans="7:12" x14ac:dyDescent="0.15">
      <c r="G41697"/>
      <c r="H41697"/>
      <c r="I41697"/>
      <c r="J41697"/>
      <c r="K41697"/>
      <c r="L41697" s="172"/>
    </row>
    <row r="41698" spans="7:12" x14ac:dyDescent="0.15">
      <c r="G41698"/>
      <c r="H41698"/>
      <c r="I41698"/>
      <c r="J41698"/>
      <c r="K41698"/>
      <c r="L41698" s="172"/>
    </row>
    <row r="41699" spans="7:12" x14ac:dyDescent="0.15">
      <c r="G41699"/>
      <c r="H41699"/>
      <c r="I41699"/>
      <c r="J41699"/>
      <c r="K41699"/>
      <c r="L41699" s="172"/>
    </row>
    <row r="41700" spans="7:12" x14ac:dyDescent="0.15">
      <c r="G41700"/>
      <c r="H41700"/>
      <c r="I41700"/>
      <c r="J41700"/>
      <c r="K41700"/>
      <c r="L41700" s="172"/>
    </row>
    <row r="41701" spans="7:12" x14ac:dyDescent="0.15">
      <c r="G41701"/>
      <c r="H41701"/>
      <c r="I41701"/>
      <c r="J41701"/>
      <c r="K41701"/>
      <c r="L41701" s="172"/>
    </row>
    <row r="41702" spans="7:12" x14ac:dyDescent="0.15">
      <c r="G41702"/>
      <c r="H41702"/>
      <c r="I41702"/>
      <c r="J41702"/>
      <c r="K41702"/>
      <c r="L41702" s="172"/>
    </row>
    <row r="41703" spans="7:12" x14ac:dyDescent="0.15">
      <c r="G41703"/>
      <c r="H41703"/>
      <c r="I41703"/>
      <c r="J41703"/>
      <c r="K41703"/>
      <c r="L41703" s="172"/>
    </row>
    <row r="41704" spans="7:12" x14ac:dyDescent="0.15">
      <c r="G41704"/>
      <c r="H41704"/>
      <c r="I41704"/>
      <c r="J41704"/>
      <c r="K41704"/>
      <c r="L41704" s="172"/>
    </row>
    <row r="41705" spans="7:12" x14ac:dyDescent="0.15">
      <c r="G41705"/>
      <c r="H41705"/>
      <c r="I41705"/>
      <c r="J41705"/>
      <c r="K41705"/>
      <c r="L41705" s="172"/>
    </row>
    <row r="41706" spans="7:12" x14ac:dyDescent="0.15">
      <c r="G41706"/>
      <c r="H41706"/>
      <c r="I41706"/>
      <c r="J41706"/>
      <c r="K41706"/>
      <c r="L41706" s="172"/>
    </row>
    <row r="41707" spans="7:12" x14ac:dyDescent="0.15">
      <c r="G41707"/>
      <c r="H41707"/>
      <c r="I41707"/>
      <c r="J41707"/>
      <c r="K41707"/>
      <c r="L41707" s="172"/>
    </row>
    <row r="41708" spans="7:12" x14ac:dyDescent="0.15">
      <c r="G41708"/>
      <c r="H41708"/>
      <c r="I41708"/>
      <c r="J41708"/>
      <c r="K41708"/>
      <c r="L41708" s="172"/>
    </row>
    <row r="41709" spans="7:12" x14ac:dyDescent="0.15">
      <c r="G41709"/>
      <c r="H41709"/>
      <c r="I41709"/>
      <c r="J41709"/>
      <c r="K41709"/>
      <c r="L41709" s="172"/>
    </row>
    <row r="41710" spans="7:12" x14ac:dyDescent="0.15">
      <c r="G41710"/>
      <c r="H41710"/>
      <c r="I41710"/>
      <c r="J41710"/>
      <c r="K41710"/>
      <c r="L41710" s="172"/>
    </row>
    <row r="41711" spans="7:12" x14ac:dyDescent="0.15">
      <c r="G41711"/>
      <c r="H41711"/>
      <c r="I41711"/>
      <c r="J41711"/>
      <c r="K41711"/>
      <c r="L41711" s="172"/>
    </row>
    <row r="41712" spans="7:12" x14ac:dyDescent="0.15">
      <c r="G41712"/>
      <c r="H41712"/>
      <c r="I41712"/>
      <c r="J41712"/>
      <c r="K41712"/>
      <c r="L41712" s="172"/>
    </row>
    <row r="41713" spans="7:12" x14ac:dyDescent="0.15">
      <c r="G41713"/>
      <c r="H41713"/>
      <c r="I41713"/>
      <c r="J41713"/>
      <c r="K41713"/>
      <c r="L41713" s="172"/>
    </row>
    <row r="41714" spans="7:12" x14ac:dyDescent="0.15">
      <c r="G41714"/>
      <c r="H41714"/>
      <c r="I41714"/>
      <c r="J41714"/>
      <c r="K41714"/>
      <c r="L41714" s="172"/>
    </row>
    <row r="41715" spans="7:12" x14ac:dyDescent="0.15">
      <c r="G41715"/>
      <c r="H41715"/>
      <c r="I41715"/>
      <c r="J41715"/>
      <c r="K41715"/>
      <c r="L41715" s="172"/>
    </row>
    <row r="41716" spans="7:12" x14ac:dyDescent="0.15">
      <c r="G41716"/>
      <c r="H41716"/>
      <c r="I41716"/>
      <c r="J41716"/>
      <c r="K41716"/>
      <c r="L41716" s="172"/>
    </row>
    <row r="41717" spans="7:12" x14ac:dyDescent="0.15">
      <c r="G41717"/>
      <c r="H41717"/>
      <c r="I41717"/>
      <c r="J41717"/>
      <c r="K41717"/>
      <c r="L41717" s="172"/>
    </row>
    <row r="41718" spans="7:12" x14ac:dyDescent="0.15">
      <c r="G41718"/>
      <c r="H41718"/>
      <c r="I41718"/>
      <c r="J41718"/>
      <c r="K41718"/>
      <c r="L41718" s="172"/>
    </row>
    <row r="41719" spans="7:12" x14ac:dyDescent="0.15">
      <c r="G41719"/>
      <c r="H41719"/>
      <c r="I41719"/>
      <c r="J41719"/>
      <c r="K41719"/>
      <c r="L41719" s="172"/>
    </row>
    <row r="41720" spans="7:12" x14ac:dyDescent="0.15">
      <c r="G41720"/>
      <c r="H41720"/>
      <c r="I41720"/>
      <c r="J41720"/>
      <c r="K41720"/>
      <c r="L41720" s="172"/>
    </row>
    <row r="41721" spans="7:12" x14ac:dyDescent="0.15">
      <c r="G41721"/>
      <c r="H41721"/>
      <c r="I41721"/>
      <c r="J41721"/>
      <c r="K41721"/>
      <c r="L41721" s="172"/>
    </row>
    <row r="41722" spans="7:12" x14ac:dyDescent="0.15">
      <c r="G41722"/>
      <c r="H41722"/>
      <c r="I41722"/>
      <c r="J41722"/>
      <c r="K41722"/>
      <c r="L41722" s="172"/>
    </row>
    <row r="41723" spans="7:12" x14ac:dyDescent="0.15">
      <c r="G41723"/>
      <c r="H41723"/>
      <c r="I41723"/>
      <c r="J41723"/>
      <c r="K41723"/>
      <c r="L41723" s="172"/>
    </row>
    <row r="41724" spans="7:12" x14ac:dyDescent="0.15">
      <c r="G41724"/>
      <c r="H41724"/>
      <c r="I41724"/>
      <c r="J41724"/>
      <c r="K41724"/>
      <c r="L41724" s="172"/>
    </row>
    <row r="41725" spans="7:12" x14ac:dyDescent="0.15">
      <c r="G41725"/>
      <c r="H41725"/>
      <c r="I41725"/>
      <c r="J41725"/>
      <c r="K41725"/>
      <c r="L41725" s="172"/>
    </row>
    <row r="41726" spans="7:12" x14ac:dyDescent="0.15">
      <c r="G41726"/>
      <c r="H41726"/>
      <c r="I41726"/>
      <c r="J41726"/>
      <c r="K41726"/>
      <c r="L41726" s="172"/>
    </row>
    <row r="41727" spans="7:12" x14ac:dyDescent="0.15">
      <c r="G41727"/>
      <c r="H41727"/>
      <c r="I41727"/>
      <c r="J41727"/>
      <c r="K41727"/>
      <c r="L41727" s="172"/>
    </row>
    <row r="41728" spans="7:12" x14ac:dyDescent="0.15">
      <c r="G41728"/>
      <c r="H41728"/>
      <c r="I41728"/>
      <c r="J41728"/>
      <c r="K41728"/>
      <c r="L41728" s="172"/>
    </row>
    <row r="41729" spans="7:12" x14ac:dyDescent="0.15">
      <c r="G41729"/>
      <c r="H41729"/>
      <c r="I41729"/>
      <c r="J41729"/>
      <c r="K41729"/>
      <c r="L41729" s="172"/>
    </row>
    <row r="41730" spans="7:12" x14ac:dyDescent="0.15">
      <c r="G41730"/>
      <c r="H41730"/>
      <c r="I41730"/>
      <c r="J41730"/>
      <c r="K41730"/>
      <c r="L41730" s="172"/>
    </row>
    <row r="41731" spans="7:12" x14ac:dyDescent="0.15">
      <c r="G41731"/>
      <c r="H41731"/>
      <c r="I41731"/>
      <c r="J41731"/>
      <c r="K41731"/>
      <c r="L41731" s="172"/>
    </row>
    <row r="41732" spans="7:12" x14ac:dyDescent="0.15">
      <c r="G41732"/>
      <c r="H41732"/>
      <c r="I41732"/>
      <c r="J41732"/>
      <c r="K41732"/>
      <c r="L41732" s="172"/>
    </row>
    <row r="41733" spans="7:12" x14ac:dyDescent="0.15">
      <c r="G41733"/>
      <c r="H41733"/>
      <c r="I41733"/>
      <c r="J41733"/>
      <c r="K41733"/>
      <c r="L41733" s="172"/>
    </row>
    <row r="41734" spans="7:12" x14ac:dyDescent="0.15">
      <c r="G41734"/>
      <c r="H41734"/>
      <c r="I41734"/>
      <c r="J41734"/>
      <c r="K41734"/>
      <c r="L41734" s="172"/>
    </row>
    <row r="41735" spans="7:12" x14ac:dyDescent="0.15">
      <c r="G41735"/>
      <c r="H41735"/>
      <c r="I41735"/>
      <c r="J41735"/>
      <c r="K41735"/>
      <c r="L41735" s="172"/>
    </row>
    <row r="41736" spans="7:12" x14ac:dyDescent="0.15">
      <c r="G41736"/>
      <c r="H41736"/>
      <c r="I41736"/>
      <c r="J41736"/>
      <c r="K41736"/>
      <c r="L41736" s="172"/>
    </row>
    <row r="41737" spans="7:12" x14ac:dyDescent="0.15">
      <c r="G41737"/>
      <c r="H41737"/>
      <c r="I41737"/>
      <c r="J41737"/>
      <c r="K41737"/>
      <c r="L41737" s="172"/>
    </row>
    <row r="41738" spans="7:12" x14ac:dyDescent="0.15">
      <c r="G41738"/>
      <c r="H41738"/>
      <c r="I41738"/>
      <c r="J41738"/>
      <c r="K41738"/>
      <c r="L41738" s="172"/>
    </row>
    <row r="41739" spans="7:12" x14ac:dyDescent="0.15">
      <c r="G41739"/>
      <c r="H41739"/>
      <c r="I41739"/>
      <c r="J41739"/>
      <c r="K41739"/>
      <c r="L41739" s="172"/>
    </row>
    <row r="41740" spans="7:12" x14ac:dyDescent="0.15">
      <c r="G41740"/>
      <c r="H41740"/>
      <c r="I41740"/>
      <c r="J41740"/>
      <c r="K41740"/>
      <c r="L41740" s="172"/>
    </row>
    <row r="41741" spans="7:12" x14ac:dyDescent="0.15">
      <c r="G41741"/>
      <c r="H41741"/>
      <c r="I41741"/>
      <c r="J41741"/>
      <c r="K41741"/>
      <c r="L41741" s="172"/>
    </row>
    <row r="41742" spans="7:12" x14ac:dyDescent="0.15">
      <c r="G41742"/>
      <c r="H41742"/>
      <c r="I41742"/>
      <c r="J41742"/>
      <c r="K41742"/>
      <c r="L41742" s="172"/>
    </row>
    <row r="41743" spans="7:12" x14ac:dyDescent="0.15">
      <c r="G41743"/>
      <c r="H41743"/>
      <c r="I41743"/>
      <c r="J41743"/>
      <c r="K41743"/>
      <c r="L41743" s="172"/>
    </row>
    <row r="41744" spans="7:12" x14ac:dyDescent="0.15">
      <c r="G41744"/>
      <c r="H41744"/>
      <c r="I41744"/>
      <c r="J41744"/>
      <c r="K41744"/>
      <c r="L41744" s="172"/>
    </row>
    <row r="41745" spans="7:12" x14ac:dyDescent="0.15">
      <c r="G41745"/>
      <c r="H41745"/>
      <c r="I41745"/>
      <c r="J41745"/>
      <c r="K41745"/>
      <c r="L41745" s="172"/>
    </row>
    <row r="41746" spans="7:12" x14ac:dyDescent="0.15">
      <c r="G41746"/>
      <c r="H41746"/>
      <c r="I41746"/>
      <c r="J41746"/>
      <c r="K41746"/>
      <c r="L41746" s="172"/>
    </row>
    <row r="41747" spans="7:12" x14ac:dyDescent="0.15">
      <c r="G41747"/>
      <c r="H41747"/>
      <c r="I41747"/>
      <c r="J41747"/>
      <c r="K41747"/>
      <c r="L41747" s="172"/>
    </row>
    <row r="41748" spans="7:12" x14ac:dyDescent="0.15">
      <c r="G41748"/>
      <c r="H41748"/>
      <c r="I41748"/>
      <c r="J41748"/>
      <c r="K41748"/>
      <c r="L41748" s="172"/>
    </row>
    <row r="41749" spans="7:12" x14ac:dyDescent="0.15">
      <c r="G41749"/>
      <c r="H41749"/>
      <c r="I41749"/>
      <c r="J41749"/>
      <c r="K41749"/>
      <c r="L41749" s="172"/>
    </row>
    <row r="41750" spans="7:12" x14ac:dyDescent="0.15">
      <c r="G41750"/>
      <c r="H41750"/>
      <c r="I41750"/>
      <c r="J41750"/>
      <c r="K41750"/>
      <c r="L41750" s="172"/>
    </row>
    <row r="41751" spans="7:12" x14ac:dyDescent="0.15">
      <c r="G41751"/>
      <c r="H41751"/>
      <c r="I41751"/>
      <c r="J41751"/>
      <c r="K41751"/>
      <c r="L41751" s="172"/>
    </row>
    <row r="41752" spans="7:12" x14ac:dyDescent="0.15">
      <c r="G41752"/>
      <c r="H41752"/>
      <c r="I41752"/>
      <c r="J41752"/>
      <c r="K41752"/>
      <c r="L41752" s="172"/>
    </row>
    <row r="41753" spans="7:12" x14ac:dyDescent="0.15">
      <c r="G41753"/>
      <c r="H41753"/>
      <c r="I41753"/>
      <c r="J41753"/>
      <c r="K41753"/>
      <c r="L41753" s="172"/>
    </row>
    <row r="41754" spans="7:12" x14ac:dyDescent="0.15">
      <c r="G41754"/>
      <c r="H41754"/>
      <c r="I41754"/>
      <c r="J41754"/>
      <c r="K41754"/>
      <c r="L41754" s="172"/>
    </row>
    <row r="41755" spans="7:12" x14ac:dyDescent="0.15">
      <c r="G41755"/>
      <c r="H41755"/>
      <c r="I41755"/>
      <c r="J41755"/>
      <c r="K41755"/>
      <c r="L41755" s="172"/>
    </row>
    <row r="41756" spans="7:12" x14ac:dyDescent="0.15">
      <c r="G41756"/>
      <c r="H41756"/>
      <c r="I41756"/>
      <c r="J41756"/>
      <c r="K41756"/>
      <c r="L41756" s="172"/>
    </row>
    <row r="41757" spans="7:12" x14ac:dyDescent="0.15">
      <c r="G41757"/>
      <c r="H41757"/>
      <c r="I41757"/>
      <c r="J41757"/>
      <c r="K41757"/>
      <c r="L41757" s="172"/>
    </row>
    <row r="41758" spans="7:12" x14ac:dyDescent="0.15">
      <c r="G41758"/>
      <c r="H41758"/>
      <c r="I41758"/>
      <c r="J41758"/>
      <c r="K41758"/>
      <c r="L41758" s="172"/>
    </row>
    <row r="41759" spans="7:12" x14ac:dyDescent="0.15">
      <c r="G41759"/>
      <c r="H41759"/>
      <c r="I41759"/>
      <c r="J41759"/>
      <c r="K41759"/>
      <c r="L41759" s="172"/>
    </row>
    <row r="41760" spans="7:12" x14ac:dyDescent="0.15">
      <c r="G41760"/>
      <c r="H41760"/>
      <c r="I41760"/>
      <c r="J41760"/>
      <c r="K41760"/>
      <c r="L41760" s="172"/>
    </row>
    <row r="41761" spans="7:12" x14ac:dyDescent="0.15">
      <c r="G41761"/>
      <c r="H41761"/>
      <c r="I41761"/>
      <c r="J41761"/>
      <c r="K41761"/>
      <c r="L41761" s="172"/>
    </row>
    <row r="41762" spans="7:12" x14ac:dyDescent="0.15">
      <c r="G41762"/>
      <c r="H41762"/>
      <c r="I41762"/>
      <c r="J41762"/>
      <c r="K41762"/>
      <c r="L41762" s="172"/>
    </row>
    <row r="41763" spans="7:12" x14ac:dyDescent="0.15">
      <c r="G41763"/>
      <c r="H41763"/>
      <c r="I41763"/>
      <c r="J41763"/>
      <c r="K41763"/>
      <c r="L41763" s="172"/>
    </row>
    <row r="41764" spans="7:12" x14ac:dyDescent="0.15">
      <c r="G41764"/>
      <c r="H41764"/>
      <c r="I41764"/>
      <c r="J41764"/>
      <c r="K41764"/>
      <c r="L41764" s="172"/>
    </row>
    <row r="41765" spans="7:12" x14ac:dyDescent="0.15">
      <c r="G41765"/>
      <c r="H41765"/>
      <c r="I41765"/>
      <c r="J41765"/>
      <c r="K41765"/>
      <c r="L41765" s="172"/>
    </row>
    <row r="41766" spans="7:12" x14ac:dyDescent="0.15">
      <c r="G41766"/>
      <c r="H41766"/>
      <c r="I41766"/>
      <c r="J41766"/>
      <c r="K41766"/>
      <c r="L41766" s="172"/>
    </row>
    <row r="41767" spans="7:12" x14ac:dyDescent="0.15">
      <c r="G41767"/>
      <c r="H41767"/>
      <c r="I41767"/>
      <c r="J41767"/>
      <c r="K41767"/>
      <c r="L41767" s="172"/>
    </row>
    <row r="41768" spans="7:12" x14ac:dyDescent="0.15">
      <c r="G41768"/>
      <c r="H41768"/>
      <c r="I41768"/>
      <c r="J41768"/>
      <c r="K41768"/>
      <c r="L41768" s="172"/>
    </row>
    <row r="41769" spans="7:12" x14ac:dyDescent="0.15">
      <c r="G41769"/>
      <c r="H41769"/>
      <c r="I41769"/>
      <c r="J41769"/>
      <c r="K41769"/>
      <c r="L41769" s="172"/>
    </row>
    <row r="41770" spans="7:12" x14ac:dyDescent="0.15">
      <c r="G41770"/>
      <c r="H41770"/>
      <c r="I41770"/>
      <c r="J41770"/>
      <c r="K41770"/>
      <c r="L41770" s="172"/>
    </row>
    <row r="41771" spans="7:12" x14ac:dyDescent="0.15">
      <c r="G41771"/>
      <c r="H41771"/>
      <c r="I41771"/>
      <c r="J41771"/>
      <c r="K41771"/>
      <c r="L41771" s="172"/>
    </row>
    <row r="41772" spans="7:12" x14ac:dyDescent="0.15">
      <c r="G41772"/>
      <c r="H41772"/>
      <c r="I41772"/>
      <c r="J41772"/>
      <c r="K41772"/>
      <c r="L41772" s="172"/>
    </row>
    <row r="41773" spans="7:12" x14ac:dyDescent="0.15">
      <c r="G41773"/>
      <c r="H41773"/>
      <c r="I41773"/>
      <c r="J41773"/>
      <c r="K41773"/>
      <c r="L41773" s="172"/>
    </row>
    <row r="41774" spans="7:12" x14ac:dyDescent="0.15">
      <c r="G41774"/>
      <c r="H41774"/>
      <c r="I41774"/>
      <c r="J41774"/>
      <c r="K41774"/>
      <c r="L41774" s="172"/>
    </row>
    <row r="41775" spans="7:12" x14ac:dyDescent="0.15">
      <c r="G41775"/>
      <c r="H41775"/>
      <c r="I41775"/>
      <c r="J41775"/>
      <c r="K41775"/>
      <c r="L41775" s="172"/>
    </row>
    <row r="41776" spans="7:12" x14ac:dyDescent="0.15">
      <c r="G41776"/>
      <c r="H41776"/>
      <c r="I41776"/>
      <c r="J41776"/>
      <c r="K41776"/>
      <c r="L41776" s="172"/>
    </row>
    <row r="41777" spans="7:12" x14ac:dyDescent="0.15">
      <c r="G41777"/>
      <c r="H41777"/>
      <c r="I41777"/>
      <c r="J41777"/>
      <c r="K41777"/>
      <c r="L41777" s="172"/>
    </row>
    <row r="41778" spans="7:12" x14ac:dyDescent="0.15">
      <c r="G41778"/>
      <c r="H41778"/>
      <c r="I41778"/>
      <c r="J41778"/>
      <c r="K41778"/>
      <c r="L41778" s="172"/>
    </row>
    <row r="41779" spans="7:12" x14ac:dyDescent="0.15">
      <c r="G41779"/>
      <c r="H41779"/>
      <c r="I41779"/>
      <c r="J41779"/>
      <c r="K41779"/>
      <c r="L41779" s="172"/>
    </row>
    <row r="41780" spans="7:12" x14ac:dyDescent="0.15">
      <c r="G41780"/>
      <c r="H41780"/>
      <c r="I41780"/>
      <c r="J41780"/>
      <c r="K41780"/>
      <c r="L41780" s="172"/>
    </row>
    <row r="41781" spans="7:12" x14ac:dyDescent="0.15">
      <c r="G41781"/>
      <c r="H41781"/>
      <c r="I41781"/>
      <c r="J41781"/>
      <c r="K41781"/>
      <c r="L41781" s="172"/>
    </row>
    <row r="41782" spans="7:12" x14ac:dyDescent="0.15">
      <c r="G41782"/>
      <c r="H41782"/>
      <c r="I41782"/>
      <c r="J41782"/>
      <c r="K41782"/>
      <c r="L41782" s="172"/>
    </row>
    <row r="41783" spans="7:12" x14ac:dyDescent="0.15">
      <c r="G41783"/>
      <c r="H41783"/>
      <c r="I41783"/>
      <c r="J41783"/>
      <c r="K41783"/>
      <c r="L41783" s="172"/>
    </row>
    <row r="41784" spans="7:12" x14ac:dyDescent="0.15">
      <c r="G41784"/>
      <c r="H41784"/>
      <c r="I41784"/>
      <c r="J41784"/>
      <c r="K41784"/>
      <c r="L41784" s="172"/>
    </row>
    <row r="41785" spans="7:12" x14ac:dyDescent="0.15">
      <c r="G41785"/>
      <c r="H41785"/>
      <c r="I41785"/>
      <c r="J41785"/>
      <c r="K41785"/>
      <c r="L41785" s="172"/>
    </row>
    <row r="41786" spans="7:12" x14ac:dyDescent="0.15">
      <c r="G41786"/>
      <c r="H41786"/>
      <c r="I41786"/>
      <c r="J41786"/>
      <c r="K41786"/>
      <c r="L41786" s="172"/>
    </row>
    <row r="41787" spans="7:12" x14ac:dyDescent="0.15">
      <c r="G41787"/>
      <c r="H41787"/>
      <c r="I41787"/>
      <c r="J41787"/>
      <c r="K41787"/>
      <c r="L41787" s="172"/>
    </row>
    <row r="41788" spans="7:12" x14ac:dyDescent="0.15">
      <c r="G41788"/>
      <c r="H41788"/>
      <c r="I41788"/>
      <c r="J41788"/>
      <c r="K41788"/>
      <c r="L41788" s="172"/>
    </row>
    <row r="41789" spans="7:12" x14ac:dyDescent="0.15">
      <c r="G41789"/>
      <c r="H41789"/>
      <c r="I41789"/>
      <c r="J41789"/>
      <c r="K41789"/>
      <c r="L41789" s="172"/>
    </row>
    <row r="41790" spans="7:12" x14ac:dyDescent="0.15">
      <c r="G41790"/>
      <c r="H41790"/>
      <c r="I41790"/>
      <c r="J41790"/>
      <c r="K41790"/>
      <c r="L41790" s="172"/>
    </row>
    <row r="41791" spans="7:12" x14ac:dyDescent="0.15">
      <c r="G41791"/>
      <c r="H41791"/>
      <c r="I41791"/>
      <c r="J41791"/>
      <c r="K41791"/>
      <c r="L41791" s="172"/>
    </row>
    <row r="41792" spans="7:12" x14ac:dyDescent="0.15">
      <c r="G41792"/>
      <c r="H41792"/>
      <c r="I41792"/>
      <c r="J41792"/>
      <c r="K41792"/>
      <c r="L41792" s="172"/>
    </row>
    <row r="41793" spans="7:12" x14ac:dyDescent="0.15">
      <c r="G41793"/>
      <c r="H41793"/>
      <c r="I41793"/>
      <c r="J41793"/>
      <c r="K41793"/>
      <c r="L41793" s="172"/>
    </row>
    <row r="41794" spans="7:12" x14ac:dyDescent="0.15">
      <c r="G41794"/>
      <c r="H41794"/>
      <c r="I41794"/>
      <c r="J41794"/>
      <c r="K41794"/>
      <c r="L41794" s="172"/>
    </row>
    <row r="41795" spans="7:12" x14ac:dyDescent="0.15">
      <c r="G41795"/>
      <c r="H41795"/>
      <c r="I41795"/>
      <c r="J41795"/>
      <c r="K41795"/>
      <c r="L41795" s="172"/>
    </row>
    <row r="41796" spans="7:12" x14ac:dyDescent="0.15">
      <c r="G41796"/>
      <c r="H41796"/>
      <c r="I41796"/>
      <c r="J41796"/>
      <c r="K41796"/>
      <c r="L41796" s="172"/>
    </row>
    <row r="41797" spans="7:12" x14ac:dyDescent="0.15">
      <c r="G41797"/>
      <c r="H41797"/>
      <c r="I41797"/>
      <c r="J41797"/>
      <c r="K41797"/>
      <c r="L41797" s="172"/>
    </row>
    <row r="41798" spans="7:12" x14ac:dyDescent="0.15">
      <c r="G41798"/>
      <c r="H41798"/>
      <c r="I41798"/>
      <c r="J41798"/>
      <c r="K41798"/>
      <c r="L41798" s="172"/>
    </row>
    <row r="41799" spans="7:12" x14ac:dyDescent="0.15">
      <c r="G41799"/>
      <c r="H41799"/>
      <c r="I41799"/>
      <c r="J41799"/>
      <c r="K41799"/>
      <c r="L41799" s="172"/>
    </row>
    <row r="41800" spans="7:12" x14ac:dyDescent="0.15">
      <c r="G41800"/>
      <c r="H41800"/>
      <c r="I41800"/>
      <c r="J41800"/>
      <c r="K41800"/>
      <c r="L41800" s="172"/>
    </row>
    <row r="41801" spans="7:12" x14ac:dyDescent="0.15">
      <c r="G41801"/>
      <c r="H41801"/>
      <c r="I41801"/>
      <c r="J41801"/>
      <c r="K41801"/>
      <c r="L41801" s="172"/>
    </row>
    <row r="41802" spans="7:12" x14ac:dyDescent="0.15">
      <c r="G41802"/>
      <c r="H41802"/>
      <c r="I41802"/>
      <c r="J41802"/>
      <c r="K41802"/>
      <c r="L41802" s="172"/>
    </row>
    <row r="41803" spans="7:12" x14ac:dyDescent="0.15">
      <c r="G41803"/>
      <c r="H41803"/>
      <c r="I41803"/>
      <c r="J41803"/>
      <c r="K41803"/>
      <c r="L41803" s="172"/>
    </row>
    <row r="41804" spans="7:12" x14ac:dyDescent="0.15">
      <c r="G41804"/>
      <c r="H41804"/>
      <c r="I41804"/>
      <c r="J41804"/>
      <c r="K41804"/>
      <c r="L41804" s="172"/>
    </row>
    <row r="41805" spans="7:12" x14ac:dyDescent="0.15">
      <c r="G41805"/>
      <c r="H41805"/>
      <c r="I41805"/>
      <c r="J41805"/>
      <c r="K41805"/>
      <c r="L41805" s="172"/>
    </row>
    <row r="41806" spans="7:12" x14ac:dyDescent="0.15">
      <c r="G41806"/>
      <c r="H41806"/>
      <c r="I41806"/>
      <c r="J41806"/>
      <c r="K41806"/>
      <c r="L41806" s="172"/>
    </row>
    <row r="41807" spans="7:12" x14ac:dyDescent="0.15">
      <c r="G41807"/>
      <c r="H41807"/>
      <c r="I41807"/>
      <c r="J41807"/>
      <c r="K41807"/>
      <c r="L41807" s="172"/>
    </row>
    <row r="41808" spans="7:12" x14ac:dyDescent="0.15">
      <c r="G41808"/>
      <c r="H41808"/>
      <c r="I41808"/>
      <c r="J41808"/>
      <c r="K41808"/>
      <c r="L41808" s="172"/>
    </row>
    <row r="41809" spans="7:12" x14ac:dyDescent="0.15">
      <c r="G41809"/>
      <c r="H41809"/>
      <c r="I41809"/>
      <c r="J41809"/>
      <c r="K41809"/>
      <c r="L41809" s="172"/>
    </row>
    <row r="41810" spans="7:12" x14ac:dyDescent="0.15">
      <c r="G41810"/>
      <c r="H41810"/>
      <c r="I41810"/>
      <c r="J41810"/>
      <c r="K41810"/>
      <c r="L41810" s="172"/>
    </row>
    <row r="41811" spans="7:12" x14ac:dyDescent="0.15">
      <c r="G41811"/>
      <c r="H41811"/>
      <c r="I41811"/>
      <c r="J41811"/>
      <c r="K41811"/>
      <c r="L41811" s="172"/>
    </row>
    <row r="41812" spans="7:12" x14ac:dyDescent="0.15">
      <c r="G41812"/>
      <c r="H41812"/>
      <c r="I41812"/>
      <c r="J41812"/>
      <c r="K41812"/>
      <c r="L41812" s="172"/>
    </row>
    <row r="41813" spans="7:12" x14ac:dyDescent="0.15">
      <c r="G41813"/>
      <c r="H41813"/>
      <c r="I41813"/>
      <c r="J41813"/>
      <c r="K41813"/>
      <c r="L41813" s="172"/>
    </row>
    <row r="41814" spans="7:12" x14ac:dyDescent="0.15">
      <c r="G41814"/>
      <c r="H41814"/>
      <c r="I41814"/>
      <c r="J41814"/>
      <c r="K41814"/>
      <c r="L41814" s="172"/>
    </row>
    <row r="41815" spans="7:12" x14ac:dyDescent="0.15">
      <c r="G41815"/>
      <c r="H41815"/>
      <c r="I41815"/>
      <c r="J41815"/>
      <c r="K41815"/>
      <c r="L41815" s="172"/>
    </row>
    <row r="41816" spans="7:12" x14ac:dyDescent="0.15">
      <c r="G41816"/>
      <c r="H41816"/>
      <c r="I41816"/>
      <c r="J41816"/>
      <c r="K41816"/>
      <c r="L41816" s="172"/>
    </row>
    <row r="41817" spans="7:12" x14ac:dyDescent="0.15">
      <c r="G41817"/>
      <c r="H41817"/>
      <c r="I41817"/>
      <c r="J41817"/>
      <c r="K41817"/>
      <c r="L41817" s="172"/>
    </row>
    <row r="41818" spans="7:12" x14ac:dyDescent="0.15">
      <c r="G41818"/>
      <c r="H41818"/>
      <c r="I41818"/>
      <c r="J41818"/>
      <c r="K41818"/>
      <c r="L41818" s="172"/>
    </row>
    <row r="41819" spans="7:12" x14ac:dyDescent="0.15">
      <c r="G41819"/>
      <c r="H41819"/>
      <c r="I41819"/>
      <c r="J41819"/>
      <c r="K41819"/>
      <c r="L41819" s="172"/>
    </row>
    <row r="41820" spans="7:12" x14ac:dyDescent="0.15">
      <c r="G41820"/>
      <c r="H41820"/>
      <c r="I41820"/>
      <c r="J41820"/>
      <c r="K41820"/>
      <c r="L41820" s="172"/>
    </row>
    <row r="41821" spans="7:12" x14ac:dyDescent="0.15">
      <c r="G41821"/>
      <c r="H41821"/>
      <c r="I41821"/>
      <c r="J41821"/>
      <c r="K41821"/>
      <c r="L41821" s="172"/>
    </row>
    <row r="41822" spans="7:12" x14ac:dyDescent="0.15">
      <c r="G41822"/>
      <c r="H41822"/>
      <c r="I41822"/>
      <c r="J41822"/>
      <c r="K41822"/>
      <c r="L41822" s="172"/>
    </row>
    <row r="41823" spans="7:12" x14ac:dyDescent="0.15">
      <c r="G41823"/>
      <c r="H41823"/>
      <c r="I41823"/>
      <c r="J41823"/>
      <c r="K41823"/>
      <c r="L41823" s="172"/>
    </row>
    <row r="41824" spans="7:12" x14ac:dyDescent="0.15">
      <c r="G41824"/>
      <c r="H41824"/>
      <c r="I41824"/>
      <c r="J41824"/>
      <c r="K41824"/>
      <c r="L41824" s="172"/>
    </row>
    <row r="41825" spans="7:12" x14ac:dyDescent="0.15">
      <c r="G41825"/>
      <c r="H41825"/>
      <c r="I41825"/>
      <c r="J41825"/>
      <c r="K41825"/>
      <c r="L41825" s="172"/>
    </row>
    <row r="41826" spans="7:12" x14ac:dyDescent="0.15">
      <c r="G41826"/>
      <c r="H41826"/>
      <c r="I41826"/>
      <c r="J41826"/>
      <c r="K41826"/>
      <c r="L41826" s="172"/>
    </row>
    <row r="41827" spans="7:12" x14ac:dyDescent="0.15">
      <c r="G41827"/>
      <c r="H41827"/>
      <c r="I41827"/>
      <c r="J41827"/>
      <c r="K41827"/>
      <c r="L41827" s="172"/>
    </row>
    <row r="41828" spans="7:12" x14ac:dyDescent="0.15">
      <c r="G41828"/>
      <c r="H41828"/>
      <c r="I41828"/>
      <c r="J41828"/>
      <c r="K41828"/>
      <c r="L41828" s="172"/>
    </row>
    <row r="41829" spans="7:12" x14ac:dyDescent="0.15">
      <c r="G41829"/>
      <c r="H41829"/>
      <c r="I41829"/>
      <c r="J41829"/>
      <c r="K41829"/>
      <c r="L41829" s="172"/>
    </row>
    <row r="41830" spans="7:12" x14ac:dyDescent="0.15">
      <c r="G41830"/>
      <c r="H41830"/>
      <c r="I41830"/>
      <c r="J41830"/>
      <c r="K41830"/>
      <c r="L41830" s="172"/>
    </row>
    <row r="41831" spans="7:12" x14ac:dyDescent="0.15">
      <c r="G41831"/>
      <c r="H41831"/>
      <c r="I41831"/>
      <c r="J41831"/>
      <c r="K41831"/>
      <c r="L41831" s="172"/>
    </row>
    <row r="41832" spans="7:12" x14ac:dyDescent="0.15">
      <c r="G41832"/>
      <c r="H41832"/>
      <c r="I41832"/>
      <c r="J41832"/>
      <c r="K41832"/>
      <c r="L41832" s="172"/>
    </row>
    <row r="41833" spans="7:12" x14ac:dyDescent="0.15">
      <c r="G41833"/>
      <c r="H41833"/>
      <c r="I41833"/>
      <c r="J41833"/>
      <c r="K41833"/>
      <c r="L41833" s="172"/>
    </row>
    <row r="41834" spans="7:12" x14ac:dyDescent="0.15">
      <c r="G41834"/>
      <c r="H41834"/>
      <c r="I41834"/>
      <c r="J41834"/>
      <c r="K41834"/>
      <c r="L41834" s="172"/>
    </row>
    <row r="41835" spans="7:12" x14ac:dyDescent="0.15">
      <c r="G41835"/>
      <c r="H41835"/>
      <c r="I41835"/>
      <c r="J41835"/>
      <c r="K41835"/>
      <c r="L41835" s="172"/>
    </row>
    <row r="41836" spans="7:12" x14ac:dyDescent="0.15">
      <c r="G41836"/>
      <c r="H41836"/>
      <c r="I41836"/>
      <c r="J41836"/>
      <c r="K41836"/>
      <c r="L41836" s="172"/>
    </row>
    <row r="41837" spans="7:12" x14ac:dyDescent="0.15">
      <c r="G41837"/>
      <c r="H41837"/>
      <c r="I41837"/>
      <c r="J41837"/>
      <c r="K41837"/>
      <c r="L41837" s="172"/>
    </row>
    <row r="41838" spans="7:12" x14ac:dyDescent="0.15">
      <c r="G41838"/>
      <c r="H41838"/>
      <c r="I41838"/>
      <c r="J41838"/>
      <c r="K41838"/>
      <c r="L41838" s="172"/>
    </row>
    <row r="41839" spans="7:12" x14ac:dyDescent="0.15">
      <c r="G41839"/>
      <c r="H41839"/>
      <c r="I41839"/>
      <c r="J41839"/>
      <c r="K41839"/>
      <c r="L41839" s="172"/>
    </row>
    <row r="41840" spans="7:12" x14ac:dyDescent="0.15">
      <c r="G41840"/>
      <c r="H41840"/>
      <c r="I41840"/>
      <c r="J41840"/>
      <c r="K41840"/>
      <c r="L41840" s="172"/>
    </row>
    <row r="41841" spans="7:12" x14ac:dyDescent="0.15">
      <c r="G41841"/>
      <c r="H41841"/>
      <c r="I41841"/>
      <c r="J41841"/>
      <c r="K41841"/>
      <c r="L41841" s="172"/>
    </row>
    <row r="41842" spans="7:12" x14ac:dyDescent="0.15">
      <c r="G41842"/>
      <c r="H41842"/>
      <c r="I41842"/>
      <c r="J41842"/>
      <c r="K41842"/>
      <c r="L41842" s="172"/>
    </row>
    <row r="41843" spans="7:12" x14ac:dyDescent="0.15">
      <c r="G41843"/>
      <c r="H41843"/>
      <c r="I41843"/>
      <c r="J41843"/>
      <c r="K41843"/>
      <c r="L41843" s="172"/>
    </row>
    <row r="41844" spans="7:12" x14ac:dyDescent="0.15">
      <c r="G41844"/>
      <c r="H41844"/>
      <c r="I41844"/>
      <c r="J41844"/>
      <c r="K41844"/>
      <c r="L41844" s="172"/>
    </row>
    <row r="41845" spans="7:12" x14ac:dyDescent="0.15">
      <c r="G41845"/>
      <c r="H41845"/>
      <c r="I41845"/>
      <c r="J41845"/>
      <c r="K41845"/>
      <c r="L41845" s="172"/>
    </row>
    <row r="41846" spans="7:12" x14ac:dyDescent="0.15">
      <c r="G41846"/>
      <c r="H41846"/>
      <c r="I41846"/>
      <c r="J41846"/>
      <c r="K41846"/>
      <c r="L41846" s="172"/>
    </row>
    <row r="41847" spans="7:12" x14ac:dyDescent="0.15">
      <c r="G41847"/>
      <c r="H41847"/>
      <c r="I41847"/>
      <c r="J41847"/>
      <c r="K41847"/>
      <c r="L41847" s="172"/>
    </row>
    <row r="41848" spans="7:12" x14ac:dyDescent="0.15">
      <c r="G41848"/>
      <c r="H41848"/>
      <c r="I41848"/>
      <c r="J41848"/>
      <c r="K41848"/>
      <c r="L41848" s="172"/>
    </row>
    <row r="41849" spans="7:12" x14ac:dyDescent="0.15">
      <c r="G41849"/>
      <c r="H41849"/>
      <c r="I41849"/>
      <c r="J41849"/>
      <c r="K41849"/>
      <c r="L41849" s="172"/>
    </row>
    <row r="41850" spans="7:12" x14ac:dyDescent="0.15">
      <c r="G41850"/>
      <c r="H41850"/>
      <c r="I41850"/>
      <c r="J41850"/>
      <c r="K41850"/>
      <c r="L41850" s="172"/>
    </row>
    <row r="41851" spans="7:12" x14ac:dyDescent="0.15">
      <c r="G41851"/>
      <c r="H41851"/>
      <c r="I41851"/>
      <c r="J41851"/>
      <c r="K41851"/>
      <c r="L41851" s="172"/>
    </row>
    <row r="41852" spans="7:12" x14ac:dyDescent="0.15">
      <c r="G41852"/>
      <c r="H41852"/>
      <c r="I41852"/>
      <c r="J41852"/>
      <c r="K41852"/>
      <c r="L41852" s="172"/>
    </row>
    <row r="41853" spans="7:12" x14ac:dyDescent="0.15">
      <c r="G41853"/>
      <c r="H41853"/>
      <c r="I41853"/>
      <c r="J41853"/>
      <c r="K41853"/>
      <c r="L41853" s="172"/>
    </row>
    <row r="41854" spans="7:12" x14ac:dyDescent="0.15">
      <c r="G41854"/>
      <c r="H41854"/>
      <c r="I41854"/>
      <c r="J41854"/>
      <c r="K41854"/>
      <c r="L41854" s="172"/>
    </row>
    <row r="41855" spans="7:12" x14ac:dyDescent="0.15">
      <c r="G41855"/>
      <c r="H41855"/>
      <c r="I41855"/>
      <c r="J41855"/>
      <c r="K41855"/>
      <c r="L41855" s="172"/>
    </row>
    <row r="41856" spans="7:12" x14ac:dyDescent="0.15">
      <c r="G41856"/>
      <c r="H41856"/>
      <c r="I41856"/>
      <c r="J41856"/>
      <c r="K41856"/>
      <c r="L41856" s="172"/>
    </row>
    <row r="41857" spans="7:12" x14ac:dyDescent="0.15">
      <c r="G41857"/>
      <c r="H41857"/>
      <c r="I41857"/>
      <c r="J41857"/>
      <c r="K41857"/>
      <c r="L41857" s="172"/>
    </row>
    <row r="41858" spans="7:12" x14ac:dyDescent="0.15">
      <c r="G41858"/>
      <c r="H41858"/>
      <c r="I41858"/>
      <c r="J41858"/>
      <c r="K41858"/>
      <c r="L41858" s="172"/>
    </row>
    <row r="41859" spans="7:12" x14ac:dyDescent="0.15">
      <c r="G41859"/>
      <c r="H41859"/>
      <c r="I41859"/>
      <c r="J41859"/>
      <c r="K41859"/>
      <c r="L41859" s="172"/>
    </row>
    <row r="41860" spans="7:12" x14ac:dyDescent="0.15">
      <c r="G41860"/>
      <c r="H41860"/>
      <c r="I41860"/>
      <c r="J41860"/>
      <c r="K41860"/>
      <c r="L41860" s="172"/>
    </row>
    <row r="41861" spans="7:12" x14ac:dyDescent="0.15">
      <c r="G41861"/>
      <c r="H41861"/>
      <c r="I41861"/>
      <c r="J41861"/>
      <c r="K41861"/>
      <c r="L41861" s="172"/>
    </row>
    <row r="41862" spans="7:12" x14ac:dyDescent="0.15">
      <c r="G41862"/>
      <c r="H41862"/>
      <c r="I41862"/>
      <c r="J41862"/>
      <c r="K41862"/>
      <c r="L41862" s="172"/>
    </row>
    <row r="41863" spans="7:12" x14ac:dyDescent="0.15">
      <c r="G41863"/>
      <c r="H41863"/>
      <c r="I41863"/>
      <c r="J41863"/>
      <c r="K41863"/>
      <c r="L41863" s="172"/>
    </row>
    <row r="41864" spans="7:12" x14ac:dyDescent="0.15">
      <c r="G41864"/>
      <c r="H41864"/>
      <c r="I41864"/>
      <c r="J41864"/>
      <c r="K41864"/>
      <c r="L41864" s="172"/>
    </row>
    <row r="41865" spans="7:12" x14ac:dyDescent="0.15">
      <c r="G41865"/>
      <c r="H41865"/>
      <c r="I41865"/>
      <c r="J41865"/>
      <c r="K41865"/>
      <c r="L41865" s="172"/>
    </row>
    <row r="41866" spans="7:12" x14ac:dyDescent="0.15">
      <c r="G41866"/>
      <c r="H41866"/>
      <c r="I41866"/>
      <c r="J41866"/>
      <c r="K41866"/>
      <c r="L41866" s="172"/>
    </row>
    <row r="41867" spans="7:12" x14ac:dyDescent="0.15">
      <c r="G41867"/>
      <c r="H41867"/>
      <c r="I41867"/>
      <c r="J41867"/>
      <c r="K41867"/>
      <c r="L41867" s="172"/>
    </row>
    <row r="41868" spans="7:12" x14ac:dyDescent="0.15">
      <c r="G41868"/>
      <c r="H41868"/>
      <c r="I41868"/>
      <c r="J41868"/>
      <c r="K41868"/>
      <c r="L41868" s="172"/>
    </row>
    <row r="41869" spans="7:12" x14ac:dyDescent="0.15">
      <c r="G41869"/>
      <c r="H41869"/>
      <c r="I41869"/>
      <c r="J41869"/>
      <c r="K41869"/>
      <c r="L41869" s="172"/>
    </row>
    <row r="41870" spans="7:12" x14ac:dyDescent="0.15">
      <c r="G41870"/>
      <c r="H41870"/>
      <c r="I41870"/>
      <c r="J41870"/>
      <c r="K41870"/>
      <c r="L41870" s="172"/>
    </row>
    <row r="41871" spans="7:12" x14ac:dyDescent="0.15">
      <c r="G41871"/>
      <c r="H41871"/>
      <c r="I41871"/>
      <c r="J41871"/>
      <c r="K41871"/>
      <c r="L41871" s="172"/>
    </row>
    <row r="41872" spans="7:12" x14ac:dyDescent="0.15">
      <c r="G41872"/>
      <c r="H41872"/>
      <c r="I41872"/>
      <c r="J41872"/>
      <c r="K41872"/>
      <c r="L41872" s="172"/>
    </row>
    <row r="41873" spans="7:12" x14ac:dyDescent="0.15">
      <c r="G41873"/>
      <c r="H41873"/>
      <c r="I41873"/>
      <c r="J41873"/>
      <c r="K41873"/>
      <c r="L41873" s="172"/>
    </row>
    <row r="41874" spans="7:12" x14ac:dyDescent="0.15">
      <c r="G41874"/>
      <c r="H41874"/>
      <c r="I41874"/>
      <c r="J41874"/>
      <c r="K41874"/>
      <c r="L41874" s="172"/>
    </row>
    <row r="41875" spans="7:12" x14ac:dyDescent="0.15">
      <c r="G41875"/>
      <c r="H41875"/>
      <c r="I41875"/>
      <c r="J41875"/>
      <c r="K41875"/>
      <c r="L41875" s="172"/>
    </row>
    <row r="41876" spans="7:12" x14ac:dyDescent="0.15">
      <c r="G41876"/>
      <c r="H41876"/>
      <c r="I41876"/>
      <c r="J41876"/>
      <c r="K41876"/>
      <c r="L41876" s="172"/>
    </row>
    <row r="41877" spans="7:12" x14ac:dyDescent="0.15">
      <c r="G41877"/>
      <c r="H41877"/>
      <c r="I41877"/>
      <c r="J41877"/>
      <c r="K41877"/>
      <c r="L41877" s="172"/>
    </row>
    <row r="41878" spans="7:12" x14ac:dyDescent="0.15">
      <c r="G41878"/>
      <c r="H41878"/>
      <c r="I41878"/>
      <c r="J41878"/>
      <c r="K41878"/>
      <c r="L41878" s="172"/>
    </row>
    <row r="41879" spans="7:12" x14ac:dyDescent="0.15">
      <c r="G41879"/>
      <c r="H41879"/>
      <c r="I41879"/>
      <c r="J41879"/>
      <c r="K41879"/>
      <c r="L41879" s="172"/>
    </row>
    <row r="41880" spans="7:12" x14ac:dyDescent="0.15">
      <c r="G41880"/>
      <c r="H41880"/>
      <c r="I41880"/>
      <c r="J41880"/>
      <c r="K41880"/>
      <c r="L41880" s="172"/>
    </row>
    <row r="41881" spans="7:12" x14ac:dyDescent="0.15">
      <c r="G41881"/>
      <c r="H41881"/>
      <c r="I41881"/>
      <c r="J41881"/>
      <c r="K41881"/>
      <c r="L41881" s="172"/>
    </row>
    <row r="41882" spans="7:12" x14ac:dyDescent="0.15">
      <c r="G41882"/>
      <c r="H41882"/>
      <c r="I41882"/>
      <c r="J41882"/>
      <c r="K41882"/>
      <c r="L41882" s="172"/>
    </row>
    <row r="41883" spans="7:12" x14ac:dyDescent="0.15">
      <c r="G41883"/>
      <c r="H41883"/>
      <c r="I41883"/>
      <c r="J41883"/>
      <c r="K41883"/>
      <c r="L41883" s="172"/>
    </row>
    <row r="41884" spans="7:12" x14ac:dyDescent="0.15">
      <c r="G41884"/>
      <c r="H41884"/>
      <c r="I41884"/>
      <c r="J41884"/>
      <c r="K41884"/>
      <c r="L41884" s="172"/>
    </row>
    <row r="41885" spans="7:12" x14ac:dyDescent="0.15">
      <c r="G41885"/>
      <c r="H41885"/>
      <c r="I41885"/>
      <c r="J41885"/>
      <c r="K41885"/>
      <c r="L41885" s="172"/>
    </row>
    <row r="41886" spans="7:12" x14ac:dyDescent="0.15">
      <c r="G41886"/>
      <c r="H41886"/>
      <c r="I41886"/>
      <c r="J41886"/>
      <c r="K41886"/>
      <c r="L41886" s="172"/>
    </row>
    <row r="41887" spans="7:12" x14ac:dyDescent="0.15">
      <c r="G41887"/>
      <c r="H41887"/>
      <c r="I41887"/>
      <c r="J41887"/>
      <c r="K41887"/>
      <c r="L41887" s="172"/>
    </row>
    <row r="41888" spans="7:12" x14ac:dyDescent="0.15">
      <c r="G41888"/>
      <c r="H41888"/>
      <c r="I41888"/>
      <c r="J41888"/>
      <c r="K41888"/>
      <c r="L41888" s="172"/>
    </row>
    <row r="41889" spans="7:12" x14ac:dyDescent="0.15">
      <c r="G41889"/>
      <c r="H41889"/>
      <c r="I41889"/>
      <c r="J41889"/>
      <c r="K41889"/>
      <c r="L41889" s="172"/>
    </row>
    <row r="41890" spans="7:12" x14ac:dyDescent="0.15">
      <c r="G41890"/>
      <c r="H41890"/>
      <c r="I41890"/>
      <c r="J41890"/>
      <c r="K41890"/>
      <c r="L41890" s="172"/>
    </row>
    <row r="41891" spans="7:12" x14ac:dyDescent="0.15">
      <c r="G41891"/>
      <c r="H41891"/>
      <c r="I41891"/>
      <c r="J41891"/>
      <c r="K41891"/>
      <c r="L41891" s="172"/>
    </row>
    <row r="41892" spans="7:12" x14ac:dyDescent="0.15">
      <c r="G41892"/>
      <c r="H41892"/>
      <c r="I41892"/>
      <c r="J41892"/>
      <c r="K41892"/>
      <c r="L41892" s="172"/>
    </row>
    <row r="41893" spans="7:12" x14ac:dyDescent="0.15">
      <c r="G41893"/>
      <c r="H41893"/>
      <c r="I41893"/>
      <c r="J41893"/>
      <c r="K41893"/>
      <c r="L41893" s="172"/>
    </row>
    <row r="41894" spans="7:12" x14ac:dyDescent="0.15">
      <c r="G41894"/>
      <c r="H41894"/>
      <c r="I41894"/>
      <c r="J41894"/>
      <c r="K41894"/>
      <c r="L41894" s="172"/>
    </row>
    <row r="41895" spans="7:12" x14ac:dyDescent="0.15">
      <c r="G41895"/>
      <c r="H41895"/>
      <c r="I41895"/>
      <c r="J41895"/>
      <c r="K41895"/>
      <c r="L41895" s="172"/>
    </row>
    <row r="41896" spans="7:12" x14ac:dyDescent="0.15">
      <c r="G41896"/>
      <c r="H41896"/>
      <c r="I41896"/>
      <c r="J41896"/>
      <c r="K41896"/>
      <c r="L41896" s="172"/>
    </row>
    <row r="41897" spans="7:12" x14ac:dyDescent="0.15">
      <c r="G41897"/>
      <c r="H41897"/>
      <c r="I41897"/>
      <c r="J41897"/>
      <c r="K41897"/>
      <c r="L41897" s="172"/>
    </row>
    <row r="41898" spans="7:12" x14ac:dyDescent="0.15">
      <c r="G41898"/>
      <c r="H41898"/>
      <c r="I41898"/>
      <c r="J41898"/>
      <c r="K41898"/>
      <c r="L41898" s="172"/>
    </row>
    <row r="41899" spans="7:12" x14ac:dyDescent="0.15">
      <c r="G41899"/>
      <c r="H41899"/>
      <c r="I41899"/>
      <c r="J41899"/>
      <c r="K41899"/>
      <c r="L41899" s="172"/>
    </row>
    <row r="41900" spans="7:12" x14ac:dyDescent="0.15">
      <c r="G41900"/>
      <c r="H41900"/>
      <c r="I41900"/>
      <c r="J41900"/>
      <c r="K41900"/>
      <c r="L41900" s="172"/>
    </row>
    <row r="41901" spans="7:12" x14ac:dyDescent="0.15">
      <c r="G41901"/>
      <c r="H41901"/>
      <c r="I41901"/>
      <c r="J41901"/>
      <c r="K41901"/>
      <c r="L41901" s="172"/>
    </row>
    <row r="41902" spans="7:12" x14ac:dyDescent="0.15">
      <c r="G41902"/>
      <c r="H41902"/>
      <c r="I41902"/>
      <c r="J41902"/>
      <c r="K41902"/>
      <c r="L41902" s="172"/>
    </row>
    <row r="41903" spans="7:12" x14ac:dyDescent="0.15">
      <c r="G41903"/>
      <c r="H41903"/>
      <c r="I41903"/>
      <c r="J41903"/>
      <c r="K41903"/>
      <c r="L41903" s="172"/>
    </row>
    <row r="41904" spans="7:12" x14ac:dyDescent="0.15">
      <c r="G41904"/>
      <c r="H41904"/>
      <c r="I41904"/>
      <c r="J41904"/>
      <c r="K41904"/>
      <c r="L41904" s="172"/>
    </row>
    <row r="41905" spans="7:12" x14ac:dyDescent="0.15">
      <c r="G41905"/>
      <c r="H41905"/>
      <c r="I41905"/>
      <c r="J41905"/>
      <c r="K41905"/>
      <c r="L41905" s="172"/>
    </row>
    <row r="41906" spans="7:12" x14ac:dyDescent="0.15">
      <c r="G41906"/>
      <c r="H41906"/>
      <c r="I41906"/>
      <c r="J41906"/>
      <c r="K41906"/>
      <c r="L41906" s="172"/>
    </row>
    <row r="41907" spans="7:12" x14ac:dyDescent="0.15">
      <c r="G41907"/>
      <c r="H41907"/>
      <c r="I41907"/>
      <c r="J41907"/>
      <c r="K41907"/>
      <c r="L41907" s="172"/>
    </row>
    <row r="41908" spans="7:12" x14ac:dyDescent="0.15">
      <c r="G41908"/>
      <c r="H41908"/>
      <c r="I41908"/>
      <c r="J41908"/>
      <c r="K41908"/>
      <c r="L41908" s="172"/>
    </row>
    <row r="41909" spans="7:12" x14ac:dyDescent="0.15">
      <c r="G41909"/>
      <c r="H41909"/>
      <c r="I41909"/>
      <c r="J41909"/>
      <c r="K41909"/>
      <c r="L41909" s="172"/>
    </row>
    <row r="41910" spans="7:12" x14ac:dyDescent="0.15">
      <c r="G41910"/>
      <c r="H41910"/>
      <c r="I41910"/>
      <c r="J41910"/>
      <c r="K41910"/>
      <c r="L41910" s="172"/>
    </row>
    <row r="41911" spans="7:12" x14ac:dyDescent="0.15">
      <c r="G41911"/>
      <c r="H41911"/>
      <c r="I41911"/>
      <c r="J41911"/>
      <c r="K41911"/>
      <c r="L41911" s="172"/>
    </row>
    <row r="41912" spans="7:12" x14ac:dyDescent="0.15">
      <c r="G41912"/>
      <c r="H41912"/>
      <c r="I41912"/>
      <c r="J41912"/>
      <c r="K41912"/>
      <c r="L41912" s="172"/>
    </row>
    <row r="41913" spans="7:12" x14ac:dyDescent="0.15">
      <c r="G41913"/>
      <c r="H41913"/>
      <c r="I41913"/>
      <c r="J41913"/>
      <c r="K41913"/>
      <c r="L41913" s="172"/>
    </row>
    <row r="41914" spans="7:12" x14ac:dyDescent="0.15">
      <c r="G41914"/>
      <c r="H41914"/>
      <c r="I41914"/>
      <c r="J41914"/>
      <c r="K41914"/>
      <c r="L41914" s="172"/>
    </row>
    <row r="41915" spans="7:12" x14ac:dyDescent="0.15">
      <c r="G41915"/>
      <c r="H41915"/>
      <c r="I41915"/>
      <c r="J41915"/>
      <c r="K41915"/>
      <c r="L41915" s="172"/>
    </row>
    <row r="41916" spans="7:12" x14ac:dyDescent="0.15">
      <c r="G41916"/>
      <c r="H41916"/>
      <c r="I41916"/>
      <c r="J41916"/>
      <c r="K41916"/>
      <c r="L41916" s="172"/>
    </row>
    <row r="41917" spans="7:12" x14ac:dyDescent="0.15">
      <c r="G41917"/>
      <c r="H41917"/>
      <c r="I41917"/>
      <c r="J41917"/>
      <c r="K41917"/>
      <c r="L41917" s="172"/>
    </row>
    <row r="41918" spans="7:12" x14ac:dyDescent="0.15">
      <c r="G41918"/>
      <c r="H41918"/>
      <c r="I41918"/>
      <c r="J41918"/>
      <c r="K41918"/>
      <c r="L41918" s="172"/>
    </row>
    <row r="41919" spans="7:12" x14ac:dyDescent="0.15">
      <c r="G41919"/>
      <c r="H41919"/>
      <c r="I41919"/>
      <c r="J41919"/>
      <c r="K41919"/>
      <c r="L41919" s="172"/>
    </row>
    <row r="41920" spans="7:12" x14ac:dyDescent="0.15">
      <c r="G41920"/>
      <c r="H41920"/>
      <c r="I41920"/>
      <c r="J41920"/>
      <c r="K41920"/>
      <c r="L41920" s="172"/>
    </row>
    <row r="41921" spans="7:12" x14ac:dyDescent="0.15">
      <c r="G41921"/>
      <c r="H41921"/>
      <c r="I41921"/>
      <c r="J41921"/>
      <c r="K41921"/>
      <c r="L41921" s="172"/>
    </row>
    <row r="41922" spans="7:12" x14ac:dyDescent="0.15">
      <c r="G41922"/>
      <c r="H41922"/>
      <c r="I41922"/>
      <c r="J41922"/>
      <c r="K41922"/>
      <c r="L41922" s="172"/>
    </row>
    <row r="41923" spans="7:12" x14ac:dyDescent="0.15">
      <c r="G41923"/>
      <c r="H41923"/>
      <c r="I41923"/>
      <c r="J41923"/>
      <c r="K41923"/>
      <c r="L41923" s="172"/>
    </row>
    <row r="41924" spans="7:12" x14ac:dyDescent="0.15">
      <c r="G41924"/>
      <c r="H41924"/>
      <c r="I41924"/>
      <c r="J41924"/>
      <c r="K41924"/>
      <c r="L41924" s="172"/>
    </row>
    <row r="41925" spans="7:12" x14ac:dyDescent="0.15">
      <c r="G41925"/>
      <c r="H41925"/>
      <c r="I41925"/>
      <c r="J41925"/>
      <c r="K41925"/>
      <c r="L41925" s="172"/>
    </row>
    <row r="41926" spans="7:12" x14ac:dyDescent="0.15">
      <c r="G41926"/>
      <c r="H41926"/>
      <c r="I41926"/>
      <c r="J41926"/>
      <c r="K41926"/>
      <c r="L41926" s="172"/>
    </row>
    <row r="41927" spans="7:12" x14ac:dyDescent="0.15">
      <c r="G41927"/>
      <c r="H41927"/>
      <c r="I41927"/>
      <c r="J41927"/>
      <c r="K41927"/>
      <c r="L41927" s="172"/>
    </row>
    <row r="41928" spans="7:12" x14ac:dyDescent="0.15">
      <c r="G41928"/>
      <c r="H41928"/>
      <c r="I41928"/>
      <c r="J41928"/>
      <c r="K41928"/>
      <c r="L41928" s="172"/>
    </row>
    <row r="41929" spans="7:12" x14ac:dyDescent="0.15">
      <c r="G41929"/>
      <c r="H41929"/>
      <c r="I41929"/>
      <c r="J41929"/>
      <c r="K41929"/>
      <c r="L41929" s="172"/>
    </row>
    <row r="41930" spans="7:12" x14ac:dyDescent="0.15">
      <c r="G41930"/>
      <c r="H41930"/>
      <c r="I41930"/>
      <c r="J41930"/>
      <c r="K41930"/>
      <c r="L41930" s="172"/>
    </row>
    <row r="41931" spans="7:12" x14ac:dyDescent="0.15">
      <c r="G41931"/>
      <c r="H41931"/>
      <c r="I41931"/>
      <c r="J41931"/>
      <c r="K41931"/>
      <c r="L41931" s="172"/>
    </row>
    <row r="41932" spans="7:12" x14ac:dyDescent="0.15">
      <c r="G41932"/>
      <c r="H41932"/>
      <c r="I41932"/>
      <c r="J41932"/>
      <c r="K41932"/>
      <c r="L41932" s="172"/>
    </row>
    <row r="41933" spans="7:12" x14ac:dyDescent="0.15">
      <c r="G41933"/>
      <c r="H41933"/>
      <c r="I41933"/>
      <c r="J41933"/>
      <c r="K41933"/>
      <c r="L41933" s="172"/>
    </row>
    <row r="41934" spans="7:12" x14ac:dyDescent="0.15">
      <c r="G41934"/>
      <c r="H41934"/>
      <c r="I41934"/>
      <c r="J41934"/>
      <c r="K41934"/>
      <c r="L41934" s="172"/>
    </row>
    <row r="41935" spans="7:12" x14ac:dyDescent="0.15">
      <c r="G41935"/>
      <c r="H41935"/>
      <c r="I41935"/>
      <c r="J41935"/>
      <c r="K41935"/>
      <c r="L41935" s="172"/>
    </row>
    <row r="41936" spans="7:12" x14ac:dyDescent="0.15">
      <c r="G41936"/>
      <c r="H41936"/>
      <c r="I41936"/>
      <c r="J41936"/>
      <c r="K41936"/>
      <c r="L41936" s="172"/>
    </row>
    <row r="41937" spans="7:12" x14ac:dyDescent="0.15">
      <c r="G41937"/>
      <c r="H41937"/>
      <c r="I41937"/>
      <c r="J41937"/>
      <c r="K41937"/>
      <c r="L41937" s="172"/>
    </row>
    <row r="41938" spans="7:12" x14ac:dyDescent="0.15">
      <c r="G41938"/>
      <c r="H41938"/>
      <c r="I41938"/>
      <c r="J41938"/>
      <c r="K41938"/>
      <c r="L41938" s="172"/>
    </row>
    <row r="41939" spans="7:12" x14ac:dyDescent="0.15">
      <c r="G41939"/>
      <c r="H41939"/>
      <c r="I41939"/>
      <c r="J41939"/>
      <c r="K41939"/>
      <c r="L41939" s="172"/>
    </row>
    <row r="41940" spans="7:12" x14ac:dyDescent="0.15">
      <c r="G41940"/>
      <c r="H41940"/>
      <c r="I41940"/>
      <c r="J41940"/>
      <c r="K41940"/>
      <c r="L41940" s="172"/>
    </row>
    <row r="41941" spans="7:12" x14ac:dyDescent="0.15">
      <c r="G41941"/>
      <c r="H41941"/>
      <c r="I41941"/>
      <c r="J41941"/>
      <c r="K41941"/>
      <c r="L41941" s="172"/>
    </row>
    <row r="41942" spans="7:12" x14ac:dyDescent="0.15">
      <c r="G41942"/>
      <c r="H41942"/>
      <c r="I41942"/>
      <c r="J41942"/>
      <c r="K41942"/>
      <c r="L41942" s="172"/>
    </row>
    <row r="41943" spans="7:12" x14ac:dyDescent="0.15">
      <c r="G41943"/>
      <c r="H41943"/>
      <c r="I41943"/>
      <c r="J41943"/>
      <c r="K41943"/>
      <c r="L41943" s="172"/>
    </row>
    <row r="41944" spans="7:12" x14ac:dyDescent="0.15">
      <c r="G41944"/>
      <c r="H41944"/>
      <c r="I41944"/>
      <c r="J41944"/>
      <c r="K41944"/>
      <c r="L41944" s="172"/>
    </row>
    <row r="41945" spans="7:12" x14ac:dyDescent="0.15">
      <c r="G41945"/>
      <c r="H41945"/>
      <c r="I41945"/>
      <c r="J41945"/>
      <c r="K41945"/>
      <c r="L41945" s="172"/>
    </row>
    <row r="41946" spans="7:12" x14ac:dyDescent="0.15">
      <c r="G41946"/>
      <c r="H41946"/>
      <c r="I41946"/>
      <c r="J41946"/>
      <c r="K41946"/>
      <c r="L41946" s="172"/>
    </row>
    <row r="41947" spans="7:12" x14ac:dyDescent="0.15">
      <c r="G41947"/>
      <c r="H41947"/>
      <c r="I41947"/>
      <c r="J41947"/>
      <c r="K41947"/>
      <c r="L41947" s="172"/>
    </row>
    <row r="41948" spans="7:12" x14ac:dyDescent="0.15">
      <c r="G41948"/>
      <c r="H41948"/>
      <c r="I41948"/>
      <c r="J41948"/>
      <c r="K41948"/>
      <c r="L41948" s="172"/>
    </row>
    <row r="41949" spans="7:12" x14ac:dyDescent="0.15">
      <c r="G41949"/>
      <c r="H41949"/>
      <c r="I41949"/>
      <c r="J41949"/>
      <c r="K41949"/>
      <c r="L41949" s="172"/>
    </row>
    <row r="41950" spans="7:12" x14ac:dyDescent="0.15">
      <c r="G41950"/>
      <c r="H41950"/>
      <c r="I41950"/>
      <c r="J41950"/>
      <c r="K41950"/>
      <c r="L41950" s="172"/>
    </row>
    <row r="41951" spans="7:12" x14ac:dyDescent="0.15">
      <c r="G41951"/>
      <c r="H41951"/>
      <c r="I41951"/>
      <c r="J41951"/>
      <c r="K41951"/>
      <c r="L41951" s="172"/>
    </row>
    <row r="41952" spans="7:12" x14ac:dyDescent="0.15">
      <c r="G41952"/>
      <c r="H41952"/>
      <c r="I41952"/>
      <c r="J41952"/>
      <c r="K41952"/>
      <c r="L41952" s="172"/>
    </row>
    <row r="41953" spans="7:12" x14ac:dyDescent="0.15">
      <c r="G41953"/>
      <c r="H41953"/>
      <c r="I41953"/>
      <c r="J41953"/>
      <c r="K41953"/>
      <c r="L41953" s="172"/>
    </row>
    <row r="41954" spans="7:12" x14ac:dyDescent="0.15">
      <c r="G41954"/>
      <c r="H41954"/>
      <c r="I41954"/>
      <c r="J41954"/>
      <c r="K41954"/>
      <c r="L41954" s="172"/>
    </row>
    <row r="41955" spans="7:12" x14ac:dyDescent="0.15">
      <c r="G41955"/>
      <c r="H41955"/>
      <c r="I41955"/>
      <c r="J41955"/>
      <c r="K41955"/>
      <c r="L41955" s="172"/>
    </row>
    <row r="41956" spans="7:12" x14ac:dyDescent="0.15">
      <c r="G41956"/>
      <c r="H41956"/>
      <c r="I41956"/>
      <c r="J41956"/>
      <c r="K41956"/>
      <c r="L41956" s="172"/>
    </row>
    <row r="41957" spans="7:12" x14ac:dyDescent="0.15">
      <c r="G41957"/>
      <c r="H41957"/>
      <c r="I41957"/>
      <c r="J41957"/>
      <c r="K41957"/>
      <c r="L41957" s="172"/>
    </row>
    <row r="41958" spans="7:12" x14ac:dyDescent="0.15">
      <c r="G41958"/>
      <c r="H41958"/>
      <c r="I41958"/>
      <c r="J41958"/>
      <c r="K41958"/>
      <c r="L41958" s="172"/>
    </row>
    <row r="41959" spans="7:12" x14ac:dyDescent="0.15">
      <c r="G41959"/>
      <c r="H41959"/>
      <c r="I41959"/>
      <c r="J41959"/>
      <c r="K41959"/>
      <c r="L41959" s="172"/>
    </row>
    <row r="41960" spans="7:12" x14ac:dyDescent="0.15">
      <c r="G41960"/>
      <c r="H41960"/>
      <c r="I41960"/>
      <c r="J41960"/>
      <c r="K41960"/>
      <c r="L41960" s="172"/>
    </row>
    <row r="41961" spans="7:12" x14ac:dyDescent="0.15">
      <c r="G41961"/>
      <c r="H41961"/>
      <c r="I41961"/>
      <c r="J41961"/>
      <c r="K41961"/>
      <c r="L41961" s="172"/>
    </row>
    <row r="41962" spans="7:12" x14ac:dyDescent="0.15">
      <c r="G41962"/>
      <c r="H41962"/>
      <c r="I41962"/>
      <c r="J41962"/>
      <c r="K41962"/>
      <c r="L41962" s="172"/>
    </row>
    <row r="41963" spans="7:12" x14ac:dyDescent="0.15">
      <c r="G41963"/>
      <c r="H41963"/>
      <c r="I41963"/>
      <c r="J41963"/>
      <c r="K41963"/>
      <c r="L41963" s="172"/>
    </row>
    <row r="41964" spans="7:12" x14ac:dyDescent="0.15">
      <c r="G41964"/>
      <c r="H41964"/>
      <c r="I41964"/>
      <c r="J41964"/>
      <c r="K41964"/>
      <c r="L41964" s="172"/>
    </row>
    <row r="41965" spans="7:12" x14ac:dyDescent="0.15">
      <c r="G41965"/>
      <c r="H41965"/>
      <c r="I41965"/>
      <c r="J41965"/>
      <c r="K41965"/>
      <c r="L41965" s="172"/>
    </row>
    <row r="41966" spans="7:12" x14ac:dyDescent="0.15">
      <c r="G41966"/>
      <c r="H41966"/>
      <c r="I41966"/>
      <c r="J41966"/>
      <c r="K41966"/>
      <c r="L41966" s="172"/>
    </row>
    <row r="41967" spans="7:12" x14ac:dyDescent="0.15">
      <c r="G41967"/>
      <c r="H41967"/>
      <c r="I41967"/>
      <c r="J41967"/>
      <c r="K41967"/>
      <c r="L41967" s="172"/>
    </row>
    <row r="41968" spans="7:12" x14ac:dyDescent="0.15">
      <c r="G41968"/>
      <c r="H41968"/>
      <c r="I41968"/>
      <c r="J41968"/>
      <c r="K41968"/>
      <c r="L41968" s="172"/>
    </row>
    <row r="41969" spans="7:12" x14ac:dyDescent="0.15">
      <c r="G41969"/>
      <c r="H41969"/>
      <c r="I41969"/>
      <c r="J41969"/>
      <c r="K41969"/>
      <c r="L41969" s="172"/>
    </row>
    <row r="41970" spans="7:12" x14ac:dyDescent="0.15">
      <c r="G41970"/>
      <c r="H41970"/>
      <c r="I41970"/>
      <c r="J41970"/>
      <c r="K41970"/>
      <c r="L41970" s="172"/>
    </row>
    <row r="41971" spans="7:12" x14ac:dyDescent="0.15">
      <c r="G41971"/>
      <c r="H41971"/>
      <c r="I41971"/>
      <c r="J41971"/>
      <c r="K41971"/>
      <c r="L41971" s="172"/>
    </row>
    <row r="41972" spans="7:12" x14ac:dyDescent="0.15">
      <c r="G41972"/>
      <c r="H41972"/>
      <c r="I41972"/>
      <c r="J41972"/>
      <c r="K41972"/>
      <c r="L41972" s="172"/>
    </row>
    <row r="41973" spans="7:12" x14ac:dyDescent="0.15">
      <c r="G41973"/>
      <c r="H41973"/>
      <c r="I41973"/>
      <c r="J41973"/>
      <c r="K41973"/>
      <c r="L41973" s="172"/>
    </row>
    <row r="41974" spans="7:12" x14ac:dyDescent="0.15">
      <c r="G41974"/>
      <c r="H41974"/>
      <c r="I41974"/>
      <c r="J41974"/>
      <c r="K41974"/>
      <c r="L41974" s="172"/>
    </row>
    <row r="41975" spans="7:12" x14ac:dyDescent="0.15">
      <c r="G41975"/>
      <c r="H41975"/>
      <c r="I41975"/>
      <c r="J41975"/>
      <c r="K41975"/>
      <c r="L41975" s="172"/>
    </row>
    <row r="41976" spans="7:12" x14ac:dyDescent="0.15">
      <c r="G41976"/>
      <c r="H41976"/>
      <c r="I41976"/>
      <c r="J41976"/>
      <c r="K41976"/>
      <c r="L41976" s="172"/>
    </row>
    <row r="41977" spans="7:12" x14ac:dyDescent="0.15">
      <c r="G41977"/>
      <c r="H41977"/>
      <c r="I41977"/>
      <c r="J41977"/>
      <c r="K41977"/>
      <c r="L41977" s="172"/>
    </row>
    <row r="41978" spans="7:12" x14ac:dyDescent="0.15">
      <c r="G41978"/>
      <c r="H41978"/>
      <c r="I41978"/>
      <c r="J41978"/>
      <c r="K41978"/>
      <c r="L41978" s="172"/>
    </row>
    <row r="41979" spans="7:12" x14ac:dyDescent="0.15">
      <c r="G41979"/>
      <c r="H41979"/>
      <c r="I41979"/>
      <c r="J41979"/>
      <c r="K41979"/>
      <c r="L41979" s="172"/>
    </row>
    <row r="41980" spans="7:12" x14ac:dyDescent="0.15">
      <c r="G41980"/>
      <c r="H41980"/>
      <c r="I41980"/>
      <c r="J41980"/>
      <c r="K41980"/>
      <c r="L41980" s="172"/>
    </row>
    <row r="41981" spans="7:12" x14ac:dyDescent="0.15">
      <c r="G41981"/>
      <c r="H41981"/>
      <c r="I41981"/>
      <c r="J41981"/>
      <c r="K41981"/>
      <c r="L41981" s="172"/>
    </row>
    <row r="41982" spans="7:12" x14ac:dyDescent="0.15">
      <c r="G41982"/>
      <c r="H41982"/>
      <c r="I41982"/>
      <c r="J41982"/>
      <c r="K41982"/>
      <c r="L41982" s="172"/>
    </row>
    <row r="41983" spans="7:12" x14ac:dyDescent="0.15">
      <c r="G41983"/>
      <c r="H41983"/>
      <c r="I41983"/>
      <c r="J41983"/>
      <c r="K41983"/>
      <c r="L41983" s="172"/>
    </row>
    <row r="41984" spans="7:12" x14ac:dyDescent="0.15">
      <c r="G41984"/>
      <c r="H41984"/>
      <c r="I41984"/>
      <c r="J41984"/>
      <c r="K41984"/>
      <c r="L41984" s="172"/>
    </row>
    <row r="41985" spans="7:12" x14ac:dyDescent="0.15">
      <c r="G41985"/>
      <c r="H41985"/>
      <c r="I41985"/>
      <c r="J41985"/>
      <c r="K41985"/>
      <c r="L41985" s="172"/>
    </row>
    <row r="41986" spans="7:12" x14ac:dyDescent="0.15">
      <c r="G41986"/>
      <c r="H41986"/>
      <c r="I41986"/>
      <c r="J41986"/>
      <c r="K41986"/>
      <c r="L41986" s="172"/>
    </row>
    <row r="41987" spans="7:12" x14ac:dyDescent="0.15">
      <c r="G41987"/>
      <c r="H41987"/>
      <c r="I41987"/>
      <c r="J41987"/>
      <c r="K41987"/>
      <c r="L41987" s="172"/>
    </row>
    <row r="41988" spans="7:12" x14ac:dyDescent="0.15">
      <c r="G41988"/>
      <c r="H41988"/>
      <c r="I41988"/>
      <c r="J41988"/>
      <c r="K41988"/>
      <c r="L41988" s="172"/>
    </row>
    <row r="41989" spans="7:12" x14ac:dyDescent="0.15">
      <c r="G41989"/>
      <c r="H41989"/>
      <c r="I41989"/>
      <c r="J41989"/>
      <c r="K41989"/>
      <c r="L41989" s="172"/>
    </row>
    <row r="41990" spans="7:12" x14ac:dyDescent="0.15">
      <c r="G41990"/>
      <c r="H41990"/>
      <c r="I41990"/>
      <c r="J41990"/>
      <c r="K41990"/>
      <c r="L41990" s="172"/>
    </row>
    <row r="41991" spans="7:12" x14ac:dyDescent="0.15">
      <c r="G41991"/>
      <c r="H41991"/>
      <c r="I41991"/>
      <c r="J41991"/>
      <c r="K41991"/>
      <c r="L41991" s="172"/>
    </row>
    <row r="41992" spans="7:12" x14ac:dyDescent="0.15">
      <c r="G41992"/>
      <c r="H41992"/>
      <c r="I41992"/>
      <c r="J41992"/>
      <c r="K41992"/>
      <c r="L41992" s="172"/>
    </row>
    <row r="41993" spans="7:12" x14ac:dyDescent="0.15">
      <c r="G41993"/>
      <c r="H41993"/>
      <c r="I41993"/>
      <c r="J41993"/>
      <c r="K41993"/>
      <c r="L41993" s="172"/>
    </row>
    <row r="41994" spans="7:12" x14ac:dyDescent="0.15">
      <c r="G41994"/>
      <c r="H41994"/>
      <c r="I41994"/>
      <c r="J41994"/>
      <c r="K41994"/>
      <c r="L41994" s="172"/>
    </row>
    <row r="41995" spans="7:12" x14ac:dyDescent="0.15">
      <c r="G41995"/>
      <c r="H41995"/>
      <c r="I41995"/>
      <c r="J41995"/>
      <c r="K41995"/>
      <c r="L41995" s="172"/>
    </row>
    <row r="41996" spans="7:12" x14ac:dyDescent="0.15">
      <c r="G41996"/>
      <c r="H41996"/>
      <c r="I41996"/>
      <c r="J41996"/>
      <c r="K41996"/>
      <c r="L41996" s="172"/>
    </row>
    <row r="41997" spans="7:12" x14ac:dyDescent="0.15">
      <c r="G41997"/>
      <c r="H41997"/>
      <c r="I41997"/>
      <c r="J41997"/>
      <c r="K41997"/>
      <c r="L41997" s="172"/>
    </row>
    <row r="41998" spans="7:12" x14ac:dyDescent="0.15">
      <c r="G41998"/>
      <c r="H41998"/>
      <c r="I41998"/>
      <c r="J41998"/>
      <c r="K41998"/>
      <c r="L41998" s="172"/>
    </row>
    <row r="41999" spans="7:12" x14ac:dyDescent="0.15">
      <c r="G41999"/>
      <c r="H41999"/>
      <c r="I41999"/>
      <c r="J41999"/>
      <c r="K41999"/>
      <c r="L41999" s="172"/>
    </row>
    <row r="42000" spans="7:12" x14ac:dyDescent="0.15">
      <c r="G42000"/>
      <c r="H42000"/>
      <c r="I42000"/>
      <c r="J42000"/>
      <c r="K42000"/>
      <c r="L42000" s="172"/>
    </row>
    <row r="42001" spans="7:12" x14ac:dyDescent="0.15">
      <c r="G42001"/>
      <c r="H42001"/>
      <c r="I42001"/>
      <c r="J42001"/>
      <c r="K42001"/>
      <c r="L42001" s="172"/>
    </row>
    <row r="42002" spans="7:12" x14ac:dyDescent="0.15">
      <c r="G42002"/>
      <c r="H42002"/>
      <c r="I42002"/>
      <c r="J42002"/>
      <c r="K42002"/>
      <c r="L42002" s="172"/>
    </row>
    <row r="42003" spans="7:12" x14ac:dyDescent="0.15">
      <c r="G42003"/>
      <c r="H42003"/>
      <c r="I42003"/>
      <c r="J42003"/>
      <c r="K42003"/>
      <c r="L42003" s="172"/>
    </row>
    <row r="42004" spans="7:12" x14ac:dyDescent="0.15">
      <c r="G42004"/>
      <c r="H42004"/>
      <c r="I42004"/>
      <c r="J42004"/>
      <c r="K42004"/>
      <c r="L42004" s="172"/>
    </row>
    <row r="42005" spans="7:12" x14ac:dyDescent="0.15">
      <c r="G42005"/>
      <c r="H42005"/>
      <c r="I42005"/>
      <c r="J42005"/>
      <c r="K42005"/>
      <c r="L42005" s="172"/>
    </row>
    <row r="42006" spans="7:12" x14ac:dyDescent="0.15">
      <c r="G42006"/>
      <c r="H42006"/>
      <c r="I42006"/>
      <c r="J42006"/>
      <c r="K42006"/>
      <c r="L42006" s="172"/>
    </row>
    <row r="42007" spans="7:12" x14ac:dyDescent="0.15">
      <c r="G42007"/>
      <c r="H42007"/>
      <c r="I42007"/>
      <c r="J42007"/>
      <c r="K42007"/>
      <c r="L42007" s="172"/>
    </row>
    <row r="42008" spans="7:12" x14ac:dyDescent="0.15">
      <c r="G42008"/>
      <c r="H42008"/>
      <c r="I42008"/>
      <c r="J42008"/>
      <c r="K42008"/>
      <c r="L42008" s="172"/>
    </row>
    <row r="42009" spans="7:12" x14ac:dyDescent="0.15">
      <c r="G42009"/>
      <c r="H42009"/>
      <c r="I42009"/>
      <c r="J42009"/>
      <c r="K42009"/>
      <c r="L42009" s="172"/>
    </row>
    <row r="42010" spans="7:12" x14ac:dyDescent="0.15">
      <c r="G42010"/>
      <c r="H42010"/>
      <c r="I42010"/>
      <c r="J42010"/>
      <c r="K42010"/>
      <c r="L42010" s="172"/>
    </row>
    <row r="42011" spans="7:12" x14ac:dyDescent="0.15">
      <c r="G42011"/>
      <c r="H42011"/>
      <c r="I42011"/>
      <c r="J42011"/>
      <c r="K42011"/>
      <c r="L42011" s="172"/>
    </row>
    <row r="42012" spans="7:12" x14ac:dyDescent="0.15">
      <c r="G42012"/>
      <c r="H42012"/>
      <c r="I42012"/>
      <c r="J42012"/>
      <c r="K42012"/>
      <c r="L42012" s="172"/>
    </row>
    <row r="42013" spans="7:12" x14ac:dyDescent="0.15">
      <c r="G42013"/>
      <c r="H42013"/>
      <c r="I42013"/>
      <c r="J42013"/>
      <c r="K42013"/>
      <c r="L42013" s="172"/>
    </row>
    <row r="42014" spans="7:12" x14ac:dyDescent="0.15">
      <c r="G42014"/>
      <c r="H42014"/>
      <c r="I42014"/>
      <c r="J42014"/>
      <c r="K42014"/>
      <c r="L42014" s="172"/>
    </row>
    <row r="42015" spans="7:12" x14ac:dyDescent="0.15">
      <c r="G42015"/>
      <c r="H42015"/>
      <c r="I42015"/>
      <c r="J42015"/>
      <c r="K42015"/>
      <c r="L42015" s="172"/>
    </row>
    <row r="42016" spans="7:12" x14ac:dyDescent="0.15">
      <c r="G42016"/>
      <c r="H42016"/>
      <c r="I42016"/>
      <c r="J42016"/>
      <c r="K42016"/>
      <c r="L42016" s="172"/>
    </row>
    <row r="42017" spans="7:12" x14ac:dyDescent="0.15">
      <c r="G42017"/>
      <c r="H42017"/>
      <c r="I42017"/>
      <c r="J42017"/>
      <c r="K42017"/>
      <c r="L42017" s="172"/>
    </row>
    <row r="42018" spans="7:12" x14ac:dyDescent="0.15">
      <c r="G42018"/>
      <c r="H42018"/>
      <c r="I42018"/>
      <c r="J42018"/>
      <c r="K42018"/>
      <c r="L42018" s="172"/>
    </row>
    <row r="42019" spans="7:12" x14ac:dyDescent="0.15">
      <c r="G42019"/>
      <c r="H42019"/>
      <c r="I42019"/>
      <c r="J42019"/>
      <c r="K42019"/>
      <c r="L42019" s="172"/>
    </row>
    <row r="42020" spans="7:12" x14ac:dyDescent="0.15">
      <c r="G42020"/>
      <c r="H42020"/>
      <c r="I42020"/>
      <c r="J42020"/>
      <c r="K42020"/>
      <c r="L42020" s="172"/>
    </row>
    <row r="42021" spans="7:12" x14ac:dyDescent="0.15">
      <c r="G42021"/>
      <c r="H42021"/>
      <c r="I42021"/>
      <c r="J42021"/>
      <c r="K42021"/>
      <c r="L42021" s="172"/>
    </row>
    <row r="42022" spans="7:12" x14ac:dyDescent="0.15">
      <c r="G42022"/>
      <c r="H42022"/>
      <c r="I42022"/>
      <c r="J42022"/>
      <c r="K42022"/>
      <c r="L42022" s="172"/>
    </row>
    <row r="42023" spans="7:12" x14ac:dyDescent="0.15">
      <c r="G42023"/>
      <c r="H42023"/>
      <c r="I42023"/>
      <c r="J42023"/>
      <c r="K42023"/>
      <c r="L42023" s="172"/>
    </row>
    <row r="42024" spans="7:12" x14ac:dyDescent="0.15">
      <c r="G42024"/>
      <c r="H42024"/>
      <c r="I42024"/>
      <c r="J42024"/>
      <c r="K42024"/>
      <c r="L42024" s="172"/>
    </row>
    <row r="42025" spans="7:12" x14ac:dyDescent="0.15">
      <c r="G42025"/>
      <c r="H42025"/>
      <c r="I42025"/>
      <c r="J42025"/>
      <c r="K42025"/>
      <c r="L42025" s="172"/>
    </row>
    <row r="42026" spans="7:12" x14ac:dyDescent="0.15">
      <c r="G42026"/>
      <c r="H42026"/>
      <c r="I42026"/>
      <c r="J42026"/>
      <c r="K42026"/>
      <c r="L42026" s="172"/>
    </row>
    <row r="42027" spans="7:12" x14ac:dyDescent="0.15">
      <c r="G42027"/>
      <c r="H42027"/>
      <c r="I42027"/>
      <c r="J42027"/>
      <c r="K42027"/>
      <c r="L42027" s="172"/>
    </row>
    <row r="42028" spans="7:12" x14ac:dyDescent="0.15">
      <c r="G42028"/>
      <c r="H42028"/>
      <c r="I42028"/>
      <c r="J42028"/>
      <c r="K42028"/>
      <c r="L42028" s="172"/>
    </row>
    <row r="42029" spans="7:12" x14ac:dyDescent="0.15">
      <c r="G42029"/>
      <c r="H42029"/>
      <c r="I42029"/>
      <c r="J42029"/>
      <c r="K42029"/>
      <c r="L42029" s="172"/>
    </row>
    <row r="42030" spans="7:12" x14ac:dyDescent="0.15">
      <c r="G42030"/>
      <c r="H42030"/>
      <c r="I42030"/>
      <c r="J42030"/>
      <c r="K42030"/>
      <c r="L42030" s="172"/>
    </row>
    <row r="42031" spans="7:12" x14ac:dyDescent="0.15">
      <c r="G42031"/>
      <c r="H42031"/>
      <c r="I42031"/>
      <c r="J42031"/>
      <c r="K42031"/>
      <c r="L42031" s="172"/>
    </row>
    <row r="42032" spans="7:12" x14ac:dyDescent="0.15">
      <c r="G42032"/>
      <c r="H42032"/>
      <c r="I42032"/>
      <c r="J42032"/>
      <c r="K42032"/>
      <c r="L42032" s="172"/>
    </row>
    <row r="42033" spans="7:12" x14ac:dyDescent="0.15">
      <c r="G42033"/>
      <c r="H42033"/>
      <c r="I42033"/>
      <c r="J42033"/>
      <c r="K42033"/>
      <c r="L42033" s="172"/>
    </row>
    <row r="42034" spans="7:12" x14ac:dyDescent="0.15">
      <c r="G42034"/>
      <c r="H42034"/>
      <c r="I42034"/>
      <c r="J42034"/>
      <c r="K42034"/>
      <c r="L42034" s="172"/>
    </row>
    <row r="42035" spans="7:12" x14ac:dyDescent="0.15">
      <c r="G42035"/>
      <c r="H42035"/>
      <c r="I42035"/>
      <c r="J42035"/>
      <c r="K42035"/>
      <c r="L42035" s="172"/>
    </row>
    <row r="42036" spans="7:12" x14ac:dyDescent="0.15">
      <c r="G42036"/>
      <c r="H42036"/>
      <c r="I42036"/>
      <c r="J42036"/>
      <c r="K42036"/>
      <c r="L42036" s="172"/>
    </row>
    <row r="42037" spans="7:12" x14ac:dyDescent="0.15">
      <c r="G42037"/>
      <c r="H42037"/>
      <c r="I42037"/>
      <c r="J42037"/>
      <c r="K42037"/>
      <c r="L42037" s="172"/>
    </row>
    <row r="42038" spans="7:12" x14ac:dyDescent="0.15">
      <c r="G42038"/>
      <c r="H42038"/>
      <c r="I42038"/>
      <c r="J42038"/>
      <c r="K42038"/>
      <c r="L42038" s="172"/>
    </row>
    <row r="42039" spans="7:12" x14ac:dyDescent="0.15">
      <c r="G42039"/>
      <c r="H42039"/>
      <c r="I42039"/>
      <c r="J42039"/>
      <c r="K42039"/>
      <c r="L42039" s="172"/>
    </row>
    <row r="42040" spans="7:12" x14ac:dyDescent="0.15">
      <c r="G42040"/>
      <c r="H42040"/>
      <c r="I42040"/>
      <c r="J42040"/>
      <c r="K42040"/>
      <c r="L42040" s="172"/>
    </row>
    <row r="42041" spans="7:12" x14ac:dyDescent="0.15">
      <c r="G42041"/>
      <c r="H42041"/>
      <c r="I42041"/>
      <c r="J42041"/>
      <c r="K42041"/>
      <c r="L42041" s="172"/>
    </row>
    <row r="42042" spans="7:12" x14ac:dyDescent="0.15">
      <c r="G42042"/>
      <c r="H42042"/>
      <c r="I42042"/>
      <c r="J42042"/>
      <c r="K42042"/>
      <c r="L42042" s="172"/>
    </row>
    <row r="42043" spans="7:12" x14ac:dyDescent="0.15">
      <c r="G42043"/>
      <c r="H42043"/>
      <c r="I42043"/>
      <c r="J42043"/>
      <c r="K42043"/>
      <c r="L42043" s="172"/>
    </row>
    <row r="42044" spans="7:12" x14ac:dyDescent="0.15">
      <c r="G42044"/>
      <c r="H42044"/>
      <c r="I42044"/>
      <c r="J42044"/>
      <c r="K42044"/>
      <c r="L42044" s="172"/>
    </row>
    <row r="42045" spans="7:12" x14ac:dyDescent="0.15">
      <c r="G42045"/>
      <c r="H42045"/>
      <c r="I42045"/>
      <c r="J42045"/>
      <c r="K42045"/>
      <c r="L42045" s="172"/>
    </row>
    <row r="42046" spans="7:12" x14ac:dyDescent="0.15">
      <c r="G42046"/>
      <c r="H42046"/>
      <c r="I42046"/>
      <c r="J42046"/>
      <c r="K42046"/>
      <c r="L42046" s="172"/>
    </row>
    <row r="42047" spans="7:12" x14ac:dyDescent="0.15">
      <c r="G42047"/>
      <c r="H42047"/>
      <c r="I42047"/>
      <c r="J42047"/>
      <c r="K42047"/>
      <c r="L42047" s="172"/>
    </row>
    <row r="42048" spans="7:12" x14ac:dyDescent="0.15">
      <c r="G42048"/>
      <c r="H42048"/>
      <c r="I42048"/>
      <c r="J42048"/>
      <c r="K42048"/>
      <c r="L42048" s="172"/>
    </row>
    <row r="42049" spans="7:12" x14ac:dyDescent="0.15">
      <c r="G42049"/>
      <c r="H42049"/>
      <c r="I42049"/>
      <c r="J42049"/>
      <c r="K42049"/>
      <c r="L42049" s="172"/>
    </row>
    <row r="42050" spans="7:12" x14ac:dyDescent="0.15">
      <c r="G42050"/>
      <c r="H42050"/>
      <c r="I42050"/>
      <c r="J42050"/>
      <c r="K42050"/>
      <c r="L42050" s="172"/>
    </row>
    <row r="42051" spans="7:12" x14ac:dyDescent="0.15">
      <c r="G42051"/>
      <c r="H42051"/>
      <c r="I42051"/>
      <c r="J42051"/>
      <c r="K42051"/>
      <c r="L42051" s="172"/>
    </row>
    <row r="42052" spans="7:12" x14ac:dyDescent="0.15">
      <c r="G42052"/>
      <c r="H42052"/>
      <c r="I42052"/>
      <c r="J42052"/>
      <c r="K42052"/>
      <c r="L42052" s="172"/>
    </row>
    <row r="42053" spans="7:12" x14ac:dyDescent="0.15">
      <c r="G42053"/>
      <c r="H42053"/>
      <c r="I42053"/>
      <c r="J42053"/>
      <c r="K42053"/>
      <c r="L42053" s="172"/>
    </row>
    <row r="42054" spans="7:12" x14ac:dyDescent="0.15">
      <c r="G42054"/>
      <c r="H42054"/>
      <c r="I42054"/>
      <c r="J42054"/>
      <c r="K42054"/>
      <c r="L42054" s="172"/>
    </row>
    <row r="42055" spans="7:12" x14ac:dyDescent="0.15">
      <c r="G42055"/>
      <c r="H42055"/>
      <c r="I42055"/>
      <c r="J42055"/>
      <c r="K42055"/>
      <c r="L42055" s="172"/>
    </row>
    <row r="42056" spans="7:12" x14ac:dyDescent="0.15">
      <c r="G42056"/>
      <c r="H42056"/>
      <c r="I42056"/>
      <c r="J42056"/>
      <c r="K42056"/>
      <c r="L42056" s="172"/>
    </row>
    <row r="42057" spans="7:12" x14ac:dyDescent="0.15">
      <c r="G42057"/>
      <c r="H42057"/>
      <c r="I42057"/>
      <c r="J42057"/>
      <c r="K42057"/>
      <c r="L42057" s="172"/>
    </row>
    <row r="42058" spans="7:12" x14ac:dyDescent="0.15">
      <c r="G42058"/>
      <c r="H42058"/>
      <c r="I42058"/>
      <c r="J42058"/>
      <c r="K42058"/>
      <c r="L42058" s="172"/>
    </row>
    <row r="42059" spans="7:12" x14ac:dyDescent="0.15">
      <c r="G42059"/>
      <c r="H42059"/>
      <c r="I42059"/>
      <c r="J42059"/>
      <c r="K42059"/>
      <c r="L42059" s="172"/>
    </row>
    <row r="42060" spans="7:12" x14ac:dyDescent="0.15">
      <c r="G42060"/>
      <c r="H42060"/>
      <c r="I42060"/>
      <c r="J42060"/>
      <c r="K42060"/>
      <c r="L42060" s="172"/>
    </row>
    <row r="42061" spans="7:12" x14ac:dyDescent="0.15">
      <c r="G42061"/>
      <c r="H42061"/>
      <c r="I42061"/>
      <c r="J42061"/>
      <c r="K42061"/>
      <c r="L42061" s="172"/>
    </row>
    <row r="42062" spans="7:12" x14ac:dyDescent="0.15">
      <c r="G42062"/>
      <c r="H42062"/>
      <c r="I42062"/>
      <c r="J42062"/>
      <c r="K42062"/>
      <c r="L42062" s="172"/>
    </row>
    <row r="42063" spans="7:12" x14ac:dyDescent="0.15">
      <c r="G42063"/>
      <c r="H42063"/>
      <c r="I42063"/>
      <c r="J42063"/>
      <c r="K42063"/>
      <c r="L42063" s="172"/>
    </row>
    <row r="42064" spans="7:12" x14ac:dyDescent="0.15">
      <c r="G42064"/>
      <c r="H42064"/>
      <c r="I42064"/>
      <c r="J42064"/>
      <c r="K42064"/>
      <c r="L42064" s="172"/>
    </row>
    <row r="42065" spans="7:12" x14ac:dyDescent="0.15">
      <c r="G42065"/>
      <c r="H42065"/>
      <c r="I42065"/>
      <c r="J42065"/>
      <c r="K42065"/>
      <c r="L42065" s="172"/>
    </row>
    <row r="42066" spans="7:12" x14ac:dyDescent="0.15">
      <c r="G42066"/>
      <c r="H42066"/>
      <c r="I42066"/>
      <c r="J42066"/>
      <c r="K42066"/>
      <c r="L42066" s="172"/>
    </row>
    <row r="42067" spans="7:12" x14ac:dyDescent="0.15">
      <c r="G42067"/>
      <c r="H42067"/>
      <c r="I42067"/>
      <c r="J42067"/>
      <c r="K42067"/>
      <c r="L42067" s="172"/>
    </row>
    <row r="42068" spans="7:12" x14ac:dyDescent="0.15">
      <c r="G42068"/>
      <c r="H42068"/>
      <c r="I42068"/>
      <c r="J42068"/>
      <c r="K42068"/>
      <c r="L42068" s="172"/>
    </row>
    <row r="42069" spans="7:12" x14ac:dyDescent="0.15">
      <c r="G42069"/>
      <c r="H42069"/>
      <c r="I42069"/>
      <c r="J42069"/>
      <c r="K42069"/>
      <c r="L42069" s="172"/>
    </row>
    <row r="42070" spans="7:12" x14ac:dyDescent="0.15">
      <c r="G42070"/>
      <c r="H42070"/>
      <c r="I42070"/>
      <c r="J42070"/>
      <c r="K42070"/>
      <c r="L42070" s="172"/>
    </row>
    <row r="42071" spans="7:12" x14ac:dyDescent="0.15">
      <c r="G42071"/>
      <c r="H42071"/>
      <c r="I42071"/>
      <c r="J42071"/>
      <c r="K42071"/>
      <c r="L42071" s="172"/>
    </row>
    <row r="42072" spans="7:12" x14ac:dyDescent="0.15">
      <c r="G42072"/>
      <c r="H42072"/>
      <c r="I42072"/>
      <c r="J42072"/>
      <c r="K42072"/>
      <c r="L42072" s="172"/>
    </row>
    <row r="42073" spans="7:12" x14ac:dyDescent="0.15">
      <c r="G42073"/>
      <c r="H42073"/>
      <c r="I42073"/>
      <c r="J42073"/>
      <c r="K42073"/>
      <c r="L42073" s="172"/>
    </row>
    <row r="42074" spans="7:12" x14ac:dyDescent="0.15">
      <c r="G42074"/>
      <c r="H42074"/>
      <c r="I42074"/>
      <c r="J42074"/>
      <c r="K42074"/>
      <c r="L42074" s="172"/>
    </row>
    <row r="42075" spans="7:12" x14ac:dyDescent="0.15">
      <c r="G42075"/>
      <c r="H42075"/>
      <c r="I42075"/>
      <c r="J42075"/>
      <c r="K42075"/>
      <c r="L42075" s="172"/>
    </row>
    <row r="42076" spans="7:12" x14ac:dyDescent="0.15">
      <c r="G42076"/>
      <c r="H42076"/>
      <c r="I42076"/>
      <c r="J42076"/>
      <c r="K42076"/>
      <c r="L42076" s="172"/>
    </row>
    <row r="42077" spans="7:12" x14ac:dyDescent="0.15">
      <c r="G42077"/>
      <c r="H42077"/>
      <c r="I42077"/>
      <c r="J42077"/>
      <c r="K42077"/>
      <c r="L42077" s="172"/>
    </row>
    <row r="42078" spans="7:12" x14ac:dyDescent="0.15">
      <c r="G42078"/>
      <c r="H42078"/>
      <c r="I42078"/>
      <c r="J42078"/>
      <c r="K42078"/>
      <c r="L42078" s="172"/>
    </row>
    <row r="42079" spans="7:12" x14ac:dyDescent="0.15">
      <c r="G42079"/>
      <c r="H42079"/>
      <c r="I42079"/>
      <c r="J42079"/>
      <c r="K42079"/>
      <c r="L42079" s="172"/>
    </row>
    <row r="42080" spans="7:12" x14ac:dyDescent="0.15">
      <c r="G42080"/>
      <c r="H42080"/>
      <c r="I42080"/>
      <c r="J42080"/>
      <c r="K42080"/>
      <c r="L42080" s="172"/>
    </row>
    <row r="42081" spans="7:12" x14ac:dyDescent="0.15">
      <c r="G42081"/>
      <c r="H42081"/>
      <c r="I42081"/>
      <c r="J42081"/>
      <c r="K42081"/>
      <c r="L42081" s="172"/>
    </row>
    <row r="42082" spans="7:12" x14ac:dyDescent="0.15">
      <c r="G42082"/>
      <c r="H42082"/>
      <c r="I42082"/>
      <c r="J42082"/>
      <c r="K42082"/>
      <c r="L42082" s="172"/>
    </row>
    <row r="42083" spans="7:12" x14ac:dyDescent="0.15">
      <c r="G42083"/>
      <c r="H42083"/>
      <c r="I42083"/>
      <c r="J42083"/>
      <c r="K42083"/>
      <c r="L42083" s="172"/>
    </row>
    <row r="42084" spans="7:12" x14ac:dyDescent="0.15">
      <c r="G42084"/>
      <c r="H42084"/>
      <c r="I42084"/>
      <c r="J42084"/>
      <c r="K42084"/>
      <c r="L42084" s="172"/>
    </row>
    <row r="42085" spans="7:12" x14ac:dyDescent="0.15">
      <c r="G42085"/>
      <c r="H42085"/>
      <c r="I42085"/>
      <c r="J42085"/>
      <c r="K42085"/>
      <c r="L42085" s="172"/>
    </row>
    <row r="42086" spans="7:12" x14ac:dyDescent="0.15">
      <c r="G42086"/>
      <c r="H42086"/>
      <c r="I42086"/>
      <c r="J42086"/>
      <c r="K42086"/>
      <c r="L42086" s="172"/>
    </row>
    <row r="42087" spans="7:12" x14ac:dyDescent="0.15">
      <c r="G42087"/>
      <c r="H42087"/>
      <c r="I42087"/>
      <c r="J42087"/>
      <c r="K42087"/>
      <c r="L42087" s="172"/>
    </row>
    <row r="42088" spans="7:12" x14ac:dyDescent="0.15">
      <c r="G42088"/>
      <c r="H42088"/>
      <c r="I42088"/>
      <c r="J42088"/>
      <c r="K42088"/>
      <c r="L42088" s="172"/>
    </row>
    <row r="42089" spans="7:12" x14ac:dyDescent="0.15">
      <c r="G42089"/>
      <c r="H42089"/>
      <c r="I42089"/>
      <c r="J42089"/>
      <c r="K42089"/>
      <c r="L42089" s="172"/>
    </row>
    <row r="42090" spans="7:12" x14ac:dyDescent="0.15">
      <c r="G42090"/>
      <c r="H42090"/>
      <c r="I42090"/>
      <c r="J42090"/>
      <c r="K42090"/>
      <c r="L42090" s="172"/>
    </row>
    <row r="42091" spans="7:12" x14ac:dyDescent="0.15">
      <c r="G42091"/>
      <c r="H42091"/>
      <c r="I42091"/>
      <c r="J42091"/>
      <c r="K42091"/>
      <c r="L42091" s="172"/>
    </row>
    <row r="42092" spans="7:12" x14ac:dyDescent="0.15">
      <c r="G42092"/>
      <c r="H42092"/>
      <c r="I42092"/>
      <c r="J42092"/>
      <c r="K42092"/>
      <c r="L42092" s="172"/>
    </row>
    <row r="42093" spans="7:12" x14ac:dyDescent="0.15">
      <c r="G42093"/>
      <c r="H42093"/>
      <c r="I42093"/>
      <c r="J42093"/>
      <c r="K42093"/>
      <c r="L42093" s="172"/>
    </row>
    <row r="42094" spans="7:12" x14ac:dyDescent="0.15">
      <c r="G42094"/>
      <c r="H42094"/>
      <c r="I42094"/>
      <c r="J42094"/>
      <c r="K42094"/>
      <c r="L42094" s="172"/>
    </row>
    <row r="42095" spans="7:12" x14ac:dyDescent="0.15">
      <c r="G42095"/>
      <c r="H42095"/>
      <c r="I42095"/>
      <c r="J42095"/>
      <c r="K42095"/>
      <c r="L42095" s="172"/>
    </row>
    <row r="42096" spans="7:12" x14ac:dyDescent="0.15">
      <c r="G42096"/>
      <c r="H42096"/>
      <c r="I42096"/>
      <c r="J42096"/>
      <c r="K42096"/>
      <c r="L42096" s="172"/>
    </row>
    <row r="42097" spans="7:12" x14ac:dyDescent="0.15">
      <c r="G42097"/>
      <c r="H42097"/>
      <c r="I42097"/>
      <c r="J42097"/>
      <c r="K42097"/>
      <c r="L42097" s="172"/>
    </row>
    <row r="42098" spans="7:12" x14ac:dyDescent="0.15">
      <c r="G42098"/>
      <c r="H42098"/>
      <c r="I42098"/>
      <c r="J42098"/>
      <c r="K42098"/>
      <c r="L42098" s="172"/>
    </row>
    <row r="42099" spans="7:12" x14ac:dyDescent="0.15">
      <c r="G42099"/>
      <c r="H42099"/>
      <c r="I42099"/>
      <c r="J42099"/>
      <c r="K42099"/>
      <c r="L42099" s="172"/>
    </row>
    <row r="42100" spans="7:12" x14ac:dyDescent="0.15">
      <c r="G42100"/>
      <c r="H42100"/>
      <c r="I42100"/>
      <c r="J42100"/>
      <c r="K42100"/>
      <c r="L42100" s="172"/>
    </row>
    <row r="42101" spans="7:12" x14ac:dyDescent="0.15">
      <c r="G42101"/>
      <c r="H42101"/>
      <c r="I42101"/>
      <c r="J42101"/>
      <c r="K42101"/>
      <c r="L42101" s="172"/>
    </row>
    <row r="42102" spans="7:12" x14ac:dyDescent="0.15">
      <c r="G42102"/>
      <c r="H42102"/>
      <c r="I42102"/>
      <c r="J42102"/>
      <c r="K42102"/>
      <c r="L42102" s="172"/>
    </row>
    <row r="42103" spans="7:12" x14ac:dyDescent="0.15">
      <c r="G42103"/>
      <c r="H42103"/>
      <c r="I42103"/>
      <c r="J42103"/>
      <c r="K42103"/>
      <c r="L42103" s="172"/>
    </row>
    <row r="42104" spans="7:12" x14ac:dyDescent="0.15">
      <c r="G42104"/>
      <c r="H42104"/>
      <c r="I42104"/>
      <c r="J42104"/>
      <c r="K42104"/>
      <c r="L42104" s="172"/>
    </row>
    <row r="42105" spans="7:12" x14ac:dyDescent="0.15">
      <c r="G42105"/>
      <c r="H42105"/>
      <c r="I42105"/>
      <c r="J42105"/>
      <c r="K42105"/>
      <c r="L42105" s="172"/>
    </row>
    <row r="42106" spans="7:12" x14ac:dyDescent="0.15">
      <c r="G42106"/>
      <c r="H42106"/>
      <c r="I42106"/>
      <c r="J42106"/>
      <c r="K42106"/>
      <c r="L42106" s="172"/>
    </row>
    <row r="42107" spans="7:12" x14ac:dyDescent="0.15">
      <c r="G42107"/>
      <c r="H42107"/>
      <c r="I42107"/>
      <c r="J42107"/>
      <c r="K42107"/>
      <c r="L42107" s="172"/>
    </row>
    <row r="42108" spans="7:12" x14ac:dyDescent="0.15">
      <c r="G42108"/>
      <c r="H42108"/>
      <c r="I42108"/>
      <c r="J42108"/>
      <c r="K42108"/>
      <c r="L42108" s="172"/>
    </row>
    <row r="42109" spans="7:12" x14ac:dyDescent="0.15">
      <c r="G42109"/>
      <c r="H42109"/>
      <c r="I42109"/>
      <c r="J42109"/>
      <c r="K42109"/>
      <c r="L42109" s="172"/>
    </row>
    <row r="42110" spans="7:12" x14ac:dyDescent="0.15">
      <c r="G42110"/>
      <c r="H42110"/>
      <c r="I42110"/>
      <c r="J42110"/>
      <c r="K42110"/>
      <c r="L42110" s="172"/>
    </row>
    <row r="42111" spans="7:12" x14ac:dyDescent="0.15">
      <c r="G42111"/>
      <c r="H42111"/>
      <c r="I42111"/>
      <c r="J42111"/>
      <c r="K42111"/>
      <c r="L42111" s="172"/>
    </row>
    <row r="42112" spans="7:12" x14ac:dyDescent="0.15">
      <c r="G42112"/>
      <c r="H42112"/>
      <c r="I42112"/>
      <c r="J42112"/>
      <c r="K42112"/>
      <c r="L42112" s="172"/>
    </row>
    <row r="42113" spans="7:12" x14ac:dyDescent="0.15">
      <c r="G42113"/>
      <c r="H42113"/>
      <c r="I42113"/>
      <c r="J42113"/>
      <c r="K42113"/>
      <c r="L42113" s="172"/>
    </row>
    <row r="42114" spans="7:12" x14ac:dyDescent="0.15">
      <c r="G42114"/>
      <c r="H42114"/>
      <c r="I42114"/>
      <c r="J42114"/>
      <c r="K42114"/>
      <c r="L42114" s="172"/>
    </row>
    <row r="42115" spans="7:12" x14ac:dyDescent="0.15">
      <c r="G42115"/>
      <c r="H42115"/>
      <c r="I42115"/>
      <c r="J42115"/>
      <c r="K42115"/>
      <c r="L42115" s="172"/>
    </row>
    <row r="42116" spans="7:12" x14ac:dyDescent="0.15">
      <c r="G42116"/>
      <c r="H42116"/>
      <c r="I42116"/>
      <c r="J42116"/>
      <c r="K42116"/>
      <c r="L42116" s="172"/>
    </row>
    <row r="42117" spans="7:12" x14ac:dyDescent="0.15">
      <c r="G42117"/>
      <c r="H42117"/>
      <c r="I42117"/>
      <c r="J42117"/>
      <c r="K42117"/>
      <c r="L42117" s="172"/>
    </row>
    <row r="42118" spans="7:12" x14ac:dyDescent="0.15">
      <c r="G42118"/>
      <c r="H42118"/>
      <c r="I42118"/>
      <c r="J42118"/>
      <c r="K42118"/>
      <c r="L42118" s="172"/>
    </row>
    <row r="42119" spans="7:12" x14ac:dyDescent="0.15">
      <c r="G42119"/>
      <c r="H42119"/>
      <c r="I42119"/>
      <c r="J42119"/>
      <c r="K42119"/>
      <c r="L42119" s="172"/>
    </row>
    <row r="42120" spans="7:12" x14ac:dyDescent="0.15">
      <c r="G42120"/>
      <c r="H42120"/>
      <c r="I42120"/>
      <c r="J42120"/>
      <c r="K42120"/>
      <c r="L42120" s="172"/>
    </row>
    <row r="42121" spans="7:12" x14ac:dyDescent="0.15">
      <c r="G42121"/>
      <c r="H42121"/>
      <c r="I42121"/>
      <c r="J42121"/>
      <c r="K42121"/>
      <c r="L42121" s="172"/>
    </row>
    <row r="42122" spans="7:12" x14ac:dyDescent="0.15">
      <c r="G42122"/>
      <c r="H42122"/>
      <c r="I42122"/>
      <c r="J42122"/>
      <c r="K42122"/>
      <c r="L42122" s="172"/>
    </row>
    <row r="42123" spans="7:12" x14ac:dyDescent="0.15">
      <c r="G42123"/>
      <c r="H42123"/>
      <c r="I42123"/>
      <c r="J42123"/>
      <c r="K42123"/>
      <c r="L42123" s="172"/>
    </row>
    <row r="42124" spans="7:12" x14ac:dyDescent="0.15">
      <c r="G42124"/>
      <c r="H42124"/>
      <c r="I42124"/>
      <c r="J42124"/>
      <c r="K42124"/>
      <c r="L42124" s="172"/>
    </row>
    <row r="42125" spans="7:12" x14ac:dyDescent="0.15">
      <c r="G42125"/>
      <c r="H42125"/>
      <c r="I42125"/>
      <c r="J42125"/>
      <c r="K42125"/>
      <c r="L42125" s="172"/>
    </row>
    <row r="42126" spans="7:12" x14ac:dyDescent="0.15">
      <c r="G42126"/>
      <c r="H42126"/>
      <c r="I42126"/>
      <c r="J42126"/>
      <c r="K42126"/>
      <c r="L42126" s="172"/>
    </row>
    <row r="42127" spans="7:12" x14ac:dyDescent="0.15">
      <c r="G42127"/>
      <c r="H42127"/>
      <c r="I42127"/>
      <c r="J42127"/>
      <c r="K42127"/>
      <c r="L42127" s="172"/>
    </row>
    <row r="42128" spans="7:12" x14ac:dyDescent="0.15">
      <c r="G42128"/>
      <c r="H42128"/>
      <c r="I42128"/>
      <c r="J42128"/>
      <c r="K42128"/>
      <c r="L42128" s="172"/>
    </row>
    <row r="42129" spans="7:12" x14ac:dyDescent="0.15">
      <c r="G42129"/>
      <c r="H42129"/>
      <c r="I42129"/>
      <c r="J42129"/>
      <c r="K42129"/>
      <c r="L42129" s="172"/>
    </row>
    <row r="42130" spans="7:12" x14ac:dyDescent="0.15">
      <c r="G42130"/>
      <c r="H42130"/>
      <c r="I42130"/>
      <c r="J42130"/>
      <c r="K42130"/>
      <c r="L42130" s="172"/>
    </row>
    <row r="42131" spans="7:12" x14ac:dyDescent="0.15">
      <c r="G42131"/>
      <c r="H42131"/>
      <c r="I42131"/>
      <c r="J42131"/>
      <c r="K42131"/>
      <c r="L42131" s="172"/>
    </row>
    <row r="42132" spans="7:12" x14ac:dyDescent="0.15">
      <c r="G42132"/>
      <c r="H42132"/>
      <c r="I42132"/>
      <c r="J42132"/>
      <c r="K42132"/>
      <c r="L42132" s="172"/>
    </row>
    <row r="42133" spans="7:12" x14ac:dyDescent="0.15">
      <c r="G42133"/>
      <c r="H42133"/>
      <c r="I42133"/>
      <c r="J42133"/>
      <c r="K42133"/>
      <c r="L42133" s="172"/>
    </row>
    <row r="42134" spans="7:12" x14ac:dyDescent="0.15">
      <c r="G42134"/>
      <c r="H42134"/>
      <c r="I42134"/>
      <c r="J42134"/>
      <c r="K42134"/>
      <c r="L42134" s="172"/>
    </row>
    <row r="42135" spans="7:12" x14ac:dyDescent="0.15">
      <c r="G42135"/>
      <c r="H42135"/>
      <c r="I42135"/>
      <c r="J42135"/>
      <c r="K42135"/>
      <c r="L42135" s="172"/>
    </row>
    <row r="42136" spans="7:12" x14ac:dyDescent="0.15">
      <c r="G42136"/>
      <c r="H42136"/>
      <c r="I42136"/>
      <c r="J42136"/>
      <c r="K42136"/>
      <c r="L42136" s="172"/>
    </row>
    <row r="42137" spans="7:12" x14ac:dyDescent="0.15">
      <c r="G42137"/>
      <c r="H42137"/>
      <c r="I42137"/>
      <c r="J42137"/>
      <c r="K42137"/>
      <c r="L42137" s="172"/>
    </row>
    <row r="42138" spans="7:12" x14ac:dyDescent="0.15">
      <c r="G42138"/>
      <c r="H42138"/>
      <c r="I42138"/>
      <c r="J42138"/>
      <c r="K42138"/>
      <c r="L42138" s="172"/>
    </row>
    <row r="42139" spans="7:12" x14ac:dyDescent="0.15">
      <c r="G42139"/>
      <c r="H42139"/>
      <c r="I42139"/>
      <c r="J42139"/>
      <c r="K42139"/>
      <c r="L42139" s="172"/>
    </row>
    <row r="42140" spans="7:12" x14ac:dyDescent="0.15">
      <c r="G42140"/>
      <c r="H42140"/>
      <c r="I42140"/>
      <c r="J42140"/>
      <c r="K42140"/>
      <c r="L42140" s="172"/>
    </row>
    <row r="42141" spans="7:12" x14ac:dyDescent="0.15">
      <c r="G42141"/>
      <c r="H42141"/>
      <c r="I42141"/>
      <c r="J42141"/>
      <c r="K42141"/>
      <c r="L42141" s="172"/>
    </row>
    <row r="42142" spans="7:12" x14ac:dyDescent="0.15">
      <c r="G42142"/>
      <c r="H42142"/>
      <c r="I42142"/>
      <c r="J42142"/>
      <c r="K42142"/>
      <c r="L42142" s="172"/>
    </row>
    <row r="42143" spans="7:12" x14ac:dyDescent="0.15">
      <c r="G42143"/>
      <c r="H42143"/>
      <c r="I42143"/>
      <c r="J42143"/>
      <c r="K42143"/>
      <c r="L42143" s="172"/>
    </row>
    <row r="42144" spans="7:12" x14ac:dyDescent="0.15">
      <c r="G42144"/>
      <c r="H42144"/>
      <c r="I42144"/>
      <c r="J42144"/>
      <c r="K42144"/>
      <c r="L42144" s="172"/>
    </row>
    <row r="42145" spans="7:12" x14ac:dyDescent="0.15">
      <c r="G42145"/>
      <c r="H42145"/>
      <c r="I42145"/>
      <c r="J42145"/>
      <c r="K42145"/>
      <c r="L42145" s="172"/>
    </row>
    <row r="42146" spans="7:12" x14ac:dyDescent="0.15">
      <c r="G42146"/>
      <c r="H42146"/>
      <c r="I42146"/>
      <c r="J42146"/>
      <c r="K42146"/>
      <c r="L42146" s="172"/>
    </row>
    <row r="42147" spans="7:12" x14ac:dyDescent="0.15">
      <c r="G42147"/>
      <c r="H42147"/>
      <c r="I42147"/>
      <c r="J42147"/>
      <c r="K42147"/>
      <c r="L42147" s="172"/>
    </row>
    <row r="42148" spans="7:12" x14ac:dyDescent="0.15">
      <c r="G42148"/>
      <c r="H42148"/>
      <c r="I42148"/>
      <c r="J42148"/>
      <c r="K42148"/>
      <c r="L42148" s="172"/>
    </row>
    <row r="42149" spans="7:12" x14ac:dyDescent="0.15">
      <c r="G42149"/>
      <c r="H42149"/>
      <c r="I42149"/>
      <c r="J42149"/>
      <c r="K42149"/>
      <c r="L42149" s="172"/>
    </row>
    <row r="42150" spans="7:12" x14ac:dyDescent="0.15">
      <c r="G42150"/>
      <c r="H42150"/>
      <c r="I42150"/>
      <c r="J42150"/>
      <c r="K42150"/>
      <c r="L42150" s="172"/>
    </row>
    <row r="42151" spans="7:12" x14ac:dyDescent="0.15">
      <c r="G42151"/>
      <c r="H42151"/>
      <c r="I42151"/>
      <c r="J42151"/>
      <c r="K42151"/>
      <c r="L42151" s="172"/>
    </row>
    <row r="42152" spans="7:12" x14ac:dyDescent="0.15">
      <c r="G42152"/>
      <c r="H42152"/>
      <c r="I42152"/>
      <c r="J42152"/>
      <c r="K42152"/>
      <c r="L42152" s="172"/>
    </row>
    <row r="42153" spans="7:12" x14ac:dyDescent="0.15">
      <c r="G42153"/>
      <c r="H42153"/>
      <c r="I42153"/>
      <c r="J42153"/>
      <c r="K42153"/>
      <c r="L42153" s="172"/>
    </row>
    <row r="42154" spans="7:12" x14ac:dyDescent="0.15">
      <c r="G42154"/>
      <c r="H42154"/>
      <c r="I42154"/>
      <c r="J42154"/>
      <c r="K42154"/>
      <c r="L42154" s="172"/>
    </row>
    <row r="42155" spans="7:12" x14ac:dyDescent="0.15">
      <c r="G42155"/>
      <c r="H42155"/>
      <c r="I42155"/>
      <c r="J42155"/>
      <c r="K42155"/>
      <c r="L42155" s="172"/>
    </row>
    <row r="42156" spans="7:12" x14ac:dyDescent="0.15">
      <c r="G42156"/>
      <c r="H42156"/>
      <c r="I42156"/>
      <c r="J42156"/>
      <c r="K42156"/>
      <c r="L42156" s="172"/>
    </row>
    <row r="42157" spans="7:12" x14ac:dyDescent="0.15">
      <c r="G42157"/>
      <c r="H42157"/>
      <c r="I42157"/>
      <c r="J42157"/>
      <c r="K42157"/>
      <c r="L42157" s="172"/>
    </row>
    <row r="42158" spans="7:12" x14ac:dyDescent="0.15">
      <c r="G42158"/>
      <c r="H42158"/>
      <c r="I42158"/>
      <c r="J42158"/>
      <c r="K42158"/>
      <c r="L42158" s="172"/>
    </row>
    <row r="42159" spans="7:12" x14ac:dyDescent="0.15">
      <c r="G42159"/>
      <c r="H42159"/>
      <c r="I42159"/>
      <c r="J42159"/>
      <c r="K42159"/>
      <c r="L42159" s="172"/>
    </row>
    <row r="42160" spans="7:12" x14ac:dyDescent="0.15">
      <c r="G42160"/>
      <c r="H42160"/>
      <c r="I42160"/>
      <c r="J42160"/>
      <c r="K42160"/>
      <c r="L42160" s="172"/>
    </row>
    <row r="42161" spans="7:12" x14ac:dyDescent="0.15">
      <c r="G42161"/>
      <c r="H42161"/>
      <c r="I42161"/>
      <c r="J42161"/>
      <c r="K42161"/>
      <c r="L42161" s="172"/>
    </row>
    <row r="42162" spans="7:12" x14ac:dyDescent="0.15">
      <c r="G42162"/>
      <c r="H42162"/>
      <c r="I42162"/>
      <c r="J42162"/>
      <c r="K42162"/>
      <c r="L42162" s="172"/>
    </row>
    <row r="42163" spans="7:12" x14ac:dyDescent="0.15">
      <c r="G42163"/>
      <c r="H42163"/>
      <c r="I42163"/>
      <c r="J42163"/>
      <c r="K42163"/>
      <c r="L42163" s="172"/>
    </row>
    <row r="42164" spans="7:12" x14ac:dyDescent="0.15">
      <c r="G42164"/>
      <c r="H42164"/>
      <c r="I42164"/>
      <c r="J42164"/>
      <c r="K42164"/>
      <c r="L42164" s="172"/>
    </row>
    <row r="42165" spans="7:12" x14ac:dyDescent="0.15">
      <c r="G42165"/>
      <c r="H42165"/>
      <c r="I42165"/>
      <c r="J42165"/>
      <c r="K42165"/>
      <c r="L42165" s="172"/>
    </row>
    <row r="42166" spans="7:12" x14ac:dyDescent="0.15">
      <c r="G42166"/>
      <c r="H42166"/>
      <c r="I42166"/>
      <c r="J42166"/>
      <c r="K42166"/>
      <c r="L42166" s="172"/>
    </row>
    <row r="42167" spans="7:12" x14ac:dyDescent="0.15">
      <c r="G42167"/>
      <c r="H42167"/>
      <c r="I42167"/>
      <c r="J42167"/>
      <c r="K42167"/>
      <c r="L42167" s="172"/>
    </row>
    <row r="42168" spans="7:12" x14ac:dyDescent="0.15">
      <c r="G42168"/>
      <c r="H42168"/>
      <c r="I42168"/>
      <c r="J42168"/>
      <c r="K42168"/>
      <c r="L42168" s="172"/>
    </row>
    <row r="42169" spans="7:12" x14ac:dyDescent="0.15">
      <c r="G42169"/>
      <c r="H42169"/>
      <c r="I42169"/>
      <c r="J42169"/>
      <c r="K42169"/>
      <c r="L42169" s="172"/>
    </row>
    <row r="42170" spans="7:12" x14ac:dyDescent="0.15">
      <c r="G42170"/>
      <c r="H42170"/>
      <c r="I42170"/>
      <c r="J42170"/>
      <c r="K42170"/>
      <c r="L42170" s="172"/>
    </row>
    <row r="42171" spans="7:12" x14ac:dyDescent="0.15">
      <c r="G42171"/>
      <c r="H42171"/>
      <c r="I42171"/>
      <c r="J42171"/>
      <c r="K42171"/>
      <c r="L42171" s="172"/>
    </row>
    <row r="42172" spans="7:12" x14ac:dyDescent="0.15">
      <c r="G42172"/>
      <c r="H42172"/>
      <c r="I42172"/>
      <c r="J42172"/>
      <c r="K42172"/>
      <c r="L42172" s="172"/>
    </row>
    <row r="42173" spans="7:12" x14ac:dyDescent="0.15">
      <c r="G42173"/>
      <c r="H42173"/>
      <c r="I42173"/>
      <c r="J42173"/>
      <c r="K42173"/>
      <c r="L42173" s="172"/>
    </row>
    <row r="42174" spans="7:12" x14ac:dyDescent="0.15">
      <c r="G42174"/>
      <c r="H42174"/>
      <c r="I42174"/>
      <c r="J42174"/>
      <c r="K42174"/>
      <c r="L42174" s="172"/>
    </row>
    <row r="42175" spans="7:12" x14ac:dyDescent="0.15">
      <c r="G42175"/>
      <c r="H42175"/>
      <c r="I42175"/>
      <c r="J42175"/>
      <c r="K42175"/>
      <c r="L42175" s="172"/>
    </row>
    <row r="42176" spans="7:12" x14ac:dyDescent="0.15">
      <c r="G42176"/>
      <c r="H42176"/>
      <c r="I42176"/>
      <c r="J42176"/>
      <c r="K42176"/>
      <c r="L42176" s="172"/>
    </row>
    <row r="42177" spans="7:12" x14ac:dyDescent="0.15">
      <c r="G42177"/>
      <c r="H42177"/>
      <c r="I42177"/>
      <c r="J42177"/>
      <c r="K42177"/>
      <c r="L42177" s="172"/>
    </row>
    <row r="42178" spans="7:12" x14ac:dyDescent="0.15">
      <c r="G42178"/>
      <c r="H42178"/>
      <c r="I42178"/>
      <c r="J42178"/>
      <c r="K42178"/>
      <c r="L42178" s="172"/>
    </row>
    <row r="42179" spans="7:12" x14ac:dyDescent="0.15">
      <c r="G42179"/>
      <c r="H42179"/>
      <c r="I42179"/>
      <c r="J42179"/>
      <c r="K42179"/>
      <c r="L42179" s="172"/>
    </row>
    <row r="42180" spans="7:12" x14ac:dyDescent="0.15">
      <c r="G42180"/>
      <c r="H42180"/>
      <c r="I42180"/>
      <c r="J42180"/>
      <c r="K42180"/>
      <c r="L42180" s="172"/>
    </row>
    <row r="42181" spans="7:12" x14ac:dyDescent="0.15">
      <c r="G42181"/>
      <c r="H42181"/>
      <c r="I42181"/>
      <c r="J42181"/>
      <c r="K42181"/>
      <c r="L42181" s="172"/>
    </row>
    <row r="42182" spans="7:12" x14ac:dyDescent="0.15">
      <c r="G42182"/>
      <c r="H42182"/>
      <c r="I42182"/>
      <c r="J42182"/>
      <c r="K42182"/>
      <c r="L42182" s="172"/>
    </row>
    <row r="42183" spans="7:12" x14ac:dyDescent="0.15">
      <c r="G42183"/>
      <c r="H42183"/>
      <c r="I42183"/>
      <c r="J42183"/>
      <c r="K42183"/>
      <c r="L42183" s="172"/>
    </row>
    <row r="42184" spans="7:12" x14ac:dyDescent="0.15">
      <c r="G42184"/>
      <c r="H42184"/>
      <c r="I42184"/>
      <c r="J42184"/>
      <c r="K42184"/>
      <c r="L42184" s="172"/>
    </row>
    <row r="42185" spans="7:12" x14ac:dyDescent="0.15">
      <c r="G42185"/>
      <c r="H42185"/>
      <c r="I42185"/>
      <c r="J42185"/>
      <c r="K42185"/>
      <c r="L42185" s="172"/>
    </row>
    <row r="42186" spans="7:12" x14ac:dyDescent="0.15">
      <c r="G42186"/>
      <c r="H42186"/>
      <c r="I42186"/>
      <c r="J42186"/>
      <c r="K42186"/>
      <c r="L42186" s="172"/>
    </row>
    <row r="42187" spans="7:12" x14ac:dyDescent="0.15">
      <c r="G42187"/>
      <c r="H42187"/>
      <c r="I42187"/>
      <c r="J42187"/>
      <c r="K42187"/>
      <c r="L42187" s="172"/>
    </row>
    <row r="42188" spans="7:12" x14ac:dyDescent="0.15">
      <c r="G42188"/>
      <c r="H42188"/>
      <c r="I42188"/>
      <c r="J42188"/>
      <c r="K42188"/>
      <c r="L42188" s="172"/>
    </row>
    <row r="42189" spans="7:12" x14ac:dyDescent="0.15">
      <c r="G42189"/>
      <c r="H42189"/>
      <c r="I42189"/>
      <c r="J42189"/>
      <c r="K42189"/>
      <c r="L42189" s="172"/>
    </row>
    <row r="42190" spans="7:12" x14ac:dyDescent="0.15">
      <c r="G42190"/>
      <c r="H42190"/>
      <c r="I42190"/>
      <c r="J42190"/>
      <c r="K42190"/>
      <c r="L42190" s="172"/>
    </row>
    <row r="42191" spans="7:12" x14ac:dyDescent="0.15">
      <c r="G42191"/>
      <c r="H42191"/>
      <c r="I42191"/>
      <c r="J42191"/>
      <c r="K42191"/>
      <c r="L42191" s="172"/>
    </row>
    <row r="42192" spans="7:12" x14ac:dyDescent="0.15">
      <c r="G42192"/>
      <c r="H42192"/>
      <c r="I42192"/>
      <c r="J42192"/>
      <c r="K42192"/>
      <c r="L42192" s="172"/>
    </row>
    <row r="42193" spans="7:12" x14ac:dyDescent="0.15">
      <c r="G42193"/>
      <c r="H42193"/>
      <c r="I42193"/>
      <c r="J42193"/>
      <c r="K42193"/>
      <c r="L42193" s="172"/>
    </row>
    <row r="42194" spans="7:12" x14ac:dyDescent="0.15">
      <c r="G42194"/>
      <c r="H42194"/>
      <c r="I42194"/>
      <c r="J42194"/>
      <c r="K42194"/>
      <c r="L42194" s="172"/>
    </row>
    <row r="42195" spans="7:12" x14ac:dyDescent="0.15">
      <c r="G42195"/>
      <c r="H42195"/>
      <c r="I42195"/>
      <c r="J42195"/>
      <c r="K42195"/>
      <c r="L42195" s="172"/>
    </row>
    <row r="42196" spans="7:12" x14ac:dyDescent="0.15">
      <c r="G42196"/>
      <c r="H42196"/>
      <c r="I42196"/>
      <c r="J42196"/>
      <c r="K42196"/>
      <c r="L42196" s="172"/>
    </row>
    <row r="42197" spans="7:12" x14ac:dyDescent="0.15">
      <c r="G42197"/>
      <c r="H42197"/>
      <c r="I42197"/>
      <c r="J42197"/>
      <c r="K42197"/>
      <c r="L42197" s="172"/>
    </row>
    <row r="42198" spans="7:12" x14ac:dyDescent="0.15">
      <c r="G42198"/>
      <c r="H42198"/>
      <c r="I42198"/>
      <c r="J42198"/>
      <c r="K42198"/>
      <c r="L42198" s="172"/>
    </row>
    <row r="42199" spans="7:12" x14ac:dyDescent="0.15">
      <c r="G42199"/>
      <c r="H42199"/>
      <c r="I42199"/>
      <c r="J42199"/>
      <c r="K42199"/>
      <c r="L42199" s="172"/>
    </row>
    <row r="42200" spans="7:12" x14ac:dyDescent="0.15">
      <c r="G42200"/>
      <c r="H42200"/>
      <c r="I42200"/>
      <c r="J42200"/>
      <c r="K42200"/>
      <c r="L42200" s="172"/>
    </row>
    <row r="42201" spans="7:12" x14ac:dyDescent="0.15">
      <c r="G42201"/>
      <c r="H42201"/>
      <c r="I42201"/>
      <c r="J42201"/>
      <c r="K42201"/>
      <c r="L42201" s="172"/>
    </row>
    <row r="42202" spans="7:12" x14ac:dyDescent="0.15">
      <c r="G42202"/>
      <c r="H42202"/>
      <c r="I42202"/>
      <c r="J42202"/>
      <c r="K42202"/>
      <c r="L42202" s="172"/>
    </row>
    <row r="42203" spans="7:12" x14ac:dyDescent="0.15">
      <c r="G42203"/>
      <c r="H42203"/>
      <c r="I42203"/>
      <c r="J42203"/>
      <c r="K42203"/>
      <c r="L42203" s="172"/>
    </row>
    <row r="42204" spans="7:12" x14ac:dyDescent="0.15">
      <c r="G42204"/>
      <c r="H42204"/>
      <c r="I42204"/>
      <c r="J42204"/>
      <c r="K42204"/>
      <c r="L42204" s="172"/>
    </row>
    <row r="42205" spans="7:12" x14ac:dyDescent="0.15">
      <c r="G42205"/>
      <c r="H42205"/>
      <c r="I42205"/>
      <c r="J42205"/>
      <c r="K42205"/>
      <c r="L42205" s="172"/>
    </row>
    <row r="42206" spans="7:12" x14ac:dyDescent="0.15">
      <c r="G42206"/>
      <c r="H42206"/>
      <c r="I42206"/>
      <c r="J42206"/>
      <c r="K42206"/>
      <c r="L42206" s="172"/>
    </row>
    <row r="42207" spans="7:12" x14ac:dyDescent="0.15">
      <c r="G42207"/>
      <c r="H42207"/>
      <c r="I42207"/>
      <c r="J42207"/>
      <c r="K42207"/>
      <c r="L42207" s="172"/>
    </row>
    <row r="42208" spans="7:12" x14ac:dyDescent="0.15">
      <c r="G42208"/>
      <c r="H42208"/>
      <c r="I42208"/>
      <c r="J42208"/>
      <c r="K42208"/>
      <c r="L42208" s="172"/>
    </row>
    <row r="42209" spans="7:12" x14ac:dyDescent="0.15">
      <c r="G42209"/>
      <c r="H42209"/>
      <c r="I42209"/>
      <c r="J42209"/>
      <c r="K42209"/>
      <c r="L42209" s="172"/>
    </row>
    <row r="42210" spans="7:12" x14ac:dyDescent="0.15">
      <c r="G42210"/>
      <c r="H42210"/>
      <c r="I42210"/>
      <c r="J42210"/>
      <c r="K42210"/>
      <c r="L42210" s="172"/>
    </row>
    <row r="42211" spans="7:12" x14ac:dyDescent="0.15">
      <c r="G42211"/>
      <c r="H42211"/>
      <c r="I42211"/>
      <c r="J42211"/>
      <c r="K42211"/>
      <c r="L42211" s="172"/>
    </row>
    <row r="42212" spans="7:12" x14ac:dyDescent="0.15">
      <c r="G42212"/>
      <c r="H42212"/>
      <c r="I42212"/>
      <c r="J42212"/>
      <c r="K42212"/>
      <c r="L42212" s="172"/>
    </row>
    <row r="42213" spans="7:12" x14ac:dyDescent="0.15">
      <c r="G42213"/>
      <c r="H42213"/>
      <c r="I42213"/>
      <c r="J42213"/>
      <c r="K42213"/>
      <c r="L42213" s="172"/>
    </row>
    <row r="42214" spans="7:12" x14ac:dyDescent="0.15">
      <c r="G42214"/>
      <c r="H42214"/>
      <c r="I42214"/>
      <c r="J42214"/>
      <c r="K42214"/>
      <c r="L42214" s="172"/>
    </row>
    <row r="42215" spans="7:12" x14ac:dyDescent="0.15">
      <c r="G42215"/>
      <c r="H42215"/>
      <c r="I42215"/>
      <c r="J42215"/>
      <c r="K42215"/>
      <c r="L42215" s="172"/>
    </row>
    <row r="42216" spans="7:12" x14ac:dyDescent="0.15">
      <c r="G42216"/>
      <c r="H42216"/>
      <c r="I42216"/>
      <c r="J42216"/>
      <c r="K42216"/>
      <c r="L42216" s="172"/>
    </row>
    <row r="42217" spans="7:12" x14ac:dyDescent="0.15">
      <c r="G42217"/>
      <c r="H42217"/>
      <c r="I42217"/>
      <c r="J42217"/>
      <c r="K42217"/>
      <c r="L42217" s="172"/>
    </row>
    <row r="42218" spans="7:12" x14ac:dyDescent="0.15">
      <c r="G42218"/>
      <c r="H42218"/>
      <c r="I42218"/>
      <c r="J42218"/>
      <c r="K42218"/>
      <c r="L42218" s="172"/>
    </row>
    <row r="42219" spans="7:12" x14ac:dyDescent="0.15">
      <c r="G42219"/>
      <c r="H42219"/>
      <c r="I42219"/>
      <c r="J42219"/>
      <c r="K42219"/>
      <c r="L42219" s="172"/>
    </row>
    <row r="42220" spans="7:12" x14ac:dyDescent="0.15">
      <c r="G42220"/>
      <c r="H42220"/>
      <c r="I42220"/>
      <c r="J42220"/>
      <c r="K42220"/>
      <c r="L42220" s="172"/>
    </row>
    <row r="42221" spans="7:12" x14ac:dyDescent="0.15">
      <c r="G42221"/>
      <c r="H42221"/>
      <c r="I42221"/>
      <c r="J42221"/>
      <c r="K42221"/>
      <c r="L42221" s="172"/>
    </row>
    <row r="42222" spans="7:12" x14ac:dyDescent="0.15">
      <c r="G42222"/>
      <c r="H42222"/>
      <c r="I42222"/>
      <c r="J42222"/>
      <c r="K42222"/>
      <c r="L42222" s="172"/>
    </row>
    <row r="42223" spans="7:12" x14ac:dyDescent="0.15">
      <c r="G42223"/>
      <c r="H42223"/>
      <c r="I42223"/>
      <c r="J42223"/>
      <c r="K42223"/>
      <c r="L42223" s="172"/>
    </row>
    <row r="42224" spans="7:12" x14ac:dyDescent="0.15">
      <c r="G42224"/>
      <c r="H42224"/>
      <c r="I42224"/>
      <c r="J42224"/>
      <c r="K42224"/>
      <c r="L42224" s="172"/>
    </row>
    <row r="42225" spans="7:12" x14ac:dyDescent="0.15">
      <c r="G42225"/>
      <c r="H42225"/>
      <c r="I42225"/>
      <c r="J42225"/>
      <c r="K42225"/>
      <c r="L42225" s="172"/>
    </row>
    <row r="42226" spans="7:12" x14ac:dyDescent="0.15">
      <c r="G42226"/>
      <c r="H42226"/>
      <c r="I42226"/>
      <c r="J42226"/>
      <c r="K42226"/>
      <c r="L42226" s="172"/>
    </row>
    <row r="42227" spans="7:12" x14ac:dyDescent="0.15">
      <c r="G42227"/>
      <c r="H42227"/>
      <c r="I42227"/>
      <c r="J42227"/>
      <c r="K42227"/>
      <c r="L42227" s="172"/>
    </row>
    <row r="42228" spans="7:12" x14ac:dyDescent="0.15">
      <c r="G42228"/>
      <c r="H42228"/>
      <c r="I42228"/>
      <c r="J42228"/>
      <c r="K42228"/>
      <c r="L42228" s="172"/>
    </row>
    <row r="42229" spans="7:12" x14ac:dyDescent="0.15">
      <c r="G42229"/>
      <c r="H42229"/>
      <c r="I42229"/>
      <c r="J42229"/>
      <c r="K42229"/>
      <c r="L42229" s="172"/>
    </row>
    <row r="42230" spans="7:12" x14ac:dyDescent="0.15">
      <c r="G42230"/>
      <c r="H42230"/>
      <c r="I42230"/>
      <c r="J42230"/>
      <c r="K42230"/>
      <c r="L42230" s="172"/>
    </row>
    <row r="42231" spans="7:12" x14ac:dyDescent="0.15">
      <c r="G42231"/>
      <c r="H42231"/>
      <c r="I42231"/>
      <c r="J42231"/>
      <c r="K42231"/>
      <c r="L42231" s="172"/>
    </row>
    <row r="42232" spans="7:12" x14ac:dyDescent="0.15">
      <c r="G42232"/>
      <c r="H42232"/>
      <c r="I42232"/>
      <c r="J42232"/>
      <c r="K42232"/>
      <c r="L42232" s="172"/>
    </row>
    <row r="42233" spans="7:12" x14ac:dyDescent="0.15">
      <c r="G42233"/>
      <c r="H42233"/>
      <c r="I42233"/>
      <c r="J42233"/>
      <c r="K42233"/>
      <c r="L42233" s="172"/>
    </row>
    <row r="42234" spans="7:12" x14ac:dyDescent="0.15">
      <c r="G42234"/>
      <c r="H42234"/>
      <c r="I42234"/>
      <c r="J42234"/>
      <c r="K42234"/>
      <c r="L42234" s="172"/>
    </row>
    <row r="42235" spans="7:12" x14ac:dyDescent="0.15">
      <c r="G42235"/>
      <c r="H42235"/>
      <c r="I42235"/>
      <c r="J42235"/>
      <c r="K42235"/>
      <c r="L42235" s="172"/>
    </row>
    <row r="42236" spans="7:12" x14ac:dyDescent="0.15">
      <c r="G42236"/>
      <c r="H42236"/>
      <c r="I42236"/>
      <c r="J42236"/>
      <c r="K42236"/>
      <c r="L42236" s="172"/>
    </row>
    <row r="42237" spans="7:12" x14ac:dyDescent="0.15">
      <c r="G42237"/>
      <c r="H42237"/>
      <c r="I42237"/>
      <c r="J42237"/>
      <c r="K42237"/>
      <c r="L42237" s="172"/>
    </row>
    <row r="42238" spans="7:12" x14ac:dyDescent="0.15">
      <c r="G42238"/>
      <c r="H42238"/>
      <c r="I42238"/>
      <c r="J42238"/>
      <c r="K42238"/>
      <c r="L42238" s="172"/>
    </row>
    <row r="42239" spans="7:12" x14ac:dyDescent="0.15">
      <c r="G42239"/>
      <c r="H42239"/>
      <c r="I42239"/>
      <c r="J42239"/>
      <c r="K42239"/>
      <c r="L42239" s="172"/>
    </row>
    <row r="42240" spans="7:12" x14ac:dyDescent="0.15">
      <c r="G42240"/>
      <c r="H42240"/>
      <c r="I42240"/>
      <c r="J42240"/>
      <c r="K42240"/>
      <c r="L42240" s="172"/>
    </row>
    <row r="42241" spans="7:12" x14ac:dyDescent="0.15">
      <c r="G42241"/>
      <c r="H42241"/>
      <c r="I42241"/>
      <c r="J42241"/>
      <c r="K42241"/>
      <c r="L42241" s="172"/>
    </row>
    <row r="42242" spans="7:12" x14ac:dyDescent="0.15">
      <c r="G42242"/>
      <c r="H42242"/>
      <c r="I42242"/>
      <c r="J42242"/>
      <c r="K42242"/>
      <c r="L42242" s="172"/>
    </row>
    <row r="42243" spans="7:12" x14ac:dyDescent="0.15">
      <c r="G42243"/>
      <c r="H42243"/>
      <c r="I42243"/>
      <c r="J42243"/>
      <c r="K42243"/>
      <c r="L42243" s="172"/>
    </row>
    <row r="42244" spans="7:12" x14ac:dyDescent="0.15">
      <c r="G42244"/>
      <c r="H42244"/>
      <c r="I42244"/>
      <c r="J42244"/>
      <c r="K42244"/>
      <c r="L42244" s="172"/>
    </row>
    <row r="42245" spans="7:12" x14ac:dyDescent="0.15">
      <c r="G42245"/>
      <c r="H42245"/>
      <c r="I42245"/>
      <c r="J42245"/>
      <c r="K42245"/>
      <c r="L42245" s="172"/>
    </row>
    <row r="42246" spans="7:12" x14ac:dyDescent="0.15">
      <c r="G42246"/>
      <c r="H42246"/>
      <c r="I42246"/>
      <c r="J42246"/>
      <c r="K42246"/>
      <c r="L42246" s="172"/>
    </row>
    <row r="42247" spans="7:12" x14ac:dyDescent="0.15">
      <c r="G42247"/>
      <c r="H42247"/>
      <c r="I42247"/>
      <c r="J42247"/>
      <c r="K42247"/>
      <c r="L42247" s="172"/>
    </row>
    <row r="42248" spans="7:12" x14ac:dyDescent="0.15">
      <c r="G42248"/>
      <c r="H42248"/>
      <c r="I42248"/>
      <c r="J42248"/>
      <c r="K42248"/>
      <c r="L42248" s="172"/>
    </row>
    <row r="42249" spans="7:12" x14ac:dyDescent="0.15">
      <c r="G42249"/>
      <c r="H42249"/>
      <c r="I42249"/>
      <c r="J42249"/>
      <c r="K42249"/>
      <c r="L42249" s="172"/>
    </row>
    <row r="42250" spans="7:12" x14ac:dyDescent="0.15">
      <c r="G42250"/>
      <c r="H42250"/>
      <c r="I42250"/>
      <c r="J42250"/>
      <c r="K42250"/>
      <c r="L42250" s="172"/>
    </row>
    <row r="42251" spans="7:12" x14ac:dyDescent="0.15">
      <c r="G42251"/>
      <c r="H42251"/>
      <c r="I42251"/>
      <c r="J42251"/>
      <c r="K42251"/>
      <c r="L42251" s="172"/>
    </row>
    <row r="42252" spans="7:12" x14ac:dyDescent="0.15">
      <c r="G42252"/>
      <c r="H42252"/>
      <c r="I42252"/>
      <c r="J42252"/>
      <c r="K42252"/>
      <c r="L42252" s="172"/>
    </row>
    <row r="42253" spans="7:12" x14ac:dyDescent="0.15">
      <c r="G42253"/>
      <c r="H42253"/>
      <c r="I42253"/>
      <c r="J42253"/>
      <c r="K42253"/>
      <c r="L42253" s="172"/>
    </row>
    <row r="42254" spans="7:12" x14ac:dyDescent="0.15">
      <c r="G42254"/>
      <c r="H42254"/>
      <c r="I42254"/>
      <c r="J42254"/>
      <c r="K42254"/>
      <c r="L42254" s="172"/>
    </row>
    <row r="42255" spans="7:12" x14ac:dyDescent="0.15">
      <c r="G42255"/>
      <c r="H42255"/>
      <c r="I42255"/>
      <c r="J42255"/>
      <c r="K42255"/>
      <c r="L42255" s="172"/>
    </row>
    <row r="42256" spans="7:12" x14ac:dyDescent="0.15">
      <c r="G42256"/>
      <c r="H42256"/>
      <c r="I42256"/>
      <c r="J42256"/>
      <c r="K42256"/>
      <c r="L42256" s="172"/>
    </row>
    <row r="42257" spans="7:12" x14ac:dyDescent="0.15">
      <c r="G42257"/>
      <c r="H42257"/>
      <c r="I42257"/>
      <c r="J42257"/>
      <c r="K42257"/>
      <c r="L42257" s="172"/>
    </row>
    <row r="42258" spans="7:12" x14ac:dyDescent="0.15">
      <c r="G42258"/>
      <c r="H42258"/>
      <c r="I42258"/>
      <c r="J42258"/>
      <c r="K42258"/>
      <c r="L42258" s="172"/>
    </row>
    <row r="42259" spans="7:12" x14ac:dyDescent="0.15">
      <c r="G42259"/>
      <c r="H42259"/>
      <c r="I42259"/>
      <c r="J42259"/>
      <c r="K42259"/>
      <c r="L42259" s="172"/>
    </row>
    <row r="42260" spans="7:12" x14ac:dyDescent="0.15">
      <c r="G42260"/>
      <c r="H42260"/>
      <c r="I42260"/>
      <c r="J42260"/>
      <c r="K42260"/>
      <c r="L42260" s="172"/>
    </row>
    <row r="42261" spans="7:12" x14ac:dyDescent="0.15">
      <c r="G42261"/>
      <c r="H42261"/>
      <c r="I42261"/>
      <c r="J42261"/>
      <c r="K42261"/>
      <c r="L42261" s="172"/>
    </row>
    <row r="42262" spans="7:12" x14ac:dyDescent="0.15">
      <c r="G42262"/>
      <c r="H42262"/>
      <c r="I42262"/>
      <c r="J42262"/>
      <c r="K42262"/>
      <c r="L42262" s="172"/>
    </row>
    <row r="42263" spans="7:12" x14ac:dyDescent="0.15">
      <c r="G42263"/>
      <c r="H42263"/>
      <c r="I42263"/>
      <c r="J42263"/>
      <c r="K42263"/>
      <c r="L42263" s="172"/>
    </row>
    <row r="42264" spans="7:12" x14ac:dyDescent="0.15">
      <c r="G42264"/>
      <c r="H42264"/>
      <c r="I42264"/>
      <c r="J42264"/>
      <c r="K42264"/>
      <c r="L42264" s="172"/>
    </row>
    <row r="42265" spans="7:12" x14ac:dyDescent="0.15">
      <c r="G42265"/>
      <c r="H42265"/>
      <c r="I42265"/>
      <c r="J42265"/>
      <c r="K42265"/>
      <c r="L42265" s="172"/>
    </row>
    <row r="42266" spans="7:12" x14ac:dyDescent="0.15">
      <c r="G42266"/>
      <c r="H42266"/>
      <c r="I42266"/>
      <c r="J42266"/>
      <c r="K42266"/>
      <c r="L42266" s="172"/>
    </row>
    <row r="42267" spans="7:12" x14ac:dyDescent="0.15">
      <c r="G42267"/>
      <c r="H42267"/>
      <c r="I42267"/>
      <c r="J42267"/>
      <c r="K42267"/>
      <c r="L42267" s="172"/>
    </row>
    <row r="42268" spans="7:12" x14ac:dyDescent="0.15">
      <c r="G42268"/>
      <c r="H42268"/>
      <c r="I42268"/>
      <c r="J42268"/>
      <c r="K42268"/>
      <c r="L42268" s="172"/>
    </row>
    <row r="42269" spans="7:12" x14ac:dyDescent="0.15">
      <c r="G42269"/>
      <c r="H42269"/>
      <c r="I42269"/>
      <c r="J42269"/>
      <c r="K42269"/>
      <c r="L42269" s="172"/>
    </row>
    <row r="42270" spans="7:12" x14ac:dyDescent="0.15">
      <c r="G42270"/>
      <c r="H42270"/>
      <c r="I42270"/>
      <c r="J42270"/>
      <c r="K42270"/>
      <c r="L42270" s="172"/>
    </row>
    <row r="42271" spans="7:12" x14ac:dyDescent="0.15">
      <c r="G42271"/>
      <c r="H42271"/>
      <c r="I42271"/>
      <c r="J42271"/>
      <c r="K42271"/>
      <c r="L42271" s="172"/>
    </row>
    <row r="42272" spans="7:12" x14ac:dyDescent="0.15">
      <c r="G42272"/>
      <c r="H42272"/>
      <c r="I42272"/>
      <c r="J42272"/>
      <c r="K42272"/>
      <c r="L42272" s="172"/>
    </row>
    <row r="42273" spans="7:12" x14ac:dyDescent="0.15">
      <c r="G42273"/>
      <c r="H42273"/>
      <c r="I42273"/>
      <c r="J42273"/>
      <c r="K42273"/>
      <c r="L42273" s="172"/>
    </row>
    <row r="42274" spans="7:12" x14ac:dyDescent="0.15">
      <c r="G42274"/>
      <c r="H42274"/>
      <c r="I42274"/>
      <c r="J42274"/>
      <c r="K42274"/>
      <c r="L42274" s="172"/>
    </row>
    <row r="42275" spans="7:12" x14ac:dyDescent="0.15">
      <c r="G42275"/>
      <c r="H42275"/>
      <c r="I42275"/>
      <c r="J42275"/>
      <c r="K42275"/>
      <c r="L42275" s="172"/>
    </row>
    <row r="42276" spans="7:12" x14ac:dyDescent="0.15">
      <c r="G42276"/>
      <c r="H42276"/>
      <c r="I42276"/>
      <c r="J42276"/>
      <c r="K42276"/>
      <c r="L42276" s="172"/>
    </row>
    <row r="42277" spans="7:12" x14ac:dyDescent="0.15">
      <c r="G42277"/>
      <c r="H42277"/>
      <c r="I42277"/>
      <c r="J42277"/>
      <c r="K42277"/>
      <c r="L42277" s="172"/>
    </row>
    <row r="42278" spans="7:12" x14ac:dyDescent="0.15">
      <c r="G42278"/>
      <c r="H42278"/>
      <c r="I42278"/>
      <c r="J42278"/>
      <c r="K42278"/>
      <c r="L42278" s="172"/>
    </row>
    <row r="42279" spans="7:12" x14ac:dyDescent="0.15">
      <c r="G42279"/>
      <c r="H42279"/>
      <c r="I42279"/>
      <c r="J42279"/>
      <c r="K42279"/>
      <c r="L42279" s="172"/>
    </row>
    <row r="42280" spans="7:12" x14ac:dyDescent="0.15">
      <c r="G42280"/>
      <c r="H42280"/>
      <c r="I42280"/>
      <c r="J42280"/>
      <c r="K42280"/>
      <c r="L42280" s="172"/>
    </row>
    <row r="42281" spans="7:12" x14ac:dyDescent="0.15">
      <c r="G42281"/>
      <c r="H42281"/>
      <c r="I42281"/>
      <c r="J42281"/>
      <c r="K42281"/>
      <c r="L42281" s="172"/>
    </row>
    <row r="42282" spans="7:12" x14ac:dyDescent="0.15">
      <c r="G42282"/>
      <c r="H42282"/>
      <c r="I42282"/>
      <c r="J42282"/>
      <c r="K42282"/>
      <c r="L42282" s="172"/>
    </row>
    <row r="42283" spans="7:12" x14ac:dyDescent="0.15">
      <c r="G42283"/>
      <c r="H42283"/>
      <c r="I42283"/>
      <c r="J42283"/>
      <c r="K42283"/>
      <c r="L42283" s="172"/>
    </row>
    <row r="42284" spans="7:12" x14ac:dyDescent="0.15">
      <c r="G42284"/>
      <c r="H42284"/>
      <c r="I42284"/>
      <c r="J42284"/>
      <c r="K42284"/>
      <c r="L42284" s="172"/>
    </row>
    <row r="42285" spans="7:12" x14ac:dyDescent="0.15">
      <c r="G42285"/>
      <c r="H42285"/>
      <c r="I42285"/>
      <c r="J42285"/>
      <c r="K42285"/>
      <c r="L42285" s="172"/>
    </row>
    <row r="42286" spans="7:12" x14ac:dyDescent="0.15">
      <c r="G42286"/>
      <c r="H42286"/>
      <c r="I42286"/>
      <c r="J42286"/>
      <c r="K42286"/>
      <c r="L42286" s="172"/>
    </row>
    <row r="42287" spans="7:12" x14ac:dyDescent="0.15">
      <c r="G42287"/>
      <c r="H42287"/>
      <c r="I42287"/>
      <c r="J42287"/>
      <c r="K42287"/>
      <c r="L42287" s="172"/>
    </row>
    <row r="42288" spans="7:12" x14ac:dyDescent="0.15">
      <c r="G42288"/>
      <c r="H42288"/>
      <c r="I42288"/>
      <c r="J42288"/>
      <c r="K42288"/>
      <c r="L42288" s="172"/>
    </row>
    <row r="42289" spans="7:12" x14ac:dyDescent="0.15">
      <c r="G42289"/>
      <c r="H42289"/>
      <c r="I42289"/>
      <c r="J42289"/>
      <c r="K42289"/>
      <c r="L42289" s="172"/>
    </row>
    <row r="42290" spans="7:12" x14ac:dyDescent="0.15">
      <c r="G42290"/>
      <c r="H42290"/>
      <c r="I42290"/>
      <c r="J42290"/>
      <c r="K42290"/>
      <c r="L42290" s="172"/>
    </row>
    <row r="42291" spans="7:12" x14ac:dyDescent="0.15">
      <c r="G42291"/>
      <c r="H42291"/>
      <c r="I42291"/>
      <c r="J42291"/>
      <c r="K42291"/>
      <c r="L42291" s="172"/>
    </row>
    <row r="42292" spans="7:12" x14ac:dyDescent="0.15">
      <c r="G42292"/>
      <c r="H42292"/>
      <c r="I42292"/>
      <c r="J42292"/>
      <c r="K42292"/>
      <c r="L42292" s="172"/>
    </row>
    <row r="42293" spans="7:12" x14ac:dyDescent="0.15">
      <c r="G42293"/>
      <c r="H42293"/>
      <c r="I42293"/>
      <c r="J42293"/>
      <c r="K42293"/>
      <c r="L42293" s="172"/>
    </row>
    <row r="42294" spans="7:12" x14ac:dyDescent="0.15">
      <c r="G42294"/>
      <c r="H42294"/>
      <c r="I42294"/>
      <c r="J42294"/>
      <c r="K42294"/>
      <c r="L42294" s="172"/>
    </row>
    <row r="42295" spans="7:12" x14ac:dyDescent="0.15">
      <c r="G42295"/>
      <c r="H42295"/>
      <c r="I42295"/>
      <c r="J42295"/>
      <c r="K42295"/>
      <c r="L42295" s="172"/>
    </row>
    <row r="42296" spans="7:12" x14ac:dyDescent="0.15">
      <c r="G42296"/>
      <c r="H42296"/>
      <c r="I42296"/>
      <c r="J42296"/>
      <c r="K42296"/>
      <c r="L42296" s="172"/>
    </row>
    <row r="42297" spans="7:12" x14ac:dyDescent="0.15">
      <c r="G42297"/>
      <c r="H42297"/>
      <c r="I42297"/>
      <c r="J42297"/>
      <c r="K42297"/>
      <c r="L42297" s="172"/>
    </row>
    <row r="42298" spans="7:12" x14ac:dyDescent="0.15">
      <c r="G42298"/>
      <c r="H42298"/>
      <c r="I42298"/>
      <c r="J42298"/>
      <c r="K42298"/>
      <c r="L42298" s="172"/>
    </row>
    <row r="42299" spans="7:12" x14ac:dyDescent="0.15">
      <c r="G42299"/>
      <c r="H42299"/>
      <c r="I42299"/>
      <c r="J42299"/>
      <c r="K42299"/>
      <c r="L42299" s="172"/>
    </row>
    <row r="42300" spans="7:12" x14ac:dyDescent="0.15">
      <c r="G42300"/>
      <c r="H42300"/>
      <c r="I42300"/>
      <c r="J42300"/>
      <c r="K42300"/>
      <c r="L42300" s="172"/>
    </row>
    <row r="42301" spans="7:12" x14ac:dyDescent="0.15">
      <c r="G42301"/>
      <c r="H42301"/>
      <c r="I42301"/>
      <c r="J42301"/>
      <c r="K42301"/>
      <c r="L42301" s="172"/>
    </row>
    <row r="42302" spans="7:12" x14ac:dyDescent="0.15">
      <c r="G42302"/>
      <c r="H42302"/>
      <c r="I42302"/>
      <c r="J42302"/>
      <c r="K42302"/>
      <c r="L42302" s="172"/>
    </row>
    <row r="42303" spans="7:12" x14ac:dyDescent="0.15">
      <c r="G42303"/>
      <c r="H42303"/>
      <c r="I42303"/>
      <c r="J42303"/>
      <c r="K42303"/>
      <c r="L42303" s="172"/>
    </row>
    <row r="42304" spans="7:12" x14ac:dyDescent="0.15">
      <c r="G42304"/>
      <c r="H42304"/>
      <c r="I42304"/>
      <c r="J42304"/>
      <c r="K42304"/>
      <c r="L42304" s="172"/>
    </row>
    <row r="42305" spans="7:12" x14ac:dyDescent="0.15">
      <c r="G42305"/>
      <c r="H42305"/>
      <c r="I42305"/>
      <c r="J42305"/>
      <c r="K42305"/>
      <c r="L42305" s="172"/>
    </row>
    <row r="42306" spans="7:12" x14ac:dyDescent="0.15">
      <c r="G42306"/>
      <c r="H42306"/>
      <c r="I42306"/>
      <c r="J42306"/>
      <c r="K42306"/>
      <c r="L42306" s="172"/>
    </row>
    <row r="42307" spans="7:12" x14ac:dyDescent="0.15">
      <c r="G42307"/>
      <c r="H42307"/>
      <c r="I42307"/>
      <c r="J42307"/>
      <c r="K42307"/>
      <c r="L42307" s="172"/>
    </row>
    <row r="42308" spans="7:12" x14ac:dyDescent="0.15">
      <c r="G42308"/>
      <c r="H42308"/>
      <c r="I42308"/>
      <c r="J42308"/>
      <c r="K42308"/>
      <c r="L42308" s="172"/>
    </row>
    <row r="42309" spans="7:12" x14ac:dyDescent="0.15">
      <c r="G42309"/>
      <c r="H42309"/>
      <c r="I42309"/>
      <c r="J42309"/>
      <c r="K42309"/>
      <c r="L42309" s="172"/>
    </row>
    <row r="42310" spans="7:12" x14ac:dyDescent="0.15">
      <c r="G42310"/>
      <c r="H42310"/>
      <c r="I42310"/>
      <c r="J42310"/>
      <c r="K42310"/>
      <c r="L42310" s="172"/>
    </row>
    <row r="42311" spans="7:12" x14ac:dyDescent="0.15">
      <c r="G42311"/>
      <c r="H42311"/>
      <c r="I42311"/>
      <c r="J42311"/>
      <c r="K42311"/>
      <c r="L42311" s="172"/>
    </row>
    <row r="42312" spans="7:12" x14ac:dyDescent="0.15">
      <c r="G42312"/>
      <c r="H42312"/>
      <c r="I42312"/>
      <c r="J42312"/>
      <c r="K42312"/>
      <c r="L42312" s="172"/>
    </row>
    <row r="42313" spans="7:12" x14ac:dyDescent="0.15">
      <c r="G42313"/>
      <c r="H42313"/>
      <c r="I42313"/>
      <c r="J42313"/>
      <c r="K42313"/>
      <c r="L42313" s="172"/>
    </row>
    <row r="42314" spans="7:12" x14ac:dyDescent="0.15">
      <c r="G42314"/>
      <c r="H42314"/>
      <c r="I42314"/>
      <c r="J42314"/>
      <c r="K42314"/>
      <c r="L42314" s="172"/>
    </row>
    <row r="42315" spans="7:12" x14ac:dyDescent="0.15">
      <c r="G42315"/>
      <c r="H42315"/>
      <c r="I42315"/>
      <c r="J42315"/>
      <c r="K42315"/>
      <c r="L42315" s="172"/>
    </row>
    <row r="42316" spans="7:12" x14ac:dyDescent="0.15">
      <c r="G42316"/>
      <c r="H42316"/>
      <c r="I42316"/>
      <c r="J42316"/>
      <c r="K42316"/>
      <c r="L42316" s="172"/>
    </row>
    <row r="42317" spans="7:12" x14ac:dyDescent="0.15">
      <c r="G42317"/>
      <c r="H42317"/>
      <c r="I42317"/>
      <c r="J42317"/>
      <c r="K42317"/>
      <c r="L42317" s="172"/>
    </row>
    <row r="42318" spans="7:12" x14ac:dyDescent="0.15">
      <c r="G42318"/>
      <c r="H42318"/>
      <c r="I42318"/>
      <c r="J42318"/>
      <c r="K42318"/>
      <c r="L42318" s="172"/>
    </row>
    <row r="42319" spans="7:12" x14ac:dyDescent="0.15">
      <c r="G42319"/>
      <c r="H42319"/>
      <c r="I42319"/>
      <c r="J42319"/>
      <c r="K42319"/>
      <c r="L42319" s="172"/>
    </row>
    <row r="42320" spans="7:12" x14ac:dyDescent="0.15">
      <c r="G42320"/>
      <c r="H42320"/>
      <c r="I42320"/>
      <c r="J42320"/>
      <c r="K42320"/>
      <c r="L42320" s="172"/>
    </row>
    <row r="42321" spans="7:12" x14ac:dyDescent="0.15">
      <c r="G42321"/>
      <c r="H42321"/>
      <c r="I42321"/>
      <c r="J42321"/>
      <c r="K42321"/>
      <c r="L42321" s="172"/>
    </row>
    <row r="42322" spans="7:12" x14ac:dyDescent="0.15">
      <c r="G42322"/>
      <c r="H42322"/>
      <c r="I42322"/>
      <c r="J42322"/>
      <c r="K42322"/>
      <c r="L42322" s="172"/>
    </row>
    <row r="42323" spans="7:12" x14ac:dyDescent="0.15">
      <c r="G42323"/>
      <c r="H42323"/>
      <c r="I42323"/>
      <c r="J42323"/>
      <c r="K42323"/>
      <c r="L42323" s="172"/>
    </row>
    <row r="42324" spans="7:12" x14ac:dyDescent="0.15">
      <c r="G42324"/>
      <c r="H42324"/>
      <c r="I42324"/>
      <c r="J42324"/>
      <c r="K42324"/>
      <c r="L42324" s="172"/>
    </row>
    <row r="42325" spans="7:12" x14ac:dyDescent="0.15">
      <c r="G42325"/>
      <c r="H42325"/>
      <c r="I42325"/>
      <c r="J42325"/>
      <c r="K42325"/>
      <c r="L42325" s="172"/>
    </row>
    <row r="42326" spans="7:12" x14ac:dyDescent="0.15">
      <c r="G42326"/>
      <c r="H42326"/>
      <c r="I42326"/>
      <c r="J42326"/>
      <c r="K42326"/>
      <c r="L42326" s="172"/>
    </row>
    <row r="42327" spans="7:12" x14ac:dyDescent="0.15">
      <c r="G42327"/>
      <c r="H42327"/>
      <c r="I42327"/>
      <c r="J42327"/>
      <c r="K42327"/>
      <c r="L42327" s="172"/>
    </row>
    <row r="42328" spans="7:12" x14ac:dyDescent="0.15">
      <c r="G42328"/>
      <c r="H42328"/>
      <c r="I42328"/>
      <c r="J42328"/>
      <c r="K42328"/>
      <c r="L42328" s="172"/>
    </row>
    <row r="42329" spans="7:12" x14ac:dyDescent="0.15">
      <c r="G42329"/>
      <c r="H42329"/>
      <c r="I42329"/>
      <c r="J42329"/>
      <c r="K42329"/>
      <c r="L42329" s="172"/>
    </row>
    <row r="42330" spans="7:12" x14ac:dyDescent="0.15">
      <c r="G42330"/>
      <c r="H42330"/>
      <c r="I42330"/>
      <c r="J42330"/>
      <c r="K42330"/>
      <c r="L42330" s="172"/>
    </row>
    <row r="42331" spans="7:12" x14ac:dyDescent="0.15">
      <c r="G42331"/>
      <c r="H42331"/>
      <c r="I42331"/>
      <c r="J42331"/>
      <c r="K42331"/>
      <c r="L42331" s="172"/>
    </row>
    <row r="42332" spans="7:12" x14ac:dyDescent="0.15">
      <c r="G42332"/>
      <c r="H42332"/>
      <c r="I42332"/>
      <c r="J42332"/>
      <c r="K42332"/>
      <c r="L42332" s="172"/>
    </row>
    <row r="42333" spans="7:12" x14ac:dyDescent="0.15">
      <c r="G42333"/>
      <c r="H42333"/>
      <c r="I42333"/>
      <c r="J42333"/>
      <c r="K42333"/>
      <c r="L42333" s="172"/>
    </row>
    <row r="42334" spans="7:12" x14ac:dyDescent="0.15">
      <c r="G42334"/>
      <c r="H42334"/>
      <c r="I42334"/>
      <c r="J42334"/>
      <c r="K42334"/>
      <c r="L42334" s="172"/>
    </row>
    <row r="42335" spans="7:12" x14ac:dyDescent="0.15">
      <c r="G42335"/>
      <c r="H42335"/>
      <c r="I42335"/>
      <c r="J42335"/>
      <c r="K42335"/>
      <c r="L42335" s="172"/>
    </row>
    <row r="42336" spans="7:12" x14ac:dyDescent="0.15">
      <c r="G42336"/>
      <c r="H42336"/>
      <c r="I42336"/>
      <c r="J42336"/>
      <c r="K42336"/>
      <c r="L42336" s="172"/>
    </row>
    <row r="42337" spans="7:12" x14ac:dyDescent="0.15">
      <c r="G42337"/>
      <c r="H42337"/>
      <c r="I42337"/>
      <c r="J42337"/>
      <c r="K42337"/>
      <c r="L42337" s="172"/>
    </row>
    <row r="42338" spans="7:12" x14ac:dyDescent="0.15">
      <c r="G42338"/>
      <c r="H42338"/>
      <c r="I42338"/>
      <c r="J42338"/>
      <c r="K42338"/>
      <c r="L42338" s="172"/>
    </row>
    <row r="42339" spans="7:12" x14ac:dyDescent="0.15">
      <c r="G42339"/>
      <c r="H42339"/>
      <c r="I42339"/>
      <c r="J42339"/>
      <c r="K42339"/>
      <c r="L42339" s="172"/>
    </row>
    <row r="42340" spans="7:12" x14ac:dyDescent="0.15">
      <c r="G42340"/>
      <c r="H42340"/>
      <c r="I42340"/>
      <c r="J42340"/>
      <c r="K42340"/>
      <c r="L42340" s="172"/>
    </row>
    <row r="42341" spans="7:12" x14ac:dyDescent="0.15">
      <c r="G42341"/>
      <c r="H42341"/>
      <c r="I42341"/>
      <c r="J42341"/>
      <c r="K42341"/>
      <c r="L42341" s="172"/>
    </row>
    <row r="42342" spans="7:12" x14ac:dyDescent="0.15">
      <c r="G42342"/>
      <c r="H42342"/>
      <c r="I42342"/>
      <c r="J42342"/>
      <c r="K42342"/>
      <c r="L42342" s="172"/>
    </row>
    <row r="42343" spans="7:12" x14ac:dyDescent="0.15">
      <c r="G42343"/>
      <c r="H42343"/>
      <c r="I42343"/>
      <c r="J42343"/>
      <c r="K42343"/>
      <c r="L42343" s="172"/>
    </row>
    <row r="42344" spans="7:12" x14ac:dyDescent="0.15">
      <c r="G42344"/>
      <c r="H42344"/>
      <c r="I42344"/>
      <c r="J42344"/>
      <c r="K42344"/>
      <c r="L42344" s="172"/>
    </row>
    <row r="42345" spans="7:12" x14ac:dyDescent="0.15">
      <c r="G42345"/>
      <c r="H42345"/>
      <c r="I42345"/>
      <c r="J42345"/>
      <c r="K42345"/>
      <c r="L42345" s="172"/>
    </row>
    <row r="42346" spans="7:12" x14ac:dyDescent="0.15">
      <c r="G42346"/>
      <c r="H42346"/>
      <c r="I42346"/>
      <c r="J42346"/>
      <c r="K42346"/>
      <c r="L42346" s="172"/>
    </row>
    <row r="42347" spans="7:12" x14ac:dyDescent="0.15">
      <c r="G42347"/>
      <c r="H42347"/>
      <c r="I42347"/>
      <c r="J42347"/>
      <c r="K42347"/>
      <c r="L42347" s="172"/>
    </row>
    <row r="42348" spans="7:12" x14ac:dyDescent="0.15">
      <c r="G42348"/>
      <c r="H42348"/>
      <c r="I42348"/>
      <c r="J42348"/>
      <c r="K42348"/>
      <c r="L42348" s="172"/>
    </row>
    <row r="42349" spans="7:12" x14ac:dyDescent="0.15">
      <c r="G42349"/>
      <c r="H42349"/>
      <c r="I42349"/>
      <c r="J42349"/>
      <c r="K42349"/>
      <c r="L42349" s="172"/>
    </row>
    <row r="42350" spans="7:12" x14ac:dyDescent="0.15">
      <c r="G42350"/>
      <c r="H42350"/>
      <c r="I42350"/>
      <c r="J42350"/>
      <c r="K42350"/>
      <c r="L42350" s="172"/>
    </row>
    <row r="42351" spans="7:12" x14ac:dyDescent="0.15">
      <c r="G42351"/>
      <c r="H42351"/>
      <c r="I42351"/>
      <c r="J42351"/>
      <c r="K42351"/>
      <c r="L42351" s="172"/>
    </row>
    <row r="42352" spans="7:12" x14ac:dyDescent="0.15">
      <c r="G42352"/>
      <c r="H42352"/>
      <c r="I42352"/>
      <c r="J42352"/>
      <c r="K42352"/>
      <c r="L42352" s="172"/>
    </row>
    <row r="42353" spans="7:12" x14ac:dyDescent="0.15">
      <c r="G42353"/>
      <c r="H42353"/>
      <c r="I42353"/>
      <c r="J42353"/>
      <c r="K42353"/>
      <c r="L42353" s="172"/>
    </row>
    <row r="42354" spans="7:12" x14ac:dyDescent="0.15">
      <c r="G42354"/>
      <c r="H42354"/>
      <c r="I42354"/>
      <c r="J42354"/>
      <c r="K42354"/>
      <c r="L42354" s="172"/>
    </row>
    <row r="42355" spans="7:12" x14ac:dyDescent="0.15">
      <c r="G42355"/>
      <c r="H42355"/>
      <c r="I42355"/>
      <c r="J42355"/>
      <c r="K42355"/>
      <c r="L42355" s="172"/>
    </row>
    <row r="42356" spans="7:12" x14ac:dyDescent="0.15">
      <c r="G42356"/>
      <c r="H42356"/>
      <c r="I42356"/>
      <c r="J42356"/>
      <c r="K42356"/>
      <c r="L42356" s="172"/>
    </row>
    <row r="42357" spans="7:12" x14ac:dyDescent="0.15">
      <c r="G42357"/>
      <c r="H42357"/>
      <c r="I42357"/>
      <c r="J42357"/>
      <c r="K42357"/>
      <c r="L42357" s="172"/>
    </row>
    <row r="42358" spans="7:12" x14ac:dyDescent="0.15">
      <c r="G42358"/>
      <c r="H42358"/>
      <c r="I42358"/>
      <c r="J42358"/>
      <c r="K42358"/>
      <c r="L42358" s="172"/>
    </row>
    <row r="42359" spans="7:12" x14ac:dyDescent="0.15">
      <c r="G42359"/>
      <c r="H42359"/>
      <c r="I42359"/>
      <c r="J42359"/>
      <c r="K42359"/>
      <c r="L42359" s="172"/>
    </row>
    <row r="42360" spans="7:12" x14ac:dyDescent="0.15">
      <c r="G42360"/>
      <c r="H42360"/>
      <c r="I42360"/>
      <c r="J42360"/>
      <c r="K42360"/>
      <c r="L42360" s="172"/>
    </row>
    <row r="42361" spans="7:12" x14ac:dyDescent="0.15">
      <c r="G42361"/>
      <c r="H42361"/>
      <c r="I42361"/>
      <c r="J42361"/>
      <c r="K42361"/>
      <c r="L42361" s="172"/>
    </row>
    <row r="42362" spans="7:12" x14ac:dyDescent="0.15">
      <c r="G42362"/>
      <c r="H42362"/>
      <c r="I42362"/>
      <c r="J42362"/>
      <c r="K42362"/>
      <c r="L42362" s="172"/>
    </row>
    <row r="42363" spans="7:12" x14ac:dyDescent="0.15">
      <c r="G42363"/>
      <c r="H42363"/>
      <c r="I42363"/>
      <c r="J42363"/>
      <c r="K42363"/>
      <c r="L42363" s="172"/>
    </row>
    <row r="42364" spans="7:12" x14ac:dyDescent="0.15">
      <c r="G42364"/>
      <c r="H42364"/>
      <c r="I42364"/>
      <c r="J42364"/>
      <c r="K42364"/>
      <c r="L42364" s="172"/>
    </row>
    <row r="42365" spans="7:12" x14ac:dyDescent="0.15">
      <c r="G42365"/>
      <c r="H42365"/>
      <c r="I42365"/>
      <c r="J42365"/>
      <c r="K42365"/>
      <c r="L42365" s="172"/>
    </row>
    <row r="42366" spans="7:12" x14ac:dyDescent="0.15">
      <c r="G42366"/>
      <c r="H42366"/>
      <c r="I42366"/>
      <c r="J42366"/>
      <c r="K42366"/>
      <c r="L42366" s="172"/>
    </row>
    <row r="42367" spans="7:12" x14ac:dyDescent="0.15">
      <c r="G42367"/>
      <c r="H42367"/>
      <c r="I42367"/>
      <c r="J42367"/>
      <c r="K42367"/>
      <c r="L42367" s="172"/>
    </row>
    <row r="42368" spans="7:12" x14ac:dyDescent="0.15">
      <c r="G42368"/>
      <c r="H42368"/>
      <c r="I42368"/>
      <c r="J42368"/>
      <c r="K42368"/>
      <c r="L42368" s="172"/>
    </row>
    <row r="42369" spans="7:12" x14ac:dyDescent="0.15">
      <c r="G42369"/>
      <c r="H42369"/>
      <c r="I42369"/>
      <c r="J42369"/>
      <c r="K42369"/>
      <c r="L42369" s="172"/>
    </row>
    <row r="42370" spans="7:12" x14ac:dyDescent="0.15">
      <c r="G42370"/>
      <c r="H42370"/>
      <c r="I42370"/>
      <c r="J42370"/>
      <c r="K42370"/>
      <c r="L42370" s="172"/>
    </row>
    <row r="42371" spans="7:12" x14ac:dyDescent="0.15">
      <c r="G42371"/>
      <c r="H42371"/>
      <c r="I42371"/>
      <c r="J42371"/>
      <c r="K42371"/>
      <c r="L42371" s="172"/>
    </row>
    <row r="42372" spans="7:12" x14ac:dyDescent="0.15">
      <c r="G42372"/>
      <c r="H42372"/>
      <c r="I42372"/>
      <c r="J42372"/>
      <c r="K42372"/>
      <c r="L42372" s="172"/>
    </row>
    <row r="42373" spans="7:12" x14ac:dyDescent="0.15">
      <c r="G42373"/>
      <c r="H42373"/>
      <c r="I42373"/>
      <c r="J42373"/>
      <c r="K42373"/>
      <c r="L42373" s="172"/>
    </row>
    <row r="42374" spans="7:12" x14ac:dyDescent="0.15">
      <c r="G42374"/>
      <c r="H42374"/>
      <c r="I42374"/>
      <c r="J42374"/>
      <c r="K42374"/>
      <c r="L42374" s="172"/>
    </row>
    <row r="42375" spans="7:12" x14ac:dyDescent="0.15">
      <c r="G42375"/>
      <c r="H42375"/>
      <c r="I42375"/>
      <c r="J42375"/>
      <c r="K42375"/>
      <c r="L42375" s="172"/>
    </row>
    <row r="42376" spans="7:12" x14ac:dyDescent="0.15">
      <c r="G42376"/>
      <c r="H42376"/>
      <c r="I42376"/>
      <c r="J42376"/>
      <c r="K42376"/>
      <c r="L42376" s="172"/>
    </row>
    <row r="42377" spans="7:12" x14ac:dyDescent="0.15">
      <c r="G42377"/>
      <c r="H42377"/>
      <c r="I42377"/>
      <c r="J42377"/>
      <c r="K42377"/>
      <c r="L42377" s="172"/>
    </row>
    <row r="42378" spans="7:12" x14ac:dyDescent="0.15">
      <c r="G42378"/>
      <c r="H42378"/>
      <c r="I42378"/>
      <c r="J42378"/>
      <c r="K42378"/>
      <c r="L42378" s="172"/>
    </row>
    <row r="42379" spans="7:12" x14ac:dyDescent="0.15">
      <c r="G42379"/>
      <c r="H42379"/>
      <c r="I42379"/>
      <c r="J42379"/>
      <c r="K42379"/>
      <c r="L42379" s="172"/>
    </row>
    <row r="42380" spans="7:12" x14ac:dyDescent="0.15">
      <c r="G42380"/>
      <c r="H42380"/>
      <c r="I42380"/>
      <c r="J42380"/>
      <c r="K42380"/>
      <c r="L42380" s="172"/>
    </row>
    <row r="42381" spans="7:12" x14ac:dyDescent="0.15">
      <c r="G42381"/>
      <c r="H42381"/>
      <c r="I42381"/>
      <c r="J42381"/>
      <c r="K42381"/>
      <c r="L42381" s="172"/>
    </row>
    <row r="42382" spans="7:12" x14ac:dyDescent="0.15">
      <c r="G42382"/>
      <c r="H42382"/>
      <c r="I42382"/>
      <c r="J42382"/>
      <c r="K42382"/>
      <c r="L42382" s="172"/>
    </row>
    <row r="42383" spans="7:12" x14ac:dyDescent="0.15">
      <c r="G42383"/>
      <c r="H42383"/>
      <c r="I42383"/>
      <c r="J42383"/>
      <c r="K42383"/>
      <c r="L42383" s="172"/>
    </row>
    <row r="42384" spans="7:12" x14ac:dyDescent="0.15">
      <c r="G42384"/>
      <c r="H42384"/>
      <c r="I42384"/>
      <c r="J42384"/>
      <c r="K42384"/>
      <c r="L42384" s="172"/>
    </row>
    <row r="42385" spans="7:12" x14ac:dyDescent="0.15">
      <c r="G42385"/>
      <c r="H42385"/>
      <c r="I42385"/>
      <c r="J42385"/>
      <c r="K42385"/>
      <c r="L42385" s="172"/>
    </row>
    <row r="42386" spans="7:12" x14ac:dyDescent="0.15">
      <c r="G42386"/>
      <c r="H42386"/>
      <c r="I42386"/>
      <c r="J42386"/>
      <c r="K42386"/>
      <c r="L42386" s="172"/>
    </row>
    <row r="42387" spans="7:12" x14ac:dyDescent="0.15">
      <c r="G42387"/>
      <c r="H42387"/>
      <c r="I42387"/>
      <c r="J42387"/>
      <c r="K42387"/>
      <c r="L42387" s="172"/>
    </row>
    <row r="42388" spans="7:12" x14ac:dyDescent="0.15">
      <c r="G42388"/>
      <c r="H42388"/>
      <c r="I42388"/>
      <c r="J42388"/>
      <c r="K42388"/>
      <c r="L42388" s="172"/>
    </row>
    <row r="42389" spans="7:12" x14ac:dyDescent="0.15">
      <c r="G42389"/>
      <c r="H42389"/>
      <c r="I42389"/>
      <c r="J42389"/>
      <c r="K42389"/>
      <c r="L42389" s="172"/>
    </row>
    <row r="42390" spans="7:12" x14ac:dyDescent="0.15">
      <c r="G42390"/>
      <c r="H42390"/>
      <c r="I42390"/>
      <c r="J42390"/>
      <c r="K42390"/>
      <c r="L42390" s="172"/>
    </row>
    <row r="42391" spans="7:12" x14ac:dyDescent="0.15">
      <c r="G42391"/>
      <c r="H42391"/>
      <c r="I42391"/>
      <c r="J42391"/>
      <c r="K42391"/>
      <c r="L42391" s="172"/>
    </row>
    <row r="42392" spans="7:12" x14ac:dyDescent="0.15">
      <c r="G42392"/>
      <c r="H42392"/>
      <c r="I42392"/>
      <c r="J42392"/>
      <c r="K42392"/>
      <c r="L42392" s="172"/>
    </row>
    <row r="42393" spans="7:12" x14ac:dyDescent="0.15">
      <c r="G42393"/>
      <c r="H42393"/>
      <c r="I42393"/>
      <c r="J42393"/>
      <c r="K42393"/>
      <c r="L42393" s="172"/>
    </row>
    <row r="42394" spans="7:12" x14ac:dyDescent="0.15">
      <c r="G42394"/>
      <c r="H42394"/>
      <c r="I42394"/>
      <c r="J42394"/>
      <c r="K42394"/>
      <c r="L42394" s="172"/>
    </row>
    <row r="42395" spans="7:12" x14ac:dyDescent="0.15">
      <c r="G42395"/>
      <c r="H42395"/>
      <c r="I42395"/>
      <c r="J42395"/>
      <c r="K42395"/>
      <c r="L42395" s="172"/>
    </row>
    <row r="42396" spans="7:12" x14ac:dyDescent="0.15">
      <c r="G42396"/>
      <c r="H42396"/>
      <c r="I42396"/>
      <c r="J42396"/>
      <c r="K42396"/>
      <c r="L42396" s="172"/>
    </row>
    <row r="42397" spans="7:12" x14ac:dyDescent="0.15">
      <c r="G42397"/>
      <c r="H42397"/>
      <c r="I42397"/>
      <c r="J42397"/>
      <c r="K42397"/>
      <c r="L42397" s="172"/>
    </row>
    <row r="42398" spans="7:12" x14ac:dyDescent="0.15">
      <c r="G42398"/>
      <c r="H42398"/>
      <c r="I42398"/>
      <c r="J42398"/>
      <c r="K42398"/>
      <c r="L42398" s="172"/>
    </row>
    <row r="42399" spans="7:12" x14ac:dyDescent="0.15">
      <c r="G42399"/>
      <c r="H42399"/>
      <c r="I42399"/>
      <c r="J42399"/>
      <c r="K42399"/>
      <c r="L42399" s="172"/>
    </row>
    <row r="42400" spans="7:12" x14ac:dyDescent="0.15">
      <c r="G42400"/>
      <c r="H42400"/>
      <c r="I42400"/>
      <c r="J42400"/>
      <c r="K42400"/>
      <c r="L42400" s="172"/>
    </row>
    <row r="42401" spans="7:12" x14ac:dyDescent="0.15">
      <c r="G42401"/>
      <c r="H42401"/>
      <c r="I42401"/>
      <c r="J42401"/>
      <c r="K42401"/>
      <c r="L42401" s="172"/>
    </row>
    <row r="42402" spans="7:12" x14ac:dyDescent="0.15">
      <c r="G42402"/>
      <c r="H42402"/>
      <c r="I42402"/>
      <c r="J42402"/>
      <c r="K42402"/>
      <c r="L42402" s="172"/>
    </row>
    <row r="42403" spans="7:12" x14ac:dyDescent="0.15">
      <c r="G42403"/>
      <c r="H42403"/>
      <c r="I42403"/>
      <c r="J42403"/>
      <c r="K42403"/>
      <c r="L42403" s="172"/>
    </row>
    <row r="42404" spans="7:12" x14ac:dyDescent="0.15">
      <c r="G42404"/>
      <c r="H42404"/>
      <c r="I42404"/>
      <c r="J42404"/>
      <c r="K42404"/>
      <c r="L42404" s="172"/>
    </row>
    <row r="42405" spans="7:12" x14ac:dyDescent="0.15">
      <c r="G42405"/>
      <c r="H42405"/>
      <c r="I42405"/>
      <c r="J42405"/>
      <c r="K42405"/>
      <c r="L42405" s="172"/>
    </row>
    <row r="42406" spans="7:12" x14ac:dyDescent="0.15">
      <c r="G42406"/>
      <c r="H42406"/>
      <c r="I42406"/>
      <c r="J42406"/>
      <c r="K42406"/>
      <c r="L42406" s="172"/>
    </row>
    <row r="42407" spans="7:12" x14ac:dyDescent="0.15">
      <c r="G42407"/>
      <c r="H42407"/>
      <c r="I42407"/>
      <c r="J42407"/>
      <c r="K42407"/>
      <c r="L42407" s="172"/>
    </row>
    <row r="42408" spans="7:12" x14ac:dyDescent="0.15">
      <c r="G42408"/>
      <c r="H42408"/>
      <c r="I42408"/>
      <c r="J42408"/>
      <c r="K42408"/>
      <c r="L42408" s="172"/>
    </row>
    <row r="42409" spans="7:12" x14ac:dyDescent="0.15">
      <c r="G42409"/>
      <c r="H42409"/>
      <c r="I42409"/>
      <c r="J42409"/>
      <c r="K42409"/>
      <c r="L42409" s="172"/>
    </row>
    <row r="42410" spans="7:12" x14ac:dyDescent="0.15">
      <c r="G42410"/>
      <c r="H42410"/>
      <c r="I42410"/>
      <c r="J42410"/>
      <c r="K42410"/>
      <c r="L42410" s="172"/>
    </row>
    <row r="42411" spans="7:12" x14ac:dyDescent="0.15">
      <c r="G42411"/>
      <c r="H42411"/>
      <c r="I42411"/>
      <c r="J42411"/>
      <c r="K42411"/>
      <c r="L42411" s="172"/>
    </row>
    <row r="42412" spans="7:12" x14ac:dyDescent="0.15">
      <c r="G42412"/>
      <c r="H42412"/>
      <c r="I42412"/>
      <c r="J42412"/>
      <c r="K42412"/>
      <c r="L42412" s="172"/>
    </row>
    <row r="42413" spans="7:12" x14ac:dyDescent="0.15">
      <c r="G42413"/>
      <c r="H42413"/>
      <c r="I42413"/>
      <c r="J42413"/>
      <c r="K42413"/>
      <c r="L42413" s="172"/>
    </row>
    <row r="42414" spans="7:12" x14ac:dyDescent="0.15">
      <c r="G42414"/>
      <c r="H42414"/>
      <c r="I42414"/>
      <c r="J42414"/>
      <c r="K42414"/>
      <c r="L42414" s="172"/>
    </row>
    <row r="42415" spans="7:12" x14ac:dyDescent="0.15">
      <c r="G42415"/>
      <c r="H42415"/>
      <c r="I42415"/>
      <c r="J42415"/>
      <c r="K42415"/>
      <c r="L42415" s="172"/>
    </row>
    <row r="42416" spans="7:12" x14ac:dyDescent="0.15">
      <c r="G42416"/>
      <c r="H42416"/>
      <c r="I42416"/>
      <c r="J42416"/>
      <c r="K42416"/>
      <c r="L42416" s="172"/>
    </row>
    <row r="42417" spans="7:12" x14ac:dyDescent="0.15">
      <c r="G42417"/>
      <c r="H42417"/>
      <c r="I42417"/>
      <c r="J42417"/>
      <c r="K42417"/>
      <c r="L42417" s="172"/>
    </row>
    <row r="42418" spans="7:12" x14ac:dyDescent="0.15">
      <c r="G42418"/>
      <c r="H42418"/>
      <c r="I42418"/>
      <c r="J42418"/>
      <c r="K42418"/>
      <c r="L42418" s="172"/>
    </row>
    <row r="42419" spans="7:12" x14ac:dyDescent="0.15">
      <c r="G42419"/>
      <c r="H42419"/>
      <c r="I42419"/>
      <c r="J42419"/>
      <c r="K42419"/>
      <c r="L42419" s="172"/>
    </row>
    <row r="42420" spans="7:12" x14ac:dyDescent="0.15">
      <c r="G42420"/>
      <c r="H42420"/>
      <c r="I42420"/>
      <c r="J42420"/>
      <c r="K42420"/>
      <c r="L42420" s="172"/>
    </row>
    <row r="42421" spans="7:12" x14ac:dyDescent="0.15">
      <c r="G42421"/>
      <c r="H42421"/>
      <c r="I42421"/>
      <c r="J42421"/>
      <c r="K42421"/>
      <c r="L42421" s="172"/>
    </row>
    <row r="42422" spans="7:12" x14ac:dyDescent="0.15">
      <c r="G42422"/>
      <c r="H42422"/>
      <c r="I42422"/>
      <c r="J42422"/>
      <c r="K42422"/>
      <c r="L42422" s="172"/>
    </row>
    <row r="42423" spans="7:12" x14ac:dyDescent="0.15">
      <c r="G42423"/>
      <c r="H42423"/>
      <c r="I42423"/>
      <c r="J42423"/>
      <c r="K42423"/>
      <c r="L42423" s="172"/>
    </row>
    <row r="42424" spans="7:12" x14ac:dyDescent="0.15">
      <c r="G42424"/>
      <c r="H42424"/>
      <c r="I42424"/>
      <c r="J42424"/>
      <c r="K42424"/>
      <c r="L42424" s="172"/>
    </row>
    <row r="42425" spans="7:12" x14ac:dyDescent="0.15">
      <c r="G42425"/>
      <c r="H42425"/>
      <c r="I42425"/>
      <c r="J42425"/>
      <c r="K42425"/>
      <c r="L42425" s="172"/>
    </row>
    <row r="42426" spans="7:12" x14ac:dyDescent="0.15">
      <c r="G42426"/>
      <c r="H42426"/>
      <c r="I42426"/>
      <c r="J42426"/>
      <c r="K42426"/>
      <c r="L42426" s="172"/>
    </row>
    <row r="42427" spans="7:12" x14ac:dyDescent="0.15">
      <c r="G42427"/>
      <c r="H42427"/>
      <c r="I42427"/>
      <c r="J42427"/>
      <c r="K42427"/>
      <c r="L42427" s="172"/>
    </row>
    <row r="42428" spans="7:12" x14ac:dyDescent="0.15">
      <c r="G42428"/>
      <c r="H42428"/>
      <c r="I42428"/>
      <c r="J42428"/>
      <c r="K42428"/>
      <c r="L42428" s="172"/>
    </row>
    <row r="42429" spans="7:12" x14ac:dyDescent="0.15">
      <c r="G42429"/>
      <c r="H42429"/>
      <c r="I42429"/>
      <c r="J42429"/>
      <c r="K42429"/>
      <c r="L42429" s="172"/>
    </row>
    <row r="42430" spans="7:12" x14ac:dyDescent="0.15">
      <c r="G42430"/>
      <c r="H42430"/>
      <c r="I42430"/>
      <c r="J42430"/>
      <c r="K42430"/>
      <c r="L42430" s="172"/>
    </row>
    <row r="42431" spans="7:12" x14ac:dyDescent="0.15">
      <c r="G42431"/>
      <c r="H42431"/>
      <c r="I42431"/>
      <c r="J42431"/>
      <c r="K42431"/>
      <c r="L42431" s="172"/>
    </row>
    <row r="42432" spans="7:12" x14ac:dyDescent="0.15">
      <c r="G42432"/>
      <c r="H42432"/>
      <c r="I42432"/>
      <c r="J42432"/>
      <c r="K42432"/>
      <c r="L42432" s="172"/>
    </row>
    <row r="42433" spans="7:12" x14ac:dyDescent="0.15">
      <c r="G42433"/>
      <c r="H42433"/>
      <c r="I42433"/>
      <c r="J42433"/>
      <c r="K42433"/>
      <c r="L42433" s="172"/>
    </row>
    <row r="42434" spans="7:12" x14ac:dyDescent="0.15">
      <c r="G42434"/>
      <c r="H42434"/>
      <c r="I42434"/>
      <c r="J42434"/>
      <c r="K42434"/>
      <c r="L42434" s="172"/>
    </row>
    <row r="42435" spans="7:12" x14ac:dyDescent="0.15">
      <c r="G42435"/>
      <c r="H42435"/>
      <c r="I42435"/>
      <c r="J42435"/>
      <c r="K42435"/>
      <c r="L42435" s="172"/>
    </row>
    <row r="42436" spans="7:12" x14ac:dyDescent="0.15">
      <c r="G42436"/>
      <c r="H42436"/>
      <c r="I42436"/>
      <c r="J42436"/>
      <c r="K42436"/>
      <c r="L42436" s="172"/>
    </row>
    <row r="42437" spans="7:12" x14ac:dyDescent="0.15">
      <c r="G42437"/>
      <c r="H42437"/>
      <c r="I42437"/>
      <c r="J42437"/>
      <c r="K42437"/>
      <c r="L42437" s="172"/>
    </row>
    <row r="42438" spans="7:12" x14ac:dyDescent="0.15">
      <c r="G42438"/>
      <c r="H42438"/>
      <c r="I42438"/>
      <c r="J42438"/>
      <c r="K42438"/>
      <c r="L42438" s="172"/>
    </row>
    <row r="42439" spans="7:12" x14ac:dyDescent="0.15">
      <c r="G42439"/>
      <c r="H42439"/>
      <c r="I42439"/>
      <c r="J42439"/>
      <c r="K42439"/>
      <c r="L42439" s="172"/>
    </row>
    <row r="42440" spans="7:12" x14ac:dyDescent="0.15">
      <c r="G42440"/>
      <c r="H42440"/>
      <c r="I42440"/>
      <c r="J42440"/>
      <c r="K42440"/>
      <c r="L42440" s="172"/>
    </row>
    <row r="42441" spans="7:12" x14ac:dyDescent="0.15">
      <c r="G42441"/>
      <c r="H42441"/>
      <c r="I42441"/>
      <c r="J42441"/>
      <c r="K42441"/>
      <c r="L42441" s="172"/>
    </row>
    <row r="42442" spans="7:12" x14ac:dyDescent="0.15">
      <c r="G42442"/>
      <c r="H42442"/>
      <c r="I42442"/>
      <c r="J42442"/>
      <c r="K42442"/>
      <c r="L42442" s="172"/>
    </row>
    <row r="42443" spans="7:12" x14ac:dyDescent="0.15">
      <c r="G42443"/>
      <c r="H42443"/>
      <c r="I42443"/>
      <c r="J42443"/>
      <c r="K42443"/>
      <c r="L42443" s="172"/>
    </row>
    <row r="42444" spans="7:12" x14ac:dyDescent="0.15">
      <c r="G42444"/>
      <c r="H42444"/>
      <c r="I42444"/>
      <c r="J42444"/>
      <c r="K42444"/>
      <c r="L42444" s="172"/>
    </row>
    <row r="42445" spans="7:12" x14ac:dyDescent="0.15">
      <c r="G42445"/>
      <c r="H42445"/>
      <c r="I42445"/>
      <c r="J42445"/>
      <c r="K42445"/>
      <c r="L42445" s="172"/>
    </row>
    <row r="42446" spans="7:12" x14ac:dyDescent="0.15">
      <c r="G42446"/>
      <c r="H42446"/>
      <c r="I42446"/>
      <c r="J42446"/>
      <c r="K42446"/>
      <c r="L42446" s="172"/>
    </row>
    <row r="42447" spans="7:12" x14ac:dyDescent="0.15">
      <c r="G42447"/>
      <c r="H42447"/>
      <c r="I42447"/>
      <c r="J42447"/>
      <c r="K42447"/>
      <c r="L42447" s="172"/>
    </row>
    <row r="42448" spans="7:12" x14ac:dyDescent="0.15">
      <c r="G42448"/>
      <c r="H42448"/>
      <c r="I42448"/>
      <c r="J42448"/>
      <c r="K42448"/>
      <c r="L42448" s="172"/>
    </row>
    <row r="42449" spans="7:12" x14ac:dyDescent="0.15">
      <c r="G42449"/>
      <c r="H42449"/>
      <c r="I42449"/>
      <c r="J42449"/>
      <c r="K42449"/>
      <c r="L42449" s="172"/>
    </row>
    <row r="42450" spans="7:12" x14ac:dyDescent="0.15">
      <c r="G42450"/>
      <c r="H42450"/>
      <c r="I42450"/>
      <c r="J42450"/>
      <c r="K42450"/>
      <c r="L42450" s="172"/>
    </row>
    <row r="42451" spans="7:12" x14ac:dyDescent="0.15">
      <c r="G42451"/>
      <c r="H42451"/>
      <c r="I42451"/>
      <c r="J42451"/>
      <c r="K42451"/>
      <c r="L42451" s="172"/>
    </row>
    <row r="42452" spans="7:12" x14ac:dyDescent="0.15">
      <c r="G42452"/>
      <c r="H42452"/>
      <c r="I42452"/>
      <c r="J42452"/>
      <c r="K42452"/>
      <c r="L42452" s="172"/>
    </row>
    <row r="42453" spans="7:12" x14ac:dyDescent="0.15">
      <c r="G42453"/>
      <c r="H42453"/>
      <c r="I42453"/>
      <c r="J42453"/>
      <c r="K42453"/>
      <c r="L42453" s="172"/>
    </row>
    <row r="42454" spans="7:12" x14ac:dyDescent="0.15">
      <c r="G42454"/>
      <c r="H42454"/>
      <c r="I42454"/>
      <c r="J42454"/>
      <c r="K42454"/>
      <c r="L42454" s="172"/>
    </row>
    <row r="42455" spans="7:12" x14ac:dyDescent="0.15">
      <c r="G42455"/>
      <c r="H42455"/>
      <c r="I42455"/>
      <c r="J42455"/>
      <c r="K42455"/>
      <c r="L42455" s="172"/>
    </row>
    <row r="42456" spans="7:12" x14ac:dyDescent="0.15">
      <c r="G42456"/>
      <c r="H42456"/>
      <c r="I42456"/>
      <c r="J42456"/>
      <c r="K42456"/>
      <c r="L42456" s="172"/>
    </row>
    <row r="42457" spans="7:12" x14ac:dyDescent="0.15">
      <c r="G42457"/>
      <c r="H42457"/>
      <c r="I42457"/>
      <c r="J42457"/>
      <c r="K42457"/>
      <c r="L42457" s="172"/>
    </row>
    <row r="42458" spans="7:12" x14ac:dyDescent="0.15">
      <c r="G42458"/>
      <c r="H42458"/>
      <c r="I42458"/>
      <c r="J42458"/>
      <c r="K42458"/>
      <c r="L42458" s="172"/>
    </row>
    <row r="42459" spans="7:12" x14ac:dyDescent="0.15">
      <c r="G42459"/>
      <c r="H42459"/>
      <c r="I42459"/>
      <c r="J42459"/>
      <c r="K42459"/>
      <c r="L42459" s="172"/>
    </row>
    <row r="42460" spans="7:12" x14ac:dyDescent="0.15">
      <c r="G42460"/>
      <c r="H42460"/>
      <c r="I42460"/>
      <c r="J42460"/>
      <c r="K42460"/>
      <c r="L42460" s="172"/>
    </row>
    <row r="42461" spans="7:12" x14ac:dyDescent="0.15">
      <c r="G42461"/>
      <c r="H42461"/>
      <c r="I42461"/>
      <c r="J42461"/>
      <c r="K42461"/>
      <c r="L42461" s="172"/>
    </row>
    <row r="42462" spans="7:12" x14ac:dyDescent="0.15">
      <c r="G42462"/>
      <c r="H42462"/>
      <c r="I42462"/>
      <c r="J42462"/>
      <c r="K42462"/>
      <c r="L42462" s="172"/>
    </row>
    <row r="42463" spans="7:12" x14ac:dyDescent="0.15">
      <c r="G42463"/>
      <c r="H42463"/>
      <c r="I42463"/>
      <c r="J42463"/>
      <c r="K42463"/>
      <c r="L42463" s="172"/>
    </row>
    <row r="42464" spans="7:12" x14ac:dyDescent="0.15">
      <c r="G42464"/>
      <c r="H42464"/>
      <c r="I42464"/>
      <c r="J42464"/>
      <c r="K42464"/>
      <c r="L42464" s="172"/>
    </row>
    <row r="42465" spans="7:12" x14ac:dyDescent="0.15">
      <c r="G42465"/>
      <c r="H42465"/>
      <c r="I42465"/>
      <c r="J42465"/>
      <c r="K42465"/>
      <c r="L42465" s="172"/>
    </row>
    <row r="42466" spans="7:12" x14ac:dyDescent="0.15">
      <c r="G42466"/>
      <c r="H42466"/>
      <c r="I42466"/>
      <c r="J42466"/>
      <c r="K42466"/>
      <c r="L42466" s="172"/>
    </row>
    <row r="42467" spans="7:12" x14ac:dyDescent="0.15">
      <c r="G42467"/>
      <c r="H42467"/>
      <c r="I42467"/>
      <c r="J42467"/>
      <c r="K42467"/>
      <c r="L42467" s="172"/>
    </row>
    <row r="42468" spans="7:12" x14ac:dyDescent="0.15">
      <c r="G42468"/>
      <c r="H42468"/>
      <c r="I42468"/>
      <c r="J42468"/>
      <c r="K42468"/>
      <c r="L42468" s="172"/>
    </row>
    <row r="42469" spans="7:12" x14ac:dyDescent="0.15">
      <c r="G42469"/>
      <c r="H42469"/>
      <c r="I42469"/>
      <c r="J42469"/>
      <c r="K42469"/>
      <c r="L42469" s="172"/>
    </row>
    <row r="42470" spans="7:12" x14ac:dyDescent="0.15">
      <c r="G42470"/>
      <c r="H42470"/>
      <c r="I42470"/>
      <c r="J42470"/>
      <c r="K42470"/>
      <c r="L42470" s="172"/>
    </row>
    <row r="42471" spans="7:12" x14ac:dyDescent="0.15">
      <c r="G42471"/>
      <c r="H42471"/>
      <c r="I42471"/>
      <c r="J42471"/>
      <c r="K42471"/>
      <c r="L42471" s="172"/>
    </row>
    <row r="42472" spans="7:12" x14ac:dyDescent="0.15">
      <c r="G42472"/>
      <c r="H42472"/>
      <c r="I42472"/>
      <c r="J42472"/>
      <c r="K42472"/>
      <c r="L42472" s="172"/>
    </row>
    <row r="42473" spans="7:12" x14ac:dyDescent="0.15">
      <c r="G42473"/>
      <c r="H42473"/>
      <c r="I42473"/>
      <c r="J42473"/>
      <c r="K42473"/>
      <c r="L42473" s="172"/>
    </row>
    <row r="42474" spans="7:12" x14ac:dyDescent="0.15">
      <c r="G42474"/>
      <c r="H42474"/>
      <c r="I42474"/>
      <c r="J42474"/>
      <c r="K42474"/>
      <c r="L42474" s="172"/>
    </row>
    <row r="42475" spans="7:12" x14ac:dyDescent="0.15">
      <c r="G42475"/>
      <c r="H42475"/>
      <c r="I42475"/>
      <c r="J42475"/>
      <c r="K42475"/>
      <c r="L42475" s="172"/>
    </row>
    <row r="42476" spans="7:12" x14ac:dyDescent="0.15">
      <c r="G42476"/>
      <c r="H42476"/>
      <c r="I42476"/>
      <c r="J42476"/>
      <c r="K42476"/>
      <c r="L42476" s="172"/>
    </row>
    <row r="42477" spans="7:12" x14ac:dyDescent="0.15">
      <c r="G42477"/>
      <c r="H42477"/>
      <c r="I42477"/>
      <c r="J42477"/>
      <c r="K42477"/>
      <c r="L42477" s="172"/>
    </row>
    <row r="42478" spans="7:12" x14ac:dyDescent="0.15">
      <c r="G42478"/>
      <c r="H42478"/>
      <c r="I42478"/>
      <c r="J42478"/>
      <c r="K42478"/>
      <c r="L42478" s="172"/>
    </row>
    <row r="42479" spans="7:12" x14ac:dyDescent="0.15">
      <c r="G42479"/>
      <c r="H42479"/>
      <c r="I42479"/>
      <c r="J42479"/>
      <c r="K42479"/>
      <c r="L42479" s="172"/>
    </row>
    <row r="42480" spans="7:12" x14ac:dyDescent="0.15">
      <c r="G42480"/>
      <c r="H42480"/>
      <c r="I42480"/>
      <c r="J42480"/>
      <c r="K42480"/>
      <c r="L42480" s="172"/>
    </row>
    <row r="42481" spans="7:12" x14ac:dyDescent="0.15">
      <c r="G42481"/>
      <c r="H42481"/>
      <c r="I42481"/>
      <c r="J42481"/>
      <c r="K42481"/>
      <c r="L42481" s="172"/>
    </row>
    <row r="42482" spans="7:12" x14ac:dyDescent="0.15">
      <c r="G42482"/>
      <c r="H42482"/>
      <c r="I42482"/>
      <c r="J42482"/>
      <c r="K42482"/>
      <c r="L42482" s="172"/>
    </row>
    <row r="42483" spans="7:12" x14ac:dyDescent="0.15">
      <c r="G42483"/>
      <c r="H42483"/>
      <c r="I42483"/>
      <c r="J42483"/>
      <c r="K42483"/>
      <c r="L42483" s="172"/>
    </row>
    <row r="42484" spans="7:12" x14ac:dyDescent="0.15">
      <c r="G42484"/>
      <c r="H42484"/>
      <c r="I42484"/>
      <c r="J42484"/>
      <c r="K42484"/>
      <c r="L42484" s="172"/>
    </row>
    <row r="42485" spans="7:12" x14ac:dyDescent="0.15">
      <c r="G42485"/>
      <c r="H42485"/>
      <c r="I42485"/>
      <c r="J42485"/>
      <c r="K42485"/>
      <c r="L42485" s="172"/>
    </row>
    <row r="42486" spans="7:12" x14ac:dyDescent="0.15">
      <c r="G42486"/>
      <c r="H42486"/>
      <c r="I42486"/>
      <c r="J42486"/>
      <c r="K42486"/>
      <c r="L42486" s="172"/>
    </row>
    <row r="42487" spans="7:12" x14ac:dyDescent="0.15">
      <c r="G42487"/>
      <c r="H42487"/>
      <c r="I42487"/>
      <c r="J42487"/>
      <c r="K42487"/>
      <c r="L42487" s="172"/>
    </row>
    <row r="42488" spans="7:12" x14ac:dyDescent="0.15">
      <c r="G42488"/>
      <c r="H42488"/>
      <c r="I42488"/>
      <c r="J42488"/>
      <c r="K42488"/>
      <c r="L42488" s="172"/>
    </row>
    <row r="42489" spans="7:12" x14ac:dyDescent="0.15">
      <c r="G42489"/>
      <c r="H42489"/>
      <c r="I42489"/>
      <c r="J42489"/>
      <c r="K42489"/>
      <c r="L42489" s="172"/>
    </row>
    <row r="42490" spans="7:12" x14ac:dyDescent="0.15">
      <c r="G42490"/>
      <c r="H42490"/>
      <c r="I42490"/>
      <c r="J42490"/>
      <c r="K42490"/>
      <c r="L42490" s="172"/>
    </row>
    <row r="42491" spans="7:12" x14ac:dyDescent="0.15">
      <c r="G42491"/>
      <c r="H42491"/>
      <c r="I42491"/>
      <c r="J42491"/>
      <c r="K42491"/>
      <c r="L42491" s="172"/>
    </row>
    <row r="42492" spans="7:12" x14ac:dyDescent="0.15">
      <c r="G42492"/>
      <c r="H42492"/>
      <c r="I42492"/>
      <c r="J42492"/>
      <c r="K42492"/>
      <c r="L42492" s="172"/>
    </row>
    <row r="42493" spans="7:12" x14ac:dyDescent="0.15">
      <c r="G42493"/>
      <c r="H42493"/>
      <c r="I42493"/>
      <c r="J42493"/>
      <c r="K42493"/>
      <c r="L42493" s="172"/>
    </row>
    <row r="42494" spans="7:12" x14ac:dyDescent="0.15">
      <c r="G42494"/>
      <c r="H42494"/>
      <c r="I42494"/>
      <c r="J42494"/>
      <c r="K42494"/>
      <c r="L42494" s="172"/>
    </row>
    <row r="42495" spans="7:12" x14ac:dyDescent="0.15">
      <c r="G42495"/>
      <c r="H42495"/>
      <c r="I42495"/>
      <c r="J42495"/>
      <c r="K42495"/>
      <c r="L42495" s="172"/>
    </row>
    <row r="42496" spans="7:12" x14ac:dyDescent="0.15">
      <c r="G42496"/>
      <c r="H42496"/>
      <c r="I42496"/>
      <c r="J42496"/>
      <c r="K42496"/>
      <c r="L42496" s="172"/>
    </row>
    <row r="42497" spans="7:12" x14ac:dyDescent="0.15">
      <c r="G42497"/>
      <c r="H42497"/>
      <c r="I42497"/>
      <c r="J42497"/>
      <c r="K42497"/>
      <c r="L42497" s="172"/>
    </row>
    <row r="42498" spans="7:12" x14ac:dyDescent="0.15">
      <c r="G42498"/>
      <c r="H42498"/>
      <c r="I42498"/>
      <c r="J42498"/>
      <c r="K42498"/>
      <c r="L42498" s="172"/>
    </row>
    <row r="42499" spans="7:12" x14ac:dyDescent="0.15">
      <c r="G42499"/>
      <c r="H42499"/>
      <c r="I42499"/>
      <c r="J42499"/>
      <c r="K42499"/>
      <c r="L42499" s="172"/>
    </row>
    <row r="42500" spans="7:12" x14ac:dyDescent="0.15">
      <c r="G42500"/>
      <c r="H42500"/>
      <c r="I42500"/>
      <c r="J42500"/>
      <c r="K42500"/>
      <c r="L42500" s="172"/>
    </row>
    <row r="42501" spans="7:12" x14ac:dyDescent="0.15">
      <c r="G42501"/>
      <c r="H42501"/>
      <c r="I42501"/>
      <c r="J42501"/>
      <c r="K42501"/>
      <c r="L42501" s="172"/>
    </row>
    <row r="42502" spans="7:12" x14ac:dyDescent="0.15">
      <c r="G42502"/>
      <c r="H42502"/>
      <c r="I42502"/>
      <c r="J42502"/>
      <c r="K42502"/>
      <c r="L42502" s="172"/>
    </row>
    <row r="42503" spans="7:12" x14ac:dyDescent="0.15">
      <c r="G42503"/>
      <c r="H42503"/>
      <c r="I42503"/>
      <c r="J42503"/>
      <c r="K42503"/>
      <c r="L42503" s="172"/>
    </row>
    <row r="42504" spans="7:12" x14ac:dyDescent="0.15">
      <c r="G42504"/>
      <c r="H42504"/>
      <c r="I42504"/>
      <c r="J42504"/>
      <c r="K42504"/>
      <c r="L42504" s="172"/>
    </row>
    <row r="42505" spans="7:12" x14ac:dyDescent="0.15">
      <c r="G42505"/>
      <c r="H42505"/>
      <c r="I42505"/>
      <c r="J42505"/>
      <c r="K42505"/>
      <c r="L42505" s="172"/>
    </row>
    <row r="42506" spans="7:12" x14ac:dyDescent="0.15">
      <c r="G42506"/>
      <c r="H42506"/>
      <c r="I42506"/>
      <c r="J42506"/>
      <c r="K42506"/>
      <c r="L42506" s="172"/>
    </row>
    <row r="42507" spans="7:12" x14ac:dyDescent="0.15">
      <c r="G42507"/>
      <c r="H42507"/>
      <c r="I42507"/>
      <c r="J42507"/>
      <c r="K42507"/>
      <c r="L42507" s="172"/>
    </row>
    <row r="42508" spans="7:12" x14ac:dyDescent="0.15">
      <c r="G42508"/>
      <c r="H42508"/>
      <c r="I42508"/>
      <c r="J42508"/>
      <c r="K42508"/>
      <c r="L42508" s="172"/>
    </row>
    <row r="42509" spans="7:12" x14ac:dyDescent="0.15">
      <c r="G42509"/>
      <c r="H42509"/>
      <c r="I42509"/>
      <c r="J42509"/>
      <c r="K42509"/>
      <c r="L42509" s="172"/>
    </row>
    <row r="42510" spans="7:12" x14ac:dyDescent="0.15">
      <c r="G42510"/>
      <c r="H42510"/>
      <c r="I42510"/>
      <c r="J42510"/>
      <c r="K42510"/>
      <c r="L42510" s="172"/>
    </row>
    <row r="42511" spans="7:12" x14ac:dyDescent="0.15">
      <c r="G42511"/>
      <c r="H42511"/>
      <c r="I42511"/>
      <c r="J42511"/>
      <c r="K42511"/>
      <c r="L42511" s="172"/>
    </row>
    <row r="42512" spans="7:12" x14ac:dyDescent="0.15">
      <c r="G42512"/>
      <c r="H42512"/>
      <c r="I42512"/>
      <c r="J42512"/>
      <c r="K42512"/>
      <c r="L42512" s="172"/>
    </row>
    <row r="42513" spans="7:12" x14ac:dyDescent="0.15">
      <c r="G42513"/>
      <c r="H42513"/>
      <c r="I42513"/>
      <c r="J42513"/>
      <c r="K42513"/>
      <c r="L42513" s="172"/>
    </row>
    <row r="42514" spans="7:12" x14ac:dyDescent="0.15">
      <c r="G42514"/>
      <c r="H42514"/>
      <c r="I42514"/>
      <c r="J42514"/>
      <c r="K42514"/>
      <c r="L42514" s="172"/>
    </row>
    <row r="42515" spans="7:12" x14ac:dyDescent="0.15">
      <c r="G42515"/>
      <c r="H42515"/>
      <c r="I42515"/>
      <c r="J42515"/>
      <c r="K42515"/>
      <c r="L42515" s="172"/>
    </row>
    <row r="42516" spans="7:12" x14ac:dyDescent="0.15">
      <c r="G42516"/>
      <c r="H42516"/>
      <c r="I42516"/>
      <c r="J42516"/>
      <c r="K42516"/>
      <c r="L42516" s="172"/>
    </row>
    <row r="42517" spans="7:12" x14ac:dyDescent="0.15">
      <c r="G42517"/>
      <c r="H42517"/>
      <c r="I42517"/>
      <c r="J42517"/>
      <c r="K42517"/>
      <c r="L42517" s="172"/>
    </row>
    <row r="42518" spans="7:12" x14ac:dyDescent="0.15">
      <c r="G42518"/>
      <c r="H42518"/>
      <c r="I42518"/>
      <c r="J42518"/>
      <c r="K42518"/>
      <c r="L42518" s="172"/>
    </row>
    <row r="42519" spans="7:12" x14ac:dyDescent="0.15">
      <c r="G42519"/>
      <c r="H42519"/>
      <c r="I42519"/>
      <c r="J42519"/>
      <c r="K42519"/>
      <c r="L42519" s="172"/>
    </row>
    <row r="42520" spans="7:12" x14ac:dyDescent="0.15">
      <c r="G42520"/>
      <c r="H42520"/>
      <c r="I42520"/>
      <c r="J42520"/>
      <c r="K42520"/>
      <c r="L42520" s="172"/>
    </row>
    <row r="42521" spans="7:12" x14ac:dyDescent="0.15">
      <c r="G42521"/>
      <c r="H42521"/>
      <c r="I42521"/>
      <c r="J42521"/>
      <c r="K42521"/>
      <c r="L42521" s="172"/>
    </row>
    <row r="42522" spans="7:12" x14ac:dyDescent="0.15">
      <c r="G42522"/>
      <c r="H42522"/>
      <c r="I42522"/>
      <c r="J42522"/>
      <c r="K42522"/>
      <c r="L42522" s="172"/>
    </row>
    <row r="42523" spans="7:12" x14ac:dyDescent="0.15">
      <c r="G42523"/>
      <c r="H42523"/>
      <c r="I42523"/>
      <c r="J42523"/>
      <c r="K42523"/>
      <c r="L42523" s="172"/>
    </row>
    <row r="42524" spans="7:12" x14ac:dyDescent="0.15">
      <c r="G42524"/>
      <c r="H42524"/>
      <c r="I42524"/>
      <c r="J42524"/>
      <c r="K42524"/>
      <c r="L42524" s="172"/>
    </row>
    <row r="42525" spans="7:12" x14ac:dyDescent="0.15">
      <c r="G42525"/>
      <c r="H42525"/>
      <c r="I42525"/>
      <c r="J42525"/>
      <c r="K42525"/>
      <c r="L42525" s="172"/>
    </row>
    <row r="42526" spans="7:12" x14ac:dyDescent="0.15">
      <c r="G42526"/>
      <c r="H42526"/>
      <c r="I42526"/>
      <c r="J42526"/>
      <c r="K42526"/>
      <c r="L42526" s="172"/>
    </row>
    <row r="42527" spans="7:12" x14ac:dyDescent="0.15">
      <c r="G42527"/>
      <c r="H42527"/>
      <c r="I42527"/>
      <c r="J42527"/>
      <c r="K42527"/>
      <c r="L42527" s="172"/>
    </row>
    <row r="42528" spans="7:12" x14ac:dyDescent="0.15">
      <c r="G42528"/>
      <c r="H42528"/>
      <c r="I42528"/>
      <c r="J42528"/>
      <c r="K42528"/>
      <c r="L42528" s="172"/>
    </row>
    <row r="42529" spans="7:12" x14ac:dyDescent="0.15">
      <c r="G42529"/>
      <c r="H42529"/>
      <c r="I42529"/>
      <c r="J42529"/>
      <c r="K42529"/>
      <c r="L42529" s="172"/>
    </row>
    <row r="42530" spans="7:12" x14ac:dyDescent="0.15">
      <c r="G42530"/>
      <c r="H42530"/>
      <c r="I42530"/>
      <c r="J42530"/>
      <c r="K42530"/>
      <c r="L42530" s="172"/>
    </row>
    <row r="42531" spans="7:12" x14ac:dyDescent="0.15">
      <c r="G42531"/>
      <c r="H42531"/>
      <c r="I42531"/>
      <c r="J42531"/>
      <c r="K42531"/>
      <c r="L42531" s="172"/>
    </row>
    <row r="42532" spans="7:12" x14ac:dyDescent="0.15">
      <c r="G42532"/>
      <c r="H42532"/>
      <c r="I42532"/>
      <c r="J42532"/>
      <c r="K42532"/>
      <c r="L42532" s="172"/>
    </row>
    <row r="42533" spans="7:12" x14ac:dyDescent="0.15">
      <c r="G42533"/>
      <c r="H42533"/>
      <c r="I42533"/>
      <c r="J42533"/>
      <c r="K42533"/>
      <c r="L42533" s="172"/>
    </row>
    <row r="42534" spans="7:12" x14ac:dyDescent="0.15">
      <c r="G42534"/>
      <c r="H42534"/>
      <c r="I42534"/>
      <c r="J42534"/>
      <c r="K42534"/>
      <c r="L42534" s="172"/>
    </row>
    <row r="42535" spans="7:12" x14ac:dyDescent="0.15">
      <c r="G42535"/>
      <c r="H42535"/>
      <c r="I42535"/>
      <c r="J42535"/>
      <c r="K42535"/>
      <c r="L42535" s="172"/>
    </row>
    <row r="42536" spans="7:12" x14ac:dyDescent="0.15">
      <c r="G42536"/>
      <c r="H42536"/>
      <c r="I42536"/>
      <c r="J42536"/>
      <c r="K42536"/>
      <c r="L42536" s="172"/>
    </row>
    <row r="42537" spans="7:12" x14ac:dyDescent="0.15">
      <c r="G42537"/>
      <c r="H42537"/>
      <c r="I42537"/>
      <c r="J42537"/>
      <c r="K42537"/>
      <c r="L42537" s="172"/>
    </row>
    <row r="42538" spans="7:12" x14ac:dyDescent="0.15">
      <c r="G42538"/>
      <c r="H42538"/>
      <c r="I42538"/>
      <c r="J42538"/>
      <c r="K42538"/>
      <c r="L42538" s="172"/>
    </row>
    <row r="42539" spans="7:12" x14ac:dyDescent="0.15">
      <c r="G42539"/>
      <c r="H42539"/>
      <c r="I42539"/>
      <c r="J42539"/>
      <c r="K42539"/>
      <c r="L42539" s="172"/>
    </row>
    <row r="42540" spans="7:12" x14ac:dyDescent="0.15">
      <c r="G42540"/>
      <c r="H42540"/>
      <c r="I42540"/>
      <c r="J42540"/>
      <c r="K42540"/>
      <c r="L42540" s="172"/>
    </row>
    <row r="42541" spans="7:12" x14ac:dyDescent="0.15">
      <c r="G42541"/>
      <c r="H42541"/>
      <c r="I42541"/>
      <c r="J42541"/>
      <c r="K42541"/>
      <c r="L42541" s="172"/>
    </row>
    <row r="42542" spans="7:12" x14ac:dyDescent="0.15">
      <c r="G42542"/>
      <c r="H42542"/>
      <c r="I42542"/>
      <c r="J42542"/>
      <c r="K42542"/>
      <c r="L42542" s="172"/>
    </row>
    <row r="42543" spans="7:12" x14ac:dyDescent="0.15">
      <c r="G42543"/>
      <c r="H42543"/>
      <c r="I42543"/>
      <c r="J42543"/>
      <c r="K42543"/>
      <c r="L42543" s="172"/>
    </row>
    <row r="42544" spans="7:12" x14ac:dyDescent="0.15">
      <c r="G42544"/>
      <c r="H42544"/>
      <c r="I42544"/>
      <c r="J42544"/>
      <c r="K42544"/>
      <c r="L42544" s="172"/>
    </row>
    <row r="42545" spans="7:12" x14ac:dyDescent="0.15">
      <c r="G42545"/>
      <c r="H42545"/>
      <c r="I42545"/>
      <c r="J42545"/>
      <c r="K42545"/>
      <c r="L42545" s="172"/>
    </row>
    <row r="42546" spans="7:12" x14ac:dyDescent="0.15">
      <c r="G42546"/>
      <c r="H42546"/>
      <c r="I42546"/>
      <c r="J42546"/>
      <c r="K42546"/>
      <c r="L42546" s="172"/>
    </row>
    <row r="42547" spans="7:12" x14ac:dyDescent="0.15">
      <c r="G42547"/>
      <c r="H42547"/>
      <c r="I42547"/>
      <c r="J42547"/>
      <c r="K42547"/>
      <c r="L42547" s="172"/>
    </row>
    <row r="42548" spans="7:12" x14ac:dyDescent="0.15">
      <c r="G42548"/>
      <c r="H42548"/>
      <c r="I42548"/>
      <c r="J42548"/>
      <c r="K42548"/>
      <c r="L42548" s="172"/>
    </row>
    <row r="42549" spans="7:12" x14ac:dyDescent="0.15">
      <c r="G42549"/>
      <c r="H42549"/>
      <c r="I42549"/>
      <c r="J42549"/>
      <c r="K42549"/>
      <c r="L42549" s="172"/>
    </row>
    <row r="42550" spans="7:12" x14ac:dyDescent="0.15">
      <c r="G42550"/>
      <c r="H42550"/>
      <c r="I42550"/>
      <c r="J42550"/>
      <c r="K42550"/>
      <c r="L42550" s="172"/>
    </row>
    <row r="42551" spans="7:12" x14ac:dyDescent="0.15">
      <c r="G42551"/>
      <c r="H42551"/>
      <c r="I42551"/>
      <c r="J42551"/>
      <c r="K42551"/>
      <c r="L42551" s="172"/>
    </row>
    <row r="42552" spans="7:12" x14ac:dyDescent="0.15">
      <c r="G42552"/>
      <c r="H42552"/>
      <c r="I42552"/>
      <c r="J42552"/>
      <c r="K42552"/>
      <c r="L42552" s="172"/>
    </row>
    <row r="42553" spans="7:12" x14ac:dyDescent="0.15">
      <c r="G42553"/>
      <c r="H42553"/>
      <c r="I42553"/>
      <c r="J42553"/>
      <c r="K42553"/>
      <c r="L42553" s="172"/>
    </row>
    <row r="42554" spans="7:12" x14ac:dyDescent="0.15">
      <c r="G42554"/>
      <c r="H42554"/>
      <c r="I42554"/>
      <c r="J42554"/>
      <c r="K42554"/>
      <c r="L42554" s="172"/>
    </row>
    <row r="42555" spans="7:12" x14ac:dyDescent="0.15">
      <c r="G42555"/>
      <c r="H42555"/>
      <c r="I42555"/>
      <c r="J42555"/>
      <c r="K42555"/>
      <c r="L42555" s="172"/>
    </row>
    <row r="42556" spans="7:12" x14ac:dyDescent="0.15">
      <c r="G42556"/>
      <c r="H42556"/>
      <c r="I42556"/>
      <c r="J42556"/>
      <c r="K42556"/>
      <c r="L42556" s="172"/>
    </row>
    <row r="42557" spans="7:12" x14ac:dyDescent="0.15">
      <c r="G42557"/>
      <c r="H42557"/>
      <c r="I42557"/>
      <c r="J42557"/>
      <c r="K42557"/>
      <c r="L42557" s="172"/>
    </row>
    <row r="42558" spans="7:12" x14ac:dyDescent="0.15">
      <c r="G42558"/>
      <c r="H42558"/>
      <c r="I42558"/>
      <c r="J42558"/>
      <c r="K42558"/>
      <c r="L42558" s="172"/>
    </row>
    <row r="42559" spans="7:12" x14ac:dyDescent="0.15">
      <c r="G42559"/>
      <c r="H42559"/>
      <c r="I42559"/>
      <c r="J42559"/>
      <c r="K42559"/>
      <c r="L42559" s="172"/>
    </row>
    <row r="42560" spans="7:12" x14ac:dyDescent="0.15">
      <c r="G42560"/>
      <c r="H42560"/>
      <c r="I42560"/>
      <c r="J42560"/>
      <c r="K42560"/>
      <c r="L42560" s="172"/>
    </row>
    <row r="42561" spans="7:12" x14ac:dyDescent="0.15">
      <c r="G42561"/>
      <c r="H42561"/>
      <c r="I42561"/>
      <c r="J42561"/>
      <c r="K42561"/>
      <c r="L42561" s="172"/>
    </row>
    <row r="42562" spans="7:12" x14ac:dyDescent="0.15">
      <c r="G42562"/>
      <c r="H42562"/>
      <c r="I42562"/>
      <c r="J42562"/>
      <c r="K42562"/>
      <c r="L42562" s="172"/>
    </row>
    <row r="42563" spans="7:12" x14ac:dyDescent="0.15">
      <c r="G42563"/>
      <c r="H42563"/>
      <c r="I42563"/>
      <c r="J42563"/>
      <c r="K42563"/>
      <c r="L42563" s="172"/>
    </row>
    <row r="42564" spans="7:12" x14ac:dyDescent="0.15">
      <c r="G42564"/>
      <c r="H42564"/>
      <c r="I42564"/>
      <c r="J42564"/>
      <c r="K42564"/>
      <c r="L42564" s="172"/>
    </row>
    <row r="42565" spans="7:12" x14ac:dyDescent="0.15">
      <c r="G42565"/>
      <c r="H42565"/>
      <c r="I42565"/>
      <c r="J42565"/>
      <c r="K42565"/>
      <c r="L42565" s="172"/>
    </row>
    <row r="42566" spans="7:12" x14ac:dyDescent="0.15">
      <c r="G42566"/>
      <c r="H42566"/>
      <c r="I42566"/>
      <c r="J42566"/>
      <c r="K42566"/>
      <c r="L42566" s="172"/>
    </row>
    <row r="42567" spans="7:12" x14ac:dyDescent="0.15">
      <c r="G42567"/>
      <c r="H42567"/>
      <c r="I42567"/>
      <c r="J42567"/>
      <c r="K42567"/>
      <c r="L42567" s="172"/>
    </row>
    <row r="42568" spans="7:12" x14ac:dyDescent="0.15">
      <c r="G42568"/>
      <c r="H42568"/>
      <c r="I42568"/>
      <c r="J42568"/>
      <c r="K42568"/>
      <c r="L42568" s="172"/>
    </row>
    <row r="42569" spans="7:12" x14ac:dyDescent="0.15">
      <c r="G42569"/>
      <c r="H42569"/>
      <c r="I42569"/>
      <c r="J42569"/>
      <c r="K42569"/>
      <c r="L42569" s="172"/>
    </row>
    <row r="42570" spans="7:12" x14ac:dyDescent="0.15">
      <c r="G42570"/>
      <c r="H42570"/>
      <c r="I42570"/>
      <c r="J42570"/>
      <c r="K42570"/>
      <c r="L42570" s="172"/>
    </row>
    <row r="42571" spans="7:12" x14ac:dyDescent="0.15">
      <c r="G42571"/>
      <c r="H42571"/>
      <c r="I42571"/>
      <c r="J42571"/>
      <c r="K42571"/>
      <c r="L42571" s="172"/>
    </row>
    <row r="42572" spans="7:12" x14ac:dyDescent="0.15">
      <c r="G42572"/>
      <c r="H42572"/>
      <c r="I42572"/>
      <c r="J42572"/>
      <c r="K42572"/>
      <c r="L42572" s="172"/>
    </row>
    <row r="42573" spans="7:12" x14ac:dyDescent="0.15">
      <c r="G42573"/>
      <c r="H42573"/>
      <c r="I42573"/>
      <c r="J42573"/>
      <c r="K42573"/>
      <c r="L42573" s="172"/>
    </row>
    <row r="42574" spans="7:12" x14ac:dyDescent="0.15">
      <c r="G42574"/>
      <c r="H42574"/>
      <c r="I42574"/>
      <c r="J42574"/>
      <c r="K42574"/>
      <c r="L42574" s="172"/>
    </row>
    <row r="42575" spans="7:12" x14ac:dyDescent="0.15">
      <c r="G42575"/>
      <c r="H42575"/>
      <c r="I42575"/>
      <c r="J42575"/>
      <c r="K42575"/>
      <c r="L42575" s="172"/>
    </row>
    <row r="42576" spans="7:12" x14ac:dyDescent="0.15">
      <c r="G42576"/>
      <c r="H42576"/>
      <c r="I42576"/>
      <c r="J42576"/>
      <c r="K42576"/>
      <c r="L42576" s="172"/>
    </row>
    <row r="42577" spans="7:12" x14ac:dyDescent="0.15">
      <c r="G42577"/>
      <c r="H42577"/>
      <c r="I42577"/>
      <c r="J42577"/>
      <c r="K42577"/>
      <c r="L42577" s="172"/>
    </row>
    <row r="42578" spans="7:12" x14ac:dyDescent="0.15">
      <c r="G42578"/>
      <c r="H42578"/>
      <c r="I42578"/>
      <c r="J42578"/>
      <c r="K42578"/>
      <c r="L42578" s="172"/>
    </row>
    <row r="42579" spans="7:12" x14ac:dyDescent="0.15">
      <c r="G42579"/>
      <c r="H42579"/>
      <c r="I42579"/>
      <c r="J42579"/>
      <c r="K42579"/>
      <c r="L42579" s="172"/>
    </row>
    <row r="42580" spans="7:12" x14ac:dyDescent="0.15">
      <c r="G42580"/>
      <c r="H42580"/>
      <c r="I42580"/>
      <c r="J42580"/>
      <c r="K42580"/>
      <c r="L42580" s="172"/>
    </row>
    <row r="42581" spans="7:12" x14ac:dyDescent="0.15">
      <c r="G42581"/>
      <c r="H42581"/>
      <c r="I42581"/>
      <c r="J42581"/>
      <c r="K42581"/>
      <c r="L42581" s="172"/>
    </row>
    <row r="42582" spans="7:12" x14ac:dyDescent="0.15">
      <c r="G42582"/>
      <c r="H42582"/>
      <c r="I42582"/>
      <c r="J42582"/>
      <c r="K42582"/>
      <c r="L42582" s="172"/>
    </row>
    <row r="42583" spans="7:12" x14ac:dyDescent="0.15">
      <c r="G42583"/>
      <c r="H42583"/>
      <c r="I42583"/>
      <c r="J42583"/>
      <c r="K42583"/>
      <c r="L42583" s="172"/>
    </row>
    <row r="42584" spans="7:12" x14ac:dyDescent="0.15">
      <c r="G42584"/>
      <c r="H42584"/>
      <c r="I42584"/>
      <c r="J42584"/>
      <c r="K42584"/>
      <c r="L42584" s="172"/>
    </row>
    <row r="42585" spans="7:12" x14ac:dyDescent="0.15">
      <c r="G42585"/>
      <c r="H42585"/>
      <c r="I42585"/>
      <c r="J42585"/>
      <c r="K42585"/>
      <c r="L42585" s="172"/>
    </row>
    <row r="42586" spans="7:12" x14ac:dyDescent="0.15">
      <c r="G42586"/>
      <c r="H42586"/>
      <c r="I42586"/>
      <c r="J42586"/>
      <c r="K42586"/>
      <c r="L42586" s="172"/>
    </row>
    <row r="42587" spans="7:12" x14ac:dyDescent="0.15">
      <c r="G42587"/>
      <c r="H42587"/>
      <c r="I42587"/>
      <c r="J42587"/>
      <c r="K42587"/>
      <c r="L42587" s="172"/>
    </row>
    <row r="42588" spans="7:12" x14ac:dyDescent="0.15">
      <c r="G42588"/>
      <c r="H42588"/>
      <c r="I42588"/>
      <c r="J42588"/>
      <c r="K42588"/>
      <c r="L42588" s="172"/>
    </row>
    <row r="42589" spans="7:12" x14ac:dyDescent="0.15">
      <c r="G42589"/>
      <c r="H42589"/>
      <c r="I42589"/>
      <c r="J42589"/>
      <c r="K42589"/>
      <c r="L42589" s="172"/>
    </row>
    <row r="42590" spans="7:12" x14ac:dyDescent="0.15">
      <c r="G42590"/>
      <c r="H42590"/>
      <c r="I42590"/>
      <c r="J42590"/>
      <c r="K42590"/>
      <c r="L42590" s="172"/>
    </row>
    <row r="42591" spans="7:12" x14ac:dyDescent="0.15">
      <c r="G42591"/>
      <c r="H42591"/>
      <c r="I42591"/>
      <c r="J42591"/>
      <c r="K42591"/>
      <c r="L42591" s="172"/>
    </row>
    <row r="42592" spans="7:12" x14ac:dyDescent="0.15">
      <c r="G42592"/>
      <c r="H42592"/>
      <c r="I42592"/>
      <c r="J42592"/>
      <c r="K42592"/>
      <c r="L42592" s="172"/>
    </row>
    <row r="42593" spans="7:12" x14ac:dyDescent="0.15">
      <c r="G42593"/>
      <c r="H42593"/>
      <c r="I42593"/>
      <c r="J42593"/>
      <c r="K42593"/>
      <c r="L42593" s="172"/>
    </row>
    <row r="42594" spans="7:12" x14ac:dyDescent="0.15">
      <c r="G42594"/>
      <c r="H42594"/>
      <c r="I42594"/>
      <c r="J42594"/>
      <c r="K42594"/>
      <c r="L42594" s="172"/>
    </row>
    <row r="42595" spans="7:12" x14ac:dyDescent="0.15">
      <c r="G42595"/>
      <c r="H42595"/>
      <c r="I42595"/>
      <c r="J42595"/>
      <c r="K42595"/>
      <c r="L42595" s="172"/>
    </row>
    <row r="42596" spans="7:12" x14ac:dyDescent="0.15">
      <c r="G42596"/>
      <c r="H42596"/>
      <c r="I42596"/>
      <c r="J42596"/>
      <c r="K42596"/>
      <c r="L42596" s="172"/>
    </row>
    <row r="42597" spans="7:12" x14ac:dyDescent="0.15">
      <c r="G42597"/>
      <c r="H42597"/>
      <c r="I42597"/>
      <c r="J42597"/>
      <c r="K42597"/>
      <c r="L42597" s="172"/>
    </row>
    <row r="42598" spans="7:12" x14ac:dyDescent="0.15">
      <c r="G42598"/>
      <c r="H42598"/>
      <c r="I42598"/>
      <c r="J42598"/>
      <c r="K42598"/>
      <c r="L42598" s="172"/>
    </row>
    <row r="42599" spans="7:12" x14ac:dyDescent="0.15">
      <c r="G42599"/>
      <c r="H42599"/>
      <c r="I42599"/>
      <c r="J42599"/>
      <c r="K42599"/>
      <c r="L42599" s="172"/>
    </row>
    <row r="42600" spans="7:12" x14ac:dyDescent="0.15">
      <c r="G42600"/>
      <c r="H42600"/>
      <c r="I42600"/>
      <c r="J42600"/>
      <c r="K42600"/>
      <c r="L42600" s="172"/>
    </row>
    <row r="42601" spans="7:12" x14ac:dyDescent="0.15">
      <c r="G42601"/>
      <c r="H42601"/>
      <c r="I42601"/>
      <c r="J42601"/>
      <c r="K42601"/>
      <c r="L42601" s="172"/>
    </row>
    <row r="42602" spans="7:12" x14ac:dyDescent="0.15">
      <c r="G42602"/>
      <c r="H42602"/>
      <c r="I42602"/>
      <c r="J42602"/>
      <c r="K42602"/>
      <c r="L42602" s="172"/>
    </row>
    <row r="42603" spans="7:12" x14ac:dyDescent="0.15">
      <c r="G42603"/>
      <c r="H42603"/>
      <c r="I42603"/>
      <c r="J42603"/>
      <c r="K42603"/>
      <c r="L42603" s="172"/>
    </row>
    <row r="42604" spans="7:12" x14ac:dyDescent="0.15">
      <c r="G42604"/>
      <c r="H42604"/>
      <c r="I42604"/>
      <c r="J42604"/>
      <c r="K42604"/>
      <c r="L42604" s="172"/>
    </row>
    <row r="42605" spans="7:12" x14ac:dyDescent="0.15">
      <c r="G42605"/>
      <c r="H42605"/>
      <c r="I42605"/>
      <c r="J42605"/>
      <c r="K42605"/>
      <c r="L42605" s="172"/>
    </row>
    <row r="42606" spans="7:12" x14ac:dyDescent="0.15">
      <c r="G42606"/>
      <c r="H42606"/>
      <c r="I42606"/>
      <c r="J42606"/>
      <c r="K42606"/>
      <c r="L42606" s="172"/>
    </row>
    <row r="42607" spans="7:12" x14ac:dyDescent="0.15">
      <c r="G42607"/>
      <c r="H42607"/>
      <c r="I42607"/>
      <c r="J42607"/>
      <c r="K42607"/>
      <c r="L42607" s="172"/>
    </row>
    <row r="42608" spans="7:12" x14ac:dyDescent="0.15">
      <c r="G42608"/>
      <c r="H42608"/>
      <c r="I42608"/>
      <c r="J42608"/>
      <c r="K42608"/>
      <c r="L42608" s="172"/>
    </row>
    <row r="42609" spans="7:12" x14ac:dyDescent="0.15">
      <c r="G42609"/>
      <c r="H42609"/>
      <c r="I42609"/>
      <c r="J42609"/>
      <c r="K42609"/>
      <c r="L42609" s="172"/>
    </row>
    <row r="42610" spans="7:12" x14ac:dyDescent="0.15">
      <c r="G42610"/>
      <c r="H42610"/>
      <c r="I42610"/>
      <c r="J42610"/>
      <c r="K42610"/>
      <c r="L42610" s="172"/>
    </row>
    <row r="42611" spans="7:12" x14ac:dyDescent="0.15">
      <c r="G42611"/>
      <c r="H42611"/>
      <c r="I42611"/>
      <c r="J42611"/>
      <c r="K42611"/>
      <c r="L42611" s="172"/>
    </row>
    <row r="42612" spans="7:12" x14ac:dyDescent="0.15">
      <c r="G42612"/>
      <c r="H42612"/>
      <c r="I42612"/>
      <c r="J42612"/>
      <c r="K42612"/>
      <c r="L42612" s="172"/>
    </row>
    <row r="42613" spans="7:12" x14ac:dyDescent="0.15">
      <c r="G42613"/>
      <c r="H42613"/>
      <c r="I42613"/>
      <c r="J42613"/>
      <c r="K42613"/>
      <c r="L42613" s="172"/>
    </row>
    <row r="42614" spans="7:12" x14ac:dyDescent="0.15">
      <c r="G42614"/>
      <c r="H42614"/>
      <c r="I42614"/>
      <c r="J42614"/>
      <c r="K42614"/>
      <c r="L42614" s="172"/>
    </row>
    <row r="42615" spans="7:12" x14ac:dyDescent="0.15">
      <c r="G42615"/>
      <c r="H42615"/>
      <c r="I42615"/>
      <c r="J42615"/>
      <c r="K42615"/>
      <c r="L42615" s="172"/>
    </row>
    <row r="42616" spans="7:12" x14ac:dyDescent="0.15">
      <c r="G42616"/>
      <c r="H42616"/>
      <c r="I42616"/>
      <c r="J42616"/>
      <c r="K42616"/>
      <c r="L42616" s="172"/>
    </row>
    <row r="42617" spans="7:12" x14ac:dyDescent="0.15">
      <c r="G42617"/>
      <c r="H42617"/>
      <c r="I42617"/>
      <c r="J42617"/>
      <c r="K42617"/>
      <c r="L42617" s="172"/>
    </row>
    <row r="42618" spans="7:12" x14ac:dyDescent="0.15">
      <c r="G42618"/>
      <c r="H42618"/>
      <c r="I42618"/>
      <c r="J42618"/>
      <c r="K42618"/>
      <c r="L42618" s="172"/>
    </row>
    <row r="42619" spans="7:12" x14ac:dyDescent="0.15">
      <c r="G42619"/>
      <c r="H42619"/>
      <c r="I42619"/>
      <c r="J42619"/>
      <c r="K42619"/>
      <c r="L42619" s="172"/>
    </row>
    <row r="42620" spans="7:12" x14ac:dyDescent="0.15">
      <c r="G42620"/>
      <c r="H42620"/>
      <c r="I42620"/>
      <c r="J42620"/>
      <c r="K42620"/>
      <c r="L42620" s="172"/>
    </row>
    <row r="42621" spans="7:12" x14ac:dyDescent="0.15">
      <c r="G42621"/>
      <c r="H42621"/>
      <c r="I42621"/>
      <c r="J42621"/>
      <c r="K42621"/>
      <c r="L42621" s="172"/>
    </row>
    <row r="42622" spans="7:12" x14ac:dyDescent="0.15">
      <c r="G42622"/>
      <c r="H42622"/>
      <c r="I42622"/>
      <c r="J42622"/>
      <c r="K42622"/>
      <c r="L42622" s="172"/>
    </row>
    <row r="42623" spans="7:12" x14ac:dyDescent="0.15">
      <c r="G42623"/>
      <c r="H42623"/>
      <c r="I42623"/>
      <c r="J42623"/>
      <c r="K42623"/>
      <c r="L42623" s="172"/>
    </row>
    <row r="42624" spans="7:12" x14ac:dyDescent="0.15">
      <c r="G42624"/>
      <c r="H42624"/>
      <c r="I42624"/>
      <c r="J42624"/>
      <c r="K42624"/>
      <c r="L42624" s="172"/>
    </row>
    <row r="42625" spans="7:12" x14ac:dyDescent="0.15">
      <c r="G42625"/>
      <c r="H42625"/>
      <c r="I42625"/>
      <c r="J42625"/>
      <c r="K42625"/>
      <c r="L42625" s="172"/>
    </row>
    <row r="42626" spans="7:12" x14ac:dyDescent="0.15">
      <c r="G42626"/>
      <c r="H42626"/>
      <c r="I42626"/>
      <c r="J42626"/>
      <c r="K42626"/>
      <c r="L42626" s="172"/>
    </row>
    <row r="42627" spans="7:12" x14ac:dyDescent="0.15">
      <c r="G42627"/>
      <c r="H42627"/>
      <c r="I42627"/>
      <c r="J42627"/>
      <c r="K42627"/>
      <c r="L42627" s="172"/>
    </row>
    <row r="42628" spans="7:12" x14ac:dyDescent="0.15">
      <c r="G42628"/>
      <c r="H42628"/>
      <c r="I42628"/>
      <c r="J42628"/>
      <c r="K42628"/>
      <c r="L42628" s="172"/>
    </row>
    <row r="42629" spans="7:12" x14ac:dyDescent="0.15">
      <c r="G42629"/>
      <c r="H42629"/>
      <c r="I42629"/>
      <c r="J42629"/>
      <c r="K42629"/>
      <c r="L42629" s="172"/>
    </row>
    <row r="42630" spans="7:12" x14ac:dyDescent="0.15">
      <c r="G42630"/>
      <c r="H42630"/>
      <c r="I42630"/>
      <c r="J42630"/>
      <c r="K42630"/>
      <c r="L42630" s="172"/>
    </row>
    <row r="42631" spans="7:12" x14ac:dyDescent="0.15">
      <c r="G42631"/>
      <c r="H42631"/>
      <c r="I42631"/>
      <c r="J42631"/>
      <c r="K42631"/>
      <c r="L42631" s="172"/>
    </row>
    <row r="42632" spans="7:12" x14ac:dyDescent="0.15">
      <c r="G42632"/>
      <c r="H42632"/>
      <c r="I42632"/>
      <c r="J42632"/>
      <c r="K42632"/>
      <c r="L42632" s="172"/>
    </row>
    <row r="42633" spans="7:12" x14ac:dyDescent="0.15">
      <c r="G42633"/>
      <c r="H42633"/>
      <c r="I42633"/>
      <c r="J42633"/>
      <c r="K42633"/>
      <c r="L42633" s="172"/>
    </row>
    <row r="42634" spans="7:12" x14ac:dyDescent="0.15">
      <c r="G42634"/>
      <c r="H42634"/>
      <c r="I42634"/>
      <c r="J42634"/>
      <c r="K42634"/>
      <c r="L42634" s="172"/>
    </row>
    <row r="42635" spans="7:12" x14ac:dyDescent="0.15">
      <c r="G42635"/>
      <c r="H42635"/>
      <c r="I42635"/>
      <c r="J42635"/>
      <c r="K42635"/>
      <c r="L42635" s="172"/>
    </row>
    <row r="42636" spans="7:12" x14ac:dyDescent="0.15">
      <c r="G42636"/>
      <c r="H42636"/>
      <c r="I42636"/>
      <c r="J42636"/>
      <c r="K42636"/>
      <c r="L42636" s="172"/>
    </row>
    <row r="42637" spans="7:12" x14ac:dyDescent="0.15">
      <c r="G42637"/>
      <c r="H42637"/>
      <c r="I42637"/>
      <c r="J42637"/>
      <c r="K42637"/>
      <c r="L42637" s="172"/>
    </row>
    <row r="42638" spans="7:12" x14ac:dyDescent="0.15">
      <c r="G42638"/>
      <c r="H42638"/>
      <c r="I42638"/>
      <c r="J42638"/>
      <c r="K42638"/>
      <c r="L42638" s="172"/>
    </row>
    <row r="42639" spans="7:12" x14ac:dyDescent="0.15">
      <c r="G42639"/>
      <c r="H42639"/>
      <c r="I42639"/>
      <c r="J42639"/>
      <c r="K42639"/>
      <c r="L42639" s="172"/>
    </row>
    <row r="42640" spans="7:12" x14ac:dyDescent="0.15">
      <c r="G42640"/>
      <c r="H42640"/>
      <c r="I42640"/>
      <c r="J42640"/>
      <c r="K42640"/>
      <c r="L42640" s="172"/>
    </row>
    <row r="42641" spans="7:12" x14ac:dyDescent="0.15">
      <c r="G42641"/>
      <c r="H42641"/>
      <c r="I42641"/>
      <c r="J42641"/>
      <c r="K42641"/>
      <c r="L42641" s="172"/>
    </row>
    <row r="42642" spans="7:12" x14ac:dyDescent="0.15">
      <c r="G42642"/>
      <c r="H42642"/>
      <c r="I42642"/>
      <c r="J42642"/>
      <c r="K42642"/>
      <c r="L42642" s="172"/>
    </row>
    <row r="42643" spans="7:12" x14ac:dyDescent="0.15">
      <c r="G42643"/>
      <c r="H42643"/>
      <c r="I42643"/>
      <c r="J42643"/>
      <c r="K42643"/>
      <c r="L42643" s="172"/>
    </row>
    <row r="42644" spans="7:12" x14ac:dyDescent="0.15">
      <c r="G42644"/>
      <c r="H42644"/>
      <c r="I42644"/>
      <c r="J42644"/>
      <c r="K42644"/>
      <c r="L42644" s="172"/>
    </row>
    <row r="42645" spans="7:12" x14ac:dyDescent="0.15">
      <c r="G42645"/>
      <c r="H42645"/>
      <c r="I42645"/>
      <c r="J42645"/>
      <c r="K42645"/>
      <c r="L42645" s="172"/>
    </row>
    <row r="42646" spans="7:12" x14ac:dyDescent="0.15">
      <c r="G42646"/>
      <c r="H42646"/>
      <c r="I42646"/>
      <c r="J42646"/>
      <c r="K42646"/>
      <c r="L42646" s="172"/>
    </row>
    <row r="42647" spans="7:12" x14ac:dyDescent="0.15">
      <c r="G42647"/>
      <c r="H42647"/>
      <c r="I42647"/>
      <c r="J42647"/>
      <c r="K42647"/>
      <c r="L42647" s="172"/>
    </row>
    <row r="42648" spans="7:12" x14ac:dyDescent="0.15">
      <c r="G42648"/>
      <c r="H42648"/>
      <c r="I42648"/>
      <c r="J42648"/>
      <c r="K42648"/>
      <c r="L42648" s="172"/>
    </row>
    <row r="42649" spans="7:12" x14ac:dyDescent="0.15">
      <c r="G42649"/>
      <c r="H42649"/>
      <c r="I42649"/>
      <c r="J42649"/>
      <c r="K42649"/>
      <c r="L42649" s="172"/>
    </row>
    <row r="42650" spans="7:12" x14ac:dyDescent="0.15">
      <c r="G42650"/>
      <c r="H42650"/>
      <c r="I42650"/>
      <c r="J42650"/>
      <c r="K42650"/>
      <c r="L42650" s="172"/>
    </row>
    <row r="42651" spans="7:12" x14ac:dyDescent="0.15">
      <c r="G42651"/>
      <c r="H42651"/>
      <c r="I42651"/>
      <c r="J42651"/>
      <c r="K42651"/>
      <c r="L42651" s="172"/>
    </row>
    <row r="42652" spans="7:12" x14ac:dyDescent="0.15">
      <c r="G42652"/>
      <c r="H42652"/>
      <c r="I42652"/>
      <c r="J42652"/>
      <c r="K42652"/>
      <c r="L42652" s="172"/>
    </row>
    <row r="42653" spans="7:12" x14ac:dyDescent="0.15">
      <c r="G42653"/>
      <c r="H42653"/>
      <c r="I42653"/>
      <c r="J42653"/>
      <c r="K42653"/>
      <c r="L42653" s="172"/>
    </row>
    <row r="42654" spans="7:12" x14ac:dyDescent="0.15">
      <c r="G42654"/>
      <c r="H42654"/>
      <c r="I42654"/>
      <c r="J42654"/>
      <c r="K42654"/>
      <c r="L42654" s="172"/>
    </row>
    <row r="42655" spans="7:12" x14ac:dyDescent="0.15">
      <c r="G42655"/>
      <c r="H42655"/>
      <c r="I42655"/>
      <c r="J42655"/>
      <c r="K42655"/>
      <c r="L42655" s="172"/>
    </row>
    <row r="42656" spans="7:12" x14ac:dyDescent="0.15">
      <c r="G42656"/>
      <c r="H42656"/>
      <c r="I42656"/>
      <c r="J42656"/>
      <c r="K42656"/>
      <c r="L42656" s="172"/>
    </row>
    <row r="42657" spans="7:12" x14ac:dyDescent="0.15">
      <c r="G42657"/>
      <c r="H42657"/>
      <c r="I42657"/>
      <c r="J42657"/>
      <c r="K42657"/>
      <c r="L42657" s="172"/>
    </row>
    <row r="42658" spans="7:12" x14ac:dyDescent="0.15">
      <c r="G42658"/>
      <c r="H42658"/>
      <c r="I42658"/>
      <c r="J42658"/>
      <c r="K42658"/>
      <c r="L42658" s="172"/>
    </row>
    <row r="42659" spans="7:12" x14ac:dyDescent="0.15">
      <c r="G42659"/>
      <c r="H42659"/>
      <c r="I42659"/>
      <c r="J42659"/>
      <c r="K42659"/>
      <c r="L42659" s="172"/>
    </row>
    <row r="42660" spans="7:12" x14ac:dyDescent="0.15">
      <c r="G42660"/>
      <c r="H42660"/>
      <c r="I42660"/>
      <c r="J42660"/>
      <c r="K42660"/>
      <c r="L42660" s="172"/>
    </row>
    <row r="42661" spans="7:12" x14ac:dyDescent="0.15">
      <c r="G42661"/>
      <c r="H42661"/>
      <c r="I42661"/>
      <c r="J42661"/>
      <c r="K42661"/>
      <c r="L42661" s="172"/>
    </row>
    <row r="42662" spans="7:12" x14ac:dyDescent="0.15">
      <c r="G42662"/>
      <c r="H42662"/>
      <c r="I42662"/>
      <c r="J42662"/>
      <c r="K42662"/>
      <c r="L42662" s="172"/>
    </row>
    <row r="42663" spans="7:12" x14ac:dyDescent="0.15">
      <c r="G42663"/>
      <c r="H42663"/>
      <c r="I42663"/>
      <c r="J42663"/>
      <c r="K42663"/>
      <c r="L42663" s="172"/>
    </row>
    <row r="42664" spans="7:12" x14ac:dyDescent="0.15">
      <c r="G42664"/>
      <c r="H42664"/>
      <c r="I42664"/>
      <c r="J42664"/>
      <c r="K42664"/>
      <c r="L42664" s="172"/>
    </row>
    <row r="42665" spans="7:12" x14ac:dyDescent="0.15">
      <c r="G42665"/>
      <c r="H42665"/>
      <c r="I42665"/>
      <c r="J42665"/>
      <c r="K42665"/>
      <c r="L42665" s="172"/>
    </row>
    <row r="42666" spans="7:12" x14ac:dyDescent="0.15">
      <c r="G42666"/>
      <c r="H42666"/>
      <c r="I42666"/>
      <c r="J42666"/>
      <c r="K42666"/>
      <c r="L42666" s="172"/>
    </row>
    <row r="42667" spans="7:12" x14ac:dyDescent="0.15">
      <c r="G42667"/>
      <c r="H42667"/>
      <c r="I42667"/>
      <c r="J42667"/>
      <c r="K42667"/>
      <c r="L42667" s="172"/>
    </row>
    <row r="42668" spans="7:12" x14ac:dyDescent="0.15">
      <c r="G42668"/>
      <c r="H42668"/>
      <c r="I42668"/>
      <c r="J42668"/>
      <c r="K42668"/>
      <c r="L42668" s="172"/>
    </row>
    <row r="42669" spans="7:12" x14ac:dyDescent="0.15">
      <c r="G42669"/>
      <c r="H42669"/>
      <c r="I42669"/>
      <c r="J42669"/>
      <c r="K42669"/>
      <c r="L42669" s="172"/>
    </row>
    <row r="42670" spans="7:12" x14ac:dyDescent="0.15">
      <c r="G42670"/>
      <c r="H42670"/>
      <c r="I42670"/>
      <c r="J42670"/>
      <c r="K42670"/>
      <c r="L42670" s="172"/>
    </row>
    <row r="42671" spans="7:12" x14ac:dyDescent="0.15">
      <c r="G42671"/>
      <c r="H42671"/>
      <c r="I42671"/>
      <c r="J42671"/>
      <c r="K42671"/>
      <c r="L42671" s="172"/>
    </row>
    <row r="42672" spans="7:12" x14ac:dyDescent="0.15">
      <c r="G42672"/>
      <c r="H42672"/>
      <c r="I42672"/>
      <c r="J42672"/>
      <c r="K42672"/>
      <c r="L42672" s="172"/>
    </row>
    <row r="42673" spans="7:12" x14ac:dyDescent="0.15">
      <c r="G42673"/>
      <c r="H42673"/>
      <c r="I42673"/>
      <c r="J42673"/>
      <c r="K42673"/>
      <c r="L42673" s="172"/>
    </row>
    <row r="42674" spans="7:12" x14ac:dyDescent="0.15">
      <c r="G42674"/>
      <c r="H42674"/>
      <c r="I42674"/>
      <c r="J42674"/>
      <c r="K42674"/>
      <c r="L42674" s="172"/>
    </row>
    <row r="42675" spans="7:12" x14ac:dyDescent="0.15">
      <c r="G42675"/>
      <c r="H42675"/>
      <c r="I42675"/>
      <c r="J42675"/>
      <c r="K42675"/>
      <c r="L42675" s="172"/>
    </row>
    <row r="42676" spans="7:12" x14ac:dyDescent="0.15">
      <c r="G42676"/>
      <c r="H42676"/>
      <c r="I42676"/>
      <c r="J42676"/>
      <c r="K42676"/>
      <c r="L42676" s="172"/>
    </row>
    <row r="42677" spans="7:12" x14ac:dyDescent="0.15">
      <c r="G42677"/>
      <c r="H42677"/>
      <c r="I42677"/>
      <c r="J42677"/>
      <c r="K42677"/>
      <c r="L42677" s="172"/>
    </row>
    <row r="42678" spans="7:12" x14ac:dyDescent="0.15">
      <c r="G42678"/>
      <c r="H42678"/>
      <c r="I42678"/>
      <c r="J42678"/>
      <c r="K42678"/>
      <c r="L42678" s="172"/>
    </row>
    <row r="42679" spans="7:12" x14ac:dyDescent="0.15">
      <c r="G42679"/>
      <c r="H42679"/>
      <c r="I42679"/>
      <c r="J42679"/>
      <c r="K42679"/>
      <c r="L42679" s="172"/>
    </row>
    <row r="42680" spans="7:12" x14ac:dyDescent="0.15">
      <c r="G42680"/>
      <c r="H42680"/>
      <c r="I42680"/>
      <c r="J42680"/>
      <c r="K42680"/>
      <c r="L42680" s="172"/>
    </row>
    <row r="42681" spans="7:12" x14ac:dyDescent="0.15">
      <c r="G42681"/>
      <c r="H42681"/>
      <c r="I42681"/>
      <c r="J42681"/>
      <c r="K42681"/>
      <c r="L42681" s="172"/>
    </row>
    <row r="42682" spans="7:12" x14ac:dyDescent="0.15">
      <c r="G42682"/>
      <c r="H42682"/>
      <c r="I42682"/>
      <c r="J42682"/>
      <c r="K42682"/>
      <c r="L42682" s="172"/>
    </row>
    <row r="42683" spans="7:12" x14ac:dyDescent="0.15">
      <c r="G42683"/>
      <c r="H42683"/>
      <c r="I42683"/>
      <c r="J42683"/>
      <c r="K42683"/>
      <c r="L42683" s="172"/>
    </row>
    <row r="42684" spans="7:12" x14ac:dyDescent="0.15">
      <c r="G42684"/>
      <c r="H42684"/>
      <c r="I42684"/>
      <c r="J42684"/>
      <c r="K42684"/>
      <c r="L42684" s="172"/>
    </row>
    <row r="42685" spans="7:12" x14ac:dyDescent="0.15">
      <c r="G42685"/>
      <c r="H42685"/>
      <c r="I42685"/>
      <c r="J42685"/>
      <c r="K42685"/>
      <c r="L42685" s="172"/>
    </row>
    <row r="42686" spans="7:12" x14ac:dyDescent="0.15">
      <c r="G42686"/>
      <c r="H42686"/>
      <c r="I42686"/>
      <c r="J42686"/>
      <c r="K42686"/>
      <c r="L42686" s="172"/>
    </row>
    <row r="42687" spans="7:12" x14ac:dyDescent="0.15">
      <c r="G42687"/>
      <c r="H42687"/>
      <c r="I42687"/>
      <c r="J42687"/>
      <c r="K42687"/>
      <c r="L42687" s="172"/>
    </row>
    <row r="42688" spans="7:12" x14ac:dyDescent="0.15">
      <c r="G42688"/>
      <c r="H42688"/>
      <c r="I42688"/>
      <c r="J42688"/>
      <c r="K42688"/>
      <c r="L42688" s="172"/>
    </row>
    <row r="42689" spans="7:12" x14ac:dyDescent="0.15">
      <c r="G42689"/>
      <c r="H42689"/>
      <c r="I42689"/>
      <c r="J42689"/>
      <c r="K42689"/>
      <c r="L42689" s="172"/>
    </row>
    <row r="42690" spans="7:12" x14ac:dyDescent="0.15">
      <c r="G42690"/>
      <c r="H42690"/>
      <c r="I42690"/>
      <c r="J42690"/>
      <c r="K42690"/>
      <c r="L42690" s="172"/>
    </row>
    <row r="42691" spans="7:12" x14ac:dyDescent="0.15">
      <c r="G42691"/>
      <c r="H42691"/>
      <c r="I42691"/>
      <c r="J42691"/>
      <c r="K42691"/>
      <c r="L42691" s="172"/>
    </row>
    <row r="42692" spans="7:12" x14ac:dyDescent="0.15">
      <c r="G42692"/>
      <c r="H42692"/>
      <c r="I42692"/>
      <c r="J42692"/>
      <c r="K42692"/>
      <c r="L42692" s="172"/>
    </row>
    <row r="42693" spans="7:12" x14ac:dyDescent="0.15">
      <c r="G42693"/>
      <c r="H42693"/>
      <c r="I42693"/>
      <c r="J42693"/>
      <c r="K42693"/>
      <c r="L42693" s="172"/>
    </row>
    <row r="42694" spans="7:12" x14ac:dyDescent="0.15">
      <c r="G42694"/>
      <c r="H42694"/>
      <c r="I42694"/>
      <c r="J42694"/>
      <c r="K42694"/>
      <c r="L42694" s="172"/>
    </row>
    <row r="42695" spans="7:12" x14ac:dyDescent="0.15">
      <c r="G42695"/>
      <c r="H42695"/>
      <c r="I42695"/>
      <c r="J42695"/>
      <c r="K42695"/>
      <c r="L42695" s="172"/>
    </row>
    <row r="42696" spans="7:12" x14ac:dyDescent="0.15">
      <c r="G42696"/>
      <c r="H42696"/>
      <c r="I42696"/>
      <c r="J42696"/>
      <c r="K42696"/>
      <c r="L42696" s="172"/>
    </row>
    <row r="42697" spans="7:12" x14ac:dyDescent="0.15">
      <c r="G42697"/>
      <c r="H42697"/>
      <c r="I42697"/>
      <c r="J42697"/>
      <c r="K42697"/>
      <c r="L42697" s="172"/>
    </row>
    <row r="42698" spans="7:12" x14ac:dyDescent="0.15">
      <c r="G42698"/>
      <c r="H42698"/>
      <c r="I42698"/>
      <c r="J42698"/>
      <c r="K42698"/>
      <c r="L42698" s="172"/>
    </row>
    <row r="42699" spans="7:12" x14ac:dyDescent="0.15">
      <c r="G42699"/>
      <c r="H42699"/>
      <c r="I42699"/>
      <c r="J42699"/>
      <c r="K42699"/>
      <c r="L42699" s="172"/>
    </row>
    <row r="42700" spans="7:12" x14ac:dyDescent="0.15">
      <c r="G42700"/>
      <c r="H42700"/>
      <c r="I42700"/>
      <c r="J42700"/>
      <c r="K42700"/>
      <c r="L42700" s="172"/>
    </row>
    <row r="42701" spans="7:12" x14ac:dyDescent="0.15">
      <c r="G42701"/>
      <c r="H42701"/>
      <c r="I42701"/>
      <c r="J42701"/>
      <c r="K42701"/>
      <c r="L42701" s="172"/>
    </row>
    <row r="42702" spans="7:12" x14ac:dyDescent="0.15">
      <c r="G42702"/>
      <c r="H42702"/>
      <c r="I42702"/>
      <c r="J42702"/>
      <c r="K42702"/>
      <c r="L42702" s="172"/>
    </row>
    <row r="42703" spans="7:12" x14ac:dyDescent="0.15">
      <c r="G42703"/>
      <c r="H42703"/>
      <c r="I42703"/>
      <c r="J42703"/>
      <c r="K42703"/>
      <c r="L42703" s="172"/>
    </row>
    <row r="42704" spans="7:12" x14ac:dyDescent="0.15">
      <c r="G42704"/>
      <c r="H42704"/>
      <c r="I42704"/>
      <c r="J42704"/>
      <c r="K42704"/>
      <c r="L42704" s="172"/>
    </row>
    <row r="42705" spans="7:12" x14ac:dyDescent="0.15">
      <c r="G42705"/>
      <c r="H42705"/>
      <c r="I42705"/>
      <c r="J42705"/>
      <c r="K42705"/>
      <c r="L42705" s="172"/>
    </row>
    <row r="42706" spans="7:12" x14ac:dyDescent="0.15">
      <c r="G42706"/>
      <c r="H42706"/>
      <c r="I42706"/>
      <c r="J42706"/>
      <c r="K42706"/>
      <c r="L42706" s="172"/>
    </row>
    <row r="42707" spans="7:12" x14ac:dyDescent="0.15">
      <c r="G42707"/>
      <c r="H42707"/>
      <c r="I42707"/>
      <c r="J42707"/>
      <c r="K42707"/>
      <c r="L42707" s="172"/>
    </row>
    <row r="42708" spans="7:12" x14ac:dyDescent="0.15">
      <c r="G42708"/>
      <c r="H42708"/>
      <c r="I42708"/>
      <c r="J42708"/>
      <c r="K42708"/>
      <c r="L42708" s="172"/>
    </row>
    <row r="42709" spans="7:12" x14ac:dyDescent="0.15">
      <c r="G42709"/>
      <c r="H42709"/>
      <c r="I42709"/>
      <c r="J42709"/>
      <c r="K42709"/>
      <c r="L42709" s="172"/>
    </row>
    <row r="42710" spans="7:12" x14ac:dyDescent="0.15">
      <c r="G42710"/>
      <c r="H42710"/>
      <c r="I42710"/>
      <c r="J42710"/>
      <c r="K42710"/>
      <c r="L42710" s="172"/>
    </row>
    <row r="42711" spans="7:12" x14ac:dyDescent="0.15">
      <c r="G42711"/>
      <c r="H42711"/>
      <c r="I42711"/>
      <c r="J42711"/>
      <c r="K42711"/>
      <c r="L42711" s="172"/>
    </row>
    <row r="42712" spans="7:12" x14ac:dyDescent="0.15">
      <c r="G42712"/>
      <c r="H42712"/>
      <c r="I42712"/>
      <c r="J42712"/>
      <c r="K42712"/>
      <c r="L42712" s="172"/>
    </row>
    <row r="42713" spans="7:12" x14ac:dyDescent="0.15">
      <c r="G42713"/>
      <c r="H42713"/>
      <c r="I42713"/>
      <c r="J42713"/>
      <c r="K42713"/>
      <c r="L42713" s="172"/>
    </row>
    <row r="42714" spans="7:12" x14ac:dyDescent="0.15">
      <c r="G42714"/>
      <c r="H42714"/>
      <c r="I42714"/>
      <c r="J42714"/>
      <c r="K42714"/>
      <c r="L42714" s="172"/>
    </row>
    <row r="42715" spans="7:12" x14ac:dyDescent="0.15">
      <c r="G42715"/>
      <c r="H42715"/>
      <c r="I42715"/>
      <c r="J42715"/>
      <c r="K42715"/>
      <c r="L42715" s="172"/>
    </row>
    <row r="42716" spans="7:12" x14ac:dyDescent="0.15">
      <c r="G42716"/>
      <c r="H42716"/>
      <c r="I42716"/>
      <c r="J42716"/>
      <c r="K42716"/>
      <c r="L42716" s="172"/>
    </row>
    <row r="42717" spans="7:12" x14ac:dyDescent="0.15">
      <c r="G42717"/>
      <c r="H42717"/>
      <c r="I42717"/>
      <c r="J42717"/>
      <c r="K42717"/>
      <c r="L42717" s="172"/>
    </row>
    <row r="42718" spans="7:12" x14ac:dyDescent="0.15">
      <c r="G42718"/>
      <c r="H42718"/>
      <c r="I42718"/>
      <c r="J42718"/>
      <c r="K42718"/>
      <c r="L42718" s="172"/>
    </row>
    <row r="42719" spans="7:12" x14ac:dyDescent="0.15">
      <c r="G42719"/>
      <c r="H42719"/>
      <c r="I42719"/>
      <c r="J42719"/>
      <c r="K42719"/>
      <c r="L42719" s="172"/>
    </row>
    <row r="42720" spans="7:12" x14ac:dyDescent="0.15">
      <c r="G42720"/>
      <c r="H42720"/>
      <c r="I42720"/>
      <c r="J42720"/>
      <c r="K42720"/>
      <c r="L42720" s="172"/>
    </row>
    <row r="42721" spans="7:12" x14ac:dyDescent="0.15">
      <c r="G42721"/>
      <c r="H42721"/>
      <c r="I42721"/>
      <c r="J42721"/>
      <c r="K42721"/>
      <c r="L42721" s="172"/>
    </row>
    <row r="42722" spans="7:12" x14ac:dyDescent="0.15">
      <c r="G42722"/>
      <c r="H42722"/>
      <c r="I42722"/>
      <c r="J42722"/>
      <c r="K42722"/>
      <c r="L42722" s="172"/>
    </row>
    <row r="42723" spans="7:12" x14ac:dyDescent="0.15">
      <c r="G42723"/>
      <c r="H42723"/>
      <c r="I42723"/>
      <c r="J42723"/>
      <c r="K42723"/>
      <c r="L42723" s="172"/>
    </row>
    <row r="42724" spans="7:12" x14ac:dyDescent="0.15">
      <c r="G42724"/>
      <c r="H42724"/>
      <c r="I42724"/>
      <c r="J42724"/>
      <c r="K42724"/>
      <c r="L42724" s="172"/>
    </row>
    <row r="42725" spans="7:12" x14ac:dyDescent="0.15">
      <c r="G42725"/>
      <c r="H42725"/>
      <c r="I42725"/>
      <c r="J42725"/>
      <c r="K42725"/>
      <c r="L42725" s="172"/>
    </row>
    <row r="42726" spans="7:12" x14ac:dyDescent="0.15">
      <c r="G42726"/>
      <c r="H42726"/>
      <c r="I42726"/>
      <c r="J42726"/>
      <c r="K42726"/>
      <c r="L42726" s="172"/>
    </row>
    <row r="42727" spans="7:12" x14ac:dyDescent="0.15">
      <c r="G42727"/>
      <c r="H42727"/>
      <c r="I42727"/>
      <c r="J42727"/>
      <c r="K42727"/>
      <c r="L42727" s="172"/>
    </row>
    <row r="42728" spans="7:12" x14ac:dyDescent="0.15">
      <c r="G42728"/>
      <c r="H42728"/>
      <c r="I42728"/>
      <c r="J42728"/>
      <c r="K42728"/>
      <c r="L42728" s="172"/>
    </row>
    <row r="42729" spans="7:12" x14ac:dyDescent="0.15">
      <c r="G42729"/>
      <c r="H42729"/>
      <c r="I42729"/>
      <c r="J42729"/>
      <c r="K42729"/>
      <c r="L42729" s="172"/>
    </row>
    <row r="42730" spans="7:12" x14ac:dyDescent="0.15">
      <c r="G42730"/>
      <c r="H42730"/>
      <c r="I42730"/>
      <c r="J42730"/>
      <c r="K42730"/>
      <c r="L42730" s="172"/>
    </row>
    <row r="42731" spans="7:12" x14ac:dyDescent="0.15">
      <c r="G42731"/>
      <c r="H42731"/>
      <c r="I42731"/>
      <c r="J42731"/>
      <c r="K42731"/>
      <c r="L42731" s="172"/>
    </row>
    <row r="42732" spans="7:12" x14ac:dyDescent="0.15">
      <c r="G42732"/>
      <c r="H42732"/>
      <c r="I42732"/>
      <c r="J42732"/>
      <c r="K42732"/>
      <c r="L42732" s="172"/>
    </row>
    <row r="42733" spans="7:12" x14ac:dyDescent="0.15">
      <c r="G42733"/>
      <c r="H42733"/>
      <c r="I42733"/>
      <c r="J42733"/>
      <c r="K42733"/>
      <c r="L42733" s="172"/>
    </row>
    <row r="42734" spans="7:12" x14ac:dyDescent="0.15">
      <c r="G42734"/>
      <c r="H42734"/>
      <c r="I42734"/>
      <c r="J42734"/>
      <c r="K42734"/>
      <c r="L42734" s="172"/>
    </row>
    <row r="42735" spans="7:12" x14ac:dyDescent="0.15">
      <c r="G42735"/>
      <c r="H42735"/>
      <c r="I42735"/>
      <c r="J42735"/>
      <c r="K42735"/>
      <c r="L42735" s="172"/>
    </row>
    <row r="42736" spans="7:12" x14ac:dyDescent="0.15">
      <c r="G42736"/>
      <c r="H42736"/>
      <c r="I42736"/>
      <c r="J42736"/>
      <c r="K42736"/>
      <c r="L42736" s="172"/>
    </row>
    <row r="42737" spans="7:12" x14ac:dyDescent="0.15">
      <c r="G42737"/>
      <c r="H42737"/>
      <c r="I42737"/>
      <c r="J42737"/>
      <c r="K42737"/>
      <c r="L42737" s="172"/>
    </row>
    <row r="42738" spans="7:12" x14ac:dyDescent="0.15">
      <c r="G42738"/>
      <c r="H42738"/>
      <c r="I42738"/>
      <c r="J42738"/>
      <c r="K42738"/>
      <c r="L42738" s="172"/>
    </row>
    <row r="42739" spans="7:12" x14ac:dyDescent="0.15">
      <c r="G42739"/>
      <c r="H42739"/>
      <c r="I42739"/>
      <c r="J42739"/>
      <c r="K42739"/>
      <c r="L42739" s="172"/>
    </row>
    <row r="42740" spans="7:12" x14ac:dyDescent="0.15">
      <c r="G42740"/>
      <c r="H42740"/>
      <c r="I42740"/>
      <c r="J42740"/>
      <c r="K42740"/>
      <c r="L42740" s="172"/>
    </row>
    <row r="42741" spans="7:12" x14ac:dyDescent="0.15">
      <c r="G42741"/>
      <c r="H42741"/>
      <c r="I42741"/>
      <c r="J42741"/>
      <c r="K42741"/>
      <c r="L42741" s="172"/>
    </row>
    <row r="42742" spans="7:12" x14ac:dyDescent="0.15">
      <c r="G42742"/>
      <c r="H42742"/>
      <c r="I42742"/>
      <c r="J42742"/>
      <c r="K42742"/>
      <c r="L42742" s="172"/>
    </row>
    <row r="42743" spans="7:12" x14ac:dyDescent="0.15">
      <c r="G42743"/>
      <c r="H42743"/>
      <c r="I42743"/>
      <c r="J42743"/>
      <c r="K42743"/>
      <c r="L42743" s="172"/>
    </row>
    <row r="42744" spans="7:12" x14ac:dyDescent="0.15">
      <c r="G42744"/>
      <c r="H42744"/>
      <c r="I42744"/>
      <c r="J42744"/>
      <c r="K42744"/>
      <c r="L42744" s="172"/>
    </row>
    <row r="42745" spans="7:12" x14ac:dyDescent="0.15">
      <c r="G42745"/>
      <c r="H42745"/>
      <c r="I42745"/>
      <c r="J42745"/>
      <c r="K42745"/>
      <c r="L42745" s="172"/>
    </row>
    <row r="42746" spans="7:12" x14ac:dyDescent="0.15">
      <c r="G42746"/>
      <c r="H42746"/>
      <c r="I42746"/>
      <c r="J42746"/>
      <c r="K42746"/>
      <c r="L42746" s="172"/>
    </row>
    <row r="42747" spans="7:12" x14ac:dyDescent="0.15">
      <c r="G42747"/>
      <c r="H42747"/>
      <c r="I42747"/>
      <c r="J42747"/>
      <c r="K42747"/>
      <c r="L42747" s="172"/>
    </row>
    <row r="42748" spans="7:12" x14ac:dyDescent="0.15">
      <c r="G42748"/>
      <c r="H42748"/>
      <c r="I42748"/>
      <c r="J42748"/>
      <c r="K42748"/>
      <c r="L42748" s="172"/>
    </row>
    <row r="42749" spans="7:12" x14ac:dyDescent="0.15">
      <c r="G42749"/>
      <c r="H42749"/>
      <c r="I42749"/>
      <c r="J42749"/>
      <c r="K42749"/>
      <c r="L42749" s="172"/>
    </row>
    <row r="42750" spans="7:12" x14ac:dyDescent="0.15">
      <c r="G42750"/>
      <c r="H42750"/>
      <c r="I42750"/>
      <c r="J42750"/>
      <c r="K42750"/>
      <c r="L42750" s="172"/>
    </row>
    <row r="42751" spans="7:12" x14ac:dyDescent="0.15">
      <c r="G42751"/>
      <c r="H42751"/>
      <c r="I42751"/>
      <c r="J42751"/>
      <c r="K42751"/>
      <c r="L42751" s="172"/>
    </row>
    <row r="42752" spans="7:12" x14ac:dyDescent="0.15">
      <c r="G42752"/>
      <c r="H42752"/>
      <c r="I42752"/>
      <c r="J42752"/>
      <c r="K42752"/>
      <c r="L42752" s="172"/>
    </row>
    <row r="42753" spans="7:12" x14ac:dyDescent="0.15">
      <c r="G42753"/>
      <c r="H42753"/>
      <c r="I42753"/>
      <c r="J42753"/>
      <c r="K42753"/>
      <c r="L42753" s="172"/>
    </row>
    <row r="42754" spans="7:12" x14ac:dyDescent="0.15">
      <c r="G42754"/>
      <c r="H42754"/>
      <c r="I42754"/>
      <c r="J42754"/>
      <c r="K42754"/>
      <c r="L42754" s="172"/>
    </row>
    <row r="42755" spans="7:12" x14ac:dyDescent="0.15">
      <c r="G42755"/>
      <c r="H42755"/>
      <c r="I42755"/>
      <c r="J42755"/>
      <c r="K42755"/>
      <c r="L42755" s="172"/>
    </row>
    <row r="42756" spans="7:12" x14ac:dyDescent="0.15">
      <c r="G42756"/>
      <c r="H42756"/>
      <c r="I42756"/>
      <c r="J42756"/>
      <c r="K42756"/>
      <c r="L42756" s="172"/>
    </row>
    <row r="42757" spans="7:12" x14ac:dyDescent="0.15">
      <c r="G42757"/>
      <c r="H42757"/>
      <c r="I42757"/>
      <c r="J42757"/>
      <c r="K42757"/>
      <c r="L42757" s="172"/>
    </row>
    <row r="42758" spans="7:12" x14ac:dyDescent="0.15">
      <c r="G42758"/>
      <c r="H42758"/>
      <c r="I42758"/>
      <c r="J42758"/>
      <c r="K42758"/>
      <c r="L42758" s="172"/>
    </row>
    <row r="42759" spans="7:12" x14ac:dyDescent="0.15">
      <c r="G42759"/>
      <c r="H42759"/>
      <c r="I42759"/>
      <c r="J42759"/>
      <c r="K42759"/>
      <c r="L42759" s="172"/>
    </row>
    <row r="42760" spans="7:12" x14ac:dyDescent="0.15">
      <c r="G42760"/>
      <c r="H42760"/>
      <c r="I42760"/>
      <c r="J42760"/>
      <c r="K42760"/>
      <c r="L42760" s="172"/>
    </row>
    <row r="42761" spans="7:12" x14ac:dyDescent="0.15">
      <c r="G42761"/>
      <c r="H42761"/>
      <c r="I42761"/>
      <c r="J42761"/>
      <c r="K42761"/>
      <c r="L42761" s="172"/>
    </row>
    <row r="42762" spans="7:12" x14ac:dyDescent="0.15">
      <c r="G42762"/>
      <c r="H42762"/>
      <c r="I42762"/>
      <c r="J42762"/>
      <c r="K42762"/>
      <c r="L42762" s="172"/>
    </row>
    <row r="42763" spans="7:12" x14ac:dyDescent="0.15">
      <c r="G42763"/>
      <c r="H42763"/>
      <c r="I42763"/>
      <c r="J42763"/>
      <c r="K42763"/>
      <c r="L42763" s="172"/>
    </row>
    <row r="42764" spans="7:12" x14ac:dyDescent="0.15">
      <c r="G42764"/>
      <c r="H42764"/>
      <c r="I42764"/>
      <c r="J42764"/>
      <c r="K42764"/>
      <c r="L42764" s="172"/>
    </row>
    <row r="42765" spans="7:12" x14ac:dyDescent="0.15">
      <c r="G42765"/>
      <c r="H42765"/>
      <c r="I42765"/>
      <c r="J42765"/>
      <c r="K42765"/>
      <c r="L42765" s="172"/>
    </row>
    <row r="42766" spans="7:12" x14ac:dyDescent="0.15">
      <c r="G42766"/>
      <c r="H42766"/>
      <c r="I42766"/>
      <c r="J42766"/>
      <c r="K42766"/>
      <c r="L42766" s="172"/>
    </row>
    <row r="42767" spans="7:12" x14ac:dyDescent="0.15">
      <c r="G42767"/>
      <c r="H42767"/>
      <c r="I42767"/>
      <c r="J42767"/>
      <c r="K42767"/>
      <c r="L42767" s="172"/>
    </row>
    <row r="42768" spans="7:12" x14ac:dyDescent="0.15">
      <c r="G42768"/>
      <c r="H42768"/>
      <c r="I42768"/>
      <c r="J42768"/>
      <c r="K42768"/>
      <c r="L42768" s="172"/>
    </row>
    <row r="42769" spans="7:12" x14ac:dyDescent="0.15">
      <c r="G42769"/>
      <c r="H42769"/>
      <c r="I42769"/>
      <c r="J42769"/>
      <c r="K42769"/>
      <c r="L42769" s="172"/>
    </row>
    <row r="42770" spans="7:12" x14ac:dyDescent="0.15">
      <c r="G42770"/>
      <c r="H42770"/>
      <c r="I42770"/>
      <c r="J42770"/>
      <c r="K42770"/>
      <c r="L42770" s="172"/>
    </row>
    <row r="42771" spans="7:12" x14ac:dyDescent="0.15">
      <c r="G42771"/>
      <c r="H42771"/>
      <c r="I42771"/>
      <c r="J42771"/>
      <c r="K42771"/>
      <c r="L42771" s="172"/>
    </row>
    <row r="42772" spans="7:12" x14ac:dyDescent="0.15">
      <c r="G42772"/>
      <c r="H42772"/>
      <c r="I42772"/>
      <c r="J42772"/>
      <c r="K42772"/>
      <c r="L42772" s="172"/>
    </row>
    <row r="42773" spans="7:12" x14ac:dyDescent="0.15">
      <c r="G42773"/>
      <c r="H42773"/>
      <c r="I42773"/>
      <c r="J42773"/>
      <c r="K42773"/>
      <c r="L42773" s="172"/>
    </row>
    <row r="42774" spans="7:12" x14ac:dyDescent="0.15">
      <c r="G42774"/>
      <c r="H42774"/>
      <c r="I42774"/>
      <c r="J42774"/>
      <c r="K42774"/>
      <c r="L42774" s="172"/>
    </row>
    <row r="42775" spans="7:12" x14ac:dyDescent="0.15">
      <c r="G42775"/>
      <c r="H42775"/>
      <c r="I42775"/>
      <c r="J42775"/>
      <c r="K42775"/>
      <c r="L42775" s="172"/>
    </row>
    <row r="42776" spans="7:12" x14ac:dyDescent="0.15">
      <c r="G42776"/>
      <c r="H42776"/>
      <c r="I42776"/>
      <c r="J42776"/>
      <c r="K42776"/>
      <c r="L42776" s="172"/>
    </row>
    <row r="42777" spans="7:12" x14ac:dyDescent="0.15">
      <c r="G42777"/>
      <c r="H42777"/>
      <c r="I42777"/>
      <c r="J42777"/>
      <c r="K42777"/>
      <c r="L42777" s="172"/>
    </row>
    <row r="42778" spans="7:12" x14ac:dyDescent="0.15">
      <c r="G42778"/>
      <c r="H42778"/>
      <c r="I42778"/>
      <c r="J42778"/>
      <c r="K42778"/>
      <c r="L42778" s="172"/>
    </row>
    <row r="42779" spans="7:12" x14ac:dyDescent="0.15">
      <c r="G42779"/>
      <c r="H42779"/>
      <c r="I42779"/>
      <c r="J42779"/>
      <c r="K42779"/>
      <c r="L42779" s="172"/>
    </row>
    <row r="42780" spans="7:12" x14ac:dyDescent="0.15">
      <c r="G42780"/>
      <c r="H42780"/>
      <c r="I42780"/>
      <c r="J42780"/>
      <c r="K42780"/>
      <c r="L42780" s="172"/>
    </row>
    <row r="42781" spans="7:12" x14ac:dyDescent="0.15">
      <c r="G42781"/>
      <c r="H42781"/>
      <c r="I42781"/>
      <c r="J42781"/>
      <c r="K42781"/>
      <c r="L42781" s="172"/>
    </row>
    <row r="42782" spans="7:12" x14ac:dyDescent="0.15">
      <c r="G42782"/>
      <c r="H42782"/>
      <c r="I42782"/>
      <c r="J42782"/>
      <c r="K42782"/>
      <c r="L42782" s="172"/>
    </row>
    <row r="42783" spans="7:12" x14ac:dyDescent="0.15">
      <c r="G42783"/>
      <c r="H42783"/>
      <c r="I42783"/>
      <c r="J42783"/>
      <c r="K42783"/>
      <c r="L42783" s="172"/>
    </row>
    <row r="42784" spans="7:12" x14ac:dyDescent="0.15">
      <c r="G42784"/>
      <c r="H42784"/>
      <c r="I42784"/>
      <c r="J42784"/>
      <c r="K42784"/>
      <c r="L42784" s="172"/>
    </row>
    <row r="42785" spans="7:12" x14ac:dyDescent="0.15">
      <c r="G42785"/>
      <c r="H42785"/>
      <c r="I42785"/>
      <c r="J42785"/>
      <c r="K42785"/>
      <c r="L42785" s="172"/>
    </row>
    <row r="42786" spans="7:12" x14ac:dyDescent="0.15">
      <c r="G42786"/>
      <c r="H42786"/>
      <c r="I42786"/>
      <c r="J42786"/>
      <c r="K42786"/>
      <c r="L42786" s="172"/>
    </row>
    <row r="42787" spans="7:12" x14ac:dyDescent="0.15">
      <c r="G42787"/>
      <c r="H42787"/>
      <c r="I42787"/>
      <c r="J42787"/>
      <c r="K42787"/>
      <c r="L42787" s="172"/>
    </row>
    <row r="42788" spans="7:12" x14ac:dyDescent="0.15">
      <c r="G42788"/>
      <c r="H42788"/>
      <c r="I42788"/>
      <c r="J42788"/>
      <c r="K42788"/>
      <c r="L42788" s="172"/>
    </row>
    <row r="42789" spans="7:12" x14ac:dyDescent="0.15">
      <c r="G42789"/>
      <c r="H42789"/>
      <c r="I42789"/>
      <c r="J42789"/>
      <c r="K42789"/>
      <c r="L42789" s="172"/>
    </row>
    <row r="42790" spans="7:12" x14ac:dyDescent="0.15">
      <c r="G42790"/>
      <c r="H42790"/>
      <c r="I42790"/>
      <c r="J42790"/>
      <c r="K42790"/>
      <c r="L42790" s="172"/>
    </row>
    <row r="42791" spans="7:12" x14ac:dyDescent="0.15">
      <c r="G42791"/>
      <c r="H42791"/>
      <c r="I42791"/>
      <c r="J42791"/>
      <c r="K42791"/>
      <c r="L42791" s="172"/>
    </row>
    <row r="42792" spans="7:12" x14ac:dyDescent="0.15">
      <c r="G42792"/>
      <c r="H42792"/>
      <c r="I42792"/>
      <c r="J42792"/>
      <c r="K42792"/>
      <c r="L42792" s="172"/>
    </row>
    <row r="42793" spans="7:12" x14ac:dyDescent="0.15">
      <c r="G42793"/>
      <c r="H42793"/>
      <c r="I42793"/>
      <c r="J42793"/>
      <c r="K42793"/>
      <c r="L42793" s="172"/>
    </row>
    <row r="42794" spans="7:12" x14ac:dyDescent="0.15">
      <c r="G42794"/>
      <c r="H42794"/>
      <c r="I42794"/>
      <c r="J42794"/>
      <c r="K42794"/>
      <c r="L42794" s="172"/>
    </row>
    <row r="42795" spans="7:12" x14ac:dyDescent="0.15">
      <c r="G42795"/>
      <c r="H42795"/>
      <c r="I42795"/>
      <c r="J42795"/>
      <c r="K42795"/>
      <c r="L42795" s="172"/>
    </row>
    <row r="42796" spans="7:12" x14ac:dyDescent="0.15">
      <c r="G42796"/>
      <c r="H42796"/>
      <c r="I42796"/>
      <c r="J42796"/>
      <c r="K42796"/>
      <c r="L42796" s="172"/>
    </row>
    <row r="42797" spans="7:12" x14ac:dyDescent="0.15">
      <c r="G42797"/>
      <c r="H42797"/>
      <c r="I42797"/>
      <c r="J42797"/>
      <c r="K42797"/>
      <c r="L42797" s="172"/>
    </row>
    <row r="42798" spans="7:12" x14ac:dyDescent="0.15">
      <c r="G42798"/>
      <c r="H42798"/>
      <c r="I42798"/>
      <c r="J42798"/>
      <c r="K42798"/>
      <c r="L42798" s="172"/>
    </row>
    <row r="42799" spans="7:12" x14ac:dyDescent="0.15">
      <c r="G42799"/>
      <c r="H42799"/>
      <c r="I42799"/>
      <c r="J42799"/>
      <c r="K42799"/>
      <c r="L42799" s="172"/>
    </row>
    <row r="42800" spans="7:12" x14ac:dyDescent="0.15">
      <c r="G42800"/>
      <c r="H42800"/>
      <c r="I42800"/>
      <c r="J42800"/>
      <c r="K42800"/>
      <c r="L42800" s="172"/>
    </row>
    <row r="42801" spans="7:12" x14ac:dyDescent="0.15">
      <c r="G42801"/>
      <c r="H42801"/>
      <c r="I42801"/>
      <c r="J42801"/>
      <c r="K42801"/>
      <c r="L42801" s="172"/>
    </row>
    <row r="42802" spans="7:12" x14ac:dyDescent="0.15">
      <c r="G42802"/>
      <c r="H42802"/>
      <c r="I42802"/>
      <c r="J42802"/>
      <c r="K42802"/>
      <c r="L42802" s="172"/>
    </row>
    <row r="42803" spans="7:12" x14ac:dyDescent="0.15">
      <c r="G42803"/>
      <c r="H42803"/>
      <c r="I42803"/>
      <c r="J42803"/>
      <c r="K42803"/>
      <c r="L42803" s="172"/>
    </row>
    <row r="42804" spans="7:12" x14ac:dyDescent="0.15">
      <c r="G42804"/>
      <c r="H42804"/>
      <c r="I42804"/>
      <c r="J42804"/>
      <c r="K42804"/>
      <c r="L42804" s="172"/>
    </row>
    <row r="42805" spans="7:12" x14ac:dyDescent="0.15">
      <c r="G42805"/>
      <c r="H42805"/>
      <c r="I42805"/>
      <c r="J42805"/>
      <c r="K42805"/>
      <c r="L42805" s="172"/>
    </row>
    <row r="42806" spans="7:12" x14ac:dyDescent="0.15">
      <c r="G42806"/>
      <c r="H42806"/>
      <c r="I42806"/>
      <c r="J42806"/>
      <c r="K42806"/>
      <c r="L42806" s="172"/>
    </row>
    <row r="42807" spans="7:12" x14ac:dyDescent="0.15">
      <c r="G42807"/>
      <c r="H42807"/>
      <c r="I42807"/>
      <c r="J42807"/>
      <c r="K42807"/>
      <c r="L42807" s="172"/>
    </row>
    <row r="42808" spans="7:12" x14ac:dyDescent="0.15">
      <c r="G42808"/>
      <c r="H42808"/>
      <c r="I42808"/>
      <c r="J42808"/>
      <c r="K42808"/>
      <c r="L42808" s="172"/>
    </row>
    <row r="42809" spans="7:12" x14ac:dyDescent="0.15">
      <c r="G42809"/>
      <c r="H42809"/>
      <c r="I42809"/>
      <c r="J42809"/>
      <c r="K42809"/>
      <c r="L42809" s="172"/>
    </row>
    <row r="42810" spans="7:12" x14ac:dyDescent="0.15">
      <c r="G42810"/>
      <c r="H42810"/>
      <c r="I42810"/>
      <c r="J42810"/>
      <c r="K42810"/>
      <c r="L42810" s="172"/>
    </row>
    <row r="42811" spans="7:12" x14ac:dyDescent="0.15">
      <c r="G42811"/>
      <c r="H42811"/>
      <c r="I42811"/>
      <c r="J42811"/>
      <c r="K42811"/>
      <c r="L42811" s="172"/>
    </row>
    <row r="42812" spans="7:12" x14ac:dyDescent="0.15">
      <c r="G42812"/>
      <c r="H42812"/>
      <c r="I42812"/>
      <c r="J42812"/>
      <c r="K42812"/>
      <c r="L42812" s="172"/>
    </row>
    <row r="42813" spans="7:12" x14ac:dyDescent="0.15">
      <c r="G42813"/>
      <c r="H42813"/>
      <c r="I42813"/>
      <c r="J42813"/>
      <c r="K42813"/>
      <c r="L42813" s="172"/>
    </row>
    <row r="42814" spans="7:12" x14ac:dyDescent="0.15">
      <c r="G42814"/>
      <c r="H42814"/>
      <c r="I42814"/>
      <c r="J42814"/>
      <c r="K42814"/>
      <c r="L42814" s="172"/>
    </row>
    <row r="42815" spans="7:12" x14ac:dyDescent="0.15">
      <c r="G42815"/>
      <c r="H42815"/>
      <c r="I42815"/>
      <c r="J42815"/>
      <c r="K42815"/>
      <c r="L42815" s="172"/>
    </row>
    <row r="42816" spans="7:12" x14ac:dyDescent="0.15">
      <c r="G42816"/>
      <c r="H42816"/>
      <c r="I42816"/>
      <c r="J42816"/>
      <c r="K42816"/>
      <c r="L42816" s="172"/>
    </row>
    <row r="42817" spans="7:12" x14ac:dyDescent="0.15">
      <c r="G42817"/>
      <c r="H42817"/>
      <c r="I42817"/>
      <c r="J42817"/>
      <c r="K42817"/>
      <c r="L42817" s="172"/>
    </row>
    <row r="42818" spans="7:12" x14ac:dyDescent="0.15">
      <c r="G42818"/>
      <c r="H42818"/>
      <c r="I42818"/>
      <c r="J42818"/>
      <c r="K42818"/>
      <c r="L42818" s="172"/>
    </row>
    <row r="42819" spans="7:12" x14ac:dyDescent="0.15">
      <c r="G42819"/>
      <c r="H42819"/>
      <c r="I42819"/>
      <c r="J42819"/>
      <c r="K42819"/>
      <c r="L42819" s="172"/>
    </row>
    <row r="42820" spans="7:12" x14ac:dyDescent="0.15">
      <c r="G42820"/>
      <c r="H42820"/>
      <c r="I42820"/>
      <c r="J42820"/>
      <c r="K42820"/>
      <c r="L42820" s="172"/>
    </row>
    <row r="42821" spans="7:12" x14ac:dyDescent="0.15">
      <c r="G42821"/>
      <c r="H42821"/>
      <c r="I42821"/>
      <c r="J42821"/>
      <c r="K42821"/>
      <c r="L42821" s="172"/>
    </row>
    <row r="42822" spans="7:12" x14ac:dyDescent="0.15">
      <c r="G42822"/>
      <c r="H42822"/>
      <c r="I42822"/>
      <c r="J42822"/>
      <c r="K42822"/>
      <c r="L42822" s="172"/>
    </row>
    <row r="42823" spans="7:12" x14ac:dyDescent="0.15">
      <c r="G42823"/>
      <c r="H42823"/>
      <c r="I42823"/>
      <c r="J42823"/>
      <c r="K42823"/>
      <c r="L42823" s="172"/>
    </row>
    <row r="42824" spans="7:12" x14ac:dyDescent="0.15">
      <c r="G42824"/>
      <c r="H42824"/>
      <c r="I42824"/>
      <c r="J42824"/>
      <c r="K42824"/>
      <c r="L42824" s="172"/>
    </row>
    <row r="42825" spans="7:12" x14ac:dyDescent="0.15">
      <c r="G42825"/>
      <c r="H42825"/>
      <c r="I42825"/>
      <c r="J42825"/>
      <c r="K42825"/>
      <c r="L42825" s="172"/>
    </row>
    <row r="42826" spans="7:12" x14ac:dyDescent="0.15">
      <c r="G42826"/>
      <c r="H42826"/>
      <c r="I42826"/>
      <c r="J42826"/>
      <c r="K42826"/>
      <c r="L42826" s="172"/>
    </row>
    <row r="42827" spans="7:12" x14ac:dyDescent="0.15">
      <c r="G42827"/>
      <c r="H42827"/>
      <c r="I42827"/>
      <c r="J42827"/>
      <c r="K42827"/>
      <c r="L42827" s="172"/>
    </row>
    <row r="42828" spans="7:12" x14ac:dyDescent="0.15">
      <c r="G42828"/>
      <c r="H42828"/>
      <c r="I42828"/>
      <c r="J42828"/>
      <c r="K42828"/>
      <c r="L42828" s="172"/>
    </row>
    <row r="42829" spans="7:12" x14ac:dyDescent="0.15">
      <c r="G42829"/>
      <c r="H42829"/>
      <c r="I42829"/>
      <c r="J42829"/>
      <c r="K42829"/>
      <c r="L42829" s="172"/>
    </row>
    <row r="42830" spans="7:12" x14ac:dyDescent="0.15">
      <c r="G42830"/>
      <c r="H42830"/>
      <c r="I42830"/>
      <c r="J42830"/>
      <c r="K42830"/>
      <c r="L42830" s="172"/>
    </row>
    <row r="42831" spans="7:12" x14ac:dyDescent="0.15">
      <c r="G42831"/>
      <c r="H42831"/>
      <c r="I42831"/>
      <c r="J42831"/>
      <c r="K42831"/>
      <c r="L42831" s="172"/>
    </row>
    <row r="42832" spans="7:12" x14ac:dyDescent="0.15">
      <c r="G42832"/>
      <c r="H42832"/>
      <c r="I42832"/>
      <c r="J42832"/>
      <c r="K42832"/>
      <c r="L42832" s="172"/>
    </row>
    <row r="42833" spans="7:12" x14ac:dyDescent="0.15">
      <c r="G42833"/>
      <c r="H42833"/>
      <c r="I42833"/>
      <c r="J42833"/>
      <c r="K42833"/>
      <c r="L42833" s="172"/>
    </row>
    <row r="42834" spans="7:12" x14ac:dyDescent="0.15">
      <c r="G42834"/>
      <c r="H42834"/>
      <c r="I42834"/>
      <c r="J42834"/>
      <c r="K42834"/>
      <c r="L42834" s="172"/>
    </row>
    <row r="42835" spans="7:12" x14ac:dyDescent="0.15">
      <c r="G42835"/>
      <c r="H42835"/>
      <c r="I42835"/>
      <c r="J42835"/>
      <c r="K42835"/>
      <c r="L42835" s="172"/>
    </row>
    <row r="42836" spans="7:12" x14ac:dyDescent="0.15">
      <c r="G42836"/>
      <c r="H42836"/>
      <c r="I42836"/>
      <c r="J42836"/>
      <c r="K42836"/>
      <c r="L42836" s="172"/>
    </row>
    <row r="42837" spans="7:12" x14ac:dyDescent="0.15">
      <c r="G42837"/>
      <c r="H42837"/>
      <c r="I42837"/>
      <c r="J42837"/>
      <c r="K42837"/>
      <c r="L42837" s="172"/>
    </row>
    <row r="42838" spans="7:12" x14ac:dyDescent="0.15">
      <c r="G42838"/>
      <c r="H42838"/>
      <c r="I42838"/>
      <c r="J42838"/>
      <c r="K42838"/>
      <c r="L42838" s="172"/>
    </row>
    <row r="42839" spans="7:12" x14ac:dyDescent="0.15">
      <c r="G42839"/>
      <c r="H42839"/>
      <c r="I42839"/>
      <c r="J42839"/>
      <c r="K42839"/>
      <c r="L42839" s="172"/>
    </row>
    <row r="42840" spans="7:12" x14ac:dyDescent="0.15">
      <c r="G42840"/>
      <c r="H42840"/>
      <c r="I42840"/>
      <c r="J42840"/>
      <c r="K42840"/>
      <c r="L42840" s="172"/>
    </row>
    <row r="42841" spans="7:12" x14ac:dyDescent="0.15">
      <c r="G42841"/>
      <c r="H42841"/>
      <c r="I42841"/>
      <c r="J42841"/>
      <c r="K42841"/>
      <c r="L42841" s="172"/>
    </row>
    <row r="42842" spans="7:12" x14ac:dyDescent="0.15">
      <c r="G42842"/>
      <c r="H42842"/>
      <c r="I42842"/>
      <c r="J42842"/>
      <c r="K42842"/>
      <c r="L42842" s="172"/>
    </row>
    <row r="42843" spans="7:12" x14ac:dyDescent="0.15">
      <c r="G42843"/>
      <c r="H42843"/>
      <c r="I42843"/>
      <c r="J42843"/>
      <c r="K42843"/>
      <c r="L42843" s="172"/>
    </row>
    <row r="42844" spans="7:12" x14ac:dyDescent="0.15">
      <c r="G42844"/>
      <c r="H42844"/>
      <c r="I42844"/>
      <c r="J42844"/>
      <c r="K42844"/>
      <c r="L42844" s="172"/>
    </row>
    <row r="42845" spans="7:12" x14ac:dyDescent="0.15">
      <c r="G42845"/>
      <c r="H42845"/>
      <c r="I42845"/>
      <c r="J42845"/>
      <c r="K42845"/>
      <c r="L42845" s="172"/>
    </row>
    <row r="42846" spans="7:12" x14ac:dyDescent="0.15">
      <c r="G42846"/>
      <c r="H42846"/>
      <c r="I42846"/>
      <c r="J42846"/>
      <c r="K42846"/>
      <c r="L42846" s="172"/>
    </row>
    <row r="42847" spans="7:12" x14ac:dyDescent="0.15">
      <c r="G42847"/>
      <c r="H42847"/>
      <c r="I42847"/>
      <c r="J42847"/>
      <c r="K42847"/>
      <c r="L42847" s="172"/>
    </row>
    <row r="42848" spans="7:12" x14ac:dyDescent="0.15">
      <c r="G42848"/>
      <c r="H42848"/>
      <c r="I42848"/>
      <c r="J42848"/>
      <c r="K42848"/>
      <c r="L42848" s="172"/>
    </row>
    <row r="42849" spans="7:12" x14ac:dyDescent="0.15">
      <c r="G42849"/>
      <c r="H42849"/>
      <c r="I42849"/>
      <c r="J42849"/>
      <c r="K42849"/>
      <c r="L42849" s="172"/>
    </row>
    <row r="42850" spans="7:12" x14ac:dyDescent="0.15">
      <c r="G42850"/>
      <c r="H42850"/>
      <c r="I42850"/>
      <c r="J42850"/>
      <c r="K42850"/>
      <c r="L42850" s="172"/>
    </row>
    <row r="42851" spans="7:12" x14ac:dyDescent="0.15">
      <c r="G42851"/>
      <c r="H42851"/>
      <c r="I42851"/>
      <c r="J42851"/>
      <c r="K42851"/>
      <c r="L42851" s="172"/>
    </row>
    <row r="42852" spans="7:12" x14ac:dyDescent="0.15">
      <c r="G42852"/>
      <c r="H42852"/>
      <c r="I42852"/>
      <c r="J42852"/>
      <c r="K42852"/>
      <c r="L42852" s="172"/>
    </row>
    <row r="42853" spans="7:12" x14ac:dyDescent="0.15">
      <c r="G42853"/>
      <c r="H42853"/>
      <c r="I42853"/>
      <c r="J42853"/>
      <c r="K42853"/>
      <c r="L42853" s="172"/>
    </row>
    <row r="42854" spans="7:12" x14ac:dyDescent="0.15">
      <c r="G42854"/>
      <c r="H42854"/>
      <c r="I42854"/>
      <c r="J42854"/>
      <c r="K42854"/>
      <c r="L42854" s="172"/>
    </row>
    <row r="42855" spans="7:12" x14ac:dyDescent="0.15">
      <c r="G42855"/>
      <c r="H42855"/>
      <c r="I42855"/>
      <c r="J42855"/>
      <c r="K42855"/>
      <c r="L42855" s="172"/>
    </row>
    <row r="42856" spans="7:12" x14ac:dyDescent="0.15">
      <c r="G42856"/>
      <c r="H42856"/>
      <c r="I42856"/>
      <c r="J42856"/>
      <c r="K42856"/>
      <c r="L42856" s="172"/>
    </row>
    <row r="42857" spans="7:12" x14ac:dyDescent="0.15">
      <c r="G42857"/>
      <c r="H42857"/>
      <c r="I42857"/>
      <c r="J42857"/>
      <c r="K42857"/>
      <c r="L42857" s="172"/>
    </row>
    <row r="42858" spans="7:12" x14ac:dyDescent="0.15">
      <c r="G42858"/>
      <c r="H42858"/>
      <c r="I42858"/>
      <c r="J42858"/>
      <c r="K42858"/>
      <c r="L42858" s="172"/>
    </row>
    <row r="42859" spans="7:12" x14ac:dyDescent="0.15">
      <c r="G42859"/>
      <c r="H42859"/>
      <c r="I42859"/>
      <c r="J42859"/>
      <c r="K42859"/>
      <c r="L42859" s="172"/>
    </row>
    <row r="42860" spans="7:12" x14ac:dyDescent="0.15">
      <c r="G42860"/>
      <c r="H42860"/>
      <c r="I42860"/>
      <c r="J42860"/>
      <c r="K42860"/>
      <c r="L42860" s="172"/>
    </row>
    <row r="42861" spans="7:12" x14ac:dyDescent="0.15">
      <c r="G42861"/>
      <c r="H42861"/>
      <c r="I42861"/>
      <c r="J42861"/>
      <c r="K42861"/>
      <c r="L42861" s="172"/>
    </row>
    <row r="42862" spans="7:12" x14ac:dyDescent="0.15">
      <c r="G42862"/>
      <c r="H42862"/>
      <c r="I42862"/>
      <c r="J42862"/>
      <c r="K42862"/>
      <c r="L42862" s="172"/>
    </row>
    <row r="42863" spans="7:12" x14ac:dyDescent="0.15">
      <c r="G42863"/>
      <c r="H42863"/>
      <c r="I42863"/>
      <c r="J42863"/>
      <c r="K42863"/>
      <c r="L42863" s="172"/>
    </row>
    <row r="42864" spans="7:12" x14ac:dyDescent="0.15">
      <c r="G42864"/>
      <c r="H42864"/>
      <c r="I42864"/>
      <c r="J42864"/>
      <c r="K42864"/>
      <c r="L42864" s="172"/>
    </row>
    <row r="42865" spans="7:12" x14ac:dyDescent="0.15">
      <c r="G42865"/>
      <c r="H42865"/>
      <c r="I42865"/>
      <c r="J42865"/>
      <c r="K42865"/>
      <c r="L42865" s="172"/>
    </row>
    <row r="42866" spans="7:12" x14ac:dyDescent="0.15">
      <c r="G42866"/>
      <c r="H42866"/>
      <c r="I42866"/>
      <c r="J42866"/>
      <c r="K42866"/>
      <c r="L42866" s="172"/>
    </row>
    <row r="42867" spans="7:12" x14ac:dyDescent="0.15">
      <c r="G42867"/>
      <c r="H42867"/>
      <c r="I42867"/>
      <c r="J42867"/>
      <c r="K42867"/>
      <c r="L42867" s="172"/>
    </row>
    <row r="42868" spans="7:12" x14ac:dyDescent="0.15">
      <c r="G42868"/>
      <c r="H42868"/>
      <c r="I42868"/>
      <c r="J42868"/>
      <c r="K42868"/>
      <c r="L42868" s="172"/>
    </row>
    <row r="42869" spans="7:12" x14ac:dyDescent="0.15">
      <c r="G42869"/>
      <c r="H42869"/>
      <c r="I42869"/>
      <c r="J42869"/>
      <c r="K42869"/>
      <c r="L42869" s="172"/>
    </row>
    <row r="42870" spans="7:12" x14ac:dyDescent="0.15">
      <c r="G42870"/>
      <c r="H42870"/>
      <c r="I42870"/>
      <c r="J42870"/>
      <c r="K42870"/>
      <c r="L42870" s="172"/>
    </row>
    <row r="42871" spans="7:12" x14ac:dyDescent="0.15">
      <c r="G42871"/>
      <c r="H42871"/>
      <c r="I42871"/>
      <c r="J42871"/>
      <c r="K42871"/>
      <c r="L42871" s="172"/>
    </row>
    <row r="42872" spans="7:12" x14ac:dyDescent="0.15">
      <c r="G42872"/>
      <c r="H42872"/>
      <c r="I42872"/>
      <c r="J42872"/>
      <c r="K42872"/>
      <c r="L42872" s="172"/>
    </row>
    <row r="42873" spans="7:12" x14ac:dyDescent="0.15">
      <c r="G42873"/>
      <c r="H42873"/>
      <c r="I42873"/>
      <c r="J42873"/>
      <c r="K42873"/>
      <c r="L42873" s="172"/>
    </row>
    <row r="42874" spans="7:12" x14ac:dyDescent="0.15">
      <c r="G42874"/>
      <c r="H42874"/>
      <c r="I42874"/>
      <c r="J42874"/>
      <c r="K42874"/>
      <c r="L42874" s="172"/>
    </row>
    <row r="42875" spans="7:12" x14ac:dyDescent="0.15">
      <c r="G42875"/>
      <c r="H42875"/>
      <c r="I42875"/>
      <c r="J42875"/>
      <c r="K42875"/>
      <c r="L42875" s="172"/>
    </row>
    <row r="42876" spans="7:12" x14ac:dyDescent="0.15">
      <c r="G42876"/>
      <c r="H42876"/>
      <c r="I42876"/>
      <c r="J42876"/>
      <c r="K42876"/>
      <c r="L42876" s="172"/>
    </row>
    <row r="42877" spans="7:12" x14ac:dyDescent="0.15">
      <c r="G42877"/>
      <c r="H42877"/>
      <c r="I42877"/>
      <c r="J42877"/>
      <c r="K42877"/>
      <c r="L42877" s="172"/>
    </row>
    <row r="42878" spans="7:12" x14ac:dyDescent="0.15">
      <c r="G42878"/>
      <c r="H42878"/>
      <c r="I42878"/>
      <c r="J42878"/>
      <c r="K42878"/>
      <c r="L42878" s="172"/>
    </row>
    <row r="42879" spans="7:12" x14ac:dyDescent="0.15">
      <c r="G42879"/>
      <c r="H42879"/>
      <c r="I42879"/>
      <c r="J42879"/>
      <c r="K42879"/>
      <c r="L42879" s="172"/>
    </row>
    <row r="42880" spans="7:12" x14ac:dyDescent="0.15">
      <c r="G42880"/>
      <c r="H42880"/>
      <c r="I42880"/>
      <c r="J42880"/>
      <c r="K42880"/>
      <c r="L42880" s="172"/>
    </row>
    <row r="42881" spans="7:12" x14ac:dyDescent="0.15">
      <c r="G42881"/>
      <c r="H42881"/>
      <c r="I42881"/>
      <c r="J42881"/>
      <c r="K42881"/>
      <c r="L42881" s="172"/>
    </row>
    <row r="42882" spans="7:12" x14ac:dyDescent="0.15">
      <c r="G42882"/>
      <c r="H42882"/>
      <c r="I42882"/>
      <c r="J42882"/>
      <c r="K42882"/>
      <c r="L42882" s="172"/>
    </row>
    <row r="42883" spans="7:12" x14ac:dyDescent="0.15">
      <c r="G42883"/>
      <c r="H42883"/>
      <c r="I42883"/>
      <c r="J42883"/>
      <c r="K42883"/>
      <c r="L42883" s="172"/>
    </row>
    <row r="42884" spans="7:12" x14ac:dyDescent="0.15">
      <c r="G42884"/>
      <c r="H42884"/>
      <c r="I42884"/>
      <c r="J42884"/>
      <c r="K42884"/>
      <c r="L42884" s="172"/>
    </row>
    <row r="42885" spans="7:12" x14ac:dyDescent="0.15">
      <c r="G42885"/>
      <c r="H42885"/>
      <c r="I42885"/>
      <c r="J42885"/>
      <c r="K42885"/>
      <c r="L42885" s="172"/>
    </row>
    <row r="42886" spans="7:12" x14ac:dyDescent="0.15">
      <c r="G42886"/>
      <c r="H42886"/>
      <c r="I42886"/>
      <c r="J42886"/>
      <c r="K42886"/>
      <c r="L42886" s="172"/>
    </row>
    <row r="42887" spans="7:12" x14ac:dyDescent="0.15">
      <c r="G42887"/>
      <c r="H42887"/>
      <c r="I42887"/>
      <c r="J42887"/>
      <c r="K42887"/>
      <c r="L42887" s="172"/>
    </row>
    <row r="42888" spans="7:12" x14ac:dyDescent="0.15">
      <c r="G42888"/>
      <c r="H42888"/>
      <c r="I42888"/>
      <c r="J42888"/>
      <c r="K42888"/>
      <c r="L42888" s="172"/>
    </row>
    <row r="42889" spans="7:12" x14ac:dyDescent="0.15">
      <c r="G42889"/>
      <c r="H42889"/>
      <c r="I42889"/>
      <c r="J42889"/>
      <c r="K42889"/>
      <c r="L42889" s="172"/>
    </row>
    <row r="42890" spans="7:12" x14ac:dyDescent="0.15">
      <c r="G42890"/>
      <c r="H42890"/>
      <c r="I42890"/>
      <c r="J42890"/>
      <c r="K42890"/>
      <c r="L42890" s="172"/>
    </row>
    <row r="42891" spans="7:12" x14ac:dyDescent="0.15">
      <c r="G42891"/>
      <c r="H42891"/>
      <c r="I42891"/>
      <c r="J42891"/>
      <c r="K42891"/>
      <c r="L42891" s="172"/>
    </row>
    <row r="42892" spans="7:12" x14ac:dyDescent="0.15">
      <c r="G42892"/>
      <c r="H42892"/>
      <c r="I42892"/>
      <c r="J42892"/>
      <c r="K42892"/>
      <c r="L42892" s="172"/>
    </row>
    <row r="42893" spans="7:12" x14ac:dyDescent="0.15">
      <c r="G42893"/>
      <c r="H42893"/>
      <c r="I42893"/>
      <c r="J42893"/>
      <c r="K42893"/>
      <c r="L42893" s="172"/>
    </row>
    <row r="42894" spans="7:12" x14ac:dyDescent="0.15">
      <c r="G42894"/>
      <c r="H42894"/>
      <c r="I42894"/>
      <c r="J42894"/>
      <c r="K42894"/>
      <c r="L42894" s="172"/>
    </row>
    <row r="42895" spans="7:12" x14ac:dyDescent="0.15">
      <c r="G42895"/>
      <c r="H42895"/>
      <c r="I42895"/>
      <c r="J42895"/>
      <c r="K42895"/>
      <c r="L42895" s="172"/>
    </row>
    <row r="42896" spans="7:12" x14ac:dyDescent="0.15">
      <c r="G42896"/>
      <c r="H42896"/>
      <c r="I42896"/>
      <c r="J42896"/>
      <c r="K42896"/>
      <c r="L42896" s="172"/>
    </row>
    <row r="42897" spans="7:12" x14ac:dyDescent="0.15">
      <c r="G42897"/>
      <c r="H42897"/>
      <c r="I42897"/>
      <c r="J42897"/>
      <c r="K42897"/>
      <c r="L42897" s="172"/>
    </row>
    <row r="42898" spans="7:12" x14ac:dyDescent="0.15">
      <c r="G42898"/>
      <c r="H42898"/>
      <c r="I42898"/>
      <c r="J42898"/>
      <c r="K42898"/>
      <c r="L42898" s="172"/>
    </row>
    <row r="42899" spans="7:12" x14ac:dyDescent="0.15">
      <c r="G42899"/>
      <c r="H42899"/>
      <c r="I42899"/>
      <c r="J42899"/>
      <c r="K42899"/>
      <c r="L42899" s="172"/>
    </row>
    <row r="42900" spans="7:12" x14ac:dyDescent="0.15">
      <c r="G42900"/>
      <c r="H42900"/>
      <c r="I42900"/>
      <c r="J42900"/>
      <c r="K42900"/>
      <c r="L42900" s="172"/>
    </row>
    <row r="42901" spans="7:12" x14ac:dyDescent="0.15">
      <c r="G42901"/>
      <c r="H42901"/>
      <c r="I42901"/>
      <c r="J42901"/>
      <c r="K42901"/>
      <c r="L42901" s="172"/>
    </row>
    <row r="42902" spans="7:12" x14ac:dyDescent="0.15">
      <c r="G42902"/>
      <c r="H42902"/>
      <c r="I42902"/>
      <c r="J42902"/>
      <c r="K42902"/>
      <c r="L42902" s="172"/>
    </row>
    <row r="42903" spans="7:12" x14ac:dyDescent="0.15">
      <c r="G42903"/>
      <c r="H42903"/>
      <c r="I42903"/>
      <c r="J42903"/>
      <c r="K42903"/>
      <c r="L42903" s="172"/>
    </row>
    <row r="42904" spans="7:12" x14ac:dyDescent="0.15">
      <c r="G42904"/>
      <c r="H42904"/>
      <c r="I42904"/>
      <c r="J42904"/>
      <c r="K42904"/>
      <c r="L42904" s="172"/>
    </row>
    <row r="42905" spans="7:12" x14ac:dyDescent="0.15">
      <c r="G42905"/>
      <c r="H42905"/>
      <c r="I42905"/>
      <c r="J42905"/>
      <c r="K42905"/>
      <c r="L42905" s="172"/>
    </row>
    <row r="42906" spans="7:12" x14ac:dyDescent="0.15">
      <c r="G42906"/>
      <c r="H42906"/>
      <c r="I42906"/>
      <c r="J42906"/>
      <c r="K42906"/>
      <c r="L42906" s="172"/>
    </row>
    <row r="42907" spans="7:12" x14ac:dyDescent="0.15">
      <c r="G42907"/>
      <c r="H42907"/>
      <c r="I42907"/>
      <c r="J42907"/>
      <c r="K42907"/>
      <c r="L42907" s="172"/>
    </row>
    <row r="42908" spans="7:12" x14ac:dyDescent="0.15">
      <c r="G42908"/>
      <c r="H42908"/>
      <c r="I42908"/>
      <c r="J42908"/>
      <c r="K42908"/>
      <c r="L42908" s="172"/>
    </row>
    <row r="42909" spans="7:12" x14ac:dyDescent="0.15">
      <c r="G42909"/>
      <c r="H42909"/>
      <c r="I42909"/>
      <c r="J42909"/>
      <c r="K42909"/>
      <c r="L42909" s="172"/>
    </row>
    <row r="42910" spans="7:12" x14ac:dyDescent="0.15">
      <c r="G42910"/>
      <c r="H42910"/>
      <c r="I42910"/>
      <c r="J42910"/>
      <c r="K42910"/>
      <c r="L42910" s="172"/>
    </row>
    <row r="42911" spans="7:12" x14ac:dyDescent="0.15">
      <c r="G42911"/>
      <c r="H42911"/>
      <c r="I42911"/>
      <c r="J42911"/>
      <c r="K42911"/>
      <c r="L42911" s="172"/>
    </row>
    <row r="42912" spans="7:12" x14ac:dyDescent="0.15">
      <c r="G42912"/>
      <c r="H42912"/>
      <c r="I42912"/>
      <c r="J42912"/>
      <c r="K42912"/>
      <c r="L42912" s="172"/>
    </row>
    <row r="42913" spans="7:12" x14ac:dyDescent="0.15">
      <c r="G42913"/>
      <c r="H42913"/>
      <c r="I42913"/>
      <c r="J42913"/>
      <c r="K42913"/>
      <c r="L42913" s="172"/>
    </row>
    <row r="42914" spans="7:12" x14ac:dyDescent="0.15">
      <c r="G42914"/>
      <c r="H42914"/>
      <c r="I42914"/>
      <c r="J42914"/>
      <c r="K42914"/>
      <c r="L42914" s="172"/>
    </row>
    <row r="42915" spans="7:12" x14ac:dyDescent="0.15">
      <c r="G42915"/>
      <c r="H42915"/>
      <c r="I42915"/>
      <c r="J42915"/>
      <c r="K42915"/>
      <c r="L42915" s="172"/>
    </row>
    <row r="42916" spans="7:12" x14ac:dyDescent="0.15">
      <c r="G42916"/>
      <c r="H42916"/>
      <c r="I42916"/>
      <c r="J42916"/>
      <c r="K42916"/>
      <c r="L42916" s="172"/>
    </row>
    <row r="42917" spans="7:12" x14ac:dyDescent="0.15">
      <c r="G42917"/>
      <c r="H42917"/>
      <c r="I42917"/>
      <c r="J42917"/>
      <c r="K42917"/>
      <c r="L42917" s="172"/>
    </row>
    <row r="42918" spans="7:12" x14ac:dyDescent="0.15">
      <c r="G42918"/>
      <c r="H42918"/>
      <c r="I42918"/>
      <c r="J42918"/>
      <c r="K42918"/>
      <c r="L42918" s="172"/>
    </row>
    <row r="42919" spans="7:12" x14ac:dyDescent="0.15">
      <c r="G42919"/>
      <c r="H42919"/>
      <c r="I42919"/>
      <c r="J42919"/>
      <c r="K42919"/>
      <c r="L42919" s="172"/>
    </row>
    <row r="42920" spans="7:12" x14ac:dyDescent="0.15">
      <c r="G42920"/>
      <c r="H42920"/>
      <c r="I42920"/>
      <c r="J42920"/>
      <c r="K42920"/>
      <c r="L42920" s="172"/>
    </row>
    <row r="42921" spans="7:12" x14ac:dyDescent="0.15">
      <c r="G42921"/>
      <c r="H42921"/>
      <c r="I42921"/>
      <c r="J42921"/>
      <c r="K42921"/>
      <c r="L42921" s="172"/>
    </row>
    <row r="42922" spans="7:12" x14ac:dyDescent="0.15">
      <c r="G42922"/>
      <c r="H42922"/>
      <c r="I42922"/>
      <c r="J42922"/>
      <c r="K42922"/>
      <c r="L42922" s="172"/>
    </row>
    <row r="42923" spans="7:12" x14ac:dyDescent="0.15">
      <c r="G42923"/>
      <c r="H42923"/>
      <c r="I42923"/>
      <c r="J42923"/>
      <c r="K42923"/>
      <c r="L42923" s="172"/>
    </row>
    <row r="42924" spans="7:12" x14ac:dyDescent="0.15">
      <c r="G42924"/>
      <c r="H42924"/>
      <c r="I42924"/>
      <c r="J42924"/>
      <c r="K42924"/>
      <c r="L42924" s="172"/>
    </row>
    <row r="42925" spans="7:12" x14ac:dyDescent="0.15">
      <c r="G42925"/>
      <c r="H42925"/>
      <c r="I42925"/>
      <c r="J42925"/>
      <c r="K42925"/>
      <c r="L42925" s="172"/>
    </row>
    <row r="42926" spans="7:12" x14ac:dyDescent="0.15">
      <c r="G42926"/>
      <c r="H42926"/>
      <c r="I42926"/>
      <c r="J42926"/>
      <c r="K42926"/>
      <c r="L42926" s="172"/>
    </row>
    <row r="42927" spans="7:12" x14ac:dyDescent="0.15">
      <c r="G42927"/>
      <c r="H42927"/>
      <c r="I42927"/>
      <c r="J42927"/>
      <c r="K42927"/>
      <c r="L42927" s="172"/>
    </row>
    <row r="42928" spans="7:12" x14ac:dyDescent="0.15">
      <c r="G42928"/>
      <c r="H42928"/>
      <c r="I42928"/>
      <c r="J42928"/>
      <c r="K42928"/>
      <c r="L42928" s="172"/>
    </row>
    <row r="42929" spans="7:12" x14ac:dyDescent="0.15">
      <c r="G42929"/>
      <c r="H42929"/>
      <c r="I42929"/>
      <c r="J42929"/>
      <c r="K42929"/>
      <c r="L42929" s="172"/>
    </row>
    <row r="42930" spans="7:12" x14ac:dyDescent="0.15">
      <c r="G42930"/>
      <c r="H42930"/>
      <c r="I42930"/>
      <c r="J42930"/>
      <c r="K42930"/>
      <c r="L42930" s="172"/>
    </row>
    <row r="42931" spans="7:12" x14ac:dyDescent="0.15">
      <c r="G42931"/>
      <c r="H42931"/>
      <c r="I42931"/>
      <c r="J42931"/>
      <c r="K42931"/>
      <c r="L42931" s="172"/>
    </row>
    <row r="42932" spans="7:12" x14ac:dyDescent="0.15">
      <c r="G42932"/>
      <c r="H42932"/>
      <c r="I42932"/>
      <c r="J42932"/>
      <c r="K42932"/>
      <c r="L42932" s="172"/>
    </row>
    <row r="42933" spans="7:12" x14ac:dyDescent="0.15">
      <c r="G42933"/>
      <c r="H42933"/>
      <c r="I42933"/>
      <c r="J42933"/>
      <c r="K42933"/>
      <c r="L42933" s="172"/>
    </row>
    <row r="42934" spans="7:12" x14ac:dyDescent="0.15">
      <c r="G42934"/>
      <c r="H42934"/>
      <c r="I42934"/>
      <c r="J42934"/>
      <c r="K42934"/>
      <c r="L42934" s="172"/>
    </row>
    <row r="42935" spans="7:12" x14ac:dyDescent="0.15">
      <c r="G42935"/>
      <c r="H42935"/>
      <c r="I42935"/>
      <c r="J42935"/>
      <c r="K42935"/>
      <c r="L42935" s="172"/>
    </row>
    <row r="42936" spans="7:12" x14ac:dyDescent="0.15">
      <c r="G42936"/>
      <c r="H42936"/>
      <c r="I42936"/>
      <c r="J42936"/>
      <c r="K42936"/>
      <c r="L42936" s="172"/>
    </row>
    <row r="42937" spans="7:12" x14ac:dyDescent="0.15">
      <c r="G42937"/>
      <c r="H42937"/>
      <c r="I42937"/>
      <c r="J42937"/>
      <c r="K42937"/>
      <c r="L42937" s="172"/>
    </row>
    <row r="42938" spans="7:12" x14ac:dyDescent="0.15">
      <c r="G42938"/>
      <c r="H42938"/>
      <c r="I42938"/>
      <c r="J42938"/>
      <c r="K42938"/>
      <c r="L42938" s="172"/>
    </row>
    <row r="42939" spans="7:12" x14ac:dyDescent="0.15">
      <c r="G42939"/>
      <c r="H42939"/>
      <c r="I42939"/>
      <c r="J42939"/>
      <c r="K42939"/>
      <c r="L42939" s="172"/>
    </row>
    <row r="42940" spans="7:12" x14ac:dyDescent="0.15">
      <c r="G42940"/>
      <c r="H42940"/>
      <c r="I42940"/>
      <c r="J42940"/>
      <c r="K42940"/>
      <c r="L42940" s="172"/>
    </row>
    <row r="42941" spans="7:12" x14ac:dyDescent="0.15">
      <c r="G42941"/>
      <c r="H42941"/>
      <c r="I42941"/>
      <c r="J42941"/>
      <c r="K42941"/>
      <c r="L42941" s="172"/>
    </row>
    <row r="42942" spans="7:12" x14ac:dyDescent="0.15">
      <c r="G42942"/>
      <c r="H42942"/>
      <c r="I42942"/>
      <c r="J42942"/>
      <c r="K42942"/>
      <c r="L42942" s="172"/>
    </row>
    <row r="42943" spans="7:12" x14ac:dyDescent="0.15">
      <c r="G42943"/>
      <c r="H42943"/>
      <c r="I42943"/>
      <c r="J42943"/>
      <c r="K42943"/>
      <c r="L42943" s="172"/>
    </row>
    <row r="42944" spans="7:12" x14ac:dyDescent="0.15">
      <c r="G42944"/>
      <c r="H42944"/>
      <c r="I42944"/>
      <c r="J42944"/>
      <c r="K42944"/>
      <c r="L42944" s="172"/>
    </row>
    <row r="42945" spans="7:12" x14ac:dyDescent="0.15">
      <c r="G42945"/>
      <c r="H42945"/>
      <c r="I42945"/>
      <c r="J42945"/>
      <c r="K42945"/>
      <c r="L42945" s="172"/>
    </row>
    <row r="42946" spans="7:12" x14ac:dyDescent="0.15">
      <c r="G42946"/>
      <c r="H42946"/>
      <c r="I42946"/>
      <c r="J42946"/>
      <c r="K42946"/>
      <c r="L42946" s="172"/>
    </row>
    <row r="42947" spans="7:12" x14ac:dyDescent="0.15">
      <c r="G42947"/>
      <c r="H42947"/>
      <c r="I42947"/>
      <c r="J42947"/>
      <c r="K42947"/>
      <c r="L42947" s="172"/>
    </row>
    <row r="42948" spans="7:12" x14ac:dyDescent="0.15">
      <c r="G42948"/>
      <c r="H42948"/>
      <c r="I42948"/>
      <c r="J42948"/>
      <c r="K42948"/>
      <c r="L42948" s="172"/>
    </row>
    <row r="42949" spans="7:12" x14ac:dyDescent="0.15">
      <c r="G42949"/>
      <c r="H42949"/>
      <c r="I42949"/>
      <c r="J42949"/>
      <c r="K42949"/>
      <c r="L42949" s="172"/>
    </row>
    <row r="42950" spans="7:12" x14ac:dyDescent="0.15">
      <c r="G42950"/>
      <c r="H42950"/>
      <c r="I42950"/>
      <c r="J42950"/>
      <c r="K42950"/>
      <c r="L42950" s="172"/>
    </row>
    <row r="42951" spans="7:12" x14ac:dyDescent="0.15">
      <c r="G42951"/>
      <c r="H42951"/>
      <c r="I42951"/>
      <c r="J42951"/>
      <c r="K42951"/>
      <c r="L42951" s="172"/>
    </row>
    <row r="42952" spans="7:12" x14ac:dyDescent="0.15">
      <c r="G42952"/>
      <c r="H42952"/>
      <c r="I42952"/>
      <c r="J42952"/>
      <c r="K42952"/>
      <c r="L42952" s="172"/>
    </row>
    <row r="42953" spans="7:12" x14ac:dyDescent="0.15">
      <c r="G42953"/>
      <c r="H42953"/>
      <c r="I42953"/>
      <c r="J42953"/>
      <c r="K42953"/>
      <c r="L42953" s="172"/>
    </row>
    <row r="42954" spans="7:12" x14ac:dyDescent="0.15">
      <c r="G42954"/>
      <c r="H42954"/>
      <c r="I42954"/>
      <c r="J42954"/>
      <c r="K42954"/>
      <c r="L42954" s="172"/>
    </row>
    <row r="42955" spans="7:12" x14ac:dyDescent="0.15">
      <c r="G42955"/>
      <c r="H42955"/>
      <c r="I42955"/>
      <c r="J42955"/>
      <c r="K42955"/>
      <c r="L42955" s="172"/>
    </row>
    <row r="42956" spans="7:12" x14ac:dyDescent="0.15">
      <c r="G42956"/>
      <c r="H42956"/>
      <c r="I42956"/>
      <c r="J42956"/>
      <c r="K42956"/>
      <c r="L42956" s="172"/>
    </row>
    <row r="42957" spans="7:12" x14ac:dyDescent="0.15">
      <c r="G42957"/>
      <c r="H42957"/>
      <c r="I42957"/>
      <c r="J42957"/>
      <c r="K42957"/>
      <c r="L42957" s="172"/>
    </row>
    <row r="42958" spans="7:12" x14ac:dyDescent="0.15">
      <c r="G42958"/>
      <c r="H42958"/>
      <c r="I42958"/>
      <c r="J42958"/>
      <c r="K42958"/>
      <c r="L42958" s="172"/>
    </row>
    <row r="42959" spans="7:12" x14ac:dyDescent="0.15">
      <c r="G42959"/>
      <c r="H42959"/>
      <c r="I42959"/>
      <c r="J42959"/>
      <c r="K42959"/>
      <c r="L42959" s="172"/>
    </row>
    <row r="42960" spans="7:12" x14ac:dyDescent="0.15">
      <c r="G42960"/>
      <c r="H42960"/>
      <c r="I42960"/>
      <c r="J42960"/>
      <c r="K42960"/>
      <c r="L42960" s="172"/>
    </row>
    <row r="42961" spans="7:12" x14ac:dyDescent="0.15">
      <c r="G42961"/>
      <c r="H42961"/>
      <c r="I42961"/>
      <c r="J42961"/>
      <c r="K42961"/>
      <c r="L42961" s="172"/>
    </row>
    <row r="42962" spans="7:12" x14ac:dyDescent="0.15">
      <c r="G42962"/>
      <c r="H42962"/>
      <c r="I42962"/>
      <c r="J42962"/>
      <c r="K42962"/>
      <c r="L42962" s="172"/>
    </row>
    <row r="42963" spans="7:12" x14ac:dyDescent="0.15">
      <c r="G42963"/>
      <c r="H42963"/>
      <c r="I42963"/>
      <c r="J42963"/>
      <c r="K42963"/>
      <c r="L42963" s="172"/>
    </row>
    <row r="42964" spans="7:12" x14ac:dyDescent="0.15">
      <c r="G42964"/>
      <c r="H42964"/>
      <c r="I42964"/>
      <c r="J42964"/>
      <c r="K42964"/>
      <c r="L42964" s="172"/>
    </row>
    <row r="42965" spans="7:12" x14ac:dyDescent="0.15">
      <c r="G42965"/>
      <c r="H42965"/>
      <c r="I42965"/>
      <c r="J42965"/>
      <c r="K42965"/>
      <c r="L42965" s="172"/>
    </row>
    <row r="42966" spans="7:12" x14ac:dyDescent="0.15">
      <c r="G42966"/>
      <c r="H42966"/>
      <c r="I42966"/>
      <c r="J42966"/>
      <c r="K42966"/>
      <c r="L42966" s="172"/>
    </row>
    <row r="42967" spans="7:12" x14ac:dyDescent="0.15">
      <c r="G42967"/>
      <c r="H42967"/>
      <c r="I42967"/>
      <c r="J42967"/>
      <c r="K42967"/>
      <c r="L42967" s="172"/>
    </row>
    <row r="42968" spans="7:12" x14ac:dyDescent="0.15">
      <c r="G42968"/>
      <c r="H42968"/>
      <c r="I42968"/>
      <c r="J42968"/>
      <c r="K42968"/>
      <c r="L42968" s="172"/>
    </row>
    <row r="42969" spans="7:12" x14ac:dyDescent="0.15">
      <c r="G42969"/>
      <c r="H42969"/>
      <c r="I42969"/>
      <c r="J42969"/>
      <c r="K42969"/>
      <c r="L42969" s="172"/>
    </row>
    <row r="42970" spans="7:12" x14ac:dyDescent="0.15">
      <c r="G42970"/>
      <c r="H42970"/>
      <c r="I42970"/>
      <c r="J42970"/>
      <c r="K42970"/>
      <c r="L42970" s="172"/>
    </row>
    <row r="42971" spans="7:12" x14ac:dyDescent="0.15">
      <c r="G42971"/>
      <c r="H42971"/>
      <c r="I42971"/>
      <c r="J42971"/>
      <c r="K42971"/>
      <c r="L42971" s="172"/>
    </row>
    <row r="42972" spans="7:12" x14ac:dyDescent="0.15">
      <c r="G42972"/>
      <c r="H42972"/>
      <c r="I42972"/>
      <c r="J42972"/>
      <c r="K42972"/>
      <c r="L42972" s="172"/>
    </row>
    <row r="42973" spans="7:12" x14ac:dyDescent="0.15">
      <c r="G42973"/>
      <c r="H42973"/>
      <c r="I42973"/>
      <c r="J42973"/>
      <c r="K42973"/>
      <c r="L42973" s="172"/>
    </row>
    <row r="42974" spans="7:12" x14ac:dyDescent="0.15">
      <c r="G42974"/>
      <c r="H42974"/>
      <c r="I42974"/>
      <c r="J42974"/>
      <c r="K42974"/>
      <c r="L42974" s="172"/>
    </row>
    <row r="42975" spans="7:12" x14ac:dyDescent="0.15">
      <c r="G42975"/>
      <c r="H42975"/>
      <c r="I42975"/>
      <c r="J42975"/>
      <c r="K42975"/>
      <c r="L42975" s="172"/>
    </row>
    <row r="42976" spans="7:12" x14ac:dyDescent="0.15">
      <c r="G42976"/>
      <c r="H42976"/>
      <c r="I42976"/>
      <c r="J42976"/>
      <c r="K42976"/>
      <c r="L42976" s="172"/>
    </row>
    <row r="42977" spans="7:12" x14ac:dyDescent="0.15">
      <c r="G42977"/>
      <c r="H42977"/>
      <c r="I42977"/>
      <c r="J42977"/>
      <c r="K42977"/>
      <c r="L42977" s="172"/>
    </row>
    <row r="42978" spans="7:12" x14ac:dyDescent="0.15">
      <c r="G42978"/>
      <c r="H42978"/>
      <c r="I42978"/>
      <c r="J42978"/>
      <c r="K42978"/>
      <c r="L42978" s="172"/>
    </row>
    <row r="42979" spans="7:12" x14ac:dyDescent="0.15">
      <c r="G42979"/>
      <c r="H42979"/>
      <c r="I42979"/>
      <c r="J42979"/>
      <c r="K42979"/>
      <c r="L42979" s="172"/>
    </row>
    <row r="42980" spans="7:12" x14ac:dyDescent="0.15">
      <c r="G42980"/>
      <c r="H42980"/>
      <c r="I42980"/>
      <c r="J42980"/>
      <c r="K42980"/>
      <c r="L42980" s="172"/>
    </row>
    <row r="42981" spans="7:12" x14ac:dyDescent="0.15">
      <c r="G42981"/>
      <c r="H42981"/>
      <c r="I42981"/>
      <c r="J42981"/>
      <c r="K42981"/>
      <c r="L42981" s="172"/>
    </row>
    <row r="42982" spans="7:12" x14ac:dyDescent="0.15">
      <c r="G42982"/>
      <c r="H42982"/>
      <c r="I42982"/>
      <c r="J42982"/>
      <c r="K42982"/>
      <c r="L42982" s="172"/>
    </row>
    <row r="42983" spans="7:12" x14ac:dyDescent="0.15">
      <c r="G42983"/>
      <c r="H42983"/>
      <c r="I42983"/>
      <c r="J42983"/>
      <c r="K42983"/>
      <c r="L42983" s="172"/>
    </row>
    <row r="42984" spans="7:12" x14ac:dyDescent="0.15">
      <c r="G42984"/>
      <c r="H42984"/>
      <c r="I42984"/>
      <c r="J42984"/>
      <c r="K42984"/>
      <c r="L42984" s="172"/>
    </row>
    <row r="42985" spans="7:12" x14ac:dyDescent="0.15">
      <c r="G42985"/>
      <c r="H42985"/>
      <c r="I42985"/>
      <c r="J42985"/>
      <c r="K42985"/>
      <c r="L42985" s="172"/>
    </row>
    <row r="42986" spans="7:12" x14ac:dyDescent="0.15">
      <c r="G42986"/>
      <c r="H42986"/>
      <c r="I42986"/>
      <c r="J42986"/>
      <c r="K42986"/>
      <c r="L42986" s="172"/>
    </row>
    <row r="42987" spans="7:12" x14ac:dyDescent="0.15">
      <c r="G42987"/>
      <c r="H42987"/>
      <c r="I42987"/>
      <c r="J42987"/>
      <c r="K42987"/>
      <c r="L42987" s="172"/>
    </row>
    <row r="42988" spans="7:12" x14ac:dyDescent="0.15">
      <c r="G42988"/>
      <c r="H42988"/>
      <c r="I42988"/>
      <c r="J42988"/>
      <c r="K42988"/>
      <c r="L42988" s="172"/>
    </row>
    <row r="42989" spans="7:12" x14ac:dyDescent="0.15">
      <c r="G42989"/>
      <c r="H42989"/>
      <c r="I42989"/>
      <c r="J42989"/>
      <c r="K42989"/>
      <c r="L42989" s="172"/>
    </row>
    <row r="42990" spans="7:12" x14ac:dyDescent="0.15">
      <c r="G42990"/>
      <c r="H42990"/>
      <c r="I42990"/>
      <c r="J42990"/>
      <c r="K42990"/>
      <c r="L42990" s="172"/>
    </row>
    <row r="42991" spans="7:12" x14ac:dyDescent="0.15">
      <c r="G42991"/>
      <c r="H42991"/>
      <c r="I42991"/>
      <c r="J42991"/>
      <c r="K42991"/>
      <c r="L42991" s="172"/>
    </row>
    <row r="42992" spans="7:12" x14ac:dyDescent="0.15">
      <c r="G42992"/>
      <c r="H42992"/>
      <c r="I42992"/>
      <c r="J42992"/>
      <c r="K42992"/>
      <c r="L42992" s="172"/>
    </row>
    <row r="42993" spans="7:12" x14ac:dyDescent="0.15">
      <c r="G42993"/>
      <c r="H42993"/>
      <c r="I42993"/>
      <c r="J42993"/>
      <c r="K42993"/>
      <c r="L42993" s="172"/>
    </row>
    <row r="42994" spans="7:12" x14ac:dyDescent="0.15">
      <c r="G42994"/>
      <c r="H42994"/>
      <c r="I42994"/>
      <c r="J42994"/>
      <c r="K42994"/>
      <c r="L42994" s="172"/>
    </row>
    <row r="42995" spans="7:12" x14ac:dyDescent="0.15">
      <c r="G42995"/>
      <c r="H42995"/>
      <c r="I42995"/>
      <c r="J42995"/>
      <c r="K42995"/>
      <c r="L42995" s="172"/>
    </row>
    <row r="42996" spans="7:12" x14ac:dyDescent="0.15">
      <c r="G42996"/>
      <c r="H42996"/>
      <c r="I42996"/>
      <c r="J42996"/>
      <c r="K42996"/>
      <c r="L42996" s="172"/>
    </row>
    <row r="42997" spans="7:12" x14ac:dyDescent="0.15">
      <c r="G42997"/>
      <c r="H42997"/>
      <c r="I42997"/>
      <c r="J42997"/>
      <c r="K42997"/>
      <c r="L42997" s="172"/>
    </row>
    <row r="42998" spans="7:12" x14ac:dyDescent="0.15">
      <c r="G42998"/>
      <c r="H42998"/>
      <c r="I42998"/>
      <c r="J42998"/>
      <c r="K42998"/>
      <c r="L42998" s="172"/>
    </row>
    <row r="42999" spans="7:12" x14ac:dyDescent="0.15">
      <c r="G42999"/>
      <c r="H42999"/>
      <c r="I42999"/>
      <c r="J42999"/>
      <c r="K42999"/>
      <c r="L42999" s="172"/>
    </row>
    <row r="43000" spans="7:12" x14ac:dyDescent="0.15">
      <c r="G43000"/>
      <c r="H43000"/>
      <c r="I43000"/>
      <c r="J43000"/>
      <c r="K43000"/>
      <c r="L43000" s="172"/>
    </row>
    <row r="43001" spans="7:12" x14ac:dyDescent="0.15">
      <c r="G43001"/>
      <c r="H43001"/>
      <c r="I43001"/>
      <c r="J43001"/>
      <c r="K43001"/>
      <c r="L43001" s="172"/>
    </row>
    <row r="43002" spans="7:12" x14ac:dyDescent="0.15">
      <c r="G43002"/>
      <c r="H43002"/>
      <c r="I43002"/>
      <c r="J43002"/>
      <c r="K43002"/>
      <c r="L43002" s="172"/>
    </row>
    <row r="43003" spans="7:12" x14ac:dyDescent="0.15">
      <c r="G43003"/>
      <c r="H43003"/>
      <c r="I43003"/>
      <c r="J43003"/>
      <c r="K43003"/>
      <c r="L43003" s="172"/>
    </row>
    <row r="43004" spans="7:12" x14ac:dyDescent="0.15">
      <c r="G43004"/>
      <c r="H43004"/>
      <c r="I43004"/>
      <c r="J43004"/>
      <c r="K43004"/>
      <c r="L43004" s="172"/>
    </row>
    <row r="43005" spans="7:12" x14ac:dyDescent="0.15">
      <c r="G43005"/>
      <c r="H43005"/>
      <c r="I43005"/>
      <c r="J43005"/>
      <c r="K43005"/>
      <c r="L43005" s="172"/>
    </row>
    <row r="43006" spans="7:12" x14ac:dyDescent="0.15">
      <c r="G43006"/>
      <c r="H43006"/>
      <c r="I43006"/>
      <c r="J43006"/>
      <c r="K43006"/>
      <c r="L43006" s="172"/>
    </row>
    <row r="43007" spans="7:12" x14ac:dyDescent="0.15">
      <c r="G43007"/>
      <c r="H43007"/>
      <c r="I43007"/>
      <c r="J43007"/>
      <c r="K43007"/>
      <c r="L43007" s="172"/>
    </row>
    <row r="43008" spans="7:12" x14ac:dyDescent="0.15">
      <c r="G43008"/>
      <c r="H43008"/>
      <c r="I43008"/>
      <c r="J43008"/>
      <c r="K43008"/>
      <c r="L43008" s="172"/>
    </row>
    <row r="43009" spans="7:12" x14ac:dyDescent="0.15">
      <c r="G43009"/>
      <c r="H43009"/>
      <c r="I43009"/>
      <c r="J43009"/>
      <c r="K43009"/>
      <c r="L43009" s="172"/>
    </row>
    <row r="43010" spans="7:12" x14ac:dyDescent="0.15">
      <c r="G43010"/>
      <c r="H43010"/>
      <c r="I43010"/>
      <c r="J43010"/>
      <c r="K43010"/>
      <c r="L43010" s="172"/>
    </row>
    <row r="43011" spans="7:12" x14ac:dyDescent="0.15">
      <c r="G43011"/>
      <c r="H43011"/>
      <c r="I43011"/>
      <c r="J43011"/>
      <c r="K43011"/>
      <c r="L43011" s="172"/>
    </row>
    <row r="43012" spans="7:12" x14ac:dyDescent="0.15">
      <c r="G43012"/>
      <c r="H43012"/>
      <c r="I43012"/>
      <c r="J43012"/>
      <c r="K43012"/>
      <c r="L43012" s="172"/>
    </row>
    <row r="43013" spans="7:12" x14ac:dyDescent="0.15">
      <c r="G43013"/>
      <c r="H43013"/>
      <c r="I43013"/>
      <c r="J43013"/>
      <c r="K43013"/>
      <c r="L43013" s="172"/>
    </row>
    <row r="43014" spans="7:12" x14ac:dyDescent="0.15">
      <c r="G43014"/>
      <c r="H43014"/>
      <c r="I43014"/>
      <c r="J43014"/>
      <c r="K43014"/>
      <c r="L43014" s="172"/>
    </row>
    <row r="43015" spans="7:12" x14ac:dyDescent="0.15">
      <c r="G43015"/>
      <c r="H43015"/>
      <c r="I43015"/>
      <c r="J43015"/>
      <c r="K43015"/>
      <c r="L43015" s="172"/>
    </row>
    <row r="43016" spans="7:12" x14ac:dyDescent="0.15">
      <c r="G43016"/>
      <c r="H43016"/>
      <c r="I43016"/>
      <c r="J43016"/>
      <c r="K43016"/>
      <c r="L43016" s="172"/>
    </row>
    <row r="43017" spans="7:12" x14ac:dyDescent="0.15">
      <c r="G43017"/>
      <c r="H43017"/>
      <c r="I43017"/>
      <c r="J43017"/>
      <c r="K43017"/>
      <c r="L43017" s="172"/>
    </row>
    <row r="43018" spans="7:12" x14ac:dyDescent="0.15">
      <c r="G43018"/>
      <c r="H43018"/>
      <c r="I43018"/>
      <c r="J43018"/>
      <c r="K43018"/>
      <c r="L43018" s="172"/>
    </row>
    <row r="43019" spans="7:12" x14ac:dyDescent="0.15">
      <c r="G43019"/>
      <c r="H43019"/>
      <c r="I43019"/>
      <c r="J43019"/>
      <c r="K43019"/>
      <c r="L43019" s="172"/>
    </row>
    <row r="43020" spans="7:12" x14ac:dyDescent="0.15">
      <c r="G43020"/>
      <c r="H43020"/>
      <c r="I43020"/>
      <c r="J43020"/>
      <c r="K43020"/>
      <c r="L43020" s="172"/>
    </row>
    <row r="43021" spans="7:12" x14ac:dyDescent="0.15">
      <c r="G43021"/>
      <c r="H43021"/>
      <c r="I43021"/>
      <c r="J43021"/>
      <c r="K43021"/>
      <c r="L43021" s="172"/>
    </row>
    <row r="43022" spans="7:12" x14ac:dyDescent="0.15">
      <c r="G43022"/>
      <c r="H43022"/>
      <c r="I43022"/>
      <c r="J43022"/>
      <c r="K43022"/>
      <c r="L43022" s="172"/>
    </row>
    <row r="43023" spans="7:12" x14ac:dyDescent="0.15">
      <c r="G43023"/>
      <c r="H43023"/>
      <c r="I43023"/>
      <c r="J43023"/>
      <c r="K43023"/>
      <c r="L43023" s="172"/>
    </row>
    <row r="43024" spans="7:12" x14ac:dyDescent="0.15">
      <c r="G43024"/>
      <c r="H43024"/>
      <c r="I43024"/>
      <c r="J43024"/>
      <c r="K43024"/>
      <c r="L43024" s="172"/>
    </row>
    <row r="43025" spans="7:12" x14ac:dyDescent="0.15">
      <c r="G43025"/>
      <c r="H43025"/>
      <c r="I43025"/>
      <c r="J43025"/>
      <c r="K43025"/>
      <c r="L43025" s="172"/>
    </row>
    <row r="43026" spans="7:12" x14ac:dyDescent="0.15">
      <c r="G43026"/>
      <c r="H43026"/>
      <c r="I43026"/>
      <c r="J43026"/>
      <c r="K43026"/>
      <c r="L43026" s="172"/>
    </row>
    <row r="43027" spans="7:12" x14ac:dyDescent="0.15">
      <c r="G43027"/>
      <c r="H43027"/>
      <c r="I43027"/>
      <c r="J43027"/>
      <c r="K43027"/>
      <c r="L43027" s="172"/>
    </row>
    <row r="43028" spans="7:12" x14ac:dyDescent="0.15">
      <c r="G43028"/>
      <c r="H43028"/>
      <c r="I43028"/>
      <c r="J43028"/>
      <c r="K43028"/>
      <c r="L43028" s="172"/>
    </row>
    <row r="43029" spans="7:12" x14ac:dyDescent="0.15">
      <c r="G43029"/>
      <c r="H43029"/>
      <c r="I43029"/>
      <c r="J43029"/>
      <c r="K43029"/>
      <c r="L43029" s="172"/>
    </row>
    <row r="43030" spans="7:12" x14ac:dyDescent="0.15">
      <c r="G43030"/>
      <c r="H43030"/>
      <c r="I43030"/>
      <c r="J43030"/>
      <c r="K43030"/>
      <c r="L43030" s="172"/>
    </row>
    <row r="43031" spans="7:12" x14ac:dyDescent="0.15">
      <c r="G43031"/>
      <c r="H43031"/>
      <c r="I43031"/>
      <c r="J43031"/>
      <c r="K43031"/>
      <c r="L43031" s="172"/>
    </row>
    <row r="43032" spans="7:12" x14ac:dyDescent="0.15">
      <c r="G43032"/>
      <c r="H43032"/>
      <c r="I43032"/>
      <c r="J43032"/>
      <c r="K43032"/>
      <c r="L43032" s="172"/>
    </row>
    <row r="43033" spans="7:12" x14ac:dyDescent="0.15">
      <c r="G43033"/>
      <c r="H43033"/>
      <c r="I43033"/>
      <c r="J43033"/>
      <c r="K43033"/>
      <c r="L43033" s="172"/>
    </row>
    <row r="43034" spans="7:12" x14ac:dyDescent="0.15">
      <c r="G43034"/>
      <c r="H43034"/>
      <c r="I43034"/>
      <c r="J43034"/>
      <c r="K43034"/>
      <c r="L43034" s="172"/>
    </row>
    <row r="43035" spans="7:12" x14ac:dyDescent="0.15">
      <c r="G43035"/>
      <c r="H43035"/>
      <c r="I43035"/>
      <c r="J43035"/>
      <c r="K43035"/>
      <c r="L43035" s="172"/>
    </row>
    <row r="43036" spans="7:12" x14ac:dyDescent="0.15">
      <c r="G43036"/>
      <c r="H43036"/>
      <c r="I43036"/>
      <c r="J43036"/>
      <c r="K43036"/>
      <c r="L43036" s="172"/>
    </row>
    <row r="43037" spans="7:12" x14ac:dyDescent="0.15">
      <c r="G43037"/>
      <c r="H43037"/>
      <c r="I43037"/>
      <c r="J43037"/>
      <c r="K43037"/>
      <c r="L43037" s="172"/>
    </row>
    <row r="43038" spans="7:12" x14ac:dyDescent="0.15">
      <c r="G43038"/>
      <c r="H43038"/>
      <c r="I43038"/>
      <c r="J43038"/>
      <c r="K43038"/>
      <c r="L43038" s="172"/>
    </row>
    <row r="43039" spans="7:12" x14ac:dyDescent="0.15">
      <c r="G43039"/>
      <c r="H43039"/>
      <c r="I43039"/>
      <c r="J43039"/>
      <c r="K43039"/>
      <c r="L43039" s="172"/>
    </row>
    <row r="43040" spans="7:12" x14ac:dyDescent="0.15">
      <c r="G43040"/>
      <c r="H43040"/>
      <c r="I43040"/>
      <c r="J43040"/>
      <c r="K43040"/>
      <c r="L43040" s="172"/>
    </row>
    <row r="43041" spans="7:12" x14ac:dyDescent="0.15">
      <c r="G43041"/>
      <c r="H43041"/>
      <c r="I43041"/>
      <c r="J43041"/>
      <c r="K43041"/>
      <c r="L43041" s="172"/>
    </row>
    <row r="43042" spans="7:12" x14ac:dyDescent="0.15">
      <c r="G43042"/>
      <c r="H43042"/>
      <c r="I43042"/>
      <c r="J43042"/>
      <c r="K43042"/>
      <c r="L43042" s="172"/>
    </row>
    <row r="43043" spans="7:12" x14ac:dyDescent="0.15">
      <c r="G43043"/>
      <c r="H43043"/>
      <c r="I43043"/>
      <c r="J43043"/>
      <c r="K43043"/>
      <c r="L43043" s="172"/>
    </row>
    <row r="43044" spans="7:12" x14ac:dyDescent="0.15">
      <c r="G43044"/>
      <c r="H43044"/>
      <c r="I43044"/>
      <c r="J43044"/>
      <c r="K43044"/>
      <c r="L43044" s="172"/>
    </row>
    <row r="43045" spans="7:12" x14ac:dyDescent="0.15">
      <c r="G43045"/>
      <c r="H43045"/>
      <c r="I43045"/>
      <c r="J43045"/>
      <c r="K43045"/>
      <c r="L43045" s="172"/>
    </row>
    <row r="43046" spans="7:12" x14ac:dyDescent="0.15">
      <c r="G43046"/>
      <c r="H43046"/>
      <c r="I43046"/>
      <c r="J43046"/>
      <c r="K43046"/>
      <c r="L43046" s="172"/>
    </row>
    <row r="43047" spans="7:12" x14ac:dyDescent="0.15">
      <c r="G43047"/>
      <c r="H43047"/>
      <c r="I43047"/>
      <c r="J43047"/>
      <c r="K43047"/>
      <c r="L43047" s="172"/>
    </row>
    <row r="43048" spans="7:12" x14ac:dyDescent="0.15">
      <c r="G43048"/>
      <c r="H43048"/>
      <c r="I43048"/>
      <c r="J43048"/>
      <c r="K43048"/>
      <c r="L43048" s="172"/>
    </row>
    <row r="43049" spans="7:12" x14ac:dyDescent="0.15">
      <c r="G43049"/>
      <c r="H43049"/>
      <c r="I43049"/>
      <c r="J43049"/>
      <c r="K43049"/>
      <c r="L43049" s="172"/>
    </row>
    <row r="43050" spans="7:12" x14ac:dyDescent="0.15">
      <c r="G43050"/>
      <c r="H43050"/>
      <c r="I43050"/>
      <c r="J43050"/>
      <c r="K43050"/>
      <c r="L43050" s="172"/>
    </row>
    <row r="43051" spans="7:12" x14ac:dyDescent="0.15">
      <c r="G43051"/>
      <c r="H43051"/>
      <c r="I43051"/>
      <c r="J43051"/>
      <c r="K43051"/>
      <c r="L43051" s="172"/>
    </row>
    <row r="43052" spans="7:12" x14ac:dyDescent="0.15">
      <c r="G43052"/>
      <c r="H43052"/>
      <c r="I43052"/>
      <c r="J43052"/>
      <c r="K43052"/>
      <c r="L43052" s="172"/>
    </row>
    <row r="43053" spans="7:12" x14ac:dyDescent="0.15">
      <c r="G43053"/>
      <c r="H43053"/>
      <c r="I43053"/>
      <c r="J43053"/>
      <c r="K43053"/>
      <c r="L43053" s="172"/>
    </row>
    <row r="43054" spans="7:12" x14ac:dyDescent="0.15">
      <c r="G43054"/>
      <c r="H43054"/>
      <c r="I43054"/>
      <c r="J43054"/>
      <c r="K43054"/>
      <c r="L43054" s="172"/>
    </row>
    <row r="43055" spans="7:12" x14ac:dyDescent="0.15">
      <c r="G43055"/>
      <c r="H43055"/>
      <c r="I43055"/>
      <c r="J43055"/>
      <c r="K43055"/>
      <c r="L43055" s="172"/>
    </row>
    <row r="43056" spans="7:12" x14ac:dyDescent="0.15">
      <c r="G43056"/>
      <c r="H43056"/>
      <c r="I43056"/>
      <c r="J43056"/>
      <c r="K43056"/>
      <c r="L43056" s="172"/>
    </row>
    <row r="43057" spans="7:12" x14ac:dyDescent="0.15">
      <c r="G43057"/>
      <c r="H43057"/>
      <c r="I43057"/>
      <c r="J43057"/>
      <c r="K43057"/>
      <c r="L43057" s="172"/>
    </row>
    <row r="43058" spans="7:12" x14ac:dyDescent="0.15">
      <c r="G43058"/>
      <c r="H43058"/>
      <c r="I43058"/>
      <c r="J43058"/>
      <c r="K43058"/>
      <c r="L43058" s="172"/>
    </row>
    <row r="43059" spans="7:12" x14ac:dyDescent="0.15">
      <c r="G43059"/>
      <c r="H43059"/>
      <c r="I43059"/>
      <c r="J43059"/>
      <c r="K43059"/>
      <c r="L43059" s="172"/>
    </row>
    <row r="43060" spans="7:12" x14ac:dyDescent="0.15">
      <c r="G43060"/>
      <c r="H43060"/>
      <c r="I43060"/>
      <c r="J43060"/>
      <c r="K43060"/>
      <c r="L43060" s="172"/>
    </row>
    <row r="43061" spans="7:12" x14ac:dyDescent="0.15">
      <c r="G43061"/>
      <c r="H43061"/>
      <c r="I43061"/>
      <c r="J43061"/>
      <c r="K43061"/>
      <c r="L43061" s="172"/>
    </row>
    <row r="43062" spans="7:12" x14ac:dyDescent="0.15">
      <c r="G43062"/>
      <c r="H43062"/>
      <c r="I43062"/>
      <c r="J43062"/>
      <c r="K43062"/>
      <c r="L43062" s="172"/>
    </row>
    <row r="43063" spans="7:12" x14ac:dyDescent="0.15">
      <c r="G43063"/>
      <c r="H43063"/>
      <c r="I43063"/>
      <c r="J43063"/>
      <c r="K43063"/>
      <c r="L43063" s="172"/>
    </row>
    <row r="43064" spans="7:12" x14ac:dyDescent="0.15">
      <c r="G43064"/>
      <c r="H43064"/>
      <c r="I43064"/>
      <c r="J43064"/>
      <c r="K43064"/>
      <c r="L43064" s="172"/>
    </row>
    <row r="43065" spans="7:12" x14ac:dyDescent="0.15">
      <c r="G43065"/>
      <c r="H43065"/>
      <c r="I43065"/>
      <c r="J43065"/>
      <c r="K43065"/>
      <c r="L43065" s="172"/>
    </row>
    <row r="43066" spans="7:12" x14ac:dyDescent="0.15">
      <c r="G43066"/>
      <c r="H43066"/>
      <c r="I43066"/>
      <c r="J43066"/>
      <c r="K43066"/>
      <c r="L43066" s="172"/>
    </row>
    <row r="43067" spans="7:12" x14ac:dyDescent="0.15">
      <c r="G43067"/>
      <c r="H43067"/>
      <c r="I43067"/>
      <c r="J43067"/>
      <c r="K43067"/>
      <c r="L43067" s="172"/>
    </row>
    <row r="43068" spans="7:12" x14ac:dyDescent="0.15">
      <c r="G43068"/>
      <c r="H43068"/>
      <c r="I43068"/>
      <c r="J43068"/>
      <c r="K43068"/>
      <c r="L43068" s="172"/>
    </row>
    <row r="43069" spans="7:12" x14ac:dyDescent="0.15">
      <c r="G43069"/>
      <c r="H43069"/>
      <c r="I43069"/>
      <c r="J43069"/>
      <c r="K43069"/>
      <c r="L43069" s="172"/>
    </row>
    <row r="43070" spans="7:12" x14ac:dyDescent="0.15">
      <c r="G43070"/>
      <c r="H43070"/>
      <c r="I43070"/>
      <c r="J43070"/>
      <c r="K43070"/>
      <c r="L43070" s="172"/>
    </row>
    <row r="43071" spans="7:12" x14ac:dyDescent="0.15">
      <c r="G43071"/>
      <c r="H43071"/>
      <c r="I43071"/>
      <c r="J43071"/>
      <c r="K43071"/>
      <c r="L43071" s="172"/>
    </row>
    <row r="43072" spans="7:12" x14ac:dyDescent="0.15">
      <c r="G43072"/>
      <c r="H43072"/>
      <c r="I43072"/>
      <c r="J43072"/>
      <c r="K43072"/>
      <c r="L43072" s="172"/>
    </row>
    <row r="43073" spans="7:12" x14ac:dyDescent="0.15">
      <c r="G43073"/>
      <c r="H43073"/>
      <c r="I43073"/>
      <c r="J43073"/>
      <c r="K43073"/>
      <c r="L43073" s="172"/>
    </row>
    <row r="43074" spans="7:12" x14ac:dyDescent="0.15">
      <c r="G43074"/>
      <c r="H43074"/>
      <c r="I43074"/>
      <c r="J43074"/>
      <c r="K43074"/>
      <c r="L43074" s="172"/>
    </row>
    <row r="43075" spans="7:12" x14ac:dyDescent="0.15">
      <c r="G43075"/>
      <c r="H43075"/>
      <c r="I43075"/>
      <c r="J43075"/>
      <c r="K43075"/>
      <c r="L43075" s="172"/>
    </row>
    <row r="43076" spans="7:12" x14ac:dyDescent="0.15">
      <c r="G43076"/>
      <c r="H43076"/>
      <c r="I43076"/>
      <c r="J43076"/>
      <c r="K43076"/>
      <c r="L43076" s="172"/>
    </row>
    <row r="43077" spans="7:12" x14ac:dyDescent="0.15">
      <c r="G43077"/>
      <c r="H43077"/>
      <c r="I43077"/>
      <c r="J43077"/>
      <c r="K43077"/>
      <c r="L43077" s="172"/>
    </row>
    <row r="43078" spans="7:12" x14ac:dyDescent="0.15">
      <c r="G43078"/>
      <c r="H43078"/>
      <c r="I43078"/>
      <c r="J43078"/>
      <c r="K43078"/>
      <c r="L43078" s="172"/>
    </row>
    <row r="43079" spans="7:12" x14ac:dyDescent="0.15">
      <c r="G43079"/>
      <c r="H43079"/>
      <c r="I43079"/>
      <c r="J43079"/>
      <c r="K43079"/>
      <c r="L43079" s="172"/>
    </row>
    <row r="43080" spans="7:12" x14ac:dyDescent="0.15">
      <c r="G43080"/>
      <c r="H43080"/>
      <c r="I43080"/>
      <c r="J43080"/>
      <c r="K43080"/>
      <c r="L43080" s="172"/>
    </row>
    <row r="43081" spans="7:12" x14ac:dyDescent="0.15">
      <c r="G43081"/>
      <c r="H43081"/>
      <c r="I43081"/>
      <c r="J43081"/>
      <c r="K43081"/>
      <c r="L43081" s="172"/>
    </row>
    <row r="43082" spans="7:12" x14ac:dyDescent="0.15">
      <c r="G43082"/>
      <c r="H43082"/>
      <c r="I43082"/>
      <c r="J43082"/>
      <c r="K43082"/>
      <c r="L43082" s="172"/>
    </row>
    <row r="43083" spans="7:12" x14ac:dyDescent="0.15">
      <c r="G43083"/>
      <c r="H43083"/>
      <c r="I43083"/>
      <c r="J43083"/>
      <c r="K43083"/>
      <c r="L43083" s="172"/>
    </row>
    <row r="43084" spans="7:12" x14ac:dyDescent="0.15">
      <c r="G43084"/>
      <c r="H43084"/>
      <c r="I43084"/>
      <c r="J43084"/>
      <c r="K43084"/>
      <c r="L43084" s="172"/>
    </row>
    <row r="43085" spans="7:12" x14ac:dyDescent="0.15">
      <c r="G43085"/>
      <c r="H43085"/>
      <c r="I43085"/>
      <c r="J43085"/>
      <c r="K43085"/>
      <c r="L43085" s="172"/>
    </row>
    <row r="43086" spans="7:12" x14ac:dyDescent="0.15">
      <c r="G43086"/>
      <c r="H43086"/>
      <c r="I43086"/>
      <c r="J43086"/>
      <c r="K43086"/>
      <c r="L43086" s="172"/>
    </row>
    <row r="43087" spans="7:12" x14ac:dyDescent="0.15">
      <c r="G43087"/>
      <c r="H43087"/>
      <c r="I43087"/>
      <c r="J43087"/>
      <c r="K43087"/>
      <c r="L43087" s="172"/>
    </row>
    <row r="43088" spans="7:12" x14ac:dyDescent="0.15">
      <c r="G43088"/>
      <c r="H43088"/>
      <c r="I43088"/>
      <c r="J43088"/>
      <c r="K43088"/>
      <c r="L43088" s="172"/>
    </row>
    <row r="43089" spans="7:12" x14ac:dyDescent="0.15">
      <c r="G43089"/>
      <c r="H43089"/>
      <c r="I43089"/>
      <c r="J43089"/>
      <c r="K43089"/>
      <c r="L43089" s="172"/>
    </row>
    <row r="43090" spans="7:12" x14ac:dyDescent="0.15">
      <c r="G43090"/>
      <c r="H43090"/>
      <c r="I43090"/>
      <c r="J43090"/>
      <c r="K43090"/>
      <c r="L43090" s="172"/>
    </row>
    <row r="43091" spans="7:12" x14ac:dyDescent="0.15">
      <c r="G43091"/>
      <c r="H43091"/>
      <c r="I43091"/>
      <c r="J43091"/>
      <c r="K43091"/>
      <c r="L43091" s="172"/>
    </row>
    <row r="43092" spans="7:12" x14ac:dyDescent="0.15">
      <c r="G43092"/>
      <c r="H43092"/>
      <c r="I43092"/>
      <c r="J43092"/>
      <c r="K43092"/>
      <c r="L43092" s="172"/>
    </row>
    <row r="43093" spans="7:12" x14ac:dyDescent="0.15">
      <c r="G43093"/>
      <c r="H43093"/>
      <c r="I43093"/>
      <c r="J43093"/>
      <c r="K43093"/>
      <c r="L43093" s="172"/>
    </row>
    <row r="43094" spans="7:12" x14ac:dyDescent="0.15">
      <c r="G43094"/>
      <c r="H43094"/>
      <c r="I43094"/>
      <c r="J43094"/>
      <c r="K43094"/>
      <c r="L43094" s="172"/>
    </row>
    <row r="43095" spans="7:12" x14ac:dyDescent="0.15">
      <c r="G43095"/>
      <c r="H43095"/>
      <c r="I43095"/>
      <c r="J43095"/>
      <c r="K43095"/>
      <c r="L43095" s="172"/>
    </row>
    <row r="43096" spans="7:12" x14ac:dyDescent="0.15">
      <c r="G43096"/>
      <c r="H43096"/>
      <c r="I43096"/>
      <c r="J43096"/>
      <c r="K43096"/>
      <c r="L43096" s="172"/>
    </row>
    <row r="43097" spans="7:12" x14ac:dyDescent="0.15">
      <c r="G43097"/>
      <c r="H43097"/>
      <c r="I43097"/>
      <c r="J43097"/>
      <c r="K43097"/>
      <c r="L43097" s="172"/>
    </row>
    <row r="43098" spans="7:12" x14ac:dyDescent="0.15">
      <c r="G43098"/>
      <c r="H43098"/>
      <c r="I43098"/>
      <c r="J43098"/>
      <c r="K43098"/>
      <c r="L43098" s="172"/>
    </row>
    <row r="43099" spans="7:12" x14ac:dyDescent="0.15">
      <c r="G43099"/>
      <c r="H43099"/>
      <c r="I43099"/>
      <c r="J43099"/>
      <c r="K43099"/>
      <c r="L43099" s="172"/>
    </row>
    <row r="43100" spans="7:12" x14ac:dyDescent="0.15">
      <c r="G43100"/>
      <c r="H43100"/>
      <c r="I43100"/>
      <c r="J43100"/>
      <c r="K43100"/>
      <c r="L43100" s="172"/>
    </row>
    <row r="43101" spans="7:12" x14ac:dyDescent="0.15">
      <c r="G43101"/>
      <c r="H43101"/>
      <c r="I43101"/>
      <c r="J43101"/>
      <c r="K43101"/>
      <c r="L43101" s="172"/>
    </row>
    <row r="43102" spans="7:12" x14ac:dyDescent="0.15">
      <c r="G43102"/>
      <c r="H43102"/>
      <c r="I43102"/>
      <c r="J43102"/>
      <c r="K43102"/>
      <c r="L43102" s="172"/>
    </row>
    <row r="43103" spans="7:12" x14ac:dyDescent="0.15">
      <c r="G43103"/>
      <c r="H43103"/>
      <c r="I43103"/>
      <c r="J43103"/>
      <c r="K43103"/>
      <c r="L43103" s="172"/>
    </row>
    <row r="43104" spans="7:12" x14ac:dyDescent="0.15">
      <c r="G43104"/>
      <c r="H43104"/>
      <c r="I43104"/>
      <c r="J43104"/>
      <c r="K43104"/>
      <c r="L43104" s="172"/>
    </row>
    <row r="43105" spans="7:12" x14ac:dyDescent="0.15">
      <c r="G43105"/>
      <c r="H43105"/>
      <c r="I43105"/>
      <c r="J43105"/>
      <c r="K43105"/>
      <c r="L43105" s="172"/>
    </row>
    <row r="43106" spans="7:12" x14ac:dyDescent="0.15">
      <c r="G43106"/>
      <c r="H43106"/>
      <c r="I43106"/>
      <c r="J43106"/>
      <c r="K43106"/>
      <c r="L43106" s="172"/>
    </row>
    <row r="43107" spans="7:12" x14ac:dyDescent="0.15">
      <c r="G43107"/>
      <c r="H43107"/>
      <c r="I43107"/>
      <c r="J43107"/>
      <c r="K43107"/>
      <c r="L43107" s="172"/>
    </row>
    <row r="43108" spans="7:12" x14ac:dyDescent="0.15">
      <c r="G43108"/>
      <c r="H43108"/>
      <c r="I43108"/>
      <c r="J43108"/>
      <c r="K43108"/>
      <c r="L43108" s="172"/>
    </row>
    <row r="43109" spans="7:12" x14ac:dyDescent="0.15">
      <c r="G43109"/>
      <c r="H43109"/>
      <c r="I43109"/>
      <c r="J43109"/>
      <c r="K43109"/>
      <c r="L43109" s="172"/>
    </row>
    <row r="43110" spans="7:12" x14ac:dyDescent="0.15">
      <c r="G43110"/>
      <c r="H43110"/>
      <c r="I43110"/>
      <c r="J43110"/>
      <c r="K43110"/>
      <c r="L43110" s="172"/>
    </row>
    <row r="43111" spans="7:12" x14ac:dyDescent="0.15">
      <c r="G43111"/>
      <c r="H43111"/>
      <c r="I43111"/>
      <c r="J43111"/>
      <c r="K43111"/>
      <c r="L43111" s="172"/>
    </row>
    <row r="43112" spans="7:12" x14ac:dyDescent="0.15">
      <c r="G43112"/>
      <c r="H43112"/>
      <c r="I43112"/>
      <c r="J43112"/>
      <c r="K43112"/>
      <c r="L43112" s="172"/>
    </row>
    <row r="43113" spans="7:12" x14ac:dyDescent="0.15">
      <c r="G43113"/>
      <c r="H43113"/>
      <c r="I43113"/>
      <c r="J43113"/>
      <c r="K43113"/>
      <c r="L43113" s="172"/>
    </row>
    <row r="43114" spans="7:12" x14ac:dyDescent="0.15">
      <c r="G43114"/>
      <c r="H43114"/>
      <c r="I43114"/>
      <c r="J43114"/>
      <c r="K43114"/>
      <c r="L43114" s="172"/>
    </row>
    <row r="43115" spans="7:12" x14ac:dyDescent="0.15">
      <c r="G43115"/>
      <c r="H43115"/>
      <c r="I43115"/>
      <c r="J43115"/>
      <c r="K43115"/>
      <c r="L43115" s="172"/>
    </row>
    <row r="43116" spans="7:12" x14ac:dyDescent="0.15">
      <c r="G43116"/>
      <c r="H43116"/>
      <c r="I43116"/>
      <c r="J43116"/>
      <c r="K43116"/>
      <c r="L43116" s="172"/>
    </row>
    <row r="43117" spans="7:12" x14ac:dyDescent="0.15">
      <c r="G43117"/>
      <c r="H43117"/>
      <c r="I43117"/>
      <c r="J43117"/>
      <c r="K43117"/>
      <c r="L43117" s="172"/>
    </row>
    <row r="43118" spans="7:12" x14ac:dyDescent="0.15">
      <c r="G43118"/>
      <c r="H43118"/>
      <c r="I43118"/>
      <c r="J43118"/>
      <c r="K43118"/>
      <c r="L43118" s="172"/>
    </row>
    <row r="43119" spans="7:12" x14ac:dyDescent="0.15">
      <c r="G43119"/>
      <c r="H43119"/>
      <c r="I43119"/>
      <c r="J43119"/>
      <c r="K43119"/>
      <c r="L43119" s="172"/>
    </row>
    <row r="43120" spans="7:12" x14ac:dyDescent="0.15">
      <c r="G43120"/>
      <c r="H43120"/>
      <c r="I43120"/>
      <c r="J43120"/>
      <c r="K43120"/>
      <c r="L43120" s="172"/>
    </row>
    <row r="43121" spans="7:12" x14ac:dyDescent="0.15">
      <c r="G43121"/>
      <c r="H43121"/>
      <c r="I43121"/>
      <c r="J43121"/>
      <c r="K43121"/>
      <c r="L43121" s="172"/>
    </row>
    <row r="43122" spans="7:12" x14ac:dyDescent="0.15">
      <c r="G43122"/>
      <c r="H43122"/>
      <c r="I43122"/>
      <c r="J43122"/>
      <c r="K43122"/>
      <c r="L43122" s="172"/>
    </row>
    <row r="43123" spans="7:12" x14ac:dyDescent="0.15">
      <c r="G43123"/>
      <c r="H43123"/>
      <c r="I43123"/>
      <c r="J43123"/>
      <c r="K43123"/>
      <c r="L43123" s="172"/>
    </row>
    <row r="43124" spans="7:12" x14ac:dyDescent="0.15">
      <c r="G43124"/>
      <c r="H43124"/>
      <c r="I43124"/>
      <c r="J43124"/>
      <c r="K43124"/>
      <c r="L43124" s="172"/>
    </row>
    <row r="43125" spans="7:12" x14ac:dyDescent="0.15">
      <c r="G43125"/>
      <c r="H43125"/>
      <c r="I43125"/>
      <c r="J43125"/>
      <c r="K43125"/>
      <c r="L43125" s="172"/>
    </row>
    <row r="43126" spans="7:12" x14ac:dyDescent="0.15">
      <c r="G43126"/>
      <c r="H43126"/>
      <c r="I43126"/>
      <c r="J43126"/>
      <c r="K43126"/>
      <c r="L43126" s="172"/>
    </row>
    <row r="43127" spans="7:12" x14ac:dyDescent="0.15">
      <c r="G43127"/>
      <c r="H43127"/>
      <c r="I43127"/>
      <c r="J43127"/>
      <c r="K43127"/>
      <c r="L43127" s="172"/>
    </row>
    <row r="43128" spans="7:12" x14ac:dyDescent="0.15">
      <c r="G43128"/>
      <c r="H43128"/>
      <c r="I43128"/>
      <c r="J43128"/>
      <c r="K43128"/>
      <c r="L43128" s="172"/>
    </row>
    <row r="43129" spans="7:12" x14ac:dyDescent="0.15">
      <c r="G43129"/>
      <c r="H43129"/>
      <c r="I43129"/>
      <c r="J43129"/>
      <c r="K43129"/>
      <c r="L43129" s="172"/>
    </row>
    <row r="43130" spans="7:12" x14ac:dyDescent="0.15">
      <c r="G43130"/>
      <c r="H43130"/>
      <c r="I43130"/>
      <c r="J43130"/>
      <c r="K43130"/>
      <c r="L43130" s="172"/>
    </row>
    <row r="43131" spans="7:12" x14ac:dyDescent="0.15">
      <c r="G43131"/>
      <c r="H43131"/>
      <c r="I43131"/>
      <c r="J43131"/>
      <c r="K43131"/>
      <c r="L43131" s="172"/>
    </row>
    <row r="43132" spans="7:12" x14ac:dyDescent="0.15">
      <c r="G43132"/>
      <c r="H43132"/>
      <c r="I43132"/>
      <c r="J43132"/>
      <c r="K43132"/>
      <c r="L43132" s="172"/>
    </row>
    <row r="43133" spans="7:12" x14ac:dyDescent="0.15">
      <c r="G43133"/>
      <c r="H43133"/>
      <c r="I43133"/>
      <c r="J43133"/>
      <c r="K43133"/>
      <c r="L43133" s="172"/>
    </row>
    <row r="43134" spans="7:12" x14ac:dyDescent="0.15">
      <c r="G43134"/>
      <c r="H43134"/>
      <c r="I43134"/>
      <c r="J43134"/>
      <c r="K43134"/>
      <c r="L43134" s="172"/>
    </row>
    <row r="43135" spans="7:12" x14ac:dyDescent="0.15">
      <c r="G43135"/>
      <c r="H43135"/>
      <c r="I43135"/>
      <c r="J43135"/>
      <c r="K43135"/>
      <c r="L43135" s="172"/>
    </row>
    <row r="43136" spans="7:12" x14ac:dyDescent="0.15">
      <c r="G43136"/>
      <c r="H43136"/>
      <c r="I43136"/>
      <c r="J43136"/>
      <c r="K43136"/>
      <c r="L43136" s="172"/>
    </row>
    <row r="43137" spans="7:12" x14ac:dyDescent="0.15">
      <c r="G43137"/>
      <c r="H43137"/>
      <c r="I43137"/>
      <c r="J43137"/>
      <c r="K43137"/>
      <c r="L43137" s="172"/>
    </row>
    <row r="43138" spans="7:12" x14ac:dyDescent="0.15">
      <c r="G43138"/>
      <c r="H43138"/>
      <c r="I43138"/>
      <c r="J43138"/>
      <c r="K43138"/>
      <c r="L43138" s="172"/>
    </row>
    <row r="43139" spans="7:12" x14ac:dyDescent="0.15">
      <c r="G43139"/>
      <c r="H43139"/>
      <c r="I43139"/>
      <c r="J43139"/>
      <c r="K43139"/>
      <c r="L43139" s="172"/>
    </row>
    <row r="43140" spans="7:12" x14ac:dyDescent="0.15">
      <c r="G43140"/>
      <c r="H43140"/>
      <c r="I43140"/>
      <c r="J43140"/>
      <c r="K43140"/>
      <c r="L43140" s="172"/>
    </row>
    <row r="43141" spans="7:12" x14ac:dyDescent="0.15">
      <c r="G43141"/>
      <c r="H43141"/>
      <c r="I43141"/>
      <c r="J43141"/>
      <c r="K43141"/>
      <c r="L43141" s="172"/>
    </row>
    <row r="43142" spans="7:12" x14ac:dyDescent="0.15">
      <c r="G43142"/>
      <c r="H43142"/>
      <c r="I43142"/>
      <c r="J43142"/>
      <c r="K43142"/>
      <c r="L43142" s="172"/>
    </row>
    <row r="43143" spans="7:12" x14ac:dyDescent="0.15">
      <c r="G43143"/>
      <c r="H43143"/>
      <c r="I43143"/>
      <c r="J43143"/>
      <c r="K43143"/>
      <c r="L43143" s="172"/>
    </row>
    <row r="43144" spans="7:12" x14ac:dyDescent="0.15">
      <c r="G43144"/>
      <c r="H43144"/>
      <c r="I43144"/>
      <c r="J43144"/>
      <c r="K43144"/>
      <c r="L43144" s="172"/>
    </row>
    <row r="43145" spans="7:12" x14ac:dyDescent="0.15">
      <c r="G43145"/>
      <c r="H43145"/>
      <c r="I43145"/>
      <c r="J43145"/>
      <c r="K43145"/>
      <c r="L43145" s="172"/>
    </row>
    <row r="43146" spans="7:12" x14ac:dyDescent="0.15">
      <c r="G43146"/>
      <c r="H43146"/>
      <c r="I43146"/>
      <c r="J43146"/>
      <c r="K43146"/>
      <c r="L43146" s="172"/>
    </row>
    <row r="43147" spans="7:12" x14ac:dyDescent="0.15">
      <c r="G43147"/>
      <c r="H43147"/>
      <c r="I43147"/>
      <c r="J43147"/>
      <c r="K43147"/>
      <c r="L43147" s="172"/>
    </row>
    <row r="43148" spans="7:12" x14ac:dyDescent="0.15">
      <c r="G43148"/>
      <c r="H43148"/>
      <c r="I43148"/>
      <c r="J43148"/>
      <c r="K43148"/>
      <c r="L43148" s="172"/>
    </row>
    <row r="43149" spans="7:12" x14ac:dyDescent="0.15">
      <c r="G43149"/>
      <c r="H43149"/>
      <c r="I43149"/>
      <c r="J43149"/>
      <c r="K43149"/>
      <c r="L43149" s="172"/>
    </row>
    <row r="43150" spans="7:12" x14ac:dyDescent="0.15">
      <c r="G43150"/>
      <c r="H43150"/>
      <c r="I43150"/>
      <c r="J43150"/>
      <c r="K43150"/>
      <c r="L43150" s="172"/>
    </row>
    <row r="43151" spans="7:12" x14ac:dyDescent="0.15">
      <c r="G43151"/>
      <c r="H43151"/>
      <c r="I43151"/>
      <c r="J43151"/>
      <c r="K43151"/>
      <c r="L43151" s="172"/>
    </row>
    <row r="43152" spans="7:12" x14ac:dyDescent="0.15">
      <c r="G43152"/>
      <c r="H43152"/>
      <c r="I43152"/>
      <c r="J43152"/>
      <c r="K43152"/>
      <c r="L43152" s="172"/>
    </row>
    <row r="43153" spans="7:12" x14ac:dyDescent="0.15">
      <c r="G43153"/>
      <c r="H43153"/>
      <c r="I43153"/>
      <c r="J43153"/>
      <c r="K43153"/>
      <c r="L43153" s="172"/>
    </row>
    <row r="43154" spans="7:12" x14ac:dyDescent="0.15">
      <c r="G43154"/>
      <c r="H43154"/>
      <c r="I43154"/>
      <c r="J43154"/>
      <c r="K43154"/>
      <c r="L43154" s="172"/>
    </row>
    <row r="43155" spans="7:12" x14ac:dyDescent="0.15">
      <c r="G43155"/>
      <c r="H43155"/>
      <c r="I43155"/>
      <c r="J43155"/>
      <c r="K43155"/>
      <c r="L43155" s="172"/>
    </row>
    <row r="43156" spans="7:12" x14ac:dyDescent="0.15">
      <c r="G43156"/>
      <c r="H43156"/>
      <c r="I43156"/>
      <c r="J43156"/>
      <c r="K43156"/>
      <c r="L43156" s="172"/>
    </row>
    <row r="43157" spans="7:12" x14ac:dyDescent="0.15">
      <c r="G43157"/>
      <c r="H43157"/>
      <c r="I43157"/>
      <c r="J43157"/>
      <c r="K43157"/>
      <c r="L43157" s="172"/>
    </row>
    <row r="43158" spans="7:12" x14ac:dyDescent="0.15">
      <c r="G43158"/>
      <c r="H43158"/>
      <c r="I43158"/>
      <c r="J43158"/>
      <c r="K43158"/>
      <c r="L43158" s="172"/>
    </row>
    <row r="43159" spans="7:12" x14ac:dyDescent="0.15">
      <c r="G43159"/>
      <c r="H43159"/>
      <c r="I43159"/>
      <c r="J43159"/>
      <c r="K43159"/>
      <c r="L43159" s="172"/>
    </row>
    <row r="43160" spans="7:12" x14ac:dyDescent="0.15">
      <c r="G43160"/>
      <c r="H43160"/>
      <c r="I43160"/>
      <c r="J43160"/>
      <c r="K43160"/>
      <c r="L43160" s="172"/>
    </row>
    <row r="43161" spans="7:12" x14ac:dyDescent="0.15">
      <c r="G43161"/>
      <c r="H43161"/>
      <c r="I43161"/>
      <c r="J43161"/>
      <c r="K43161"/>
      <c r="L43161" s="172"/>
    </row>
    <row r="43162" spans="7:12" x14ac:dyDescent="0.15">
      <c r="G43162"/>
      <c r="H43162"/>
      <c r="I43162"/>
      <c r="J43162"/>
      <c r="K43162"/>
      <c r="L43162" s="172"/>
    </row>
    <row r="43163" spans="7:12" x14ac:dyDescent="0.15">
      <c r="G43163"/>
      <c r="H43163"/>
      <c r="I43163"/>
      <c r="J43163"/>
      <c r="K43163"/>
      <c r="L43163" s="172"/>
    </row>
    <row r="43164" spans="7:12" x14ac:dyDescent="0.15">
      <c r="G43164"/>
      <c r="H43164"/>
      <c r="I43164"/>
      <c r="J43164"/>
      <c r="K43164"/>
      <c r="L43164" s="172"/>
    </row>
    <row r="43165" spans="7:12" x14ac:dyDescent="0.15">
      <c r="G43165"/>
      <c r="H43165"/>
      <c r="I43165"/>
      <c r="J43165"/>
      <c r="K43165"/>
      <c r="L43165" s="172"/>
    </row>
    <row r="43166" spans="7:12" x14ac:dyDescent="0.15">
      <c r="G43166"/>
      <c r="H43166"/>
      <c r="I43166"/>
      <c r="J43166"/>
      <c r="K43166"/>
      <c r="L43166" s="172"/>
    </row>
    <row r="43167" spans="7:12" x14ac:dyDescent="0.15">
      <c r="G43167"/>
      <c r="H43167"/>
      <c r="I43167"/>
      <c r="J43167"/>
      <c r="K43167"/>
      <c r="L43167" s="172"/>
    </row>
    <row r="43168" spans="7:12" x14ac:dyDescent="0.15">
      <c r="G43168"/>
      <c r="H43168"/>
      <c r="I43168"/>
      <c r="J43168"/>
      <c r="K43168"/>
      <c r="L43168" s="172"/>
    </row>
    <row r="43169" spans="7:12" x14ac:dyDescent="0.15">
      <c r="G43169"/>
      <c r="H43169"/>
      <c r="I43169"/>
      <c r="J43169"/>
      <c r="K43169"/>
      <c r="L43169" s="172"/>
    </row>
    <row r="43170" spans="7:12" x14ac:dyDescent="0.15">
      <c r="G43170"/>
      <c r="H43170"/>
      <c r="I43170"/>
      <c r="J43170"/>
      <c r="K43170"/>
      <c r="L43170" s="172"/>
    </row>
    <row r="43171" spans="7:12" x14ac:dyDescent="0.15">
      <c r="G43171"/>
      <c r="H43171"/>
      <c r="I43171"/>
      <c r="J43171"/>
      <c r="K43171"/>
      <c r="L43171" s="172"/>
    </row>
    <row r="43172" spans="7:12" x14ac:dyDescent="0.15">
      <c r="G43172"/>
      <c r="H43172"/>
      <c r="I43172"/>
      <c r="J43172"/>
      <c r="K43172"/>
      <c r="L43172" s="172"/>
    </row>
    <row r="43173" spans="7:12" x14ac:dyDescent="0.15">
      <c r="G43173"/>
      <c r="H43173"/>
      <c r="I43173"/>
      <c r="J43173"/>
      <c r="K43173"/>
      <c r="L43173" s="172"/>
    </row>
    <row r="43174" spans="7:12" x14ac:dyDescent="0.15">
      <c r="G43174"/>
      <c r="H43174"/>
      <c r="I43174"/>
      <c r="J43174"/>
      <c r="K43174"/>
      <c r="L43174" s="172"/>
    </row>
    <row r="43175" spans="7:12" x14ac:dyDescent="0.15">
      <c r="G43175"/>
      <c r="H43175"/>
      <c r="I43175"/>
      <c r="J43175"/>
      <c r="K43175"/>
      <c r="L43175" s="172"/>
    </row>
    <row r="43176" spans="7:12" x14ac:dyDescent="0.15">
      <c r="G43176"/>
      <c r="H43176"/>
      <c r="I43176"/>
      <c r="J43176"/>
      <c r="K43176"/>
      <c r="L43176" s="172"/>
    </row>
    <row r="43177" spans="7:12" x14ac:dyDescent="0.15">
      <c r="G43177"/>
      <c r="H43177"/>
      <c r="I43177"/>
      <c r="J43177"/>
      <c r="K43177"/>
      <c r="L43177" s="172"/>
    </row>
    <row r="43178" spans="7:12" x14ac:dyDescent="0.15">
      <c r="G43178"/>
      <c r="H43178"/>
      <c r="I43178"/>
      <c r="J43178"/>
      <c r="K43178"/>
      <c r="L43178" s="172"/>
    </row>
    <row r="43179" spans="7:12" x14ac:dyDescent="0.15">
      <c r="G43179"/>
      <c r="H43179"/>
      <c r="I43179"/>
      <c r="J43179"/>
      <c r="K43179"/>
      <c r="L43179" s="172"/>
    </row>
    <row r="43180" spans="7:12" x14ac:dyDescent="0.15">
      <c r="G43180"/>
      <c r="H43180"/>
      <c r="I43180"/>
      <c r="J43180"/>
      <c r="K43180"/>
      <c r="L43180" s="172"/>
    </row>
    <row r="43181" spans="7:12" x14ac:dyDescent="0.15">
      <c r="G43181"/>
      <c r="H43181"/>
      <c r="I43181"/>
      <c r="J43181"/>
      <c r="K43181"/>
      <c r="L43181" s="172"/>
    </row>
    <row r="43182" spans="7:12" x14ac:dyDescent="0.15">
      <c r="G43182"/>
      <c r="H43182"/>
      <c r="I43182"/>
      <c r="J43182"/>
      <c r="K43182"/>
      <c r="L43182" s="172"/>
    </row>
    <row r="43183" spans="7:12" x14ac:dyDescent="0.15">
      <c r="G43183"/>
      <c r="H43183"/>
      <c r="I43183"/>
      <c r="J43183"/>
      <c r="K43183"/>
      <c r="L43183" s="172"/>
    </row>
    <row r="43184" spans="7:12" x14ac:dyDescent="0.15">
      <c r="G43184"/>
      <c r="H43184"/>
      <c r="I43184"/>
      <c r="J43184"/>
      <c r="K43184"/>
      <c r="L43184" s="172"/>
    </row>
    <row r="43185" spans="7:12" x14ac:dyDescent="0.15">
      <c r="G43185"/>
      <c r="H43185"/>
      <c r="I43185"/>
      <c r="J43185"/>
      <c r="K43185"/>
      <c r="L43185" s="172"/>
    </row>
    <row r="43186" spans="7:12" x14ac:dyDescent="0.15">
      <c r="G43186"/>
      <c r="H43186"/>
      <c r="I43186"/>
      <c r="J43186"/>
      <c r="K43186"/>
      <c r="L43186" s="172"/>
    </row>
    <row r="43187" spans="7:12" x14ac:dyDescent="0.15">
      <c r="G43187"/>
      <c r="H43187"/>
      <c r="I43187"/>
      <c r="J43187"/>
      <c r="K43187"/>
      <c r="L43187" s="172"/>
    </row>
    <row r="43188" spans="7:12" x14ac:dyDescent="0.15">
      <c r="G43188"/>
      <c r="H43188"/>
      <c r="I43188"/>
      <c r="J43188"/>
      <c r="K43188"/>
      <c r="L43188" s="172"/>
    </row>
    <row r="43189" spans="7:12" x14ac:dyDescent="0.15">
      <c r="G43189"/>
      <c r="H43189"/>
      <c r="I43189"/>
      <c r="J43189"/>
      <c r="K43189"/>
      <c r="L43189" s="172"/>
    </row>
    <row r="43190" spans="7:12" x14ac:dyDescent="0.15">
      <c r="G43190"/>
      <c r="H43190"/>
      <c r="I43190"/>
      <c r="J43190"/>
      <c r="K43190"/>
      <c r="L43190" s="172"/>
    </row>
    <row r="43191" spans="7:12" x14ac:dyDescent="0.15">
      <c r="G43191"/>
      <c r="H43191"/>
      <c r="I43191"/>
      <c r="J43191"/>
      <c r="K43191"/>
      <c r="L43191" s="172"/>
    </row>
    <row r="43192" spans="7:12" x14ac:dyDescent="0.15">
      <c r="G43192"/>
      <c r="H43192"/>
      <c r="I43192"/>
      <c r="J43192"/>
      <c r="K43192"/>
      <c r="L43192" s="172"/>
    </row>
    <row r="43193" spans="7:12" x14ac:dyDescent="0.15">
      <c r="G43193"/>
      <c r="H43193"/>
      <c r="I43193"/>
      <c r="J43193"/>
      <c r="K43193"/>
      <c r="L43193" s="172"/>
    </row>
    <row r="43194" spans="7:12" x14ac:dyDescent="0.15">
      <c r="G43194"/>
      <c r="H43194"/>
      <c r="I43194"/>
      <c r="J43194"/>
      <c r="K43194"/>
      <c r="L43194" s="172"/>
    </row>
    <row r="43195" spans="7:12" x14ac:dyDescent="0.15">
      <c r="G43195"/>
      <c r="H43195"/>
      <c r="I43195"/>
      <c r="J43195"/>
      <c r="K43195"/>
      <c r="L43195" s="172"/>
    </row>
    <row r="43196" spans="7:12" x14ac:dyDescent="0.15">
      <c r="G43196"/>
      <c r="H43196"/>
      <c r="I43196"/>
      <c r="J43196"/>
      <c r="K43196"/>
      <c r="L43196" s="172"/>
    </row>
    <row r="43197" spans="7:12" x14ac:dyDescent="0.15">
      <c r="G43197"/>
      <c r="H43197"/>
      <c r="I43197"/>
      <c r="J43197"/>
      <c r="K43197"/>
      <c r="L43197" s="172"/>
    </row>
    <row r="43198" spans="7:12" x14ac:dyDescent="0.15">
      <c r="G43198"/>
      <c r="H43198"/>
      <c r="I43198"/>
      <c r="J43198"/>
      <c r="K43198"/>
      <c r="L43198" s="172"/>
    </row>
    <row r="43199" spans="7:12" x14ac:dyDescent="0.15">
      <c r="G43199"/>
      <c r="H43199"/>
      <c r="I43199"/>
      <c r="J43199"/>
      <c r="K43199"/>
      <c r="L43199" s="172"/>
    </row>
    <row r="43200" spans="7:12" x14ac:dyDescent="0.15">
      <c r="G43200"/>
      <c r="H43200"/>
      <c r="I43200"/>
      <c r="J43200"/>
      <c r="K43200"/>
      <c r="L43200" s="172"/>
    </row>
    <row r="43201" spans="7:12" x14ac:dyDescent="0.15">
      <c r="G43201"/>
      <c r="H43201"/>
      <c r="I43201"/>
      <c r="J43201"/>
      <c r="K43201"/>
      <c r="L43201" s="172"/>
    </row>
    <row r="43202" spans="7:12" x14ac:dyDescent="0.15">
      <c r="G43202"/>
      <c r="H43202"/>
      <c r="I43202"/>
      <c r="J43202"/>
      <c r="K43202"/>
      <c r="L43202" s="172"/>
    </row>
    <row r="43203" spans="7:12" x14ac:dyDescent="0.15">
      <c r="G43203"/>
      <c r="H43203"/>
      <c r="I43203"/>
      <c r="J43203"/>
      <c r="K43203"/>
      <c r="L43203" s="172"/>
    </row>
    <row r="43204" spans="7:12" x14ac:dyDescent="0.15">
      <c r="G43204"/>
      <c r="H43204"/>
      <c r="I43204"/>
      <c r="J43204"/>
      <c r="K43204"/>
      <c r="L43204" s="172"/>
    </row>
    <row r="43205" spans="7:12" x14ac:dyDescent="0.15">
      <c r="G43205"/>
      <c r="H43205"/>
      <c r="I43205"/>
      <c r="J43205"/>
      <c r="K43205"/>
      <c r="L43205" s="172"/>
    </row>
    <row r="43206" spans="7:12" x14ac:dyDescent="0.15">
      <c r="G43206"/>
      <c r="H43206"/>
      <c r="I43206"/>
      <c r="J43206"/>
      <c r="K43206"/>
      <c r="L43206" s="172"/>
    </row>
    <row r="43207" spans="7:12" x14ac:dyDescent="0.15">
      <c r="G43207"/>
      <c r="H43207"/>
      <c r="I43207"/>
      <c r="J43207"/>
      <c r="K43207"/>
      <c r="L43207" s="172"/>
    </row>
    <row r="43208" spans="7:12" x14ac:dyDescent="0.15">
      <c r="G43208"/>
      <c r="H43208"/>
      <c r="I43208"/>
      <c r="J43208"/>
      <c r="K43208"/>
      <c r="L43208" s="172"/>
    </row>
    <row r="43209" spans="7:12" x14ac:dyDescent="0.15">
      <c r="G43209"/>
      <c r="H43209"/>
      <c r="I43209"/>
      <c r="J43209"/>
      <c r="K43209"/>
      <c r="L43209" s="172"/>
    </row>
    <row r="43210" spans="7:12" x14ac:dyDescent="0.15">
      <c r="G43210"/>
      <c r="H43210"/>
      <c r="I43210"/>
      <c r="J43210"/>
      <c r="K43210"/>
      <c r="L43210" s="172"/>
    </row>
    <row r="43211" spans="7:12" x14ac:dyDescent="0.15">
      <c r="G43211"/>
      <c r="H43211"/>
      <c r="I43211"/>
      <c r="J43211"/>
      <c r="K43211"/>
      <c r="L43211" s="172"/>
    </row>
    <row r="43212" spans="7:12" x14ac:dyDescent="0.15">
      <c r="G43212"/>
      <c r="H43212"/>
      <c r="I43212"/>
      <c r="J43212"/>
      <c r="K43212"/>
      <c r="L43212" s="172"/>
    </row>
    <row r="43213" spans="7:12" x14ac:dyDescent="0.15">
      <c r="G43213"/>
      <c r="H43213"/>
      <c r="I43213"/>
      <c r="J43213"/>
      <c r="K43213"/>
      <c r="L43213" s="172"/>
    </row>
    <row r="43214" spans="7:12" x14ac:dyDescent="0.15">
      <c r="G43214"/>
      <c r="H43214"/>
      <c r="I43214"/>
      <c r="J43214"/>
      <c r="K43214"/>
      <c r="L43214" s="172"/>
    </row>
    <row r="43215" spans="7:12" x14ac:dyDescent="0.15">
      <c r="G43215"/>
      <c r="H43215"/>
      <c r="I43215"/>
      <c r="J43215"/>
      <c r="K43215"/>
      <c r="L43215" s="172"/>
    </row>
    <row r="43216" spans="7:12" x14ac:dyDescent="0.15">
      <c r="G43216"/>
      <c r="H43216"/>
      <c r="I43216"/>
      <c r="J43216"/>
      <c r="K43216"/>
      <c r="L43216" s="172"/>
    </row>
    <row r="43217" spans="7:12" x14ac:dyDescent="0.15">
      <c r="G43217"/>
      <c r="H43217"/>
      <c r="I43217"/>
      <c r="J43217"/>
      <c r="K43217"/>
      <c r="L43217" s="172"/>
    </row>
    <row r="43218" spans="7:12" x14ac:dyDescent="0.15">
      <c r="G43218"/>
      <c r="H43218"/>
      <c r="I43218"/>
      <c r="J43218"/>
      <c r="K43218"/>
      <c r="L43218" s="172"/>
    </row>
    <row r="43219" spans="7:12" x14ac:dyDescent="0.15">
      <c r="G43219"/>
      <c r="H43219"/>
      <c r="I43219"/>
      <c r="J43219"/>
      <c r="K43219"/>
      <c r="L43219" s="172"/>
    </row>
    <row r="43220" spans="7:12" x14ac:dyDescent="0.15">
      <c r="G43220"/>
      <c r="H43220"/>
      <c r="I43220"/>
      <c r="J43220"/>
      <c r="K43220"/>
      <c r="L43220" s="172"/>
    </row>
    <row r="43221" spans="7:12" x14ac:dyDescent="0.15">
      <c r="G43221"/>
      <c r="H43221"/>
      <c r="I43221"/>
      <c r="J43221"/>
      <c r="K43221"/>
      <c r="L43221" s="172"/>
    </row>
    <row r="43222" spans="7:12" x14ac:dyDescent="0.15">
      <c r="G43222"/>
      <c r="H43222"/>
      <c r="I43222"/>
      <c r="J43222"/>
      <c r="K43222"/>
      <c r="L43222" s="172"/>
    </row>
    <row r="43223" spans="7:12" x14ac:dyDescent="0.15">
      <c r="G43223"/>
      <c r="H43223"/>
      <c r="I43223"/>
      <c r="J43223"/>
      <c r="K43223"/>
      <c r="L43223" s="172"/>
    </row>
    <row r="43224" spans="7:12" x14ac:dyDescent="0.15">
      <c r="G43224"/>
      <c r="H43224"/>
      <c r="I43224"/>
      <c r="J43224"/>
      <c r="K43224"/>
      <c r="L43224" s="172"/>
    </row>
    <row r="43225" spans="7:12" x14ac:dyDescent="0.15">
      <c r="G43225"/>
      <c r="H43225"/>
      <c r="I43225"/>
      <c r="J43225"/>
      <c r="K43225"/>
      <c r="L43225" s="172"/>
    </row>
    <row r="43226" spans="7:12" x14ac:dyDescent="0.15">
      <c r="G43226"/>
      <c r="H43226"/>
      <c r="I43226"/>
      <c r="J43226"/>
      <c r="K43226"/>
      <c r="L43226" s="172"/>
    </row>
    <row r="43227" spans="7:12" x14ac:dyDescent="0.15">
      <c r="G43227"/>
      <c r="H43227"/>
      <c r="I43227"/>
      <c r="J43227"/>
      <c r="K43227"/>
      <c r="L43227" s="172"/>
    </row>
    <row r="43228" spans="7:12" x14ac:dyDescent="0.15">
      <c r="G43228"/>
      <c r="H43228"/>
      <c r="I43228"/>
      <c r="J43228"/>
      <c r="K43228"/>
      <c r="L43228" s="172"/>
    </row>
    <row r="43229" spans="7:12" x14ac:dyDescent="0.15">
      <c r="G43229"/>
      <c r="H43229"/>
      <c r="I43229"/>
      <c r="J43229"/>
      <c r="K43229"/>
      <c r="L43229" s="172"/>
    </row>
    <row r="43230" spans="7:12" x14ac:dyDescent="0.15">
      <c r="G43230"/>
      <c r="H43230"/>
      <c r="I43230"/>
      <c r="J43230"/>
      <c r="K43230"/>
      <c r="L43230" s="172"/>
    </row>
    <row r="43231" spans="7:12" x14ac:dyDescent="0.15">
      <c r="G43231"/>
      <c r="H43231"/>
      <c r="I43231"/>
      <c r="J43231"/>
      <c r="K43231"/>
      <c r="L43231" s="172"/>
    </row>
    <row r="43232" spans="7:12" x14ac:dyDescent="0.15">
      <c r="G43232"/>
      <c r="H43232"/>
      <c r="I43232"/>
      <c r="J43232"/>
      <c r="K43232"/>
      <c r="L43232" s="172"/>
    </row>
    <row r="43233" spans="7:12" x14ac:dyDescent="0.15">
      <c r="G43233"/>
      <c r="H43233"/>
      <c r="I43233"/>
      <c r="J43233"/>
      <c r="K43233"/>
      <c r="L43233" s="172"/>
    </row>
    <row r="43234" spans="7:12" x14ac:dyDescent="0.15">
      <c r="G43234"/>
      <c r="H43234"/>
      <c r="I43234"/>
      <c r="J43234"/>
      <c r="K43234"/>
      <c r="L43234" s="172"/>
    </row>
    <row r="43235" spans="7:12" x14ac:dyDescent="0.15">
      <c r="G43235"/>
      <c r="H43235"/>
      <c r="I43235"/>
      <c r="J43235"/>
      <c r="K43235"/>
      <c r="L43235" s="172"/>
    </row>
    <row r="43236" spans="7:12" x14ac:dyDescent="0.15">
      <c r="G43236"/>
      <c r="H43236"/>
      <c r="I43236"/>
      <c r="J43236"/>
      <c r="K43236"/>
      <c r="L43236" s="172"/>
    </row>
    <row r="43237" spans="7:12" x14ac:dyDescent="0.15">
      <c r="G43237"/>
      <c r="H43237"/>
      <c r="I43237"/>
      <c r="J43237"/>
      <c r="K43237"/>
      <c r="L43237" s="172"/>
    </row>
    <row r="43238" spans="7:12" x14ac:dyDescent="0.15">
      <c r="G43238"/>
      <c r="H43238"/>
      <c r="I43238"/>
      <c r="J43238"/>
      <c r="K43238"/>
      <c r="L43238" s="172"/>
    </row>
    <row r="43239" spans="7:12" x14ac:dyDescent="0.15">
      <c r="G43239"/>
      <c r="H43239"/>
      <c r="I43239"/>
      <c r="J43239"/>
      <c r="K43239"/>
      <c r="L43239" s="172"/>
    </row>
    <row r="43240" spans="7:12" x14ac:dyDescent="0.15">
      <c r="G43240"/>
      <c r="H43240"/>
      <c r="I43240"/>
      <c r="J43240"/>
      <c r="K43240"/>
      <c r="L43240" s="172"/>
    </row>
    <row r="43241" spans="7:12" x14ac:dyDescent="0.15">
      <c r="G43241"/>
      <c r="H43241"/>
      <c r="I43241"/>
      <c r="J43241"/>
      <c r="K43241"/>
      <c r="L43241" s="172"/>
    </row>
    <row r="43242" spans="7:12" x14ac:dyDescent="0.15">
      <c r="G43242"/>
      <c r="H43242"/>
      <c r="I43242"/>
      <c r="J43242"/>
      <c r="K43242"/>
      <c r="L43242" s="172"/>
    </row>
    <row r="43243" spans="7:12" x14ac:dyDescent="0.15">
      <c r="G43243"/>
      <c r="H43243"/>
      <c r="I43243"/>
      <c r="J43243"/>
      <c r="K43243"/>
      <c r="L43243" s="172"/>
    </row>
    <row r="43244" spans="7:12" x14ac:dyDescent="0.15">
      <c r="G43244"/>
      <c r="H43244"/>
      <c r="I43244"/>
      <c r="J43244"/>
      <c r="K43244"/>
      <c r="L43244" s="172"/>
    </row>
    <row r="43245" spans="7:12" x14ac:dyDescent="0.15">
      <c r="G43245"/>
      <c r="H43245"/>
      <c r="I43245"/>
      <c r="J43245"/>
      <c r="K43245"/>
      <c r="L43245" s="172"/>
    </row>
    <row r="43246" spans="7:12" x14ac:dyDescent="0.15">
      <c r="G43246"/>
      <c r="H43246"/>
      <c r="I43246"/>
      <c r="J43246"/>
      <c r="K43246"/>
      <c r="L43246" s="172"/>
    </row>
    <row r="43247" spans="7:12" x14ac:dyDescent="0.15">
      <c r="G43247"/>
      <c r="H43247"/>
      <c r="I43247"/>
      <c r="J43247"/>
      <c r="K43247"/>
      <c r="L43247" s="172"/>
    </row>
    <row r="43248" spans="7:12" x14ac:dyDescent="0.15">
      <c r="G43248"/>
      <c r="H43248"/>
      <c r="I43248"/>
      <c r="J43248"/>
      <c r="K43248"/>
      <c r="L43248" s="172"/>
    </row>
    <row r="43249" spans="7:12" x14ac:dyDescent="0.15">
      <c r="G43249"/>
      <c r="H43249"/>
      <c r="I43249"/>
      <c r="J43249"/>
      <c r="K43249"/>
      <c r="L43249" s="172"/>
    </row>
    <row r="43250" spans="7:12" x14ac:dyDescent="0.15">
      <c r="G43250"/>
      <c r="H43250"/>
      <c r="I43250"/>
      <c r="J43250"/>
      <c r="K43250"/>
      <c r="L43250" s="172"/>
    </row>
    <row r="43251" spans="7:12" x14ac:dyDescent="0.15">
      <c r="G43251"/>
      <c r="H43251"/>
      <c r="I43251"/>
      <c r="J43251"/>
      <c r="K43251"/>
      <c r="L43251" s="172"/>
    </row>
    <row r="43252" spans="7:12" x14ac:dyDescent="0.15">
      <c r="G43252"/>
      <c r="H43252"/>
      <c r="I43252"/>
      <c r="J43252"/>
      <c r="K43252"/>
      <c r="L43252" s="172"/>
    </row>
    <row r="43253" spans="7:12" x14ac:dyDescent="0.15">
      <c r="G43253"/>
      <c r="H43253"/>
      <c r="I43253"/>
      <c r="J43253"/>
      <c r="K43253"/>
      <c r="L43253" s="172"/>
    </row>
    <row r="43254" spans="7:12" x14ac:dyDescent="0.15">
      <c r="G43254"/>
      <c r="H43254"/>
      <c r="I43254"/>
      <c r="J43254"/>
      <c r="K43254"/>
      <c r="L43254" s="172"/>
    </row>
    <row r="43255" spans="7:12" x14ac:dyDescent="0.15">
      <c r="G43255"/>
      <c r="H43255"/>
      <c r="I43255"/>
      <c r="J43255"/>
      <c r="K43255"/>
      <c r="L43255" s="172"/>
    </row>
    <row r="43256" spans="7:12" x14ac:dyDescent="0.15">
      <c r="G43256"/>
      <c r="H43256"/>
      <c r="I43256"/>
      <c r="J43256"/>
      <c r="K43256"/>
      <c r="L43256" s="172"/>
    </row>
    <row r="43257" spans="7:12" x14ac:dyDescent="0.15">
      <c r="G43257"/>
      <c r="H43257"/>
      <c r="I43257"/>
      <c r="J43257"/>
      <c r="K43257"/>
      <c r="L43257" s="172"/>
    </row>
    <row r="43258" spans="7:12" x14ac:dyDescent="0.15">
      <c r="G43258"/>
      <c r="H43258"/>
      <c r="I43258"/>
      <c r="J43258"/>
      <c r="K43258"/>
      <c r="L43258" s="172"/>
    </row>
    <row r="43259" spans="7:12" x14ac:dyDescent="0.15">
      <c r="G43259"/>
      <c r="H43259"/>
      <c r="I43259"/>
      <c r="J43259"/>
      <c r="K43259"/>
      <c r="L43259" s="172"/>
    </row>
    <row r="43260" spans="7:12" x14ac:dyDescent="0.15">
      <c r="G43260"/>
      <c r="H43260"/>
      <c r="I43260"/>
      <c r="J43260"/>
      <c r="K43260"/>
      <c r="L43260" s="172"/>
    </row>
    <row r="43261" spans="7:12" x14ac:dyDescent="0.15">
      <c r="G43261"/>
      <c r="H43261"/>
      <c r="I43261"/>
      <c r="J43261"/>
      <c r="K43261"/>
      <c r="L43261" s="172"/>
    </row>
    <row r="43262" spans="7:12" x14ac:dyDescent="0.15">
      <c r="G43262"/>
      <c r="H43262"/>
      <c r="I43262"/>
      <c r="J43262"/>
      <c r="K43262"/>
      <c r="L43262" s="172"/>
    </row>
    <row r="43263" spans="7:12" x14ac:dyDescent="0.15">
      <c r="G43263"/>
      <c r="H43263"/>
      <c r="I43263"/>
      <c r="J43263"/>
      <c r="K43263"/>
      <c r="L43263" s="172"/>
    </row>
    <row r="43264" spans="7:12" x14ac:dyDescent="0.15">
      <c r="G43264"/>
      <c r="H43264"/>
      <c r="I43264"/>
      <c r="J43264"/>
      <c r="K43264"/>
      <c r="L43264" s="172"/>
    </row>
    <row r="43265" spans="7:12" x14ac:dyDescent="0.15">
      <c r="G43265"/>
      <c r="H43265"/>
      <c r="I43265"/>
      <c r="J43265"/>
      <c r="K43265"/>
      <c r="L43265" s="172"/>
    </row>
    <row r="43266" spans="7:12" x14ac:dyDescent="0.15">
      <c r="G43266"/>
      <c r="H43266"/>
      <c r="I43266"/>
      <c r="J43266"/>
      <c r="K43266"/>
      <c r="L43266" s="172"/>
    </row>
    <row r="43267" spans="7:12" x14ac:dyDescent="0.15">
      <c r="G43267"/>
      <c r="H43267"/>
      <c r="I43267"/>
      <c r="J43267"/>
      <c r="K43267"/>
      <c r="L43267" s="172"/>
    </row>
    <row r="43268" spans="7:12" x14ac:dyDescent="0.15">
      <c r="G43268"/>
      <c r="H43268"/>
      <c r="I43268"/>
      <c r="J43268"/>
      <c r="K43268"/>
      <c r="L43268" s="172"/>
    </row>
    <row r="43269" spans="7:12" x14ac:dyDescent="0.15">
      <c r="G43269"/>
      <c r="H43269"/>
      <c r="I43269"/>
      <c r="J43269"/>
      <c r="K43269"/>
      <c r="L43269" s="172"/>
    </row>
    <row r="43270" spans="7:12" x14ac:dyDescent="0.15">
      <c r="G43270"/>
      <c r="H43270"/>
      <c r="I43270"/>
      <c r="J43270"/>
      <c r="K43270"/>
      <c r="L43270" s="172"/>
    </row>
    <row r="43271" spans="7:12" x14ac:dyDescent="0.15">
      <c r="G43271"/>
      <c r="H43271"/>
      <c r="I43271"/>
      <c r="J43271"/>
      <c r="K43271"/>
      <c r="L43271" s="172"/>
    </row>
    <row r="43272" spans="7:12" x14ac:dyDescent="0.15">
      <c r="G43272"/>
      <c r="H43272"/>
      <c r="I43272"/>
      <c r="J43272"/>
      <c r="K43272"/>
      <c r="L43272" s="172"/>
    </row>
    <row r="43273" spans="7:12" x14ac:dyDescent="0.15">
      <c r="G43273"/>
      <c r="H43273"/>
      <c r="I43273"/>
      <c r="J43273"/>
      <c r="K43273"/>
      <c r="L43273" s="172"/>
    </row>
    <row r="43274" spans="7:12" x14ac:dyDescent="0.15">
      <c r="G43274"/>
      <c r="H43274"/>
      <c r="I43274"/>
      <c r="J43274"/>
      <c r="K43274"/>
      <c r="L43274" s="172"/>
    </row>
    <row r="43275" spans="7:12" x14ac:dyDescent="0.15">
      <c r="G43275"/>
      <c r="H43275"/>
      <c r="I43275"/>
      <c r="J43275"/>
      <c r="K43275"/>
      <c r="L43275" s="172"/>
    </row>
    <row r="43276" spans="7:12" x14ac:dyDescent="0.15">
      <c r="G43276"/>
      <c r="H43276"/>
      <c r="I43276"/>
      <c r="J43276"/>
      <c r="K43276"/>
      <c r="L43276" s="172"/>
    </row>
    <row r="43277" spans="7:12" x14ac:dyDescent="0.15">
      <c r="G43277"/>
      <c r="H43277"/>
      <c r="I43277"/>
      <c r="J43277"/>
      <c r="K43277"/>
      <c r="L43277" s="172"/>
    </row>
    <row r="43278" spans="7:12" x14ac:dyDescent="0.15">
      <c r="G43278"/>
      <c r="H43278"/>
      <c r="I43278"/>
      <c r="J43278"/>
      <c r="K43278"/>
      <c r="L43278" s="172"/>
    </row>
    <row r="43279" spans="7:12" x14ac:dyDescent="0.15">
      <c r="G43279"/>
      <c r="H43279"/>
      <c r="I43279"/>
      <c r="J43279"/>
      <c r="K43279"/>
      <c r="L43279" s="172"/>
    </row>
    <row r="43280" spans="7:12" x14ac:dyDescent="0.15">
      <c r="G43280"/>
      <c r="H43280"/>
      <c r="I43280"/>
      <c r="J43280"/>
      <c r="K43280"/>
      <c r="L43280" s="172"/>
    </row>
    <row r="43281" spans="7:12" x14ac:dyDescent="0.15">
      <c r="G43281"/>
      <c r="H43281"/>
      <c r="I43281"/>
      <c r="J43281"/>
      <c r="K43281"/>
      <c r="L43281" s="172"/>
    </row>
    <row r="43282" spans="7:12" x14ac:dyDescent="0.15">
      <c r="G43282"/>
      <c r="H43282"/>
      <c r="I43282"/>
      <c r="J43282"/>
      <c r="K43282"/>
      <c r="L43282" s="172"/>
    </row>
    <row r="43283" spans="7:12" x14ac:dyDescent="0.15">
      <c r="G43283"/>
      <c r="H43283"/>
      <c r="I43283"/>
      <c r="J43283"/>
      <c r="K43283"/>
      <c r="L43283" s="172"/>
    </row>
    <row r="43284" spans="7:12" x14ac:dyDescent="0.15">
      <c r="G43284"/>
      <c r="H43284"/>
      <c r="I43284"/>
      <c r="J43284"/>
      <c r="K43284"/>
      <c r="L43284" s="172"/>
    </row>
    <row r="43285" spans="7:12" x14ac:dyDescent="0.15">
      <c r="G43285"/>
      <c r="H43285"/>
      <c r="I43285"/>
      <c r="J43285"/>
      <c r="K43285"/>
      <c r="L43285" s="172"/>
    </row>
    <row r="43286" spans="7:12" x14ac:dyDescent="0.15">
      <c r="G43286"/>
      <c r="H43286"/>
      <c r="I43286"/>
      <c r="J43286"/>
      <c r="K43286"/>
      <c r="L43286" s="172"/>
    </row>
    <row r="43287" spans="7:12" x14ac:dyDescent="0.15">
      <c r="G43287"/>
      <c r="H43287"/>
      <c r="I43287"/>
      <c r="J43287"/>
      <c r="K43287"/>
      <c r="L43287" s="172"/>
    </row>
    <row r="43288" spans="7:12" x14ac:dyDescent="0.15">
      <c r="G43288"/>
      <c r="H43288"/>
      <c r="I43288"/>
      <c r="J43288"/>
      <c r="K43288"/>
      <c r="L43288" s="172"/>
    </row>
    <row r="43289" spans="7:12" x14ac:dyDescent="0.15">
      <c r="G43289"/>
      <c r="H43289"/>
      <c r="I43289"/>
      <c r="J43289"/>
      <c r="K43289"/>
      <c r="L43289" s="172"/>
    </row>
    <row r="43290" spans="7:12" x14ac:dyDescent="0.15">
      <c r="G43290"/>
      <c r="H43290"/>
      <c r="I43290"/>
      <c r="J43290"/>
      <c r="K43290"/>
      <c r="L43290" s="172"/>
    </row>
    <row r="43291" spans="7:12" x14ac:dyDescent="0.15">
      <c r="G43291"/>
      <c r="H43291"/>
      <c r="I43291"/>
      <c r="J43291"/>
      <c r="K43291"/>
      <c r="L43291" s="172"/>
    </row>
    <row r="43292" spans="7:12" x14ac:dyDescent="0.15">
      <c r="G43292"/>
      <c r="H43292"/>
      <c r="I43292"/>
      <c r="J43292"/>
      <c r="K43292"/>
      <c r="L43292" s="172"/>
    </row>
    <row r="43293" spans="7:12" x14ac:dyDescent="0.15">
      <c r="G43293"/>
      <c r="H43293"/>
      <c r="I43293"/>
      <c r="J43293"/>
      <c r="K43293"/>
      <c r="L43293" s="172"/>
    </row>
    <row r="43294" spans="7:12" x14ac:dyDescent="0.15">
      <c r="G43294"/>
      <c r="H43294"/>
      <c r="I43294"/>
      <c r="J43294"/>
      <c r="K43294"/>
      <c r="L43294" s="172"/>
    </row>
    <row r="43295" spans="7:12" x14ac:dyDescent="0.15">
      <c r="G43295"/>
      <c r="H43295"/>
      <c r="I43295"/>
      <c r="J43295"/>
      <c r="K43295"/>
      <c r="L43295" s="172"/>
    </row>
    <row r="43296" spans="7:12" x14ac:dyDescent="0.15">
      <c r="G43296"/>
      <c r="H43296"/>
      <c r="I43296"/>
      <c r="J43296"/>
      <c r="K43296"/>
      <c r="L43296" s="172"/>
    </row>
    <row r="43297" spans="7:12" x14ac:dyDescent="0.15">
      <c r="G43297"/>
      <c r="H43297"/>
      <c r="I43297"/>
      <c r="J43297"/>
      <c r="K43297"/>
      <c r="L43297" s="172"/>
    </row>
    <row r="43298" spans="7:12" x14ac:dyDescent="0.15">
      <c r="G43298"/>
      <c r="H43298"/>
      <c r="I43298"/>
      <c r="J43298"/>
      <c r="K43298"/>
      <c r="L43298" s="172"/>
    </row>
    <row r="43299" spans="7:12" x14ac:dyDescent="0.15">
      <c r="G43299"/>
      <c r="H43299"/>
      <c r="I43299"/>
      <c r="J43299"/>
      <c r="K43299"/>
      <c r="L43299" s="172"/>
    </row>
    <row r="43300" spans="7:12" x14ac:dyDescent="0.15">
      <c r="G43300"/>
      <c r="H43300"/>
      <c r="I43300"/>
      <c r="J43300"/>
      <c r="K43300"/>
      <c r="L43300" s="172"/>
    </row>
    <row r="43301" spans="7:12" x14ac:dyDescent="0.15">
      <c r="G43301"/>
      <c r="H43301"/>
      <c r="I43301"/>
      <c r="J43301"/>
      <c r="K43301"/>
      <c r="L43301" s="172"/>
    </row>
    <row r="43302" spans="7:12" x14ac:dyDescent="0.15">
      <c r="G43302"/>
      <c r="H43302"/>
      <c r="I43302"/>
      <c r="J43302"/>
      <c r="K43302"/>
      <c r="L43302" s="172"/>
    </row>
    <row r="43303" spans="7:12" x14ac:dyDescent="0.15">
      <c r="G43303"/>
      <c r="H43303"/>
      <c r="I43303"/>
      <c r="J43303"/>
      <c r="K43303"/>
      <c r="L43303" s="172"/>
    </row>
    <row r="43304" spans="7:12" x14ac:dyDescent="0.15">
      <c r="G43304"/>
      <c r="H43304"/>
      <c r="I43304"/>
      <c r="J43304"/>
      <c r="K43304"/>
      <c r="L43304" s="172"/>
    </row>
    <row r="43305" spans="7:12" x14ac:dyDescent="0.15">
      <c r="G43305"/>
      <c r="H43305"/>
      <c r="I43305"/>
      <c r="J43305"/>
      <c r="K43305"/>
      <c r="L43305" s="172"/>
    </row>
    <row r="43306" spans="7:12" x14ac:dyDescent="0.15">
      <c r="G43306"/>
      <c r="H43306"/>
      <c r="I43306"/>
      <c r="J43306"/>
      <c r="K43306"/>
      <c r="L43306" s="172"/>
    </row>
    <row r="43307" spans="7:12" x14ac:dyDescent="0.15">
      <c r="G43307"/>
      <c r="H43307"/>
      <c r="I43307"/>
      <c r="J43307"/>
      <c r="K43307"/>
      <c r="L43307" s="172"/>
    </row>
    <row r="43308" spans="7:12" x14ac:dyDescent="0.15">
      <c r="G43308"/>
      <c r="H43308"/>
      <c r="I43308"/>
      <c r="J43308"/>
      <c r="K43308"/>
      <c r="L43308" s="172"/>
    </row>
    <row r="43309" spans="7:12" x14ac:dyDescent="0.15">
      <c r="G43309"/>
      <c r="H43309"/>
      <c r="I43309"/>
      <c r="J43309"/>
      <c r="K43309"/>
      <c r="L43309" s="172"/>
    </row>
    <row r="43310" spans="7:12" x14ac:dyDescent="0.15">
      <c r="G43310"/>
      <c r="H43310"/>
      <c r="I43310"/>
      <c r="J43310"/>
      <c r="K43310"/>
      <c r="L43310" s="172"/>
    </row>
    <row r="43311" spans="7:12" x14ac:dyDescent="0.15">
      <c r="G43311"/>
      <c r="H43311"/>
      <c r="I43311"/>
      <c r="J43311"/>
      <c r="K43311"/>
      <c r="L43311" s="172"/>
    </row>
    <row r="43312" spans="7:12" x14ac:dyDescent="0.15">
      <c r="G43312"/>
      <c r="H43312"/>
      <c r="I43312"/>
      <c r="J43312"/>
      <c r="K43312"/>
      <c r="L43312" s="172"/>
    </row>
    <row r="43313" spans="7:12" x14ac:dyDescent="0.15">
      <c r="G43313"/>
      <c r="H43313"/>
      <c r="I43313"/>
      <c r="J43313"/>
      <c r="K43313"/>
      <c r="L43313" s="172"/>
    </row>
    <row r="43314" spans="7:12" x14ac:dyDescent="0.15">
      <c r="G43314"/>
      <c r="H43314"/>
      <c r="I43314"/>
      <c r="J43314"/>
      <c r="K43314"/>
      <c r="L43314" s="172"/>
    </row>
    <row r="43315" spans="7:12" x14ac:dyDescent="0.15">
      <c r="G43315"/>
      <c r="H43315"/>
      <c r="I43315"/>
      <c r="J43315"/>
      <c r="K43315"/>
      <c r="L43315" s="172"/>
    </row>
    <row r="43316" spans="7:12" x14ac:dyDescent="0.15">
      <c r="G43316"/>
      <c r="H43316"/>
      <c r="I43316"/>
      <c r="J43316"/>
      <c r="K43316"/>
      <c r="L43316" s="172"/>
    </row>
    <row r="43317" spans="7:12" x14ac:dyDescent="0.15">
      <c r="G43317"/>
      <c r="H43317"/>
      <c r="I43317"/>
      <c r="J43317"/>
      <c r="K43317"/>
      <c r="L43317" s="172"/>
    </row>
    <row r="43318" spans="7:12" x14ac:dyDescent="0.15">
      <c r="G43318"/>
      <c r="H43318"/>
      <c r="I43318"/>
      <c r="J43318"/>
      <c r="K43318"/>
      <c r="L43318" s="172"/>
    </row>
    <row r="43319" spans="7:12" x14ac:dyDescent="0.15">
      <c r="G43319"/>
      <c r="H43319"/>
      <c r="I43319"/>
      <c r="J43319"/>
      <c r="K43319"/>
      <c r="L43319" s="172"/>
    </row>
    <row r="43320" spans="7:12" x14ac:dyDescent="0.15">
      <c r="G43320"/>
      <c r="H43320"/>
      <c r="I43320"/>
      <c r="J43320"/>
      <c r="K43320"/>
      <c r="L43320" s="172"/>
    </row>
    <row r="43321" spans="7:12" x14ac:dyDescent="0.15">
      <c r="G43321"/>
      <c r="H43321"/>
      <c r="I43321"/>
      <c r="J43321"/>
      <c r="K43321"/>
      <c r="L43321" s="172"/>
    </row>
    <row r="43322" spans="7:12" x14ac:dyDescent="0.15">
      <c r="G43322"/>
      <c r="H43322"/>
      <c r="I43322"/>
      <c r="J43322"/>
      <c r="K43322"/>
      <c r="L43322" s="172"/>
    </row>
    <row r="43323" spans="7:12" x14ac:dyDescent="0.15">
      <c r="G43323"/>
      <c r="H43323"/>
      <c r="I43323"/>
      <c r="J43323"/>
      <c r="K43323"/>
      <c r="L43323" s="172"/>
    </row>
    <row r="43324" spans="7:12" x14ac:dyDescent="0.15">
      <c r="G43324"/>
      <c r="H43324"/>
      <c r="I43324"/>
      <c r="J43324"/>
      <c r="K43324"/>
      <c r="L43324" s="172"/>
    </row>
    <row r="43325" spans="7:12" x14ac:dyDescent="0.15">
      <c r="G43325"/>
      <c r="H43325"/>
      <c r="I43325"/>
      <c r="J43325"/>
      <c r="K43325"/>
      <c r="L43325" s="172"/>
    </row>
    <row r="43326" spans="7:12" x14ac:dyDescent="0.15">
      <c r="G43326"/>
      <c r="H43326"/>
      <c r="I43326"/>
      <c r="J43326"/>
      <c r="K43326"/>
      <c r="L43326" s="172"/>
    </row>
    <row r="43327" spans="7:12" x14ac:dyDescent="0.15">
      <c r="G43327"/>
      <c r="H43327"/>
      <c r="I43327"/>
      <c r="J43327"/>
      <c r="K43327"/>
      <c r="L43327" s="172"/>
    </row>
    <row r="43328" spans="7:12" x14ac:dyDescent="0.15">
      <c r="G43328"/>
      <c r="H43328"/>
      <c r="I43328"/>
      <c r="J43328"/>
      <c r="K43328"/>
      <c r="L43328" s="172"/>
    </row>
    <row r="43329" spans="7:12" x14ac:dyDescent="0.15">
      <c r="G43329"/>
      <c r="H43329"/>
      <c r="I43329"/>
      <c r="J43329"/>
      <c r="K43329"/>
      <c r="L43329" s="172"/>
    </row>
    <row r="43330" spans="7:12" x14ac:dyDescent="0.15">
      <c r="G43330"/>
      <c r="H43330"/>
      <c r="I43330"/>
      <c r="J43330"/>
      <c r="K43330"/>
      <c r="L43330" s="172"/>
    </row>
    <row r="43331" spans="7:12" x14ac:dyDescent="0.15">
      <c r="G43331"/>
      <c r="H43331"/>
      <c r="I43331"/>
      <c r="J43331"/>
      <c r="K43331"/>
      <c r="L43331" s="172"/>
    </row>
    <row r="43332" spans="7:12" x14ac:dyDescent="0.15">
      <c r="G43332"/>
      <c r="H43332"/>
      <c r="I43332"/>
      <c r="J43332"/>
      <c r="K43332"/>
      <c r="L43332" s="172"/>
    </row>
    <row r="43333" spans="7:12" x14ac:dyDescent="0.15">
      <c r="G43333"/>
      <c r="H43333"/>
      <c r="I43333"/>
      <c r="J43333"/>
      <c r="K43333"/>
      <c r="L43333" s="172"/>
    </row>
    <row r="43334" spans="7:12" x14ac:dyDescent="0.15">
      <c r="G43334"/>
      <c r="H43334"/>
      <c r="I43334"/>
      <c r="J43334"/>
      <c r="K43334"/>
      <c r="L43334" s="172"/>
    </row>
    <row r="43335" spans="7:12" x14ac:dyDescent="0.15">
      <c r="G43335"/>
      <c r="H43335"/>
      <c r="I43335"/>
      <c r="J43335"/>
      <c r="K43335"/>
      <c r="L43335" s="172"/>
    </row>
    <row r="43336" spans="7:12" x14ac:dyDescent="0.15">
      <c r="G43336"/>
      <c r="H43336"/>
      <c r="I43336"/>
      <c r="J43336"/>
      <c r="K43336"/>
      <c r="L43336" s="172"/>
    </row>
    <row r="43337" spans="7:12" x14ac:dyDescent="0.15">
      <c r="G43337"/>
      <c r="H43337"/>
      <c r="I43337"/>
      <c r="J43337"/>
      <c r="K43337"/>
      <c r="L43337" s="172"/>
    </row>
    <row r="43338" spans="7:12" x14ac:dyDescent="0.15">
      <c r="G43338"/>
      <c r="H43338"/>
      <c r="I43338"/>
      <c r="J43338"/>
      <c r="K43338"/>
      <c r="L43338" s="172"/>
    </row>
    <row r="43339" spans="7:12" x14ac:dyDescent="0.15">
      <c r="G43339"/>
      <c r="H43339"/>
      <c r="I43339"/>
      <c r="J43339"/>
      <c r="K43339"/>
      <c r="L43339" s="172"/>
    </row>
    <row r="43340" spans="7:12" x14ac:dyDescent="0.15">
      <c r="G43340"/>
      <c r="H43340"/>
      <c r="I43340"/>
      <c r="J43340"/>
      <c r="K43340"/>
      <c r="L43340" s="172"/>
    </row>
    <row r="43341" spans="7:12" x14ac:dyDescent="0.15">
      <c r="G43341"/>
      <c r="H43341"/>
      <c r="I43341"/>
      <c r="J43341"/>
      <c r="K43341"/>
      <c r="L43341" s="172"/>
    </row>
    <row r="43342" spans="7:12" x14ac:dyDescent="0.15">
      <c r="G43342"/>
      <c r="H43342"/>
      <c r="I43342"/>
      <c r="J43342"/>
      <c r="K43342"/>
      <c r="L43342" s="172"/>
    </row>
    <row r="43343" spans="7:12" x14ac:dyDescent="0.15">
      <c r="G43343"/>
      <c r="H43343"/>
      <c r="I43343"/>
      <c r="J43343"/>
      <c r="K43343"/>
      <c r="L43343" s="172"/>
    </row>
    <row r="43344" spans="7:12" x14ac:dyDescent="0.15">
      <c r="G43344"/>
      <c r="H43344"/>
      <c r="I43344"/>
      <c r="J43344"/>
      <c r="K43344"/>
      <c r="L43344" s="172"/>
    </row>
    <row r="43345" spans="7:12" x14ac:dyDescent="0.15">
      <c r="G43345"/>
      <c r="H43345"/>
      <c r="I43345"/>
      <c r="J43345"/>
      <c r="K43345"/>
      <c r="L43345" s="172"/>
    </row>
    <row r="43346" spans="7:12" x14ac:dyDescent="0.15">
      <c r="G43346"/>
      <c r="H43346"/>
      <c r="I43346"/>
      <c r="J43346"/>
      <c r="K43346"/>
      <c r="L43346" s="172"/>
    </row>
    <row r="43347" spans="7:12" x14ac:dyDescent="0.15">
      <c r="G43347"/>
      <c r="H43347"/>
      <c r="I43347"/>
      <c r="J43347"/>
      <c r="K43347"/>
      <c r="L43347" s="172"/>
    </row>
    <row r="43348" spans="7:12" x14ac:dyDescent="0.15">
      <c r="G43348"/>
      <c r="H43348"/>
      <c r="I43348"/>
      <c r="J43348"/>
      <c r="K43348"/>
      <c r="L43348" s="172"/>
    </row>
    <row r="43349" spans="7:12" x14ac:dyDescent="0.15">
      <c r="G43349"/>
      <c r="H43349"/>
      <c r="I43349"/>
      <c r="J43349"/>
      <c r="K43349"/>
      <c r="L43349" s="172"/>
    </row>
    <row r="43350" spans="7:12" x14ac:dyDescent="0.15">
      <c r="G43350"/>
      <c r="H43350"/>
      <c r="I43350"/>
      <c r="J43350"/>
      <c r="K43350"/>
      <c r="L43350" s="172"/>
    </row>
    <row r="43351" spans="7:12" x14ac:dyDescent="0.15">
      <c r="G43351"/>
      <c r="H43351"/>
      <c r="I43351"/>
      <c r="J43351"/>
      <c r="K43351"/>
      <c r="L43351" s="172"/>
    </row>
    <row r="43352" spans="7:12" x14ac:dyDescent="0.15">
      <c r="G43352"/>
      <c r="H43352"/>
      <c r="I43352"/>
      <c r="J43352"/>
      <c r="K43352"/>
      <c r="L43352" s="172"/>
    </row>
    <row r="43353" spans="7:12" x14ac:dyDescent="0.15">
      <c r="G43353"/>
      <c r="H43353"/>
      <c r="I43353"/>
      <c r="J43353"/>
      <c r="K43353"/>
      <c r="L43353" s="172"/>
    </row>
    <row r="43354" spans="7:12" x14ac:dyDescent="0.15">
      <c r="G43354"/>
      <c r="H43354"/>
      <c r="I43354"/>
      <c r="J43354"/>
      <c r="K43354"/>
      <c r="L43354" s="172"/>
    </row>
    <row r="43355" spans="7:12" x14ac:dyDescent="0.15">
      <c r="G43355"/>
      <c r="H43355"/>
      <c r="I43355"/>
      <c r="J43355"/>
      <c r="K43355"/>
      <c r="L43355" s="172"/>
    </row>
    <row r="43356" spans="7:12" x14ac:dyDescent="0.15">
      <c r="G43356"/>
      <c r="H43356"/>
      <c r="I43356"/>
      <c r="J43356"/>
      <c r="K43356"/>
      <c r="L43356" s="172"/>
    </row>
    <row r="43357" spans="7:12" x14ac:dyDescent="0.15">
      <c r="G43357"/>
      <c r="H43357"/>
      <c r="I43357"/>
      <c r="J43357"/>
      <c r="K43357"/>
      <c r="L43357" s="172"/>
    </row>
    <row r="43358" spans="7:12" x14ac:dyDescent="0.15">
      <c r="G43358"/>
      <c r="H43358"/>
      <c r="I43358"/>
      <c r="J43358"/>
      <c r="K43358"/>
      <c r="L43358" s="172"/>
    </row>
    <row r="43359" spans="7:12" x14ac:dyDescent="0.15">
      <c r="G43359"/>
      <c r="H43359"/>
      <c r="I43359"/>
      <c r="J43359"/>
      <c r="K43359"/>
      <c r="L43359" s="172"/>
    </row>
    <row r="43360" spans="7:12" x14ac:dyDescent="0.15">
      <c r="G43360"/>
      <c r="H43360"/>
      <c r="I43360"/>
      <c r="J43360"/>
      <c r="K43360"/>
      <c r="L43360" s="172"/>
    </row>
    <row r="43361" spans="7:12" x14ac:dyDescent="0.15">
      <c r="G43361"/>
      <c r="H43361"/>
      <c r="I43361"/>
      <c r="J43361"/>
      <c r="K43361"/>
      <c r="L43361" s="172"/>
    </row>
    <row r="43362" spans="7:12" x14ac:dyDescent="0.15">
      <c r="G43362"/>
      <c r="H43362"/>
      <c r="I43362"/>
      <c r="J43362"/>
      <c r="K43362"/>
      <c r="L43362" s="172"/>
    </row>
    <row r="43363" spans="7:12" x14ac:dyDescent="0.15">
      <c r="G43363"/>
      <c r="H43363"/>
      <c r="I43363"/>
      <c r="J43363"/>
      <c r="K43363"/>
      <c r="L43363" s="172"/>
    </row>
    <row r="43364" spans="7:12" x14ac:dyDescent="0.15">
      <c r="G43364"/>
      <c r="H43364"/>
      <c r="I43364"/>
      <c r="J43364"/>
      <c r="K43364"/>
      <c r="L43364" s="172"/>
    </row>
    <row r="43365" spans="7:12" x14ac:dyDescent="0.15">
      <c r="G43365"/>
      <c r="H43365"/>
      <c r="I43365"/>
      <c r="J43365"/>
      <c r="K43365"/>
      <c r="L43365" s="172"/>
    </row>
    <row r="43366" spans="7:12" x14ac:dyDescent="0.15">
      <c r="G43366"/>
      <c r="H43366"/>
      <c r="I43366"/>
      <c r="J43366"/>
      <c r="K43366"/>
      <c r="L43366" s="172"/>
    </row>
    <row r="43367" spans="7:12" x14ac:dyDescent="0.15">
      <c r="G43367"/>
      <c r="H43367"/>
      <c r="I43367"/>
      <c r="J43367"/>
      <c r="K43367"/>
      <c r="L43367" s="172"/>
    </row>
    <row r="43368" spans="7:12" x14ac:dyDescent="0.15">
      <c r="G43368"/>
      <c r="H43368"/>
      <c r="I43368"/>
      <c r="J43368"/>
      <c r="K43368"/>
      <c r="L43368" s="172"/>
    </row>
    <row r="43369" spans="7:12" x14ac:dyDescent="0.15">
      <c r="G43369"/>
      <c r="H43369"/>
      <c r="I43369"/>
      <c r="J43369"/>
      <c r="K43369"/>
      <c r="L43369" s="172"/>
    </row>
    <row r="43370" spans="7:12" x14ac:dyDescent="0.15">
      <c r="G43370"/>
      <c r="H43370"/>
      <c r="I43370"/>
      <c r="J43370"/>
      <c r="K43370"/>
      <c r="L43370" s="172"/>
    </row>
    <row r="43371" spans="7:12" x14ac:dyDescent="0.15">
      <c r="G43371"/>
      <c r="H43371"/>
      <c r="I43371"/>
      <c r="J43371"/>
      <c r="K43371"/>
      <c r="L43371" s="172"/>
    </row>
    <row r="43372" spans="7:12" x14ac:dyDescent="0.15">
      <c r="G43372"/>
      <c r="H43372"/>
      <c r="I43372"/>
      <c r="J43372"/>
      <c r="K43372"/>
      <c r="L43372" s="172"/>
    </row>
    <row r="43373" spans="7:12" x14ac:dyDescent="0.15">
      <c r="G43373"/>
      <c r="H43373"/>
      <c r="I43373"/>
      <c r="J43373"/>
      <c r="K43373"/>
      <c r="L43373" s="172"/>
    </row>
    <row r="43374" spans="7:12" x14ac:dyDescent="0.15">
      <c r="G43374"/>
      <c r="H43374"/>
      <c r="I43374"/>
      <c r="J43374"/>
      <c r="K43374"/>
      <c r="L43374" s="172"/>
    </row>
    <row r="43375" spans="7:12" x14ac:dyDescent="0.15">
      <c r="G43375"/>
      <c r="H43375"/>
      <c r="I43375"/>
      <c r="J43375"/>
      <c r="K43375"/>
      <c r="L43375" s="172"/>
    </row>
    <row r="43376" spans="7:12" x14ac:dyDescent="0.15">
      <c r="G43376"/>
      <c r="H43376"/>
      <c r="I43376"/>
      <c r="J43376"/>
      <c r="K43376"/>
      <c r="L43376" s="172"/>
    </row>
    <row r="43377" spans="7:12" x14ac:dyDescent="0.15">
      <c r="G43377"/>
      <c r="H43377"/>
      <c r="I43377"/>
      <c r="J43377"/>
      <c r="K43377"/>
      <c r="L43377" s="172"/>
    </row>
    <row r="43378" spans="7:12" x14ac:dyDescent="0.15">
      <c r="G43378"/>
      <c r="H43378"/>
      <c r="I43378"/>
      <c r="J43378"/>
      <c r="K43378"/>
      <c r="L43378" s="172"/>
    </row>
    <row r="43379" spans="7:12" x14ac:dyDescent="0.15">
      <c r="G43379"/>
      <c r="H43379"/>
      <c r="I43379"/>
      <c r="J43379"/>
      <c r="K43379"/>
      <c r="L43379" s="172"/>
    </row>
    <row r="43380" spans="7:12" x14ac:dyDescent="0.15">
      <c r="G43380"/>
      <c r="H43380"/>
      <c r="I43380"/>
      <c r="J43380"/>
      <c r="K43380"/>
      <c r="L43380" s="172"/>
    </row>
    <row r="43381" spans="7:12" x14ac:dyDescent="0.15">
      <c r="G43381"/>
      <c r="H43381"/>
      <c r="I43381"/>
      <c r="J43381"/>
      <c r="K43381"/>
      <c r="L43381" s="172"/>
    </row>
    <row r="43382" spans="7:12" x14ac:dyDescent="0.15">
      <c r="G43382"/>
      <c r="H43382"/>
      <c r="I43382"/>
      <c r="J43382"/>
      <c r="K43382"/>
      <c r="L43382" s="172"/>
    </row>
    <row r="43383" spans="7:12" x14ac:dyDescent="0.15">
      <c r="G43383"/>
      <c r="H43383"/>
      <c r="I43383"/>
      <c r="J43383"/>
      <c r="K43383"/>
      <c r="L43383" s="172"/>
    </row>
    <row r="43384" spans="7:12" x14ac:dyDescent="0.15">
      <c r="G43384"/>
      <c r="H43384"/>
      <c r="I43384"/>
      <c r="J43384"/>
      <c r="K43384"/>
      <c r="L43384" s="172"/>
    </row>
    <row r="43385" spans="7:12" x14ac:dyDescent="0.15">
      <c r="G43385"/>
      <c r="H43385"/>
      <c r="I43385"/>
      <c r="J43385"/>
      <c r="K43385"/>
      <c r="L43385" s="172"/>
    </row>
    <row r="43386" spans="7:12" x14ac:dyDescent="0.15">
      <c r="G43386"/>
      <c r="H43386"/>
      <c r="I43386"/>
      <c r="J43386"/>
      <c r="K43386"/>
      <c r="L43386" s="172"/>
    </row>
    <row r="43387" spans="7:12" x14ac:dyDescent="0.15">
      <c r="G43387"/>
      <c r="H43387"/>
      <c r="I43387"/>
      <c r="J43387"/>
      <c r="K43387"/>
      <c r="L43387" s="172"/>
    </row>
    <row r="43388" spans="7:12" x14ac:dyDescent="0.15">
      <c r="G43388"/>
      <c r="H43388"/>
      <c r="I43388"/>
      <c r="J43388"/>
      <c r="K43388"/>
      <c r="L43388" s="172"/>
    </row>
    <row r="43389" spans="7:12" x14ac:dyDescent="0.15">
      <c r="G43389"/>
      <c r="H43389"/>
      <c r="I43389"/>
      <c r="J43389"/>
      <c r="K43389"/>
      <c r="L43389" s="172"/>
    </row>
    <row r="43390" spans="7:12" x14ac:dyDescent="0.15">
      <c r="G43390"/>
      <c r="H43390"/>
      <c r="I43390"/>
      <c r="J43390"/>
      <c r="K43390"/>
      <c r="L43390" s="172"/>
    </row>
    <row r="43391" spans="7:12" x14ac:dyDescent="0.15">
      <c r="G43391"/>
      <c r="H43391"/>
      <c r="I43391"/>
      <c r="J43391"/>
      <c r="K43391"/>
      <c r="L43391" s="172"/>
    </row>
    <row r="43392" spans="7:12" x14ac:dyDescent="0.15">
      <c r="G43392"/>
      <c r="H43392"/>
      <c r="I43392"/>
      <c r="J43392"/>
      <c r="K43392"/>
      <c r="L43392" s="172"/>
    </row>
    <row r="43393" spans="7:12" x14ac:dyDescent="0.15">
      <c r="G43393"/>
      <c r="H43393"/>
      <c r="I43393"/>
      <c r="J43393"/>
      <c r="K43393"/>
      <c r="L43393" s="172"/>
    </row>
    <row r="43394" spans="7:12" x14ac:dyDescent="0.15">
      <c r="G43394"/>
      <c r="H43394"/>
      <c r="I43394"/>
      <c r="J43394"/>
      <c r="K43394"/>
      <c r="L43394" s="172"/>
    </row>
    <row r="43395" spans="7:12" x14ac:dyDescent="0.15">
      <c r="G43395"/>
      <c r="H43395"/>
      <c r="I43395"/>
      <c r="J43395"/>
      <c r="K43395"/>
      <c r="L43395" s="172"/>
    </row>
    <row r="43396" spans="7:12" x14ac:dyDescent="0.15">
      <c r="G43396"/>
      <c r="H43396"/>
      <c r="I43396"/>
      <c r="J43396"/>
      <c r="K43396"/>
      <c r="L43396" s="172"/>
    </row>
    <row r="43397" spans="7:12" x14ac:dyDescent="0.15">
      <c r="G43397"/>
      <c r="H43397"/>
      <c r="I43397"/>
      <c r="J43397"/>
      <c r="K43397"/>
      <c r="L43397" s="172"/>
    </row>
    <row r="43398" spans="7:12" x14ac:dyDescent="0.15">
      <c r="G43398"/>
      <c r="H43398"/>
      <c r="I43398"/>
      <c r="J43398"/>
      <c r="K43398"/>
      <c r="L43398" s="172"/>
    </row>
    <row r="43399" spans="7:12" x14ac:dyDescent="0.15">
      <c r="G43399"/>
      <c r="H43399"/>
      <c r="I43399"/>
      <c r="J43399"/>
      <c r="K43399"/>
      <c r="L43399" s="172"/>
    </row>
    <row r="43400" spans="7:12" x14ac:dyDescent="0.15">
      <c r="G43400"/>
      <c r="H43400"/>
      <c r="I43400"/>
      <c r="J43400"/>
      <c r="K43400"/>
      <c r="L43400" s="172"/>
    </row>
    <row r="43401" spans="7:12" x14ac:dyDescent="0.15">
      <c r="G43401"/>
      <c r="H43401"/>
      <c r="I43401"/>
      <c r="J43401"/>
      <c r="K43401"/>
      <c r="L43401" s="172"/>
    </row>
    <row r="43402" spans="7:12" x14ac:dyDescent="0.15">
      <c r="G43402"/>
      <c r="H43402"/>
      <c r="I43402"/>
      <c r="J43402"/>
      <c r="K43402"/>
      <c r="L43402" s="172"/>
    </row>
    <row r="43403" spans="7:12" x14ac:dyDescent="0.15">
      <c r="G43403"/>
      <c r="H43403"/>
      <c r="I43403"/>
      <c r="J43403"/>
      <c r="K43403"/>
      <c r="L43403" s="172"/>
    </row>
    <row r="43404" spans="7:12" x14ac:dyDescent="0.15">
      <c r="G43404"/>
      <c r="H43404"/>
      <c r="I43404"/>
      <c r="J43404"/>
      <c r="K43404"/>
      <c r="L43404" s="172"/>
    </row>
    <row r="43405" spans="7:12" x14ac:dyDescent="0.15">
      <c r="G43405"/>
      <c r="H43405"/>
      <c r="I43405"/>
      <c r="J43405"/>
      <c r="K43405"/>
      <c r="L43405" s="172"/>
    </row>
    <row r="43406" spans="7:12" x14ac:dyDescent="0.15">
      <c r="G43406"/>
      <c r="H43406"/>
      <c r="I43406"/>
      <c r="J43406"/>
      <c r="K43406"/>
      <c r="L43406" s="172"/>
    </row>
    <row r="43407" spans="7:12" x14ac:dyDescent="0.15">
      <c r="G43407"/>
      <c r="H43407"/>
      <c r="I43407"/>
      <c r="J43407"/>
      <c r="K43407"/>
      <c r="L43407" s="172"/>
    </row>
    <row r="43408" spans="7:12" x14ac:dyDescent="0.15">
      <c r="G43408"/>
      <c r="H43408"/>
      <c r="I43408"/>
      <c r="J43408"/>
      <c r="K43408"/>
      <c r="L43408" s="172"/>
    </row>
    <row r="43409" spans="7:12" x14ac:dyDescent="0.15">
      <c r="G43409"/>
      <c r="H43409"/>
      <c r="I43409"/>
      <c r="J43409"/>
      <c r="K43409"/>
      <c r="L43409" s="172"/>
    </row>
    <row r="43410" spans="7:12" x14ac:dyDescent="0.15">
      <c r="G43410"/>
      <c r="H43410"/>
      <c r="I43410"/>
      <c r="J43410"/>
      <c r="K43410"/>
      <c r="L43410" s="172"/>
    </row>
    <row r="43411" spans="7:12" x14ac:dyDescent="0.15">
      <c r="G43411"/>
      <c r="H43411"/>
      <c r="I43411"/>
      <c r="J43411"/>
      <c r="K43411"/>
      <c r="L43411" s="172"/>
    </row>
    <row r="43412" spans="7:12" x14ac:dyDescent="0.15">
      <c r="G43412"/>
      <c r="H43412"/>
      <c r="I43412"/>
      <c r="J43412"/>
      <c r="K43412"/>
      <c r="L43412" s="172"/>
    </row>
    <row r="43413" spans="7:12" x14ac:dyDescent="0.15">
      <c r="G43413"/>
      <c r="H43413"/>
      <c r="I43413"/>
      <c r="J43413"/>
      <c r="K43413"/>
      <c r="L43413" s="172"/>
    </row>
    <row r="43414" spans="7:12" x14ac:dyDescent="0.15">
      <c r="G43414"/>
      <c r="H43414"/>
      <c r="I43414"/>
      <c r="J43414"/>
      <c r="K43414"/>
      <c r="L43414" s="172"/>
    </row>
    <row r="43415" spans="7:12" x14ac:dyDescent="0.15">
      <c r="G43415"/>
      <c r="H43415"/>
      <c r="I43415"/>
      <c r="J43415"/>
      <c r="K43415"/>
      <c r="L43415" s="172"/>
    </row>
    <row r="43416" spans="7:12" x14ac:dyDescent="0.15">
      <c r="G43416"/>
      <c r="H43416"/>
      <c r="I43416"/>
      <c r="J43416"/>
      <c r="K43416"/>
      <c r="L43416" s="172"/>
    </row>
    <row r="43417" spans="7:12" x14ac:dyDescent="0.15">
      <c r="G43417"/>
      <c r="H43417"/>
      <c r="I43417"/>
      <c r="J43417"/>
      <c r="K43417"/>
      <c r="L43417" s="172"/>
    </row>
    <row r="43418" spans="7:12" x14ac:dyDescent="0.15">
      <c r="G43418"/>
      <c r="H43418"/>
      <c r="I43418"/>
      <c r="J43418"/>
      <c r="K43418"/>
      <c r="L43418" s="172"/>
    </row>
    <row r="43419" spans="7:12" x14ac:dyDescent="0.15">
      <c r="G43419"/>
      <c r="H43419"/>
      <c r="I43419"/>
      <c r="J43419"/>
      <c r="K43419"/>
      <c r="L43419" s="172"/>
    </row>
    <row r="43420" spans="7:12" x14ac:dyDescent="0.15">
      <c r="G43420"/>
      <c r="H43420"/>
      <c r="I43420"/>
      <c r="J43420"/>
      <c r="K43420"/>
      <c r="L43420" s="172"/>
    </row>
    <row r="43421" spans="7:12" x14ac:dyDescent="0.15">
      <c r="G43421"/>
      <c r="H43421"/>
      <c r="I43421"/>
      <c r="J43421"/>
      <c r="K43421"/>
      <c r="L43421" s="172"/>
    </row>
    <row r="43422" spans="7:12" x14ac:dyDescent="0.15">
      <c r="G43422"/>
      <c r="H43422"/>
      <c r="I43422"/>
      <c r="J43422"/>
      <c r="K43422"/>
      <c r="L43422" s="172"/>
    </row>
    <row r="43423" spans="7:12" x14ac:dyDescent="0.15">
      <c r="G43423"/>
      <c r="H43423"/>
      <c r="I43423"/>
      <c r="J43423"/>
      <c r="K43423"/>
      <c r="L43423" s="172"/>
    </row>
    <row r="43424" spans="7:12" x14ac:dyDescent="0.15">
      <c r="G43424"/>
      <c r="H43424"/>
      <c r="I43424"/>
      <c r="J43424"/>
      <c r="K43424"/>
      <c r="L43424" s="172"/>
    </row>
    <row r="43425" spans="7:12" x14ac:dyDescent="0.15">
      <c r="G43425"/>
      <c r="H43425"/>
      <c r="I43425"/>
      <c r="J43425"/>
      <c r="K43425"/>
      <c r="L43425" s="172"/>
    </row>
    <row r="43426" spans="7:12" x14ac:dyDescent="0.15">
      <c r="G43426"/>
      <c r="H43426"/>
      <c r="I43426"/>
      <c r="J43426"/>
      <c r="K43426"/>
      <c r="L43426" s="172"/>
    </row>
    <row r="43427" spans="7:12" x14ac:dyDescent="0.15">
      <c r="G43427"/>
      <c r="H43427"/>
      <c r="I43427"/>
      <c r="J43427"/>
      <c r="K43427"/>
      <c r="L43427" s="172"/>
    </row>
    <row r="43428" spans="7:12" x14ac:dyDescent="0.15">
      <c r="G43428"/>
      <c r="H43428"/>
      <c r="I43428"/>
      <c r="J43428"/>
      <c r="K43428"/>
      <c r="L43428" s="172"/>
    </row>
    <row r="43429" spans="7:12" x14ac:dyDescent="0.15">
      <c r="G43429"/>
      <c r="H43429"/>
      <c r="I43429"/>
      <c r="J43429"/>
      <c r="K43429"/>
      <c r="L43429" s="172"/>
    </row>
    <row r="43430" spans="7:12" x14ac:dyDescent="0.15">
      <c r="G43430"/>
      <c r="H43430"/>
      <c r="I43430"/>
      <c r="J43430"/>
      <c r="K43430"/>
      <c r="L43430" s="172"/>
    </row>
    <row r="43431" spans="7:12" x14ac:dyDescent="0.15">
      <c r="G43431"/>
      <c r="H43431"/>
      <c r="I43431"/>
      <c r="J43431"/>
      <c r="K43431"/>
      <c r="L43431" s="172"/>
    </row>
    <row r="43432" spans="7:12" x14ac:dyDescent="0.15">
      <c r="G43432"/>
      <c r="H43432"/>
      <c r="I43432"/>
      <c r="J43432"/>
      <c r="K43432"/>
      <c r="L43432" s="172"/>
    </row>
    <row r="43433" spans="7:12" x14ac:dyDescent="0.15">
      <c r="G43433"/>
      <c r="H43433"/>
      <c r="I43433"/>
      <c r="J43433"/>
      <c r="K43433"/>
      <c r="L43433" s="172"/>
    </row>
    <row r="43434" spans="7:12" x14ac:dyDescent="0.15">
      <c r="G43434"/>
      <c r="H43434"/>
      <c r="I43434"/>
      <c r="J43434"/>
      <c r="K43434"/>
      <c r="L43434" s="172"/>
    </row>
    <row r="43435" spans="7:12" x14ac:dyDescent="0.15">
      <c r="G43435"/>
      <c r="H43435"/>
      <c r="I43435"/>
      <c r="J43435"/>
      <c r="K43435"/>
      <c r="L43435" s="172"/>
    </row>
    <row r="43436" spans="7:12" x14ac:dyDescent="0.15">
      <c r="G43436"/>
      <c r="H43436"/>
      <c r="I43436"/>
      <c r="J43436"/>
      <c r="K43436"/>
      <c r="L43436" s="172"/>
    </row>
    <row r="43437" spans="7:12" x14ac:dyDescent="0.15">
      <c r="G43437"/>
      <c r="H43437"/>
      <c r="I43437"/>
      <c r="J43437"/>
      <c r="K43437"/>
      <c r="L43437" s="172"/>
    </row>
    <row r="43438" spans="7:12" x14ac:dyDescent="0.15">
      <c r="G43438"/>
      <c r="H43438"/>
      <c r="I43438"/>
      <c r="J43438"/>
      <c r="K43438"/>
      <c r="L43438" s="172"/>
    </row>
    <row r="43439" spans="7:12" x14ac:dyDescent="0.15">
      <c r="G43439"/>
      <c r="H43439"/>
      <c r="I43439"/>
      <c r="J43439"/>
      <c r="K43439"/>
      <c r="L43439" s="172"/>
    </row>
    <row r="43440" spans="7:12" x14ac:dyDescent="0.15">
      <c r="G43440"/>
      <c r="H43440"/>
      <c r="I43440"/>
      <c r="J43440"/>
      <c r="K43440"/>
      <c r="L43440" s="172"/>
    </row>
    <row r="43441" spans="7:12" x14ac:dyDescent="0.15">
      <c r="G43441"/>
      <c r="H43441"/>
      <c r="I43441"/>
      <c r="J43441"/>
      <c r="K43441"/>
      <c r="L43441" s="172"/>
    </row>
    <row r="43442" spans="7:12" x14ac:dyDescent="0.15">
      <c r="G43442"/>
      <c r="H43442"/>
      <c r="I43442"/>
      <c r="J43442"/>
      <c r="K43442"/>
      <c r="L43442" s="172"/>
    </row>
    <row r="43443" spans="7:12" x14ac:dyDescent="0.15">
      <c r="G43443"/>
      <c r="H43443"/>
      <c r="I43443"/>
      <c r="J43443"/>
      <c r="K43443"/>
      <c r="L43443" s="172"/>
    </row>
    <row r="43444" spans="7:12" x14ac:dyDescent="0.15">
      <c r="G43444"/>
      <c r="H43444"/>
      <c r="I43444"/>
      <c r="J43444"/>
      <c r="K43444"/>
      <c r="L43444" s="172"/>
    </row>
    <row r="43445" spans="7:12" x14ac:dyDescent="0.15">
      <c r="G43445"/>
      <c r="H43445"/>
      <c r="I43445"/>
      <c r="J43445"/>
      <c r="K43445"/>
      <c r="L43445" s="172"/>
    </row>
    <row r="43446" spans="7:12" x14ac:dyDescent="0.15">
      <c r="G43446"/>
      <c r="H43446"/>
      <c r="I43446"/>
      <c r="J43446"/>
      <c r="K43446"/>
      <c r="L43446" s="172"/>
    </row>
    <row r="43447" spans="7:12" x14ac:dyDescent="0.15">
      <c r="G43447"/>
      <c r="H43447"/>
      <c r="I43447"/>
      <c r="J43447"/>
      <c r="K43447"/>
      <c r="L43447" s="172"/>
    </row>
    <row r="43448" spans="7:12" x14ac:dyDescent="0.15">
      <c r="G43448"/>
      <c r="H43448"/>
      <c r="I43448"/>
      <c r="J43448"/>
      <c r="K43448"/>
      <c r="L43448" s="172"/>
    </row>
    <row r="43449" spans="7:12" x14ac:dyDescent="0.15">
      <c r="G43449"/>
      <c r="H43449"/>
      <c r="I43449"/>
      <c r="J43449"/>
      <c r="K43449"/>
      <c r="L43449" s="172"/>
    </row>
    <row r="43450" spans="7:12" x14ac:dyDescent="0.15">
      <c r="G43450"/>
      <c r="H43450"/>
      <c r="I43450"/>
      <c r="J43450"/>
      <c r="K43450"/>
      <c r="L43450" s="172"/>
    </row>
    <row r="43451" spans="7:12" x14ac:dyDescent="0.15">
      <c r="G43451"/>
      <c r="H43451"/>
      <c r="I43451"/>
      <c r="J43451"/>
      <c r="K43451"/>
      <c r="L43451" s="172"/>
    </row>
    <row r="43452" spans="7:12" x14ac:dyDescent="0.15">
      <c r="G43452"/>
      <c r="H43452"/>
      <c r="I43452"/>
      <c r="J43452"/>
      <c r="K43452"/>
      <c r="L43452" s="172"/>
    </row>
    <row r="43453" spans="7:12" x14ac:dyDescent="0.15">
      <c r="G43453"/>
      <c r="H43453"/>
      <c r="I43453"/>
      <c r="J43453"/>
      <c r="K43453"/>
      <c r="L43453" s="172"/>
    </row>
    <row r="43454" spans="7:12" x14ac:dyDescent="0.15">
      <c r="G43454"/>
      <c r="H43454"/>
      <c r="I43454"/>
      <c r="J43454"/>
      <c r="K43454"/>
      <c r="L43454" s="172"/>
    </row>
    <row r="43455" spans="7:12" x14ac:dyDescent="0.15">
      <c r="G43455"/>
      <c r="H43455"/>
      <c r="I43455"/>
      <c r="J43455"/>
      <c r="K43455"/>
      <c r="L43455" s="172"/>
    </row>
    <row r="43456" spans="7:12" x14ac:dyDescent="0.15">
      <c r="G43456"/>
      <c r="H43456"/>
      <c r="I43456"/>
      <c r="J43456"/>
      <c r="K43456"/>
      <c r="L43456" s="172"/>
    </row>
    <row r="43457" spans="7:12" x14ac:dyDescent="0.15">
      <c r="G43457"/>
      <c r="H43457"/>
      <c r="I43457"/>
      <c r="J43457"/>
      <c r="K43457"/>
      <c r="L43457" s="172"/>
    </row>
    <row r="43458" spans="7:12" x14ac:dyDescent="0.15">
      <c r="G43458"/>
      <c r="H43458"/>
      <c r="I43458"/>
      <c r="J43458"/>
      <c r="K43458"/>
      <c r="L43458" s="172"/>
    </row>
    <row r="43459" spans="7:12" x14ac:dyDescent="0.15">
      <c r="G43459"/>
      <c r="H43459"/>
      <c r="I43459"/>
      <c r="J43459"/>
      <c r="K43459"/>
      <c r="L43459" s="172"/>
    </row>
    <row r="43460" spans="7:12" x14ac:dyDescent="0.15">
      <c r="G43460"/>
      <c r="H43460"/>
      <c r="I43460"/>
      <c r="J43460"/>
      <c r="K43460"/>
      <c r="L43460" s="172"/>
    </row>
    <row r="43461" spans="7:12" x14ac:dyDescent="0.15">
      <c r="G43461"/>
      <c r="H43461"/>
      <c r="I43461"/>
      <c r="J43461"/>
      <c r="K43461"/>
      <c r="L43461" s="172"/>
    </row>
    <row r="43462" spans="7:12" x14ac:dyDescent="0.15">
      <c r="G43462"/>
      <c r="H43462"/>
      <c r="I43462"/>
      <c r="J43462"/>
      <c r="K43462"/>
      <c r="L43462" s="172"/>
    </row>
    <row r="43463" spans="7:12" x14ac:dyDescent="0.15">
      <c r="G43463"/>
      <c r="H43463"/>
      <c r="I43463"/>
      <c r="J43463"/>
      <c r="K43463"/>
      <c r="L43463" s="172"/>
    </row>
    <row r="43464" spans="7:12" x14ac:dyDescent="0.15">
      <c r="G43464"/>
      <c r="H43464"/>
      <c r="I43464"/>
      <c r="J43464"/>
      <c r="K43464"/>
      <c r="L43464" s="172"/>
    </row>
    <row r="43465" spans="7:12" x14ac:dyDescent="0.15">
      <c r="G43465"/>
      <c r="H43465"/>
      <c r="I43465"/>
      <c r="J43465"/>
      <c r="K43465"/>
      <c r="L43465" s="172"/>
    </row>
    <row r="43466" spans="7:12" x14ac:dyDescent="0.15">
      <c r="G43466"/>
      <c r="H43466"/>
      <c r="I43466"/>
      <c r="J43466"/>
      <c r="K43466"/>
      <c r="L43466" s="172"/>
    </row>
    <row r="43467" spans="7:12" x14ac:dyDescent="0.15">
      <c r="G43467"/>
      <c r="H43467"/>
      <c r="I43467"/>
      <c r="J43467"/>
      <c r="K43467"/>
      <c r="L43467" s="172"/>
    </row>
    <row r="43468" spans="7:12" x14ac:dyDescent="0.15">
      <c r="G43468"/>
      <c r="H43468"/>
      <c r="I43468"/>
      <c r="J43468"/>
      <c r="K43468"/>
      <c r="L43468" s="172"/>
    </row>
    <row r="43469" spans="7:12" x14ac:dyDescent="0.15">
      <c r="G43469"/>
      <c r="H43469"/>
      <c r="I43469"/>
      <c r="J43469"/>
      <c r="K43469"/>
      <c r="L43469" s="172"/>
    </row>
    <row r="43470" spans="7:12" x14ac:dyDescent="0.15">
      <c r="G43470"/>
      <c r="H43470"/>
      <c r="I43470"/>
      <c r="J43470"/>
      <c r="K43470"/>
      <c r="L43470" s="172"/>
    </row>
    <row r="43471" spans="7:12" x14ac:dyDescent="0.15">
      <c r="G43471"/>
      <c r="H43471"/>
      <c r="I43471"/>
      <c r="J43471"/>
      <c r="K43471"/>
      <c r="L43471" s="172"/>
    </row>
    <row r="43472" spans="7:12" x14ac:dyDescent="0.15">
      <c r="G43472"/>
      <c r="H43472"/>
      <c r="I43472"/>
      <c r="J43472"/>
      <c r="K43472"/>
      <c r="L43472" s="172"/>
    </row>
    <row r="43473" spans="7:12" x14ac:dyDescent="0.15">
      <c r="G43473"/>
      <c r="H43473"/>
      <c r="I43473"/>
      <c r="J43473"/>
      <c r="K43473"/>
      <c r="L43473" s="172"/>
    </row>
    <row r="43474" spans="7:12" x14ac:dyDescent="0.15">
      <c r="G43474"/>
      <c r="H43474"/>
      <c r="I43474"/>
      <c r="J43474"/>
      <c r="K43474"/>
      <c r="L43474" s="172"/>
    </row>
    <row r="43475" spans="7:12" x14ac:dyDescent="0.15">
      <c r="G43475"/>
      <c r="H43475"/>
      <c r="I43475"/>
      <c r="J43475"/>
      <c r="K43475"/>
      <c r="L43475" s="172"/>
    </row>
    <row r="43476" spans="7:12" x14ac:dyDescent="0.15">
      <c r="G43476"/>
      <c r="H43476"/>
      <c r="I43476"/>
      <c r="J43476"/>
      <c r="K43476"/>
      <c r="L43476" s="172"/>
    </row>
    <row r="43477" spans="7:12" x14ac:dyDescent="0.15">
      <c r="G43477"/>
      <c r="H43477"/>
      <c r="I43477"/>
      <c r="J43477"/>
      <c r="K43477"/>
      <c r="L43477" s="172"/>
    </row>
    <row r="43478" spans="7:12" x14ac:dyDescent="0.15">
      <c r="G43478"/>
      <c r="H43478"/>
      <c r="I43478"/>
      <c r="J43478"/>
      <c r="K43478"/>
      <c r="L43478" s="172"/>
    </row>
    <row r="43479" spans="7:12" x14ac:dyDescent="0.15">
      <c r="G43479"/>
      <c r="H43479"/>
      <c r="I43479"/>
      <c r="J43479"/>
      <c r="K43479"/>
      <c r="L43479" s="172"/>
    </row>
    <row r="43480" spans="7:12" x14ac:dyDescent="0.15">
      <c r="G43480"/>
      <c r="H43480"/>
      <c r="I43480"/>
      <c r="J43480"/>
      <c r="K43480"/>
      <c r="L43480" s="172"/>
    </row>
    <row r="43481" spans="7:12" x14ac:dyDescent="0.15">
      <c r="G43481"/>
      <c r="H43481"/>
      <c r="I43481"/>
      <c r="J43481"/>
      <c r="K43481"/>
      <c r="L43481" s="172"/>
    </row>
    <row r="43482" spans="7:12" x14ac:dyDescent="0.15">
      <c r="G43482"/>
      <c r="H43482"/>
      <c r="I43482"/>
      <c r="J43482"/>
      <c r="K43482"/>
      <c r="L43482" s="172"/>
    </row>
    <row r="43483" spans="7:12" x14ac:dyDescent="0.15">
      <c r="G43483"/>
      <c r="H43483"/>
      <c r="I43483"/>
      <c r="J43483"/>
      <c r="K43483"/>
      <c r="L43483" s="172"/>
    </row>
    <row r="43484" spans="7:12" x14ac:dyDescent="0.15">
      <c r="G43484"/>
      <c r="H43484"/>
      <c r="I43484"/>
      <c r="J43484"/>
      <c r="K43484"/>
      <c r="L43484" s="172"/>
    </row>
    <row r="43485" spans="7:12" x14ac:dyDescent="0.15">
      <c r="G43485"/>
      <c r="H43485"/>
      <c r="I43485"/>
      <c r="J43485"/>
      <c r="K43485"/>
      <c r="L43485" s="172"/>
    </row>
    <row r="43486" spans="7:12" x14ac:dyDescent="0.15">
      <c r="G43486"/>
      <c r="H43486"/>
      <c r="I43486"/>
      <c r="J43486"/>
      <c r="K43486"/>
      <c r="L43486" s="172"/>
    </row>
    <row r="43487" spans="7:12" x14ac:dyDescent="0.15">
      <c r="G43487"/>
      <c r="H43487"/>
      <c r="I43487"/>
      <c r="J43487"/>
      <c r="K43487"/>
      <c r="L43487" s="172"/>
    </row>
    <row r="43488" spans="7:12" x14ac:dyDescent="0.15">
      <c r="G43488"/>
      <c r="H43488"/>
      <c r="I43488"/>
      <c r="J43488"/>
      <c r="K43488"/>
      <c r="L43488" s="172"/>
    </row>
    <row r="43489" spans="7:12" x14ac:dyDescent="0.15">
      <c r="G43489"/>
      <c r="H43489"/>
      <c r="I43489"/>
      <c r="J43489"/>
      <c r="K43489"/>
      <c r="L43489" s="172"/>
    </row>
    <row r="43490" spans="7:12" x14ac:dyDescent="0.15">
      <c r="G43490"/>
      <c r="H43490"/>
      <c r="I43490"/>
      <c r="J43490"/>
      <c r="K43490"/>
      <c r="L43490" s="172"/>
    </row>
    <row r="43491" spans="7:12" x14ac:dyDescent="0.15">
      <c r="G43491"/>
      <c r="H43491"/>
      <c r="I43491"/>
      <c r="J43491"/>
      <c r="K43491"/>
      <c r="L43491" s="172"/>
    </row>
    <row r="43492" spans="7:12" x14ac:dyDescent="0.15">
      <c r="G43492"/>
      <c r="H43492"/>
      <c r="I43492"/>
      <c r="J43492"/>
      <c r="K43492"/>
      <c r="L43492" s="172"/>
    </row>
    <row r="43493" spans="7:12" x14ac:dyDescent="0.15">
      <c r="G43493"/>
      <c r="H43493"/>
      <c r="I43493"/>
      <c r="J43493"/>
      <c r="K43493"/>
      <c r="L43493" s="172"/>
    </row>
    <row r="43494" spans="7:12" x14ac:dyDescent="0.15">
      <c r="G43494"/>
      <c r="H43494"/>
      <c r="I43494"/>
      <c r="J43494"/>
      <c r="K43494"/>
      <c r="L43494" s="172"/>
    </row>
    <row r="43495" spans="7:12" x14ac:dyDescent="0.15">
      <c r="G43495"/>
      <c r="H43495"/>
      <c r="I43495"/>
      <c r="J43495"/>
      <c r="K43495"/>
      <c r="L43495" s="172"/>
    </row>
    <row r="43496" spans="7:12" x14ac:dyDescent="0.15">
      <c r="G43496"/>
      <c r="H43496"/>
      <c r="I43496"/>
      <c r="J43496"/>
      <c r="K43496"/>
      <c r="L43496" s="172"/>
    </row>
    <row r="43497" spans="7:12" x14ac:dyDescent="0.15">
      <c r="G43497"/>
      <c r="H43497"/>
      <c r="I43497"/>
      <c r="J43497"/>
      <c r="K43497"/>
      <c r="L43497" s="172"/>
    </row>
    <row r="43498" spans="7:12" x14ac:dyDescent="0.15">
      <c r="G43498"/>
      <c r="H43498"/>
      <c r="I43498"/>
      <c r="J43498"/>
      <c r="K43498"/>
      <c r="L43498" s="172"/>
    </row>
    <row r="43499" spans="7:12" x14ac:dyDescent="0.15">
      <c r="G43499"/>
      <c r="H43499"/>
      <c r="I43499"/>
      <c r="J43499"/>
      <c r="K43499"/>
      <c r="L43499" s="172"/>
    </row>
    <row r="43500" spans="7:12" x14ac:dyDescent="0.15">
      <c r="G43500"/>
      <c r="H43500"/>
      <c r="I43500"/>
      <c r="J43500"/>
      <c r="K43500"/>
      <c r="L43500" s="172"/>
    </row>
    <row r="43501" spans="7:12" x14ac:dyDescent="0.15">
      <c r="G43501"/>
      <c r="H43501"/>
      <c r="I43501"/>
      <c r="J43501"/>
      <c r="K43501"/>
      <c r="L43501" s="172"/>
    </row>
    <row r="43502" spans="7:12" x14ac:dyDescent="0.15">
      <c r="G43502"/>
      <c r="H43502"/>
      <c r="I43502"/>
      <c r="J43502"/>
      <c r="K43502"/>
      <c r="L43502" s="172"/>
    </row>
    <row r="43503" spans="7:12" x14ac:dyDescent="0.15">
      <c r="G43503"/>
      <c r="H43503"/>
      <c r="I43503"/>
      <c r="J43503"/>
      <c r="K43503"/>
      <c r="L43503" s="172"/>
    </row>
    <row r="43504" spans="7:12" x14ac:dyDescent="0.15">
      <c r="G43504"/>
      <c r="H43504"/>
      <c r="I43504"/>
      <c r="J43504"/>
      <c r="K43504"/>
      <c r="L43504" s="172"/>
    </row>
    <row r="43505" spans="7:12" x14ac:dyDescent="0.15">
      <c r="G43505"/>
      <c r="H43505"/>
      <c r="I43505"/>
      <c r="J43505"/>
      <c r="K43505"/>
      <c r="L43505" s="172"/>
    </row>
    <row r="43506" spans="7:12" x14ac:dyDescent="0.15">
      <c r="G43506"/>
      <c r="H43506"/>
      <c r="I43506"/>
      <c r="J43506"/>
      <c r="K43506"/>
      <c r="L43506" s="172"/>
    </row>
    <row r="43507" spans="7:12" x14ac:dyDescent="0.15">
      <c r="G43507"/>
      <c r="H43507"/>
      <c r="I43507"/>
      <c r="J43507"/>
      <c r="K43507"/>
      <c r="L43507" s="172"/>
    </row>
    <row r="43508" spans="7:12" x14ac:dyDescent="0.15">
      <c r="G43508"/>
      <c r="H43508"/>
      <c r="I43508"/>
      <c r="J43508"/>
      <c r="K43508"/>
      <c r="L43508" s="172"/>
    </row>
    <row r="43509" spans="7:12" x14ac:dyDescent="0.15">
      <c r="G43509"/>
      <c r="H43509"/>
      <c r="I43509"/>
      <c r="J43509"/>
      <c r="K43509"/>
      <c r="L43509" s="172"/>
    </row>
    <row r="43510" spans="7:12" x14ac:dyDescent="0.15">
      <c r="G43510"/>
      <c r="H43510"/>
      <c r="I43510"/>
      <c r="J43510"/>
      <c r="K43510"/>
      <c r="L43510" s="172"/>
    </row>
    <row r="43511" spans="7:12" x14ac:dyDescent="0.15">
      <c r="G43511"/>
      <c r="H43511"/>
      <c r="I43511"/>
      <c r="J43511"/>
      <c r="K43511"/>
      <c r="L43511" s="172"/>
    </row>
    <row r="43512" spans="7:12" x14ac:dyDescent="0.15">
      <c r="G43512"/>
      <c r="H43512"/>
      <c r="I43512"/>
      <c r="J43512"/>
      <c r="K43512"/>
      <c r="L43512" s="172"/>
    </row>
    <row r="43513" spans="7:12" x14ac:dyDescent="0.15">
      <c r="G43513"/>
      <c r="H43513"/>
      <c r="I43513"/>
      <c r="J43513"/>
      <c r="K43513"/>
      <c r="L43513" s="172"/>
    </row>
    <row r="43514" spans="7:12" x14ac:dyDescent="0.15">
      <c r="G43514"/>
      <c r="H43514"/>
      <c r="I43514"/>
      <c r="J43514"/>
      <c r="K43514"/>
      <c r="L43514" s="172"/>
    </row>
    <row r="43515" spans="7:12" x14ac:dyDescent="0.15">
      <c r="G43515"/>
      <c r="H43515"/>
      <c r="I43515"/>
      <c r="J43515"/>
      <c r="K43515"/>
      <c r="L43515" s="172"/>
    </row>
    <row r="43516" spans="7:12" x14ac:dyDescent="0.15">
      <c r="G43516"/>
      <c r="H43516"/>
      <c r="I43516"/>
      <c r="J43516"/>
      <c r="K43516"/>
      <c r="L43516" s="172"/>
    </row>
    <row r="43517" spans="7:12" x14ac:dyDescent="0.15">
      <c r="G43517"/>
      <c r="H43517"/>
      <c r="I43517"/>
      <c r="J43517"/>
      <c r="K43517"/>
      <c r="L43517" s="172"/>
    </row>
    <row r="43518" spans="7:12" x14ac:dyDescent="0.15">
      <c r="G43518"/>
      <c r="H43518"/>
      <c r="I43518"/>
      <c r="J43518"/>
      <c r="K43518"/>
      <c r="L43518" s="172"/>
    </row>
    <row r="43519" spans="7:12" x14ac:dyDescent="0.15">
      <c r="G43519"/>
      <c r="H43519"/>
      <c r="I43519"/>
      <c r="J43519"/>
      <c r="K43519"/>
      <c r="L43519" s="172"/>
    </row>
    <row r="43520" spans="7:12" x14ac:dyDescent="0.15">
      <c r="G43520"/>
      <c r="H43520"/>
      <c r="I43520"/>
      <c r="J43520"/>
      <c r="K43520"/>
      <c r="L43520" s="172"/>
    </row>
    <row r="43521" spans="7:12" x14ac:dyDescent="0.15">
      <c r="G43521"/>
      <c r="H43521"/>
      <c r="I43521"/>
      <c r="J43521"/>
      <c r="K43521"/>
      <c r="L43521" s="172"/>
    </row>
    <row r="43522" spans="7:12" x14ac:dyDescent="0.15">
      <c r="G43522"/>
      <c r="H43522"/>
      <c r="I43522"/>
      <c r="J43522"/>
      <c r="K43522"/>
      <c r="L43522" s="172"/>
    </row>
    <row r="43523" spans="7:12" x14ac:dyDescent="0.15">
      <c r="G43523"/>
      <c r="H43523"/>
      <c r="I43523"/>
      <c r="J43523"/>
      <c r="K43523"/>
      <c r="L43523" s="172"/>
    </row>
    <row r="43524" spans="7:12" x14ac:dyDescent="0.15">
      <c r="G43524"/>
      <c r="H43524"/>
      <c r="I43524"/>
      <c r="J43524"/>
      <c r="K43524"/>
      <c r="L43524" s="172"/>
    </row>
    <row r="43525" spans="7:12" x14ac:dyDescent="0.15">
      <c r="G43525"/>
      <c r="H43525"/>
      <c r="I43525"/>
      <c r="J43525"/>
      <c r="K43525"/>
      <c r="L43525" s="172"/>
    </row>
    <row r="43526" spans="7:12" x14ac:dyDescent="0.15">
      <c r="G43526"/>
      <c r="H43526"/>
      <c r="I43526"/>
      <c r="J43526"/>
      <c r="K43526"/>
      <c r="L43526" s="172"/>
    </row>
    <row r="43527" spans="7:12" x14ac:dyDescent="0.15">
      <c r="G43527"/>
      <c r="H43527"/>
      <c r="I43527"/>
      <c r="J43527"/>
      <c r="K43527"/>
      <c r="L43527" s="172"/>
    </row>
    <row r="43528" spans="7:12" x14ac:dyDescent="0.15">
      <c r="G43528"/>
      <c r="H43528"/>
      <c r="I43528"/>
      <c r="J43528"/>
      <c r="K43528"/>
      <c r="L43528" s="172"/>
    </row>
    <row r="43529" spans="7:12" x14ac:dyDescent="0.15">
      <c r="G43529"/>
      <c r="H43529"/>
      <c r="I43529"/>
      <c r="J43529"/>
      <c r="K43529"/>
      <c r="L43529" s="172"/>
    </row>
    <row r="43530" spans="7:12" x14ac:dyDescent="0.15">
      <c r="G43530"/>
      <c r="H43530"/>
      <c r="I43530"/>
      <c r="J43530"/>
      <c r="K43530"/>
      <c r="L43530" s="172"/>
    </row>
    <row r="43531" spans="7:12" x14ac:dyDescent="0.15">
      <c r="G43531"/>
      <c r="H43531"/>
      <c r="I43531"/>
      <c r="J43531"/>
      <c r="K43531"/>
      <c r="L43531" s="172"/>
    </row>
    <row r="43532" spans="7:12" x14ac:dyDescent="0.15">
      <c r="G43532"/>
      <c r="H43532"/>
      <c r="I43532"/>
      <c r="J43532"/>
      <c r="K43532"/>
      <c r="L43532" s="172"/>
    </row>
    <row r="43533" spans="7:12" x14ac:dyDescent="0.15">
      <c r="G43533"/>
      <c r="H43533"/>
      <c r="I43533"/>
      <c r="J43533"/>
      <c r="K43533"/>
      <c r="L43533" s="172"/>
    </row>
    <row r="43534" spans="7:12" x14ac:dyDescent="0.15">
      <c r="G43534"/>
      <c r="H43534"/>
      <c r="I43534"/>
      <c r="J43534"/>
      <c r="K43534"/>
      <c r="L43534" s="172"/>
    </row>
    <row r="43535" spans="7:12" x14ac:dyDescent="0.15">
      <c r="G43535"/>
      <c r="H43535"/>
      <c r="I43535"/>
      <c r="J43535"/>
      <c r="K43535"/>
      <c r="L43535" s="172"/>
    </row>
    <row r="43536" spans="7:12" x14ac:dyDescent="0.15">
      <c r="G43536"/>
      <c r="H43536"/>
      <c r="I43536"/>
      <c r="J43536"/>
      <c r="K43536"/>
      <c r="L43536" s="172"/>
    </row>
    <row r="43537" spans="7:12" x14ac:dyDescent="0.15">
      <c r="G43537"/>
      <c r="H43537"/>
      <c r="I43537"/>
      <c r="J43537"/>
      <c r="K43537"/>
      <c r="L43537" s="172"/>
    </row>
    <row r="43538" spans="7:12" x14ac:dyDescent="0.15">
      <c r="G43538"/>
      <c r="H43538"/>
      <c r="I43538"/>
      <c r="J43538"/>
      <c r="K43538"/>
      <c r="L43538" s="172"/>
    </row>
    <row r="43539" spans="7:12" x14ac:dyDescent="0.15">
      <c r="G43539"/>
      <c r="H43539"/>
      <c r="I43539"/>
      <c r="J43539"/>
      <c r="K43539"/>
      <c r="L43539" s="172"/>
    </row>
    <row r="43540" spans="7:12" x14ac:dyDescent="0.15">
      <c r="G43540"/>
      <c r="H43540"/>
      <c r="I43540"/>
      <c r="J43540"/>
      <c r="K43540"/>
      <c r="L43540" s="172"/>
    </row>
    <row r="43541" spans="7:12" x14ac:dyDescent="0.15">
      <c r="G43541"/>
      <c r="H43541"/>
      <c r="I43541"/>
      <c r="J43541"/>
      <c r="K43541"/>
      <c r="L43541" s="172"/>
    </row>
    <row r="43542" spans="7:12" x14ac:dyDescent="0.15">
      <c r="G43542"/>
      <c r="H43542"/>
      <c r="I43542"/>
      <c r="J43542"/>
      <c r="K43542"/>
      <c r="L43542" s="172"/>
    </row>
    <row r="43543" spans="7:12" x14ac:dyDescent="0.15">
      <c r="G43543"/>
      <c r="H43543"/>
      <c r="I43543"/>
      <c r="J43543"/>
      <c r="K43543"/>
      <c r="L43543" s="172"/>
    </row>
    <row r="43544" spans="7:12" x14ac:dyDescent="0.15">
      <c r="G43544"/>
      <c r="H43544"/>
      <c r="I43544"/>
      <c r="J43544"/>
      <c r="K43544"/>
      <c r="L43544" s="172"/>
    </row>
    <row r="43545" spans="7:12" x14ac:dyDescent="0.15">
      <c r="G43545"/>
      <c r="H43545"/>
      <c r="I43545"/>
      <c r="J43545"/>
      <c r="K43545"/>
      <c r="L43545" s="172"/>
    </row>
    <row r="43546" spans="7:12" x14ac:dyDescent="0.15">
      <c r="G43546"/>
      <c r="H43546"/>
      <c r="I43546"/>
      <c r="J43546"/>
      <c r="K43546"/>
      <c r="L43546" s="172"/>
    </row>
    <row r="43547" spans="7:12" x14ac:dyDescent="0.15">
      <c r="G43547"/>
      <c r="H43547"/>
      <c r="I43547"/>
      <c r="J43547"/>
      <c r="K43547"/>
      <c r="L43547" s="172"/>
    </row>
    <row r="43548" spans="7:12" x14ac:dyDescent="0.15">
      <c r="G43548"/>
      <c r="H43548"/>
      <c r="I43548"/>
      <c r="J43548"/>
      <c r="K43548"/>
      <c r="L43548" s="172"/>
    </row>
    <row r="43549" spans="7:12" x14ac:dyDescent="0.15">
      <c r="G43549"/>
      <c r="H43549"/>
      <c r="I43549"/>
      <c r="J43549"/>
      <c r="K43549"/>
      <c r="L43549" s="172"/>
    </row>
    <row r="43550" spans="7:12" x14ac:dyDescent="0.15">
      <c r="G43550"/>
      <c r="H43550"/>
      <c r="I43550"/>
      <c r="J43550"/>
      <c r="K43550"/>
      <c r="L43550" s="172"/>
    </row>
    <row r="43551" spans="7:12" x14ac:dyDescent="0.15">
      <c r="G43551"/>
      <c r="H43551"/>
      <c r="I43551"/>
      <c r="J43551"/>
      <c r="K43551"/>
      <c r="L43551" s="172"/>
    </row>
    <row r="43552" spans="7:12" x14ac:dyDescent="0.15">
      <c r="G43552"/>
      <c r="H43552"/>
      <c r="I43552"/>
      <c r="J43552"/>
      <c r="K43552"/>
      <c r="L43552" s="172"/>
    </row>
    <row r="43553" spans="7:12" x14ac:dyDescent="0.15">
      <c r="G43553"/>
      <c r="H43553"/>
      <c r="I43553"/>
      <c r="J43553"/>
      <c r="K43553"/>
      <c r="L43553" s="172"/>
    </row>
    <row r="43554" spans="7:12" x14ac:dyDescent="0.15">
      <c r="G43554"/>
      <c r="H43554"/>
      <c r="I43554"/>
      <c r="J43554"/>
      <c r="K43554"/>
      <c r="L43554" s="172"/>
    </row>
    <row r="43555" spans="7:12" x14ac:dyDescent="0.15">
      <c r="G43555"/>
      <c r="H43555"/>
      <c r="I43555"/>
      <c r="J43555"/>
      <c r="K43555"/>
      <c r="L43555" s="172"/>
    </row>
    <row r="43556" spans="7:12" x14ac:dyDescent="0.15">
      <c r="G43556"/>
      <c r="H43556"/>
      <c r="I43556"/>
      <c r="J43556"/>
      <c r="K43556"/>
      <c r="L43556" s="172"/>
    </row>
    <row r="43557" spans="7:12" x14ac:dyDescent="0.15">
      <c r="G43557"/>
      <c r="H43557"/>
      <c r="I43557"/>
      <c r="J43557"/>
      <c r="K43557"/>
      <c r="L43557" s="172"/>
    </row>
    <row r="43558" spans="7:12" x14ac:dyDescent="0.15">
      <c r="G43558"/>
      <c r="H43558"/>
      <c r="I43558"/>
      <c r="J43558"/>
      <c r="K43558"/>
      <c r="L43558" s="172"/>
    </row>
    <row r="43559" spans="7:12" x14ac:dyDescent="0.15">
      <c r="G43559"/>
      <c r="H43559"/>
      <c r="I43559"/>
      <c r="J43559"/>
      <c r="K43559"/>
      <c r="L43559" s="172"/>
    </row>
    <row r="43560" spans="7:12" x14ac:dyDescent="0.15">
      <c r="G43560"/>
      <c r="H43560"/>
      <c r="I43560"/>
      <c r="J43560"/>
      <c r="K43560"/>
      <c r="L43560" s="172"/>
    </row>
    <row r="43561" spans="7:12" x14ac:dyDescent="0.15">
      <c r="G43561"/>
      <c r="H43561"/>
      <c r="I43561"/>
      <c r="J43561"/>
      <c r="K43561"/>
      <c r="L43561" s="172"/>
    </row>
    <row r="43562" spans="7:12" x14ac:dyDescent="0.15">
      <c r="G43562"/>
      <c r="H43562"/>
      <c r="I43562"/>
      <c r="J43562"/>
      <c r="K43562"/>
      <c r="L43562" s="172"/>
    </row>
    <row r="43563" spans="7:12" x14ac:dyDescent="0.15">
      <c r="G43563"/>
      <c r="H43563"/>
      <c r="I43563"/>
      <c r="J43563"/>
      <c r="K43563"/>
      <c r="L43563" s="172"/>
    </row>
    <row r="43564" spans="7:12" x14ac:dyDescent="0.15">
      <c r="G43564"/>
      <c r="H43564"/>
      <c r="I43564"/>
      <c r="J43564"/>
      <c r="K43564"/>
      <c r="L43564" s="172"/>
    </row>
    <row r="43565" spans="7:12" x14ac:dyDescent="0.15">
      <c r="G43565"/>
      <c r="H43565"/>
      <c r="I43565"/>
      <c r="J43565"/>
      <c r="K43565"/>
      <c r="L43565" s="172"/>
    </row>
    <row r="43566" spans="7:12" x14ac:dyDescent="0.15">
      <c r="G43566"/>
      <c r="H43566"/>
      <c r="I43566"/>
      <c r="J43566"/>
      <c r="K43566"/>
      <c r="L43566" s="172"/>
    </row>
    <row r="43567" spans="7:12" x14ac:dyDescent="0.15">
      <c r="G43567"/>
      <c r="H43567"/>
      <c r="I43567"/>
      <c r="J43567"/>
      <c r="K43567"/>
      <c r="L43567" s="172"/>
    </row>
    <row r="43568" spans="7:12" x14ac:dyDescent="0.15">
      <c r="G43568"/>
      <c r="H43568"/>
      <c r="I43568"/>
      <c r="J43568"/>
      <c r="K43568"/>
      <c r="L43568" s="172"/>
    </row>
    <row r="43569" spans="7:12" x14ac:dyDescent="0.15">
      <c r="G43569"/>
      <c r="H43569"/>
      <c r="I43569"/>
      <c r="J43569"/>
      <c r="K43569"/>
      <c r="L43569" s="172"/>
    </row>
    <row r="43570" spans="7:12" x14ac:dyDescent="0.15">
      <c r="G43570"/>
      <c r="H43570"/>
      <c r="I43570"/>
      <c r="J43570"/>
      <c r="K43570"/>
      <c r="L43570" s="172"/>
    </row>
    <row r="43571" spans="7:12" x14ac:dyDescent="0.15">
      <c r="G43571"/>
      <c r="H43571"/>
      <c r="I43571"/>
      <c r="J43571"/>
      <c r="K43571"/>
      <c r="L43571" s="172"/>
    </row>
    <row r="43572" spans="7:12" x14ac:dyDescent="0.15">
      <c r="G43572"/>
      <c r="H43572"/>
      <c r="I43572"/>
      <c r="J43572"/>
      <c r="K43572"/>
      <c r="L43572" s="172"/>
    </row>
    <row r="43573" spans="7:12" x14ac:dyDescent="0.15">
      <c r="G43573"/>
      <c r="H43573"/>
      <c r="I43573"/>
      <c r="J43573"/>
      <c r="K43573"/>
      <c r="L43573" s="172"/>
    </row>
    <row r="43574" spans="7:12" x14ac:dyDescent="0.15">
      <c r="G43574"/>
      <c r="H43574"/>
      <c r="I43574"/>
      <c r="J43574"/>
      <c r="K43574"/>
      <c r="L43574" s="172"/>
    </row>
    <row r="43575" spans="7:12" x14ac:dyDescent="0.15">
      <c r="G43575"/>
      <c r="H43575"/>
      <c r="I43575"/>
      <c r="J43575"/>
      <c r="K43575"/>
      <c r="L43575" s="172"/>
    </row>
    <row r="43576" spans="7:12" x14ac:dyDescent="0.15">
      <c r="G43576"/>
      <c r="H43576"/>
      <c r="I43576"/>
      <c r="J43576"/>
      <c r="K43576"/>
      <c r="L43576" s="172"/>
    </row>
    <row r="43577" spans="7:12" x14ac:dyDescent="0.15">
      <c r="G43577"/>
      <c r="H43577"/>
      <c r="I43577"/>
      <c r="J43577"/>
      <c r="K43577"/>
      <c r="L43577" s="172"/>
    </row>
    <row r="43578" spans="7:12" x14ac:dyDescent="0.15">
      <c r="G43578"/>
      <c r="H43578"/>
      <c r="I43578"/>
      <c r="J43578"/>
      <c r="K43578"/>
      <c r="L43578" s="172"/>
    </row>
    <row r="43579" spans="7:12" x14ac:dyDescent="0.15">
      <c r="G43579"/>
      <c r="H43579"/>
      <c r="I43579"/>
      <c r="J43579"/>
      <c r="K43579"/>
      <c r="L43579" s="172"/>
    </row>
    <row r="43580" spans="7:12" x14ac:dyDescent="0.15">
      <c r="G43580"/>
      <c r="H43580"/>
      <c r="I43580"/>
      <c r="J43580"/>
      <c r="K43580"/>
      <c r="L43580" s="172"/>
    </row>
    <row r="43581" spans="7:12" x14ac:dyDescent="0.15">
      <c r="G43581"/>
      <c r="H43581"/>
      <c r="I43581"/>
      <c r="J43581"/>
      <c r="K43581"/>
      <c r="L43581" s="172"/>
    </row>
    <row r="43582" spans="7:12" x14ac:dyDescent="0.15">
      <c r="G43582"/>
      <c r="H43582"/>
      <c r="I43582"/>
      <c r="J43582"/>
      <c r="K43582"/>
      <c r="L43582" s="172"/>
    </row>
    <row r="43583" spans="7:12" x14ac:dyDescent="0.15">
      <c r="G43583"/>
      <c r="H43583"/>
      <c r="I43583"/>
      <c r="J43583"/>
      <c r="K43583"/>
      <c r="L43583" s="172"/>
    </row>
    <row r="43584" spans="7:12" x14ac:dyDescent="0.15">
      <c r="G43584"/>
      <c r="H43584"/>
      <c r="I43584"/>
      <c r="J43584"/>
      <c r="K43584"/>
      <c r="L43584" s="172"/>
    </row>
    <row r="43585" spans="7:12" x14ac:dyDescent="0.15">
      <c r="G43585"/>
      <c r="H43585"/>
      <c r="I43585"/>
      <c r="J43585"/>
      <c r="K43585"/>
      <c r="L43585" s="172"/>
    </row>
    <row r="43586" spans="7:12" x14ac:dyDescent="0.15">
      <c r="G43586"/>
      <c r="H43586"/>
      <c r="I43586"/>
      <c r="J43586"/>
      <c r="K43586"/>
      <c r="L43586" s="172"/>
    </row>
    <row r="43587" spans="7:12" x14ac:dyDescent="0.15">
      <c r="G43587"/>
      <c r="H43587"/>
      <c r="I43587"/>
      <c r="J43587"/>
      <c r="K43587"/>
      <c r="L43587" s="172"/>
    </row>
    <row r="43588" spans="7:12" x14ac:dyDescent="0.15">
      <c r="G43588"/>
      <c r="H43588"/>
      <c r="I43588"/>
      <c r="J43588"/>
      <c r="K43588"/>
      <c r="L43588" s="172"/>
    </row>
    <row r="43589" spans="7:12" x14ac:dyDescent="0.15">
      <c r="G43589"/>
      <c r="H43589"/>
      <c r="I43589"/>
      <c r="J43589"/>
      <c r="K43589"/>
      <c r="L43589" s="172"/>
    </row>
    <row r="43590" spans="7:12" x14ac:dyDescent="0.15">
      <c r="G43590"/>
      <c r="H43590"/>
      <c r="I43590"/>
      <c r="J43590"/>
      <c r="K43590"/>
      <c r="L43590" s="172"/>
    </row>
    <row r="43591" spans="7:12" x14ac:dyDescent="0.15">
      <c r="G43591"/>
      <c r="H43591"/>
      <c r="I43591"/>
      <c r="J43591"/>
      <c r="K43591"/>
      <c r="L43591" s="172"/>
    </row>
    <row r="43592" spans="7:12" x14ac:dyDescent="0.15">
      <c r="G43592"/>
      <c r="H43592"/>
      <c r="I43592"/>
      <c r="J43592"/>
      <c r="K43592"/>
      <c r="L43592" s="172"/>
    </row>
    <row r="43593" spans="7:12" x14ac:dyDescent="0.15">
      <c r="G43593"/>
      <c r="H43593"/>
      <c r="I43593"/>
      <c r="J43593"/>
      <c r="K43593"/>
      <c r="L43593" s="172"/>
    </row>
    <row r="43594" spans="7:12" x14ac:dyDescent="0.15">
      <c r="G43594"/>
      <c r="H43594"/>
      <c r="I43594"/>
      <c r="J43594"/>
      <c r="K43594"/>
      <c r="L43594" s="172"/>
    </row>
    <row r="43595" spans="7:12" x14ac:dyDescent="0.15">
      <c r="G43595"/>
      <c r="H43595"/>
      <c r="I43595"/>
      <c r="J43595"/>
      <c r="K43595"/>
      <c r="L43595" s="172"/>
    </row>
    <row r="43596" spans="7:12" x14ac:dyDescent="0.15">
      <c r="G43596"/>
      <c r="H43596"/>
      <c r="I43596"/>
      <c r="J43596"/>
      <c r="K43596"/>
      <c r="L43596" s="172"/>
    </row>
    <row r="43597" spans="7:12" x14ac:dyDescent="0.15">
      <c r="G43597"/>
      <c r="H43597"/>
      <c r="I43597"/>
      <c r="J43597"/>
      <c r="K43597"/>
      <c r="L43597" s="172"/>
    </row>
    <row r="43598" spans="7:12" x14ac:dyDescent="0.15">
      <c r="G43598"/>
      <c r="H43598"/>
      <c r="I43598"/>
      <c r="J43598"/>
      <c r="K43598"/>
      <c r="L43598" s="172"/>
    </row>
    <row r="43599" spans="7:12" x14ac:dyDescent="0.15">
      <c r="G43599"/>
      <c r="H43599"/>
      <c r="I43599"/>
      <c r="J43599"/>
      <c r="K43599"/>
      <c r="L43599" s="172"/>
    </row>
    <row r="43600" spans="7:12" x14ac:dyDescent="0.15">
      <c r="G43600"/>
      <c r="H43600"/>
      <c r="I43600"/>
      <c r="J43600"/>
      <c r="K43600"/>
      <c r="L43600" s="172"/>
    </row>
    <row r="43601" spans="7:12" x14ac:dyDescent="0.15">
      <c r="G43601"/>
      <c r="H43601"/>
      <c r="I43601"/>
      <c r="J43601"/>
      <c r="K43601"/>
      <c r="L43601" s="172"/>
    </row>
    <row r="43602" spans="7:12" x14ac:dyDescent="0.15">
      <c r="G43602"/>
      <c r="H43602"/>
      <c r="I43602"/>
      <c r="J43602"/>
      <c r="K43602"/>
      <c r="L43602" s="172"/>
    </row>
    <row r="43603" spans="7:12" x14ac:dyDescent="0.15">
      <c r="G43603"/>
      <c r="H43603"/>
      <c r="I43603"/>
      <c r="J43603"/>
      <c r="K43603"/>
      <c r="L43603" s="172"/>
    </row>
    <row r="43604" spans="7:12" x14ac:dyDescent="0.15">
      <c r="G43604"/>
      <c r="H43604"/>
      <c r="I43604"/>
      <c r="J43604"/>
      <c r="K43604"/>
      <c r="L43604" s="172"/>
    </row>
    <row r="43605" spans="7:12" x14ac:dyDescent="0.15">
      <c r="G43605"/>
      <c r="H43605"/>
      <c r="I43605"/>
      <c r="J43605"/>
      <c r="K43605"/>
      <c r="L43605" s="172"/>
    </row>
    <row r="43606" spans="7:12" x14ac:dyDescent="0.15">
      <c r="G43606"/>
      <c r="H43606"/>
      <c r="I43606"/>
      <c r="J43606"/>
      <c r="K43606"/>
      <c r="L43606" s="172"/>
    </row>
    <row r="43607" spans="7:12" x14ac:dyDescent="0.15">
      <c r="G43607"/>
      <c r="H43607"/>
      <c r="I43607"/>
      <c r="J43607"/>
      <c r="K43607"/>
      <c r="L43607" s="172"/>
    </row>
    <row r="43608" spans="7:12" x14ac:dyDescent="0.15">
      <c r="G43608"/>
      <c r="H43608"/>
      <c r="I43608"/>
      <c r="J43608"/>
      <c r="K43608"/>
      <c r="L43608" s="172"/>
    </row>
    <row r="43609" spans="7:12" x14ac:dyDescent="0.15">
      <c r="G43609"/>
      <c r="H43609"/>
      <c r="I43609"/>
      <c r="J43609"/>
      <c r="K43609"/>
      <c r="L43609" s="172"/>
    </row>
    <row r="43610" spans="7:12" x14ac:dyDescent="0.15">
      <c r="G43610"/>
      <c r="H43610"/>
      <c r="I43610"/>
      <c r="J43610"/>
      <c r="K43610"/>
      <c r="L43610" s="172"/>
    </row>
    <row r="43611" spans="7:12" x14ac:dyDescent="0.15">
      <c r="G43611"/>
      <c r="H43611"/>
      <c r="I43611"/>
      <c r="J43611"/>
      <c r="K43611"/>
      <c r="L43611" s="172"/>
    </row>
    <row r="43612" spans="7:12" x14ac:dyDescent="0.15">
      <c r="G43612"/>
      <c r="H43612"/>
      <c r="I43612"/>
      <c r="J43612"/>
      <c r="K43612"/>
      <c r="L43612" s="172"/>
    </row>
    <row r="43613" spans="7:12" x14ac:dyDescent="0.15">
      <c r="G43613"/>
      <c r="H43613"/>
      <c r="I43613"/>
      <c r="J43613"/>
      <c r="K43613"/>
      <c r="L43613" s="172"/>
    </row>
    <row r="43614" spans="7:12" x14ac:dyDescent="0.15">
      <c r="G43614"/>
      <c r="H43614"/>
      <c r="I43614"/>
      <c r="J43614"/>
      <c r="K43614"/>
      <c r="L43614" s="172"/>
    </row>
    <row r="43615" spans="7:12" x14ac:dyDescent="0.15">
      <c r="G43615"/>
      <c r="H43615"/>
      <c r="I43615"/>
      <c r="J43615"/>
      <c r="K43615"/>
      <c r="L43615" s="172"/>
    </row>
    <row r="43616" spans="7:12" x14ac:dyDescent="0.15">
      <c r="G43616"/>
      <c r="H43616"/>
      <c r="I43616"/>
      <c r="J43616"/>
      <c r="K43616"/>
      <c r="L43616" s="172"/>
    </row>
    <row r="43617" spans="7:12" x14ac:dyDescent="0.15">
      <c r="G43617"/>
      <c r="H43617"/>
      <c r="I43617"/>
      <c r="J43617"/>
      <c r="K43617"/>
      <c r="L43617" s="172"/>
    </row>
    <row r="43618" spans="7:12" x14ac:dyDescent="0.15">
      <c r="G43618"/>
      <c r="H43618"/>
      <c r="I43618"/>
      <c r="J43618"/>
      <c r="K43618"/>
      <c r="L43618" s="172"/>
    </row>
    <row r="43619" spans="7:12" x14ac:dyDescent="0.15">
      <c r="G43619"/>
      <c r="H43619"/>
      <c r="I43619"/>
      <c r="J43619"/>
      <c r="K43619"/>
      <c r="L43619" s="172"/>
    </row>
    <row r="43620" spans="7:12" x14ac:dyDescent="0.15">
      <c r="G43620"/>
      <c r="H43620"/>
      <c r="I43620"/>
      <c r="J43620"/>
      <c r="K43620"/>
      <c r="L43620" s="172"/>
    </row>
    <row r="43621" spans="7:12" x14ac:dyDescent="0.15">
      <c r="G43621"/>
      <c r="H43621"/>
      <c r="I43621"/>
      <c r="J43621"/>
      <c r="K43621"/>
      <c r="L43621" s="172"/>
    </row>
    <row r="43622" spans="7:12" x14ac:dyDescent="0.15">
      <c r="G43622"/>
      <c r="H43622"/>
      <c r="I43622"/>
      <c r="J43622"/>
      <c r="K43622"/>
      <c r="L43622" s="172"/>
    </row>
    <row r="43623" spans="7:12" x14ac:dyDescent="0.15">
      <c r="G43623"/>
      <c r="H43623"/>
      <c r="I43623"/>
      <c r="J43623"/>
      <c r="K43623"/>
      <c r="L43623" s="172"/>
    </row>
    <row r="43624" spans="7:12" x14ac:dyDescent="0.15">
      <c r="G43624"/>
      <c r="H43624"/>
      <c r="I43624"/>
      <c r="J43624"/>
      <c r="K43624"/>
      <c r="L43624" s="172"/>
    </row>
    <row r="43625" spans="7:12" x14ac:dyDescent="0.15">
      <c r="G43625"/>
      <c r="H43625"/>
      <c r="I43625"/>
      <c r="J43625"/>
      <c r="K43625"/>
      <c r="L43625" s="172"/>
    </row>
    <row r="43626" spans="7:12" x14ac:dyDescent="0.15">
      <c r="G43626"/>
      <c r="H43626"/>
      <c r="I43626"/>
      <c r="J43626"/>
      <c r="K43626"/>
      <c r="L43626" s="172"/>
    </row>
    <row r="43627" spans="7:12" x14ac:dyDescent="0.15">
      <c r="G43627"/>
      <c r="H43627"/>
      <c r="I43627"/>
      <c r="J43627"/>
      <c r="K43627"/>
      <c r="L43627" s="172"/>
    </row>
    <row r="43628" spans="7:12" x14ac:dyDescent="0.15">
      <c r="G43628"/>
      <c r="H43628"/>
      <c r="I43628"/>
      <c r="J43628"/>
      <c r="K43628"/>
      <c r="L43628" s="172"/>
    </row>
    <row r="43629" spans="7:12" x14ac:dyDescent="0.15">
      <c r="G43629"/>
      <c r="H43629"/>
      <c r="I43629"/>
      <c r="J43629"/>
      <c r="K43629"/>
      <c r="L43629" s="172"/>
    </row>
    <row r="43630" spans="7:12" x14ac:dyDescent="0.15">
      <c r="G43630"/>
      <c r="H43630"/>
      <c r="I43630"/>
      <c r="J43630"/>
      <c r="K43630"/>
      <c r="L43630" s="172"/>
    </row>
    <row r="43631" spans="7:12" x14ac:dyDescent="0.15">
      <c r="G43631"/>
      <c r="H43631"/>
      <c r="I43631"/>
      <c r="J43631"/>
      <c r="K43631"/>
      <c r="L43631" s="172"/>
    </row>
    <row r="43632" spans="7:12" x14ac:dyDescent="0.15">
      <c r="G43632"/>
      <c r="H43632"/>
      <c r="I43632"/>
      <c r="J43632"/>
      <c r="K43632"/>
      <c r="L43632" s="172"/>
    </row>
    <row r="43633" spans="7:12" x14ac:dyDescent="0.15">
      <c r="G43633"/>
      <c r="H43633"/>
      <c r="I43633"/>
      <c r="J43633"/>
      <c r="K43633"/>
      <c r="L43633" s="172"/>
    </row>
    <row r="43634" spans="7:12" x14ac:dyDescent="0.15">
      <c r="G43634"/>
      <c r="H43634"/>
      <c r="I43634"/>
      <c r="J43634"/>
      <c r="K43634"/>
      <c r="L43634" s="172"/>
    </row>
    <row r="43635" spans="7:12" x14ac:dyDescent="0.15">
      <c r="G43635"/>
      <c r="H43635"/>
      <c r="I43635"/>
      <c r="J43635"/>
      <c r="K43635"/>
      <c r="L43635" s="172"/>
    </row>
    <row r="43636" spans="7:12" x14ac:dyDescent="0.15">
      <c r="G43636"/>
      <c r="H43636"/>
      <c r="I43636"/>
      <c r="J43636"/>
      <c r="K43636"/>
      <c r="L43636" s="172"/>
    </row>
    <row r="43637" spans="7:12" x14ac:dyDescent="0.15">
      <c r="G43637"/>
      <c r="H43637"/>
      <c r="I43637"/>
      <c r="J43637"/>
      <c r="K43637"/>
      <c r="L43637" s="172"/>
    </row>
    <row r="43638" spans="7:12" x14ac:dyDescent="0.15">
      <c r="G43638"/>
      <c r="H43638"/>
      <c r="I43638"/>
      <c r="J43638"/>
      <c r="K43638"/>
      <c r="L43638" s="172"/>
    </row>
    <row r="43639" spans="7:12" x14ac:dyDescent="0.15">
      <c r="G43639"/>
      <c r="H43639"/>
      <c r="I43639"/>
      <c r="J43639"/>
      <c r="K43639"/>
      <c r="L43639" s="172"/>
    </row>
    <row r="43640" spans="7:12" x14ac:dyDescent="0.15">
      <c r="G43640"/>
      <c r="H43640"/>
      <c r="I43640"/>
      <c r="J43640"/>
      <c r="K43640"/>
      <c r="L43640" s="172"/>
    </row>
    <row r="43641" spans="7:12" x14ac:dyDescent="0.15">
      <c r="G43641"/>
      <c r="H43641"/>
      <c r="I43641"/>
      <c r="J43641"/>
      <c r="K43641"/>
      <c r="L43641" s="172"/>
    </row>
    <row r="43642" spans="7:12" x14ac:dyDescent="0.15">
      <c r="G43642"/>
      <c r="H43642"/>
      <c r="I43642"/>
      <c r="J43642"/>
      <c r="K43642"/>
      <c r="L43642" s="172"/>
    </row>
    <row r="43643" spans="7:12" x14ac:dyDescent="0.15">
      <c r="G43643"/>
      <c r="H43643"/>
      <c r="I43643"/>
      <c r="J43643"/>
      <c r="K43643"/>
      <c r="L43643" s="172"/>
    </row>
    <row r="43644" spans="7:12" x14ac:dyDescent="0.15">
      <c r="G43644"/>
      <c r="H43644"/>
      <c r="I43644"/>
      <c r="J43644"/>
      <c r="K43644"/>
      <c r="L43644" s="172"/>
    </row>
    <row r="43645" spans="7:12" x14ac:dyDescent="0.15">
      <c r="G43645"/>
      <c r="H43645"/>
      <c r="I43645"/>
      <c r="J43645"/>
      <c r="K43645"/>
      <c r="L43645" s="172"/>
    </row>
    <row r="43646" spans="7:12" x14ac:dyDescent="0.15">
      <c r="G43646"/>
      <c r="H43646"/>
      <c r="I43646"/>
      <c r="J43646"/>
      <c r="K43646"/>
      <c r="L43646" s="172"/>
    </row>
    <row r="43647" spans="7:12" x14ac:dyDescent="0.15">
      <c r="G43647"/>
      <c r="H43647"/>
      <c r="I43647"/>
      <c r="J43647"/>
      <c r="K43647"/>
      <c r="L43647" s="172"/>
    </row>
    <row r="43648" spans="7:12" x14ac:dyDescent="0.15">
      <c r="G43648"/>
      <c r="H43648"/>
      <c r="I43648"/>
      <c r="J43648"/>
      <c r="K43648"/>
      <c r="L43648" s="172"/>
    </row>
    <row r="43649" spans="7:12" x14ac:dyDescent="0.15">
      <c r="G43649"/>
      <c r="H43649"/>
      <c r="I43649"/>
      <c r="J43649"/>
      <c r="K43649"/>
      <c r="L43649" s="172"/>
    </row>
    <row r="43650" spans="7:12" x14ac:dyDescent="0.15">
      <c r="G43650"/>
      <c r="H43650"/>
      <c r="I43650"/>
      <c r="J43650"/>
      <c r="K43650"/>
      <c r="L43650" s="172"/>
    </row>
    <row r="43651" spans="7:12" x14ac:dyDescent="0.15">
      <c r="G43651"/>
      <c r="H43651"/>
      <c r="I43651"/>
      <c r="J43651"/>
      <c r="K43651"/>
      <c r="L43651" s="172"/>
    </row>
    <row r="43652" spans="7:12" x14ac:dyDescent="0.15">
      <c r="G43652"/>
      <c r="H43652"/>
      <c r="I43652"/>
      <c r="J43652"/>
      <c r="K43652"/>
      <c r="L43652" s="172"/>
    </row>
    <row r="43653" spans="7:12" x14ac:dyDescent="0.15">
      <c r="G43653"/>
      <c r="H43653"/>
      <c r="I43653"/>
      <c r="J43653"/>
      <c r="K43653"/>
      <c r="L43653" s="172"/>
    </row>
    <row r="43654" spans="7:12" x14ac:dyDescent="0.15">
      <c r="G43654"/>
      <c r="H43654"/>
      <c r="I43654"/>
      <c r="J43654"/>
      <c r="K43654"/>
      <c r="L43654" s="172"/>
    </row>
    <row r="43655" spans="7:12" x14ac:dyDescent="0.15">
      <c r="G43655"/>
      <c r="H43655"/>
      <c r="I43655"/>
      <c r="J43655"/>
      <c r="K43655"/>
      <c r="L43655" s="172"/>
    </row>
    <row r="43656" spans="7:12" x14ac:dyDescent="0.15">
      <c r="G43656"/>
      <c r="H43656"/>
      <c r="I43656"/>
      <c r="J43656"/>
      <c r="K43656"/>
      <c r="L43656" s="172"/>
    </row>
    <row r="43657" spans="7:12" x14ac:dyDescent="0.15">
      <c r="G43657"/>
      <c r="H43657"/>
      <c r="I43657"/>
      <c r="J43657"/>
      <c r="K43657"/>
      <c r="L43657" s="172"/>
    </row>
    <row r="43658" spans="7:12" x14ac:dyDescent="0.15">
      <c r="G43658"/>
      <c r="H43658"/>
      <c r="I43658"/>
      <c r="J43658"/>
      <c r="K43658"/>
      <c r="L43658" s="172"/>
    </row>
    <row r="43659" spans="7:12" x14ac:dyDescent="0.15">
      <c r="G43659"/>
      <c r="H43659"/>
      <c r="I43659"/>
      <c r="J43659"/>
      <c r="K43659"/>
      <c r="L43659" s="172"/>
    </row>
    <row r="43660" spans="7:12" x14ac:dyDescent="0.15">
      <c r="G43660"/>
      <c r="H43660"/>
      <c r="I43660"/>
      <c r="J43660"/>
      <c r="K43660"/>
      <c r="L43660" s="172"/>
    </row>
    <row r="43661" spans="7:12" x14ac:dyDescent="0.15">
      <c r="G43661"/>
      <c r="H43661"/>
      <c r="I43661"/>
      <c r="J43661"/>
      <c r="K43661"/>
      <c r="L43661" s="172"/>
    </row>
    <row r="43662" spans="7:12" x14ac:dyDescent="0.15">
      <c r="G43662"/>
      <c r="H43662"/>
      <c r="I43662"/>
      <c r="J43662"/>
      <c r="K43662"/>
      <c r="L43662" s="172"/>
    </row>
    <row r="43663" spans="7:12" x14ac:dyDescent="0.15">
      <c r="G43663"/>
      <c r="H43663"/>
      <c r="I43663"/>
      <c r="J43663"/>
      <c r="K43663"/>
      <c r="L43663" s="172"/>
    </row>
    <row r="43664" spans="7:12" x14ac:dyDescent="0.15">
      <c r="G43664"/>
      <c r="H43664"/>
      <c r="I43664"/>
      <c r="J43664"/>
      <c r="K43664"/>
      <c r="L43664" s="172"/>
    </row>
    <row r="43665" spans="7:12" x14ac:dyDescent="0.15">
      <c r="G43665"/>
      <c r="H43665"/>
      <c r="I43665"/>
      <c r="J43665"/>
      <c r="K43665"/>
      <c r="L43665" s="172"/>
    </row>
    <row r="43666" spans="7:12" x14ac:dyDescent="0.15">
      <c r="G43666"/>
      <c r="H43666"/>
      <c r="I43666"/>
      <c r="J43666"/>
      <c r="K43666"/>
      <c r="L43666" s="172"/>
    </row>
    <row r="43667" spans="7:12" x14ac:dyDescent="0.15">
      <c r="G43667"/>
      <c r="H43667"/>
      <c r="I43667"/>
      <c r="J43667"/>
      <c r="K43667"/>
      <c r="L43667" s="172"/>
    </row>
    <row r="43668" spans="7:12" x14ac:dyDescent="0.15">
      <c r="G43668"/>
      <c r="H43668"/>
      <c r="I43668"/>
      <c r="J43668"/>
      <c r="K43668"/>
      <c r="L43668" s="172"/>
    </row>
    <row r="43669" spans="7:12" x14ac:dyDescent="0.15">
      <c r="G43669"/>
      <c r="H43669"/>
      <c r="I43669"/>
      <c r="J43669"/>
      <c r="K43669"/>
      <c r="L43669" s="172"/>
    </row>
    <row r="43670" spans="7:12" x14ac:dyDescent="0.15">
      <c r="G43670"/>
      <c r="H43670"/>
      <c r="I43670"/>
      <c r="J43670"/>
      <c r="K43670"/>
      <c r="L43670" s="172"/>
    </row>
    <row r="43671" spans="7:12" x14ac:dyDescent="0.15">
      <c r="G43671"/>
      <c r="H43671"/>
      <c r="I43671"/>
      <c r="J43671"/>
      <c r="K43671"/>
      <c r="L43671" s="172"/>
    </row>
    <row r="43672" spans="7:12" x14ac:dyDescent="0.15">
      <c r="G43672"/>
      <c r="H43672"/>
      <c r="I43672"/>
      <c r="J43672"/>
      <c r="K43672"/>
      <c r="L43672" s="172"/>
    </row>
    <row r="43673" spans="7:12" x14ac:dyDescent="0.15">
      <c r="G43673"/>
      <c r="H43673"/>
      <c r="I43673"/>
      <c r="J43673"/>
      <c r="K43673"/>
      <c r="L43673" s="172"/>
    </row>
    <row r="43674" spans="7:12" x14ac:dyDescent="0.15">
      <c r="G43674"/>
      <c r="H43674"/>
      <c r="I43674"/>
      <c r="J43674"/>
      <c r="K43674"/>
      <c r="L43674" s="172"/>
    </row>
    <row r="43675" spans="7:12" x14ac:dyDescent="0.15">
      <c r="G43675"/>
      <c r="H43675"/>
      <c r="I43675"/>
      <c r="J43675"/>
      <c r="K43675"/>
      <c r="L43675" s="172"/>
    </row>
    <row r="43676" spans="7:12" x14ac:dyDescent="0.15">
      <c r="G43676"/>
      <c r="H43676"/>
      <c r="I43676"/>
      <c r="J43676"/>
      <c r="K43676"/>
      <c r="L43676" s="172"/>
    </row>
    <row r="43677" spans="7:12" x14ac:dyDescent="0.15">
      <c r="G43677"/>
      <c r="H43677"/>
      <c r="I43677"/>
      <c r="J43677"/>
      <c r="K43677"/>
      <c r="L43677" s="172"/>
    </row>
    <row r="43678" spans="7:12" x14ac:dyDescent="0.15">
      <c r="G43678"/>
      <c r="H43678"/>
      <c r="I43678"/>
      <c r="J43678"/>
      <c r="K43678"/>
      <c r="L43678" s="172"/>
    </row>
    <row r="43679" spans="7:12" x14ac:dyDescent="0.15">
      <c r="G43679"/>
      <c r="H43679"/>
      <c r="I43679"/>
      <c r="J43679"/>
      <c r="K43679"/>
      <c r="L43679" s="172"/>
    </row>
    <row r="43680" spans="7:12" x14ac:dyDescent="0.15">
      <c r="G43680"/>
      <c r="H43680"/>
      <c r="I43680"/>
      <c r="J43680"/>
      <c r="K43680"/>
      <c r="L43680" s="172"/>
    </row>
    <row r="43681" spans="7:12" x14ac:dyDescent="0.15">
      <c r="G43681"/>
      <c r="H43681"/>
      <c r="I43681"/>
      <c r="J43681"/>
      <c r="K43681"/>
      <c r="L43681" s="172"/>
    </row>
    <row r="43682" spans="7:12" x14ac:dyDescent="0.15">
      <c r="G43682"/>
      <c r="H43682"/>
      <c r="I43682"/>
      <c r="J43682"/>
      <c r="K43682"/>
      <c r="L43682" s="172"/>
    </row>
    <row r="43683" spans="7:12" x14ac:dyDescent="0.15">
      <c r="G43683"/>
      <c r="H43683"/>
      <c r="I43683"/>
      <c r="J43683"/>
      <c r="K43683"/>
      <c r="L43683" s="172"/>
    </row>
    <row r="43684" spans="7:12" x14ac:dyDescent="0.15">
      <c r="G43684"/>
      <c r="H43684"/>
      <c r="I43684"/>
      <c r="J43684"/>
      <c r="K43684"/>
      <c r="L43684" s="172"/>
    </row>
    <row r="43685" spans="7:12" x14ac:dyDescent="0.15">
      <c r="G43685"/>
      <c r="H43685"/>
      <c r="I43685"/>
      <c r="J43685"/>
      <c r="K43685"/>
      <c r="L43685" s="172"/>
    </row>
    <row r="43686" spans="7:12" x14ac:dyDescent="0.15">
      <c r="G43686"/>
      <c r="H43686"/>
      <c r="I43686"/>
      <c r="J43686"/>
      <c r="K43686"/>
      <c r="L43686" s="172"/>
    </row>
    <row r="43687" spans="7:12" x14ac:dyDescent="0.15">
      <c r="G43687"/>
      <c r="H43687"/>
      <c r="I43687"/>
      <c r="J43687"/>
      <c r="K43687"/>
      <c r="L43687" s="172"/>
    </row>
    <row r="43688" spans="7:12" x14ac:dyDescent="0.15">
      <c r="G43688"/>
      <c r="H43688"/>
      <c r="I43688"/>
      <c r="J43688"/>
      <c r="K43688"/>
      <c r="L43688" s="172"/>
    </row>
    <row r="43689" spans="7:12" x14ac:dyDescent="0.15">
      <c r="G43689"/>
      <c r="H43689"/>
      <c r="I43689"/>
      <c r="J43689"/>
      <c r="K43689"/>
      <c r="L43689" s="172"/>
    </row>
    <row r="43690" spans="7:12" x14ac:dyDescent="0.15">
      <c r="G43690"/>
      <c r="H43690"/>
      <c r="I43690"/>
      <c r="J43690"/>
      <c r="K43690"/>
      <c r="L43690" s="172"/>
    </row>
    <row r="43691" spans="7:12" x14ac:dyDescent="0.15">
      <c r="G43691"/>
      <c r="H43691"/>
      <c r="I43691"/>
      <c r="J43691"/>
      <c r="K43691"/>
      <c r="L43691" s="172"/>
    </row>
    <row r="43692" spans="7:12" x14ac:dyDescent="0.15">
      <c r="G43692"/>
      <c r="H43692"/>
      <c r="I43692"/>
      <c r="J43692"/>
      <c r="K43692"/>
      <c r="L43692" s="172"/>
    </row>
    <row r="43693" spans="7:12" x14ac:dyDescent="0.15">
      <c r="G43693"/>
      <c r="H43693"/>
      <c r="I43693"/>
      <c r="J43693"/>
      <c r="K43693"/>
      <c r="L43693" s="172"/>
    </row>
    <row r="43694" spans="7:12" x14ac:dyDescent="0.15">
      <c r="G43694"/>
      <c r="H43694"/>
      <c r="I43694"/>
      <c r="J43694"/>
      <c r="K43694"/>
      <c r="L43694" s="172"/>
    </row>
    <row r="43695" spans="7:12" x14ac:dyDescent="0.15">
      <c r="G43695"/>
      <c r="H43695"/>
      <c r="I43695"/>
      <c r="J43695"/>
      <c r="K43695"/>
      <c r="L43695" s="172"/>
    </row>
    <row r="43696" spans="7:12" x14ac:dyDescent="0.15">
      <c r="G43696"/>
      <c r="H43696"/>
      <c r="I43696"/>
      <c r="J43696"/>
      <c r="K43696"/>
      <c r="L43696" s="172"/>
    </row>
    <row r="43697" spans="7:12" x14ac:dyDescent="0.15">
      <c r="G43697"/>
      <c r="H43697"/>
      <c r="I43697"/>
      <c r="J43697"/>
      <c r="K43697"/>
      <c r="L43697" s="172"/>
    </row>
    <row r="43698" spans="7:12" x14ac:dyDescent="0.15">
      <c r="G43698"/>
      <c r="H43698"/>
      <c r="I43698"/>
      <c r="J43698"/>
      <c r="K43698"/>
      <c r="L43698" s="172"/>
    </row>
    <row r="43699" spans="7:12" x14ac:dyDescent="0.15">
      <c r="G43699"/>
      <c r="H43699"/>
      <c r="I43699"/>
      <c r="J43699"/>
      <c r="K43699"/>
      <c r="L43699" s="172"/>
    </row>
    <row r="43700" spans="7:12" x14ac:dyDescent="0.15">
      <c r="G43700"/>
      <c r="H43700"/>
      <c r="I43700"/>
      <c r="J43700"/>
      <c r="K43700"/>
      <c r="L43700" s="172"/>
    </row>
    <row r="43701" spans="7:12" x14ac:dyDescent="0.15">
      <c r="G43701"/>
      <c r="H43701"/>
      <c r="I43701"/>
      <c r="J43701"/>
      <c r="K43701"/>
      <c r="L43701" s="172"/>
    </row>
    <row r="43702" spans="7:12" x14ac:dyDescent="0.15">
      <c r="G43702"/>
      <c r="H43702"/>
      <c r="I43702"/>
      <c r="J43702"/>
      <c r="K43702"/>
      <c r="L43702" s="172"/>
    </row>
    <row r="43703" spans="7:12" x14ac:dyDescent="0.15">
      <c r="G43703"/>
      <c r="H43703"/>
      <c r="I43703"/>
      <c r="J43703"/>
      <c r="K43703"/>
      <c r="L43703" s="172"/>
    </row>
    <row r="43704" spans="7:12" x14ac:dyDescent="0.15">
      <c r="G43704"/>
      <c r="H43704"/>
      <c r="I43704"/>
      <c r="J43704"/>
      <c r="K43704"/>
      <c r="L43704" s="172"/>
    </row>
    <row r="43705" spans="7:12" x14ac:dyDescent="0.15">
      <c r="G43705"/>
      <c r="H43705"/>
      <c r="I43705"/>
      <c r="J43705"/>
      <c r="K43705"/>
      <c r="L43705" s="172"/>
    </row>
    <row r="43706" spans="7:12" x14ac:dyDescent="0.15">
      <c r="G43706"/>
      <c r="H43706"/>
      <c r="I43706"/>
      <c r="J43706"/>
      <c r="K43706"/>
      <c r="L43706" s="172"/>
    </row>
    <row r="43707" spans="7:12" x14ac:dyDescent="0.15">
      <c r="G43707"/>
      <c r="H43707"/>
      <c r="I43707"/>
      <c r="J43707"/>
      <c r="K43707"/>
      <c r="L43707" s="172"/>
    </row>
    <row r="43708" spans="7:12" x14ac:dyDescent="0.15">
      <c r="G43708"/>
      <c r="H43708"/>
      <c r="I43708"/>
      <c r="J43708"/>
      <c r="K43708"/>
      <c r="L43708" s="172"/>
    </row>
    <row r="43709" spans="7:12" x14ac:dyDescent="0.15">
      <c r="G43709"/>
      <c r="H43709"/>
      <c r="I43709"/>
      <c r="J43709"/>
      <c r="K43709"/>
      <c r="L43709" s="172"/>
    </row>
    <row r="43710" spans="7:12" x14ac:dyDescent="0.15">
      <c r="G43710"/>
      <c r="H43710"/>
      <c r="I43710"/>
      <c r="J43710"/>
      <c r="K43710"/>
      <c r="L43710" s="172"/>
    </row>
    <row r="43711" spans="7:12" x14ac:dyDescent="0.15">
      <c r="G43711"/>
      <c r="H43711"/>
      <c r="I43711"/>
      <c r="J43711"/>
      <c r="K43711"/>
      <c r="L43711" s="172"/>
    </row>
    <row r="43712" spans="7:12" x14ac:dyDescent="0.15">
      <c r="G43712"/>
      <c r="H43712"/>
      <c r="I43712"/>
      <c r="J43712"/>
      <c r="K43712"/>
      <c r="L43712" s="172"/>
    </row>
    <row r="43713" spans="7:12" x14ac:dyDescent="0.15">
      <c r="G43713"/>
      <c r="H43713"/>
      <c r="I43713"/>
      <c r="J43713"/>
      <c r="K43713"/>
      <c r="L43713" s="172"/>
    </row>
    <row r="43714" spans="7:12" x14ac:dyDescent="0.15">
      <c r="G43714"/>
      <c r="H43714"/>
      <c r="I43714"/>
      <c r="J43714"/>
      <c r="K43714"/>
      <c r="L43714" s="172"/>
    </row>
    <row r="43715" spans="7:12" x14ac:dyDescent="0.15">
      <c r="G43715"/>
      <c r="H43715"/>
      <c r="I43715"/>
      <c r="J43715"/>
      <c r="K43715"/>
      <c r="L43715" s="172"/>
    </row>
    <row r="43716" spans="7:12" x14ac:dyDescent="0.15">
      <c r="G43716"/>
      <c r="H43716"/>
      <c r="I43716"/>
      <c r="J43716"/>
      <c r="K43716"/>
      <c r="L43716" s="172"/>
    </row>
    <row r="43717" spans="7:12" x14ac:dyDescent="0.15">
      <c r="G43717"/>
      <c r="H43717"/>
      <c r="I43717"/>
      <c r="J43717"/>
      <c r="K43717"/>
      <c r="L43717" s="172"/>
    </row>
    <row r="43718" spans="7:12" x14ac:dyDescent="0.15">
      <c r="G43718"/>
      <c r="H43718"/>
      <c r="I43718"/>
      <c r="J43718"/>
      <c r="K43718"/>
      <c r="L43718" s="172"/>
    </row>
    <row r="43719" spans="7:12" x14ac:dyDescent="0.15">
      <c r="G43719"/>
      <c r="H43719"/>
      <c r="I43719"/>
      <c r="J43719"/>
      <c r="K43719"/>
      <c r="L43719" s="172"/>
    </row>
    <row r="43720" spans="7:12" x14ac:dyDescent="0.15">
      <c r="G43720"/>
      <c r="H43720"/>
      <c r="I43720"/>
      <c r="J43720"/>
      <c r="K43720"/>
      <c r="L43720" s="172"/>
    </row>
    <row r="43721" spans="7:12" x14ac:dyDescent="0.15">
      <c r="G43721"/>
      <c r="H43721"/>
      <c r="I43721"/>
      <c r="J43721"/>
      <c r="K43721"/>
      <c r="L43721" s="172"/>
    </row>
    <row r="43722" spans="7:12" x14ac:dyDescent="0.15">
      <c r="G43722"/>
      <c r="H43722"/>
      <c r="I43722"/>
      <c r="J43722"/>
      <c r="K43722"/>
      <c r="L43722" s="172"/>
    </row>
    <row r="43723" spans="7:12" x14ac:dyDescent="0.15">
      <c r="G43723"/>
      <c r="H43723"/>
      <c r="I43723"/>
      <c r="J43723"/>
      <c r="K43723"/>
      <c r="L43723" s="172"/>
    </row>
    <row r="43724" spans="7:12" x14ac:dyDescent="0.15">
      <c r="G43724"/>
      <c r="H43724"/>
      <c r="I43724"/>
      <c r="J43724"/>
      <c r="K43724"/>
      <c r="L43724" s="172"/>
    </row>
    <row r="43725" spans="7:12" x14ac:dyDescent="0.15">
      <c r="G43725"/>
      <c r="H43725"/>
      <c r="I43725"/>
      <c r="J43725"/>
      <c r="K43725"/>
      <c r="L43725" s="172"/>
    </row>
    <row r="43726" spans="7:12" x14ac:dyDescent="0.15">
      <c r="G43726"/>
      <c r="H43726"/>
      <c r="I43726"/>
      <c r="J43726"/>
      <c r="K43726"/>
      <c r="L43726" s="172"/>
    </row>
    <row r="43727" spans="7:12" x14ac:dyDescent="0.15">
      <c r="G43727"/>
      <c r="H43727"/>
      <c r="I43727"/>
      <c r="J43727"/>
      <c r="K43727"/>
      <c r="L43727" s="172"/>
    </row>
    <row r="43728" spans="7:12" x14ac:dyDescent="0.15">
      <c r="G43728"/>
      <c r="H43728"/>
      <c r="I43728"/>
      <c r="J43728"/>
      <c r="K43728"/>
      <c r="L43728" s="172"/>
    </row>
    <row r="43729" spans="7:12" x14ac:dyDescent="0.15">
      <c r="G43729"/>
      <c r="H43729"/>
      <c r="I43729"/>
      <c r="J43729"/>
      <c r="K43729"/>
      <c r="L43729" s="172"/>
    </row>
    <row r="43730" spans="7:12" x14ac:dyDescent="0.15">
      <c r="G43730"/>
      <c r="H43730"/>
      <c r="I43730"/>
      <c r="J43730"/>
      <c r="K43730"/>
      <c r="L43730" s="172"/>
    </row>
    <row r="43731" spans="7:12" x14ac:dyDescent="0.15">
      <c r="G43731"/>
      <c r="H43731"/>
      <c r="I43731"/>
      <c r="J43731"/>
      <c r="K43731"/>
      <c r="L43731" s="172"/>
    </row>
    <row r="43732" spans="7:12" x14ac:dyDescent="0.15">
      <c r="G43732"/>
      <c r="H43732"/>
      <c r="I43732"/>
      <c r="J43732"/>
      <c r="K43732"/>
      <c r="L43732" s="172"/>
    </row>
    <row r="43733" spans="7:12" x14ac:dyDescent="0.15">
      <c r="G43733"/>
      <c r="H43733"/>
      <c r="I43733"/>
      <c r="J43733"/>
      <c r="K43733"/>
      <c r="L43733" s="172"/>
    </row>
    <row r="43734" spans="7:12" x14ac:dyDescent="0.15">
      <c r="G43734"/>
      <c r="H43734"/>
      <c r="I43734"/>
      <c r="J43734"/>
      <c r="K43734"/>
      <c r="L43734" s="172"/>
    </row>
    <row r="43735" spans="7:12" x14ac:dyDescent="0.15">
      <c r="G43735"/>
      <c r="H43735"/>
      <c r="I43735"/>
      <c r="J43735"/>
      <c r="K43735"/>
      <c r="L43735" s="172"/>
    </row>
    <row r="43736" spans="7:12" x14ac:dyDescent="0.15">
      <c r="G43736"/>
      <c r="H43736"/>
      <c r="I43736"/>
      <c r="J43736"/>
      <c r="K43736"/>
      <c r="L43736" s="172"/>
    </row>
    <row r="43737" spans="7:12" x14ac:dyDescent="0.15">
      <c r="G43737"/>
      <c r="H43737"/>
      <c r="I43737"/>
      <c r="J43737"/>
      <c r="K43737"/>
      <c r="L43737" s="172"/>
    </row>
    <row r="43738" spans="7:12" x14ac:dyDescent="0.15">
      <c r="G43738"/>
      <c r="H43738"/>
      <c r="I43738"/>
      <c r="J43738"/>
      <c r="K43738"/>
      <c r="L43738" s="172"/>
    </row>
    <row r="43739" spans="7:12" x14ac:dyDescent="0.15">
      <c r="G43739"/>
      <c r="H43739"/>
      <c r="I43739"/>
      <c r="J43739"/>
      <c r="K43739"/>
      <c r="L43739" s="172"/>
    </row>
    <row r="43740" spans="7:12" x14ac:dyDescent="0.15">
      <c r="G43740"/>
      <c r="H43740"/>
      <c r="I43740"/>
      <c r="J43740"/>
      <c r="K43740"/>
      <c r="L43740" s="172"/>
    </row>
    <row r="43741" spans="7:12" x14ac:dyDescent="0.15">
      <c r="G43741"/>
      <c r="H43741"/>
      <c r="I43741"/>
      <c r="J43741"/>
      <c r="K43741"/>
      <c r="L43741" s="172"/>
    </row>
    <row r="43742" spans="7:12" x14ac:dyDescent="0.15">
      <c r="G43742"/>
      <c r="H43742"/>
      <c r="I43742"/>
      <c r="J43742"/>
      <c r="K43742"/>
      <c r="L43742" s="172"/>
    </row>
    <row r="43743" spans="7:12" x14ac:dyDescent="0.15">
      <c r="G43743"/>
      <c r="H43743"/>
      <c r="I43743"/>
      <c r="J43743"/>
      <c r="K43743"/>
      <c r="L43743" s="172"/>
    </row>
    <row r="43744" spans="7:12" x14ac:dyDescent="0.15">
      <c r="G43744"/>
      <c r="H43744"/>
      <c r="I43744"/>
      <c r="J43744"/>
      <c r="K43744"/>
      <c r="L43744" s="172"/>
    </row>
    <row r="43745" spans="7:12" x14ac:dyDescent="0.15">
      <c r="G43745"/>
      <c r="H43745"/>
      <c r="I43745"/>
      <c r="J43745"/>
      <c r="K43745"/>
      <c r="L43745" s="172"/>
    </row>
    <row r="43746" spans="7:12" x14ac:dyDescent="0.15">
      <c r="G43746"/>
      <c r="H43746"/>
      <c r="I43746"/>
      <c r="J43746"/>
      <c r="K43746"/>
      <c r="L43746" s="172"/>
    </row>
    <row r="43747" spans="7:12" x14ac:dyDescent="0.15">
      <c r="G43747"/>
      <c r="H43747"/>
      <c r="I43747"/>
      <c r="J43747"/>
      <c r="K43747"/>
      <c r="L43747" s="172"/>
    </row>
    <row r="43748" spans="7:12" x14ac:dyDescent="0.15">
      <c r="G43748"/>
      <c r="H43748"/>
      <c r="I43748"/>
      <c r="J43748"/>
      <c r="K43748"/>
      <c r="L43748" s="172"/>
    </row>
    <row r="43749" spans="7:12" x14ac:dyDescent="0.15">
      <c r="G43749"/>
      <c r="H43749"/>
      <c r="I43749"/>
      <c r="J43749"/>
      <c r="K43749"/>
      <c r="L43749" s="172"/>
    </row>
    <row r="43750" spans="7:12" x14ac:dyDescent="0.15">
      <c r="G43750"/>
      <c r="H43750"/>
      <c r="I43750"/>
      <c r="J43750"/>
      <c r="K43750"/>
      <c r="L43750" s="172"/>
    </row>
    <row r="43751" spans="7:12" x14ac:dyDescent="0.15">
      <c r="G43751"/>
      <c r="H43751"/>
      <c r="I43751"/>
      <c r="J43751"/>
      <c r="K43751"/>
      <c r="L43751" s="172"/>
    </row>
    <row r="43752" spans="7:12" x14ac:dyDescent="0.15">
      <c r="G43752"/>
      <c r="H43752"/>
      <c r="I43752"/>
      <c r="J43752"/>
      <c r="K43752"/>
      <c r="L43752" s="172"/>
    </row>
    <row r="43753" spans="7:12" x14ac:dyDescent="0.15">
      <c r="G43753"/>
      <c r="H43753"/>
      <c r="I43753"/>
      <c r="J43753"/>
      <c r="K43753"/>
      <c r="L43753" s="172"/>
    </row>
    <row r="43754" spans="7:12" x14ac:dyDescent="0.15">
      <c r="G43754"/>
      <c r="H43754"/>
      <c r="I43754"/>
      <c r="J43754"/>
      <c r="K43754"/>
      <c r="L43754" s="172"/>
    </row>
    <row r="43755" spans="7:12" x14ac:dyDescent="0.15">
      <c r="G43755"/>
      <c r="H43755"/>
      <c r="I43755"/>
      <c r="J43755"/>
      <c r="K43755"/>
      <c r="L43755" s="172"/>
    </row>
    <row r="43756" spans="7:12" x14ac:dyDescent="0.15">
      <c r="G43756"/>
      <c r="H43756"/>
      <c r="I43756"/>
      <c r="J43756"/>
      <c r="K43756"/>
      <c r="L43756" s="172"/>
    </row>
    <row r="43757" spans="7:12" x14ac:dyDescent="0.15">
      <c r="G43757"/>
      <c r="H43757"/>
      <c r="I43757"/>
      <c r="J43757"/>
      <c r="K43757"/>
      <c r="L43757" s="172"/>
    </row>
    <row r="43758" spans="7:12" x14ac:dyDescent="0.15">
      <c r="G43758"/>
      <c r="H43758"/>
      <c r="I43758"/>
      <c r="J43758"/>
      <c r="K43758"/>
      <c r="L43758" s="172"/>
    </row>
    <row r="43759" spans="7:12" x14ac:dyDescent="0.15">
      <c r="G43759"/>
      <c r="H43759"/>
      <c r="I43759"/>
      <c r="J43759"/>
      <c r="K43759"/>
      <c r="L43759" s="172"/>
    </row>
    <row r="43760" spans="7:12" x14ac:dyDescent="0.15">
      <c r="G43760"/>
      <c r="H43760"/>
      <c r="I43760"/>
      <c r="J43760"/>
      <c r="K43760"/>
      <c r="L43760" s="172"/>
    </row>
    <row r="43761" spans="7:12" x14ac:dyDescent="0.15">
      <c r="G43761"/>
      <c r="H43761"/>
      <c r="I43761"/>
      <c r="J43761"/>
      <c r="K43761"/>
      <c r="L43761" s="172"/>
    </row>
    <row r="43762" spans="7:12" x14ac:dyDescent="0.15">
      <c r="G43762"/>
      <c r="H43762"/>
      <c r="I43762"/>
      <c r="J43762"/>
      <c r="K43762"/>
      <c r="L43762" s="172"/>
    </row>
    <row r="43763" spans="7:12" x14ac:dyDescent="0.15">
      <c r="G43763"/>
      <c r="H43763"/>
      <c r="I43763"/>
      <c r="J43763"/>
      <c r="K43763"/>
      <c r="L43763" s="172"/>
    </row>
    <row r="43764" spans="7:12" x14ac:dyDescent="0.15">
      <c r="G43764"/>
      <c r="H43764"/>
      <c r="I43764"/>
      <c r="J43764"/>
      <c r="K43764"/>
      <c r="L43764" s="172"/>
    </row>
    <row r="43765" spans="7:12" x14ac:dyDescent="0.15">
      <c r="G43765"/>
      <c r="H43765"/>
      <c r="I43765"/>
      <c r="J43765"/>
      <c r="K43765"/>
      <c r="L43765" s="172"/>
    </row>
    <row r="43766" spans="7:12" x14ac:dyDescent="0.15">
      <c r="G43766"/>
      <c r="H43766"/>
      <c r="I43766"/>
      <c r="J43766"/>
      <c r="K43766"/>
      <c r="L43766" s="172"/>
    </row>
    <row r="43767" spans="7:12" x14ac:dyDescent="0.15">
      <c r="G43767"/>
      <c r="H43767"/>
      <c r="I43767"/>
      <c r="J43767"/>
      <c r="K43767"/>
      <c r="L43767" s="172"/>
    </row>
    <row r="43768" spans="7:12" x14ac:dyDescent="0.15">
      <c r="G43768"/>
      <c r="H43768"/>
      <c r="I43768"/>
      <c r="J43768"/>
      <c r="K43768"/>
      <c r="L43768" s="172"/>
    </row>
    <row r="43769" spans="7:12" x14ac:dyDescent="0.15">
      <c r="G43769"/>
      <c r="H43769"/>
      <c r="I43769"/>
      <c r="J43769"/>
      <c r="K43769"/>
      <c r="L43769" s="172"/>
    </row>
    <row r="43770" spans="7:12" x14ac:dyDescent="0.15">
      <c r="G43770"/>
      <c r="H43770"/>
      <c r="I43770"/>
      <c r="J43770"/>
      <c r="K43770"/>
      <c r="L43770" s="172"/>
    </row>
    <row r="43771" spans="7:12" x14ac:dyDescent="0.15">
      <c r="G43771"/>
      <c r="H43771"/>
      <c r="I43771"/>
      <c r="J43771"/>
      <c r="K43771"/>
      <c r="L43771" s="172"/>
    </row>
    <row r="43772" spans="7:12" x14ac:dyDescent="0.15">
      <c r="G43772"/>
      <c r="H43772"/>
      <c r="I43772"/>
      <c r="J43772"/>
      <c r="K43772"/>
      <c r="L43772" s="172"/>
    </row>
    <row r="43773" spans="7:12" x14ac:dyDescent="0.15">
      <c r="G43773"/>
      <c r="H43773"/>
      <c r="I43773"/>
      <c r="J43773"/>
      <c r="K43773"/>
      <c r="L43773" s="172"/>
    </row>
    <row r="43774" spans="7:12" x14ac:dyDescent="0.15">
      <c r="G43774"/>
      <c r="H43774"/>
      <c r="I43774"/>
      <c r="J43774"/>
      <c r="K43774"/>
      <c r="L43774" s="172"/>
    </row>
    <row r="43775" spans="7:12" x14ac:dyDescent="0.15">
      <c r="G43775"/>
      <c r="H43775"/>
      <c r="I43775"/>
      <c r="J43775"/>
      <c r="K43775"/>
      <c r="L43775" s="172"/>
    </row>
    <row r="43776" spans="7:12" x14ac:dyDescent="0.15">
      <c r="G43776"/>
      <c r="H43776"/>
      <c r="I43776"/>
      <c r="J43776"/>
      <c r="K43776"/>
      <c r="L43776" s="172"/>
    </row>
    <row r="43777" spans="7:12" x14ac:dyDescent="0.15">
      <c r="G43777"/>
      <c r="H43777"/>
      <c r="I43777"/>
      <c r="J43777"/>
      <c r="K43777"/>
      <c r="L43777" s="172"/>
    </row>
    <row r="43778" spans="7:12" x14ac:dyDescent="0.15">
      <c r="G43778"/>
      <c r="H43778"/>
      <c r="I43778"/>
      <c r="J43778"/>
      <c r="K43778"/>
      <c r="L43778" s="172"/>
    </row>
    <row r="43779" spans="7:12" x14ac:dyDescent="0.15">
      <c r="G43779"/>
      <c r="H43779"/>
      <c r="I43779"/>
      <c r="J43779"/>
      <c r="K43779"/>
      <c r="L43779" s="172"/>
    </row>
    <row r="43780" spans="7:12" x14ac:dyDescent="0.15">
      <c r="G43780"/>
      <c r="H43780"/>
      <c r="I43780"/>
      <c r="J43780"/>
      <c r="K43780"/>
      <c r="L43780" s="172"/>
    </row>
    <row r="43781" spans="7:12" x14ac:dyDescent="0.15">
      <c r="G43781"/>
      <c r="H43781"/>
      <c r="I43781"/>
      <c r="J43781"/>
      <c r="K43781"/>
      <c r="L43781" s="172"/>
    </row>
    <row r="43782" spans="7:12" x14ac:dyDescent="0.15">
      <c r="G43782"/>
      <c r="H43782"/>
      <c r="I43782"/>
      <c r="J43782"/>
      <c r="K43782"/>
      <c r="L43782" s="172"/>
    </row>
    <row r="43783" spans="7:12" x14ac:dyDescent="0.15">
      <c r="G43783"/>
      <c r="H43783"/>
      <c r="I43783"/>
      <c r="J43783"/>
      <c r="K43783"/>
      <c r="L43783" s="172"/>
    </row>
    <row r="43784" spans="7:12" x14ac:dyDescent="0.15">
      <c r="G43784"/>
      <c r="H43784"/>
      <c r="I43784"/>
      <c r="J43784"/>
      <c r="K43784"/>
      <c r="L43784" s="172"/>
    </row>
    <row r="43785" spans="7:12" x14ac:dyDescent="0.15">
      <c r="G43785"/>
      <c r="H43785"/>
      <c r="I43785"/>
      <c r="J43785"/>
      <c r="K43785"/>
      <c r="L43785" s="172"/>
    </row>
    <row r="43786" spans="7:12" x14ac:dyDescent="0.15">
      <c r="G43786"/>
      <c r="H43786"/>
      <c r="I43786"/>
      <c r="J43786"/>
      <c r="K43786"/>
      <c r="L43786" s="172"/>
    </row>
    <row r="43787" spans="7:12" x14ac:dyDescent="0.15">
      <c r="G43787"/>
      <c r="H43787"/>
      <c r="I43787"/>
      <c r="J43787"/>
      <c r="K43787"/>
      <c r="L43787" s="172"/>
    </row>
    <row r="43788" spans="7:12" x14ac:dyDescent="0.15">
      <c r="G43788"/>
      <c r="H43788"/>
      <c r="I43788"/>
      <c r="J43788"/>
      <c r="K43788"/>
      <c r="L43788" s="172"/>
    </row>
    <row r="43789" spans="7:12" x14ac:dyDescent="0.15">
      <c r="G43789"/>
      <c r="H43789"/>
      <c r="I43789"/>
      <c r="J43789"/>
      <c r="K43789"/>
      <c r="L43789" s="172"/>
    </row>
    <row r="43790" spans="7:12" x14ac:dyDescent="0.15">
      <c r="G43790"/>
      <c r="H43790"/>
      <c r="I43790"/>
      <c r="J43790"/>
      <c r="K43790"/>
      <c r="L43790" s="172"/>
    </row>
    <row r="43791" spans="7:12" x14ac:dyDescent="0.15">
      <c r="G43791"/>
      <c r="H43791"/>
      <c r="I43791"/>
      <c r="J43791"/>
      <c r="K43791"/>
      <c r="L43791" s="172"/>
    </row>
    <row r="43792" spans="7:12" x14ac:dyDescent="0.15">
      <c r="G43792"/>
      <c r="H43792"/>
      <c r="I43792"/>
      <c r="J43792"/>
      <c r="K43792"/>
      <c r="L43792" s="172"/>
    </row>
    <row r="43793" spans="7:12" x14ac:dyDescent="0.15">
      <c r="G43793"/>
      <c r="H43793"/>
      <c r="I43793"/>
      <c r="J43793"/>
      <c r="K43793"/>
      <c r="L43793" s="172"/>
    </row>
    <row r="43794" spans="7:12" x14ac:dyDescent="0.15">
      <c r="G43794"/>
      <c r="H43794"/>
      <c r="I43794"/>
      <c r="J43794"/>
      <c r="K43794"/>
      <c r="L43794" s="172"/>
    </row>
    <row r="43795" spans="7:12" x14ac:dyDescent="0.15">
      <c r="G43795"/>
      <c r="H43795"/>
      <c r="I43795"/>
      <c r="J43795"/>
      <c r="K43795"/>
      <c r="L43795" s="172"/>
    </row>
    <row r="43796" spans="7:12" x14ac:dyDescent="0.15">
      <c r="G43796"/>
      <c r="H43796"/>
      <c r="I43796"/>
      <c r="J43796"/>
      <c r="K43796"/>
      <c r="L43796" s="172"/>
    </row>
    <row r="43797" spans="7:12" x14ac:dyDescent="0.15">
      <c r="G43797"/>
      <c r="H43797"/>
      <c r="I43797"/>
      <c r="J43797"/>
      <c r="K43797"/>
      <c r="L43797" s="172"/>
    </row>
    <row r="43798" spans="7:12" x14ac:dyDescent="0.15">
      <c r="G43798"/>
      <c r="H43798"/>
      <c r="I43798"/>
      <c r="J43798"/>
      <c r="K43798"/>
      <c r="L43798" s="172"/>
    </row>
    <row r="43799" spans="7:12" x14ac:dyDescent="0.15">
      <c r="G43799"/>
      <c r="H43799"/>
      <c r="I43799"/>
      <c r="J43799"/>
      <c r="K43799"/>
      <c r="L43799" s="172"/>
    </row>
    <row r="43800" spans="7:12" x14ac:dyDescent="0.15">
      <c r="G43800"/>
      <c r="H43800"/>
      <c r="I43800"/>
      <c r="J43800"/>
      <c r="K43800"/>
      <c r="L43800" s="172"/>
    </row>
    <row r="43801" spans="7:12" x14ac:dyDescent="0.15">
      <c r="G43801"/>
      <c r="H43801"/>
      <c r="I43801"/>
      <c r="J43801"/>
      <c r="K43801"/>
      <c r="L43801" s="172"/>
    </row>
    <row r="43802" spans="7:12" x14ac:dyDescent="0.15">
      <c r="G43802"/>
      <c r="H43802"/>
      <c r="I43802"/>
      <c r="J43802"/>
      <c r="K43802"/>
      <c r="L43802" s="172"/>
    </row>
    <row r="43803" spans="7:12" x14ac:dyDescent="0.15">
      <c r="G43803"/>
      <c r="H43803"/>
      <c r="I43803"/>
      <c r="J43803"/>
      <c r="K43803"/>
      <c r="L43803" s="172"/>
    </row>
    <row r="43804" spans="7:12" x14ac:dyDescent="0.15">
      <c r="G43804"/>
      <c r="H43804"/>
      <c r="I43804"/>
      <c r="J43804"/>
      <c r="K43804"/>
      <c r="L43804" s="172"/>
    </row>
    <row r="43805" spans="7:12" x14ac:dyDescent="0.15">
      <c r="G43805"/>
      <c r="H43805"/>
      <c r="I43805"/>
      <c r="J43805"/>
      <c r="K43805"/>
      <c r="L43805" s="172"/>
    </row>
    <row r="43806" spans="7:12" x14ac:dyDescent="0.15">
      <c r="G43806"/>
      <c r="H43806"/>
      <c r="I43806"/>
      <c r="J43806"/>
      <c r="K43806"/>
      <c r="L43806" s="172"/>
    </row>
    <row r="43807" spans="7:12" x14ac:dyDescent="0.15">
      <c r="G43807"/>
      <c r="H43807"/>
      <c r="I43807"/>
      <c r="J43807"/>
      <c r="K43807"/>
      <c r="L43807" s="172"/>
    </row>
    <row r="43808" spans="7:12" x14ac:dyDescent="0.15">
      <c r="G43808"/>
      <c r="H43808"/>
      <c r="I43808"/>
      <c r="J43808"/>
      <c r="K43808"/>
      <c r="L43808" s="172"/>
    </row>
    <row r="43809" spans="7:12" x14ac:dyDescent="0.15">
      <c r="G43809"/>
      <c r="H43809"/>
      <c r="I43809"/>
      <c r="J43809"/>
      <c r="K43809"/>
      <c r="L43809" s="172"/>
    </row>
    <row r="43810" spans="7:12" x14ac:dyDescent="0.15">
      <c r="G43810"/>
      <c r="H43810"/>
      <c r="I43810"/>
      <c r="J43810"/>
      <c r="K43810"/>
      <c r="L43810" s="172"/>
    </row>
    <row r="43811" spans="7:12" x14ac:dyDescent="0.15">
      <c r="G43811"/>
      <c r="H43811"/>
      <c r="I43811"/>
      <c r="J43811"/>
      <c r="K43811"/>
      <c r="L43811" s="172"/>
    </row>
    <row r="43812" spans="7:12" x14ac:dyDescent="0.15">
      <c r="G43812"/>
      <c r="H43812"/>
      <c r="I43812"/>
      <c r="J43812"/>
      <c r="K43812"/>
      <c r="L43812" s="172"/>
    </row>
    <row r="43813" spans="7:12" x14ac:dyDescent="0.15">
      <c r="G43813"/>
      <c r="H43813"/>
      <c r="I43813"/>
      <c r="J43813"/>
      <c r="K43813"/>
      <c r="L43813" s="172"/>
    </row>
    <row r="43814" spans="7:12" x14ac:dyDescent="0.15">
      <c r="G43814"/>
      <c r="H43814"/>
      <c r="I43814"/>
      <c r="J43814"/>
      <c r="K43814"/>
      <c r="L43814" s="172"/>
    </row>
    <row r="43815" spans="7:12" x14ac:dyDescent="0.15">
      <c r="G43815"/>
      <c r="H43815"/>
      <c r="I43815"/>
      <c r="J43815"/>
      <c r="K43815"/>
      <c r="L43815" s="172"/>
    </row>
    <row r="43816" spans="7:12" x14ac:dyDescent="0.15">
      <c r="G43816"/>
      <c r="H43816"/>
      <c r="I43816"/>
      <c r="J43816"/>
      <c r="K43816"/>
      <c r="L43816" s="172"/>
    </row>
    <row r="43817" spans="7:12" x14ac:dyDescent="0.15">
      <c r="G43817"/>
      <c r="H43817"/>
      <c r="I43817"/>
      <c r="J43817"/>
      <c r="K43817"/>
      <c r="L43817" s="172"/>
    </row>
    <row r="43818" spans="7:12" x14ac:dyDescent="0.15">
      <c r="G43818"/>
      <c r="H43818"/>
      <c r="I43818"/>
      <c r="J43818"/>
      <c r="K43818"/>
      <c r="L43818" s="172"/>
    </row>
    <row r="43819" spans="7:12" x14ac:dyDescent="0.15">
      <c r="G43819"/>
      <c r="H43819"/>
      <c r="I43819"/>
      <c r="J43819"/>
      <c r="K43819"/>
      <c r="L43819" s="172"/>
    </row>
    <row r="43820" spans="7:12" x14ac:dyDescent="0.15">
      <c r="G43820"/>
      <c r="H43820"/>
      <c r="I43820"/>
      <c r="J43820"/>
      <c r="K43820"/>
      <c r="L43820" s="172"/>
    </row>
    <row r="43821" spans="7:12" x14ac:dyDescent="0.15">
      <c r="G43821"/>
      <c r="H43821"/>
      <c r="I43821"/>
      <c r="J43821"/>
      <c r="K43821"/>
      <c r="L43821" s="172"/>
    </row>
    <row r="43822" spans="7:12" x14ac:dyDescent="0.15">
      <c r="G43822"/>
      <c r="H43822"/>
      <c r="I43822"/>
      <c r="J43822"/>
      <c r="K43822"/>
      <c r="L43822" s="172"/>
    </row>
    <row r="43823" spans="7:12" x14ac:dyDescent="0.15">
      <c r="G43823"/>
      <c r="H43823"/>
      <c r="I43823"/>
      <c r="J43823"/>
      <c r="K43823"/>
      <c r="L43823" s="172"/>
    </row>
    <row r="43824" spans="7:12" x14ac:dyDescent="0.15">
      <c r="G43824"/>
      <c r="H43824"/>
      <c r="I43824"/>
      <c r="J43824"/>
      <c r="K43824"/>
      <c r="L43824" s="172"/>
    </row>
    <row r="43825" spans="7:12" x14ac:dyDescent="0.15">
      <c r="G43825"/>
      <c r="H43825"/>
      <c r="I43825"/>
      <c r="J43825"/>
      <c r="K43825"/>
      <c r="L43825" s="172"/>
    </row>
    <row r="43826" spans="7:12" x14ac:dyDescent="0.15">
      <c r="G43826"/>
      <c r="H43826"/>
      <c r="I43826"/>
      <c r="J43826"/>
      <c r="K43826"/>
      <c r="L43826" s="172"/>
    </row>
    <row r="43827" spans="7:12" x14ac:dyDescent="0.15">
      <c r="G43827"/>
      <c r="H43827"/>
      <c r="I43827"/>
      <c r="J43827"/>
      <c r="K43827"/>
      <c r="L43827" s="172"/>
    </row>
    <row r="43828" spans="7:12" x14ac:dyDescent="0.15">
      <c r="G43828"/>
      <c r="H43828"/>
      <c r="I43828"/>
      <c r="J43828"/>
      <c r="K43828"/>
      <c r="L43828" s="172"/>
    </row>
    <row r="43829" spans="7:12" x14ac:dyDescent="0.15">
      <c r="G43829"/>
      <c r="H43829"/>
      <c r="I43829"/>
      <c r="J43829"/>
      <c r="K43829"/>
      <c r="L43829" s="172"/>
    </row>
    <row r="43830" spans="7:12" x14ac:dyDescent="0.15">
      <c r="G43830"/>
      <c r="H43830"/>
      <c r="I43830"/>
      <c r="J43830"/>
      <c r="K43830"/>
      <c r="L43830" s="172"/>
    </row>
    <row r="43831" spans="7:12" x14ac:dyDescent="0.15">
      <c r="G43831"/>
      <c r="H43831"/>
      <c r="I43831"/>
      <c r="J43831"/>
      <c r="K43831"/>
      <c r="L43831" s="172"/>
    </row>
    <row r="43832" spans="7:12" x14ac:dyDescent="0.15">
      <c r="G43832"/>
      <c r="H43832"/>
      <c r="I43832"/>
      <c r="J43832"/>
      <c r="K43832"/>
      <c r="L43832" s="172"/>
    </row>
    <row r="43833" spans="7:12" x14ac:dyDescent="0.15">
      <c r="G43833"/>
      <c r="H43833"/>
      <c r="I43833"/>
      <c r="J43833"/>
      <c r="K43833"/>
      <c r="L43833" s="172"/>
    </row>
    <row r="43834" spans="7:12" x14ac:dyDescent="0.15">
      <c r="G43834"/>
      <c r="H43834"/>
      <c r="I43834"/>
      <c r="J43834"/>
      <c r="K43834"/>
      <c r="L43834" s="172"/>
    </row>
    <row r="43835" spans="7:12" x14ac:dyDescent="0.15">
      <c r="G43835"/>
      <c r="H43835"/>
      <c r="I43835"/>
      <c r="J43835"/>
      <c r="K43835"/>
      <c r="L43835" s="172"/>
    </row>
    <row r="43836" spans="7:12" x14ac:dyDescent="0.15">
      <c r="G43836"/>
      <c r="H43836"/>
      <c r="I43836"/>
      <c r="J43836"/>
      <c r="K43836"/>
      <c r="L43836" s="172"/>
    </row>
    <row r="43837" spans="7:12" x14ac:dyDescent="0.15">
      <c r="G43837"/>
      <c r="H43837"/>
      <c r="I43837"/>
      <c r="J43837"/>
      <c r="K43837"/>
      <c r="L43837" s="172"/>
    </row>
    <row r="43838" spans="7:12" x14ac:dyDescent="0.15">
      <c r="G43838"/>
      <c r="H43838"/>
      <c r="I43838"/>
      <c r="J43838"/>
      <c r="K43838"/>
      <c r="L43838" s="172"/>
    </row>
    <row r="43839" spans="7:12" x14ac:dyDescent="0.15">
      <c r="G43839"/>
      <c r="H43839"/>
      <c r="I43839"/>
      <c r="J43839"/>
      <c r="K43839"/>
      <c r="L43839" s="172"/>
    </row>
    <row r="43840" spans="7:12" x14ac:dyDescent="0.15">
      <c r="G43840"/>
      <c r="H43840"/>
      <c r="I43840"/>
      <c r="J43840"/>
      <c r="K43840"/>
      <c r="L43840" s="172"/>
    </row>
    <row r="43841" spans="7:12" x14ac:dyDescent="0.15">
      <c r="G43841"/>
      <c r="H43841"/>
      <c r="I43841"/>
      <c r="J43841"/>
      <c r="K43841"/>
      <c r="L43841" s="172"/>
    </row>
    <row r="43842" spans="7:12" x14ac:dyDescent="0.15">
      <c r="G43842"/>
      <c r="H43842"/>
      <c r="I43842"/>
      <c r="J43842"/>
      <c r="K43842"/>
      <c r="L43842" s="172"/>
    </row>
    <row r="43843" spans="7:12" x14ac:dyDescent="0.15">
      <c r="G43843"/>
      <c r="H43843"/>
      <c r="I43843"/>
      <c r="J43843"/>
      <c r="K43843"/>
      <c r="L43843" s="172"/>
    </row>
    <row r="43844" spans="7:12" x14ac:dyDescent="0.15">
      <c r="G43844"/>
      <c r="H43844"/>
      <c r="I43844"/>
      <c r="J43844"/>
      <c r="K43844"/>
      <c r="L43844" s="172"/>
    </row>
    <row r="43845" spans="7:12" x14ac:dyDescent="0.15">
      <c r="G43845"/>
      <c r="H43845"/>
      <c r="I43845"/>
      <c r="J43845"/>
      <c r="K43845"/>
      <c r="L43845" s="172"/>
    </row>
    <row r="43846" spans="7:12" x14ac:dyDescent="0.15">
      <c r="G43846"/>
      <c r="H43846"/>
      <c r="I43846"/>
      <c r="J43846"/>
      <c r="K43846"/>
      <c r="L43846" s="172"/>
    </row>
    <row r="43847" spans="7:12" x14ac:dyDescent="0.15">
      <c r="G43847"/>
      <c r="H43847"/>
      <c r="I43847"/>
      <c r="J43847"/>
      <c r="K43847"/>
      <c r="L43847" s="172"/>
    </row>
    <row r="43848" spans="7:12" x14ac:dyDescent="0.15">
      <c r="G43848"/>
      <c r="H43848"/>
      <c r="I43848"/>
      <c r="J43848"/>
      <c r="K43848"/>
      <c r="L43848" s="172"/>
    </row>
    <row r="43849" spans="7:12" x14ac:dyDescent="0.15">
      <c r="G43849"/>
      <c r="H43849"/>
      <c r="I43849"/>
      <c r="J43849"/>
      <c r="K43849"/>
      <c r="L43849" s="172"/>
    </row>
    <row r="43850" spans="7:12" x14ac:dyDescent="0.15">
      <c r="G43850"/>
      <c r="H43850"/>
      <c r="I43850"/>
      <c r="J43850"/>
      <c r="K43850"/>
      <c r="L43850" s="172"/>
    </row>
    <row r="43851" spans="7:12" x14ac:dyDescent="0.15">
      <c r="G43851"/>
      <c r="H43851"/>
      <c r="I43851"/>
      <c r="J43851"/>
      <c r="K43851"/>
      <c r="L43851" s="172"/>
    </row>
    <row r="43852" spans="7:12" x14ac:dyDescent="0.15">
      <c r="G43852"/>
      <c r="H43852"/>
      <c r="I43852"/>
      <c r="J43852"/>
      <c r="K43852"/>
      <c r="L43852" s="172"/>
    </row>
    <row r="43853" spans="7:12" x14ac:dyDescent="0.15">
      <c r="G43853"/>
      <c r="H43853"/>
      <c r="I43853"/>
      <c r="J43853"/>
      <c r="K43853"/>
      <c r="L43853" s="172"/>
    </row>
    <row r="43854" spans="7:12" x14ac:dyDescent="0.15">
      <c r="G43854"/>
      <c r="H43854"/>
      <c r="I43854"/>
      <c r="J43854"/>
      <c r="K43854"/>
      <c r="L43854" s="172"/>
    </row>
    <row r="43855" spans="7:12" x14ac:dyDescent="0.15">
      <c r="G43855"/>
      <c r="H43855"/>
      <c r="I43855"/>
      <c r="J43855"/>
      <c r="K43855"/>
      <c r="L43855" s="172"/>
    </row>
    <row r="43856" spans="7:12" x14ac:dyDescent="0.15">
      <c r="G43856"/>
      <c r="H43856"/>
      <c r="I43856"/>
      <c r="J43856"/>
      <c r="K43856"/>
      <c r="L43856" s="172"/>
    </row>
    <row r="43857" spans="7:12" x14ac:dyDescent="0.15">
      <c r="G43857"/>
      <c r="H43857"/>
      <c r="I43857"/>
      <c r="J43857"/>
      <c r="K43857"/>
      <c r="L43857" s="172"/>
    </row>
    <row r="43858" spans="7:12" x14ac:dyDescent="0.15">
      <c r="G43858"/>
      <c r="H43858"/>
      <c r="I43858"/>
      <c r="J43858"/>
      <c r="K43858"/>
      <c r="L43858" s="172"/>
    </row>
    <row r="43859" spans="7:12" x14ac:dyDescent="0.15">
      <c r="G43859"/>
      <c r="H43859"/>
      <c r="I43859"/>
      <c r="J43859"/>
      <c r="K43859"/>
      <c r="L43859" s="172"/>
    </row>
    <row r="43860" spans="7:12" x14ac:dyDescent="0.15">
      <c r="G43860"/>
      <c r="H43860"/>
      <c r="I43860"/>
      <c r="J43860"/>
      <c r="K43860"/>
      <c r="L43860" s="172"/>
    </row>
    <row r="43861" spans="7:12" x14ac:dyDescent="0.15">
      <c r="G43861"/>
      <c r="H43861"/>
      <c r="I43861"/>
      <c r="J43861"/>
      <c r="K43861"/>
      <c r="L43861" s="172"/>
    </row>
    <row r="43862" spans="7:12" x14ac:dyDescent="0.15">
      <c r="G43862"/>
      <c r="H43862"/>
      <c r="I43862"/>
      <c r="J43862"/>
      <c r="K43862"/>
      <c r="L43862" s="172"/>
    </row>
    <row r="43863" spans="7:12" x14ac:dyDescent="0.15">
      <c r="G43863"/>
      <c r="H43863"/>
      <c r="I43863"/>
      <c r="J43863"/>
      <c r="K43863"/>
      <c r="L43863" s="172"/>
    </row>
    <row r="43864" spans="7:12" x14ac:dyDescent="0.15">
      <c r="G43864"/>
      <c r="H43864"/>
      <c r="I43864"/>
      <c r="J43864"/>
      <c r="K43864"/>
      <c r="L43864" s="172"/>
    </row>
    <row r="43865" spans="7:12" x14ac:dyDescent="0.15">
      <c r="G43865"/>
      <c r="H43865"/>
      <c r="I43865"/>
      <c r="J43865"/>
      <c r="K43865"/>
      <c r="L43865" s="172"/>
    </row>
    <row r="43866" spans="7:12" x14ac:dyDescent="0.15">
      <c r="G43866"/>
      <c r="H43866"/>
      <c r="I43866"/>
      <c r="J43866"/>
      <c r="K43866"/>
      <c r="L43866" s="172"/>
    </row>
    <row r="43867" spans="7:12" x14ac:dyDescent="0.15">
      <c r="G43867"/>
      <c r="H43867"/>
      <c r="I43867"/>
      <c r="J43867"/>
      <c r="K43867"/>
      <c r="L43867" s="172"/>
    </row>
    <row r="43868" spans="7:12" x14ac:dyDescent="0.15">
      <c r="G43868"/>
      <c r="H43868"/>
      <c r="I43868"/>
      <c r="J43868"/>
      <c r="K43868"/>
      <c r="L43868" s="172"/>
    </row>
    <row r="43869" spans="7:12" x14ac:dyDescent="0.15">
      <c r="G43869"/>
      <c r="H43869"/>
      <c r="I43869"/>
      <c r="J43869"/>
      <c r="K43869"/>
      <c r="L43869" s="172"/>
    </row>
    <row r="43870" spans="7:12" x14ac:dyDescent="0.15">
      <c r="G43870"/>
      <c r="H43870"/>
      <c r="I43870"/>
      <c r="J43870"/>
      <c r="K43870"/>
      <c r="L43870" s="172"/>
    </row>
    <row r="43871" spans="7:12" x14ac:dyDescent="0.15">
      <c r="G43871"/>
      <c r="H43871"/>
      <c r="I43871"/>
      <c r="J43871"/>
      <c r="K43871"/>
      <c r="L43871" s="172"/>
    </row>
    <row r="43872" spans="7:12" x14ac:dyDescent="0.15">
      <c r="G43872"/>
      <c r="H43872"/>
      <c r="I43872"/>
      <c r="J43872"/>
      <c r="K43872"/>
      <c r="L43872" s="172"/>
    </row>
    <row r="43873" spans="7:12" x14ac:dyDescent="0.15">
      <c r="G43873"/>
      <c r="H43873"/>
      <c r="I43873"/>
      <c r="J43873"/>
      <c r="K43873"/>
      <c r="L43873" s="172"/>
    </row>
    <row r="43874" spans="7:12" x14ac:dyDescent="0.15">
      <c r="G43874"/>
      <c r="H43874"/>
      <c r="I43874"/>
      <c r="J43874"/>
      <c r="K43874"/>
      <c r="L43874" s="172"/>
    </row>
    <row r="43875" spans="7:12" x14ac:dyDescent="0.15">
      <c r="G43875"/>
      <c r="H43875"/>
      <c r="I43875"/>
      <c r="J43875"/>
      <c r="K43875"/>
      <c r="L43875" s="172"/>
    </row>
    <row r="43876" spans="7:12" x14ac:dyDescent="0.15">
      <c r="G43876"/>
      <c r="H43876"/>
      <c r="I43876"/>
      <c r="J43876"/>
      <c r="K43876"/>
      <c r="L43876" s="172"/>
    </row>
    <row r="43877" spans="7:12" x14ac:dyDescent="0.15">
      <c r="G43877"/>
      <c r="H43877"/>
      <c r="I43877"/>
      <c r="J43877"/>
      <c r="K43877"/>
      <c r="L43877" s="172"/>
    </row>
    <row r="43878" spans="7:12" x14ac:dyDescent="0.15">
      <c r="G43878"/>
      <c r="H43878"/>
      <c r="I43878"/>
      <c r="J43878"/>
      <c r="K43878"/>
      <c r="L43878" s="172"/>
    </row>
    <row r="43879" spans="7:12" x14ac:dyDescent="0.15">
      <c r="G43879"/>
      <c r="H43879"/>
      <c r="I43879"/>
      <c r="J43879"/>
      <c r="K43879"/>
      <c r="L43879" s="172"/>
    </row>
    <row r="43880" spans="7:12" x14ac:dyDescent="0.15">
      <c r="G43880"/>
      <c r="H43880"/>
      <c r="I43880"/>
      <c r="J43880"/>
      <c r="K43880"/>
      <c r="L43880" s="172"/>
    </row>
    <row r="43881" spans="7:12" x14ac:dyDescent="0.15">
      <c r="G43881"/>
      <c r="H43881"/>
      <c r="I43881"/>
      <c r="J43881"/>
      <c r="K43881"/>
      <c r="L43881" s="172"/>
    </row>
    <row r="43882" spans="7:12" x14ac:dyDescent="0.15">
      <c r="G43882"/>
      <c r="H43882"/>
      <c r="I43882"/>
      <c r="J43882"/>
      <c r="K43882"/>
      <c r="L43882" s="172"/>
    </row>
    <row r="43883" spans="7:12" x14ac:dyDescent="0.15">
      <c r="G43883"/>
      <c r="H43883"/>
      <c r="I43883"/>
      <c r="J43883"/>
      <c r="K43883"/>
      <c r="L43883" s="172"/>
    </row>
    <row r="43884" spans="7:12" x14ac:dyDescent="0.15">
      <c r="G43884"/>
      <c r="H43884"/>
      <c r="I43884"/>
      <c r="J43884"/>
      <c r="K43884"/>
      <c r="L43884" s="172"/>
    </row>
    <row r="43885" spans="7:12" x14ac:dyDescent="0.15">
      <c r="G43885"/>
      <c r="H43885"/>
      <c r="I43885"/>
      <c r="J43885"/>
      <c r="K43885"/>
      <c r="L43885" s="172"/>
    </row>
    <row r="43886" spans="7:12" x14ac:dyDescent="0.15">
      <c r="G43886"/>
      <c r="H43886"/>
      <c r="I43886"/>
      <c r="J43886"/>
      <c r="K43886"/>
      <c r="L43886" s="172"/>
    </row>
    <row r="43887" spans="7:12" x14ac:dyDescent="0.15">
      <c r="G43887"/>
      <c r="H43887"/>
      <c r="I43887"/>
      <c r="J43887"/>
      <c r="K43887"/>
      <c r="L43887" s="172"/>
    </row>
    <row r="43888" spans="7:12" x14ac:dyDescent="0.15">
      <c r="G43888"/>
      <c r="H43888"/>
      <c r="I43888"/>
      <c r="J43888"/>
      <c r="K43888"/>
      <c r="L43888" s="172"/>
    </row>
    <row r="43889" spans="7:12" x14ac:dyDescent="0.15">
      <c r="G43889"/>
      <c r="H43889"/>
      <c r="I43889"/>
      <c r="J43889"/>
      <c r="K43889"/>
      <c r="L43889" s="172"/>
    </row>
    <row r="43890" spans="7:12" x14ac:dyDescent="0.15">
      <c r="G43890"/>
      <c r="H43890"/>
      <c r="I43890"/>
      <c r="J43890"/>
      <c r="K43890"/>
      <c r="L43890" s="172"/>
    </row>
    <row r="43891" spans="7:12" x14ac:dyDescent="0.15">
      <c r="G43891"/>
      <c r="H43891"/>
      <c r="I43891"/>
      <c r="J43891"/>
      <c r="K43891"/>
      <c r="L43891" s="172"/>
    </row>
    <row r="43892" spans="7:12" x14ac:dyDescent="0.15">
      <c r="G43892"/>
      <c r="H43892"/>
      <c r="I43892"/>
      <c r="J43892"/>
      <c r="K43892"/>
      <c r="L43892" s="172"/>
    </row>
    <row r="43893" spans="7:12" x14ac:dyDescent="0.15">
      <c r="G43893"/>
      <c r="H43893"/>
      <c r="I43893"/>
      <c r="J43893"/>
      <c r="K43893"/>
      <c r="L43893" s="172"/>
    </row>
    <row r="43894" spans="7:12" x14ac:dyDescent="0.15">
      <c r="G43894"/>
      <c r="H43894"/>
      <c r="I43894"/>
      <c r="J43894"/>
      <c r="K43894"/>
      <c r="L43894" s="172"/>
    </row>
    <row r="43895" spans="7:12" x14ac:dyDescent="0.15">
      <c r="G43895"/>
      <c r="H43895"/>
      <c r="I43895"/>
      <c r="J43895"/>
      <c r="K43895"/>
      <c r="L43895" s="172"/>
    </row>
    <row r="43896" spans="7:12" x14ac:dyDescent="0.15">
      <c r="G43896"/>
      <c r="H43896"/>
      <c r="I43896"/>
      <c r="J43896"/>
      <c r="K43896"/>
      <c r="L43896" s="172"/>
    </row>
    <row r="43897" spans="7:12" x14ac:dyDescent="0.15">
      <c r="G43897"/>
      <c r="H43897"/>
      <c r="I43897"/>
      <c r="J43897"/>
      <c r="K43897"/>
      <c r="L43897" s="172"/>
    </row>
    <row r="43898" spans="7:12" x14ac:dyDescent="0.15">
      <c r="G43898"/>
      <c r="H43898"/>
      <c r="I43898"/>
      <c r="J43898"/>
      <c r="K43898"/>
      <c r="L43898" s="172"/>
    </row>
    <row r="43899" spans="7:12" x14ac:dyDescent="0.15">
      <c r="G43899"/>
      <c r="H43899"/>
      <c r="I43899"/>
      <c r="J43899"/>
      <c r="K43899"/>
      <c r="L43899" s="172"/>
    </row>
    <row r="43900" spans="7:12" x14ac:dyDescent="0.15">
      <c r="G43900"/>
      <c r="H43900"/>
      <c r="I43900"/>
      <c r="J43900"/>
      <c r="K43900"/>
      <c r="L43900" s="172"/>
    </row>
    <row r="43901" spans="7:12" x14ac:dyDescent="0.15">
      <c r="G43901"/>
      <c r="H43901"/>
      <c r="I43901"/>
      <c r="J43901"/>
      <c r="K43901"/>
      <c r="L43901" s="172"/>
    </row>
    <row r="43902" spans="7:12" x14ac:dyDescent="0.15">
      <c r="G43902"/>
      <c r="H43902"/>
      <c r="I43902"/>
      <c r="J43902"/>
      <c r="K43902"/>
      <c r="L43902" s="172"/>
    </row>
    <row r="43903" spans="7:12" x14ac:dyDescent="0.15">
      <c r="G43903"/>
      <c r="H43903"/>
      <c r="I43903"/>
      <c r="J43903"/>
      <c r="K43903"/>
      <c r="L43903" s="172"/>
    </row>
    <row r="43904" spans="7:12" x14ac:dyDescent="0.15">
      <c r="G43904"/>
      <c r="H43904"/>
      <c r="I43904"/>
      <c r="J43904"/>
      <c r="K43904"/>
      <c r="L43904" s="172"/>
    </row>
    <row r="43905" spans="7:12" x14ac:dyDescent="0.15">
      <c r="G43905"/>
      <c r="H43905"/>
      <c r="I43905"/>
      <c r="J43905"/>
      <c r="K43905"/>
      <c r="L43905" s="172"/>
    </row>
    <row r="43906" spans="7:12" x14ac:dyDescent="0.15">
      <c r="G43906"/>
      <c r="H43906"/>
      <c r="I43906"/>
      <c r="J43906"/>
      <c r="K43906"/>
      <c r="L43906" s="172"/>
    </row>
    <row r="43907" spans="7:12" x14ac:dyDescent="0.15">
      <c r="G43907"/>
      <c r="H43907"/>
      <c r="I43907"/>
      <c r="J43907"/>
      <c r="K43907"/>
      <c r="L43907" s="172"/>
    </row>
    <row r="43908" spans="7:12" x14ac:dyDescent="0.15">
      <c r="G43908"/>
      <c r="H43908"/>
      <c r="I43908"/>
      <c r="J43908"/>
      <c r="K43908"/>
      <c r="L43908" s="172"/>
    </row>
    <row r="43909" spans="7:12" x14ac:dyDescent="0.15">
      <c r="G43909"/>
      <c r="H43909"/>
      <c r="I43909"/>
      <c r="J43909"/>
      <c r="K43909"/>
      <c r="L43909" s="172"/>
    </row>
    <row r="43910" spans="7:12" x14ac:dyDescent="0.15">
      <c r="G43910"/>
      <c r="H43910"/>
      <c r="I43910"/>
      <c r="J43910"/>
      <c r="K43910"/>
      <c r="L43910" s="172"/>
    </row>
    <row r="43911" spans="7:12" x14ac:dyDescent="0.15">
      <c r="G43911"/>
      <c r="H43911"/>
      <c r="I43911"/>
      <c r="J43911"/>
      <c r="K43911"/>
      <c r="L43911" s="172"/>
    </row>
    <row r="43912" spans="7:12" x14ac:dyDescent="0.15">
      <c r="G43912"/>
      <c r="H43912"/>
      <c r="I43912"/>
      <c r="J43912"/>
      <c r="K43912"/>
      <c r="L43912" s="172"/>
    </row>
    <row r="43913" spans="7:12" x14ac:dyDescent="0.15">
      <c r="G43913"/>
      <c r="H43913"/>
      <c r="I43913"/>
      <c r="J43913"/>
      <c r="K43913"/>
      <c r="L43913" s="172"/>
    </row>
    <row r="43914" spans="7:12" x14ac:dyDescent="0.15">
      <c r="G43914"/>
      <c r="H43914"/>
      <c r="I43914"/>
      <c r="J43914"/>
      <c r="K43914"/>
      <c r="L43914" s="172"/>
    </row>
    <row r="43915" spans="7:12" x14ac:dyDescent="0.15">
      <c r="G43915"/>
      <c r="H43915"/>
      <c r="I43915"/>
      <c r="J43915"/>
      <c r="K43915"/>
      <c r="L43915" s="172"/>
    </row>
    <row r="43916" spans="7:12" x14ac:dyDescent="0.15">
      <c r="G43916"/>
      <c r="H43916"/>
      <c r="I43916"/>
      <c r="J43916"/>
      <c r="K43916"/>
      <c r="L43916" s="172"/>
    </row>
    <row r="43917" spans="7:12" x14ac:dyDescent="0.15">
      <c r="G43917"/>
      <c r="H43917"/>
      <c r="I43917"/>
      <c r="J43917"/>
      <c r="K43917"/>
      <c r="L43917" s="172"/>
    </row>
    <row r="43918" spans="7:12" x14ac:dyDescent="0.15">
      <c r="G43918"/>
      <c r="H43918"/>
      <c r="I43918"/>
      <c r="J43918"/>
      <c r="K43918"/>
      <c r="L43918" s="172"/>
    </row>
    <row r="43919" spans="7:12" x14ac:dyDescent="0.15">
      <c r="G43919"/>
      <c r="H43919"/>
      <c r="I43919"/>
      <c r="J43919"/>
      <c r="K43919"/>
      <c r="L43919" s="172"/>
    </row>
    <row r="43920" spans="7:12" x14ac:dyDescent="0.15">
      <c r="G43920"/>
      <c r="H43920"/>
      <c r="I43920"/>
      <c r="J43920"/>
      <c r="K43920"/>
      <c r="L43920" s="172"/>
    </row>
    <row r="43921" spans="7:12" x14ac:dyDescent="0.15">
      <c r="G43921"/>
      <c r="H43921"/>
      <c r="I43921"/>
      <c r="J43921"/>
      <c r="K43921"/>
      <c r="L43921" s="172"/>
    </row>
    <row r="43922" spans="7:12" x14ac:dyDescent="0.15">
      <c r="G43922"/>
      <c r="H43922"/>
      <c r="I43922"/>
      <c r="J43922"/>
      <c r="K43922"/>
      <c r="L43922" s="172"/>
    </row>
    <row r="43923" spans="7:12" x14ac:dyDescent="0.15">
      <c r="G43923"/>
      <c r="H43923"/>
      <c r="I43923"/>
      <c r="J43923"/>
      <c r="K43923"/>
      <c r="L43923" s="172"/>
    </row>
    <row r="43924" spans="7:12" x14ac:dyDescent="0.15">
      <c r="G43924"/>
      <c r="H43924"/>
      <c r="I43924"/>
      <c r="J43924"/>
      <c r="K43924"/>
      <c r="L43924" s="172"/>
    </row>
    <row r="43925" spans="7:12" x14ac:dyDescent="0.15">
      <c r="G43925"/>
      <c r="H43925"/>
      <c r="I43925"/>
      <c r="J43925"/>
      <c r="K43925"/>
      <c r="L43925" s="172"/>
    </row>
    <row r="43926" spans="7:12" x14ac:dyDescent="0.15">
      <c r="G43926"/>
      <c r="H43926"/>
      <c r="I43926"/>
      <c r="J43926"/>
      <c r="K43926"/>
      <c r="L43926" s="172"/>
    </row>
    <row r="43927" spans="7:12" x14ac:dyDescent="0.15">
      <c r="G43927"/>
      <c r="H43927"/>
      <c r="I43927"/>
      <c r="J43927"/>
      <c r="K43927"/>
      <c r="L43927" s="172"/>
    </row>
    <row r="43928" spans="7:12" x14ac:dyDescent="0.15">
      <c r="G43928"/>
      <c r="H43928"/>
      <c r="I43928"/>
      <c r="J43928"/>
      <c r="K43928"/>
      <c r="L43928" s="172"/>
    </row>
    <row r="43929" spans="7:12" x14ac:dyDescent="0.15">
      <c r="G43929"/>
      <c r="H43929"/>
      <c r="I43929"/>
      <c r="J43929"/>
      <c r="K43929"/>
      <c r="L43929" s="172"/>
    </row>
    <row r="43930" spans="7:12" x14ac:dyDescent="0.15">
      <c r="G43930"/>
      <c r="H43930"/>
      <c r="I43930"/>
      <c r="J43930"/>
      <c r="K43930"/>
      <c r="L43930" s="172"/>
    </row>
    <row r="43931" spans="7:12" x14ac:dyDescent="0.15">
      <c r="G43931"/>
      <c r="H43931"/>
      <c r="I43931"/>
      <c r="J43931"/>
      <c r="K43931"/>
      <c r="L43931" s="172"/>
    </row>
    <row r="43932" spans="7:12" x14ac:dyDescent="0.15">
      <c r="G43932"/>
      <c r="H43932"/>
      <c r="I43932"/>
      <c r="J43932"/>
      <c r="K43932"/>
      <c r="L43932" s="172"/>
    </row>
    <row r="43933" spans="7:12" x14ac:dyDescent="0.15">
      <c r="G43933"/>
      <c r="H43933"/>
      <c r="I43933"/>
      <c r="J43933"/>
      <c r="K43933"/>
      <c r="L43933" s="172"/>
    </row>
    <row r="43934" spans="7:12" x14ac:dyDescent="0.15">
      <c r="G43934"/>
      <c r="H43934"/>
      <c r="I43934"/>
      <c r="J43934"/>
      <c r="K43934"/>
      <c r="L43934" s="172"/>
    </row>
    <row r="43935" spans="7:12" x14ac:dyDescent="0.15">
      <c r="G43935"/>
      <c r="H43935"/>
      <c r="I43935"/>
      <c r="J43935"/>
      <c r="K43935"/>
      <c r="L43935" s="172"/>
    </row>
    <row r="43936" spans="7:12" x14ac:dyDescent="0.15">
      <c r="G43936"/>
      <c r="H43936"/>
      <c r="I43936"/>
      <c r="J43936"/>
      <c r="K43936"/>
      <c r="L43936" s="172"/>
    </row>
    <row r="43937" spans="7:12" x14ac:dyDescent="0.15">
      <c r="G43937"/>
      <c r="H43937"/>
      <c r="I43937"/>
      <c r="J43937"/>
      <c r="K43937"/>
      <c r="L43937" s="172"/>
    </row>
    <row r="43938" spans="7:12" x14ac:dyDescent="0.15">
      <c r="G43938"/>
      <c r="H43938"/>
      <c r="I43938"/>
      <c r="J43938"/>
      <c r="K43938"/>
      <c r="L43938" s="172"/>
    </row>
    <row r="43939" spans="7:12" x14ac:dyDescent="0.15">
      <c r="G43939"/>
      <c r="H43939"/>
      <c r="I43939"/>
      <c r="J43939"/>
      <c r="K43939"/>
      <c r="L43939" s="172"/>
    </row>
    <row r="43940" spans="7:12" x14ac:dyDescent="0.15">
      <c r="G43940"/>
      <c r="H43940"/>
      <c r="I43940"/>
      <c r="J43940"/>
      <c r="K43940"/>
      <c r="L43940" s="172"/>
    </row>
    <row r="43941" spans="7:12" x14ac:dyDescent="0.15">
      <c r="G43941"/>
      <c r="H43941"/>
      <c r="I43941"/>
      <c r="J43941"/>
      <c r="K43941"/>
      <c r="L43941" s="172"/>
    </row>
    <row r="43942" spans="7:12" x14ac:dyDescent="0.15">
      <c r="G43942"/>
      <c r="H43942"/>
      <c r="I43942"/>
      <c r="J43942"/>
      <c r="K43942"/>
      <c r="L43942" s="172"/>
    </row>
    <row r="43943" spans="7:12" x14ac:dyDescent="0.15">
      <c r="G43943"/>
      <c r="H43943"/>
      <c r="I43943"/>
      <c r="J43943"/>
      <c r="K43943"/>
      <c r="L43943" s="172"/>
    </row>
    <row r="43944" spans="7:12" x14ac:dyDescent="0.15">
      <c r="G43944"/>
      <c r="H43944"/>
      <c r="I43944"/>
      <c r="J43944"/>
      <c r="K43944"/>
      <c r="L43944" s="172"/>
    </row>
    <row r="43945" spans="7:12" x14ac:dyDescent="0.15">
      <c r="G43945"/>
      <c r="H43945"/>
      <c r="I43945"/>
      <c r="J43945"/>
      <c r="K43945"/>
      <c r="L43945" s="172"/>
    </row>
    <row r="43946" spans="7:12" x14ac:dyDescent="0.15">
      <c r="G43946"/>
      <c r="H43946"/>
      <c r="I43946"/>
      <c r="J43946"/>
      <c r="K43946"/>
      <c r="L43946" s="172"/>
    </row>
    <row r="43947" spans="7:12" x14ac:dyDescent="0.15">
      <c r="G43947"/>
      <c r="H43947"/>
      <c r="I43947"/>
      <c r="J43947"/>
      <c r="K43947"/>
      <c r="L43947" s="172"/>
    </row>
    <row r="43948" spans="7:12" x14ac:dyDescent="0.15">
      <c r="G43948"/>
      <c r="H43948"/>
      <c r="I43948"/>
      <c r="J43948"/>
      <c r="K43948"/>
      <c r="L43948" s="172"/>
    </row>
    <row r="43949" spans="7:12" x14ac:dyDescent="0.15">
      <c r="G43949"/>
      <c r="H43949"/>
      <c r="I43949"/>
      <c r="J43949"/>
      <c r="K43949"/>
      <c r="L43949" s="172"/>
    </row>
    <row r="43950" spans="7:12" x14ac:dyDescent="0.15">
      <c r="G43950"/>
      <c r="H43950"/>
      <c r="I43950"/>
      <c r="J43950"/>
      <c r="K43950"/>
      <c r="L43950" s="172"/>
    </row>
    <row r="43951" spans="7:12" x14ac:dyDescent="0.15">
      <c r="G43951"/>
      <c r="H43951"/>
      <c r="I43951"/>
      <c r="J43951"/>
      <c r="K43951"/>
      <c r="L43951" s="172"/>
    </row>
    <row r="43952" spans="7:12" x14ac:dyDescent="0.15">
      <c r="G43952"/>
      <c r="H43952"/>
      <c r="I43952"/>
      <c r="J43952"/>
      <c r="K43952"/>
      <c r="L43952" s="172"/>
    </row>
    <row r="43953" spans="7:12" x14ac:dyDescent="0.15">
      <c r="G43953"/>
      <c r="H43953"/>
      <c r="I43953"/>
      <c r="J43953"/>
      <c r="K43953"/>
      <c r="L43953" s="172"/>
    </row>
    <row r="43954" spans="7:12" x14ac:dyDescent="0.15">
      <c r="G43954"/>
      <c r="H43954"/>
      <c r="I43954"/>
      <c r="J43954"/>
      <c r="K43954"/>
      <c r="L43954" s="172"/>
    </row>
    <row r="43955" spans="7:12" x14ac:dyDescent="0.15">
      <c r="G43955"/>
      <c r="H43955"/>
      <c r="I43955"/>
      <c r="J43955"/>
      <c r="K43955"/>
      <c r="L43955" s="172"/>
    </row>
    <row r="43956" spans="7:12" x14ac:dyDescent="0.15">
      <c r="G43956"/>
      <c r="H43956"/>
      <c r="I43956"/>
      <c r="J43956"/>
      <c r="K43956"/>
      <c r="L43956" s="172"/>
    </row>
    <row r="43957" spans="7:12" x14ac:dyDescent="0.15">
      <c r="G43957"/>
      <c r="H43957"/>
      <c r="I43957"/>
      <c r="J43957"/>
      <c r="K43957"/>
      <c r="L43957" s="172"/>
    </row>
    <row r="43958" spans="7:12" x14ac:dyDescent="0.15">
      <c r="G43958"/>
      <c r="H43958"/>
      <c r="I43958"/>
      <c r="J43958"/>
      <c r="K43958"/>
      <c r="L43958" s="172"/>
    </row>
    <row r="43959" spans="7:12" x14ac:dyDescent="0.15">
      <c r="G43959"/>
      <c r="H43959"/>
      <c r="I43959"/>
      <c r="J43959"/>
      <c r="K43959"/>
      <c r="L43959" s="172"/>
    </row>
    <row r="43960" spans="7:12" x14ac:dyDescent="0.15">
      <c r="G43960"/>
      <c r="H43960"/>
      <c r="I43960"/>
      <c r="J43960"/>
      <c r="K43960"/>
      <c r="L43960" s="172"/>
    </row>
    <row r="43961" spans="7:12" x14ac:dyDescent="0.15">
      <c r="G43961"/>
      <c r="H43961"/>
      <c r="I43961"/>
      <c r="J43961"/>
      <c r="K43961"/>
      <c r="L43961" s="172"/>
    </row>
    <row r="43962" spans="7:12" x14ac:dyDescent="0.15">
      <c r="G43962"/>
      <c r="H43962"/>
      <c r="I43962"/>
      <c r="J43962"/>
      <c r="K43962"/>
      <c r="L43962" s="172"/>
    </row>
    <row r="43963" spans="7:12" x14ac:dyDescent="0.15">
      <c r="G43963"/>
      <c r="H43963"/>
      <c r="I43963"/>
      <c r="J43963"/>
      <c r="K43963"/>
      <c r="L43963" s="172"/>
    </row>
    <row r="43964" spans="7:12" x14ac:dyDescent="0.15">
      <c r="G43964"/>
      <c r="H43964"/>
      <c r="I43964"/>
      <c r="J43964"/>
      <c r="K43964"/>
      <c r="L43964" s="172"/>
    </row>
    <row r="43965" spans="7:12" x14ac:dyDescent="0.15">
      <c r="G43965"/>
      <c r="H43965"/>
      <c r="I43965"/>
      <c r="J43965"/>
      <c r="K43965"/>
      <c r="L43965" s="172"/>
    </row>
    <row r="43966" spans="7:12" x14ac:dyDescent="0.15">
      <c r="G43966"/>
      <c r="H43966"/>
      <c r="I43966"/>
      <c r="J43966"/>
      <c r="K43966"/>
      <c r="L43966" s="172"/>
    </row>
    <row r="43967" spans="7:12" x14ac:dyDescent="0.15">
      <c r="G43967"/>
      <c r="H43967"/>
      <c r="I43967"/>
      <c r="J43967"/>
      <c r="K43967"/>
      <c r="L43967" s="172"/>
    </row>
    <row r="43968" spans="7:12" x14ac:dyDescent="0.15">
      <c r="G43968"/>
      <c r="H43968"/>
      <c r="I43968"/>
      <c r="J43968"/>
      <c r="K43968"/>
      <c r="L43968" s="172"/>
    </row>
    <row r="43969" spans="7:12" x14ac:dyDescent="0.15">
      <c r="G43969"/>
      <c r="H43969"/>
      <c r="I43969"/>
      <c r="J43969"/>
      <c r="K43969"/>
      <c r="L43969" s="172"/>
    </row>
    <row r="43970" spans="7:12" x14ac:dyDescent="0.15">
      <c r="G43970"/>
      <c r="H43970"/>
      <c r="I43970"/>
      <c r="J43970"/>
      <c r="K43970"/>
      <c r="L43970" s="172"/>
    </row>
    <row r="43971" spans="7:12" x14ac:dyDescent="0.15">
      <c r="G43971"/>
      <c r="H43971"/>
      <c r="I43971"/>
      <c r="J43971"/>
      <c r="K43971"/>
      <c r="L43971" s="172"/>
    </row>
    <row r="43972" spans="7:12" x14ac:dyDescent="0.15">
      <c r="G43972"/>
      <c r="H43972"/>
      <c r="I43972"/>
      <c r="J43972"/>
      <c r="K43972"/>
      <c r="L43972" s="172"/>
    </row>
    <row r="43973" spans="7:12" x14ac:dyDescent="0.15">
      <c r="G43973"/>
      <c r="H43973"/>
      <c r="I43973"/>
      <c r="J43973"/>
      <c r="K43973"/>
      <c r="L43973" s="172"/>
    </row>
    <row r="43974" spans="7:12" x14ac:dyDescent="0.15">
      <c r="G43974"/>
      <c r="H43974"/>
      <c r="I43974"/>
      <c r="J43974"/>
      <c r="K43974"/>
      <c r="L43974" s="172"/>
    </row>
    <row r="43975" spans="7:12" x14ac:dyDescent="0.15">
      <c r="G43975"/>
      <c r="H43975"/>
      <c r="I43975"/>
      <c r="J43975"/>
      <c r="K43975"/>
      <c r="L43975" s="172"/>
    </row>
    <row r="43976" spans="7:12" x14ac:dyDescent="0.15">
      <c r="G43976"/>
      <c r="H43976"/>
      <c r="I43976"/>
      <c r="J43976"/>
      <c r="K43976"/>
      <c r="L43976" s="172"/>
    </row>
    <row r="43977" spans="7:12" x14ac:dyDescent="0.15">
      <c r="G43977"/>
      <c r="H43977"/>
      <c r="I43977"/>
      <c r="J43977"/>
      <c r="K43977"/>
      <c r="L43977" s="172"/>
    </row>
    <row r="43978" spans="7:12" x14ac:dyDescent="0.15">
      <c r="G43978"/>
      <c r="H43978"/>
      <c r="I43978"/>
      <c r="J43978"/>
      <c r="K43978"/>
      <c r="L43978" s="172"/>
    </row>
    <row r="43979" spans="7:12" x14ac:dyDescent="0.15">
      <c r="G43979"/>
      <c r="H43979"/>
      <c r="I43979"/>
      <c r="J43979"/>
      <c r="K43979"/>
      <c r="L43979" s="172"/>
    </row>
    <row r="43980" spans="7:12" x14ac:dyDescent="0.15">
      <c r="G43980"/>
      <c r="H43980"/>
      <c r="I43980"/>
      <c r="J43980"/>
      <c r="K43980"/>
      <c r="L43980" s="172"/>
    </row>
    <row r="43981" spans="7:12" x14ac:dyDescent="0.15">
      <c r="G43981"/>
      <c r="H43981"/>
      <c r="I43981"/>
      <c r="J43981"/>
      <c r="K43981"/>
      <c r="L43981" s="172"/>
    </row>
    <row r="43982" spans="7:12" x14ac:dyDescent="0.15">
      <c r="G43982"/>
      <c r="H43982"/>
      <c r="I43982"/>
      <c r="J43982"/>
      <c r="K43982"/>
      <c r="L43982" s="172"/>
    </row>
    <row r="43983" spans="7:12" x14ac:dyDescent="0.15">
      <c r="G43983"/>
      <c r="H43983"/>
      <c r="I43983"/>
      <c r="J43983"/>
      <c r="K43983"/>
      <c r="L43983" s="172"/>
    </row>
    <row r="43984" spans="7:12" x14ac:dyDescent="0.15">
      <c r="G43984"/>
      <c r="H43984"/>
      <c r="I43984"/>
      <c r="J43984"/>
      <c r="K43984"/>
      <c r="L43984" s="172"/>
    </row>
    <row r="43985" spans="7:12" x14ac:dyDescent="0.15">
      <c r="G43985"/>
      <c r="H43985"/>
      <c r="I43985"/>
      <c r="J43985"/>
      <c r="K43985"/>
      <c r="L43985" s="172"/>
    </row>
    <row r="43986" spans="7:12" x14ac:dyDescent="0.15">
      <c r="G43986"/>
      <c r="H43986"/>
      <c r="I43986"/>
      <c r="J43986"/>
      <c r="K43986"/>
      <c r="L43986" s="172"/>
    </row>
    <row r="43987" spans="7:12" x14ac:dyDescent="0.15">
      <c r="G43987"/>
      <c r="H43987"/>
      <c r="I43987"/>
      <c r="J43987"/>
      <c r="K43987"/>
      <c r="L43987" s="172"/>
    </row>
    <row r="43988" spans="7:12" x14ac:dyDescent="0.15">
      <c r="G43988"/>
      <c r="H43988"/>
      <c r="I43988"/>
      <c r="J43988"/>
      <c r="K43988"/>
      <c r="L43988" s="172"/>
    </row>
    <row r="43989" spans="7:12" x14ac:dyDescent="0.15">
      <c r="G43989"/>
      <c r="H43989"/>
      <c r="I43989"/>
      <c r="J43989"/>
      <c r="K43989"/>
      <c r="L43989" s="172"/>
    </row>
    <row r="43990" spans="7:12" x14ac:dyDescent="0.15">
      <c r="G43990"/>
      <c r="H43990"/>
      <c r="I43990"/>
      <c r="J43990"/>
      <c r="K43990"/>
      <c r="L43990" s="172"/>
    </row>
    <row r="43991" spans="7:12" x14ac:dyDescent="0.15">
      <c r="G43991"/>
      <c r="H43991"/>
      <c r="I43991"/>
      <c r="J43991"/>
      <c r="K43991"/>
      <c r="L43991" s="172"/>
    </row>
    <row r="43992" spans="7:12" x14ac:dyDescent="0.15">
      <c r="G43992"/>
      <c r="H43992"/>
      <c r="I43992"/>
      <c r="J43992"/>
      <c r="K43992"/>
      <c r="L43992" s="172"/>
    </row>
    <row r="43993" spans="7:12" x14ac:dyDescent="0.15">
      <c r="G43993"/>
      <c r="H43993"/>
      <c r="I43993"/>
      <c r="J43993"/>
      <c r="K43993"/>
      <c r="L43993" s="172"/>
    </row>
    <row r="43994" spans="7:12" x14ac:dyDescent="0.15">
      <c r="G43994"/>
      <c r="H43994"/>
      <c r="I43994"/>
      <c r="J43994"/>
      <c r="K43994"/>
      <c r="L43994" s="172"/>
    </row>
    <row r="43995" spans="7:12" x14ac:dyDescent="0.15">
      <c r="G43995"/>
      <c r="H43995"/>
      <c r="I43995"/>
      <c r="J43995"/>
      <c r="K43995"/>
      <c r="L43995" s="172"/>
    </row>
    <row r="43996" spans="7:12" x14ac:dyDescent="0.15">
      <c r="G43996"/>
      <c r="H43996"/>
      <c r="I43996"/>
      <c r="J43996"/>
      <c r="K43996"/>
      <c r="L43996" s="172"/>
    </row>
    <row r="43997" spans="7:12" x14ac:dyDescent="0.15">
      <c r="G43997"/>
      <c r="H43997"/>
      <c r="I43997"/>
      <c r="J43997"/>
      <c r="K43997"/>
      <c r="L43997" s="172"/>
    </row>
    <row r="43998" spans="7:12" x14ac:dyDescent="0.15">
      <c r="G43998"/>
      <c r="H43998"/>
      <c r="I43998"/>
      <c r="J43998"/>
      <c r="K43998"/>
      <c r="L43998" s="172"/>
    </row>
    <row r="43999" spans="7:12" x14ac:dyDescent="0.15">
      <c r="G43999"/>
      <c r="H43999"/>
      <c r="I43999"/>
      <c r="J43999"/>
      <c r="K43999"/>
      <c r="L43999" s="172"/>
    </row>
    <row r="44000" spans="7:12" x14ac:dyDescent="0.15">
      <c r="G44000"/>
      <c r="H44000"/>
      <c r="I44000"/>
      <c r="J44000"/>
      <c r="K44000"/>
      <c r="L44000" s="172"/>
    </row>
    <row r="44001" spans="7:12" x14ac:dyDescent="0.15">
      <c r="G44001"/>
      <c r="H44001"/>
      <c r="I44001"/>
      <c r="J44001"/>
      <c r="K44001"/>
      <c r="L44001" s="172"/>
    </row>
    <row r="44002" spans="7:12" x14ac:dyDescent="0.15">
      <c r="G44002"/>
      <c r="H44002"/>
      <c r="I44002"/>
      <c r="J44002"/>
      <c r="K44002"/>
      <c r="L44002" s="172"/>
    </row>
    <row r="44003" spans="7:12" x14ac:dyDescent="0.15">
      <c r="G44003"/>
      <c r="H44003"/>
      <c r="I44003"/>
      <c r="J44003"/>
      <c r="K44003"/>
      <c r="L44003" s="172"/>
    </row>
    <row r="44004" spans="7:12" x14ac:dyDescent="0.15">
      <c r="G44004"/>
      <c r="H44004"/>
      <c r="I44004"/>
      <c r="J44004"/>
      <c r="K44004"/>
      <c r="L44004" s="172"/>
    </row>
    <row r="44005" spans="7:12" x14ac:dyDescent="0.15">
      <c r="G44005"/>
      <c r="H44005"/>
      <c r="I44005"/>
      <c r="J44005"/>
      <c r="K44005"/>
      <c r="L44005" s="172"/>
    </row>
    <row r="44006" spans="7:12" x14ac:dyDescent="0.15">
      <c r="G44006"/>
      <c r="H44006"/>
      <c r="I44006"/>
      <c r="J44006"/>
      <c r="K44006"/>
      <c r="L44006" s="172"/>
    </row>
    <row r="44007" spans="7:12" x14ac:dyDescent="0.15">
      <c r="G44007"/>
      <c r="H44007"/>
      <c r="I44007"/>
      <c r="J44007"/>
      <c r="K44007"/>
      <c r="L44007" s="172"/>
    </row>
    <row r="44008" spans="7:12" x14ac:dyDescent="0.15">
      <c r="G44008"/>
      <c r="H44008"/>
      <c r="I44008"/>
      <c r="J44008"/>
      <c r="K44008"/>
      <c r="L44008" s="172"/>
    </row>
    <row r="44009" spans="7:12" x14ac:dyDescent="0.15">
      <c r="G44009"/>
      <c r="H44009"/>
      <c r="I44009"/>
      <c r="J44009"/>
      <c r="K44009"/>
      <c r="L44009" s="172"/>
    </row>
    <row r="44010" spans="7:12" x14ac:dyDescent="0.15">
      <c r="G44010"/>
      <c r="H44010"/>
      <c r="I44010"/>
      <c r="J44010"/>
      <c r="K44010"/>
      <c r="L44010" s="172"/>
    </row>
    <row r="44011" spans="7:12" x14ac:dyDescent="0.15">
      <c r="G44011"/>
      <c r="H44011"/>
      <c r="I44011"/>
      <c r="J44011"/>
      <c r="K44011"/>
      <c r="L44011" s="172"/>
    </row>
    <row r="44012" spans="7:12" x14ac:dyDescent="0.15">
      <c r="G44012"/>
      <c r="H44012"/>
      <c r="I44012"/>
      <c r="J44012"/>
      <c r="K44012"/>
      <c r="L44012" s="172"/>
    </row>
    <row r="44013" spans="7:12" x14ac:dyDescent="0.15">
      <c r="G44013"/>
      <c r="H44013"/>
      <c r="I44013"/>
      <c r="J44013"/>
      <c r="K44013"/>
      <c r="L44013" s="172"/>
    </row>
    <row r="44014" spans="7:12" x14ac:dyDescent="0.15">
      <c r="G44014"/>
      <c r="H44014"/>
      <c r="I44014"/>
      <c r="J44014"/>
      <c r="K44014"/>
      <c r="L44014" s="172"/>
    </row>
    <row r="44015" spans="7:12" x14ac:dyDescent="0.15">
      <c r="G44015"/>
      <c r="H44015"/>
      <c r="I44015"/>
      <c r="J44015"/>
      <c r="K44015"/>
      <c r="L44015" s="172"/>
    </row>
    <row r="44016" spans="7:12" x14ac:dyDescent="0.15">
      <c r="G44016"/>
      <c r="H44016"/>
      <c r="I44016"/>
      <c r="J44016"/>
      <c r="K44016"/>
      <c r="L44016" s="172"/>
    </row>
    <row r="44017" spans="7:12" x14ac:dyDescent="0.15">
      <c r="G44017"/>
      <c r="H44017"/>
      <c r="I44017"/>
      <c r="J44017"/>
      <c r="K44017"/>
      <c r="L44017" s="172"/>
    </row>
    <row r="44018" spans="7:12" x14ac:dyDescent="0.15">
      <c r="G44018"/>
      <c r="H44018"/>
      <c r="I44018"/>
      <c r="J44018"/>
      <c r="K44018"/>
      <c r="L44018" s="172"/>
    </row>
    <row r="44019" spans="7:12" x14ac:dyDescent="0.15">
      <c r="G44019"/>
      <c r="H44019"/>
      <c r="I44019"/>
      <c r="J44019"/>
      <c r="K44019"/>
      <c r="L44019" s="172"/>
    </row>
    <row r="44020" spans="7:12" x14ac:dyDescent="0.15">
      <c r="G44020"/>
      <c r="H44020"/>
      <c r="I44020"/>
      <c r="J44020"/>
      <c r="K44020"/>
      <c r="L44020" s="172"/>
    </row>
    <row r="44021" spans="7:12" x14ac:dyDescent="0.15">
      <c r="G44021"/>
      <c r="H44021"/>
      <c r="I44021"/>
      <c r="J44021"/>
      <c r="K44021"/>
      <c r="L44021" s="172"/>
    </row>
    <row r="44022" spans="7:12" x14ac:dyDescent="0.15">
      <c r="G44022"/>
      <c r="H44022"/>
      <c r="I44022"/>
      <c r="J44022"/>
      <c r="K44022"/>
      <c r="L44022" s="172"/>
    </row>
    <row r="44023" spans="7:12" x14ac:dyDescent="0.15">
      <c r="G44023"/>
      <c r="H44023"/>
      <c r="I44023"/>
      <c r="J44023"/>
      <c r="K44023"/>
      <c r="L44023" s="172"/>
    </row>
    <row r="44024" spans="7:12" x14ac:dyDescent="0.15">
      <c r="G44024"/>
      <c r="H44024"/>
      <c r="I44024"/>
      <c r="J44024"/>
      <c r="K44024"/>
      <c r="L44024" s="172"/>
    </row>
    <row r="44025" spans="7:12" x14ac:dyDescent="0.15">
      <c r="G44025"/>
      <c r="H44025"/>
      <c r="I44025"/>
      <c r="J44025"/>
      <c r="K44025"/>
      <c r="L44025" s="172"/>
    </row>
    <row r="44026" spans="7:12" x14ac:dyDescent="0.15">
      <c r="G44026"/>
      <c r="H44026"/>
      <c r="I44026"/>
      <c r="J44026"/>
      <c r="K44026"/>
      <c r="L44026" s="172"/>
    </row>
    <row r="44027" spans="7:12" x14ac:dyDescent="0.15">
      <c r="G44027"/>
      <c r="H44027"/>
      <c r="I44027"/>
      <c r="J44027"/>
      <c r="K44027"/>
      <c r="L44027" s="172"/>
    </row>
    <row r="44028" spans="7:12" x14ac:dyDescent="0.15">
      <c r="G44028"/>
      <c r="H44028"/>
      <c r="I44028"/>
      <c r="J44028"/>
      <c r="K44028"/>
      <c r="L44028" s="172"/>
    </row>
    <row r="44029" spans="7:12" x14ac:dyDescent="0.15">
      <c r="G44029"/>
      <c r="H44029"/>
      <c r="I44029"/>
      <c r="J44029"/>
      <c r="K44029"/>
      <c r="L44029" s="172"/>
    </row>
    <row r="44030" spans="7:12" x14ac:dyDescent="0.15">
      <c r="G44030"/>
      <c r="H44030"/>
      <c r="I44030"/>
      <c r="J44030"/>
      <c r="K44030"/>
      <c r="L44030" s="172"/>
    </row>
    <row r="44031" spans="7:12" x14ac:dyDescent="0.15">
      <c r="G44031"/>
      <c r="H44031"/>
      <c r="I44031"/>
      <c r="J44031"/>
      <c r="K44031"/>
      <c r="L44031" s="172"/>
    </row>
    <row r="44032" spans="7:12" x14ac:dyDescent="0.15">
      <c r="G44032"/>
      <c r="H44032"/>
      <c r="I44032"/>
      <c r="J44032"/>
      <c r="K44032"/>
      <c r="L44032" s="172"/>
    </row>
    <row r="44033" spans="7:12" x14ac:dyDescent="0.15">
      <c r="G44033"/>
      <c r="H44033"/>
      <c r="I44033"/>
      <c r="J44033"/>
      <c r="K44033"/>
      <c r="L44033" s="172"/>
    </row>
    <row r="44034" spans="7:12" x14ac:dyDescent="0.15">
      <c r="G44034"/>
      <c r="H44034"/>
      <c r="I44034"/>
      <c r="J44034"/>
      <c r="K44034"/>
      <c r="L44034" s="172"/>
    </row>
    <row r="44035" spans="7:12" x14ac:dyDescent="0.15">
      <c r="G44035"/>
      <c r="H44035"/>
      <c r="I44035"/>
      <c r="J44035"/>
      <c r="K44035"/>
      <c r="L44035" s="172"/>
    </row>
    <row r="44036" spans="7:12" x14ac:dyDescent="0.15">
      <c r="G44036"/>
      <c r="H44036"/>
      <c r="I44036"/>
      <c r="J44036"/>
      <c r="K44036"/>
      <c r="L44036" s="172"/>
    </row>
    <row r="44037" spans="7:12" x14ac:dyDescent="0.15">
      <c r="G44037"/>
      <c r="H44037"/>
      <c r="I44037"/>
      <c r="J44037"/>
      <c r="K44037"/>
      <c r="L44037" s="172"/>
    </row>
    <row r="44038" spans="7:12" x14ac:dyDescent="0.15">
      <c r="G44038"/>
      <c r="H44038"/>
      <c r="I44038"/>
      <c r="J44038"/>
      <c r="K44038"/>
      <c r="L44038" s="172"/>
    </row>
    <row r="44039" spans="7:12" x14ac:dyDescent="0.15">
      <c r="G44039"/>
      <c r="H44039"/>
      <c r="I44039"/>
      <c r="J44039"/>
      <c r="K44039"/>
      <c r="L44039" s="172"/>
    </row>
    <row r="44040" spans="7:12" x14ac:dyDescent="0.15">
      <c r="G44040"/>
      <c r="H44040"/>
      <c r="I44040"/>
      <c r="J44040"/>
      <c r="K44040"/>
      <c r="L44040" s="172"/>
    </row>
    <row r="44041" spans="7:12" x14ac:dyDescent="0.15">
      <c r="G44041"/>
      <c r="H44041"/>
      <c r="I44041"/>
      <c r="J44041"/>
      <c r="K44041"/>
      <c r="L44041" s="172"/>
    </row>
    <row r="44042" spans="7:12" x14ac:dyDescent="0.15">
      <c r="G44042"/>
      <c r="H44042"/>
      <c r="I44042"/>
      <c r="J44042"/>
      <c r="K44042"/>
      <c r="L44042" s="172"/>
    </row>
    <row r="44043" spans="7:12" x14ac:dyDescent="0.15">
      <c r="G44043"/>
      <c r="H44043"/>
      <c r="I44043"/>
      <c r="J44043"/>
      <c r="K44043"/>
      <c r="L44043" s="172"/>
    </row>
    <row r="44044" spans="7:12" x14ac:dyDescent="0.15">
      <c r="G44044"/>
      <c r="H44044"/>
      <c r="I44044"/>
      <c r="J44044"/>
      <c r="K44044"/>
      <c r="L44044" s="172"/>
    </row>
    <row r="44045" spans="7:12" x14ac:dyDescent="0.15">
      <c r="G44045"/>
      <c r="H44045"/>
      <c r="I44045"/>
      <c r="J44045"/>
      <c r="K44045"/>
      <c r="L44045" s="172"/>
    </row>
    <row r="44046" spans="7:12" x14ac:dyDescent="0.15">
      <c r="G44046"/>
      <c r="H44046"/>
      <c r="I44046"/>
      <c r="J44046"/>
      <c r="K44046"/>
      <c r="L44046" s="172"/>
    </row>
    <row r="44047" spans="7:12" x14ac:dyDescent="0.15">
      <c r="G44047"/>
      <c r="H44047"/>
      <c r="I44047"/>
      <c r="J44047"/>
      <c r="K44047"/>
      <c r="L44047" s="172"/>
    </row>
    <row r="44048" spans="7:12" x14ac:dyDescent="0.15">
      <c r="G44048"/>
      <c r="H44048"/>
      <c r="I44048"/>
      <c r="J44048"/>
      <c r="K44048"/>
      <c r="L44048" s="172"/>
    </row>
    <row r="44049" spans="7:12" x14ac:dyDescent="0.15">
      <c r="G44049"/>
      <c r="H44049"/>
      <c r="I44049"/>
      <c r="J44049"/>
      <c r="K44049"/>
      <c r="L44049" s="172"/>
    </row>
    <row r="44050" spans="7:12" x14ac:dyDescent="0.15">
      <c r="G44050"/>
      <c r="H44050"/>
      <c r="I44050"/>
      <c r="J44050"/>
      <c r="K44050"/>
      <c r="L44050" s="172"/>
    </row>
    <row r="44051" spans="7:12" x14ac:dyDescent="0.15">
      <c r="G44051"/>
      <c r="H44051"/>
      <c r="I44051"/>
      <c r="J44051"/>
      <c r="K44051"/>
      <c r="L44051" s="172"/>
    </row>
    <row r="44052" spans="7:12" x14ac:dyDescent="0.15">
      <c r="G44052"/>
      <c r="H44052"/>
      <c r="I44052"/>
      <c r="J44052"/>
      <c r="K44052"/>
      <c r="L44052" s="172"/>
    </row>
    <row r="44053" spans="7:12" x14ac:dyDescent="0.15">
      <c r="G44053"/>
      <c r="H44053"/>
      <c r="I44053"/>
      <c r="J44053"/>
      <c r="K44053"/>
      <c r="L44053" s="172"/>
    </row>
    <row r="44054" spans="7:12" x14ac:dyDescent="0.15">
      <c r="G44054"/>
      <c r="H44054"/>
      <c r="I44054"/>
      <c r="J44054"/>
      <c r="K44054"/>
      <c r="L44054" s="172"/>
    </row>
    <row r="44055" spans="7:12" x14ac:dyDescent="0.15">
      <c r="G44055"/>
      <c r="H44055"/>
      <c r="I44055"/>
      <c r="J44055"/>
      <c r="K44055"/>
      <c r="L44055" s="172"/>
    </row>
    <row r="44056" spans="7:12" x14ac:dyDescent="0.15">
      <c r="G44056"/>
      <c r="H44056"/>
      <c r="I44056"/>
      <c r="J44056"/>
      <c r="K44056"/>
      <c r="L44056" s="172"/>
    </row>
    <row r="44057" spans="7:12" x14ac:dyDescent="0.15">
      <c r="G44057"/>
      <c r="H44057"/>
      <c r="I44057"/>
      <c r="J44057"/>
      <c r="K44057"/>
      <c r="L44057" s="172"/>
    </row>
    <row r="44058" spans="7:12" x14ac:dyDescent="0.15">
      <c r="G44058"/>
      <c r="H44058"/>
      <c r="I44058"/>
      <c r="J44058"/>
      <c r="K44058"/>
      <c r="L44058" s="172"/>
    </row>
    <row r="44059" spans="7:12" x14ac:dyDescent="0.15">
      <c r="G44059"/>
      <c r="H44059"/>
      <c r="I44059"/>
      <c r="J44059"/>
      <c r="K44059"/>
      <c r="L44059" s="172"/>
    </row>
    <row r="44060" spans="7:12" x14ac:dyDescent="0.15">
      <c r="G44060"/>
      <c r="H44060"/>
      <c r="I44060"/>
      <c r="J44060"/>
      <c r="K44060"/>
      <c r="L44060" s="172"/>
    </row>
    <row r="44061" spans="7:12" x14ac:dyDescent="0.15">
      <c r="G44061"/>
      <c r="H44061"/>
      <c r="I44061"/>
      <c r="J44061"/>
      <c r="K44061"/>
      <c r="L44061" s="172"/>
    </row>
    <row r="44062" spans="7:12" x14ac:dyDescent="0.15">
      <c r="G44062"/>
      <c r="H44062"/>
      <c r="I44062"/>
      <c r="J44062"/>
      <c r="K44062"/>
      <c r="L44062" s="172"/>
    </row>
    <row r="44063" spans="7:12" x14ac:dyDescent="0.15">
      <c r="G44063"/>
      <c r="H44063"/>
      <c r="I44063"/>
      <c r="J44063"/>
      <c r="K44063"/>
      <c r="L44063" s="172"/>
    </row>
    <row r="44064" spans="7:12" x14ac:dyDescent="0.15">
      <c r="G44064"/>
      <c r="H44064"/>
      <c r="I44064"/>
      <c r="J44064"/>
      <c r="K44064"/>
      <c r="L44064" s="172"/>
    </row>
    <row r="44065" spans="7:12" x14ac:dyDescent="0.15">
      <c r="G44065"/>
      <c r="H44065"/>
      <c r="I44065"/>
      <c r="J44065"/>
      <c r="K44065"/>
      <c r="L44065" s="172"/>
    </row>
    <row r="44066" spans="7:12" x14ac:dyDescent="0.15">
      <c r="G44066"/>
      <c r="H44066"/>
      <c r="I44066"/>
      <c r="J44066"/>
      <c r="K44066"/>
      <c r="L44066" s="172"/>
    </row>
    <row r="44067" spans="7:12" x14ac:dyDescent="0.15">
      <c r="G44067"/>
      <c r="H44067"/>
      <c r="I44067"/>
      <c r="J44067"/>
      <c r="K44067"/>
      <c r="L44067" s="172"/>
    </row>
    <row r="44068" spans="7:12" x14ac:dyDescent="0.15">
      <c r="G44068"/>
      <c r="H44068"/>
      <c r="I44068"/>
      <c r="J44068"/>
      <c r="K44068"/>
      <c r="L44068" s="172"/>
    </row>
    <row r="44069" spans="7:12" x14ac:dyDescent="0.15">
      <c r="G44069"/>
      <c r="H44069"/>
      <c r="I44069"/>
      <c r="J44069"/>
      <c r="K44069"/>
      <c r="L44069" s="172"/>
    </row>
    <row r="44070" spans="7:12" x14ac:dyDescent="0.15">
      <c r="G44070"/>
      <c r="H44070"/>
      <c r="I44070"/>
      <c r="J44070"/>
      <c r="K44070"/>
      <c r="L44070" s="172"/>
    </row>
    <row r="44071" spans="7:12" x14ac:dyDescent="0.15">
      <c r="G44071"/>
      <c r="H44071"/>
      <c r="I44071"/>
      <c r="J44071"/>
      <c r="K44071"/>
      <c r="L44071" s="172"/>
    </row>
    <row r="44072" spans="7:12" x14ac:dyDescent="0.15">
      <c r="G44072"/>
      <c r="H44072"/>
      <c r="I44072"/>
      <c r="J44072"/>
      <c r="K44072"/>
      <c r="L44072" s="172"/>
    </row>
    <row r="44073" spans="7:12" x14ac:dyDescent="0.15">
      <c r="G44073"/>
      <c r="H44073"/>
      <c r="I44073"/>
      <c r="J44073"/>
      <c r="K44073"/>
      <c r="L44073" s="172"/>
    </row>
    <row r="44074" spans="7:12" x14ac:dyDescent="0.15">
      <c r="G44074"/>
      <c r="H44074"/>
      <c r="I44074"/>
      <c r="J44074"/>
      <c r="K44074"/>
      <c r="L44074" s="172"/>
    </row>
    <row r="44075" spans="7:12" x14ac:dyDescent="0.15">
      <c r="G44075"/>
      <c r="H44075"/>
      <c r="I44075"/>
      <c r="J44075"/>
      <c r="K44075"/>
      <c r="L44075" s="172"/>
    </row>
    <row r="44076" spans="7:12" x14ac:dyDescent="0.15">
      <c r="G44076"/>
      <c r="H44076"/>
      <c r="I44076"/>
      <c r="J44076"/>
      <c r="K44076"/>
      <c r="L44076" s="172"/>
    </row>
    <row r="44077" spans="7:12" x14ac:dyDescent="0.15">
      <c r="G44077"/>
      <c r="H44077"/>
      <c r="I44077"/>
      <c r="J44077"/>
      <c r="K44077"/>
      <c r="L44077" s="172"/>
    </row>
    <row r="44078" spans="7:12" x14ac:dyDescent="0.15">
      <c r="G44078"/>
      <c r="H44078"/>
      <c r="I44078"/>
      <c r="J44078"/>
      <c r="K44078"/>
      <c r="L44078" s="172"/>
    </row>
    <row r="44079" spans="7:12" x14ac:dyDescent="0.15">
      <c r="G44079"/>
      <c r="H44079"/>
      <c r="I44079"/>
      <c r="J44079"/>
      <c r="K44079"/>
      <c r="L44079" s="172"/>
    </row>
    <row r="44080" spans="7:12" x14ac:dyDescent="0.15">
      <c r="G44080"/>
      <c r="H44080"/>
      <c r="I44080"/>
      <c r="J44080"/>
      <c r="K44080"/>
      <c r="L44080" s="172"/>
    </row>
    <row r="44081" spans="7:12" x14ac:dyDescent="0.15">
      <c r="G44081"/>
      <c r="H44081"/>
      <c r="I44081"/>
      <c r="J44081"/>
      <c r="K44081"/>
      <c r="L44081" s="172"/>
    </row>
    <row r="44082" spans="7:12" x14ac:dyDescent="0.15">
      <c r="G44082"/>
      <c r="H44082"/>
      <c r="I44082"/>
      <c r="J44082"/>
      <c r="K44082"/>
      <c r="L44082" s="172"/>
    </row>
    <row r="44083" spans="7:12" x14ac:dyDescent="0.15">
      <c r="G44083"/>
      <c r="H44083"/>
      <c r="I44083"/>
      <c r="J44083"/>
      <c r="K44083"/>
      <c r="L44083" s="172"/>
    </row>
    <row r="44084" spans="7:12" x14ac:dyDescent="0.15">
      <c r="G44084"/>
      <c r="H44084"/>
      <c r="I44084"/>
      <c r="J44084"/>
      <c r="K44084"/>
      <c r="L44084" s="172"/>
    </row>
    <row r="44085" spans="7:12" x14ac:dyDescent="0.15">
      <c r="G44085"/>
      <c r="H44085"/>
      <c r="I44085"/>
      <c r="J44085"/>
      <c r="K44085"/>
      <c r="L44085" s="172"/>
    </row>
    <row r="44086" spans="7:12" x14ac:dyDescent="0.15">
      <c r="G44086"/>
      <c r="H44086"/>
      <c r="I44086"/>
      <c r="J44086"/>
      <c r="K44086"/>
      <c r="L44086" s="172"/>
    </row>
    <row r="44087" spans="7:12" x14ac:dyDescent="0.15">
      <c r="G44087"/>
      <c r="H44087"/>
      <c r="I44087"/>
      <c r="J44087"/>
      <c r="K44087"/>
      <c r="L44087" s="172"/>
    </row>
    <row r="44088" spans="7:12" x14ac:dyDescent="0.15">
      <c r="G44088"/>
      <c r="H44088"/>
      <c r="I44088"/>
      <c r="J44088"/>
      <c r="K44088"/>
      <c r="L44088" s="172"/>
    </row>
    <row r="44089" spans="7:12" x14ac:dyDescent="0.15">
      <c r="G44089"/>
      <c r="H44089"/>
      <c r="I44089"/>
      <c r="J44089"/>
      <c r="K44089"/>
      <c r="L44089" s="172"/>
    </row>
    <row r="44090" spans="7:12" x14ac:dyDescent="0.15">
      <c r="G44090"/>
      <c r="H44090"/>
      <c r="I44090"/>
      <c r="J44090"/>
      <c r="K44090"/>
      <c r="L44090" s="172"/>
    </row>
    <row r="44091" spans="7:12" x14ac:dyDescent="0.15">
      <c r="G44091"/>
      <c r="H44091"/>
      <c r="I44091"/>
      <c r="J44091"/>
      <c r="K44091"/>
      <c r="L44091" s="172"/>
    </row>
    <row r="44092" spans="7:12" x14ac:dyDescent="0.15">
      <c r="G44092"/>
      <c r="H44092"/>
      <c r="I44092"/>
      <c r="J44092"/>
      <c r="K44092"/>
      <c r="L44092" s="172"/>
    </row>
    <row r="44093" spans="7:12" x14ac:dyDescent="0.15">
      <c r="G44093"/>
      <c r="H44093"/>
      <c r="I44093"/>
      <c r="J44093"/>
      <c r="K44093"/>
      <c r="L44093" s="172"/>
    </row>
    <row r="44094" spans="7:12" x14ac:dyDescent="0.15">
      <c r="G44094"/>
      <c r="H44094"/>
      <c r="I44094"/>
      <c r="J44094"/>
      <c r="K44094"/>
      <c r="L44094" s="172"/>
    </row>
    <row r="44095" spans="7:12" x14ac:dyDescent="0.15">
      <c r="G44095"/>
      <c r="H44095"/>
      <c r="I44095"/>
      <c r="J44095"/>
      <c r="K44095"/>
      <c r="L44095" s="172"/>
    </row>
    <row r="44096" spans="7:12" x14ac:dyDescent="0.15">
      <c r="G44096"/>
      <c r="H44096"/>
      <c r="I44096"/>
      <c r="J44096"/>
      <c r="K44096"/>
      <c r="L44096" s="172"/>
    </row>
    <row r="44097" spans="7:12" x14ac:dyDescent="0.15">
      <c r="G44097"/>
      <c r="H44097"/>
      <c r="I44097"/>
      <c r="J44097"/>
      <c r="K44097"/>
      <c r="L44097" s="172"/>
    </row>
    <row r="44098" spans="7:12" x14ac:dyDescent="0.15">
      <c r="G44098"/>
      <c r="H44098"/>
      <c r="I44098"/>
      <c r="J44098"/>
      <c r="K44098"/>
      <c r="L44098" s="172"/>
    </row>
    <row r="44099" spans="7:12" x14ac:dyDescent="0.15">
      <c r="G44099"/>
      <c r="H44099"/>
      <c r="I44099"/>
      <c r="J44099"/>
      <c r="K44099"/>
      <c r="L44099" s="172"/>
    </row>
    <row r="44100" spans="7:12" x14ac:dyDescent="0.15">
      <c r="G44100"/>
      <c r="H44100"/>
      <c r="I44100"/>
      <c r="J44100"/>
      <c r="K44100"/>
      <c r="L44100" s="172"/>
    </row>
    <row r="44101" spans="7:12" x14ac:dyDescent="0.15">
      <c r="G44101"/>
      <c r="H44101"/>
      <c r="I44101"/>
      <c r="J44101"/>
      <c r="K44101"/>
      <c r="L44101" s="172"/>
    </row>
    <row r="44102" spans="7:12" x14ac:dyDescent="0.15">
      <c r="G44102"/>
      <c r="H44102"/>
      <c r="I44102"/>
      <c r="J44102"/>
      <c r="K44102"/>
      <c r="L44102" s="172"/>
    </row>
    <row r="44103" spans="7:12" x14ac:dyDescent="0.15">
      <c r="G44103"/>
      <c r="H44103"/>
      <c r="I44103"/>
      <c r="J44103"/>
      <c r="K44103"/>
      <c r="L44103" s="172"/>
    </row>
    <row r="44104" spans="7:12" x14ac:dyDescent="0.15">
      <c r="G44104"/>
      <c r="H44104"/>
      <c r="I44104"/>
      <c r="J44104"/>
      <c r="K44104"/>
      <c r="L44104" s="172"/>
    </row>
    <row r="44105" spans="7:12" x14ac:dyDescent="0.15">
      <c r="G44105"/>
      <c r="H44105"/>
      <c r="I44105"/>
      <c r="J44105"/>
      <c r="K44105"/>
      <c r="L44105" s="172"/>
    </row>
    <row r="44106" spans="7:12" x14ac:dyDescent="0.15">
      <c r="G44106"/>
      <c r="H44106"/>
      <c r="I44106"/>
      <c r="J44106"/>
      <c r="K44106"/>
      <c r="L44106" s="172"/>
    </row>
    <row r="44107" spans="7:12" x14ac:dyDescent="0.15">
      <c r="G44107"/>
      <c r="H44107"/>
      <c r="I44107"/>
      <c r="J44107"/>
      <c r="K44107"/>
      <c r="L44107" s="172"/>
    </row>
    <row r="44108" spans="7:12" x14ac:dyDescent="0.15">
      <c r="G44108"/>
      <c r="H44108"/>
      <c r="I44108"/>
      <c r="J44108"/>
      <c r="K44108"/>
      <c r="L44108" s="172"/>
    </row>
    <row r="44109" spans="7:12" x14ac:dyDescent="0.15">
      <c r="G44109"/>
      <c r="H44109"/>
      <c r="I44109"/>
      <c r="J44109"/>
      <c r="K44109"/>
      <c r="L44109" s="172"/>
    </row>
    <row r="44110" spans="7:12" x14ac:dyDescent="0.15">
      <c r="G44110"/>
      <c r="H44110"/>
      <c r="I44110"/>
      <c r="J44110"/>
      <c r="K44110"/>
      <c r="L44110" s="172"/>
    </row>
    <row r="44111" spans="7:12" x14ac:dyDescent="0.15">
      <c r="G44111"/>
      <c r="H44111"/>
      <c r="I44111"/>
      <c r="J44111"/>
      <c r="K44111"/>
      <c r="L44111" s="172"/>
    </row>
    <row r="44112" spans="7:12" x14ac:dyDescent="0.15">
      <c r="G44112"/>
      <c r="H44112"/>
      <c r="I44112"/>
      <c r="J44112"/>
      <c r="K44112"/>
      <c r="L44112" s="172"/>
    </row>
    <row r="44113" spans="7:12" x14ac:dyDescent="0.15">
      <c r="G44113"/>
      <c r="H44113"/>
      <c r="I44113"/>
      <c r="J44113"/>
      <c r="K44113"/>
      <c r="L44113" s="172"/>
    </row>
    <row r="44114" spans="7:12" x14ac:dyDescent="0.15">
      <c r="G44114"/>
      <c r="H44114"/>
      <c r="I44114"/>
      <c r="J44114"/>
      <c r="K44114"/>
      <c r="L44114" s="172"/>
    </row>
    <row r="44115" spans="7:12" x14ac:dyDescent="0.15">
      <c r="G44115"/>
      <c r="H44115"/>
      <c r="I44115"/>
      <c r="J44115"/>
      <c r="K44115"/>
      <c r="L44115" s="172"/>
    </row>
    <row r="44116" spans="7:12" x14ac:dyDescent="0.15">
      <c r="G44116"/>
      <c r="H44116"/>
      <c r="I44116"/>
      <c r="J44116"/>
      <c r="K44116"/>
      <c r="L44116" s="172"/>
    </row>
    <row r="44117" spans="7:12" x14ac:dyDescent="0.15">
      <c r="G44117"/>
      <c r="H44117"/>
      <c r="I44117"/>
      <c r="J44117"/>
      <c r="K44117"/>
      <c r="L44117" s="172"/>
    </row>
    <row r="44118" spans="7:12" x14ac:dyDescent="0.15">
      <c r="G44118"/>
      <c r="H44118"/>
      <c r="I44118"/>
      <c r="J44118"/>
      <c r="K44118"/>
      <c r="L44118" s="172"/>
    </row>
    <row r="44119" spans="7:12" x14ac:dyDescent="0.15">
      <c r="G44119"/>
      <c r="H44119"/>
      <c r="I44119"/>
      <c r="J44119"/>
      <c r="K44119"/>
      <c r="L44119" s="172"/>
    </row>
    <row r="44120" spans="7:12" x14ac:dyDescent="0.15">
      <c r="G44120"/>
      <c r="H44120"/>
      <c r="I44120"/>
      <c r="J44120"/>
      <c r="K44120"/>
      <c r="L44120" s="172"/>
    </row>
    <row r="44121" spans="7:12" x14ac:dyDescent="0.15">
      <c r="G44121"/>
      <c r="H44121"/>
      <c r="I44121"/>
      <c r="J44121"/>
      <c r="K44121"/>
      <c r="L44121" s="172"/>
    </row>
    <row r="44122" spans="7:12" x14ac:dyDescent="0.15">
      <c r="G44122"/>
      <c r="H44122"/>
      <c r="I44122"/>
      <c r="J44122"/>
      <c r="K44122"/>
      <c r="L44122" s="172"/>
    </row>
    <row r="44123" spans="7:12" x14ac:dyDescent="0.15">
      <c r="G44123"/>
      <c r="H44123"/>
      <c r="I44123"/>
      <c r="J44123"/>
      <c r="K44123"/>
      <c r="L44123" s="172"/>
    </row>
    <row r="44124" spans="7:12" x14ac:dyDescent="0.15">
      <c r="G44124"/>
      <c r="H44124"/>
      <c r="I44124"/>
      <c r="J44124"/>
      <c r="K44124"/>
      <c r="L44124" s="172"/>
    </row>
    <row r="44125" spans="7:12" x14ac:dyDescent="0.15">
      <c r="G44125"/>
      <c r="H44125"/>
      <c r="I44125"/>
      <c r="J44125"/>
      <c r="K44125"/>
      <c r="L44125" s="172"/>
    </row>
    <row r="44126" spans="7:12" x14ac:dyDescent="0.15">
      <c r="G44126"/>
      <c r="H44126"/>
      <c r="I44126"/>
      <c r="J44126"/>
      <c r="K44126"/>
      <c r="L44126" s="172"/>
    </row>
    <row r="44127" spans="7:12" x14ac:dyDescent="0.15">
      <c r="G44127"/>
      <c r="H44127"/>
      <c r="I44127"/>
      <c r="J44127"/>
      <c r="K44127"/>
      <c r="L44127" s="172"/>
    </row>
    <row r="44128" spans="7:12" x14ac:dyDescent="0.15">
      <c r="G44128"/>
      <c r="H44128"/>
      <c r="I44128"/>
      <c r="J44128"/>
      <c r="K44128"/>
      <c r="L44128" s="172"/>
    </row>
    <row r="44129" spans="7:12" x14ac:dyDescent="0.15">
      <c r="G44129"/>
      <c r="H44129"/>
      <c r="I44129"/>
      <c r="J44129"/>
      <c r="K44129"/>
      <c r="L44129" s="172"/>
    </row>
    <row r="44130" spans="7:12" x14ac:dyDescent="0.15">
      <c r="G44130"/>
      <c r="H44130"/>
      <c r="I44130"/>
      <c r="J44130"/>
      <c r="K44130"/>
      <c r="L44130" s="172"/>
    </row>
    <row r="44131" spans="7:12" x14ac:dyDescent="0.15">
      <c r="G44131"/>
      <c r="H44131"/>
      <c r="I44131"/>
      <c r="J44131"/>
      <c r="K44131"/>
      <c r="L44131" s="172"/>
    </row>
    <row r="44132" spans="7:12" x14ac:dyDescent="0.15">
      <c r="G44132"/>
      <c r="H44132"/>
      <c r="I44132"/>
      <c r="J44132"/>
      <c r="K44132"/>
      <c r="L44132" s="172"/>
    </row>
    <row r="44133" spans="7:12" x14ac:dyDescent="0.15">
      <c r="G44133"/>
      <c r="H44133"/>
      <c r="I44133"/>
      <c r="J44133"/>
      <c r="K44133"/>
      <c r="L44133" s="172"/>
    </row>
    <row r="44134" spans="7:12" x14ac:dyDescent="0.15">
      <c r="G44134"/>
      <c r="H44134"/>
      <c r="I44134"/>
      <c r="J44134"/>
      <c r="K44134"/>
      <c r="L44134" s="172"/>
    </row>
    <row r="44135" spans="7:12" x14ac:dyDescent="0.15">
      <c r="G44135"/>
      <c r="H44135"/>
      <c r="I44135"/>
      <c r="J44135"/>
      <c r="K44135"/>
      <c r="L44135" s="172"/>
    </row>
    <row r="44136" spans="7:12" x14ac:dyDescent="0.15">
      <c r="G44136"/>
      <c r="H44136"/>
      <c r="I44136"/>
      <c r="J44136"/>
      <c r="K44136"/>
      <c r="L44136" s="172"/>
    </row>
    <row r="44137" spans="7:12" x14ac:dyDescent="0.15">
      <c r="G44137"/>
      <c r="H44137"/>
      <c r="I44137"/>
      <c r="J44137"/>
      <c r="K44137"/>
      <c r="L44137" s="172"/>
    </row>
    <row r="44138" spans="7:12" x14ac:dyDescent="0.15">
      <c r="G44138"/>
      <c r="H44138"/>
      <c r="I44138"/>
      <c r="J44138"/>
      <c r="K44138"/>
      <c r="L44138" s="172"/>
    </row>
    <row r="44139" spans="7:12" x14ac:dyDescent="0.15">
      <c r="G44139"/>
      <c r="H44139"/>
      <c r="I44139"/>
      <c r="J44139"/>
      <c r="K44139"/>
      <c r="L44139" s="172"/>
    </row>
    <row r="44140" spans="7:12" x14ac:dyDescent="0.15">
      <c r="G44140"/>
      <c r="H44140"/>
      <c r="I44140"/>
      <c r="J44140"/>
      <c r="K44140"/>
      <c r="L44140" s="172"/>
    </row>
    <row r="44141" spans="7:12" x14ac:dyDescent="0.15">
      <c r="G44141"/>
      <c r="H44141"/>
      <c r="I44141"/>
      <c r="J44141"/>
      <c r="K44141"/>
      <c r="L44141" s="172"/>
    </row>
    <row r="44142" spans="7:12" x14ac:dyDescent="0.15">
      <c r="G44142"/>
      <c r="H44142"/>
      <c r="I44142"/>
      <c r="J44142"/>
      <c r="K44142"/>
      <c r="L44142" s="172"/>
    </row>
    <row r="44143" spans="7:12" x14ac:dyDescent="0.15">
      <c r="G44143"/>
      <c r="H44143"/>
      <c r="I44143"/>
      <c r="J44143"/>
      <c r="K44143"/>
      <c r="L44143" s="172"/>
    </row>
    <row r="44144" spans="7:12" x14ac:dyDescent="0.15">
      <c r="G44144"/>
      <c r="H44144"/>
      <c r="I44144"/>
      <c r="J44144"/>
      <c r="K44144"/>
      <c r="L44144" s="172"/>
    </row>
    <row r="44145" spans="7:12" x14ac:dyDescent="0.15">
      <c r="G44145"/>
      <c r="H44145"/>
      <c r="I44145"/>
      <c r="J44145"/>
      <c r="K44145"/>
      <c r="L44145" s="172"/>
    </row>
    <row r="44146" spans="7:12" x14ac:dyDescent="0.15">
      <c r="G44146"/>
      <c r="H44146"/>
      <c r="I44146"/>
      <c r="J44146"/>
      <c r="K44146"/>
      <c r="L44146" s="172"/>
    </row>
    <row r="44147" spans="7:12" x14ac:dyDescent="0.15">
      <c r="G44147"/>
      <c r="H44147"/>
      <c r="I44147"/>
      <c r="J44147"/>
      <c r="K44147"/>
      <c r="L44147" s="172"/>
    </row>
    <row r="44148" spans="7:12" x14ac:dyDescent="0.15">
      <c r="G44148"/>
      <c r="H44148"/>
      <c r="I44148"/>
      <c r="J44148"/>
      <c r="K44148"/>
      <c r="L44148" s="172"/>
    </row>
    <row r="44149" spans="7:12" x14ac:dyDescent="0.15">
      <c r="G44149"/>
      <c r="H44149"/>
      <c r="I44149"/>
      <c r="J44149"/>
      <c r="K44149"/>
      <c r="L44149" s="172"/>
    </row>
    <row r="44150" spans="7:12" x14ac:dyDescent="0.15">
      <c r="G44150"/>
      <c r="H44150"/>
      <c r="I44150"/>
      <c r="J44150"/>
      <c r="K44150"/>
      <c r="L44150" s="172"/>
    </row>
    <row r="44151" spans="7:12" x14ac:dyDescent="0.15">
      <c r="G44151"/>
      <c r="H44151"/>
      <c r="I44151"/>
      <c r="J44151"/>
      <c r="K44151"/>
      <c r="L44151" s="172"/>
    </row>
    <row r="44152" spans="7:12" x14ac:dyDescent="0.15">
      <c r="G44152"/>
      <c r="H44152"/>
      <c r="I44152"/>
      <c r="J44152"/>
      <c r="K44152"/>
      <c r="L44152" s="172"/>
    </row>
    <row r="44153" spans="7:12" x14ac:dyDescent="0.15">
      <c r="G44153"/>
      <c r="H44153"/>
      <c r="I44153"/>
      <c r="J44153"/>
      <c r="K44153"/>
      <c r="L44153" s="172"/>
    </row>
    <row r="44154" spans="7:12" x14ac:dyDescent="0.15">
      <c r="G44154"/>
      <c r="H44154"/>
      <c r="I44154"/>
      <c r="J44154"/>
      <c r="K44154"/>
      <c r="L44154" s="172"/>
    </row>
    <row r="44155" spans="7:12" x14ac:dyDescent="0.15">
      <c r="G44155"/>
      <c r="H44155"/>
      <c r="I44155"/>
      <c r="J44155"/>
      <c r="K44155"/>
      <c r="L44155" s="172"/>
    </row>
    <row r="44156" spans="7:12" x14ac:dyDescent="0.15">
      <c r="G44156"/>
      <c r="H44156"/>
      <c r="I44156"/>
      <c r="J44156"/>
      <c r="K44156"/>
      <c r="L44156" s="172"/>
    </row>
    <row r="44157" spans="7:12" x14ac:dyDescent="0.15">
      <c r="G44157"/>
      <c r="H44157"/>
      <c r="I44157"/>
      <c r="J44157"/>
      <c r="K44157"/>
      <c r="L44157" s="172"/>
    </row>
    <row r="44158" spans="7:12" x14ac:dyDescent="0.15">
      <c r="G44158"/>
      <c r="H44158"/>
      <c r="I44158"/>
      <c r="J44158"/>
      <c r="K44158"/>
      <c r="L44158" s="172"/>
    </row>
    <row r="44159" spans="7:12" x14ac:dyDescent="0.15">
      <c r="G44159"/>
      <c r="H44159"/>
      <c r="I44159"/>
      <c r="J44159"/>
      <c r="K44159"/>
      <c r="L44159" s="172"/>
    </row>
    <row r="44160" spans="7:12" x14ac:dyDescent="0.15">
      <c r="G44160"/>
      <c r="H44160"/>
      <c r="I44160"/>
      <c r="J44160"/>
      <c r="K44160"/>
      <c r="L44160" s="172"/>
    </row>
    <row r="44161" spans="7:12" x14ac:dyDescent="0.15">
      <c r="G44161"/>
      <c r="H44161"/>
      <c r="I44161"/>
      <c r="J44161"/>
      <c r="K44161"/>
      <c r="L44161" s="172"/>
    </row>
    <row r="44162" spans="7:12" x14ac:dyDescent="0.15">
      <c r="G44162"/>
      <c r="H44162"/>
      <c r="I44162"/>
      <c r="J44162"/>
      <c r="K44162"/>
      <c r="L44162" s="172"/>
    </row>
    <row r="44163" spans="7:12" x14ac:dyDescent="0.15">
      <c r="G44163"/>
      <c r="H44163"/>
      <c r="I44163"/>
      <c r="J44163"/>
      <c r="K44163"/>
      <c r="L44163" s="172"/>
    </row>
    <row r="44164" spans="7:12" x14ac:dyDescent="0.15">
      <c r="G44164"/>
      <c r="H44164"/>
      <c r="I44164"/>
      <c r="J44164"/>
      <c r="K44164"/>
      <c r="L44164" s="172"/>
    </row>
    <row r="44165" spans="7:12" x14ac:dyDescent="0.15">
      <c r="G44165"/>
      <c r="H44165"/>
      <c r="I44165"/>
      <c r="J44165"/>
      <c r="K44165"/>
      <c r="L44165" s="172"/>
    </row>
    <row r="44166" spans="7:12" x14ac:dyDescent="0.15">
      <c r="G44166"/>
      <c r="H44166"/>
      <c r="I44166"/>
      <c r="J44166"/>
      <c r="K44166"/>
      <c r="L44166" s="172"/>
    </row>
    <row r="44167" spans="7:12" x14ac:dyDescent="0.15">
      <c r="G44167"/>
      <c r="H44167"/>
      <c r="I44167"/>
      <c r="J44167"/>
      <c r="K44167"/>
      <c r="L44167" s="172"/>
    </row>
    <row r="44168" spans="7:12" x14ac:dyDescent="0.15">
      <c r="G44168"/>
      <c r="H44168"/>
      <c r="I44168"/>
      <c r="J44168"/>
      <c r="K44168"/>
      <c r="L44168" s="172"/>
    </row>
    <row r="44169" spans="7:12" x14ac:dyDescent="0.15">
      <c r="G44169"/>
      <c r="H44169"/>
      <c r="I44169"/>
      <c r="J44169"/>
      <c r="K44169"/>
      <c r="L44169" s="172"/>
    </row>
    <row r="44170" spans="7:12" x14ac:dyDescent="0.15">
      <c r="G44170"/>
      <c r="H44170"/>
      <c r="I44170"/>
      <c r="J44170"/>
      <c r="K44170"/>
      <c r="L44170" s="172"/>
    </row>
    <row r="44171" spans="7:12" x14ac:dyDescent="0.15">
      <c r="G44171"/>
      <c r="H44171"/>
      <c r="I44171"/>
      <c r="J44171"/>
      <c r="K44171"/>
      <c r="L44171" s="172"/>
    </row>
    <row r="44172" spans="7:12" x14ac:dyDescent="0.15">
      <c r="G44172"/>
      <c r="H44172"/>
      <c r="I44172"/>
      <c r="J44172"/>
      <c r="K44172"/>
      <c r="L44172" s="172"/>
    </row>
    <row r="44173" spans="7:12" x14ac:dyDescent="0.15">
      <c r="G44173"/>
      <c r="H44173"/>
      <c r="I44173"/>
      <c r="J44173"/>
      <c r="K44173"/>
      <c r="L44173" s="172"/>
    </row>
    <row r="44174" spans="7:12" x14ac:dyDescent="0.15">
      <c r="G44174"/>
      <c r="H44174"/>
      <c r="I44174"/>
      <c r="J44174"/>
      <c r="K44174"/>
      <c r="L44174" s="172"/>
    </row>
    <row r="44175" spans="7:12" x14ac:dyDescent="0.15">
      <c r="G44175"/>
      <c r="H44175"/>
      <c r="I44175"/>
      <c r="J44175"/>
      <c r="K44175"/>
      <c r="L44175" s="172"/>
    </row>
    <row r="44176" spans="7:12" x14ac:dyDescent="0.15">
      <c r="G44176"/>
      <c r="H44176"/>
      <c r="I44176"/>
      <c r="J44176"/>
      <c r="K44176"/>
      <c r="L44176" s="172"/>
    </row>
    <row r="44177" spans="7:12" x14ac:dyDescent="0.15">
      <c r="G44177"/>
      <c r="H44177"/>
      <c r="I44177"/>
      <c r="J44177"/>
      <c r="K44177"/>
      <c r="L44177" s="172"/>
    </row>
    <row r="44178" spans="7:12" x14ac:dyDescent="0.15">
      <c r="G44178"/>
      <c r="H44178"/>
      <c r="I44178"/>
      <c r="J44178"/>
      <c r="K44178"/>
      <c r="L44178" s="172"/>
    </row>
    <row r="44179" spans="7:12" x14ac:dyDescent="0.15">
      <c r="G44179"/>
      <c r="H44179"/>
      <c r="I44179"/>
      <c r="J44179"/>
      <c r="K44179"/>
      <c r="L44179" s="172"/>
    </row>
    <row r="44180" spans="7:12" x14ac:dyDescent="0.15">
      <c r="G44180"/>
      <c r="H44180"/>
      <c r="I44180"/>
      <c r="J44180"/>
      <c r="K44180"/>
      <c r="L44180" s="172"/>
    </row>
    <row r="44181" spans="7:12" x14ac:dyDescent="0.15">
      <c r="G44181"/>
      <c r="H44181"/>
      <c r="I44181"/>
      <c r="J44181"/>
      <c r="K44181"/>
      <c r="L44181" s="172"/>
    </row>
    <row r="44182" spans="7:12" x14ac:dyDescent="0.15">
      <c r="G44182"/>
      <c r="H44182"/>
      <c r="I44182"/>
      <c r="J44182"/>
      <c r="K44182"/>
      <c r="L44182" s="172"/>
    </row>
    <row r="44183" spans="7:12" x14ac:dyDescent="0.15">
      <c r="G44183"/>
      <c r="H44183"/>
      <c r="I44183"/>
      <c r="J44183"/>
      <c r="K44183"/>
      <c r="L44183" s="172"/>
    </row>
    <row r="44184" spans="7:12" x14ac:dyDescent="0.15">
      <c r="G44184"/>
      <c r="H44184"/>
      <c r="I44184"/>
      <c r="J44184"/>
      <c r="K44184"/>
      <c r="L44184" s="172"/>
    </row>
    <row r="44185" spans="7:12" x14ac:dyDescent="0.15">
      <c r="G44185"/>
      <c r="H44185"/>
      <c r="I44185"/>
      <c r="J44185"/>
      <c r="K44185"/>
      <c r="L44185" s="172"/>
    </row>
    <row r="44186" spans="7:12" x14ac:dyDescent="0.15">
      <c r="G44186"/>
      <c r="H44186"/>
      <c r="I44186"/>
      <c r="J44186"/>
      <c r="K44186"/>
      <c r="L44186" s="172"/>
    </row>
    <row r="44187" spans="7:12" x14ac:dyDescent="0.15">
      <c r="G44187"/>
      <c r="H44187"/>
      <c r="I44187"/>
      <c r="J44187"/>
      <c r="K44187"/>
      <c r="L44187" s="172"/>
    </row>
    <row r="44188" spans="7:12" x14ac:dyDescent="0.15">
      <c r="G44188"/>
      <c r="H44188"/>
      <c r="I44188"/>
      <c r="J44188"/>
      <c r="K44188"/>
      <c r="L44188" s="172"/>
    </row>
    <row r="44189" spans="7:12" x14ac:dyDescent="0.15">
      <c r="G44189"/>
      <c r="H44189"/>
      <c r="I44189"/>
      <c r="J44189"/>
      <c r="K44189"/>
      <c r="L44189" s="172"/>
    </row>
    <row r="44190" spans="7:12" x14ac:dyDescent="0.15">
      <c r="G44190"/>
      <c r="H44190"/>
      <c r="I44190"/>
      <c r="J44190"/>
      <c r="K44190"/>
      <c r="L44190" s="172"/>
    </row>
    <row r="44191" spans="7:12" x14ac:dyDescent="0.15">
      <c r="G44191"/>
      <c r="H44191"/>
      <c r="I44191"/>
      <c r="J44191"/>
      <c r="K44191"/>
      <c r="L44191" s="172"/>
    </row>
    <row r="44192" spans="7:12" x14ac:dyDescent="0.15">
      <c r="G44192"/>
      <c r="H44192"/>
      <c r="I44192"/>
      <c r="J44192"/>
      <c r="K44192"/>
      <c r="L44192" s="172"/>
    </row>
    <row r="44193" spans="7:12" x14ac:dyDescent="0.15">
      <c r="G44193"/>
      <c r="H44193"/>
      <c r="I44193"/>
      <c r="J44193"/>
      <c r="K44193"/>
      <c r="L44193" s="172"/>
    </row>
    <row r="44194" spans="7:12" x14ac:dyDescent="0.15">
      <c r="G44194"/>
      <c r="H44194"/>
      <c r="I44194"/>
      <c r="J44194"/>
      <c r="K44194"/>
      <c r="L44194" s="172"/>
    </row>
    <row r="44195" spans="7:12" x14ac:dyDescent="0.15">
      <c r="G44195"/>
      <c r="H44195"/>
      <c r="I44195"/>
      <c r="J44195"/>
      <c r="K44195"/>
      <c r="L44195" s="172"/>
    </row>
    <row r="44196" spans="7:12" x14ac:dyDescent="0.15">
      <c r="G44196"/>
      <c r="H44196"/>
      <c r="I44196"/>
      <c r="J44196"/>
      <c r="K44196"/>
      <c r="L44196" s="172"/>
    </row>
    <row r="44197" spans="7:12" x14ac:dyDescent="0.15">
      <c r="G44197"/>
      <c r="H44197"/>
      <c r="I44197"/>
      <c r="J44197"/>
      <c r="K44197"/>
      <c r="L44197" s="172"/>
    </row>
    <row r="44198" spans="7:12" x14ac:dyDescent="0.15">
      <c r="G44198"/>
      <c r="H44198"/>
      <c r="I44198"/>
      <c r="J44198"/>
      <c r="K44198"/>
      <c r="L44198" s="172"/>
    </row>
    <row r="44199" spans="7:12" x14ac:dyDescent="0.15">
      <c r="G44199"/>
      <c r="H44199"/>
      <c r="I44199"/>
      <c r="J44199"/>
      <c r="K44199"/>
      <c r="L44199" s="172"/>
    </row>
    <row r="44200" spans="7:12" x14ac:dyDescent="0.15">
      <c r="G44200"/>
      <c r="H44200"/>
      <c r="I44200"/>
      <c r="J44200"/>
      <c r="K44200"/>
      <c r="L44200" s="172"/>
    </row>
    <row r="44201" spans="7:12" x14ac:dyDescent="0.15">
      <c r="G44201"/>
      <c r="H44201"/>
      <c r="I44201"/>
      <c r="J44201"/>
      <c r="K44201"/>
      <c r="L44201" s="172"/>
    </row>
    <row r="44202" spans="7:12" x14ac:dyDescent="0.15">
      <c r="G44202"/>
      <c r="H44202"/>
      <c r="I44202"/>
      <c r="J44202"/>
      <c r="K44202"/>
      <c r="L44202" s="172"/>
    </row>
    <row r="44203" spans="7:12" x14ac:dyDescent="0.15">
      <c r="G44203"/>
      <c r="H44203"/>
      <c r="I44203"/>
      <c r="J44203"/>
      <c r="K44203"/>
      <c r="L44203" s="172"/>
    </row>
    <row r="44204" spans="7:12" x14ac:dyDescent="0.15">
      <c r="G44204"/>
      <c r="H44204"/>
      <c r="I44204"/>
      <c r="J44204"/>
      <c r="K44204"/>
      <c r="L44204" s="172"/>
    </row>
    <row r="44205" spans="7:12" x14ac:dyDescent="0.15">
      <c r="G44205"/>
      <c r="H44205"/>
      <c r="I44205"/>
      <c r="J44205"/>
      <c r="K44205"/>
      <c r="L44205" s="172"/>
    </row>
    <row r="44206" spans="7:12" x14ac:dyDescent="0.15">
      <c r="G44206"/>
      <c r="H44206"/>
      <c r="I44206"/>
      <c r="J44206"/>
      <c r="K44206"/>
      <c r="L44206" s="172"/>
    </row>
    <row r="44207" spans="7:12" x14ac:dyDescent="0.15">
      <c r="G44207"/>
      <c r="H44207"/>
      <c r="I44207"/>
      <c r="J44207"/>
      <c r="K44207"/>
      <c r="L44207" s="172"/>
    </row>
    <row r="44208" spans="7:12" x14ac:dyDescent="0.15">
      <c r="G44208"/>
      <c r="H44208"/>
      <c r="I44208"/>
      <c r="J44208"/>
      <c r="K44208"/>
      <c r="L44208" s="172"/>
    </row>
    <row r="44209" spans="7:12" x14ac:dyDescent="0.15">
      <c r="G44209"/>
      <c r="H44209"/>
      <c r="I44209"/>
      <c r="J44209"/>
      <c r="K44209"/>
      <c r="L44209" s="172"/>
    </row>
    <row r="44210" spans="7:12" x14ac:dyDescent="0.15">
      <c r="G44210"/>
      <c r="H44210"/>
      <c r="I44210"/>
      <c r="J44210"/>
      <c r="K44210"/>
      <c r="L44210" s="172"/>
    </row>
    <row r="44211" spans="7:12" x14ac:dyDescent="0.15">
      <c r="G44211"/>
      <c r="H44211"/>
      <c r="I44211"/>
      <c r="J44211"/>
      <c r="K44211"/>
      <c r="L44211" s="172"/>
    </row>
    <row r="44212" spans="7:12" x14ac:dyDescent="0.15">
      <c r="G44212"/>
      <c r="H44212"/>
      <c r="I44212"/>
      <c r="J44212"/>
      <c r="K44212"/>
      <c r="L44212" s="172"/>
    </row>
    <row r="44213" spans="7:12" x14ac:dyDescent="0.15">
      <c r="G44213"/>
      <c r="H44213"/>
      <c r="I44213"/>
      <c r="J44213"/>
      <c r="K44213"/>
      <c r="L44213" s="172"/>
    </row>
    <row r="44214" spans="7:12" x14ac:dyDescent="0.15">
      <c r="G44214"/>
      <c r="H44214"/>
      <c r="I44214"/>
      <c r="J44214"/>
      <c r="K44214"/>
      <c r="L44214" s="172"/>
    </row>
    <row r="44215" spans="7:12" x14ac:dyDescent="0.15">
      <c r="G44215"/>
      <c r="H44215"/>
      <c r="I44215"/>
      <c r="J44215"/>
      <c r="K44215"/>
      <c r="L44215" s="172"/>
    </row>
    <row r="44216" spans="7:12" x14ac:dyDescent="0.15">
      <c r="G44216"/>
      <c r="H44216"/>
      <c r="I44216"/>
      <c r="J44216"/>
      <c r="K44216"/>
      <c r="L44216" s="172"/>
    </row>
    <row r="44217" spans="7:12" x14ac:dyDescent="0.15">
      <c r="G44217"/>
      <c r="H44217"/>
      <c r="I44217"/>
      <c r="J44217"/>
      <c r="K44217"/>
      <c r="L44217" s="172"/>
    </row>
    <row r="44218" spans="7:12" x14ac:dyDescent="0.15">
      <c r="G44218"/>
      <c r="H44218"/>
      <c r="I44218"/>
      <c r="J44218"/>
      <c r="K44218"/>
      <c r="L44218" s="172"/>
    </row>
    <row r="44219" spans="7:12" x14ac:dyDescent="0.15">
      <c r="G44219"/>
      <c r="H44219"/>
      <c r="I44219"/>
      <c r="J44219"/>
      <c r="K44219"/>
      <c r="L44219" s="172"/>
    </row>
    <row r="44220" spans="7:12" x14ac:dyDescent="0.15">
      <c r="G44220"/>
      <c r="H44220"/>
      <c r="I44220"/>
      <c r="J44220"/>
      <c r="K44220"/>
      <c r="L44220" s="172"/>
    </row>
    <row r="44221" spans="7:12" x14ac:dyDescent="0.15">
      <c r="G44221"/>
      <c r="H44221"/>
      <c r="I44221"/>
      <c r="J44221"/>
      <c r="K44221"/>
      <c r="L44221" s="172"/>
    </row>
    <row r="44222" spans="7:12" x14ac:dyDescent="0.15">
      <c r="G44222"/>
      <c r="H44222"/>
      <c r="I44222"/>
      <c r="J44222"/>
      <c r="K44222"/>
      <c r="L44222" s="172"/>
    </row>
    <row r="44223" spans="7:12" x14ac:dyDescent="0.15">
      <c r="G44223"/>
      <c r="H44223"/>
      <c r="I44223"/>
      <c r="J44223"/>
      <c r="K44223"/>
      <c r="L44223" s="172"/>
    </row>
    <row r="44224" spans="7:12" x14ac:dyDescent="0.15">
      <c r="G44224"/>
      <c r="H44224"/>
      <c r="I44224"/>
      <c r="J44224"/>
      <c r="K44224"/>
      <c r="L44224" s="172"/>
    </row>
    <row r="44225" spans="7:12" x14ac:dyDescent="0.15">
      <c r="G44225"/>
      <c r="H44225"/>
      <c r="I44225"/>
      <c r="J44225"/>
      <c r="K44225"/>
      <c r="L44225" s="172"/>
    </row>
    <row r="44226" spans="7:12" x14ac:dyDescent="0.15">
      <c r="G44226"/>
      <c r="H44226"/>
      <c r="I44226"/>
      <c r="J44226"/>
      <c r="K44226"/>
      <c r="L44226" s="172"/>
    </row>
    <row r="44227" spans="7:12" x14ac:dyDescent="0.15">
      <c r="G44227"/>
      <c r="H44227"/>
      <c r="I44227"/>
      <c r="J44227"/>
      <c r="K44227"/>
      <c r="L44227" s="172"/>
    </row>
    <row r="44228" spans="7:12" x14ac:dyDescent="0.15">
      <c r="G44228"/>
      <c r="H44228"/>
      <c r="I44228"/>
      <c r="J44228"/>
      <c r="K44228"/>
      <c r="L44228" s="172"/>
    </row>
    <row r="44229" spans="7:12" x14ac:dyDescent="0.15">
      <c r="G44229"/>
      <c r="H44229"/>
      <c r="I44229"/>
      <c r="J44229"/>
      <c r="K44229"/>
      <c r="L44229" s="172"/>
    </row>
    <row r="44230" spans="7:12" x14ac:dyDescent="0.15">
      <c r="G44230"/>
      <c r="H44230"/>
      <c r="I44230"/>
      <c r="J44230"/>
      <c r="K44230"/>
      <c r="L44230" s="172"/>
    </row>
    <row r="44231" spans="7:12" x14ac:dyDescent="0.15">
      <c r="G44231"/>
      <c r="H44231"/>
      <c r="I44231"/>
      <c r="J44231"/>
      <c r="K44231"/>
      <c r="L44231" s="172"/>
    </row>
    <row r="44232" spans="7:12" x14ac:dyDescent="0.15">
      <c r="G44232"/>
      <c r="H44232"/>
      <c r="I44232"/>
      <c r="J44232"/>
      <c r="K44232"/>
      <c r="L44232" s="172"/>
    </row>
    <row r="44233" spans="7:12" x14ac:dyDescent="0.15">
      <c r="G44233"/>
      <c r="H44233"/>
      <c r="I44233"/>
      <c r="J44233"/>
      <c r="K44233"/>
      <c r="L44233" s="172"/>
    </row>
    <row r="44234" spans="7:12" x14ac:dyDescent="0.15">
      <c r="G44234"/>
      <c r="H44234"/>
      <c r="I44234"/>
      <c r="J44234"/>
      <c r="K44234"/>
      <c r="L44234" s="172"/>
    </row>
    <row r="44235" spans="7:12" x14ac:dyDescent="0.15">
      <c r="G44235"/>
      <c r="H44235"/>
      <c r="I44235"/>
      <c r="J44235"/>
      <c r="K44235"/>
      <c r="L44235" s="172"/>
    </row>
    <row r="44236" spans="7:12" x14ac:dyDescent="0.15">
      <c r="G44236"/>
      <c r="H44236"/>
      <c r="I44236"/>
      <c r="J44236"/>
      <c r="K44236"/>
      <c r="L44236" s="172"/>
    </row>
    <row r="44237" spans="7:12" x14ac:dyDescent="0.15">
      <c r="G44237"/>
      <c r="H44237"/>
      <c r="I44237"/>
      <c r="J44237"/>
      <c r="K44237"/>
      <c r="L44237" s="172"/>
    </row>
    <row r="44238" spans="7:12" x14ac:dyDescent="0.15">
      <c r="G44238"/>
      <c r="H44238"/>
      <c r="I44238"/>
      <c r="J44238"/>
      <c r="K44238"/>
      <c r="L44238" s="172"/>
    </row>
    <row r="44239" spans="7:12" x14ac:dyDescent="0.15">
      <c r="G44239"/>
      <c r="H44239"/>
      <c r="I44239"/>
      <c r="J44239"/>
      <c r="K44239"/>
      <c r="L44239" s="172"/>
    </row>
    <row r="44240" spans="7:12" x14ac:dyDescent="0.15">
      <c r="G44240"/>
      <c r="H44240"/>
      <c r="I44240"/>
      <c r="J44240"/>
      <c r="K44240"/>
      <c r="L44240" s="172"/>
    </row>
    <row r="44241" spans="7:12" x14ac:dyDescent="0.15">
      <c r="G44241"/>
      <c r="H44241"/>
      <c r="I44241"/>
      <c r="J44241"/>
      <c r="K44241"/>
      <c r="L44241" s="172"/>
    </row>
    <row r="44242" spans="7:12" x14ac:dyDescent="0.15">
      <c r="G44242"/>
      <c r="H44242"/>
      <c r="I44242"/>
      <c r="J44242"/>
      <c r="K44242"/>
      <c r="L44242" s="172"/>
    </row>
    <row r="44243" spans="7:12" x14ac:dyDescent="0.15">
      <c r="G44243"/>
      <c r="H44243"/>
      <c r="I44243"/>
      <c r="J44243"/>
      <c r="K44243"/>
      <c r="L44243" s="172"/>
    </row>
    <row r="44244" spans="7:12" x14ac:dyDescent="0.15">
      <c r="G44244"/>
      <c r="H44244"/>
      <c r="I44244"/>
      <c r="J44244"/>
      <c r="K44244"/>
      <c r="L44244" s="172"/>
    </row>
    <row r="44245" spans="7:12" x14ac:dyDescent="0.15">
      <c r="G44245"/>
      <c r="H44245"/>
      <c r="I44245"/>
      <c r="J44245"/>
      <c r="K44245"/>
      <c r="L44245" s="172"/>
    </row>
    <row r="44246" spans="7:12" x14ac:dyDescent="0.15">
      <c r="G44246"/>
      <c r="H44246"/>
      <c r="I44246"/>
      <c r="J44246"/>
      <c r="K44246"/>
      <c r="L44246" s="172"/>
    </row>
    <row r="44247" spans="7:12" x14ac:dyDescent="0.15">
      <c r="G44247"/>
      <c r="H44247"/>
      <c r="I44247"/>
      <c r="J44247"/>
      <c r="K44247"/>
      <c r="L44247" s="172"/>
    </row>
    <row r="44248" spans="7:12" x14ac:dyDescent="0.15">
      <c r="G44248"/>
      <c r="H44248"/>
      <c r="I44248"/>
      <c r="J44248"/>
      <c r="K44248"/>
      <c r="L44248" s="172"/>
    </row>
    <row r="44249" spans="7:12" x14ac:dyDescent="0.15">
      <c r="G44249"/>
      <c r="H44249"/>
      <c r="I44249"/>
      <c r="J44249"/>
      <c r="K44249"/>
      <c r="L44249" s="172"/>
    </row>
    <row r="44250" spans="7:12" x14ac:dyDescent="0.15">
      <c r="G44250"/>
      <c r="H44250"/>
      <c r="I44250"/>
      <c r="J44250"/>
      <c r="K44250"/>
      <c r="L44250" s="172"/>
    </row>
    <row r="44251" spans="7:12" x14ac:dyDescent="0.15">
      <c r="G44251"/>
      <c r="H44251"/>
      <c r="I44251"/>
      <c r="J44251"/>
      <c r="K44251"/>
      <c r="L44251" s="172"/>
    </row>
    <row r="44252" spans="7:12" x14ac:dyDescent="0.15">
      <c r="G44252"/>
      <c r="H44252"/>
      <c r="I44252"/>
      <c r="J44252"/>
      <c r="K44252"/>
      <c r="L44252" s="172"/>
    </row>
    <row r="44253" spans="7:12" x14ac:dyDescent="0.15">
      <c r="G44253"/>
      <c r="H44253"/>
      <c r="I44253"/>
      <c r="J44253"/>
      <c r="K44253"/>
      <c r="L44253" s="172"/>
    </row>
    <row r="44254" spans="7:12" x14ac:dyDescent="0.15">
      <c r="G44254"/>
      <c r="H44254"/>
      <c r="I44254"/>
      <c r="J44254"/>
      <c r="K44254"/>
      <c r="L44254" s="172"/>
    </row>
    <row r="44255" spans="7:12" x14ac:dyDescent="0.15">
      <c r="G44255"/>
      <c r="H44255"/>
      <c r="I44255"/>
      <c r="J44255"/>
      <c r="K44255"/>
      <c r="L44255" s="172"/>
    </row>
    <row r="44256" spans="7:12" x14ac:dyDescent="0.15">
      <c r="G44256"/>
      <c r="H44256"/>
      <c r="I44256"/>
      <c r="J44256"/>
      <c r="K44256"/>
      <c r="L44256" s="172"/>
    </row>
    <row r="44257" spans="7:12" x14ac:dyDescent="0.15">
      <c r="G44257"/>
      <c r="H44257"/>
      <c r="I44257"/>
      <c r="J44257"/>
      <c r="K44257"/>
      <c r="L44257" s="172"/>
    </row>
    <row r="44258" spans="7:12" x14ac:dyDescent="0.15">
      <c r="G44258"/>
      <c r="H44258"/>
      <c r="I44258"/>
      <c r="J44258"/>
      <c r="K44258"/>
      <c r="L44258" s="172"/>
    </row>
    <row r="44259" spans="7:12" x14ac:dyDescent="0.15">
      <c r="G44259"/>
      <c r="H44259"/>
      <c r="I44259"/>
      <c r="J44259"/>
      <c r="K44259"/>
      <c r="L44259" s="172"/>
    </row>
    <row r="44260" spans="7:12" x14ac:dyDescent="0.15">
      <c r="G44260"/>
      <c r="H44260"/>
      <c r="I44260"/>
      <c r="J44260"/>
      <c r="K44260"/>
      <c r="L44260" s="172"/>
    </row>
    <row r="44261" spans="7:12" x14ac:dyDescent="0.15">
      <c r="G44261"/>
      <c r="H44261"/>
      <c r="I44261"/>
      <c r="J44261"/>
      <c r="K44261"/>
      <c r="L44261" s="172"/>
    </row>
    <row r="44262" spans="7:12" x14ac:dyDescent="0.15">
      <c r="G44262"/>
      <c r="H44262"/>
      <c r="I44262"/>
      <c r="J44262"/>
      <c r="K44262"/>
      <c r="L44262" s="172"/>
    </row>
    <row r="44263" spans="7:12" x14ac:dyDescent="0.15">
      <c r="G44263"/>
      <c r="H44263"/>
      <c r="I44263"/>
      <c r="J44263"/>
      <c r="K44263"/>
      <c r="L44263" s="172"/>
    </row>
    <row r="44264" spans="7:12" x14ac:dyDescent="0.15">
      <c r="G44264"/>
      <c r="H44264"/>
      <c r="I44264"/>
      <c r="J44264"/>
      <c r="K44264"/>
      <c r="L44264" s="172"/>
    </row>
    <row r="44265" spans="7:12" x14ac:dyDescent="0.15">
      <c r="G44265"/>
      <c r="H44265"/>
      <c r="I44265"/>
      <c r="J44265"/>
      <c r="K44265"/>
      <c r="L44265" s="172"/>
    </row>
    <row r="44266" spans="7:12" x14ac:dyDescent="0.15">
      <c r="G44266"/>
      <c r="H44266"/>
      <c r="I44266"/>
      <c r="J44266"/>
      <c r="K44266"/>
      <c r="L44266" s="172"/>
    </row>
    <row r="44267" spans="7:12" x14ac:dyDescent="0.15">
      <c r="G44267"/>
      <c r="H44267"/>
      <c r="I44267"/>
      <c r="J44267"/>
      <c r="K44267"/>
      <c r="L44267" s="172"/>
    </row>
    <row r="44268" spans="7:12" x14ac:dyDescent="0.15">
      <c r="G44268"/>
      <c r="H44268"/>
      <c r="I44268"/>
      <c r="J44268"/>
      <c r="K44268"/>
      <c r="L44268" s="172"/>
    </row>
    <row r="44269" spans="7:12" x14ac:dyDescent="0.15">
      <c r="G44269"/>
      <c r="H44269"/>
      <c r="I44269"/>
      <c r="J44269"/>
      <c r="K44269"/>
      <c r="L44269" s="172"/>
    </row>
    <row r="44270" spans="7:12" x14ac:dyDescent="0.15">
      <c r="G44270"/>
      <c r="H44270"/>
      <c r="I44270"/>
      <c r="J44270"/>
      <c r="K44270"/>
      <c r="L44270" s="172"/>
    </row>
    <row r="44271" spans="7:12" x14ac:dyDescent="0.15">
      <c r="G44271"/>
      <c r="H44271"/>
      <c r="I44271"/>
      <c r="J44271"/>
      <c r="K44271"/>
      <c r="L44271" s="172"/>
    </row>
    <row r="44272" spans="7:12" x14ac:dyDescent="0.15">
      <c r="G44272"/>
      <c r="H44272"/>
      <c r="I44272"/>
      <c r="J44272"/>
      <c r="K44272"/>
      <c r="L44272" s="172"/>
    </row>
    <row r="44273" spans="7:12" x14ac:dyDescent="0.15">
      <c r="G44273"/>
      <c r="H44273"/>
      <c r="I44273"/>
      <c r="J44273"/>
      <c r="K44273"/>
      <c r="L44273" s="172"/>
    </row>
    <row r="44274" spans="7:12" x14ac:dyDescent="0.15">
      <c r="G44274"/>
      <c r="H44274"/>
      <c r="I44274"/>
      <c r="J44274"/>
      <c r="K44274"/>
      <c r="L44274" s="172"/>
    </row>
    <row r="44275" spans="7:12" x14ac:dyDescent="0.15">
      <c r="G44275"/>
      <c r="H44275"/>
      <c r="I44275"/>
      <c r="J44275"/>
      <c r="K44275"/>
      <c r="L44275" s="172"/>
    </row>
    <row r="44276" spans="7:12" x14ac:dyDescent="0.15">
      <c r="G44276"/>
      <c r="H44276"/>
      <c r="I44276"/>
      <c r="J44276"/>
      <c r="K44276"/>
      <c r="L44276" s="172"/>
    </row>
    <row r="44277" spans="7:12" x14ac:dyDescent="0.15">
      <c r="G44277"/>
      <c r="H44277"/>
      <c r="I44277"/>
      <c r="J44277"/>
      <c r="K44277"/>
      <c r="L44277" s="172"/>
    </row>
    <row r="44278" spans="7:12" x14ac:dyDescent="0.15">
      <c r="G44278"/>
      <c r="H44278"/>
      <c r="I44278"/>
      <c r="J44278"/>
      <c r="K44278"/>
      <c r="L44278" s="172"/>
    </row>
    <row r="44279" spans="7:12" x14ac:dyDescent="0.15">
      <c r="G44279"/>
      <c r="H44279"/>
      <c r="I44279"/>
      <c r="J44279"/>
      <c r="K44279"/>
      <c r="L44279" s="172"/>
    </row>
    <row r="44280" spans="7:12" x14ac:dyDescent="0.15">
      <c r="G44280"/>
      <c r="H44280"/>
      <c r="I44280"/>
      <c r="J44280"/>
      <c r="K44280"/>
      <c r="L44280" s="172"/>
    </row>
    <row r="44281" spans="7:12" x14ac:dyDescent="0.15">
      <c r="G44281"/>
      <c r="H44281"/>
      <c r="I44281"/>
      <c r="J44281"/>
      <c r="K44281"/>
      <c r="L44281" s="172"/>
    </row>
    <row r="44282" spans="7:12" x14ac:dyDescent="0.15">
      <c r="G44282"/>
      <c r="H44282"/>
      <c r="I44282"/>
      <c r="J44282"/>
      <c r="K44282"/>
      <c r="L44282" s="172"/>
    </row>
    <row r="44283" spans="7:12" x14ac:dyDescent="0.15">
      <c r="G44283"/>
      <c r="H44283"/>
      <c r="I44283"/>
      <c r="J44283"/>
      <c r="K44283"/>
      <c r="L44283" s="172"/>
    </row>
    <row r="44284" spans="7:12" x14ac:dyDescent="0.15">
      <c r="G44284"/>
      <c r="H44284"/>
      <c r="I44284"/>
      <c r="J44284"/>
      <c r="K44284"/>
      <c r="L44284" s="172"/>
    </row>
    <row r="44285" spans="7:12" x14ac:dyDescent="0.15">
      <c r="G44285"/>
      <c r="H44285"/>
      <c r="I44285"/>
      <c r="J44285"/>
      <c r="K44285"/>
      <c r="L44285" s="172"/>
    </row>
    <row r="44286" spans="7:12" x14ac:dyDescent="0.15">
      <c r="G44286"/>
      <c r="H44286"/>
      <c r="I44286"/>
      <c r="J44286"/>
      <c r="K44286"/>
      <c r="L44286" s="172"/>
    </row>
    <row r="44287" spans="7:12" x14ac:dyDescent="0.15">
      <c r="G44287"/>
      <c r="H44287"/>
      <c r="I44287"/>
      <c r="J44287"/>
      <c r="K44287"/>
      <c r="L44287" s="172"/>
    </row>
    <row r="44288" spans="7:12" x14ac:dyDescent="0.15">
      <c r="G44288"/>
      <c r="H44288"/>
      <c r="I44288"/>
      <c r="J44288"/>
      <c r="K44288"/>
      <c r="L44288" s="172"/>
    </row>
    <row r="44289" spans="7:12" x14ac:dyDescent="0.15">
      <c r="G44289"/>
      <c r="H44289"/>
      <c r="I44289"/>
      <c r="J44289"/>
      <c r="K44289"/>
      <c r="L44289" s="172"/>
    </row>
    <row r="44290" spans="7:12" x14ac:dyDescent="0.15">
      <c r="G44290"/>
      <c r="H44290"/>
      <c r="I44290"/>
      <c r="J44290"/>
      <c r="K44290"/>
      <c r="L44290" s="172"/>
    </row>
    <row r="44291" spans="7:12" x14ac:dyDescent="0.15">
      <c r="G44291"/>
      <c r="H44291"/>
      <c r="I44291"/>
      <c r="J44291"/>
      <c r="K44291"/>
      <c r="L44291" s="172"/>
    </row>
    <row r="44292" spans="7:12" x14ac:dyDescent="0.15">
      <c r="G44292"/>
      <c r="H44292"/>
      <c r="I44292"/>
      <c r="J44292"/>
      <c r="K44292"/>
      <c r="L44292" s="172"/>
    </row>
    <row r="44293" spans="7:12" x14ac:dyDescent="0.15">
      <c r="G44293"/>
      <c r="H44293"/>
      <c r="I44293"/>
      <c r="J44293"/>
      <c r="K44293"/>
      <c r="L44293" s="172"/>
    </row>
    <row r="44294" spans="7:12" x14ac:dyDescent="0.15">
      <c r="G44294"/>
      <c r="H44294"/>
      <c r="I44294"/>
      <c r="J44294"/>
      <c r="K44294"/>
      <c r="L44294" s="172"/>
    </row>
    <row r="44295" spans="7:12" x14ac:dyDescent="0.15">
      <c r="G44295"/>
      <c r="H44295"/>
      <c r="I44295"/>
      <c r="J44295"/>
      <c r="K44295"/>
      <c r="L44295" s="172"/>
    </row>
    <row r="44296" spans="7:12" x14ac:dyDescent="0.15">
      <c r="G44296"/>
      <c r="H44296"/>
      <c r="I44296"/>
      <c r="J44296"/>
      <c r="K44296"/>
      <c r="L44296" s="172"/>
    </row>
    <row r="44297" spans="7:12" x14ac:dyDescent="0.15">
      <c r="G44297"/>
      <c r="H44297"/>
      <c r="I44297"/>
      <c r="J44297"/>
      <c r="K44297"/>
      <c r="L44297" s="172"/>
    </row>
    <row r="44298" spans="7:12" x14ac:dyDescent="0.15">
      <c r="G44298"/>
      <c r="H44298"/>
      <c r="I44298"/>
      <c r="J44298"/>
      <c r="K44298"/>
      <c r="L44298" s="172"/>
    </row>
    <row r="44299" spans="7:12" x14ac:dyDescent="0.15">
      <c r="G44299"/>
      <c r="H44299"/>
      <c r="I44299"/>
      <c r="J44299"/>
      <c r="K44299"/>
      <c r="L44299" s="172"/>
    </row>
    <row r="44300" spans="7:12" x14ac:dyDescent="0.15">
      <c r="G44300"/>
      <c r="H44300"/>
      <c r="I44300"/>
      <c r="J44300"/>
      <c r="K44300"/>
      <c r="L44300" s="172"/>
    </row>
    <row r="44301" spans="7:12" x14ac:dyDescent="0.15">
      <c r="G44301"/>
      <c r="H44301"/>
      <c r="I44301"/>
      <c r="J44301"/>
      <c r="K44301"/>
      <c r="L44301" s="172"/>
    </row>
    <row r="44302" spans="7:12" x14ac:dyDescent="0.15">
      <c r="G44302"/>
      <c r="H44302"/>
      <c r="I44302"/>
      <c r="J44302"/>
      <c r="K44302"/>
      <c r="L44302" s="172"/>
    </row>
    <row r="44303" spans="7:12" x14ac:dyDescent="0.15">
      <c r="G44303"/>
      <c r="H44303"/>
      <c r="I44303"/>
      <c r="J44303"/>
      <c r="K44303"/>
      <c r="L44303" s="172"/>
    </row>
    <row r="44304" spans="7:12" x14ac:dyDescent="0.15">
      <c r="G44304"/>
      <c r="H44304"/>
      <c r="I44304"/>
      <c r="J44304"/>
      <c r="K44304"/>
      <c r="L44304" s="172"/>
    </row>
    <row r="44305" spans="7:12" x14ac:dyDescent="0.15">
      <c r="G44305"/>
      <c r="H44305"/>
      <c r="I44305"/>
      <c r="J44305"/>
      <c r="K44305"/>
      <c r="L44305" s="172"/>
    </row>
    <row r="44306" spans="7:12" x14ac:dyDescent="0.15">
      <c r="G44306"/>
      <c r="H44306"/>
      <c r="I44306"/>
      <c r="J44306"/>
      <c r="K44306"/>
      <c r="L44306" s="172"/>
    </row>
    <row r="44307" spans="7:12" x14ac:dyDescent="0.15">
      <c r="G44307"/>
      <c r="H44307"/>
      <c r="I44307"/>
      <c r="J44307"/>
      <c r="K44307"/>
      <c r="L44307" s="172"/>
    </row>
    <row r="44308" spans="7:12" x14ac:dyDescent="0.15">
      <c r="G44308"/>
      <c r="H44308"/>
      <c r="I44308"/>
      <c r="J44308"/>
      <c r="K44308"/>
      <c r="L44308" s="172"/>
    </row>
    <row r="44309" spans="7:12" x14ac:dyDescent="0.15">
      <c r="G44309"/>
      <c r="H44309"/>
      <c r="I44309"/>
      <c r="J44309"/>
      <c r="K44309"/>
      <c r="L44309" s="172"/>
    </row>
    <row r="44310" spans="7:12" x14ac:dyDescent="0.15">
      <c r="G44310"/>
      <c r="H44310"/>
      <c r="I44310"/>
      <c r="J44310"/>
      <c r="K44310"/>
      <c r="L44310" s="172"/>
    </row>
    <row r="44311" spans="7:12" x14ac:dyDescent="0.15">
      <c r="G44311"/>
      <c r="H44311"/>
      <c r="I44311"/>
      <c r="J44311"/>
      <c r="K44311"/>
      <c r="L44311" s="172"/>
    </row>
    <row r="44312" spans="7:12" x14ac:dyDescent="0.15">
      <c r="G44312"/>
      <c r="H44312"/>
      <c r="I44312"/>
      <c r="J44312"/>
      <c r="K44312"/>
      <c r="L44312" s="172"/>
    </row>
    <row r="44313" spans="7:12" x14ac:dyDescent="0.15">
      <c r="G44313"/>
      <c r="H44313"/>
      <c r="I44313"/>
      <c r="J44313"/>
      <c r="K44313"/>
      <c r="L44313" s="172"/>
    </row>
    <row r="44314" spans="7:12" x14ac:dyDescent="0.15">
      <c r="G44314"/>
      <c r="H44314"/>
      <c r="I44314"/>
      <c r="J44314"/>
      <c r="K44314"/>
      <c r="L44314" s="172"/>
    </row>
    <row r="44315" spans="7:12" x14ac:dyDescent="0.15">
      <c r="G44315"/>
      <c r="H44315"/>
      <c r="I44315"/>
      <c r="J44315"/>
      <c r="K44315"/>
      <c r="L44315" s="172"/>
    </row>
    <row r="44316" spans="7:12" x14ac:dyDescent="0.15">
      <c r="G44316"/>
      <c r="H44316"/>
      <c r="I44316"/>
      <c r="J44316"/>
      <c r="K44316"/>
      <c r="L44316" s="172"/>
    </row>
    <row r="44317" spans="7:12" x14ac:dyDescent="0.15">
      <c r="G44317"/>
      <c r="H44317"/>
      <c r="I44317"/>
      <c r="J44317"/>
      <c r="K44317"/>
      <c r="L44317" s="172"/>
    </row>
    <row r="44318" spans="7:12" x14ac:dyDescent="0.15">
      <c r="G44318"/>
      <c r="H44318"/>
      <c r="I44318"/>
      <c r="J44318"/>
      <c r="K44318"/>
      <c r="L44318" s="172"/>
    </row>
    <row r="44319" spans="7:12" x14ac:dyDescent="0.15">
      <c r="G44319"/>
      <c r="H44319"/>
      <c r="I44319"/>
      <c r="J44319"/>
      <c r="K44319"/>
      <c r="L44319" s="172"/>
    </row>
    <row r="44320" spans="7:12" x14ac:dyDescent="0.15">
      <c r="G44320"/>
      <c r="H44320"/>
      <c r="I44320"/>
      <c r="J44320"/>
      <c r="K44320"/>
      <c r="L44320" s="172"/>
    </row>
    <row r="44321" spans="7:12" x14ac:dyDescent="0.15">
      <c r="G44321"/>
      <c r="H44321"/>
      <c r="I44321"/>
      <c r="J44321"/>
      <c r="K44321"/>
      <c r="L44321" s="172"/>
    </row>
    <row r="44322" spans="7:12" x14ac:dyDescent="0.15">
      <c r="G44322"/>
      <c r="H44322"/>
      <c r="I44322"/>
      <c r="J44322"/>
      <c r="K44322"/>
      <c r="L44322" s="172"/>
    </row>
    <row r="44323" spans="7:12" x14ac:dyDescent="0.15">
      <c r="G44323"/>
      <c r="H44323"/>
      <c r="I44323"/>
      <c r="J44323"/>
      <c r="K44323"/>
      <c r="L44323" s="172"/>
    </row>
    <row r="44324" spans="7:12" x14ac:dyDescent="0.15">
      <c r="G44324"/>
      <c r="H44324"/>
      <c r="I44324"/>
      <c r="J44324"/>
      <c r="K44324"/>
      <c r="L44324" s="172"/>
    </row>
    <row r="44325" spans="7:12" x14ac:dyDescent="0.15">
      <c r="G44325"/>
      <c r="H44325"/>
      <c r="I44325"/>
      <c r="J44325"/>
      <c r="K44325"/>
      <c r="L44325" s="172"/>
    </row>
    <row r="44326" spans="7:12" x14ac:dyDescent="0.15">
      <c r="G44326"/>
      <c r="H44326"/>
      <c r="I44326"/>
      <c r="J44326"/>
      <c r="K44326"/>
      <c r="L44326" s="172"/>
    </row>
    <row r="44327" spans="7:12" x14ac:dyDescent="0.15">
      <c r="G44327"/>
      <c r="H44327"/>
      <c r="I44327"/>
      <c r="J44327"/>
      <c r="K44327"/>
      <c r="L44327" s="172"/>
    </row>
    <row r="44328" spans="7:12" x14ac:dyDescent="0.15">
      <c r="G44328"/>
      <c r="H44328"/>
      <c r="I44328"/>
      <c r="J44328"/>
      <c r="K44328"/>
      <c r="L44328" s="172"/>
    </row>
    <row r="44329" spans="7:12" x14ac:dyDescent="0.15">
      <c r="G44329"/>
      <c r="H44329"/>
      <c r="I44329"/>
      <c r="J44329"/>
      <c r="K44329"/>
      <c r="L44329" s="172"/>
    </row>
    <row r="44330" spans="7:12" x14ac:dyDescent="0.15">
      <c r="G44330"/>
      <c r="H44330"/>
      <c r="I44330"/>
      <c r="J44330"/>
      <c r="K44330"/>
      <c r="L44330" s="172"/>
    </row>
    <row r="44331" spans="7:12" x14ac:dyDescent="0.15">
      <c r="G44331"/>
      <c r="H44331"/>
      <c r="I44331"/>
      <c r="J44331"/>
      <c r="K44331"/>
      <c r="L44331" s="172"/>
    </row>
    <row r="44332" spans="7:12" x14ac:dyDescent="0.15">
      <c r="G44332"/>
      <c r="H44332"/>
      <c r="I44332"/>
      <c r="J44332"/>
      <c r="K44332"/>
      <c r="L44332" s="172"/>
    </row>
    <row r="44333" spans="7:12" x14ac:dyDescent="0.15">
      <c r="G44333"/>
      <c r="H44333"/>
      <c r="I44333"/>
      <c r="J44333"/>
      <c r="K44333"/>
      <c r="L44333" s="172"/>
    </row>
    <row r="44334" spans="7:12" x14ac:dyDescent="0.15">
      <c r="G44334"/>
      <c r="H44334"/>
      <c r="I44334"/>
      <c r="J44334"/>
      <c r="K44334"/>
      <c r="L44334" s="172"/>
    </row>
    <row r="44335" spans="7:12" x14ac:dyDescent="0.15">
      <c r="G44335"/>
      <c r="H44335"/>
      <c r="I44335"/>
      <c r="J44335"/>
      <c r="K44335"/>
      <c r="L44335" s="172"/>
    </row>
    <row r="44336" spans="7:12" x14ac:dyDescent="0.15">
      <c r="G44336"/>
      <c r="H44336"/>
      <c r="I44336"/>
      <c r="J44336"/>
      <c r="K44336"/>
      <c r="L44336" s="172"/>
    </row>
    <row r="44337" spans="7:12" x14ac:dyDescent="0.15">
      <c r="G44337"/>
      <c r="H44337"/>
      <c r="I44337"/>
      <c r="J44337"/>
      <c r="K44337"/>
      <c r="L44337" s="172"/>
    </row>
    <row r="44338" spans="7:12" x14ac:dyDescent="0.15">
      <c r="G44338"/>
      <c r="H44338"/>
      <c r="I44338"/>
      <c r="J44338"/>
      <c r="K44338"/>
      <c r="L44338" s="172"/>
    </row>
    <row r="44339" spans="7:12" x14ac:dyDescent="0.15">
      <c r="G44339"/>
      <c r="H44339"/>
      <c r="I44339"/>
      <c r="J44339"/>
      <c r="K44339"/>
      <c r="L44339" s="172"/>
    </row>
    <row r="44340" spans="7:12" x14ac:dyDescent="0.15">
      <c r="G44340"/>
      <c r="H44340"/>
      <c r="I44340"/>
      <c r="J44340"/>
      <c r="K44340"/>
      <c r="L44340" s="172"/>
    </row>
    <row r="44341" spans="7:12" x14ac:dyDescent="0.15">
      <c r="G44341"/>
      <c r="H44341"/>
      <c r="I44341"/>
      <c r="J44341"/>
      <c r="K44341"/>
      <c r="L44341" s="172"/>
    </row>
    <row r="44342" spans="7:12" x14ac:dyDescent="0.15">
      <c r="G44342"/>
      <c r="H44342"/>
      <c r="I44342"/>
      <c r="J44342"/>
      <c r="K44342"/>
      <c r="L44342" s="172"/>
    </row>
    <row r="44343" spans="7:12" x14ac:dyDescent="0.15">
      <c r="G44343"/>
      <c r="H44343"/>
      <c r="I44343"/>
      <c r="J44343"/>
      <c r="K44343"/>
      <c r="L44343" s="172"/>
    </row>
    <row r="44344" spans="7:12" x14ac:dyDescent="0.15">
      <c r="G44344"/>
      <c r="H44344"/>
      <c r="I44344"/>
      <c r="J44344"/>
      <c r="K44344"/>
      <c r="L44344" s="172"/>
    </row>
    <row r="44345" spans="7:12" x14ac:dyDescent="0.15">
      <c r="G44345"/>
      <c r="H44345"/>
      <c r="I44345"/>
      <c r="J44345"/>
      <c r="K44345"/>
      <c r="L44345" s="172"/>
    </row>
    <row r="44346" spans="7:12" x14ac:dyDescent="0.15">
      <c r="G44346"/>
      <c r="H44346"/>
      <c r="I44346"/>
      <c r="J44346"/>
      <c r="K44346"/>
      <c r="L44346" s="172"/>
    </row>
    <row r="44347" spans="7:12" x14ac:dyDescent="0.15">
      <c r="G44347"/>
      <c r="H44347"/>
      <c r="I44347"/>
      <c r="J44347"/>
      <c r="K44347"/>
      <c r="L44347" s="172"/>
    </row>
    <row r="44348" spans="7:12" x14ac:dyDescent="0.15">
      <c r="G44348"/>
      <c r="H44348"/>
      <c r="I44348"/>
      <c r="J44348"/>
      <c r="K44348"/>
      <c r="L44348" s="172"/>
    </row>
    <row r="44349" spans="7:12" x14ac:dyDescent="0.15">
      <c r="G44349"/>
      <c r="H44349"/>
      <c r="I44349"/>
      <c r="J44349"/>
      <c r="K44349"/>
      <c r="L44349" s="172"/>
    </row>
    <row r="44350" spans="7:12" x14ac:dyDescent="0.15">
      <c r="G44350"/>
      <c r="H44350"/>
      <c r="I44350"/>
      <c r="J44350"/>
      <c r="K44350"/>
      <c r="L44350" s="172"/>
    </row>
    <row r="44351" spans="7:12" x14ac:dyDescent="0.15">
      <c r="G44351"/>
      <c r="H44351"/>
      <c r="I44351"/>
      <c r="J44351"/>
      <c r="K44351"/>
      <c r="L44351" s="172"/>
    </row>
    <row r="44352" spans="7:12" x14ac:dyDescent="0.15">
      <c r="G44352"/>
      <c r="H44352"/>
      <c r="I44352"/>
      <c r="J44352"/>
      <c r="K44352"/>
      <c r="L44352" s="172"/>
    </row>
    <row r="44353" spans="7:12" x14ac:dyDescent="0.15">
      <c r="G44353"/>
      <c r="H44353"/>
      <c r="I44353"/>
      <c r="J44353"/>
      <c r="K44353"/>
      <c r="L44353" s="172"/>
    </row>
    <row r="44354" spans="7:12" x14ac:dyDescent="0.15">
      <c r="G44354"/>
      <c r="H44354"/>
      <c r="I44354"/>
      <c r="J44354"/>
      <c r="K44354"/>
      <c r="L44354" s="172"/>
    </row>
    <row r="44355" spans="7:12" x14ac:dyDescent="0.15">
      <c r="G44355"/>
      <c r="H44355"/>
      <c r="I44355"/>
      <c r="J44355"/>
      <c r="K44355"/>
      <c r="L44355" s="172"/>
    </row>
    <row r="44356" spans="7:12" x14ac:dyDescent="0.15">
      <c r="G44356"/>
      <c r="H44356"/>
      <c r="I44356"/>
      <c r="J44356"/>
      <c r="K44356"/>
      <c r="L44356" s="172"/>
    </row>
    <row r="44357" spans="7:12" x14ac:dyDescent="0.15">
      <c r="G44357"/>
      <c r="H44357"/>
      <c r="I44357"/>
      <c r="J44357"/>
      <c r="K44357"/>
      <c r="L44357" s="172"/>
    </row>
    <row r="44358" spans="7:12" x14ac:dyDescent="0.15">
      <c r="G44358"/>
      <c r="H44358"/>
      <c r="I44358"/>
      <c r="J44358"/>
      <c r="K44358"/>
      <c r="L44358" s="172"/>
    </row>
    <row r="44359" spans="7:12" x14ac:dyDescent="0.15">
      <c r="G44359"/>
      <c r="H44359"/>
      <c r="I44359"/>
      <c r="J44359"/>
      <c r="K44359"/>
      <c r="L44359" s="172"/>
    </row>
    <row r="44360" spans="7:12" x14ac:dyDescent="0.15">
      <c r="G44360"/>
      <c r="H44360"/>
      <c r="I44360"/>
      <c r="J44360"/>
      <c r="K44360"/>
      <c r="L44360" s="172"/>
    </row>
    <row r="44361" spans="7:12" x14ac:dyDescent="0.15">
      <c r="G44361"/>
      <c r="H44361"/>
      <c r="I44361"/>
      <c r="J44361"/>
      <c r="K44361"/>
      <c r="L44361" s="172"/>
    </row>
    <row r="44362" spans="7:12" x14ac:dyDescent="0.15">
      <c r="G44362"/>
      <c r="H44362"/>
      <c r="I44362"/>
      <c r="J44362"/>
      <c r="K44362"/>
      <c r="L44362" s="172"/>
    </row>
    <row r="44363" spans="7:12" x14ac:dyDescent="0.15">
      <c r="G44363"/>
      <c r="H44363"/>
      <c r="I44363"/>
      <c r="J44363"/>
      <c r="K44363"/>
      <c r="L44363" s="172"/>
    </row>
    <row r="44364" spans="7:12" x14ac:dyDescent="0.15">
      <c r="G44364"/>
      <c r="H44364"/>
      <c r="I44364"/>
      <c r="J44364"/>
      <c r="K44364"/>
      <c r="L44364" s="172"/>
    </row>
    <row r="44365" spans="7:12" x14ac:dyDescent="0.15">
      <c r="G44365"/>
      <c r="H44365"/>
      <c r="I44365"/>
      <c r="J44365"/>
      <c r="K44365"/>
      <c r="L44365" s="172"/>
    </row>
    <row r="44366" spans="7:12" x14ac:dyDescent="0.15">
      <c r="G44366"/>
      <c r="H44366"/>
      <c r="I44366"/>
      <c r="J44366"/>
      <c r="K44366"/>
      <c r="L44366" s="172"/>
    </row>
    <row r="44367" spans="7:12" x14ac:dyDescent="0.15">
      <c r="G44367"/>
      <c r="H44367"/>
      <c r="I44367"/>
      <c r="J44367"/>
      <c r="K44367"/>
      <c r="L44367" s="172"/>
    </row>
    <row r="44368" spans="7:12" x14ac:dyDescent="0.15">
      <c r="G44368"/>
      <c r="H44368"/>
      <c r="I44368"/>
      <c r="J44368"/>
      <c r="K44368"/>
      <c r="L44368" s="172"/>
    </row>
    <row r="44369" spans="7:12" x14ac:dyDescent="0.15">
      <c r="G44369"/>
      <c r="H44369"/>
      <c r="I44369"/>
      <c r="J44369"/>
      <c r="K44369"/>
      <c r="L44369" s="172"/>
    </row>
    <row r="44370" spans="7:12" x14ac:dyDescent="0.15">
      <c r="G44370"/>
      <c r="H44370"/>
      <c r="I44370"/>
      <c r="J44370"/>
      <c r="K44370"/>
      <c r="L44370" s="172"/>
    </row>
    <row r="44371" spans="7:12" x14ac:dyDescent="0.15">
      <c r="G44371"/>
      <c r="H44371"/>
      <c r="I44371"/>
      <c r="J44371"/>
      <c r="K44371"/>
      <c r="L44371" s="172"/>
    </row>
    <row r="44372" spans="7:12" x14ac:dyDescent="0.15">
      <c r="G44372"/>
      <c r="H44372"/>
      <c r="I44372"/>
      <c r="J44372"/>
      <c r="K44372"/>
      <c r="L44372" s="172"/>
    </row>
    <row r="44373" spans="7:12" x14ac:dyDescent="0.15">
      <c r="G44373"/>
      <c r="H44373"/>
      <c r="I44373"/>
      <c r="J44373"/>
      <c r="K44373"/>
      <c r="L44373" s="172"/>
    </row>
    <row r="44374" spans="7:12" x14ac:dyDescent="0.15">
      <c r="G44374"/>
      <c r="H44374"/>
      <c r="I44374"/>
      <c r="J44374"/>
      <c r="K44374"/>
      <c r="L44374" s="172"/>
    </row>
    <row r="44375" spans="7:12" x14ac:dyDescent="0.15">
      <c r="G44375"/>
      <c r="H44375"/>
      <c r="I44375"/>
      <c r="J44375"/>
      <c r="K44375"/>
      <c r="L44375" s="172"/>
    </row>
    <row r="44376" spans="7:12" x14ac:dyDescent="0.15">
      <c r="G44376"/>
      <c r="H44376"/>
      <c r="I44376"/>
      <c r="J44376"/>
      <c r="K44376"/>
      <c r="L44376" s="172"/>
    </row>
    <row r="44377" spans="7:12" x14ac:dyDescent="0.15">
      <c r="G44377"/>
      <c r="H44377"/>
      <c r="I44377"/>
      <c r="J44377"/>
      <c r="K44377"/>
      <c r="L44377" s="172"/>
    </row>
    <row r="44378" spans="7:12" x14ac:dyDescent="0.15">
      <c r="G44378"/>
      <c r="H44378"/>
      <c r="I44378"/>
      <c r="J44378"/>
      <c r="K44378"/>
      <c r="L44378" s="172"/>
    </row>
    <row r="44379" spans="7:12" x14ac:dyDescent="0.15">
      <c r="G44379"/>
      <c r="H44379"/>
      <c r="I44379"/>
      <c r="J44379"/>
      <c r="K44379"/>
      <c r="L44379" s="172"/>
    </row>
    <row r="44380" spans="7:12" x14ac:dyDescent="0.15">
      <c r="G44380"/>
      <c r="H44380"/>
      <c r="I44380"/>
      <c r="J44380"/>
      <c r="K44380"/>
      <c r="L44380" s="172"/>
    </row>
    <row r="44381" spans="7:12" x14ac:dyDescent="0.15">
      <c r="G44381"/>
      <c r="H44381"/>
      <c r="I44381"/>
      <c r="J44381"/>
      <c r="K44381"/>
      <c r="L44381" s="172"/>
    </row>
    <row r="44382" spans="7:12" x14ac:dyDescent="0.15">
      <c r="G44382"/>
      <c r="H44382"/>
      <c r="I44382"/>
      <c r="J44382"/>
      <c r="K44382"/>
      <c r="L44382" s="172"/>
    </row>
    <row r="44383" spans="7:12" x14ac:dyDescent="0.15">
      <c r="G44383"/>
      <c r="H44383"/>
      <c r="I44383"/>
      <c r="J44383"/>
      <c r="K44383"/>
      <c r="L44383" s="172"/>
    </row>
    <row r="44384" spans="7:12" x14ac:dyDescent="0.15">
      <c r="G44384"/>
      <c r="H44384"/>
      <c r="I44384"/>
      <c r="J44384"/>
      <c r="K44384"/>
      <c r="L44384" s="172"/>
    </row>
    <row r="44385" spans="7:12" x14ac:dyDescent="0.15">
      <c r="G44385"/>
      <c r="H44385"/>
      <c r="I44385"/>
      <c r="J44385"/>
      <c r="K44385"/>
      <c r="L44385" s="172"/>
    </row>
    <row r="44386" spans="7:12" x14ac:dyDescent="0.15">
      <c r="G44386"/>
      <c r="H44386"/>
      <c r="I44386"/>
      <c r="J44386"/>
      <c r="K44386"/>
      <c r="L44386" s="172"/>
    </row>
    <row r="44387" spans="7:12" x14ac:dyDescent="0.15">
      <c r="G44387"/>
      <c r="H44387"/>
      <c r="I44387"/>
      <c r="J44387"/>
      <c r="K44387"/>
      <c r="L44387" s="172"/>
    </row>
    <row r="44388" spans="7:12" x14ac:dyDescent="0.15">
      <c r="G44388"/>
      <c r="H44388"/>
      <c r="I44388"/>
      <c r="J44388"/>
      <c r="K44388"/>
      <c r="L44388" s="172"/>
    </row>
    <row r="44389" spans="7:12" x14ac:dyDescent="0.15">
      <c r="G44389"/>
      <c r="H44389"/>
      <c r="I44389"/>
      <c r="J44389"/>
      <c r="K44389"/>
      <c r="L44389" s="172"/>
    </row>
    <row r="44390" spans="7:12" x14ac:dyDescent="0.15">
      <c r="G44390"/>
      <c r="H44390"/>
      <c r="I44390"/>
      <c r="J44390"/>
      <c r="K44390"/>
      <c r="L44390" s="172"/>
    </row>
    <row r="44391" spans="7:12" x14ac:dyDescent="0.15">
      <c r="G44391"/>
      <c r="H44391"/>
      <c r="I44391"/>
      <c r="J44391"/>
      <c r="K44391"/>
      <c r="L44391" s="172"/>
    </row>
    <row r="44392" spans="7:12" x14ac:dyDescent="0.15">
      <c r="G44392"/>
      <c r="H44392"/>
      <c r="I44392"/>
      <c r="J44392"/>
      <c r="K44392"/>
      <c r="L44392" s="172"/>
    </row>
    <row r="44393" spans="7:12" x14ac:dyDescent="0.15">
      <c r="G44393"/>
      <c r="H44393"/>
      <c r="I44393"/>
      <c r="J44393"/>
      <c r="K44393"/>
      <c r="L44393" s="172"/>
    </row>
    <row r="44394" spans="7:12" x14ac:dyDescent="0.15">
      <c r="G44394"/>
      <c r="H44394"/>
      <c r="I44394"/>
      <c r="J44394"/>
      <c r="K44394"/>
      <c r="L44394" s="172"/>
    </row>
    <row r="44395" spans="7:12" x14ac:dyDescent="0.15">
      <c r="G44395"/>
      <c r="H44395"/>
      <c r="I44395"/>
      <c r="J44395"/>
      <c r="K44395"/>
      <c r="L44395" s="172"/>
    </row>
    <row r="44396" spans="7:12" x14ac:dyDescent="0.15">
      <c r="G44396"/>
      <c r="H44396"/>
      <c r="I44396"/>
      <c r="J44396"/>
      <c r="K44396"/>
      <c r="L44396" s="172"/>
    </row>
    <row r="44397" spans="7:12" x14ac:dyDescent="0.15">
      <c r="G44397"/>
      <c r="H44397"/>
      <c r="I44397"/>
      <c r="J44397"/>
      <c r="K44397"/>
      <c r="L44397" s="172"/>
    </row>
    <row r="44398" spans="7:12" x14ac:dyDescent="0.15">
      <c r="G44398"/>
      <c r="H44398"/>
      <c r="I44398"/>
      <c r="J44398"/>
      <c r="K44398"/>
      <c r="L44398" s="172"/>
    </row>
    <row r="44399" spans="7:12" x14ac:dyDescent="0.15">
      <c r="G44399"/>
      <c r="H44399"/>
      <c r="I44399"/>
      <c r="J44399"/>
      <c r="K44399"/>
      <c r="L44399" s="172"/>
    </row>
    <row r="44400" spans="7:12" x14ac:dyDescent="0.15">
      <c r="G44400"/>
      <c r="H44400"/>
      <c r="I44400"/>
      <c r="J44400"/>
      <c r="K44400"/>
      <c r="L44400" s="172"/>
    </row>
    <row r="44401" spans="7:12" x14ac:dyDescent="0.15">
      <c r="G44401"/>
      <c r="H44401"/>
      <c r="I44401"/>
      <c r="J44401"/>
      <c r="K44401"/>
      <c r="L44401" s="172"/>
    </row>
    <row r="44402" spans="7:12" x14ac:dyDescent="0.15">
      <c r="G44402"/>
      <c r="H44402"/>
      <c r="I44402"/>
      <c r="J44402"/>
      <c r="K44402"/>
      <c r="L44402" s="172"/>
    </row>
    <row r="44403" spans="7:12" x14ac:dyDescent="0.15">
      <c r="G44403"/>
      <c r="H44403"/>
      <c r="I44403"/>
      <c r="J44403"/>
      <c r="K44403"/>
      <c r="L44403" s="172"/>
    </row>
    <row r="44404" spans="7:12" x14ac:dyDescent="0.15">
      <c r="G44404"/>
      <c r="H44404"/>
      <c r="I44404"/>
      <c r="J44404"/>
      <c r="K44404"/>
      <c r="L44404" s="172"/>
    </row>
    <row r="44405" spans="7:12" x14ac:dyDescent="0.15">
      <c r="G44405"/>
      <c r="H44405"/>
      <c r="I44405"/>
      <c r="J44405"/>
      <c r="K44405"/>
      <c r="L44405" s="172"/>
    </row>
    <row r="44406" spans="7:12" x14ac:dyDescent="0.15">
      <c r="G44406"/>
      <c r="H44406"/>
      <c r="I44406"/>
      <c r="J44406"/>
      <c r="K44406"/>
      <c r="L44406" s="172"/>
    </row>
    <row r="44407" spans="7:12" x14ac:dyDescent="0.15">
      <c r="G44407"/>
      <c r="H44407"/>
      <c r="I44407"/>
      <c r="J44407"/>
      <c r="K44407"/>
      <c r="L44407" s="172"/>
    </row>
    <row r="44408" spans="7:12" x14ac:dyDescent="0.15">
      <c r="G44408"/>
      <c r="H44408"/>
      <c r="I44408"/>
      <c r="J44408"/>
      <c r="K44408"/>
      <c r="L44408" s="172"/>
    </row>
    <row r="44409" spans="7:12" x14ac:dyDescent="0.15">
      <c r="G44409"/>
      <c r="H44409"/>
      <c r="I44409"/>
      <c r="J44409"/>
      <c r="K44409"/>
      <c r="L44409" s="172"/>
    </row>
    <row r="44410" spans="7:12" x14ac:dyDescent="0.15">
      <c r="G44410"/>
      <c r="H44410"/>
      <c r="I44410"/>
      <c r="J44410"/>
      <c r="K44410"/>
      <c r="L44410" s="172"/>
    </row>
    <row r="44411" spans="7:12" x14ac:dyDescent="0.15">
      <c r="G44411"/>
      <c r="H44411"/>
      <c r="I44411"/>
      <c r="J44411"/>
      <c r="K44411"/>
      <c r="L44411" s="172"/>
    </row>
    <row r="44412" spans="7:12" x14ac:dyDescent="0.15">
      <c r="G44412"/>
      <c r="H44412"/>
      <c r="I44412"/>
      <c r="J44412"/>
      <c r="K44412"/>
      <c r="L44412" s="172"/>
    </row>
    <row r="44413" spans="7:12" x14ac:dyDescent="0.15">
      <c r="G44413"/>
      <c r="H44413"/>
      <c r="I44413"/>
      <c r="J44413"/>
      <c r="K44413"/>
      <c r="L44413" s="172"/>
    </row>
    <row r="44414" spans="7:12" x14ac:dyDescent="0.15">
      <c r="G44414"/>
      <c r="H44414"/>
      <c r="I44414"/>
      <c r="J44414"/>
      <c r="K44414"/>
      <c r="L44414" s="172"/>
    </row>
    <row r="44415" spans="7:12" x14ac:dyDescent="0.15">
      <c r="G44415"/>
      <c r="H44415"/>
      <c r="I44415"/>
      <c r="J44415"/>
      <c r="K44415"/>
      <c r="L44415" s="172"/>
    </row>
    <row r="44416" spans="7:12" x14ac:dyDescent="0.15">
      <c r="G44416"/>
      <c r="H44416"/>
      <c r="I44416"/>
      <c r="J44416"/>
      <c r="K44416"/>
      <c r="L44416" s="172"/>
    </row>
    <row r="44417" spans="7:12" x14ac:dyDescent="0.15">
      <c r="G44417"/>
      <c r="H44417"/>
      <c r="I44417"/>
      <c r="J44417"/>
      <c r="K44417"/>
      <c r="L44417" s="172"/>
    </row>
    <row r="44418" spans="7:12" x14ac:dyDescent="0.15">
      <c r="G44418"/>
      <c r="H44418"/>
      <c r="I44418"/>
      <c r="J44418"/>
      <c r="K44418"/>
      <c r="L44418" s="172"/>
    </row>
    <row r="44419" spans="7:12" x14ac:dyDescent="0.15">
      <c r="G44419"/>
      <c r="H44419"/>
      <c r="I44419"/>
      <c r="J44419"/>
      <c r="K44419"/>
      <c r="L44419" s="172"/>
    </row>
    <row r="44420" spans="7:12" x14ac:dyDescent="0.15">
      <c r="G44420"/>
      <c r="H44420"/>
      <c r="I44420"/>
      <c r="J44420"/>
      <c r="K44420"/>
      <c r="L44420" s="172"/>
    </row>
    <row r="44421" spans="7:12" x14ac:dyDescent="0.15">
      <c r="G44421"/>
      <c r="H44421"/>
      <c r="I44421"/>
      <c r="J44421"/>
      <c r="K44421"/>
      <c r="L44421" s="172"/>
    </row>
    <row r="44422" spans="7:12" x14ac:dyDescent="0.15">
      <c r="G44422"/>
      <c r="H44422"/>
      <c r="I44422"/>
      <c r="J44422"/>
      <c r="K44422"/>
      <c r="L44422" s="172"/>
    </row>
    <row r="44423" spans="7:12" x14ac:dyDescent="0.15">
      <c r="G44423"/>
      <c r="H44423"/>
      <c r="I44423"/>
      <c r="J44423"/>
      <c r="K44423"/>
      <c r="L44423" s="172"/>
    </row>
    <row r="44424" spans="7:12" x14ac:dyDescent="0.15">
      <c r="G44424"/>
      <c r="H44424"/>
      <c r="I44424"/>
      <c r="J44424"/>
      <c r="K44424"/>
      <c r="L44424" s="172"/>
    </row>
    <row r="44425" spans="7:12" x14ac:dyDescent="0.15">
      <c r="G44425"/>
      <c r="H44425"/>
      <c r="I44425"/>
      <c r="J44425"/>
      <c r="K44425"/>
      <c r="L44425" s="172"/>
    </row>
    <row r="44426" spans="7:12" x14ac:dyDescent="0.15">
      <c r="G44426"/>
      <c r="H44426"/>
      <c r="I44426"/>
      <c r="J44426"/>
      <c r="K44426"/>
      <c r="L44426" s="172"/>
    </row>
    <row r="44427" spans="7:12" x14ac:dyDescent="0.15">
      <c r="G44427"/>
      <c r="H44427"/>
      <c r="I44427"/>
      <c r="J44427"/>
      <c r="K44427"/>
      <c r="L44427" s="172"/>
    </row>
    <row r="44428" spans="7:12" x14ac:dyDescent="0.15">
      <c r="G44428"/>
      <c r="H44428"/>
      <c r="I44428"/>
      <c r="J44428"/>
      <c r="K44428"/>
      <c r="L44428" s="172"/>
    </row>
    <row r="44429" spans="7:12" x14ac:dyDescent="0.15">
      <c r="G44429"/>
      <c r="H44429"/>
      <c r="I44429"/>
      <c r="J44429"/>
      <c r="K44429"/>
      <c r="L44429" s="172"/>
    </row>
    <row r="44430" spans="7:12" x14ac:dyDescent="0.15">
      <c r="G44430"/>
      <c r="H44430"/>
      <c r="I44430"/>
      <c r="J44430"/>
      <c r="K44430"/>
      <c r="L44430" s="172"/>
    </row>
    <row r="44431" spans="7:12" x14ac:dyDescent="0.15">
      <c r="G44431"/>
      <c r="H44431"/>
      <c r="I44431"/>
      <c r="J44431"/>
      <c r="K44431"/>
      <c r="L44431" s="172"/>
    </row>
    <row r="44432" spans="7:12" x14ac:dyDescent="0.15">
      <c r="G44432"/>
      <c r="H44432"/>
      <c r="I44432"/>
      <c r="J44432"/>
      <c r="K44432"/>
      <c r="L44432" s="172"/>
    </row>
    <row r="44433" spans="7:12" x14ac:dyDescent="0.15">
      <c r="G44433"/>
      <c r="H44433"/>
      <c r="I44433"/>
      <c r="J44433"/>
      <c r="K44433"/>
      <c r="L44433" s="172"/>
    </row>
    <row r="44434" spans="7:12" x14ac:dyDescent="0.15">
      <c r="G44434"/>
      <c r="H44434"/>
      <c r="I44434"/>
      <c r="J44434"/>
      <c r="K44434"/>
      <c r="L44434" s="172"/>
    </row>
    <row r="44435" spans="7:12" x14ac:dyDescent="0.15">
      <c r="G44435"/>
      <c r="H44435"/>
      <c r="I44435"/>
      <c r="J44435"/>
      <c r="K44435"/>
      <c r="L44435" s="172"/>
    </row>
    <row r="44436" spans="7:12" x14ac:dyDescent="0.15">
      <c r="G44436"/>
      <c r="H44436"/>
      <c r="I44436"/>
      <c r="J44436"/>
      <c r="K44436"/>
      <c r="L44436" s="172"/>
    </row>
    <row r="44437" spans="7:12" x14ac:dyDescent="0.15">
      <c r="G44437"/>
      <c r="H44437"/>
      <c r="I44437"/>
      <c r="J44437"/>
      <c r="K44437"/>
      <c r="L44437" s="172"/>
    </row>
    <row r="44438" spans="7:12" x14ac:dyDescent="0.15">
      <c r="G44438"/>
      <c r="H44438"/>
      <c r="I44438"/>
      <c r="J44438"/>
      <c r="K44438"/>
      <c r="L44438" s="172"/>
    </row>
    <row r="44439" spans="7:12" x14ac:dyDescent="0.15">
      <c r="G44439"/>
      <c r="H44439"/>
      <c r="I44439"/>
      <c r="J44439"/>
      <c r="K44439"/>
      <c r="L44439" s="172"/>
    </row>
    <row r="44440" spans="7:12" x14ac:dyDescent="0.15">
      <c r="G44440"/>
      <c r="H44440"/>
      <c r="I44440"/>
      <c r="J44440"/>
      <c r="K44440"/>
      <c r="L44440" s="172"/>
    </row>
    <row r="44441" spans="7:12" x14ac:dyDescent="0.15">
      <c r="G44441"/>
      <c r="H44441"/>
      <c r="I44441"/>
      <c r="J44441"/>
      <c r="K44441"/>
      <c r="L44441" s="172"/>
    </row>
    <row r="44442" spans="7:12" x14ac:dyDescent="0.15">
      <c r="G44442"/>
      <c r="H44442"/>
      <c r="I44442"/>
      <c r="J44442"/>
      <c r="K44442"/>
      <c r="L44442" s="172"/>
    </row>
    <row r="44443" spans="7:12" x14ac:dyDescent="0.15">
      <c r="G44443"/>
      <c r="H44443"/>
      <c r="I44443"/>
      <c r="J44443"/>
      <c r="K44443"/>
      <c r="L44443" s="172"/>
    </row>
    <row r="44444" spans="7:12" x14ac:dyDescent="0.15">
      <c r="G44444"/>
      <c r="H44444"/>
      <c r="I44444"/>
      <c r="J44444"/>
      <c r="K44444"/>
      <c r="L44444" s="172"/>
    </row>
    <row r="44445" spans="7:12" x14ac:dyDescent="0.15">
      <c r="G44445"/>
      <c r="H44445"/>
      <c r="I44445"/>
      <c r="J44445"/>
      <c r="K44445"/>
      <c r="L44445" s="172"/>
    </row>
    <row r="44446" spans="7:12" x14ac:dyDescent="0.15">
      <c r="G44446"/>
      <c r="H44446"/>
      <c r="I44446"/>
      <c r="J44446"/>
      <c r="K44446"/>
      <c r="L44446" s="172"/>
    </row>
    <row r="44447" spans="7:12" x14ac:dyDescent="0.15">
      <c r="G44447"/>
      <c r="H44447"/>
      <c r="I44447"/>
      <c r="J44447"/>
      <c r="K44447"/>
      <c r="L44447" s="172"/>
    </row>
    <row r="44448" spans="7:12" x14ac:dyDescent="0.15">
      <c r="G44448"/>
      <c r="H44448"/>
      <c r="I44448"/>
      <c r="J44448"/>
      <c r="K44448"/>
      <c r="L44448" s="172"/>
    </row>
    <row r="44449" spans="7:12" x14ac:dyDescent="0.15">
      <c r="G44449"/>
      <c r="H44449"/>
      <c r="I44449"/>
      <c r="J44449"/>
      <c r="K44449"/>
      <c r="L44449" s="172"/>
    </row>
    <row r="44450" spans="7:12" x14ac:dyDescent="0.15">
      <c r="G44450"/>
      <c r="H44450"/>
      <c r="I44450"/>
      <c r="J44450"/>
      <c r="K44450"/>
      <c r="L44450" s="172"/>
    </row>
    <row r="44451" spans="7:12" x14ac:dyDescent="0.15">
      <c r="G44451"/>
      <c r="H44451"/>
      <c r="I44451"/>
      <c r="J44451"/>
      <c r="K44451"/>
      <c r="L44451" s="172"/>
    </row>
    <row r="44452" spans="7:12" x14ac:dyDescent="0.15">
      <c r="G44452"/>
      <c r="H44452"/>
      <c r="I44452"/>
      <c r="J44452"/>
      <c r="K44452"/>
      <c r="L44452" s="172"/>
    </row>
    <row r="44453" spans="7:12" x14ac:dyDescent="0.15">
      <c r="G44453"/>
      <c r="H44453"/>
      <c r="I44453"/>
      <c r="J44453"/>
      <c r="K44453"/>
      <c r="L44453" s="172"/>
    </row>
    <row r="44454" spans="7:12" x14ac:dyDescent="0.15">
      <c r="G44454"/>
      <c r="H44454"/>
      <c r="I44454"/>
      <c r="J44454"/>
      <c r="K44454"/>
      <c r="L44454" s="172"/>
    </row>
    <row r="44455" spans="7:12" x14ac:dyDescent="0.15">
      <c r="G44455"/>
      <c r="H44455"/>
      <c r="I44455"/>
      <c r="J44455"/>
      <c r="K44455"/>
      <c r="L44455" s="172"/>
    </row>
    <row r="44456" spans="7:12" x14ac:dyDescent="0.15">
      <c r="G44456"/>
      <c r="H44456"/>
      <c r="I44456"/>
      <c r="J44456"/>
      <c r="K44456"/>
      <c r="L44456" s="172"/>
    </row>
    <row r="44457" spans="7:12" x14ac:dyDescent="0.15">
      <c r="G44457"/>
      <c r="H44457"/>
      <c r="I44457"/>
      <c r="J44457"/>
      <c r="K44457"/>
      <c r="L44457" s="172"/>
    </row>
    <row r="44458" spans="7:12" x14ac:dyDescent="0.15">
      <c r="G44458"/>
      <c r="H44458"/>
      <c r="I44458"/>
      <c r="J44458"/>
      <c r="K44458"/>
      <c r="L44458" s="172"/>
    </row>
    <row r="44459" spans="7:12" x14ac:dyDescent="0.15">
      <c r="G44459"/>
      <c r="H44459"/>
      <c r="I44459"/>
      <c r="J44459"/>
      <c r="K44459"/>
      <c r="L44459" s="172"/>
    </row>
    <row r="44460" spans="7:12" x14ac:dyDescent="0.15">
      <c r="G44460"/>
      <c r="H44460"/>
      <c r="I44460"/>
      <c r="J44460"/>
      <c r="K44460"/>
      <c r="L44460" s="172"/>
    </row>
    <row r="44461" spans="7:12" x14ac:dyDescent="0.15">
      <c r="G44461"/>
      <c r="H44461"/>
      <c r="I44461"/>
      <c r="J44461"/>
      <c r="K44461"/>
      <c r="L44461" s="172"/>
    </row>
    <row r="44462" spans="7:12" x14ac:dyDescent="0.15">
      <c r="G44462"/>
      <c r="H44462"/>
      <c r="I44462"/>
      <c r="J44462"/>
      <c r="K44462"/>
      <c r="L44462" s="172"/>
    </row>
    <row r="44463" spans="7:12" x14ac:dyDescent="0.15">
      <c r="G44463"/>
      <c r="H44463"/>
      <c r="I44463"/>
      <c r="J44463"/>
      <c r="K44463"/>
      <c r="L44463" s="172"/>
    </row>
    <row r="44464" spans="7:12" x14ac:dyDescent="0.15">
      <c r="G44464"/>
      <c r="H44464"/>
      <c r="I44464"/>
      <c r="J44464"/>
      <c r="K44464"/>
      <c r="L44464" s="172"/>
    </row>
    <row r="44465" spans="7:12" x14ac:dyDescent="0.15">
      <c r="G44465"/>
      <c r="H44465"/>
      <c r="I44465"/>
      <c r="J44465"/>
      <c r="K44465"/>
      <c r="L44465" s="172"/>
    </row>
    <row r="44466" spans="7:12" x14ac:dyDescent="0.15">
      <c r="G44466"/>
      <c r="H44466"/>
      <c r="I44466"/>
      <c r="J44466"/>
      <c r="K44466"/>
      <c r="L44466" s="172"/>
    </row>
    <row r="44467" spans="7:12" x14ac:dyDescent="0.15">
      <c r="G44467"/>
      <c r="H44467"/>
      <c r="I44467"/>
      <c r="J44467"/>
      <c r="K44467"/>
      <c r="L44467" s="172"/>
    </row>
    <row r="44468" spans="7:12" x14ac:dyDescent="0.15">
      <c r="G44468"/>
      <c r="H44468"/>
      <c r="I44468"/>
      <c r="J44468"/>
      <c r="K44468"/>
      <c r="L44468" s="172"/>
    </row>
    <row r="44469" spans="7:12" x14ac:dyDescent="0.15">
      <c r="G44469"/>
      <c r="H44469"/>
      <c r="I44469"/>
      <c r="J44469"/>
      <c r="K44469"/>
      <c r="L44469" s="172"/>
    </row>
    <row r="44470" spans="7:12" x14ac:dyDescent="0.15">
      <c r="G44470"/>
      <c r="H44470"/>
      <c r="I44470"/>
      <c r="J44470"/>
      <c r="K44470"/>
      <c r="L44470" s="172"/>
    </row>
    <row r="44471" spans="7:12" x14ac:dyDescent="0.15">
      <c r="G44471"/>
      <c r="H44471"/>
      <c r="I44471"/>
      <c r="J44471"/>
      <c r="K44471"/>
      <c r="L44471" s="172"/>
    </row>
    <row r="44472" spans="7:12" x14ac:dyDescent="0.15">
      <c r="G44472"/>
      <c r="H44472"/>
      <c r="I44472"/>
      <c r="J44472"/>
      <c r="K44472"/>
      <c r="L44472" s="172"/>
    </row>
    <row r="44473" spans="7:12" x14ac:dyDescent="0.15">
      <c r="G44473"/>
      <c r="H44473"/>
      <c r="I44473"/>
      <c r="J44473"/>
      <c r="K44473"/>
      <c r="L44473" s="172"/>
    </row>
    <row r="44474" spans="7:12" x14ac:dyDescent="0.15">
      <c r="G44474"/>
      <c r="H44474"/>
      <c r="I44474"/>
      <c r="J44474"/>
      <c r="K44474"/>
      <c r="L44474" s="172"/>
    </row>
    <row r="44475" spans="7:12" x14ac:dyDescent="0.15">
      <c r="G44475"/>
      <c r="H44475"/>
      <c r="I44475"/>
      <c r="J44475"/>
      <c r="K44475"/>
      <c r="L44475" s="172"/>
    </row>
    <row r="44476" spans="7:12" x14ac:dyDescent="0.15">
      <c r="G44476"/>
      <c r="H44476"/>
      <c r="I44476"/>
      <c r="J44476"/>
      <c r="K44476"/>
      <c r="L44476" s="172"/>
    </row>
    <row r="44477" spans="7:12" x14ac:dyDescent="0.15">
      <c r="G44477"/>
      <c r="H44477"/>
      <c r="I44477"/>
      <c r="J44477"/>
      <c r="K44477"/>
      <c r="L44477" s="172"/>
    </row>
    <row r="44478" spans="7:12" x14ac:dyDescent="0.15">
      <c r="G44478"/>
      <c r="H44478"/>
      <c r="I44478"/>
      <c r="J44478"/>
      <c r="K44478"/>
      <c r="L44478" s="172"/>
    </row>
    <row r="44479" spans="7:12" x14ac:dyDescent="0.15">
      <c r="G44479"/>
      <c r="H44479"/>
      <c r="I44479"/>
      <c r="J44479"/>
      <c r="K44479"/>
      <c r="L44479" s="172"/>
    </row>
    <row r="44480" spans="7:12" x14ac:dyDescent="0.15">
      <c r="G44480"/>
      <c r="H44480"/>
      <c r="I44480"/>
      <c r="J44480"/>
      <c r="K44480"/>
      <c r="L44480" s="172"/>
    </row>
    <row r="44481" spans="7:12" x14ac:dyDescent="0.15">
      <c r="G44481"/>
      <c r="H44481"/>
      <c r="I44481"/>
      <c r="J44481"/>
      <c r="K44481"/>
      <c r="L44481" s="172"/>
    </row>
    <row r="44482" spans="7:12" x14ac:dyDescent="0.15">
      <c r="G44482"/>
      <c r="H44482"/>
      <c r="I44482"/>
      <c r="J44482"/>
      <c r="K44482"/>
      <c r="L44482" s="172"/>
    </row>
    <row r="44483" spans="7:12" x14ac:dyDescent="0.15">
      <c r="G44483"/>
      <c r="H44483"/>
      <c r="I44483"/>
      <c r="J44483"/>
      <c r="K44483"/>
      <c r="L44483" s="172"/>
    </row>
    <row r="44484" spans="7:12" x14ac:dyDescent="0.15">
      <c r="G44484"/>
      <c r="H44484"/>
      <c r="I44484"/>
      <c r="J44484"/>
      <c r="K44484"/>
      <c r="L44484" s="172"/>
    </row>
    <row r="44485" spans="7:12" x14ac:dyDescent="0.15">
      <c r="G44485"/>
      <c r="H44485"/>
      <c r="I44485"/>
      <c r="J44485"/>
      <c r="K44485"/>
      <c r="L44485" s="172"/>
    </row>
    <row r="44486" spans="7:12" x14ac:dyDescent="0.15">
      <c r="G44486"/>
      <c r="H44486"/>
      <c r="I44486"/>
      <c r="J44486"/>
      <c r="K44486"/>
      <c r="L44486" s="172"/>
    </row>
    <row r="44487" spans="7:12" x14ac:dyDescent="0.15">
      <c r="G44487"/>
      <c r="H44487"/>
      <c r="I44487"/>
      <c r="J44487"/>
      <c r="K44487"/>
      <c r="L44487" s="172"/>
    </row>
    <row r="44488" spans="7:12" x14ac:dyDescent="0.15">
      <c r="G44488"/>
      <c r="H44488"/>
      <c r="I44488"/>
      <c r="J44488"/>
      <c r="K44488"/>
      <c r="L44488" s="172"/>
    </row>
    <row r="44489" spans="7:12" x14ac:dyDescent="0.15">
      <c r="G44489"/>
      <c r="H44489"/>
      <c r="I44489"/>
      <c r="J44489"/>
      <c r="K44489"/>
      <c r="L44489" s="172"/>
    </row>
    <row r="44490" spans="7:12" x14ac:dyDescent="0.15">
      <c r="G44490"/>
      <c r="H44490"/>
      <c r="I44490"/>
      <c r="J44490"/>
      <c r="K44490"/>
      <c r="L44490" s="172"/>
    </row>
    <row r="44491" spans="7:12" x14ac:dyDescent="0.15">
      <c r="G44491"/>
      <c r="H44491"/>
      <c r="I44491"/>
      <c r="J44491"/>
      <c r="K44491"/>
      <c r="L44491" s="172"/>
    </row>
    <row r="44492" spans="7:12" x14ac:dyDescent="0.15">
      <c r="G44492"/>
      <c r="H44492"/>
      <c r="I44492"/>
      <c r="J44492"/>
      <c r="K44492"/>
      <c r="L44492" s="172"/>
    </row>
    <row r="44493" spans="7:12" x14ac:dyDescent="0.15">
      <c r="G44493"/>
      <c r="H44493"/>
      <c r="I44493"/>
      <c r="J44493"/>
      <c r="K44493"/>
      <c r="L44493" s="172"/>
    </row>
    <row r="44494" spans="7:12" x14ac:dyDescent="0.15">
      <c r="G44494"/>
      <c r="H44494"/>
      <c r="I44494"/>
      <c r="J44494"/>
      <c r="K44494"/>
      <c r="L44494" s="172"/>
    </row>
    <row r="44495" spans="7:12" x14ac:dyDescent="0.15">
      <c r="G44495"/>
      <c r="H44495"/>
      <c r="I44495"/>
      <c r="J44495"/>
      <c r="K44495"/>
      <c r="L44495" s="172"/>
    </row>
    <row r="44496" spans="7:12" x14ac:dyDescent="0.15">
      <c r="G44496"/>
      <c r="H44496"/>
      <c r="I44496"/>
      <c r="J44496"/>
      <c r="K44496"/>
      <c r="L44496" s="172"/>
    </row>
    <row r="44497" spans="7:12" x14ac:dyDescent="0.15">
      <c r="G44497"/>
      <c r="H44497"/>
      <c r="I44497"/>
      <c r="J44497"/>
      <c r="K44497"/>
      <c r="L44497" s="172"/>
    </row>
    <row r="44498" spans="7:12" x14ac:dyDescent="0.15">
      <c r="G44498"/>
      <c r="H44498"/>
      <c r="I44498"/>
      <c r="J44498"/>
      <c r="K44498"/>
      <c r="L44498" s="172"/>
    </row>
    <row r="44499" spans="7:12" x14ac:dyDescent="0.15">
      <c r="G44499"/>
      <c r="H44499"/>
      <c r="I44499"/>
      <c r="J44499"/>
      <c r="K44499"/>
      <c r="L44499" s="172"/>
    </row>
    <row r="44500" spans="7:12" x14ac:dyDescent="0.15">
      <c r="G44500"/>
      <c r="H44500"/>
      <c r="I44500"/>
      <c r="J44500"/>
      <c r="K44500"/>
      <c r="L44500" s="172"/>
    </row>
    <row r="44501" spans="7:12" x14ac:dyDescent="0.15">
      <c r="G44501"/>
      <c r="H44501"/>
      <c r="I44501"/>
      <c r="J44501"/>
      <c r="K44501"/>
      <c r="L44501" s="172"/>
    </row>
    <row r="44502" spans="7:12" x14ac:dyDescent="0.15">
      <c r="G44502"/>
      <c r="H44502"/>
      <c r="I44502"/>
      <c r="J44502"/>
      <c r="K44502"/>
      <c r="L44502" s="172"/>
    </row>
    <row r="44503" spans="7:12" x14ac:dyDescent="0.15">
      <c r="G44503"/>
      <c r="H44503"/>
      <c r="I44503"/>
      <c r="J44503"/>
      <c r="K44503"/>
      <c r="L44503" s="172"/>
    </row>
    <row r="44504" spans="7:12" x14ac:dyDescent="0.15">
      <c r="G44504"/>
      <c r="H44504"/>
      <c r="I44504"/>
      <c r="J44504"/>
      <c r="K44504"/>
      <c r="L44504" s="172"/>
    </row>
    <row r="44505" spans="7:12" x14ac:dyDescent="0.15">
      <c r="G44505"/>
      <c r="H44505"/>
      <c r="I44505"/>
      <c r="J44505"/>
      <c r="K44505"/>
      <c r="L44505" s="172"/>
    </row>
    <row r="44506" spans="7:12" x14ac:dyDescent="0.15">
      <c r="G44506"/>
      <c r="H44506"/>
      <c r="I44506"/>
      <c r="J44506"/>
      <c r="K44506"/>
      <c r="L44506" s="172"/>
    </row>
    <row r="44507" spans="7:12" x14ac:dyDescent="0.15">
      <c r="G44507"/>
      <c r="H44507"/>
      <c r="I44507"/>
      <c r="J44507"/>
      <c r="K44507"/>
      <c r="L44507" s="172"/>
    </row>
    <row r="44508" spans="7:12" x14ac:dyDescent="0.15">
      <c r="G44508"/>
      <c r="H44508"/>
      <c r="I44508"/>
      <c r="J44508"/>
      <c r="K44508"/>
      <c r="L44508" s="172"/>
    </row>
    <row r="44509" spans="7:12" x14ac:dyDescent="0.15">
      <c r="G44509"/>
      <c r="H44509"/>
      <c r="I44509"/>
      <c r="J44509"/>
      <c r="K44509"/>
      <c r="L44509" s="172"/>
    </row>
    <row r="44510" spans="7:12" x14ac:dyDescent="0.15">
      <c r="G44510"/>
      <c r="H44510"/>
      <c r="I44510"/>
      <c r="J44510"/>
      <c r="K44510"/>
      <c r="L44510" s="172"/>
    </row>
    <row r="44511" spans="7:12" x14ac:dyDescent="0.15">
      <c r="G44511"/>
      <c r="H44511"/>
      <c r="I44511"/>
      <c r="J44511"/>
      <c r="K44511"/>
      <c r="L44511" s="172"/>
    </row>
    <row r="44512" spans="7:12" x14ac:dyDescent="0.15">
      <c r="G44512"/>
      <c r="H44512"/>
      <c r="I44512"/>
      <c r="J44512"/>
      <c r="K44512"/>
      <c r="L44512" s="172"/>
    </row>
    <row r="44513" spans="7:12" x14ac:dyDescent="0.15">
      <c r="G44513"/>
      <c r="H44513"/>
      <c r="I44513"/>
      <c r="J44513"/>
      <c r="K44513"/>
      <c r="L44513" s="172"/>
    </row>
    <row r="44514" spans="7:12" x14ac:dyDescent="0.15">
      <c r="G44514"/>
      <c r="H44514"/>
      <c r="I44514"/>
      <c r="J44514"/>
      <c r="K44514"/>
      <c r="L44514" s="172"/>
    </row>
    <row r="44515" spans="7:12" x14ac:dyDescent="0.15">
      <c r="G44515"/>
      <c r="H44515"/>
      <c r="I44515"/>
      <c r="J44515"/>
      <c r="K44515"/>
      <c r="L44515" s="172"/>
    </row>
    <row r="44516" spans="7:12" x14ac:dyDescent="0.15">
      <c r="G44516"/>
      <c r="H44516"/>
      <c r="I44516"/>
      <c r="J44516"/>
      <c r="K44516"/>
      <c r="L44516" s="172"/>
    </row>
    <row r="44517" spans="7:12" x14ac:dyDescent="0.15">
      <c r="G44517"/>
      <c r="H44517"/>
      <c r="I44517"/>
      <c r="J44517"/>
      <c r="K44517"/>
      <c r="L44517" s="172"/>
    </row>
    <row r="44518" spans="7:12" x14ac:dyDescent="0.15">
      <c r="G44518"/>
      <c r="H44518"/>
      <c r="I44518"/>
      <c r="J44518"/>
      <c r="K44518"/>
      <c r="L44518" s="172"/>
    </row>
    <row r="44519" spans="7:12" x14ac:dyDescent="0.15">
      <c r="G44519"/>
      <c r="H44519"/>
      <c r="I44519"/>
      <c r="J44519"/>
      <c r="K44519"/>
      <c r="L44519" s="172"/>
    </row>
    <row r="44520" spans="7:12" x14ac:dyDescent="0.15">
      <c r="G44520"/>
      <c r="H44520"/>
      <c r="I44520"/>
      <c r="J44520"/>
      <c r="K44520"/>
      <c r="L44520" s="172"/>
    </row>
    <row r="44521" spans="7:12" x14ac:dyDescent="0.15">
      <c r="G44521"/>
      <c r="H44521"/>
      <c r="I44521"/>
      <c r="J44521"/>
      <c r="K44521"/>
      <c r="L44521" s="172"/>
    </row>
    <row r="44522" spans="7:12" x14ac:dyDescent="0.15">
      <c r="G44522"/>
      <c r="H44522"/>
      <c r="I44522"/>
      <c r="J44522"/>
      <c r="K44522"/>
      <c r="L44522" s="172"/>
    </row>
    <row r="44523" spans="7:12" x14ac:dyDescent="0.15">
      <c r="G44523"/>
      <c r="H44523"/>
      <c r="I44523"/>
      <c r="J44523"/>
      <c r="K44523"/>
      <c r="L44523" s="172"/>
    </row>
    <row r="44524" spans="7:12" x14ac:dyDescent="0.15">
      <c r="G44524"/>
      <c r="H44524"/>
      <c r="I44524"/>
      <c r="J44524"/>
      <c r="K44524"/>
      <c r="L44524" s="172"/>
    </row>
    <row r="44525" spans="7:12" x14ac:dyDescent="0.15">
      <c r="G44525"/>
      <c r="H44525"/>
      <c r="I44525"/>
      <c r="J44525"/>
      <c r="K44525"/>
      <c r="L44525" s="172"/>
    </row>
    <row r="44526" spans="7:12" x14ac:dyDescent="0.15">
      <c r="G44526"/>
      <c r="H44526"/>
      <c r="I44526"/>
      <c r="J44526"/>
      <c r="K44526"/>
      <c r="L44526" s="172"/>
    </row>
    <row r="44527" spans="7:12" x14ac:dyDescent="0.15">
      <c r="G44527"/>
      <c r="H44527"/>
      <c r="I44527"/>
      <c r="J44527"/>
      <c r="K44527"/>
      <c r="L44527" s="172"/>
    </row>
    <row r="44528" spans="7:12" x14ac:dyDescent="0.15">
      <c r="G44528"/>
      <c r="H44528"/>
      <c r="I44528"/>
      <c r="J44528"/>
      <c r="K44528"/>
      <c r="L44528" s="172"/>
    </row>
    <row r="44529" spans="7:12" x14ac:dyDescent="0.15">
      <c r="G44529"/>
      <c r="H44529"/>
      <c r="I44529"/>
      <c r="J44529"/>
      <c r="K44529"/>
      <c r="L44529" s="172"/>
    </row>
    <row r="44530" spans="7:12" x14ac:dyDescent="0.15">
      <c r="G44530"/>
      <c r="H44530"/>
      <c r="I44530"/>
      <c r="J44530"/>
      <c r="K44530"/>
      <c r="L44530" s="172"/>
    </row>
    <row r="44531" spans="7:12" x14ac:dyDescent="0.15">
      <c r="G44531"/>
      <c r="H44531"/>
      <c r="I44531"/>
      <c r="J44531"/>
      <c r="K44531"/>
      <c r="L44531" s="172"/>
    </row>
    <row r="44532" spans="7:12" x14ac:dyDescent="0.15">
      <c r="G44532"/>
      <c r="H44532"/>
      <c r="I44532"/>
      <c r="J44532"/>
      <c r="K44532"/>
      <c r="L44532" s="172"/>
    </row>
    <row r="44533" spans="7:12" x14ac:dyDescent="0.15">
      <c r="G44533"/>
      <c r="H44533"/>
      <c r="I44533"/>
      <c r="J44533"/>
      <c r="K44533"/>
      <c r="L44533" s="172"/>
    </row>
    <row r="44534" spans="7:12" x14ac:dyDescent="0.15">
      <c r="G44534"/>
      <c r="H44534"/>
      <c r="I44534"/>
      <c r="J44534"/>
      <c r="K44534"/>
      <c r="L44534" s="172"/>
    </row>
    <row r="44535" spans="7:12" x14ac:dyDescent="0.15">
      <c r="G44535"/>
      <c r="H44535"/>
      <c r="I44535"/>
      <c r="J44535"/>
      <c r="K44535"/>
      <c r="L44535" s="172"/>
    </row>
    <row r="44536" spans="7:12" x14ac:dyDescent="0.15">
      <c r="G44536"/>
      <c r="H44536"/>
      <c r="I44536"/>
      <c r="J44536"/>
      <c r="K44536"/>
      <c r="L44536" s="172"/>
    </row>
    <row r="44537" spans="7:12" x14ac:dyDescent="0.15">
      <c r="G44537"/>
      <c r="H44537"/>
      <c r="I44537"/>
      <c r="J44537"/>
      <c r="K44537"/>
      <c r="L44537" s="172"/>
    </row>
    <row r="44538" spans="7:12" x14ac:dyDescent="0.15">
      <c r="G44538"/>
      <c r="H44538"/>
      <c r="I44538"/>
      <c r="J44538"/>
      <c r="K44538"/>
      <c r="L44538" s="172"/>
    </row>
    <row r="44539" spans="7:12" x14ac:dyDescent="0.15">
      <c r="G44539"/>
      <c r="H44539"/>
      <c r="I44539"/>
      <c r="J44539"/>
      <c r="K44539"/>
      <c r="L44539" s="172"/>
    </row>
    <row r="44540" spans="7:12" x14ac:dyDescent="0.15">
      <c r="G44540"/>
      <c r="H44540"/>
      <c r="I44540"/>
      <c r="J44540"/>
      <c r="K44540"/>
      <c r="L44540" s="172"/>
    </row>
    <row r="44541" spans="7:12" x14ac:dyDescent="0.15">
      <c r="G44541"/>
      <c r="H44541"/>
      <c r="I44541"/>
      <c r="J44541"/>
      <c r="K44541"/>
      <c r="L44541" s="172"/>
    </row>
    <row r="44542" spans="7:12" x14ac:dyDescent="0.15">
      <c r="G44542"/>
      <c r="H44542"/>
      <c r="I44542"/>
      <c r="J44542"/>
      <c r="K44542"/>
      <c r="L44542" s="172"/>
    </row>
    <row r="44543" spans="7:12" x14ac:dyDescent="0.15">
      <c r="G44543"/>
      <c r="H44543"/>
      <c r="I44543"/>
      <c r="J44543"/>
      <c r="K44543"/>
      <c r="L44543" s="172"/>
    </row>
    <row r="44544" spans="7:12" x14ac:dyDescent="0.15">
      <c r="G44544"/>
      <c r="H44544"/>
      <c r="I44544"/>
      <c r="J44544"/>
      <c r="K44544"/>
      <c r="L44544" s="172"/>
    </row>
    <row r="44545" spans="7:12" x14ac:dyDescent="0.15">
      <c r="G44545"/>
      <c r="H44545"/>
      <c r="I44545"/>
      <c r="J44545"/>
      <c r="K44545"/>
      <c r="L44545" s="172"/>
    </row>
    <row r="44546" spans="7:12" x14ac:dyDescent="0.15">
      <c r="G44546"/>
      <c r="H44546"/>
      <c r="I44546"/>
      <c r="J44546"/>
      <c r="K44546"/>
      <c r="L44546" s="172"/>
    </row>
    <row r="44547" spans="7:12" x14ac:dyDescent="0.15">
      <c r="G44547"/>
      <c r="H44547"/>
      <c r="I44547"/>
      <c r="J44547"/>
      <c r="K44547"/>
      <c r="L44547" s="172"/>
    </row>
    <row r="44548" spans="7:12" x14ac:dyDescent="0.15">
      <c r="G44548"/>
      <c r="H44548"/>
      <c r="I44548"/>
      <c r="J44548"/>
      <c r="K44548"/>
      <c r="L44548" s="172"/>
    </row>
    <row r="44549" spans="7:12" x14ac:dyDescent="0.15">
      <c r="G44549"/>
      <c r="H44549"/>
      <c r="I44549"/>
      <c r="J44549"/>
      <c r="K44549"/>
      <c r="L44549" s="172"/>
    </row>
    <row r="44550" spans="7:12" x14ac:dyDescent="0.15">
      <c r="G44550"/>
      <c r="H44550"/>
      <c r="I44550"/>
      <c r="J44550"/>
      <c r="K44550"/>
      <c r="L44550" s="172"/>
    </row>
    <row r="44551" spans="7:12" x14ac:dyDescent="0.15">
      <c r="G44551"/>
      <c r="H44551"/>
      <c r="I44551"/>
      <c r="J44551"/>
      <c r="K44551"/>
      <c r="L44551" s="172"/>
    </row>
    <row r="44552" spans="7:12" x14ac:dyDescent="0.15">
      <c r="G44552"/>
      <c r="H44552"/>
      <c r="I44552"/>
      <c r="J44552"/>
      <c r="K44552"/>
      <c r="L44552" s="172"/>
    </row>
    <row r="44553" spans="7:12" x14ac:dyDescent="0.15">
      <c r="G44553"/>
      <c r="H44553"/>
      <c r="I44553"/>
      <c r="J44553"/>
      <c r="K44553"/>
      <c r="L44553" s="172"/>
    </row>
    <row r="44554" spans="7:12" x14ac:dyDescent="0.15">
      <c r="G44554"/>
      <c r="H44554"/>
      <c r="I44554"/>
      <c r="J44554"/>
      <c r="K44554"/>
      <c r="L44554" s="172"/>
    </row>
    <row r="44555" spans="7:12" x14ac:dyDescent="0.15">
      <c r="G44555"/>
      <c r="H44555"/>
      <c r="I44555"/>
      <c r="J44555"/>
      <c r="K44555"/>
      <c r="L44555" s="172"/>
    </row>
    <row r="44556" spans="7:12" x14ac:dyDescent="0.15">
      <c r="G44556"/>
      <c r="H44556"/>
      <c r="I44556"/>
      <c r="J44556"/>
      <c r="K44556"/>
      <c r="L44556" s="172"/>
    </row>
    <row r="44557" spans="7:12" x14ac:dyDescent="0.15">
      <c r="G44557"/>
      <c r="H44557"/>
      <c r="I44557"/>
      <c r="J44557"/>
      <c r="K44557"/>
      <c r="L44557" s="172"/>
    </row>
    <row r="44558" spans="7:12" x14ac:dyDescent="0.15">
      <c r="G44558"/>
      <c r="H44558"/>
      <c r="I44558"/>
      <c r="J44558"/>
      <c r="K44558"/>
      <c r="L44558" s="172"/>
    </row>
    <row r="44559" spans="7:12" x14ac:dyDescent="0.15">
      <c r="G44559"/>
      <c r="H44559"/>
      <c r="I44559"/>
      <c r="J44559"/>
      <c r="K44559"/>
      <c r="L44559" s="172"/>
    </row>
    <row r="44560" spans="7:12" x14ac:dyDescent="0.15">
      <c r="G44560"/>
      <c r="H44560"/>
      <c r="I44560"/>
      <c r="J44560"/>
      <c r="K44560"/>
      <c r="L44560" s="172"/>
    </row>
    <row r="44561" spans="7:12" x14ac:dyDescent="0.15">
      <c r="G44561"/>
      <c r="H44561"/>
      <c r="I44561"/>
      <c r="J44561"/>
      <c r="K44561"/>
      <c r="L44561" s="172"/>
    </row>
    <row r="44562" spans="7:12" x14ac:dyDescent="0.15">
      <c r="G44562"/>
      <c r="H44562"/>
      <c r="I44562"/>
      <c r="J44562"/>
      <c r="K44562"/>
      <c r="L44562" s="172"/>
    </row>
    <row r="44563" spans="7:12" x14ac:dyDescent="0.15">
      <c r="G44563"/>
      <c r="H44563"/>
      <c r="I44563"/>
      <c r="J44563"/>
      <c r="K44563"/>
      <c r="L44563" s="172"/>
    </row>
    <row r="44564" spans="7:12" x14ac:dyDescent="0.15">
      <c r="G44564"/>
      <c r="H44564"/>
      <c r="I44564"/>
      <c r="J44564"/>
      <c r="K44564"/>
      <c r="L44564" s="172"/>
    </row>
    <row r="44565" spans="7:12" x14ac:dyDescent="0.15">
      <c r="G44565"/>
      <c r="H44565"/>
      <c r="I44565"/>
      <c r="J44565"/>
      <c r="K44565"/>
      <c r="L44565" s="172"/>
    </row>
    <row r="44566" spans="7:12" x14ac:dyDescent="0.15">
      <c r="G44566"/>
      <c r="H44566"/>
      <c r="I44566"/>
      <c r="J44566"/>
      <c r="K44566"/>
      <c r="L44566" s="172"/>
    </row>
    <row r="44567" spans="7:12" x14ac:dyDescent="0.15">
      <c r="G44567"/>
      <c r="H44567"/>
      <c r="I44567"/>
      <c r="J44567"/>
      <c r="K44567"/>
      <c r="L44567" s="172"/>
    </row>
    <row r="44568" spans="7:12" x14ac:dyDescent="0.15">
      <c r="G44568"/>
      <c r="H44568"/>
      <c r="I44568"/>
      <c r="J44568"/>
      <c r="K44568"/>
      <c r="L44568" s="172"/>
    </row>
    <row r="44569" spans="7:12" x14ac:dyDescent="0.15">
      <c r="G44569"/>
      <c r="H44569"/>
      <c r="I44569"/>
      <c r="J44569"/>
      <c r="K44569"/>
      <c r="L44569" s="172"/>
    </row>
    <row r="44570" spans="7:12" x14ac:dyDescent="0.15">
      <c r="G44570"/>
      <c r="H44570"/>
      <c r="I44570"/>
      <c r="J44570"/>
      <c r="K44570"/>
      <c r="L44570" s="172"/>
    </row>
    <row r="44571" spans="7:12" x14ac:dyDescent="0.15">
      <c r="G44571"/>
      <c r="H44571"/>
      <c r="I44571"/>
      <c r="J44571"/>
      <c r="K44571"/>
      <c r="L44571" s="172"/>
    </row>
    <row r="44572" spans="7:12" x14ac:dyDescent="0.15">
      <c r="G44572"/>
      <c r="H44572"/>
      <c r="I44572"/>
      <c r="J44572"/>
      <c r="K44572"/>
      <c r="L44572" s="172"/>
    </row>
    <row r="44573" spans="7:12" x14ac:dyDescent="0.15">
      <c r="G44573"/>
      <c r="H44573"/>
      <c r="I44573"/>
      <c r="J44573"/>
      <c r="K44573"/>
      <c r="L44573" s="172"/>
    </row>
    <row r="44574" spans="7:12" x14ac:dyDescent="0.15">
      <c r="G44574"/>
      <c r="H44574"/>
      <c r="I44574"/>
      <c r="J44574"/>
      <c r="K44574"/>
      <c r="L44574" s="172"/>
    </row>
    <row r="44575" spans="7:12" x14ac:dyDescent="0.15">
      <c r="G44575"/>
      <c r="H44575"/>
      <c r="I44575"/>
      <c r="J44575"/>
      <c r="K44575"/>
      <c r="L44575" s="172"/>
    </row>
    <row r="44576" spans="7:12" x14ac:dyDescent="0.15">
      <c r="G44576"/>
      <c r="H44576"/>
      <c r="I44576"/>
      <c r="J44576"/>
      <c r="K44576"/>
      <c r="L44576" s="172"/>
    </row>
    <row r="44577" spans="7:12" x14ac:dyDescent="0.15">
      <c r="G44577"/>
      <c r="H44577"/>
      <c r="I44577"/>
      <c r="J44577"/>
      <c r="K44577"/>
      <c r="L44577" s="172"/>
    </row>
    <row r="44578" spans="7:12" x14ac:dyDescent="0.15">
      <c r="G44578"/>
      <c r="H44578"/>
      <c r="I44578"/>
      <c r="J44578"/>
      <c r="K44578"/>
      <c r="L44578" s="172"/>
    </row>
    <row r="44579" spans="7:12" x14ac:dyDescent="0.15">
      <c r="G44579"/>
      <c r="H44579"/>
      <c r="I44579"/>
      <c r="J44579"/>
      <c r="K44579"/>
      <c r="L44579" s="172"/>
    </row>
    <row r="44580" spans="7:12" x14ac:dyDescent="0.15">
      <c r="G44580"/>
      <c r="H44580"/>
      <c r="I44580"/>
      <c r="J44580"/>
      <c r="K44580"/>
      <c r="L44580" s="172"/>
    </row>
    <row r="44581" spans="7:12" x14ac:dyDescent="0.15">
      <c r="G44581"/>
      <c r="H44581"/>
      <c r="I44581"/>
      <c r="J44581"/>
      <c r="K44581"/>
      <c r="L44581" s="172"/>
    </row>
    <row r="44582" spans="7:12" x14ac:dyDescent="0.15">
      <c r="G44582"/>
      <c r="H44582"/>
      <c r="I44582"/>
      <c r="J44582"/>
      <c r="K44582"/>
      <c r="L44582" s="172"/>
    </row>
    <row r="44583" spans="7:12" x14ac:dyDescent="0.15">
      <c r="G44583"/>
      <c r="H44583"/>
      <c r="I44583"/>
      <c r="J44583"/>
      <c r="K44583"/>
      <c r="L44583" s="172"/>
    </row>
    <row r="44584" spans="7:12" x14ac:dyDescent="0.15">
      <c r="G44584"/>
      <c r="H44584"/>
      <c r="I44584"/>
      <c r="J44584"/>
      <c r="K44584"/>
      <c r="L44584" s="172"/>
    </row>
    <row r="44585" spans="7:12" x14ac:dyDescent="0.15">
      <c r="G44585"/>
      <c r="H44585"/>
      <c r="I44585"/>
      <c r="J44585"/>
      <c r="K44585"/>
      <c r="L44585" s="172"/>
    </row>
    <row r="44586" spans="7:12" x14ac:dyDescent="0.15">
      <c r="G44586"/>
      <c r="H44586"/>
      <c r="I44586"/>
      <c r="J44586"/>
      <c r="K44586"/>
      <c r="L44586" s="172"/>
    </row>
    <row r="44587" spans="7:12" x14ac:dyDescent="0.15">
      <c r="G44587"/>
      <c r="H44587"/>
      <c r="I44587"/>
      <c r="J44587"/>
      <c r="K44587"/>
      <c r="L44587" s="172"/>
    </row>
    <row r="44588" spans="7:12" x14ac:dyDescent="0.15">
      <c r="G44588"/>
      <c r="H44588"/>
      <c r="I44588"/>
      <c r="J44588"/>
      <c r="K44588"/>
      <c r="L44588" s="172"/>
    </row>
    <row r="44589" spans="7:12" x14ac:dyDescent="0.15">
      <c r="G44589"/>
      <c r="H44589"/>
      <c r="I44589"/>
      <c r="J44589"/>
      <c r="K44589"/>
      <c r="L44589" s="172"/>
    </row>
    <row r="44590" spans="7:12" x14ac:dyDescent="0.15">
      <c r="G44590"/>
      <c r="H44590"/>
      <c r="I44590"/>
      <c r="J44590"/>
      <c r="K44590"/>
      <c r="L44590" s="172"/>
    </row>
    <row r="44591" spans="7:12" x14ac:dyDescent="0.15">
      <c r="G44591"/>
      <c r="H44591"/>
      <c r="I44591"/>
      <c r="J44591"/>
      <c r="K44591"/>
      <c r="L44591" s="172"/>
    </row>
    <row r="44592" spans="7:12" x14ac:dyDescent="0.15">
      <c r="G44592"/>
      <c r="H44592"/>
      <c r="I44592"/>
      <c r="J44592"/>
      <c r="K44592"/>
      <c r="L44592" s="172"/>
    </row>
    <row r="44593" spans="7:12" x14ac:dyDescent="0.15">
      <c r="G44593"/>
      <c r="H44593"/>
      <c r="I44593"/>
      <c r="J44593"/>
      <c r="K44593"/>
      <c r="L44593" s="172"/>
    </row>
    <row r="44594" spans="7:12" x14ac:dyDescent="0.15">
      <c r="G44594"/>
      <c r="H44594"/>
      <c r="I44594"/>
      <c r="J44594"/>
      <c r="K44594"/>
      <c r="L44594" s="172"/>
    </row>
    <row r="44595" spans="7:12" x14ac:dyDescent="0.15">
      <c r="G44595"/>
      <c r="H44595"/>
      <c r="I44595"/>
      <c r="J44595"/>
      <c r="K44595"/>
      <c r="L44595" s="172"/>
    </row>
    <row r="44596" spans="7:12" x14ac:dyDescent="0.15">
      <c r="G44596"/>
      <c r="H44596"/>
      <c r="I44596"/>
      <c r="J44596"/>
      <c r="K44596"/>
      <c r="L44596" s="172"/>
    </row>
    <row r="44597" spans="7:12" x14ac:dyDescent="0.15">
      <c r="G44597"/>
      <c r="H44597"/>
      <c r="I44597"/>
      <c r="J44597"/>
      <c r="K44597"/>
      <c r="L44597" s="172"/>
    </row>
    <row r="44598" spans="7:12" x14ac:dyDescent="0.15">
      <c r="G44598"/>
      <c r="H44598"/>
      <c r="I44598"/>
      <c r="J44598"/>
      <c r="K44598"/>
      <c r="L44598" s="172"/>
    </row>
    <row r="44599" spans="7:12" x14ac:dyDescent="0.15">
      <c r="G44599"/>
      <c r="H44599"/>
      <c r="I44599"/>
      <c r="J44599"/>
      <c r="K44599"/>
      <c r="L44599" s="172"/>
    </row>
    <row r="44600" spans="7:12" x14ac:dyDescent="0.15">
      <c r="G44600"/>
      <c r="H44600"/>
      <c r="I44600"/>
      <c r="J44600"/>
      <c r="K44600"/>
      <c r="L44600" s="172"/>
    </row>
    <row r="44601" spans="7:12" x14ac:dyDescent="0.15">
      <c r="G44601"/>
      <c r="H44601"/>
      <c r="I44601"/>
      <c r="J44601"/>
      <c r="K44601"/>
      <c r="L44601" s="172"/>
    </row>
    <row r="44602" spans="7:12" x14ac:dyDescent="0.15">
      <c r="G44602"/>
      <c r="H44602"/>
      <c r="I44602"/>
      <c r="J44602"/>
      <c r="K44602"/>
      <c r="L44602" s="172"/>
    </row>
    <row r="44603" spans="7:12" x14ac:dyDescent="0.15">
      <c r="G44603"/>
      <c r="H44603"/>
      <c r="I44603"/>
      <c r="J44603"/>
      <c r="K44603"/>
      <c r="L44603" s="172"/>
    </row>
    <row r="44604" spans="7:12" x14ac:dyDescent="0.15">
      <c r="G44604"/>
      <c r="H44604"/>
      <c r="I44604"/>
      <c r="J44604"/>
      <c r="K44604"/>
      <c r="L44604" s="172"/>
    </row>
    <row r="44605" spans="7:12" x14ac:dyDescent="0.15">
      <c r="G44605"/>
      <c r="H44605"/>
      <c r="I44605"/>
      <c r="J44605"/>
      <c r="K44605"/>
      <c r="L44605" s="172"/>
    </row>
    <row r="44606" spans="7:12" x14ac:dyDescent="0.15">
      <c r="G44606"/>
      <c r="H44606"/>
      <c r="I44606"/>
      <c r="J44606"/>
      <c r="K44606"/>
      <c r="L44606" s="172"/>
    </row>
    <row r="44607" spans="7:12" x14ac:dyDescent="0.15">
      <c r="G44607"/>
      <c r="H44607"/>
      <c r="I44607"/>
      <c r="J44607"/>
      <c r="K44607"/>
      <c r="L44607" s="172"/>
    </row>
    <row r="44608" spans="7:12" x14ac:dyDescent="0.15">
      <c r="G44608"/>
      <c r="H44608"/>
      <c r="I44608"/>
      <c r="J44608"/>
      <c r="K44608"/>
      <c r="L44608" s="172"/>
    </row>
    <row r="44609" spans="7:12" x14ac:dyDescent="0.15">
      <c r="G44609"/>
      <c r="H44609"/>
      <c r="I44609"/>
      <c r="J44609"/>
      <c r="K44609"/>
      <c r="L44609" s="172"/>
    </row>
    <row r="44610" spans="7:12" x14ac:dyDescent="0.15">
      <c r="G44610"/>
      <c r="H44610"/>
      <c r="I44610"/>
      <c r="J44610"/>
      <c r="K44610"/>
      <c r="L44610" s="172"/>
    </row>
    <row r="44611" spans="7:12" x14ac:dyDescent="0.15">
      <c r="G44611"/>
      <c r="H44611"/>
      <c r="I44611"/>
      <c r="J44611"/>
      <c r="K44611"/>
      <c r="L44611" s="172"/>
    </row>
    <row r="44612" spans="7:12" x14ac:dyDescent="0.15">
      <c r="G44612"/>
      <c r="H44612"/>
      <c r="I44612"/>
      <c r="J44612"/>
      <c r="K44612"/>
      <c r="L44612" s="172"/>
    </row>
    <row r="44613" spans="7:12" x14ac:dyDescent="0.15">
      <c r="G44613"/>
      <c r="H44613"/>
      <c r="I44613"/>
      <c r="J44613"/>
      <c r="K44613"/>
      <c r="L44613" s="172"/>
    </row>
    <row r="44614" spans="7:12" x14ac:dyDescent="0.15">
      <c r="G44614"/>
      <c r="H44614"/>
      <c r="I44614"/>
      <c r="J44614"/>
      <c r="K44614"/>
      <c r="L44614" s="172"/>
    </row>
    <row r="44615" spans="7:12" x14ac:dyDescent="0.15">
      <c r="G44615"/>
      <c r="H44615"/>
      <c r="I44615"/>
      <c r="J44615"/>
      <c r="K44615"/>
      <c r="L44615" s="172"/>
    </row>
    <row r="44616" spans="7:12" x14ac:dyDescent="0.15">
      <c r="G44616"/>
      <c r="H44616"/>
      <c r="I44616"/>
      <c r="J44616"/>
      <c r="K44616"/>
      <c r="L44616" s="172"/>
    </row>
    <row r="44617" spans="7:12" x14ac:dyDescent="0.15">
      <c r="G44617"/>
      <c r="H44617"/>
      <c r="I44617"/>
      <c r="J44617"/>
      <c r="K44617"/>
      <c r="L44617" s="172"/>
    </row>
    <row r="44618" spans="7:12" x14ac:dyDescent="0.15">
      <c r="G44618"/>
      <c r="H44618"/>
      <c r="I44618"/>
      <c r="J44618"/>
      <c r="K44618"/>
      <c r="L44618" s="172"/>
    </row>
    <row r="44619" spans="7:12" x14ac:dyDescent="0.15">
      <c r="G44619"/>
      <c r="H44619"/>
      <c r="I44619"/>
      <c r="J44619"/>
      <c r="K44619"/>
      <c r="L44619" s="172"/>
    </row>
    <row r="44620" spans="7:12" x14ac:dyDescent="0.15">
      <c r="G44620"/>
      <c r="H44620"/>
      <c r="I44620"/>
      <c r="J44620"/>
      <c r="K44620"/>
      <c r="L44620" s="172"/>
    </row>
    <row r="44621" spans="7:12" x14ac:dyDescent="0.15">
      <c r="G44621"/>
      <c r="H44621"/>
      <c r="I44621"/>
      <c r="J44621"/>
      <c r="K44621"/>
      <c r="L44621" s="172"/>
    </row>
    <row r="44622" spans="7:12" x14ac:dyDescent="0.15">
      <c r="G44622"/>
      <c r="H44622"/>
      <c r="I44622"/>
      <c r="J44622"/>
      <c r="K44622"/>
      <c r="L44622" s="172"/>
    </row>
    <row r="44623" spans="7:12" x14ac:dyDescent="0.15">
      <c r="G44623"/>
      <c r="H44623"/>
      <c r="I44623"/>
      <c r="J44623"/>
      <c r="K44623"/>
      <c r="L44623" s="172"/>
    </row>
    <row r="44624" spans="7:12" x14ac:dyDescent="0.15">
      <c r="G44624"/>
      <c r="H44624"/>
      <c r="I44624"/>
      <c r="J44624"/>
      <c r="K44624"/>
      <c r="L44624" s="172"/>
    </row>
    <row r="44625" spans="7:12" x14ac:dyDescent="0.15">
      <c r="G44625"/>
      <c r="H44625"/>
      <c r="I44625"/>
      <c r="J44625"/>
      <c r="K44625"/>
      <c r="L44625" s="172"/>
    </row>
    <row r="44626" spans="7:12" x14ac:dyDescent="0.15">
      <c r="G44626"/>
      <c r="H44626"/>
      <c r="I44626"/>
      <c r="J44626"/>
      <c r="K44626"/>
      <c r="L44626" s="172"/>
    </row>
    <row r="44627" spans="7:12" x14ac:dyDescent="0.15">
      <c r="G44627"/>
      <c r="H44627"/>
      <c r="I44627"/>
      <c r="J44627"/>
      <c r="K44627"/>
      <c r="L44627" s="172"/>
    </row>
    <row r="44628" spans="7:12" x14ac:dyDescent="0.15">
      <c r="G44628"/>
      <c r="H44628"/>
      <c r="I44628"/>
      <c r="J44628"/>
      <c r="K44628"/>
      <c r="L44628" s="172"/>
    </row>
    <row r="44629" spans="7:12" x14ac:dyDescent="0.15">
      <c r="G44629"/>
      <c r="H44629"/>
      <c r="I44629"/>
      <c r="J44629"/>
      <c r="K44629"/>
      <c r="L44629" s="172"/>
    </row>
    <row r="44630" spans="7:12" x14ac:dyDescent="0.15">
      <c r="G44630"/>
      <c r="H44630"/>
      <c r="I44630"/>
      <c r="J44630"/>
      <c r="K44630"/>
      <c r="L44630" s="172"/>
    </row>
    <row r="44631" spans="7:12" x14ac:dyDescent="0.15">
      <c r="G44631"/>
      <c r="H44631"/>
      <c r="I44631"/>
      <c r="J44631"/>
      <c r="K44631"/>
      <c r="L44631" s="172"/>
    </row>
    <row r="44632" spans="7:12" x14ac:dyDescent="0.15">
      <c r="G44632"/>
      <c r="H44632"/>
      <c r="I44632"/>
      <c r="J44632"/>
      <c r="K44632"/>
      <c r="L44632" s="172"/>
    </row>
    <row r="44633" spans="7:12" x14ac:dyDescent="0.15">
      <c r="G44633"/>
      <c r="H44633"/>
      <c r="I44633"/>
      <c r="J44633"/>
      <c r="K44633"/>
      <c r="L44633" s="172"/>
    </row>
    <row r="44634" spans="7:12" x14ac:dyDescent="0.15">
      <c r="G44634"/>
      <c r="H44634"/>
      <c r="I44634"/>
      <c r="J44634"/>
      <c r="K44634"/>
      <c r="L44634" s="172"/>
    </row>
    <row r="44635" spans="7:12" x14ac:dyDescent="0.15">
      <c r="G44635"/>
      <c r="H44635"/>
      <c r="I44635"/>
      <c r="J44635"/>
      <c r="K44635"/>
      <c r="L44635" s="172"/>
    </row>
    <row r="44636" spans="7:12" x14ac:dyDescent="0.15">
      <c r="G44636"/>
      <c r="H44636"/>
      <c r="I44636"/>
      <c r="J44636"/>
      <c r="K44636"/>
      <c r="L44636" s="172"/>
    </row>
    <row r="44637" spans="7:12" x14ac:dyDescent="0.15">
      <c r="G44637"/>
      <c r="H44637"/>
      <c r="I44637"/>
      <c r="J44637"/>
      <c r="K44637"/>
      <c r="L44637" s="172"/>
    </row>
    <row r="44638" spans="7:12" x14ac:dyDescent="0.15">
      <c r="G44638"/>
      <c r="H44638"/>
      <c r="I44638"/>
      <c r="J44638"/>
      <c r="K44638"/>
      <c r="L44638" s="172"/>
    </row>
    <row r="44639" spans="7:12" x14ac:dyDescent="0.15">
      <c r="G44639"/>
      <c r="H44639"/>
      <c r="I44639"/>
      <c r="J44639"/>
      <c r="K44639"/>
      <c r="L44639" s="172"/>
    </row>
    <row r="44640" spans="7:12" x14ac:dyDescent="0.15">
      <c r="G44640"/>
      <c r="H44640"/>
      <c r="I44640"/>
      <c r="J44640"/>
      <c r="K44640"/>
      <c r="L44640" s="172"/>
    </row>
    <row r="44641" spans="7:12" x14ac:dyDescent="0.15">
      <c r="G44641"/>
      <c r="H44641"/>
      <c r="I44641"/>
      <c r="J44641"/>
      <c r="K44641"/>
      <c r="L44641" s="172"/>
    </row>
    <row r="44642" spans="7:12" x14ac:dyDescent="0.15">
      <c r="G44642"/>
      <c r="H44642"/>
      <c r="I44642"/>
      <c r="J44642"/>
      <c r="K44642"/>
      <c r="L44642" s="172"/>
    </row>
    <row r="44643" spans="7:12" x14ac:dyDescent="0.15">
      <c r="G44643"/>
      <c r="H44643"/>
      <c r="I44643"/>
      <c r="J44643"/>
      <c r="K44643"/>
      <c r="L44643" s="172"/>
    </row>
    <row r="44644" spans="7:12" x14ac:dyDescent="0.15">
      <c r="G44644"/>
      <c r="H44644"/>
      <c r="I44644"/>
      <c r="J44644"/>
      <c r="K44644"/>
      <c r="L44644" s="172"/>
    </row>
    <row r="44645" spans="7:12" x14ac:dyDescent="0.15">
      <c r="G44645"/>
      <c r="H44645"/>
      <c r="I44645"/>
      <c r="J44645"/>
      <c r="K44645"/>
      <c r="L44645" s="172"/>
    </row>
    <row r="44646" spans="7:12" x14ac:dyDescent="0.15">
      <c r="G44646"/>
      <c r="H44646"/>
      <c r="I44646"/>
      <c r="J44646"/>
      <c r="K44646"/>
      <c r="L44646" s="172"/>
    </row>
    <row r="44647" spans="7:12" x14ac:dyDescent="0.15">
      <c r="G44647"/>
      <c r="H44647"/>
      <c r="I44647"/>
      <c r="J44647"/>
      <c r="K44647"/>
      <c r="L44647" s="172"/>
    </row>
    <row r="44648" spans="7:12" x14ac:dyDescent="0.15">
      <c r="G44648"/>
      <c r="H44648"/>
      <c r="I44648"/>
      <c r="J44648"/>
      <c r="K44648"/>
      <c r="L44648" s="172"/>
    </row>
    <row r="44649" spans="7:12" x14ac:dyDescent="0.15">
      <c r="G44649"/>
      <c r="H44649"/>
      <c r="I44649"/>
      <c r="J44649"/>
      <c r="K44649"/>
      <c r="L44649" s="172"/>
    </row>
    <row r="44650" spans="7:12" x14ac:dyDescent="0.15">
      <c r="G44650"/>
      <c r="H44650"/>
      <c r="I44650"/>
      <c r="J44650"/>
      <c r="K44650"/>
      <c r="L44650" s="172"/>
    </row>
    <row r="44651" spans="7:12" x14ac:dyDescent="0.15">
      <c r="G44651"/>
      <c r="H44651"/>
      <c r="I44651"/>
      <c r="J44651"/>
      <c r="K44651"/>
      <c r="L44651" s="172"/>
    </row>
    <row r="44652" spans="7:12" x14ac:dyDescent="0.15">
      <c r="G44652"/>
      <c r="H44652"/>
      <c r="I44652"/>
      <c r="J44652"/>
      <c r="K44652"/>
      <c r="L44652" s="172"/>
    </row>
    <row r="44653" spans="7:12" x14ac:dyDescent="0.15">
      <c r="G44653"/>
      <c r="H44653"/>
      <c r="I44653"/>
      <c r="J44653"/>
      <c r="K44653"/>
      <c r="L44653" s="172"/>
    </row>
    <row r="44654" spans="7:12" x14ac:dyDescent="0.15">
      <c r="G44654"/>
      <c r="H44654"/>
      <c r="I44654"/>
      <c r="J44654"/>
      <c r="K44654"/>
      <c r="L44654" s="172"/>
    </row>
    <row r="44655" spans="7:12" x14ac:dyDescent="0.15">
      <c r="G44655"/>
      <c r="H44655"/>
      <c r="I44655"/>
      <c r="J44655"/>
      <c r="K44655"/>
      <c r="L44655" s="172"/>
    </row>
    <row r="44656" spans="7:12" x14ac:dyDescent="0.15">
      <c r="G44656"/>
      <c r="H44656"/>
      <c r="I44656"/>
      <c r="J44656"/>
      <c r="K44656"/>
      <c r="L44656" s="172"/>
    </row>
    <row r="44657" spans="7:12" x14ac:dyDescent="0.15">
      <c r="G44657"/>
      <c r="H44657"/>
      <c r="I44657"/>
      <c r="J44657"/>
      <c r="K44657"/>
      <c r="L44657" s="172"/>
    </row>
    <row r="44658" spans="7:12" x14ac:dyDescent="0.15">
      <c r="G44658"/>
      <c r="H44658"/>
      <c r="I44658"/>
      <c r="J44658"/>
      <c r="K44658"/>
      <c r="L44658" s="172"/>
    </row>
    <row r="44659" spans="7:12" x14ac:dyDescent="0.15">
      <c r="G44659"/>
      <c r="H44659"/>
      <c r="I44659"/>
      <c r="J44659"/>
      <c r="K44659"/>
      <c r="L44659" s="172"/>
    </row>
    <row r="44660" spans="7:12" x14ac:dyDescent="0.15">
      <c r="G44660"/>
      <c r="H44660"/>
      <c r="I44660"/>
      <c r="J44660"/>
      <c r="K44660"/>
      <c r="L44660" s="172"/>
    </row>
    <row r="44661" spans="7:12" x14ac:dyDescent="0.15">
      <c r="G44661"/>
      <c r="H44661"/>
      <c r="I44661"/>
      <c r="J44661"/>
      <c r="K44661"/>
      <c r="L44661" s="172"/>
    </row>
    <row r="44662" spans="7:12" x14ac:dyDescent="0.15">
      <c r="G44662"/>
      <c r="H44662"/>
      <c r="I44662"/>
      <c r="J44662"/>
      <c r="K44662"/>
      <c r="L44662" s="172"/>
    </row>
    <row r="44663" spans="7:12" x14ac:dyDescent="0.15">
      <c r="G44663"/>
      <c r="H44663"/>
      <c r="I44663"/>
      <c r="J44663"/>
      <c r="K44663"/>
      <c r="L44663" s="172"/>
    </row>
    <row r="44664" spans="7:12" x14ac:dyDescent="0.15">
      <c r="G44664"/>
      <c r="H44664"/>
      <c r="I44664"/>
      <c r="J44664"/>
      <c r="K44664"/>
      <c r="L44664" s="172"/>
    </row>
    <row r="44665" spans="7:12" x14ac:dyDescent="0.15">
      <c r="G44665"/>
      <c r="H44665"/>
      <c r="I44665"/>
      <c r="J44665"/>
      <c r="K44665"/>
      <c r="L44665" s="172"/>
    </row>
    <row r="44666" spans="7:12" x14ac:dyDescent="0.15">
      <c r="G44666"/>
      <c r="H44666"/>
      <c r="I44666"/>
      <c r="J44666"/>
      <c r="K44666"/>
      <c r="L44666" s="172"/>
    </row>
    <row r="44667" spans="7:12" x14ac:dyDescent="0.15">
      <c r="G44667"/>
      <c r="H44667"/>
      <c r="I44667"/>
      <c r="J44667"/>
      <c r="K44667"/>
      <c r="L44667" s="172"/>
    </row>
    <row r="44668" spans="7:12" x14ac:dyDescent="0.15">
      <c r="G44668"/>
      <c r="H44668"/>
      <c r="I44668"/>
      <c r="J44668"/>
      <c r="K44668"/>
      <c r="L44668" s="172"/>
    </row>
    <row r="44669" spans="7:12" x14ac:dyDescent="0.15">
      <c r="G44669"/>
      <c r="H44669"/>
      <c r="I44669"/>
      <c r="J44669"/>
      <c r="K44669"/>
      <c r="L44669" s="172"/>
    </row>
    <row r="44670" spans="7:12" x14ac:dyDescent="0.15">
      <c r="G44670"/>
      <c r="H44670"/>
      <c r="I44670"/>
      <c r="J44670"/>
      <c r="K44670"/>
      <c r="L44670" s="172"/>
    </row>
    <row r="44671" spans="7:12" x14ac:dyDescent="0.15">
      <c r="G44671"/>
      <c r="H44671"/>
      <c r="I44671"/>
      <c r="J44671"/>
      <c r="K44671"/>
      <c r="L44671" s="172"/>
    </row>
    <row r="44672" spans="7:12" x14ac:dyDescent="0.15">
      <c r="G44672"/>
      <c r="H44672"/>
      <c r="I44672"/>
      <c r="J44672"/>
      <c r="K44672"/>
      <c r="L44672" s="172"/>
    </row>
    <row r="44673" spans="7:12" x14ac:dyDescent="0.15">
      <c r="G44673"/>
      <c r="H44673"/>
      <c r="I44673"/>
      <c r="J44673"/>
      <c r="K44673"/>
      <c r="L44673" s="172"/>
    </row>
    <row r="44674" spans="7:12" x14ac:dyDescent="0.15">
      <c r="G44674"/>
      <c r="H44674"/>
      <c r="I44674"/>
      <c r="J44674"/>
      <c r="K44674"/>
      <c r="L44674" s="172"/>
    </row>
    <row r="44675" spans="7:12" x14ac:dyDescent="0.15">
      <c r="G44675"/>
      <c r="H44675"/>
      <c r="I44675"/>
      <c r="J44675"/>
      <c r="K44675"/>
      <c r="L44675" s="172"/>
    </row>
    <row r="44676" spans="7:12" x14ac:dyDescent="0.15">
      <c r="G44676"/>
      <c r="H44676"/>
      <c r="I44676"/>
      <c r="J44676"/>
      <c r="K44676"/>
      <c r="L44676" s="172"/>
    </row>
    <row r="44677" spans="7:12" x14ac:dyDescent="0.15">
      <c r="G44677"/>
      <c r="H44677"/>
      <c r="I44677"/>
      <c r="J44677"/>
      <c r="K44677"/>
      <c r="L44677" s="172"/>
    </row>
    <row r="44678" spans="7:12" x14ac:dyDescent="0.15">
      <c r="G44678"/>
      <c r="H44678"/>
      <c r="I44678"/>
      <c r="J44678"/>
      <c r="K44678"/>
      <c r="L44678" s="172"/>
    </row>
    <row r="44679" spans="7:12" x14ac:dyDescent="0.15">
      <c r="G44679"/>
      <c r="H44679"/>
      <c r="I44679"/>
      <c r="J44679"/>
      <c r="K44679"/>
      <c r="L44679" s="172"/>
    </row>
    <row r="44680" spans="7:12" x14ac:dyDescent="0.15">
      <c r="G44680"/>
      <c r="H44680"/>
      <c r="I44680"/>
      <c r="J44680"/>
      <c r="K44680"/>
      <c r="L44680" s="172"/>
    </row>
    <row r="44681" spans="7:12" x14ac:dyDescent="0.15">
      <c r="G44681"/>
      <c r="H44681"/>
      <c r="I44681"/>
      <c r="J44681"/>
      <c r="K44681"/>
      <c r="L44681" s="172"/>
    </row>
    <row r="44682" spans="7:12" x14ac:dyDescent="0.15">
      <c r="G44682"/>
      <c r="H44682"/>
      <c r="I44682"/>
      <c r="J44682"/>
      <c r="K44682"/>
      <c r="L44682" s="172"/>
    </row>
    <row r="44683" spans="7:12" x14ac:dyDescent="0.15">
      <c r="G44683"/>
      <c r="H44683"/>
      <c r="I44683"/>
      <c r="J44683"/>
      <c r="K44683"/>
      <c r="L44683" s="172"/>
    </row>
    <row r="44684" spans="7:12" x14ac:dyDescent="0.15">
      <c r="G44684"/>
      <c r="H44684"/>
      <c r="I44684"/>
      <c r="J44684"/>
      <c r="K44684"/>
      <c r="L44684" s="172"/>
    </row>
    <row r="44685" spans="7:12" x14ac:dyDescent="0.15">
      <c r="G44685"/>
      <c r="H44685"/>
      <c r="I44685"/>
      <c r="J44685"/>
      <c r="K44685"/>
      <c r="L44685" s="172"/>
    </row>
    <row r="44686" spans="7:12" x14ac:dyDescent="0.15">
      <c r="G44686"/>
      <c r="H44686"/>
      <c r="I44686"/>
      <c r="J44686"/>
      <c r="K44686"/>
      <c r="L44686" s="172"/>
    </row>
    <row r="44687" spans="7:12" x14ac:dyDescent="0.15">
      <c r="G44687"/>
      <c r="H44687"/>
      <c r="I44687"/>
      <c r="J44687"/>
      <c r="K44687"/>
      <c r="L44687" s="172"/>
    </row>
    <row r="44688" spans="7:12" x14ac:dyDescent="0.15">
      <c r="G44688"/>
      <c r="H44688"/>
      <c r="I44688"/>
      <c r="J44688"/>
      <c r="K44688"/>
      <c r="L44688" s="172"/>
    </row>
    <row r="44689" spans="7:12" x14ac:dyDescent="0.15">
      <c r="G44689"/>
      <c r="H44689"/>
      <c r="I44689"/>
      <c r="J44689"/>
      <c r="K44689"/>
      <c r="L44689" s="172"/>
    </row>
    <row r="44690" spans="7:12" x14ac:dyDescent="0.15">
      <c r="G44690"/>
      <c r="H44690"/>
      <c r="I44690"/>
      <c r="J44690"/>
      <c r="K44690"/>
      <c r="L44690" s="172"/>
    </row>
    <row r="44691" spans="7:12" x14ac:dyDescent="0.15">
      <c r="G44691"/>
      <c r="H44691"/>
      <c r="I44691"/>
      <c r="J44691"/>
      <c r="K44691"/>
      <c r="L44691" s="172"/>
    </row>
    <row r="44692" spans="7:12" x14ac:dyDescent="0.15">
      <c r="G44692"/>
      <c r="H44692"/>
      <c r="I44692"/>
      <c r="J44692"/>
      <c r="K44692"/>
      <c r="L44692" s="172"/>
    </row>
    <row r="44693" spans="7:12" x14ac:dyDescent="0.15">
      <c r="G44693"/>
      <c r="H44693"/>
      <c r="I44693"/>
      <c r="J44693"/>
      <c r="K44693"/>
      <c r="L44693" s="172"/>
    </row>
    <row r="44694" spans="7:12" x14ac:dyDescent="0.15">
      <c r="G44694"/>
      <c r="H44694"/>
      <c r="I44694"/>
      <c r="J44694"/>
      <c r="K44694"/>
      <c r="L44694" s="172"/>
    </row>
    <row r="44695" spans="7:12" x14ac:dyDescent="0.15">
      <c r="G44695"/>
      <c r="H44695"/>
      <c r="I44695"/>
      <c r="J44695"/>
      <c r="K44695"/>
      <c r="L44695" s="172"/>
    </row>
    <row r="44696" spans="7:12" x14ac:dyDescent="0.15">
      <c r="G44696"/>
      <c r="H44696"/>
      <c r="I44696"/>
      <c r="J44696"/>
      <c r="K44696"/>
      <c r="L44696" s="172"/>
    </row>
    <row r="44697" spans="7:12" x14ac:dyDescent="0.15">
      <c r="G44697"/>
      <c r="H44697"/>
      <c r="I44697"/>
      <c r="J44697"/>
      <c r="K44697"/>
      <c r="L44697" s="172"/>
    </row>
    <row r="44698" spans="7:12" x14ac:dyDescent="0.15">
      <c r="G44698"/>
      <c r="H44698"/>
      <c r="I44698"/>
      <c r="J44698"/>
      <c r="K44698"/>
      <c r="L44698" s="172"/>
    </row>
    <row r="44699" spans="7:12" x14ac:dyDescent="0.15">
      <c r="G44699"/>
      <c r="H44699"/>
      <c r="I44699"/>
      <c r="J44699"/>
      <c r="K44699"/>
      <c r="L44699" s="172"/>
    </row>
    <row r="44700" spans="7:12" x14ac:dyDescent="0.15">
      <c r="G44700"/>
      <c r="H44700"/>
      <c r="I44700"/>
      <c r="J44700"/>
      <c r="K44700"/>
      <c r="L44700" s="172"/>
    </row>
    <row r="44701" spans="7:12" x14ac:dyDescent="0.15">
      <c r="G44701"/>
      <c r="H44701"/>
      <c r="I44701"/>
      <c r="J44701"/>
      <c r="K44701"/>
      <c r="L44701" s="172"/>
    </row>
    <row r="44702" spans="7:12" x14ac:dyDescent="0.15">
      <c r="G44702"/>
      <c r="H44702"/>
      <c r="I44702"/>
      <c r="J44702"/>
      <c r="K44702"/>
      <c r="L44702" s="172"/>
    </row>
    <row r="44703" spans="7:12" x14ac:dyDescent="0.15">
      <c r="G44703"/>
      <c r="H44703"/>
      <c r="I44703"/>
      <c r="J44703"/>
      <c r="K44703"/>
      <c r="L44703" s="172"/>
    </row>
    <row r="44704" spans="7:12" x14ac:dyDescent="0.15">
      <c r="G44704"/>
      <c r="H44704"/>
      <c r="I44704"/>
      <c r="J44704"/>
      <c r="K44704"/>
      <c r="L44704" s="172"/>
    </row>
    <row r="44705" spans="7:12" x14ac:dyDescent="0.15">
      <c r="G44705"/>
      <c r="H44705"/>
      <c r="I44705"/>
      <c r="J44705"/>
      <c r="K44705"/>
      <c r="L44705" s="172"/>
    </row>
    <row r="44706" spans="7:12" x14ac:dyDescent="0.15">
      <c r="G44706"/>
      <c r="H44706"/>
      <c r="I44706"/>
      <c r="J44706"/>
      <c r="K44706"/>
      <c r="L44706" s="172"/>
    </row>
    <row r="44707" spans="7:12" x14ac:dyDescent="0.15">
      <c r="G44707"/>
      <c r="H44707"/>
      <c r="I44707"/>
      <c r="J44707"/>
      <c r="K44707"/>
      <c r="L44707" s="172"/>
    </row>
    <row r="44708" spans="7:12" x14ac:dyDescent="0.15">
      <c r="G44708"/>
      <c r="H44708"/>
      <c r="I44708"/>
      <c r="J44708"/>
      <c r="K44708"/>
      <c r="L44708" s="172"/>
    </row>
    <row r="44709" spans="7:12" x14ac:dyDescent="0.15">
      <c r="G44709"/>
      <c r="H44709"/>
      <c r="I44709"/>
      <c r="J44709"/>
      <c r="K44709"/>
      <c r="L44709" s="172"/>
    </row>
    <row r="44710" spans="7:12" x14ac:dyDescent="0.15">
      <c r="G44710"/>
      <c r="H44710"/>
      <c r="I44710"/>
      <c r="J44710"/>
      <c r="K44710"/>
      <c r="L44710" s="172"/>
    </row>
    <row r="44711" spans="7:12" x14ac:dyDescent="0.15">
      <c r="G44711"/>
      <c r="H44711"/>
      <c r="I44711"/>
      <c r="J44711"/>
      <c r="K44711"/>
      <c r="L44711" s="172"/>
    </row>
    <row r="44712" spans="7:12" x14ac:dyDescent="0.15">
      <c r="G44712"/>
      <c r="H44712"/>
      <c r="I44712"/>
      <c r="J44712"/>
      <c r="K44712"/>
      <c r="L44712" s="172"/>
    </row>
    <row r="44713" spans="7:12" x14ac:dyDescent="0.15">
      <c r="G44713"/>
      <c r="H44713"/>
      <c r="I44713"/>
      <c r="J44713"/>
      <c r="K44713"/>
      <c r="L44713" s="172"/>
    </row>
    <row r="44714" spans="7:12" x14ac:dyDescent="0.15">
      <c r="G44714"/>
      <c r="H44714"/>
      <c r="I44714"/>
      <c r="J44714"/>
      <c r="K44714"/>
      <c r="L44714" s="172"/>
    </row>
    <row r="44715" spans="7:12" x14ac:dyDescent="0.15">
      <c r="G44715"/>
      <c r="H44715"/>
      <c r="I44715"/>
      <c r="J44715"/>
      <c r="K44715"/>
      <c r="L44715" s="172"/>
    </row>
    <row r="44716" spans="7:12" x14ac:dyDescent="0.15">
      <c r="G44716"/>
      <c r="H44716"/>
      <c r="I44716"/>
      <c r="J44716"/>
      <c r="K44716"/>
      <c r="L44716" s="172"/>
    </row>
    <row r="44717" spans="7:12" x14ac:dyDescent="0.15">
      <c r="G44717"/>
      <c r="H44717"/>
      <c r="I44717"/>
      <c r="J44717"/>
      <c r="K44717"/>
      <c r="L44717" s="172"/>
    </row>
    <row r="44718" spans="7:12" x14ac:dyDescent="0.15">
      <c r="G44718"/>
      <c r="H44718"/>
      <c r="I44718"/>
      <c r="J44718"/>
      <c r="K44718"/>
      <c r="L44718" s="172"/>
    </row>
    <row r="44719" spans="7:12" x14ac:dyDescent="0.15">
      <c r="G44719"/>
      <c r="H44719"/>
      <c r="I44719"/>
      <c r="J44719"/>
      <c r="K44719"/>
      <c r="L44719" s="172"/>
    </row>
    <row r="44720" spans="7:12" x14ac:dyDescent="0.15">
      <c r="G44720"/>
      <c r="H44720"/>
      <c r="I44720"/>
      <c r="J44720"/>
      <c r="K44720"/>
      <c r="L44720" s="172"/>
    </row>
    <row r="44721" spans="7:12" x14ac:dyDescent="0.15">
      <c r="G44721"/>
      <c r="H44721"/>
      <c r="I44721"/>
      <c r="J44721"/>
      <c r="K44721"/>
      <c r="L44721" s="172"/>
    </row>
    <row r="44722" spans="7:12" x14ac:dyDescent="0.15">
      <c r="G44722"/>
      <c r="H44722"/>
      <c r="I44722"/>
      <c r="J44722"/>
      <c r="K44722"/>
      <c r="L44722" s="172"/>
    </row>
    <row r="44723" spans="7:12" x14ac:dyDescent="0.15">
      <c r="G44723"/>
      <c r="H44723"/>
      <c r="I44723"/>
      <c r="J44723"/>
      <c r="K44723"/>
      <c r="L44723" s="172"/>
    </row>
    <row r="44724" spans="7:12" x14ac:dyDescent="0.15">
      <c r="G44724"/>
      <c r="H44724"/>
      <c r="I44724"/>
      <c r="J44724"/>
      <c r="K44724"/>
      <c r="L44724" s="172"/>
    </row>
    <row r="44725" spans="7:12" x14ac:dyDescent="0.15">
      <c r="G44725"/>
      <c r="H44725"/>
      <c r="I44725"/>
      <c r="J44725"/>
      <c r="K44725"/>
      <c r="L44725" s="172"/>
    </row>
    <row r="44726" spans="7:12" x14ac:dyDescent="0.15">
      <c r="G44726"/>
      <c r="H44726"/>
      <c r="I44726"/>
      <c r="J44726"/>
      <c r="K44726"/>
      <c r="L44726" s="172"/>
    </row>
    <row r="44727" spans="7:12" x14ac:dyDescent="0.15">
      <c r="G44727"/>
      <c r="H44727"/>
      <c r="I44727"/>
      <c r="J44727"/>
      <c r="K44727"/>
      <c r="L44727" s="172"/>
    </row>
    <row r="44728" spans="7:12" x14ac:dyDescent="0.15">
      <c r="G44728"/>
      <c r="H44728"/>
      <c r="I44728"/>
      <c r="J44728"/>
      <c r="K44728"/>
      <c r="L44728" s="172"/>
    </row>
    <row r="44729" spans="7:12" x14ac:dyDescent="0.15">
      <c r="G44729"/>
      <c r="H44729"/>
      <c r="I44729"/>
      <c r="J44729"/>
      <c r="K44729"/>
      <c r="L44729" s="172"/>
    </row>
    <row r="44730" spans="7:12" x14ac:dyDescent="0.15">
      <c r="G44730"/>
      <c r="H44730"/>
      <c r="I44730"/>
      <c r="J44730"/>
      <c r="K44730"/>
      <c r="L44730" s="172"/>
    </row>
    <row r="44731" spans="7:12" x14ac:dyDescent="0.15">
      <c r="G44731"/>
      <c r="H44731"/>
      <c r="I44731"/>
      <c r="J44731"/>
      <c r="K44731"/>
      <c r="L44731" s="172"/>
    </row>
    <row r="44732" spans="7:12" x14ac:dyDescent="0.15">
      <c r="G44732"/>
      <c r="H44732"/>
      <c r="I44732"/>
      <c r="J44732"/>
      <c r="K44732"/>
      <c r="L44732" s="172"/>
    </row>
    <row r="44733" spans="7:12" x14ac:dyDescent="0.15">
      <c r="G44733"/>
      <c r="H44733"/>
      <c r="I44733"/>
      <c r="J44733"/>
      <c r="K44733"/>
      <c r="L44733" s="172"/>
    </row>
    <row r="44734" spans="7:12" x14ac:dyDescent="0.15">
      <c r="G44734"/>
      <c r="H44734"/>
      <c r="I44734"/>
      <c r="J44734"/>
      <c r="K44734"/>
      <c r="L44734" s="172"/>
    </row>
    <row r="44735" spans="7:12" x14ac:dyDescent="0.15">
      <c r="G44735"/>
      <c r="H44735"/>
      <c r="I44735"/>
      <c r="J44735"/>
      <c r="K44735"/>
      <c r="L44735" s="172"/>
    </row>
    <row r="44736" spans="7:12" x14ac:dyDescent="0.15">
      <c r="G44736"/>
      <c r="H44736"/>
      <c r="I44736"/>
      <c r="J44736"/>
      <c r="K44736"/>
      <c r="L44736" s="172"/>
    </row>
    <row r="44737" spans="7:12" x14ac:dyDescent="0.15">
      <c r="G44737"/>
      <c r="H44737"/>
      <c r="I44737"/>
      <c r="J44737"/>
      <c r="K44737"/>
      <c r="L44737" s="172"/>
    </row>
    <row r="44738" spans="7:12" x14ac:dyDescent="0.15">
      <c r="G44738"/>
      <c r="H44738"/>
      <c r="I44738"/>
      <c r="J44738"/>
      <c r="K44738"/>
      <c r="L44738" s="172"/>
    </row>
    <row r="44739" spans="7:12" x14ac:dyDescent="0.15">
      <c r="G44739"/>
      <c r="H44739"/>
      <c r="I44739"/>
      <c r="J44739"/>
      <c r="K44739"/>
      <c r="L44739" s="172"/>
    </row>
    <row r="44740" spans="7:12" x14ac:dyDescent="0.15">
      <c r="G44740"/>
      <c r="H44740"/>
      <c r="I44740"/>
      <c r="J44740"/>
      <c r="K44740"/>
      <c r="L44740" s="172"/>
    </row>
    <row r="44741" spans="7:12" x14ac:dyDescent="0.15">
      <c r="G44741"/>
      <c r="H44741"/>
      <c r="I44741"/>
      <c r="J44741"/>
      <c r="K44741"/>
      <c r="L44741" s="172"/>
    </row>
    <row r="44742" spans="7:12" x14ac:dyDescent="0.15">
      <c r="G44742"/>
      <c r="H44742"/>
      <c r="I44742"/>
      <c r="J44742"/>
      <c r="K44742"/>
      <c r="L44742" s="172"/>
    </row>
    <row r="44743" spans="7:12" x14ac:dyDescent="0.15">
      <c r="G44743"/>
      <c r="H44743"/>
      <c r="I44743"/>
      <c r="J44743"/>
      <c r="K44743"/>
      <c r="L44743" s="172"/>
    </row>
    <row r="44744" spans="7:12" x14ac:dyDescent="0.15">
      <c r="G44744"/>
      <c r="H44744"/>
      <c r="I44744"/>
      <c r="J44744"/>
      <c r="K44744"/>
      <c r="L44744" s="172"/>
    </row>
    <row r="44745" spans="7:12" x14ac:dyDescent="0.15">
      <c r="G44745"/>
      <c r="H44745"/>
      <c r="I44745"/>
      <c r="J44745"/>
      <c r="K44745"/>
      <c r="L44745" s="172"/>
    </row>
    <row r="44746" spans="7:12" x14ac:dyDescent="0.15">
      <c r="G44746"/>
      <c r="H44746"/>
      <c r="I44746"/>
      <c r="J44746"/>
      <c r="K44746"/>
      <c r="L44746" s="172"/>
    </row>
    <row r="44747" spans="7:12" x14ac:dyDescent="0.15">
      <c r="G44747"/>
      <c r="H44747"/>
      <c r="I44747"/>
      <c r="J44747"/>
      <c r="K44747"/>
      <c r="L44747" s="172"/>
    </row>
    <row r="44748" spans="7:12" x14ac:dyDescent="0.15">
      <c r="G44748"/>
      <c r="H44748"/>
      <c r="I44748"/>
      <c r="J44748"/>
      <c r="K44748"/>
      <c r="L44748" s="172"/>
    </row>
    <row r="44749" spans="7:12" x14ac:dyDescent="0.15">
      <c r="G44749"/>
      <c r="H44749"/>
      <c r="I44749"/>
      <c r="J44749"/>
      <c r="K44749"/>
      <c r="L44749" s="172"/>
    </row>
    <row r="44750" spans="7:12" x14ac:dyDescent="0.15">
      <c r="G44750"/>
      <c r="H44750"/>
      <c r="I44750"/>
      <c r="J44750"/>
      <c r="K44750"/>
      <c r="L44750" s="172"/>
    </row>
    <row r="44751" spans="7:12" x14ac:dyDescent="0.15">
      <c r="G44751"/>
      <c r="H44751"/>
      <c r="I44751"/>
      <c r="J44751"/>
      <c r="K44751"/>
      <c r="L44751" s="172"/>
    </row>
    <row r="44752" spans="7:12" x14ac:dyDescent="0.15">
      <c r="G44752"/>
      <c r="H44752"/>
      <c r="I44752"/>
      <c r="J44752"/>
      <c r="K44752"/>
      <c r="L44752" s="172"/>
    </row>
    <row r="44753" spans="7:12" x14ac:dyDescent="0.15">
      <c r="G44753"/>
      <c r="H44753"/>
      <c r="I44753"/>
      <c r="J44753"/>
      <c r="K44753"/>
      <c r="L44753" s="172"/>
    </row>
    <row r="44754" spans="7:12" x14ac:dyDescent="0.15">
      <c r="G44754"/>
      <c r="H44754"/>
      <c r="I44754"/>
      <c r="J44754"/>
      <c r="K44754"/>
      <c r="L44754" s="172"/>
    </row>
    <row r="44755" spans="7:12" x14ac:dyDescent="0.15">
      <c r="G44755"/>
      <c r="H44755"/>
      <c r="I44755"/>
      <c r="J44755"/>
      <c r="K44755"/>
      <c r="L44755" s="172"/>
    </row>
    <row r="44756" spans="7:12" x14ac:dyDescent="0.15">
      <c r="G44756"/>
      <c r="H44756"/>
      <c r="I44756"/>
      <c r="J44756"/>
      <c r="K44756"/>
      <c r="L44756" s="172"/>
    </row>
    <row r="44757" spans="7:12" x14ac:dyDescent="0.15">
      <c r="G44757"/>
      <c r="H44757"/>
      <c r="I44757"/>
      <c r="J44757"/>
      <c r="K44757"/>
      <c r="L44757" s="172"/>
    </row>
    <row r="44758" spans="7:12" x14ac:dyDescent="0.15">
      <c r="G44758"/>
      <c r="H44758"/>
      <c r="I44758"/>
      <c r="J44758"/>
      <c r="K44758"/>
      <c r="L44758" s="172"/>
    </row>
    <row r="44759" spans="7:12" x14ac:dyDescent="0.15">
      <c r="G44759"/>
      <c r="H44759"/>
      <c r="I44759"/>
      <c r="J44759"/>
      <c r="K44759"/>
      <c r="L44759" s="172"/>
    </row>
    <row r="44760" spans="7:12" x14ac:dyDescent="0.15">
      <c r="G44760"/>
      <c r="H44760"/>
      <c r="I44760"/>
      <c r="J44760"/>
      <c r="K44760"/>
      <c r="L44760" s="172"/>
    </row>
    <row r="44761" spans="7:12" x14ac:dyDescent="0.15">
      <c r="G44761"/>
      <c r="H44761"/>
      <c r="I44761"/>
      <c r="J44761"/>
      <c r="K44761"/>
      <c r="L44761" s="172"/>
    </row>
    <row r="44762" spans="7:12" x14ac:dyDescent="0.15">
      <c r="G44762"/>
      <c r="H44762"/>
      <c r="I44762"/>
      <c r="J44762"/>
      <c r="K44762"/>
      <c r="L44762" s="172"/>
    </row>
    <row r="44763" spans="7:12" x14ac:dyDescent="0.15">
      <c r="G44763"/>
      <c r="H44763"/>
      <c r="I44763"/>
      <c r="J44763"/>
      <c r="K44763"/>
      <c r="L44763" s="172"/>
    </row>
    <row r="44764" spans="7:12" x14ac:dyDescent="0.15">
      <c r="G44764"/>
      <c r="H44764"/>
      <c r="I44764"/>
      <c r="J44764"/>
      <c r="K44764"/>
      <c r="L44764" s="172"/>
    </row>
    <row r="44765" spans="7:12" x14ac:dyDescent="0.15">
      <c r="G44765"/>
      <c r="H44765"/>
      <c r="I44765"/>
      <c r="J44765"/>
      <c r="K44765"/>
      <c r="L44765" s="172"/>
    </row>
    <row r="44766" spans="7:12" x14ac:dyDescent="0.15">
      <c r="G44766"/>
      <c r="H44766"/>
      <c r="I44766"/>
      <c r="J44766"/>
      <c r="K44766"/>
      <c r="L44766" s="172"/>
    </row>
    <row r="44767" spans="7:12" x14ac:dyDescent="0.15">
      <c r="G44767"/>
      <c r="H44767"/>
      <c r="I44767"/>
      <c r="J44767"/>
      <c r="K44767"/>
      <c r="L44767" s="172"/>
    </row>
    <row r="44768" spans="7:12" x14ac:dyDescent="0.15">
      <c r="G44768"/>
      <c r="H44768"/>
      <c r="I44768"/>
      <c r="J44768"/>
      <c r="K44768"/>
      <c r="L44768" s="172"/>
    </row>
    <row r="44769" spans="7:12" x14ac:dyDescent="0.15">
      <c r="G44769"/>
      <c r="H44769"/>
      <c r="I44769"/>
      <c r="J44769"/>
      <c r="K44769"/>
      <c r="L44769" s="172"/>
    </row>
    <row r="44770" spans="7:12" x14ac:dyDescent="0.15">
      <c r="G44770"/>
      <c r="H44770"/>
      <c r="I44770"/>
      <c r="J44770"/>
      <c r="K44770"/>
      <c r="L44770" s="172"/>
    </row>
    <row r="44771" spans="7:12" x14ac:dyDescent="0.15">
      <c r="G44771"/>
      <c r="H44771"/>
      <c r="I44771"/>
      <c r="J44771"/>
      <c r="K44771"/>
      <c r="L44771" s="172"/>
    </row>
    <row r="44772" spans="7:12" x14ac:dyDescent="0.15">
      <c r="G44772"/>
      <c r="H44772"/>
      <c r="I44772"/>
      <c r="J44772"/>
      <c r="K44772"/>
      <c r="L44772" s="172"/>
    </row>
    <row r="44773" spans="7:12" x14ac:dyDescent="0.15">
      <c r="G44773"/>
      <c r="H44773"/>
      <c r="I44773"/>
      <c r="J44773"/>
      <c r="K44773"/>
      <c r="L44773" s="172"/>
    </row>
    <row r="44774" spans="7:12" x14ac:dyDescent="0.15">
      <c r="G44774"/>
      <c r="H44774"/>
      <c r="I44774"/>
      <c r="J44774"/>
      <c r="K44774"/>
      <c r="L44774" s="172"/>
    </row>
    <row r="44775" spans="7:12" x14ac:dyDescent="0.15">
      <c r="G44775"/>
      <c r="H44775"/>
      <c r="I44775"/>
      <c r="J44775"/>
      <c r="K44775"/>
      <c r="L44775" s="172"/>
    </row>
    <row r="44776" spans="7:12" x14ac:dyDescent="0.15">
      <c r="G44776"/>
      <c r="H44776"/>
      <c r="I44776"/>
      <c r="J44776"/>
      <c r="K44776"/>
      <c r="L44776" s="172"/>
    </row>
    <row r="44777" spans="7:12" x14ac:dyDescent="0.15">
      <c r="G44777"/>
      <c r="H44777"/>
      <c r="I44777"/>
      <c r="J44777"/>
      <c r="K44777"/>
      <c r="L44777" s="172"/>
    </row>
    <row r="44778" spans="7:12" x14ac:dyDescent="0.15">
      <c r="G44778"/>
      <c r="H44778"/>
      <c r="I44778"/>
      <c r="J44778"/>
      <c r="K44778"/>
      <c r="L44778" s="172"/>
    </row>
    <row r="44779" spans="7:12" x14ac:dyDescent="0.15">
      <c r="G44779"/>
      <c r="H44779"/>
      <c r="I44779"/>
      <c r="J44779"/>
      <c r="K44779"/>
      <c r="L44779" s="172"/>
    </row>
    <row r="44780" spans="7:12" x14ac:dyDescent="0.15">
      <c r="G44780"/>
      <c r="H44780"/>
      <c r="I44780"/>
      <c r="J44780"/>
      <c r="K44780"/>
      <c r="L44780" s="172"/>
    </row>
    <row r="44781" spans="7:12" x14ac:dyDescent="0.15">
      <c r="G44781"/>
      <c r="H44781"/>
      <c r="I44781"/>
      <c r="J44781"/>
      <c r="K44781"/>
      <c r="L44781" s="172"/>
    </row>
    <row r="44782" spans="7:12" x14ac:dyDescent="0.15">
      <c r="G44782"/>
      <c r="H44782"/>
      <c r="I44782"/>
      <c r="J44782"/>
      <c r="K44782"/>
      <c r="L44782" s="172"/>
    </row>
    <row r="44783" spans="7:12" x14ac:dyDescent="0.15">
      <c r="G44783"/>
      <c r="H44783"/>
      <c r="I44783"/>
      <c r="J44783"/>
      <c r="K44783"/>
      <c r="L44783" s="172"/>
    </row>
    <row r="44784" spans="7:12" x14ac:dyDescent="0.15">
      <c r="G44784"/>
      <c r="H44784"/>
      <c r="I44784"/>
      <c r="J44784"/>
      <c r="K44784"/>
      <c r="L44784" s="172"/>
    </row>
    <row r="44785" spans="7:12" x14ac:dyDescent="0.15">
      <c r="G44785"/>
      <c r="H44785"/>
      <c r="I44785"/>
      <c r="J44785"/>
      <c r="K44785"/>
      <c r="L44785" s="172"/>
    </row>
    <row r="44786" spans="7:12" x14ac:dyDescent="0.15">
      <c r="G44786"/>
      <c r="H44786"/>
      <c r="I44786"/>
      <c r="J44786"/>
      <c r="K44786"/>
      <c r="L44786" s="172"/>
    </row>
    <row r="44787" spans="7:12" x14ac:dyDescent="0.15">
      <c r="G44787"/>
      <c r="H44787"/>
      <c r="I44787"/>
      <c r="J44787"/>
      <c r="K44787"/>
      <c r="L44787" s="172"/>
    </row>
    <row r="44788" spans="7:12" x14ac:dyDescent="0.15">
      <c r="G44788"/>
      <c r="H44788"/>
      <c r="I44788"/>
      <c r="J44788"/>
      <c r="K44788"/>
      <c r="L44788" s="172"/>
    </row>
    <row r="44789" spans="7:12" x14ac:dyDescent="0.15">
      <c r="G44789"/>
      <c r="H44789"/>
      <c r="I44789"/>
      <c r="J44789"/>
      <c r="K44789"/>
      <c r="L44789" s="172"/>
    </row>
    <row r="44790" spans="7:12" x14ac:dyDescent="0.15">
      <c r="G44790"/>
      <c r="H44790"/>
      <c r="I44790"/>
      <c r="J44790"/>
      <c r="K44790"/>
      <c r="L44790" s="172"/>
    </row>
    <row r="44791" spans="7:12" x14ac:dyDescent="0.15">
      <c r="G44791"/>
      <c r="H44791"/>
      <c r="I44791"/>
      <c r="J44791"/>
      <c r="K44791"/>
      <c r="L44791" s="172"/>
    </row>
    <row r="44792" spans="7:12" x14ac:dyDescent="0.15">
      <c r="G44792"/>
      <c r="H44792"/>
      <c r="I44792"/>
      <c r="J44792"/>
      <c r="K44792"/>
      <c r="L44792" s="172"/>
    </row>
    <row r="44793" spans="7:12" x14ac:dyDescent="0.15">
      <c r="G44793"/>
      <c r="H44793"/>
      <c r="I44793"/>
      <c r="J44793"/>
      <c r="K44793"/>
      <c r="L44793" s="172"/>
    </row>
    <row r="44794" spans="7:12" x14ac:dyDescent="0.15">
      <c r="G44794"/>
      <c r="H44794"/>
      <c r="I44794"/>
      <c r="J44794"/>
      <c r="K44794"/>
      <c r="L44794" s="172"/>
    </row>
    <row r="44795" spans="7:12" x14ac:dyDescent="0.15">
      <c r="G44795"/>
      <c r="H44795"/>
      <c r="I44795"/>
      <c r="J44795"/>
      <c r="K44795"/>
      <c r="L44795" s="172"/>
    </row>
    <row r="44796" spans="7:12" x14ac:dyDescent="0.15">
      <c r="G44796"/>
      <c r="H44796"/>
      <c r="I44796"/>
      <c r="J44796"/>
      <c r="K44796"/>
      <c r="L44796" s="172"/>
    </row>
    <row r="44797" spans="7:12" x14ac:dyDescent="0.15">
      <c r="G44797"/>
      <c r="H44797"/>
      <c r="I44797"/>
      <c r="J44797"/>
      <c r="K44797"/>
      <c r="L44797" s="172"/>
    </row>
    <row r="44798" spans="7:12" x14ac:dyDescent="0.15">
      <c r="G44798"/>
      <c r="H44798"/>
      <c r="I44798"/>
      <c r="J44798"/>
      <c r="K44798"/>
      <c r="L44798" s="172"/>
    </row>
    <row r="44799" spans="7:12" x14ac:dyDescent="0.15">
      <c r="G44799"/>
      <c r="H44799"/>
      <c r="I44799"/>
      <c r="J44799"/>
      <c r="K44799"/>
      <c r="L44799" s="172"/>
    </row>
    <row r="44800" spans="7:12" x14ac:dyDescent="0.15">
      <c r="G44800"/>
      <c r="H44800"/>
      <c r="I44800"/>
      <c r="J44800"/>
      <c r="K44800"/>
      <c r="L44800" s="172"/>
    </row>
    <row r="44801" spans="7:12" x14ac:dyDescent="0.15">
      <c r="G44801"/>
      <c r="H44801"/>
      <c r="I44801"/>
      <c r="J44801"/>
      <c r="K44801"/>
      <c r="L44801" s="172"/>
    </row>
    <row r="44802" spans="7:12" x14ac:dyDescent="0.15">
      <c r="G44802"/>
      <c r="H44802"/>
      <c r="I44802"/>
      <c r="J44802"/>
      <c r="K44802"/>
      <c r="L44802" s="172"/>
    </row>
    <row r="44803" spans="7:12" x14ac:dyDescent="0.15">
      <c r="G44803"/>
      <c r="H44803"/>
      <c r="I44803"/>
      <c r="J44803"/>
      <c r="K44803"/>
      <c r="L44803" s="172"/>
    </row>
    <row r="44804" spans="7:12" x14ac:dyDescent="0.15">
      <c r="G44804"/>
      <c r="H44804"/>
      <c r="I44804"/>
      <c r="J44804"/>
      <c r="K44804"/>
      <c r="L44804" s="172"/>
    </row>
    <row r="44805" spans="7:12" x14ac:dyDescent="0.15">
      <c r="G44805"/>
      <c r="H44805"/>
      <c r="I44805"/>
      <c r="J44805"/>
      <c r="K44805"/>
      <c r="L44805" s="172"/>
    </row>
    <row r="44806" spans="7:12" x14ac:dyDescent="0.15">
      <c r="G44806"/>
      <c r="H44806"/>
      <c r="I44806"/>
      <c r="J44806"/>
      <c r="K44806"/>
      <c r="L44806" s="172"/>
    </row>
    <row r="44807" spans="7:12" x14ac:dyDescent="0.15">
      <c r="G44807"/>
      <c r="H44807"/>
      <c r="I44807"/>
      <c r="J44807"/>
      <c r="K44807"/>
      <c r="L44807" s="172"/>
    </row>
    <row r="44808" spans="7:12" x14ac:dyDescent="0.15">
      <c r="G44808"/>
      <c r="H44808"/>
      <c r="I44808"/>
      <c r="J44808"/>
      <c r="K44808"/>
      <c r="L44808" s="172"/>
    </row>
    <row r="44809" spans="7:12" x14ac:dyDescent="0.15">
      <c r="G44809"/>
      <c r="H44809"/>
      <c r="I44809"/>
      <c r="J44809"/>
      <c r="K44809"/>
      <c r="L44809" s="172"/>
    </row>
    <row r="44810" spans="7:12" x14ac:dyDescent="0.15">
      <c r="G44810"/>
      <c r="H44810"/>
      <c r="I44810"/>
      <c r="J44810"/>
      <c r="K44810"/>
      <c r="L44810" s="172"/>
    </row>
    <row r="44811" spans="7:12" x14ac:dyDescent="0.15">
      <c r="G44811"/>
      <c r="H44811"/>
      <c r="I44811"/>
      <c r="J44811"/>
      <c r="K44811"/>
      <c r="L44811" s="172"/>
    </row>
    <row r="44812" spans="7:12" x14ac:dyDescent="0.15">
      <c r="G44812"/>
      <c r="H44812"/>
      <c r="I44812"/>
      <c r="J44812"/>
      <c r="K44812"/>
      <c r="L44812" s="172"/>
    </row>
    <row r="44813" spans="7:12" x14ac:dyDescent="0.15">
      <c r="G44813"/>
      <c r="H44813"/>
      <c r="I44813"/>
      <c r="J44813"/>
      <c r="K44813"/>
      <c r="L44813" s="172"/>
    </row>
    <row r="44814" spans="7:12" x14ac:dyDescent="0.15">
      <c r="G44814"/>
      <c r="H44814"/>
      <c r="I44814"/>
      <c r="J44814"/>
      <c r="K44814"/>
      <c r="L44814" s="172"/>
    </row>
    <row r="44815" spans="7:12" x14ac:dyDescent="0.15">
      <c r="G44815"/>
      <c r="H44815"/>
      <c r="I44815"/>
      <c r="J44815"/>
      <c r="K44815"/>
      <c r="L44815" s="172"/>
    </row>
    <row r="44816" spans="7:12" x14ac:dyDescent="0.15">
      <c r="G44816"/>
      <c r="H44816"/>
      <c r="I44816"/>
      <c r="J44816"/>
      <c r="K44816"/>
      <c r="L44816" s="172"/>
    </row>
    <row r="44817" spans="7:12" x14ac:dyDescent="0.15">
      <c r="G44817"/>
      <c r="H44817"/>
      <c r="I44817"/>
      <c r="J44817"/>
      <c r="K44817"/>
      <c r="L44817" s="172"/>
    </row>
    <row r="44818" spans="7:12" x14ac:dyDescent="0.15">
      <c r="G44818"/>
      <c r="H44818"/>
      <c r="I44818"/>
      <c r="J44818"/>
      <c r="K44818"/>
      <c r="L44818" s="172"/>
    </row>
    <row r="44819" spans="7:12" x14ac:dyDescent="0.15">
      <c r="G44819"/>
      <c r="H44819"/>
      <c r="I44819"/>
      <c r="J44819"/>
      <c r="K44819"/>
      <c r="L44819" s="172"/>
    </row>
    <row r="44820" spans="7:12" x14ac:dyDescent="0.15">
      <c r="G44820"/>
      <c r="H44820"/>
      <c r="I44820"/>
      <c r="J44820"/>
      <c r="K44820"/>
      <c r="L44820" s="172"/>
    </row>
    <row r="44821" spans="7:12" x14ac:dyDescent="0.15">
      <c r="G44821"/>
      <c r="H44821"/>
      <c r="I44821"/>
      <c r="J44821"/>
      <c r="K44821"/>
      <c r="L44821" s="172"/>
    </row>
    <row r="44822" spans="7:12" x14ac:dyDescent="0.15">
      <c r="G44822"/>
      <c r="H44822"/>
      <c r="I44822"/>
      <c r="J44822"/>
      <c r="K44822"/>
      <c r="L44822" s="172"/>
    </row>
    <row r="44823" spans="7:12" x14ac:dyDescent="0.15">
      <c r="G44823"/>
      <c r="H44823"/>
      <c r="I44823"/>
      <c r="J44823"/>
      <c r="K44823"/>
      <c r="L44823" s="172"/>
    </row>
    <row r="44824" spans="7:12" x14ac:dyDescent="0.15">
      <c r="G44824"/>
      <c r="H44824"/>
      <c r="I44824"/>
      <c r="J44824"/>
      <c r="K44824"/>
      <c r="L44824" s="172"/>
    </row>
    <row r="44825" spans="7:12" x14ac:dyDescent="0.15">
      <c r="G44825"/>
      <c r="H44825"/>
      <c r="I44825"/>
      <c r="J44825"/>
      <c r="K44825"/>
      <c r="L44825" s="172"/>
    </row>
    <row r="44826" spans="7:12" x14ac:dyDescent="0.15">
      <c r="G44826"/>
      <c r="H44826"/>
      <c r="I44826"/>
      <c r="J44826"/>
      <c r="K44826"/>
      <c r="L44826" s="172"/>
    </row>
    <row r="44827" spans="7:12" x14ac:dyDescent="0.15">
      <c r="G44827"/>
      <c r="H44827"/>
      <c r="I44827"/>
      <c r="J44827"/>
      <c r="K44827"/>
      <c r="L44827" s="172"/>
    </row>
    <row r="44828" spans="7:12" x14ac:dyDescent="0.15">
      <c r="G44828"/>
      <c r="H44828"/>
      <c r="I44828"/>
      <c r="J44828"/>
      <c r="K44828"/>
      <c r="L44828" s="172"/>
    </row>
    <row r="44829" spans="7:12" x14ac:dyDescent="0.15">
      <c r="G44829"/>
      <c r="H44829"/>
      <c r="I44829"/>
      <c r="J44829"/>
      <c r="K44829"/>
      <c r="L44829" s="172"/>
    </row>
    <row r="44830" spans="7:12" x14ac:dyDescent="0.15">
      <c r="G44830"/>
      <c r="H44830"/>
      <c r="I44830"/>
      <c r="J44830"/>
      <c r="K44830"/>
      <c r="L44830" s="172"/>
    </row>
    <row r="44831" spans="7:12" x14ac:dyDescent="0.15">
      <c r="G44831"/>
      <c r="H44831"/>
      <c r="I44831"/>
      <c r="J44831"/>
      <c r="K44831"/>
      <c r="L44831" s="172"/>
    </row>
    <row r="44832" spans="7:12" x14ac:dyDescent="0.15">
      <c r="G44832"/>
      <c r="H44832"/>
      <c r="I44832"/>
      <c r="J44832"/>
      <c r="K44832"/>
      <c r="L44832" s="172"/>
    </row>
    <row r="44833" spans="7:12" x14ac:dyDescent="0.15">
      <c r="G44833"/>
      <c r="H44833"/>
      <c r="I44833"/>
      <c r="J44833"/>
      <c r="K44833"/>
      <c r="L44833" s="172"/>
    </row>
    <row r="44834" spans="7:12" x14ac:dyDescent="0.15">
      <c r="G44834"/>
      <c r="H44834"/>
      <c r="I44834"/>
      <c r="J44834"/>
      <c r="K44834"/>
      <c r="L44834" s="172"/>
    </row>
    <row r="44835" spans="7:12" x14ac:dyDescent="0.15">
      <c r="G44835"/>
      <c r="H44835"/>
      <c r="I44835"/>
      <c r="J44835"/>
      <c r="K44835"/>
      <c r="L44835" s="172"/>
    </row>
    <row r="44836" spans="7:12" x14ac:dyDescent="0.15">
      <c r="G44836"/>
      <c r="H44836"/>
      <c r="I44836"/>
      <c r="J44836"/>
      <c r="K44836"/>
      <c r="L44836" s="172"/>
    </row>
    <row r="44837" spans="7:12" x14ac:dyDescent="0.15">
      <c r="G44837"/>
      <c r="H44837"/>
      <c r="I44837"/>
      <c r="J44837"/>
      <c r="K44837"/>
      <c r="L44837" s="172"/>
    </row>
    <row r="44838" spans="7:12" x14ac:dyDescent="0.15">
      <c r="G44838"/>
      <c r="H44838"/>
      <c r="I44838"/>
      <c r="J44838"/>
      <c r="K44838"/>
      <c r="L44838" s="172"/>
    </row>
    <row r="44839" spans="7:12" x14ac:dyDescent="0.15">
      <c r="G44839"/>
      <c r="H44839"/>
      <c r="I44839"/>
      <c r="J44839"/>
      <c r="K44839"/>
      <c r="L44839" s="172"/>
    </row>
    <row r="44840" spans="7:12" x14ac:dyDescent="0.15">
      <c r="G44840"/>
      <c r="H44840"/>
      <c r="I44840"/>
      <c r="J44840"/>
      <c r="K44840"/>
      <c r="L44840" s="172"/>
    </row>
    <row r="44841" spans="7:12" x14ac:dyDescent="0.15">
      <c r="G44841"/>
      <c r="H44841"/>
      <c r="I44841"/>
      <c r="J44841"/>
      <c r="K44841"/>
      <c r="L44841" s="172"/>
    </row>
    <row r="44842" spans="7:12" x14ac:dyDescent="0.15">
      <c r="G44842"/>
      <c r="H44842"/>
      <c r="I44842"/>
      <c r="J44842"/>
      <c r="K44842"/>
      <c r="L44842" s="172"/>
    </row>
    <row r="44843" spans="7:12" x14ac:dyDescent="0.15">
      <c r="G44843"/>
      <c r="H44843"/>
      <c r="I44843"/>
      <c r="J44843"/>
      <c r="K44843"/>
      <c r="L44843" s="172"/>
    </row>
    <row r="44844" spans="7:12" x14ac:dyDescent="0.15">
      <c r="G44844"/>
      <c r="H44844"/>
      <c r="I44844"/>
      <c r="J44844"/>
      <c r="K44844"/>
      <c r="L44844" s="172"/>
    </row>
    <row r="44845" spans="7:12" x14ac:dyDescent="0.15">
      <c r="G44845"/>
      <c r="H44845"/>
      <c r="I44845"/>
      <c r="J44845"/>
      <c r="K44845"/>
      <c r="L44845" s="172"/>
    </row>
    <row r="44846" spans="7:12" x14ac:dyDescent="0.15">
      <c r="G44846"/>
      <c r="H44846"/>
      <c r="I44846"/>
      <c r="J44846"/>
      <c r="K44846"/>
      <c r="L44846" s="172"/>
    </row>
    <row r="44847" spans="7:12" x14ac:dyDescent="0.15">
      <c r="G44847"/>
      <c r="H44847"/>
      <c r="I44847"/>
      <c r="J44847"/>
      <c r="K44847"/>
      <c r="L44847" s="172"/>
    </row>
    <row r="44848" spans="7:12" x14ac:dyDescent="0.15">
      <c r="G44848"/>
      <c r="H44848"/>
      <c r="I44848"/>
      <c r="J44848"/>
      <c r="K44848"/>
      <c r="L44848" s="172"/>
    </row>
    <row r="44849" spans="7:12" x14ac:dyDescent="0.15">
      <c r="G44849"/>
      <c r="H44849"/>
      <c r="I44849"/>
      <c r="J44849"/>
      <c r="K44849"/>
      <c r="L44849" s="172"/>
    </row>
    <row r="44850" spans="7:12" x14ac:dyDescent="0.15">
      <c r="G44850"/>
      <c r="H44850"/>
      <c r="I44850"/>
      <c r="J44850"/>
      <c r="K44850"/>
      <c r="L44850" s="172"/>
    </row>
    <row r="44851" spans="7:12" x14ac:dyDescent="0.15">
      <c r="G44851"/>
      <c r="H44851"/>
      <c r="I44851"/>
      <c r="J44851"/>
      <c r="K44851"/>
      <c r="L44851" s="172"/>
    </row>
    <row r="44852" spans="7:12" x14ac:dyDescent="0.15">
      <c r="G44852"/>
      <c r="H44852"/>
      <c r="I44852"/>
      <c r="J44852"/>
      <c r="K44852"/>
      <c r="L44852" s="172"/>
    </row>
    <row r="44853" spans="7:12" x14ac:dyDescent="0.15">
      <c r="G44853"/>
      <c r="H44853"/>
      <c r="I44853"/>
      <c r="J44853"/>
      <c r="K44853"/>
      <c r="L44853" s="172"/>
    </row>
    <row r="44854" spans="7:12" x14ac:dyDescent="0.15">
      <c r="G44854"/>
      <c r="H44854"/>
      <c r="I44854"/>
      <c r="J44854"/>
      <c r="K44854"/>
      <c r="L44854" s="172"/>
    </row>
    <row r="44855" spans="7:12" x14ac:dyDescent="0.15">
      <c r="G44855"/>
      <c r="H44855"/>
      <c r="I44855"/>
      <c r="J44855"/>
      <c r="K44855"/>
      <c r="L44855" s="172"/>
    </row>
    <row r="44856" spans="7:12" x14ac:dyDescent="0.15">
      <c r="G44856"/>
      <c r="H44856"/>
      <c r="I44856"/>
      <c r="J44856"/>
      <c r="K44856"/>
      <c r="L44856" s="172"/>
    </row>
    <row r="44857" spans="7:12" x14ac:dyDescent="0.15">
      <c r="G44857"/>
      <c r="H44857"/>
      <c r="I44857"/>
      <c r="J44857"/>
      <c r="K44857"/>
      <c r="L44857" s="172"/>
    </row>
    <row r="44858" spans="7:12" x14ac:dyDescent="0.15">
      <c r="G44858"/>
      <c r="H44858"/>
      <c r="I44858"/>
      <c r="J44858"/>
      <c r="K44858"/>
      <c r="L44858" s="172"/>
    </row>
    <row r="44859" spans="7:12" x14ac:dyDescent="0.15">
      <c r="G44859"/>
      <c r="H44859"/>
      <c r="I44859"/>
      <c r="J44859"/>
      <c r="K44859"/>
      <c r="L44859" s="172"/>
    </row>
    <row r="44860" spans="7:12" x14ac:dyDescent="0.15">
      <c r="G44860"/>
      <c r="H44860"/>
      <c r="I44860"/>
      <c r="J44860"/>
      <c r="K44860"/>
      <c r="L44860" s="172"/>
    </row>
    <row r="44861" spans="7:12" x14ac:dyDescent="0.15">
      <c r="G44861"/>
      <c r="H44861"/>
      <c r="I44861"/>
      <c r="J44861"/>
      <c r="K44861"/>
      <c r="L44861" s="172"/>
    </row>
    <row r="44862" spans="7:12" x14ac:dyDescent="0.15">
      <c r="G44862"/>
      <c r="H44862"/>
      <c r="I44862"/>
      <c r="J44862"/>
      <c r="K44862"/>
      <c r="L44862" s="172"/>
    </row>
    <row r="44863" spans="7:12" x14ac:dyDescent="0.15">
      <c r="G44863"/>
      <c r="H44863"/>
      <c r="I44863"/>
      <c r="J44863"/>
      <c r="K44863"/>
      <c r="L44863" s="172"/>
    </row>
    <row r="44864" spans="7:12" x14ac:dyDescent="0.15">
      <c r="G44864"/>
      <c r="H44864"/>
      <c r="I44864"/>
      <c r="J44864"/>
      <c r="K44864"/>
      <c r="L44864" s="172"/>
    </row>
    <row r="44865" spans="7:12" x14ac:dyDescent="0.15">
      <c r="G44865"/>
      <c r="H44865"/>
      <c r="I44865"/>
      <c r="J44865"/>
      <c r="K44865"/>
      <c r="L44865" s="172"/>
    </row>
    <row r="44866" spans="7:12" x14ac:dyDescent="0.15">
      <c r="G44866"/>
      <c r="H44866"/>
      <c r="I44866"/>
      <c r="J44866"/>
      <c r="K44866"/>
      <c r="L44866" s="172"/>
    </row>
    <row r="44867" spans="7:12" x14ac:dyDescent="0.15">
      <c r="G44867"/>
      <c r="H44867"/>
      <c r="I44867"/>
      <c r="J44867"/>
      <c r="K44867"/>
      <c r="L44867" s="172"/>
    </row>
    <row r="44868" spans="7:12" x14ac:dyDescent="0.15">
      <c r="G44868"/>
      <c r="H44868"/>
      <c r="I44868"/>
      <c r="J44868"/>
      <c r="K44868"/>
      <c r="L44868" s="172"/>
    </row>
    <row r="44869" spans="7:12" x14ac:dyDescent="0.15">
      <c r="G44869"/>
      <c r="H44869"/>
      <c r="I44869"/>
      <c r="J44869"/>
      <c r="K44869"/>
      <c r="L44869" s="172"/>
    </row>
    <row r="44870" spans="7:12" x14ac:dyDescent="0.15">
      <c r="G44870"/>
      <c r="H44870"/>
      <c r="I44870"/>
      <c r="J44870"/>
      <c r="K44870"/>
      <c r="L44870" s="172"/>
    </row>
    <row r="44871" spans="7:12" x14ac:dyDescent="0.15">
      <c r="G44871"/>
      <c r="H44871"/>
      <c r="I44871"/>
      <c r="J44871"/>
      <c r="K44871"/>
      <c r="L44871" s="172"/>
    </row>
    <row r="44872" spans="7:12" x14ac:dyDescent="0.15">
      <c r="G44872"/>
      <c r="H44872"/>
      <c r="I44872"/>
      <c r="J44872"/>
      <c r="K44872"/>
      <c r="L44872" s="172"/>
    </row>
    <row r="44873" spans="7:12" x14ac:dyDescent="0.15">
      <c r="G44873"/>
      <c r="H44873"/>
      <c r="I44873"/>
      <c r="J44873"/>
      <c r="K44873"/>
      <c r="L44873" s="172"/>
    </row>
    <row r="44874" spans="7:12" x14ac:dyDescent="0.15">
      <c r="G44874"/>
      <c r="H44874"/>
      <c r="I44874"/>
      <c r="J44874"/>
      <c r="K44874"/>
      <c r="L44874" s="172"/>
    </row>
    <row r="44875" spans="7:12" x14ac:dyDescent="0.15">
      <c r="G44875"/>
      <c r="H44875"/>
      <c r="I44875"/>
      <c r="J44875"/>
      <c r="K44875"/>
      <c r="L44875" s="172"/>
    </row>
    <row r="44876" spans="7:12" x14ac:dyDescent="0.15">
      <c r="G44876"/>
      <c r="H44876"/>
      <c r="I44876"/>
      <c r="J44876"/>
      <c r="K44876"/>
      <c r="L44876" s="172"/>
    </row>
    <row r="44877" spans="7:12" x14ac:dyDescent="0.15">
      <c r="G44877"/>
      <c r="H44877"/>
      <c r="I44877"/>
      <c r="J44877"/>
      <c r="K44877"/>
      <c r="L44877" s="172"/>
    </row>
    <row r="44878" spans="7:12" x14ac:dyDescent="0.15">
      <c r="G44878"/>
      <c r="H44878"/>
      <c r="I44878"/>
      <c r="J44878"/>
      <c r="K44878"/>
      <c r="L44878" s="172"/>
    </row>
    <row r="44879" spans="7:12" x14ac:dyDescent="0.15">
      <c r="G44879"/>
      <c r="H44879"/>
      <c r="I44879"/>
      <c r="J44879"/>
      <c r="K44879"/>
      <c r="L44879" s="172"/>
    </row>
    <row r="44880" spans="7:12" x14ac:dyDescent="0.15">
      <c r="G44880"/>
      <c r="H44880"/>
      <c r="I44880"/>
      <c r="J44880"/>
      <c r="K44880"/>
      <c r="L44880" s="172"/>
    </row>
    <row r="44881" spans="7:12" x14ac:dyDescent="0.15">
      <c r="G44881"/>
      <c r="H44881"/>
      <c r="I44881"/>
      <c r="J44881"/>
      <c r="K44881"/>
      <c r="L44881" s="172"/>
    </row>
    <row r="44882" spans="7:12" x14ac:dyDescent="0.15">
      <c r="G44882"/>
      <c r="H44882"/>
      <c r="I44882"/>
      <c r="J44882"/>
      <c r="K44882"/>
      <c r="L44882" s="172"/>
    </row>
    <row r="44883" spans="7:12" x14ac:dyDescent="0.15">
      <c r="G44883"/>
      <c r="H44883"/>
      <c r="I44883"/>
      <c r="J44883"/>
      <c r="K44883"/>
      <c r="L44883" s="172"/>
    </row>
    <row r="44884" spans="7:12" x14ac:dyDescent="0.15">
      <c r="G44884"/>
      <c r="H44884"/>
      <c r="I44884"/>
      <c r="J44884"/>
      <c r="K44884"/>
      <c r="L44884" s="172"/>
    </row>
    <row r="44885" spans="7:12" x14ac:dyDescent="0.15">
      <c r="G44885"/>
      <c r="H44885"/>
      <c r="I44885"/>
      <c r="J44885"/>
      <c r="K44885"/>
      <c r="L44885" s="172"/>
    </row>
    <row r="44886" spans="7:12" x14ac:dyDescent="0.15">
      <c r="G44886"/>
      <c r="H44886"/>
      <c r="I44886"/>
      <c r="J44886"/>
      <c r="K44886"/>
      <c r="L44886" s="172"/>
    </row>
    <row r="44887" spans="7:12" x14ac:dyDescent="0.15">
      <c r="G44887"/>
      <c r="H44887"/>
      <c r="I44887"/>
      <c r="J44887"/>
      <c r="K44887"/>
      <c r="L44887" s="172"/>
    </row>
    <row r="44888" spans="7:12" x14ac:dyDescent="0.15">
      <c r="G44888"/>
      <c r="H44888"/>
      <c r="I44888"/>
      <c r="J44888"/>
      <c r="K44888"/>
      <c r="L44888" s="172"/>
    </row>
    <row r="44889" spans="7:12" x14ac:dyDescent="0.15">
      <c r="G44889"/>
      <c r="H44889"/>
      <c r="I44889"/>
      <c r="J44889"/>
      <c r="K44889"/>
      <c r="L44889" s="172"/>
    </row>
    <row r="44890" spans="7:12" x14ac:dyDescent="0.15">
      <c r="G44890"/>
      <c r="H44890"/>
      <c r="I44890"/>
      <c r="J44890"/>
      <c r="K44890"/>
      <c r="L44890" s="172"/>
    </row>
    <row r="44891" spans="7:12" x14ac:dyDescent="0.15">
      <c r="G44891"/>
      <c r="H44891"/>
      <c r="I44891"/>
      <c r="J44891"/>
      <c r="K44891"/>
      <c r="L44891" s="172"/>
    </row>
    <row r="44892" spans="7:12" x14ac:dyDescent="0.15">
      <c r="G44892"/>
      <c r="H44892"/>
      <c r="I44892"/>
      <c r="J44892"/>
      <c r="K44892"/>
      <c r="L44892" s="172"/>
    </row>
    <row r="44893" spans="7:12" x14ac:dyDescent="0.15">
      <c r="G44893"/>
      <c r="H44893"/>
      <c r="I44893"/>
      <c r="J44893"/>
      <c r="K44893"/>
      <c r="L44893" s="172"/>
    </row>
    <row r="44894" spans="7:12" x14ac:dyDescent="0.15">
      <c r="G44894"/>
      <c r="H44894"/>
      <c r="I44894"/>
      <c r="J44894"/>
      <c r="K44894"/>
      <c r="L44894" s="172"/>
    </row>
    <row r="44895" spans="7:12" x14ac:dyDescent="0.15">
      <c r="G44895"/>
      <c r="H44895"/>
      <c r="I44895"/>
      <c r="J44895"/>
      <c r="K44895"/>
      <c r="L44895" s="172"/>
    </row>
    <row r="44896" spans="7:12" x14ac:dyDescent="0.15">
      <c r="G44896"/>
      <c r="H44896"/>
      <c r="I44896"/>
      <c r="J44896"/>
      <c r="K44896"/>
      <c r="L44896" s="172"/>
    </row>
    <row r="44897" spans="7:12" x14ac:dyDescent="0.15">
      <c r="G44897"/>
      <c r="H44897"/>
      <c r="I44897"/>
      <c r="J44897"/>
      <c r="K44897"/>
      <c r="L44897" s="172"/>
    </row>
    <row r="44898" spans="7:12" x14ac:dyDescent="0.15">
      <c r="G44898"/>
      <c r="H44898"/>
      <c r="I44898"/>
      <c r="J44898"/>
      <c r="K44898"/>
      <c r="L44898" s="172"/>
    </row>
    <row r="44899" spans="7:12" x14ac:dyDescent="0.15">
      <c r="G44899"/>
      <c r="H44899"/>
      <c r="I44899"/>
      <c r="J44899"/>
      <c r="K44899"/>
      <c r="L44899" s="172"/>
    </row>
    <row r="44900" spans="7:12" x14ac:dyDescent="0.15">
      <c r="G44900"/>
      <c r="H44900"/>
      <c r="I44900"/>
      <c r="J44900"/>
      <c r="K44900"/>
      <c r="L44900" s="172"/>
    </row>
    <row r="44901" spans="7:12" x14ac:dyDescent="0.15">
      <c r="G44901"/>
      <c r="H44901"/>
      <c r="I44901"/>
      <c r="J44901"/>
      <c r="K44901"/>
      <c r="L44901" s="172"/>
    </row>
    <row r="44902" spans="7:12" x14ac:dyDescent="0.15">
      <c r="G44902"/>
      <c r="H44902"/>
      <c r="I44902"/>
      <c r="J44902"/>
      <c r="K44902"/>
      <c r="L44902" s="172"/>
    </row>
    <row r="44903" spans="7:12" x14ac:dyDescent="0.15">
      <c r="G44903"/>
      <c r="H44903"/>
      <c r="I44903"/>
      <c r="J44903"/>
      <c r="K44903"/>
      <c r="L44903" s="172"/>
    </row>
    <row r="44904" spans="7:12" x14ac:dyDescent="0.15">
      <c r="G44904"/>
      <c r="H44904"/>
      <c r="I44904"/>
      <c r="J44904"/>
      <c r="K44904"/>
      <c r="L44904" s="172"/>
    </row>
    <row r="44905" spans="7:12" x14ac:dyDescent="0.15">
      <c r="G44905"/>
      <c r="H44905"/>
      <c r="I44905"/>
      <c r="J44905"/>
      <c r="K44905"/>
      <c r="L44905" s="172"/>
    </row>
    <row r="44906" spans="7:12" x14ac:dyDescent="0.15">
      <c r="G44906"/>
      <c r="H44906"/>
      <c r="I44906"/>
      <c r="J44906"/>
      <c r="K44906"/>
      <c r="L44906" s="172"/>
    </row>
    <row r="44907" spans="7:12" x14ac:dyDescent="0.15">
      <c r="G44907"/>
      <c r="H44907"/>
      <c r="I44907"/>
      <c r="J44907"/>
      <c r="K44907"/>
      <c r="L44907" s="172"/>
    </row>
    <row r="44908" spans="7:12" x14ac:dyDescent="0.15">
      <c r="G44908"/>
      <c r="H44908"/>
      <c r="I44908"/>
      <c r="J44908"/>
      <c r="K44908"/>
      <c r="L44908" s="172"/>
    </row>
    <row r="44909" spans="7:12" x14ac:dyDescent="0.15">
      <c r="G44909"/>
      <c r="H44909"/>
      <c r="I44909"/>
      <c r="J44909"/>
      <c r="K44909"/>
      <c r="L44909" s="172"/>
    </row>
    <row r="44910" spans="7:12" x14ac:dyDescent="0.15">
      <c r="G44910"/>
      <c r="H44910"/>
      <c r="I44910"/>
      <c r="J44910"/>
      <c r="K44910"/>
      <c r="L44910" s="172"/>
    </row>
    <row r="44911" spans="7:12" x14ac:dyDescent="0.15">
      <c r="G44911"/>
      <c r="H44911"/>
      <c r="I44911"/>
      <c r="J44911"/>
      <c r="K44911"/>
      <c r="L44911" s="172"/>
    </row>
    <row r="44912" spans="7:12" x14ac:dyDescent="0.15">
      <c r="G44912"/>
      <c r="H44912"/>
      <c r="I44912"/>
      <c r="J44912"/>
      <c r="K44912"/>
      <c r="L44912" s="172"/>
    </row>
    <row r="44913" spans="7:12" x14ac:dyDescent="0.15">
      <c r="G44913"/>
      <c r="H44913"/>
      <c r="I44913"/>
      <c r="J44913"/>
      <c r="K44913"/>
      <c r="L44913" s="172"/>
    </row>
    <row r="44914" spans="7:12" x14ac:dyDescent="0.15">
      <c r="G44914"/>
      <c r="H44914"/>
      <c r="I44914"/>
      <c r="J44914"/>
      <c r="K44914"/>
      <c r="L44914" s="172"/>
    </row>
    <row r="44915" spans="7:12" x14ac:dyDescent="0.15">
      <c r="G44915"/>
      <c r="H44915"/>
      <c r="I44915"/>
      <c r="J44915"/>
      <c r="K44915"/>
      <c r="L44915" s="172"/>
    </row>
    <row r="44916" spans="7:12" x14ac:dyDescent="0.15">
      <c r="G44916"/>
      <c r="H44916"/>
      <c r="I44916"/>
      <c r="J44916"/>
      <c r="K44916"/>
      <c r="L44916" s="172"/>
    </row>
    <row r="44917" spans="7:12" x14ac:dyDescent="0.15">
      <c r="G44917"/>
      <c r="H44917"/>
      <c r="I44917"/>
      <c r="J44917"/>
      <c r="K44917"/>
      <c r="L44917" s="172"/>
    </row>
    <row r="44918" spans="7:12" x14ac:dyDescent="0.15">
      <c r="G44918"/>
      <c r="H44918"/>
      <c r="I44918"/>
      <c r="J44918"/>
      <c r="K44918"/>
      <c r="L44918" s="172"/>
    </row>
    <row r="44919" spans="7:12" x14ac:dyDescent="0.15">
      <c r="G44919"/>
      <c r="H44919"/>
      <c r="I44919"/>
      <c r="J44919"/>
      <c r="K44919"/>
      <c r="L44919" s="172"/>
    </row>
    <row r="44920" spans="7:12" x14ac:dyDescent="0.15">
      <c r="G44920"/>
      <c r="H44920"/>
      <c r="I44920"/>
      <c r="J44920"/>
      <c r="K44920"/>
      <c r="L44920" s="172"/>
    </row>
    <row r="44921" spans="7:12" x14ac:dyDescent="0.15">
      <c r="G44921"/>
      <c r="H44921"/>
      <c r="I44921"/>
      <c r="J44921"/>
      <c r="K44921"/>
      <c r="L44921" s="172"/>
    </row>
    <row r="44922" spans="7:12" x14ac:dyDescent="0.15">
      <c r="G44922"/>
      <c r="H44922"/>
      <c r="I44922"/>
      <c r="J44922"/>
      <c r="K44922"/>
      <c r="L44922" s="172"/>
    </row>
    <row r="44923" spans="7:12" x14ac:dyDescent="0.15">
      <c r="G44923"/>
      <c r="H44923"/>
      <c r="I44923"/>
      <c r="J44923"/>
      <c r="K44923"/>
      <c r="L44923" s="172"/>
    </row>
    <row r="44924" spans="7:12" x14ac:dyDescent="0.15">
      <c r="G44924"/>
      <c r="H44924"/>
      <c r="I44924"/>
      <c r="J44924"/>
      <c r="K44924"/>
      <c r="L44924" s="172"/>
    </row>
    <row r="44925" spans="7:12" x14ac:dyDescent="0.15">
      <c r="G44925"/>
      <c r="H44925"/>
      <c r="I44925"/>
      <c r="J44925"/>
      <c r="K44925"/>
      <c r="L44925" s="172"/>
    </row>
    <row r="44926" spans="7:12" x14ac:dyDescent="0.15">
      <c r="G44926"/>
      <c r="H44926"/>
      <c r="I44926"/>
      <c r="J44926"/>
      <c r="K44926"/>
      <c r="L44926" s="172"/>
    </row>
    <row r="44927" spans="7:12" x14ac:dyDescent="0.15">
      <c r="G44927"/>
      <c r="H44927"/>
      <c r="I44927"/>
      <c r="J44927"/>
      <c r="K44927"/>
      <c r="L44927" s="172"/>
    </row>
    <row r="44928" spans="7:12" x14ac:dyDescent="0.15">
      <c r="G44928"/>
      <c r="H44928"/>
      <c r="I44928"/>
      <c r="J44928"/>
      <c r="K44928"/>
      <c r="L44928" s="172"/>
    </row>
    <row r="44929" spans="7:12" x14ac:dyDescent="0.15">
      <c r="G44929"/>
      <c r="H44929"/>
      <c r="I44929"/>
      <c r="J44929"/>
      <c r="K44929"/>
      <c r="L44929" s="172"/>
    </row>
    <row r="44930" spans="7:12" x14ac:dyDescent="0.15">
      <c r="G44930"/>
      <c r="H44930"/>
      <c r="I44930"/>
      <c r="J44930"/>
      <c r="K44930"/>
      <c r="L44930" s="172"/>
    </row>
    <row r="44931" spans="7:12" x14ac:dyDescent="0.15">
      <c r="G44931"/>
      <c r="H44931"/>
      <c r="I44931"/>
      <c r="J44931"/>
      <c r="K44931"/>
      <c r="L44931" s="172"/>
    </row>
    <row r="44932" spans="7:12" x14ac:dyDescent="0.15">
      <c r="G44932"/>
      <c r="H44932"/>
      <c r="I44932"/>
      <c r="J44932"/>
      <c r="K44932"/>
      <c r="L44932" s="172"/>
    </row>
    <row r="44933" spans="7:12" x14ac:dyDescent="0.15">
      <c r="G44933"/>
      <c r="H44933"/>
      <c r="I44933"/>
      <c r="J44933"/>
      <c r="K44933"/>
      <c r="L44933" s="172"/>
    </row>
    <row r="44934" spans="7:12" x14ac:dyDescent="0.15">
      <c r="G44934"/>
      <c r="H44934"/>
      <c r="I44934"/>
      <c r="J44934"/>
      <c r="K44934"/>
      <c r="L44934" s="172"/>
    </row>
    <row r="44935" spans="7:12" x14ac:dyDescent="0.15">
      <c r="G44935"/>
      <c r="H44935"/>
      <c r="I44935"/>
      <c r="J44935"/>
      <c r="K44935"/>
      <c r="L44935" s="172"/>
    </row>
    <row r="44936" spans="7:12" x14ac:dyDescent="0.15">
      <c r="G44936"/>
      <c r="H44936"/>
      <c r="I44936"/>
      <c r="J44936"/>
      <c r="K44936"/>
      <c r="L44936" s="172"/>
    </row>
    <row r="44937" spans="7:12" x14ac:dyDescent="0.15">
      <c r="G44937"/>
      <c r="H44937"/>
      <c r="I44937"/>
      <c r="J44937"/>
      <c r="K44937"/>
      <c r="L44937" s="172"/>
    </row>
    <row r="44938" spans="7:12" x14ac:dyDescent="0.15">
      <c r="G44938"/>
      <c r="H44938"/>
      <c r="I44938"/>
      <c r="J44938"/>
      <c r="K44938"/>
      <c r="L44938" s="172"/>
    </row>
    <row r="44939" spans="7:12" x14ac:dyDescent="0.15">
      <c r="G44939"/>
      <c r="H44939"/>
      <c r="I44939"/>
      <c r="J44939"/>
      <c r="K44939"/>
      <c r="L44939" s="172"/>
    </row>
    <row r="44940" spans="7:12" x14ac:dyDescent="0.15">
      <c r="G44940"/>
      <c r="H44940"/>
      <c r="I44940"/>
      <c r="J44940"/>
      <c r="K44940"/>
      <c r="L44940" s="172"/>
    </row>
    <row r="44941" spans="7:12" x14ac:dyDescent="0.15">
      <c r="G44941"/>
      <c r="H44941"/>
      <c r="I44941"/>
      <c r="J44941"/>
      <c r="K44941"/>
      <c r="L44941" s="172"/>
    </row>
    <row r="44942" spans="7:12" x14ac:dyDescent="0.15">
      <c r="G44942"/>
      <c r="H44942"/>
      <c r="I44942"/>
      <c r="J44942"/>
      <c r="K44942"/>
      <c r="L44942" s="172"/>
    </row>
    <row r="44943" spans="7:12" x14ac:dyDescent="0.15">
      <c r="G44943"/>
      <c r="H44943"/>
      <c r="I44943"/>
      <c r="J44943"/>
      <c r="K44943"/>
      <c r="L44943" s="172"/>
    </row>
    <row r="44944" spans="7:12" x14ac:dyDescent="0.15">
      <c r="G44944"/>
      <c r="H44944"/>
      <c r="I44944"/>
      <c r="J44944"/>
      <c r="K44944"/>
      <c r="L44944" s="172"/>
    </row>
    <row r="44945" spans="7:12" x14ac:dyDescent="0.15">
      <c r="G44945"/>
      <c r="H44945"/>
      <c r="I44945"/>
      <c r="J44945"/>
      <c r="K44945"/>
      <c r="L44945" s="172"/>
    </row>
    <row r="44946" spans="7:12" x14ac:dyDescent="0.15">
      <c r="G44946"/>
      <c r="H44946"/>
      <c r="I44946"/>
      <c r="J44946"/>
      <c r="K44946"/>
      <c r="L44946" s="172"/>
    </row>
    <row r="44947" spans="7:12" x14ac:dyDescent="0.15">
      <c r="G44947"/>
      <c r="H44947"/>
      <c r="I44947"/>
      <c r="J44947"/>
      <c r="K44947"/>
      <c r="L44947" s="172"/>
    </row>
    <row r="44948" spans="7:12" x14ac:dyDescent="0.15">
      <c r="G44948"/>
      <c r="H44948"/>
      <c r="I44948"/>
      <c r="J44948"/>
      <c r="K44948"/>
      <c r="L44948" s="172"/>
    </row>
    <row r="44949" spans="7:12" x14ac:dyDescent="0.15">
      <c r="G44949"/>
      <c r="H44949"/>
      <c r="I44949"/>
      <c r="J44949"/>
      <c r="K44949"/>
      <c r="L44949" s="172"/>
    </row>
    <row r="44950" spans="7:12" x14ac:dyDescent="0.15">
      <c r="G44950"/>
      <c r="H44950"/>
      <c r="I44950"/>
      <c r="J44950"/>
      <c r="K44950"/>
      <c r="L44950" s="172"/>
    </row>
    <row r="44951" spans="7:12" x14ac:dyDescent="0.15">
      <c r="G44951"/>
      <c r="H44951"/>
      <c r="I44951"/>
      <c r="J44951"/>
      <c r="K44951"/>
      <c r="L44951" s="172"/>
    </row>
    <row r="44952" spans="7:12" x14ac:dyDescent="0.15">
      <c r="G44952"/>
      <c r="H44952"/>
      <c r="I44952"/>
      <c r="J44952"/>
      <c r="K44952"/>
      <c r="L44952" s="172"/>
    </row>
    <row r="44953" spans="7:12" x14ac:dyDescent="0.15">
      <c r="G44953"/>
      <c r="H44953"/>
      <c r="I44953"/>
      <c r="J44953"/>
      <c r="K44953"/>
      <c r="L44953" s="172"/>
    </row>
    <row r="44954" spans="7:12" x14ac:dyDescent="0.15">
      <c r="G44954"/>
      <c r="H44954"/>
      <c r="I44954"/>
      <c r="J44954"/>
      <c r="K44954"/>
      <c r="L44954" s="172"/>
    </row>
    <row r="44955" spans="7:12" x14ac:dyDescent="0.15">
      <c r="G44955"/>
      <c r="H44955"/>
      <c r="I44955"/>
      <c r="J44955"/>
      <c r="K44955"/>
      <c r="L44955" s="172"/>
    </row>
    <row r="44956" spans="7:12" x14ac:dyDescent="0.15">
      <c r="G44956"/>
      <c r="H44956"/>
      <c r="I44956"/>
      <c r="J44956"/>
      <c r="K44956"/>
      <c r="L44956" s="172"/>
    </row>
    <row r="44957" spans="7:12" x14ac:dyDescent="0.15">
      <c r="G44957"/>
      <c r="H44957"/>
      <c r="I44957"/>
      <c r="J44957"/>
      <c r="K44957"/>
      <c r="L44957" s="172"/>
    </row>
    <row r="44958" spans="7:12" x14ac:dyDescent="0.15">
      <c r="G44958"/>
      <c r="H44958"/>
      <c r="I44958"/>
      <c r="J44958"/>
      <c r="K44958"/>
      <c r="L44958" s="172"/>
    </row>
    <row r="44959" spans="7:12" x14ac:dyDescent="0.15">
      <c r="G44959"/>
      <c r="H44959"/>
      <c r="I44959"/>
      <c r="J44959"/>
      <c r="K44959"/>
      <c r="L44959" s="172"/>
    </row>
    <row r="44960" spans="7:12" x14ac:dyDescent="0.15">
      <c r="G44960"/>
      <c r="H44960"/>
      <c r="I44960"/>
      <c r="J44960"/>
      <c r="K44960"/>
      <c r="L44960" s="172"/>
    </row>
    <row r="44961" spans="7:12" x14ac:dyDescent="0.15">
      <c r="G44961"/>
      <c r="H44961"/>
      <c r="I44961"/>
      <c r="J44961"/>
      <c r="K44961"/>
      <c r="L44961" s="172"/>
    </row>
    <row r="44962" spans="7:12" x14ac:dyDescent="0.15">
      <c r="G44962"/>
      <c r="H44962"/>
      <c r="I44962"/>
      <c r="J44962"/>
      <c r="K44962"/>
      <c r="L44962" s="172"/>
    </row>
    <row r="44963" spans="7:12" x14ac:dyDescent="0.15">
      <c r="G44963"/>
      <c r="H44963"/>
      <c r="I44963"/>
      <c r="J44963"/>
      <c r="K44963"/>
      <c r="L44963" s="172"/>
    </row>
    <row r="44964" spans="7:12" x14ac:dyDescent="0.15">
      <c r="G44964"/>
      <c r="H44964"/>
      <c r="I44964"/>
      <c r="J44964"/>
      <c r="K44964"/>
      <c r="L44964" s="172"/>
    </row>
    <row r="44965" spans="7:12" x14ac:dyDescent="0.15">
      <c r="G44965"/>
      <c r="H44965"/>
      <c r="I44965"/>
      <c r="J44965"/>
      <c r="K44965"/>
      <c r="L44965" s="172"/>
    </row>
    <row r="44966" spans="7:12" x14ac:dyDescent="0.15">
      <c r="G44966"/>
      <c r="H44966"/>
      <c r="I44966"/>
      <c r="J44966"/>
      <c r="K44966"/>
      <c r="L44966" s="172"/>
    </row>
    <row r="44967" spans="7:12" x14ac:dyDescent="0.15">
      <c r="G44967"/>
      <c r="H44967"/>
      <c r="I44967"/>
      <c r="J44967"/>
      <c r="K44967"/>
      <c r="L44967" s="172"/>
    </row>
    <row r="44968" spans="7:12" x14ac:dyDescent="0.15">
      <c r="G44968"/>
      <c r="H44968"/>
      <c r="I44968"/>
      <c r="J44968"/>
      <c r="K44968"/>
      <c r="L44968" s="172"/>
    </row>
    <row r="44969" spans="7:12" x14ac:dyDescent="0.15">
      <c r="G44969"/>
      <c r="H44969"/>
      <c r="I44969"/>
      <c r="J44969"/>
      <c r="K44969"/>
      <c r="L44969" s="172"/>
    </row>
    <row r="44970" spans="7:12" x14ac:dyDescent="0.15">
      <c r="G44970"/>
      <c r="H44970"/>
      <c r="I44970"/>
      <c r="J44970"/>
      <c r="K44970"/>
      <c r="L44970" s="172"/>
    </row>
    <row r="44971" spans="7:12" x14ac:dyDescent="0.15">
      <c r="G44971"/>
      <c r="H44971"/>
      <c r="I44971"/>
      <c r="J44971"/>
      <c r="K44971"/>
      <c r="L44971" s="172"/>
    </row>
    <row r="44972" spans="7:12" x14ac:dyDescent="0.15">
      <c r="G44972"/>
      <c r="H44972"/>
      <c r="I44972"/>
      <c r="J44972"/>
      <c r="K44972"/>
      <c r="L44972" s="172"/>
    </row>
    <row r="44973" spans="7:12" x14ac:dyDescent="0.15">
      <c r="G44973"/>
      <c r="H44973"/>
      <c r="I44973"/>
      <c r="J44973"/>
      <c r="K44973"/>
      <c r="L44973" s="172"/>
    </row>
    <row r="44974" spans="7:12" x14ac:dyDescent="0.15">
      <c r="G44974"/>
      <c r="H44974"/>
      <c r="I44974"/>
      <c r="J44974"/>
      <c r="K44974"/>
      <c r="L44974" s="172"/>
    </row>
    <row r="44975" spans="7:12" x14ac:dyDescent="0.15">
      <c r="G44975"/>
      <c r="H44975"/>
      <c r="I44975"/>
      <c r="J44975"/>
      <c r="K44975"/>
      <c r="L44975" s="172"/>
    </row>
    <row r="44976" spans="7:12" x14ac:dyDescent="0.15">
      <c r="G44976"/>
      <c r="H44976"/>
      <c r="I44976"/>
      <c r="J44976"/>
      <c r="K44976"/>
      <c r="L44976" s="172"/>
    </row>
    <row r="44977" spans="7:12" x14ac:dyDescent="0.15">
      <c r="G44977"/>
      <c r="H44977"/>
      <c r="I44977"/>
      <c r="J44977"/>
      <c r="K44977"/>
      <c r="L44977" s="172"/>
    </row>
    <row r="44978" spans="7:12" x14ac:dyDescent="0.15">
      <c r="G44978"/>
      <c r="H44978"/>
      <c r="I44978"/>
      <c r="J44978"/>
      <c r="K44978"/>
      <c r="L44978" s="172"/>
    </row>
    <row r="44979" spans="7:12" x14ac:dyDescent="0.15">
      <c r="G44979"/>
      <c r="H44979"/>
      <c r="I44979"/>
      <c r="J44979"/>
      <c r="K44979"/>
      <c r="L44979" s="172"/>
    </row>
    <row r="44980" spans="7:12" x14ac:dyDescent="0.15">
      <c r="G44980"/>
      <c r="H44980"/>
      <c r="I44980"/>
      <c r="J44980"/>
      <c r="K44980"/>
      <c r="L44980" s="172"/>
    </row>
    <row r="44981" spans="7:12" x14ac:dyDescent="0.15">
      <c r="G44981"/>
      <c r="H44981"/>
      <c r="I44981"/>
      <c r="J44981"/>
      <c r="K44981"/>
      <c r="L44981" s="172"/>
    </row>
    <row r="44982" spans="7:12" x14ac:dyDescent="0.15">
      <c r="G44982"/>
      <c r="H44982"/>
      <c r="I44982"/>
      <c r="J44982"/>
      <c r="K44982"/>
      <c r="L44982" s="172"/>
    </row>
    <row r="44983" spans="7:12" x14ac:dyDescent="0.15">
      <c r="G44983"/>
      <c r="H44983"/>
      <c r="I44983"/>
      <c r="J44983"/>
      <c r="K44983"/>
      <c r="L44983" s="172"/>
    </row>
    <row r="44984" spans="7:12" x14ac:dyDescent="0.15">
      <c r="G44984"/>
      <c r="H44984"/>
      <c r="I44984"/>
      <c r="J44984"/>
      <c r="K44984"/>
      <c r="L44984" s="172"/>
    </row>
    <row r="44985" spans="7:12" x14ac:dyDescent="0.15">
      <c r="G44985"/>
      <c r="H44985"/>
      <c r="I44985"/>
      <c r="J44985"/>
      <c r="K44985"/>
      <c r="L44985" s="172"/>
    </row>
    <row r="44986" spans="7:12" x14ac:dyDescent="0.15">
      <c r="G44986"/>
      <c r="H44986"/>
      <c r="I44986"/>
      <c r="J44986"/>
      <c r="K44986"/>
      <c r="L44986" s="172"/>
    </row>
    <row r="44987" spans="7:12" x14ac:dyDescent="0.15">
      <c r="G44987"/>
      <c r="H44987"/>
      <c r="I44987"/>
      <c r="J44987"/>
      <c r="K44987"/>
      <c r="L44987" s="172"/>
    </row>
    <row r="44988" spans="7:12" x14ac:dyDescent="0.15">
      <c r="G44988"/>
      <c r="H44988"/>
      <c r="I44988"/>
      <c r="J44988"/>
      <c r="K44988"/>
      <c r="L44988" s="172"/>
    </row>
    <row r="44989" spans="7:12" x14ac:dyDescent="0.15">
      <c r="G44989"/>
      <c r="H44989"/>
      <c r="I44989"/>
      <c r="J44989"/>
      <c r="K44989"/>
      <c r="L44989" s="172"/>
    </row>
    <row r="44990" spans="7:12" x14ac:dyDescent="0.15">
      <c r="G44990"/>
      <c r="H44990"/>
      <c r="I44990"/>
      <c r="J44990"/>
      <c r="K44990"/>
      <c r="L44990" s="172"/>
    </row>
    <row r="44991" spans="7:12" x14ac:dyDescent="0.15">
      <c r="G44991"/>
      <c r="H44991"/>
      <c r="I44991"/>
      <c r="J44991"/>
      <c r="K44991"/>
      <c r="L44991" s="172"/>
    </row>
    <row r="44992" spans="7:12" x14ac:dyDescent="0.15">
      <c r="G44992"/>
      <c r="H44992"/>
      <c r="I44992"/>
      <c r="J44992"/>
      <c r="K44992"/>
      <c r="L44992" s="172"/>
    </row>
    <row r="44993" spans="7:12" x14ac:dyDescent="0.15">
      <c r="G44993"/>
      <c r="H44993"/>
      <c r="I44993"/>
      <c r="J44993"/>
      <c r="K44993"/>
      <c r="L44993" s="172"/>
    </row>
    <row r="44994" spans="7:12" x14ac:dyDescent="0.15">
      <c r="G44994"/>
      <c r="H44994"/>
      <c r="I44994"/>
      <c r="J44994"/>
      <c r="K44994"/>
      <c r="L44994" s="172"/>
    </row>
    <row r="44995" spans="7:12" x14ac:dyDescent="0.15">
      <c r="G44995"/>
      <c r="H44995"/>
      <c r="I44995"/>
      <c r="J44995"/>
      <c r="K44995"/>
      <c r="L44995" s="172"/>
    </row>
    <row r="44996" spans="7:12" x14ac:dyDescent="0.15">
      <c r="G44996"/>
      <c r="H44996"/>
      <c r="I44996"/>
      <c r="J44996"/>
      <c r="K44996"/>
      <c r="L44996" s="172"/>
    </row>
    <row r="44997" spans="7:12" x14ac:dyDescent="0.15">
      <c r="G44997"/>
      <c r="H44997"/>
      <c r="I44997"/>
      <c r="J44997"/>
      <c r="K44997"/>
      <c r="L44997" s="172"/>
    </row>
    <row r="44998" spans="7:12" x14ac:dyDescent="0.15">
      <c r="G44998"/>
      <c r="H44998"/>
      <c r="I44998"/>
      <c r="J44998"/>
      <c r="K44998"/>
      <c r="L44998" s="172"/>
    </row>
    <row r="44999" spans="7:12" x14ac:dyDescent="0.15">
      <c r="G44999"/>
      <c r="H44999"/>
      <c r="I44999"/>
      <c r="J44999"/>
      <c r="K44999"/>
      <c r="L44999" s="172"/>
    </row>
    <row r="45000" spans="7:12" x14ac:dyDescent="0.15">
      <c r="G45000"/>
      <c r="H45000"/>
      <c r="I45000"/>
      <c r="J45000"/>
      <c r="K45000"/>
      <c r="L45000" s="172"/>
    </row>
    <row r="45001" spans="7:12" x14ac:dyDescent="0.15">
      <c r="G45001"/>
      <c r="H45001"/>
      <c r="I45001"/>
      <c r="J45001"/>
      <c r="K45001"/>
      <c r="L45001" s="172"/>
    </row>
    <row r="45002" spans="7:12" x14ac:dyDescent="0.15">
      <c r="G45002"/>
      <c r="H45002"/>
      <c r="I45002"/>
      <c r="J45002"/>
      <c r="K45002"/>
      <c r="L45002" s="172"/>
    </row>
    <row r="45003" spans="7:12" x14ac:dyDescent="0.15">
      <c r="G45003"/>
      <c r="H45003"/>
      <c r="I45003"/>
      <c r="J45003"/>
      <c r="K45003"/>
      <c r="L45003" s="172"/>
    </row>
    <row r="45004" spans="7:12" x14ac:dyDescent="0.15">
      <c r="G45004"/>
      <c r="H45004"/>
      <c r="I45004"/>
      <c r="J45004"/>
      <c r="K45004"/>
      <c r="L45004" s="172"/>
    </row>
    <row r="45005" spans="7:12" x14ac:dyDescent="0.15">
      <c r="G45005"/>
      <c r="H45005"/>
      <c r="I45005"/>
      <c r="J45005"/>
      <c r="K45005"/>
      <c r="L45005" s="172"/>
    </row>
    <row r="45006" spans="7:12" x14ac:dyDescent="0.15">
      <c r="G45006"/>
      <c r="H45006"/>
      <c r="I45006"/>
      <c r="J45006"/>
      <c r="K45006"/>
      <c r="L45006" s="172"/>
    </row>
    <row r="45007" spans="7:12" x14ac:dyDescent="0.15">
      <c r="G45007"/>
      <c r="H45007"/>
      <c r="I45007"/>
      <c r="J45007"/>
      <c r="K45007"/>
      <c r="L45007" s="172"/>
    </row>
    <row r="45008" spans="7:12" x14ac:dyDescent="0.15">
      <c r="G45008"/>
      <c r="H45008"/>
      <c r="I45008"/>
      <c r="J45008"/>
      <c r="K45008"/>
      <c r="L45008" s="172"/>
    </row>
    <row r="45009" spans="7:12" x14ac:dyDescent="0.15">
      <c r="G45009"/>
      <c r="H45009"/>
      <c r="I45009"/>
      <c r="J45009"/>
      <c r="K45009"/>
      <c r="L45009" s="172"/>
    </row>
    <row r="45010" spans="7:12" x14ac:dyDescent="0.15">
      <c r="G45010"/>
      <c r="H45010"/>
      <c r="I45010"/>
      <c r="J45010"/>
      <c r="K45010"/>
      <c r="L45010" s="172"/>
    </row>
    <row r="45011" spans="7:12" x14ac:dyDescent="0.15">
      <c r="G45011"/>
      <c r="H45011"/>
      <c r="I45011"/>
      <c r="J45011"/>
      <c r="K45011"/>
      <c r="L45011" s="172"/>
    </row>
    <row r="45012" spans="7:12" x14ac:dyDescent="0.15">
      <c r="G45012"/>
      <c r="H45012"/>
      <c r="I45012"/>
      <c r="J45012"/>
      <c r="K45012"/>
      <c r="L45012" s="172"/>
    </row>
    <row r="45013" spans="7:12" x14ac:dyDescent="0.15">
      <c r="G45013"/>
      <c r="H45013"/>
      <c r="I45013"/>
      <c r="J45013"/>
      <c r="K45013"/>
      <c r="L45013" s="172"/>
    </row>
    <row r="45014" spans="7:12" x14ac:dyDescent="0.15">
      <c r="G45014"/>
      <c r="H45014"/>
      <c r="I45014"/>
      <c r="J45014"/>
      <c r="K45014"/>
      <c r="L45014" s="172"/>
    </row>
    <row r="45015" spans="7:12" x14ac:dyDescent="0.15">
      <c r="G45015"/>
      <c r="H45015"/>
      <c r="I45015"/>
      <c r="J45015"/>
      <c r="K45015"/>
      <c r="L45015" s="172"/>
    </row>
    <row r="45016" spans="7:12" x14ac:dyDescent="0.15">
      <c r="G45016"/>
      <c r="H45016"/>
      <c r="I45016"/>
      <c r="J45016"/>
      <c r="K45016"/>
      <c r="L45016" s="172"/>
    </row>
    <row r="45017" spans="7:12" x14ac:dyDescent="0.15">
      <c r="G45017"/>
      <c r="H45017"/>
      <c r="I45017"/>
      <c r="J45017"/>
      <c r="K45017"/>
      <c r="L45017" s="172"/>
    </row>
    <row r="45018" spans="7:12" x14ac:dyDescent="0.15">
      <c r="G45018"/>
      <c r="H45018"/>
      <c r="I45018"/>
      <c r="J45018"/>
      <c r="K45018"/>
      <c r="L45018" s="172"/>
    </row>
    <row r="45019" spans="7:12" x14ac:dyDescent="0.15">
      <c r="G45019"/>
      <c r="H45019"/>
      <c r="I45019"/>
      <c r="J45019"/>
      <c r="K45019"/>
      <c r="L45019" s="172"/>
    </row>
    <row r="45020" spans="7:12" x14ac:dyDescent="0.15">
      <c r="G45020"/>
      <c r="H45020"/>
      <c r="I45020"/>
      <c r="J45020"/>
      <c r="K45020"/>
      <c r="L45020" s="172"/>
    </row>
    <row r="45021" spans="7:12" x14ac:dyDescent="0.15">
      <c r="G45021"/>
      <c r="H45021"/>
      <c r="I45021"/>
      <c r="J45021"/>
      <c r="K45021"/>
      <c r="L45021" s="172"/>
    </row>
    <row r="45022" spans="7:12" x14ac:dyDescent="0.15">
      <c r="G45022"/>
      <c r="H45022"/>
      <c r="I45022"/>
      <c r="J45022"/>
      <c r="K45022"/>
      <c r="L45022" s="172"/>
    </row>
    <row r="45023" spans="7:12" x14ac:dyDescent="0.15">
      <c r="G45023"/>
      <c r="H45023"/>
      <c r="I45023"/>
      <c r="J45023"/>
      <c r="K45023"/>
      <c r="L45023" s="172"/>
    </row>
    <row r="45024" spans="7:12" x14ac:dyDescent="0.15">
      <c r="G45024"/>
      <c r="H45024"/>
      <c r="I45024"/>
      <c r="J45024"/>
      <c r="K45024"/>
      <c r="L45024" s="172"/>
    </row>
    <row r="45025" spans="7:12" x14ac:dyDescent="0.15">
      <c r="G45025"/>
      <c r="H45025"/>
      <c r="I45025"/>
      <c r="J45025"/>
      <c r="K45025"/>
      <c r="L45025" s="172"/>
    </row>
    <row r="45026" spans="7:12" x14ac:dyDescent="0.15">
      <c r="G45026"/>
      <c r="H45026"/>
      <c r="I45026"/>
      <c r="J45026"/>
      <c r="K45026"/>
      <c r="L45026" s="172"/>
    </row>
    <row r="45027" spans="7:12" x14ac:dyDescent="0.15">
      <c r="G45027"/>
      <c r="H45027"/>
      <c r="I45027"/>
      <c r="J45027"/>
      <c r="K45027"/>
      <c r="L45027" s="172"/>
    </row>
    <row r="45028" spans="7:12" x14ac:dyDescent="0.15">
      <c r="G45028"/>
      <c r="H45028"/>
      <c r="I45028"/>
      <c r="J45028"/>
      <c r="K45028"/>
      <c r="L45028" s="172"/>
    </row>
    <row r="45029" spans="7:12" x14ac:dyDescent="0.15">
      <c r="G45029"/>
      <c r="H45029"/>
      <c r="I45029"/>
      <c r="J45029"/>
      <c r="K45029"/>
      <c r="L45029" s="172"/>
    </row>
    <row r="45030" spans="7:12" x14ac:dyDescent="0.15">
      <c r="G45030"/>
      <c r="H45030"/>
      <c r="I45030"/>
      <c r="J45030"/>
      <c r="K45030"/>
      <c r="L45030" s="172"/>
    </row>
    <row r="45031" spans="7:12" x14ac:dyDescent="0.15">
      <c r="G45031"/>
      <c r="H45031"/>
      <c r="I45031"/>
      <c r="J45031"/>
      <c r="K45031"/>
      <c r="L45031" s="172"/>
    </row>
    <row r="45032" spans="7:12" x14ac:dyDescent="0.15">
      <c r="G45032"/>
      <c r="H45032"/>
      <c r="I45032"/>
      <c r="J45032"/>
      <c r="K45032"/>
      <c r="L45032" s="172"/>
    </row>
    <row r="45033" spans="7:12" x14ac:dyDescent="0.15">
      <c r="G45033"/>
      <c r="H45033"/>
      <c r="I45033"/>
      <c r="J45033"/>
      <c r="K45033"/>
      <c r="L45033" s="172"/>
    </row>
    <row r="45034" spans="7:12" x14ac:dyDescent="0.15">
      <c r="G45034"/>
      <c r="H45034"/>
      <c r="I45034"/>
      <c r="J45034"/>
      <c r="K45034"/>
      <c r="L45034" s="172"/>
    </row>
    <row r="45035" spans="7:12" x14ac:dyDescent="0.15">
      <c r="G45035"/>
      <c r="H45035"/>
      <c r="I45035"/>
      <c r="J45035"/>
      <c r="K45035"/>
      <c r="L45035" s="172"/>
    </row>
    <row r="45036" spans="7:12" x14ac:dyDescent="0.15">
      <c r="G45036"/>
      <c r="H45036"/>
      <c r="I45036"/>
      <c r="J45036"/>
      <c r="K45036"/>
      <c r="L45036" s="172"/>
    </row>
    <row r="45037" spans="7:12" x14ac:dyDescent="0.15">
      <c r="G45037"/>
      <c r="H45037"/>
      <c r="I45037"/>
      <c r="J45037"/>
      <c r="K45037"/>
      <c r="L45037" s="172"/>
    </row>
    <row r="45038" spans="7:12" x14ac:dyDescent="0.15">
      <c r="G45038"/>
      <c r="H45038"/>
      <c r="I45038"/>
      <c r="J45038"/>
      <c r="K45038"/>
      <c r="L45038" s="172"/>
    </row>
    <row r="45039" spans="7:12" x14ac:dyDescent="0.15">
      <c r="G45039"/>
      <c r="H45039"/>
      <c r="I45039"/>
      <c r="J45039"/>
      <c r="K45039"/>
      <c r="L45039" s="172"/>
    </row>
    <row r="45040" spans="7:12" x14ac:dyDescent="0.15">
      <c r="G45040"/>
      <c r="H45040"/>
      <c r="I45040"/>
      <c r="J45040"/>
      <c r="K45040"/>
      <c r="L45040" s="172"/>
    </row>
    <row r="45041" spans="7:12" x14ac:dyDescent="0.15">
      <c r="G45041"/>
      <c r="H45041"/>
      <c r="I45041"/>
      <c r="J45041"/>
      <c r="K45041"/>
      <c r="L45041" s="172"/>
    </row>
    <row r="45042" spans="7:12" x14ac:dyDescent="0.15">
      <c r="G45042"/>
      <c r="H45042"/>
      <c r="I45042"/>
      <c r="J45042"/>
      <c r="K45042"/>
      <c r="L45042" s="172"/>
    </row>
    <row r="45043" spans="7:12" x14ac:dyDescent="0.15">
      <c r="G45043"/>
      <c r="H45043"/>
      <c r="I45043"/>
      <c r="J45043"/>
      <c r="K45043"/>
      <c r="L45043" s="172"/>
    </row>
    <row r="45044" spans="7:12" x14ac:dyDescent="0.15">
      <c r="G45044"/>
      <c r="H45044"/>
      <c r="I45044"/>
      <c r="J45044"/>
      <c r="K45044"/>
      <c r="L45044" s="172"/>
    </row>
    <row r="45045" spans="7:12" x14ac:dyDescent="0.15">
      <c r="G45045"/>
      <c r="H45045"/>
      <c r="I45045"/>
      <c r="J45045"/>
      <c r="K45045"/>
      <c r="L45045" s="172"/>
    </row>
    <row r="45046" spans="7:12" x14ac:dyDescent="0.15">
      <c r="G45046"/>
      <c r="H45046"/>
      <c r="I45046"/>
      <c r="J45046"/>
      <c r="K45046"/>
      <c r="L45046" s="172"/>
    </row>
    <row r="45047" spans="7:12" x14ac:dyDescent="0.15">
      <c r="G45047"/>
      <c r="H45047"/>
      <c r="I45047"/>
      <c r="J45047"/>
      <c r="K45047"/>
      <c r="L45047" s="172"/>
    </row>
    <row r="45048" spans="7:12" x14ac:dyDescent="0.15">
      <c r="G45048"/>
      <c r="H45048"/>
      <c r="I45048"/>
      <c r="J45048"/>
      <c r="K45048"/>
      <c r="L45048" s="172"/>
    </row>
    <row r="45049" spans="7:12" x14ac:dyDescent="0.15">
      <c r="G45049"/>
      <c r="H45049"/>
      <c r="I45049"/>
      <c r="J45049"/>
      <c r="K45049"/>
      <c r="L45049" s="172"/>
    </row>
    <row r="45050" spans="7:12" x14ac:dyDescent="0.15">
      <c r="G45050"/>
      <c r="H45050"/>
      <c r="I45050"/>
      <c r="J45050"/>
      <c r="K45050"/>
      <c r="L45050" s="172"/>
    </row>
    <row r="45051" spans="7:12" x14ac:dyDescent="0.15">
      <c r="G45051"/>
      <c r="H45051"/>
      <c r="I45051"/>
      <c r="J45051"/>
      <c r="K45051"/>
      <c r="L45051" s="172"/>
    </row>
    <row r="45052" spans="7:12" x14ac:dyDescent="0.15">
      <c r="G45052"/>
      <c r="H45052"/>
      <c r="I45052"/>
      <c r="J45052"/>
      <c r="K45052"/>
      <c r="L45052" s="172"/>
    </row>
    <row r="45053" spans="7:12" x14ac:dyDescent="0.15">
      <c r="G45053"/>
      <c r="H45053"/>
      <c r="I45053"/>
      <c r="J45053"/>
      <c r="K45053"/>
      <c r="L45053" s="172"/>
    </row>
    <row r="45054" spans="7:12" x14ac:dyDescent="0.15">
      <c r="G45054"/>
      <c r="H45054"/>
      <c r="I45054"/>
      <c r="J45054"/>
      <c r="K45054"/>
      <c r="L45054" s="172"/>
    </row>
    <row r="45055" spans="7:12" x14ac:dyDescent="0.15">
      <c r="G45055"/>
      <c r="H45055"/>
      <c r="I45055"/>
      <c r="J45055"/>
      <c r="K45055"/>
      <c r="L45055" s="172"/>
    </row>
    <row r="45056" spans="7:12" x14ac:dyDescent="0.15">
      <c r="G45056"/>
      <c r="H45056"/>
      <c r="I45056"/>
      <c r="J45056"/>
      <c r="K45056"/>
      <c r="L45056" s="172"/>
    </row>
    <row r="45057" spans="7:12" x14ac:dyDescent="0.15">
      <c r="G45057"/>
      <c r="H45057"/>
      <c r="I45057"/>
      <c r="J45057"/>
      <c r="K45057"/>
      <c r="L45057" s="172"/>
    </row>
    <row r="45058" spans="7:12" x14ac:dyDescent="0.15">
      <c r="G45058"/>
      <c r="H45058"/>
      <c r="I45058"/>
      <c r="J45058"/>
      <c r="K45058"/>
      <c r="L45058" s="172"/>
    </row>
    <row r="45059" spans="7:12" x14ac:dyDescent="0.15">
      <c r="G45059"/>
      <c r="H45059"/>
      <c r="I45059"/>
      <c r="J45059"/>
      <c r="K45059"/>
      <c r="L45059" s="172"/>
    </row>
    <row r="45060" spans="7:12" x14ac:dyDescent="0.15">
      <c r="G45060"/>
      <c r="H45060"/>
      <c r="I45060"/>
      <c r="J45060"/>
      <c r="K45060"/>
      <c r="L45060" s="172"/>
    </row>
    <row r="45061" spans="7:12" x14ac:dyDescent="0.15">
      <c r="G45061"/>
      <c r="H45061"/>
      <c r="I45061"/>
      <c r="J45061"/>
      <c r="K45061"/>
      <c r="L45061" s="172"/>
    </row>
    <row r="45062" spans="7:12" x14ac:dyDescent="0.15">
      <c r="G45062"/>
      <c r="H45062"/>
      <c r="I45062"/>
      <c r="J45062"/>
      <c r="K45062"/>
      <c r="L45062" s="172"/>
    </row>
    <row r="45063" spans="7:12" x14ac:dyDescent="0.15">
      <c r="G45063"/>
      <c r="H45063"/>
      <c r="I45063"/>
      <c r="J45063"/>
      <c r="K45063"/>
      <c r="L45063" s="172"/>
    </row>
    <row r="45064" spans="7:12" x14ac:dyDescent="0.15">
      <c r="G45064"/>
      <c r="H45064"/>
      <c r="I45064"/>
      <c r="J45064"/>
      <c r="K45064"/>
      <c r="L45064" s="172"/>
    </row>
    <row r="45065" spans="7:12" x14ac:dyDescent="0.15">
      <c r="G45065"/>
      <c r="H45065"/>
      <c r="I45065"/>
      <c r="J45065"/>
      <c r="K45065"/>
      <c r="L45065" s="172"/>
    </row>
    <row r="45066" spans="7:12" x14ac:dyDescent="0.15">
      <c r="G45066"/>
      <c r="H45066"/>
      <c r="I45066"/>
      <c r="J45066"/>
      <c r="K45066"/>
      <c r="L45066" s="172"/>
    </row>
    <row r="45067" spans="7:12" x14ac:dyDescent="0.15">
      <c r="G45067"/>
      <c r="H45067"/>
      <c r="I45067"/>
      <c r="J45067"/>
      <c r="K45067"/>
      <c r="L45067" s="172"/>
    </row>
    <row r="45068" spans="7:12" x14ac:dyDescent="0.15">
      <c r="G45068"/>
      <c r="H45068"/>
      <c r="I45068"/>
      <c r="J45068"/>
      <c r="K45068"/>
      <c r="L45068" s="172"/>
    </row>
    <row r="45069" spans="7:12" x14ac:dyDescent="0.15">
      <c r="G45069"/>
      <c r="H45069"/>
      <c r="I45069"/>
      <c r="J45069"/>
      <c r="K45069"/>
      <c r="L45069" s="172"/>
    </row>
    <row r="45070" spans="7:12" x14ac:dyDescent="0.15">
      <c r="G45070"/>
      <c r="H45070"/>
      <c r="I45070"/>
      <c r="J45070"/>
      <c r="K45070"/>
      <c r="L45070" s="172"/>
    </row>
    <row r="45071" spans="7:12" x14ac:dyDescent="0.15">
      <c r="G45071"/>
      <c r="H45071"/>
      <c r="I45071"/>
      <c r="J45071"/>
      <c r="K45071"/>
      <c r="L45071" s="172"/>
    </row>
    <row r="45072" spans="7:12" x14ac:dyDescent="0.15">
      <c r="G45072"/>
      <c r="H45072"/>
      <c r="I45072"/>
      <c r="J45072"/>
      <c r="K45072"/>
      <c r="L45072" s="172"/>
    </row>
    <row r="45073" spans="7:12" x14ac:dyDescent="0.15">
      <c r="G45073"/>
      <c r="H45073"/>
      <c r="I45073"/>
      <c r="J45073"/>
      <c r="K45073"/>
      <c r="L45073" s="172"/>
    </row>
    <row r="45074" spans="7:12" x14ac:dyDescent="0.15">
      <c r="G45074"/>
      <c r="H45074"/>
      <c r="I45074"/>
      <c r="J45074"/>
      <c r="K45074"/>
      <c r="L45074" s="172"/>
    </row>
    <row r="45075" spans="7:12" x14ac:dyDescent="0.15">
      <c r="G45075"/>
      <c r="H45075"/>
      <c r="I45075"/>
      <c r="J45075"/>
      <c r="K45075"/>
      <c r="L45075" s="172"/>
    </row>
    <row r="45076" spans="7:12" x14ac:dyDescent="0.15">
      <c r="G45076"/>
      <c r="H45076"/>
      <c r="I45076"/>
      <c r="J45076"/>
      <c r="K45076"/>
      <c r="L45076" s="172"/>
    </row>
    <row r="45077" spans="7:12" x14ac:dyDescent="0.15">
      <c r="G45077"/>
      <c r="H45077"/>
      <c r="I45077"/>
      <c r="J45077"/>
      <c r="K45077"/>
      <c r="L45077" s="172"/>
    </row>
    <row r="45078" spans="7:12" x14ac:dyDescent="0.15">
      <c r="G45078"/>
      <c r="H45078"/>
      <c r="I45078"/>
      <c r="J45078"/>
      <c r="K45078"/>
      <c r="L45078" s="172"/>
    </row>
    <row r="45079" spans="7:12" x14ac:dyDescent="0.15">
      <c r="G45079"/>
      <c r="H45079"/>
      <c r="I45079"/>
      <c r="J45079"/>
      <c r="K45079"/>
      <c r="L45079" s="172"/>
    </row>
    <row r="45080" spans="7:12" x14ac:dyDescent="0.15">
      <c r="G45080"/>
      <c r="H45080"/>
      <c r="I45080"/>
      <c r="J45080"/>
      <c r="K45080"/>
      <c r="L45080" s="172"/>
    </row>
    <row r="45081" spans="7:12" x14ac:dyDescent="0.15">
      <c r="G45081"/>
      <c r="H45081"/>
      <c r="I45081"/>
      <c r="J45081"/>
      <c r="K45081"/>
      <c r="L45081" s="172"/>
    </row>
    <row r="45082" spans="7:12" x14ac:dyDescent="0.15">
      <c r="G45082"/>
      <c r="H45082"/>
      <c r="I45082"/>
      <c r="J45082"/>
      <c r="K45082"/>
      <c r="L45082" s="172"/>
    </row>
    <row r="45083" spans="7:12" x14ac:dyDescent="0.15">
      <c r="G45083"/>
      <c r="H45083"/>
      <c r="I45083"/>
      <c r="J45083"/>
      <c r="K45083"/>
      <c r="L45083" s="172"/>
    </row>
    <row r="45084" spans="7:12" x14ac:dyDescent="0.15">
      <c r="G45084"/>
      <c r="H45084"/>
      <c r="I45084"/>
      <c r="J45084"/>
      <c r="K45084"/>
      <c r="L45084" s="172"/>
    </row>
    <row r="45085" spans="7:12" x14ac:dyDescent="0.15">
      <c r="G45085"/>
      <c r="H45085"/>
      <c r="I45085"/>
      <c r="J45085"/>
      <c r="K45085"/>
      <c r="L45085" s="172"/>
    </row>
    <row r="45086" spans="7:12" x14ac:dyDescent="0.15">
      <c r="G45086"/>
      <c r="H45086"/>
      <c r="I45086"/>
      <c r="J45086"/>
      <c r="K45086"/>
      <c r="L45086" s="172"/>
    </row>
    <row r="45087" spans="7:12" x14ac:dyDescent="0.15">
      <c r="G45087"/>
      <c r="H45087"/>
      <c r="I45087"/>
      <c r="J45087"/>
      <c r="K45087"/>
      <c r="L45087" s="172"/>
    </row>
    <row r="45088" spans="7:12" x14ac:dyDescent="0.15">
      <c r="G45088"/>
      <c r="H45088"/>
      <c r="I45088"/>
      <c r="J45088"/>
      <c r="K45088"/>
      <c r="L45088" s="172"/>
    </row>
    <row r="45089" spans="7:12" x14ac:dyDescent="0.15">
      <c r="G45089"/>
      <c r="H45089"/>
      <c r="I45089"/>
      <c r="J45089"/>
      <c r="K45089"/>
      <c r="L45089" s="172"/>
    </row>
    <row r="45090" spans="7:12" x14ac:dyDescent="0.15">
      <c r="G45090"/>
      <c r="H45090"/>
      <c r="I45090"/>
      <c r="J45090"/>
      <c r="K45090"/>
      <c r="L45090" s="172"/>
    </row>
    <row r="45091" spans="7:12" x14ac:dyDescent="0.15">
      <c r="G45091"/>
      <c r="H45091"/>
      <c r="I45091"/>
      <c r="J45091"/>
      <c r="K45091"/>
      <c r="L45091" s="172"/>
    </row>
    <row r="45092" spans="7:12" x14ac:dyDescent="0.15">
      <c r="G45092"/>
      <c r="H45092"/>
      <c r="I45092"/>
      <c r="J45092"/>
      <c r="K45092"/>
      <c r="L45092" s="172"/>
    </row>
    <row r="45093" spans="7:12" x14ac:dyDescent="0.15">
      <c r="G45093"/>
      <c r="H45093"/>
      <c r="I45093"/>
      <c r="J45093"/>
      <c r="K45093"/>
      <c r="L45093" s="172"/>
    </row>
    <row r="45094" spans="7:12" x14ac:dyDescent="0.15">
      <c r="G45094"/>
      <c r="H45094"/>
      <c r="I45094"/>
      <c r="J45094"/>
      <c r="K45094"/>
      <c r="L45094" s="172"/>
    </row>
    <row r="45095" spans="7:12" x14ac:dyDescent="0.15">
      <c r="G45095"/>
      <c r="H45095"/>
      <c r="I45095"/>
      <c r="J45095"/>
      <c r="K45095"/>
      <c r="L45095" s="172"/>
    </row>
    <row r="45096" spans="7:12" x14ac:dyDescent="0.15">
      <c r="G45096"/>
      <c r="H45096"/>
      <c r="I45096"/>
      <c r="J45096"/>
      <c r="K45096"/>
      <c r="L45096" s="172"/>
    </row>
    <row r="45097" spans="7:12" x14ac:dyDescent="0.15">
      <c r="G45097"/>
      <c r="H45097"/>
      <c r="I45097"/>
      <c r="J45097"/>
      <c r="K45097"/>
      <c r="L45097" s="172"/>
    </row>
    <row r="45098" spans="7:12" x14ac:dyDescent="0.15">
      <c r="G45098"/>
      <c r="H45098"/>
      <c r="I45098"/>
      <c r="J45098"/>
      <c r="K45098"/>
      <c r="L45098" s="172"/>
    </row>
    <row r="45099" spans="7:12" x14ac:dyDescent="0.15">
      <c r="G45099"/>
      <c r="H45099"/>
      <c r="I45099"/>
      <c r="J45099"/>
      <c r="K45099"/>
      <c r="L45099" s="172"/>
    </row>
    <row r="45100" spans="7:12" x14ac:dyDescent="0.15">
      <c r="G45100"/>
      <c r="H45100"/>
      <c r="I45100"/>
      <c r="J45100"/>
      <c r="K45100"/>
      <c r="L45100" s="172"/>
    </row>
    <row r="45101" spans="7:12" x14ac:dyDescent="0.15">
      <c r="G45101"/>
      <c r="H45101"/>
      <c r="I45101"/>
      <c r="J45101"/>
      <c r="K45101"/>
      <c r="L45101" s="172"/>
    </row>
    <row r="45102" spans="7:12" x14ac:dyDescent="0.15">
      <c r="G45102"/>
      <c r="H45102"/>
      <c r="I45102"/>
      <c r="J45102"/>
      <c r="K45102"/>
      <c r="L45102" s="172"/>
    </row>
    <row r="45103" spans="7:12" x14ac:dyDescent="0.15">
      <c r="G45103"/>
      <c r="H45103"/>
      <c r="I45103"/>
      <c r="J45103"/>
      <c r="K45103"/>
      <c r="L45103" s="172"/>
    </row>
    <row r="45104" spans="7:12" x14ac:dyDescent="0.15">
      <c r="G45104"/>
      <c r="H45104"/>
      <c r="I45104"/>
      <c r="J45104"/>
      <c r="K45104"/>
      <c r="L45104" s="172"/>
    </row>
    <row r="45105" spans="7:12" x14ac:dyDescent="0.15">
      <c r="G45105"/>
      <c r="H45105"/>
      <c r="I45105"/>
      <c r="J45105"/>
      <c r="K45105"/>
      <c r="L45105" s="172"/>
    </row>
    <row r="45106" spans="7:12" x14ac:dyDescent="0.15">
      <c r="G45106"/>
      <c r="H45106"/>
      <c r="I45106"/>
      <c r="J45106"/>
      <c r="K45106"/>
      <c r="L45106" s="172"/>
    </row>
    <row r="45107" spans="7:12" x14ac:dyDescent="0.15">
      <c r="G45107"/>
      <c r="H45107"/>
      <c r="I45107"/>
      <c r="J45107"/>
      <c r="K45107"/>
      <c r="L45107" s="172"/>
    </row>
    <row r="45108" spans="7:12" x14ac:dyDescent="0.15">
      <c r="G45108"/>
      <c r="H45108"/>
      <c r="I45108"/>
      <c r="J45108"/>
      <c r="K45108"/>
      <c r="L45108" s="172"/>
    </row>
    <row r="45109" spans="7:12" x14ac:dyDescent="0.15">
      <c r="G45109"/>
      <c r="H45109"/>
      <c r="I45109"/>
      <c r="J45109"/>
      <c r="K45109"/>
      <c r="L45109" s="172"/>
    </row>
    <row r="45110" spans="7:12" x14ac:dyDescent="0.15">
      <c r="G45110"/>
      <c r="H45110"/>
      <c r="I45110"/>
      <c r="J45110"/>
      <c r="K45110"/>
      <c r="L45110" s="172"/>
    </row>
    <row r="45111" spans="7:12" x14ac:dyDescent="0.15">
      <c r="G45111"/>
      <c r="H45111"/>
      <c r="I45111"/>
      <c r="J45111"/>
      <c r="K45111"/>
      <c r="L45111" s="172"/>
    </row>
    <row r="45112" spans="7:12" x14ac:dyDescent="0.15">
      <c r="G45112"/>
      <c r="H45112"/>
      <c r="I45112"/>
      <c r="J45112"/>
      <c r="K45112"/>
      <c r="L45112" s="172"/>
    </row>
    <row r="45113" spans="7:12" x14ac:dyDescent="0.15">
      <c r="G45113"/>
      <c r="H45113"/>
      <c r="I45113"/>
      <c r="J45113"/>
      <c r="K45113"/>
      <c r="L45113" s="172"/>
    </row>
    <row r="45114" spans="7:12" x14ac:dyDescent="0.15">
      <c r="G45114"/>
      <c r="H45114"/>
      <c r="I45114"/>
      <c r="J45114"/>
      <c r="K45114"/>
      <c r="L45114" s="172"/>
    </row>
    <row r="45115" spans="7:12" x14ac:dyDescent="0.15">
      <c r="G45115"/>
      <c r="H45115"/>
      <c r="I45115"/>
      <c r="J45115"/>
      <c r="K45115"/>
      <c r="L45115" s="172"/>
    </row>
    <row r="45116" spans="7:12" x14ac:dyDescent="0.15">
      <c r="G45116"/>
      <c r="H45116"/>
      <c r="I45116"/>
      <c r="J45116"/>
      <c r="K45116"/>
      <c r="L45116" s="172"/>
    </row>
    <row r="45117" spans="7:12" x14ac:dyDescent="0.15">
      <c r="G45117"/>
      <c r="H45117"/>
      <c r="I45117"/>
      <c r="J45117"/>
      <c r="K45117"/>
      <c r="L45117" s="172"/>
    </row>
    <row r="45118" spans="7:12" x14ac:dyDescent="0.15">
      <c r="G45118"/>
      <c r="H45118"/>
      <c r="I45118"/>
      <c r="J45118"/>
      <c r="K45118"/>
      <c r="L45118" s="172"/>
    </row>
    <row r="45119" spans="7:12" x14ac:dyDescent="0.15">
      <c r="G45119"/>
      <c r="H45119"/>
      <c r="I45119"/>
      <c r="J45119"/>
      <c r="K45119"/>
      <c r="L45119" s="172"/>
    </row>
    <row r="45120" spans="7:12" x14ac:dyDescent="0.15">
      <c r="G45120"/>
      <c r="H45120"/>
      <c r="I45120"/>
      <c r="J45120"/>
      <c r="K45120"/>
      <c r="L45120" s="172"/>
    </row>
    <row r="45121" spans="7:12" x14ac:dyDescent="0.15">
      <c r="G45121"/>
      <c r="H45121"/>
      <c r="I45121"/>
      <c r="J45121"/>
      <c r="K45121"/>
      <c r="L45121" s="172"/>
    </row>
    <row r="45122" spans="7:12" x14ac:dyDescent="0.15">
      <c r="G45122"/>
      <c r="H45122"/>
      <c r="I45122"/>
      <c r="J45122"/>
      <c r="K45122"/>
      <c r="L45122" s="172"/>
    </row>
    <row r="45123" spans="7:12" x14ac:dyDescent="0.15">
      <c r="G45123"/>
      <c r="H45123"/>
      <c r="I45123"/>
      <c r="J45123"/>
      <c r="K45123"/>
      <c r="L45123" s="172"/>
    </row>
    <row r="45124" spans="7:12" x14ac:dyDescent="0.15">
      <c r="G45124"/>
      <c r="H45124"/>
      <c r="I45124"/>
      <c r="J45124"/>
      <c r="K45124"/>
      <c r="L45124" s="172"/>
    </row>
    <row r="45125" spans="7:12" x14ac:dyDescent="0.15">
      <c r="G45125"/>
      <c r="H45125"/>
      <c r="I45125"/>
      <c r="J45125"/>
      <c r="K45125"/>
      <c r="L45125" s="172"/>
    </row>
    <row r="45126" spans="7:12" x14ac:dyDescent="0.15">
      <c r="G45126"/>
      <c r="H45126"/>
      <c r="I45126"/>
      <c r="J45126"/>
      <c r="K45126"/>
      <c r="L45126" s="172"/>
    </row>
    <row r="45127" spans="7:12" x14ac:dyDescent="0.15">
      <c r="G45127"/>
      <c r="H45127"/>
      <c r="I45127"/>
      <c r="J45127"/>
      <c r="K45127"/>
      <c r="L45127" s="172"/>
    </row>
    <row r="45128" spans="7:12" x14ac:dyDescent="0.15">
      <c r="G45128"/>
      <c r="H45128"/>
      <c r="I45128"/>
      <c r="J45128"/>
      <c r="K45128"/>
      <c r="L45128" s="172"/>
    </row>
    <row r="45129" spans="7:12" x14ac:dyDescent="0.15">
      <c r="G45129"/>
      <c r="H45129"/>
      <c r="I45129"/>
      <c r="J45129"/>
      <c r="K45129"/>
      <c r="L45129" s="172"/>
    </row>
    <row r="45130" spans="7:12" x14ac:dyDescent="0.15">
      <c r="G45130"/>
      <c r="H45130"/>
      <c r="I45130"/>
      <c r="J45130"/>
      <c r="K45130"/>
      <c r="L45130" s="172"/>
    </row>
    <row r="45131" spans="7:12" x14ac:dyDescent="0.15">
      <c r="G45131"/>
      <c r="H45131"/>
      <c r="I45131"/>
      <c r="J45131"/>
      <c r="K45131"/>
      <c r="L45131" s="172"/>
    </row>
    <row r="45132" spans="7:12" x14ac:dyDescent="0.15">
      <c r="G45132"/>
      <c r="H45132"/>
      <c r="I45132"/>
      <c r="J45132"/>
      <c r="K45132"/>
      <c r="L45132" s="172"/>
    </row>
    <row r="45133" spans="7:12" x14ac:dyDescent="0.15">
      <c r="G45133"/>
      <c r="H45133"/>
      <c r="I45133"/>
      <c r="J45133"/>
      <c r="K45133"/>
      <c r="L45133" s="172"/>
    </row>
    <row r="45134" spans="7:12" x14ac:dyDescent="0.15">
      <c r="G45134"/>
      <c r="H45134"/>
      <c r="I45134"/>
      <c r="J45134"/>
      <c r="K45134"/>
      <c r="L45134" s="172"/>
    </row>
    <row r="45135" spans="7:12" x14ac:dyDescent="0.15">
      <c r="G45135"/>
      <c r="H45135"/>
      <c r="I45135"/>
      <c r="J45135"/>
      <c r="K45135"/>
      <c r="L45135" s="172"/>
    </row>
    <row r="45136" spans="7:12" x14ac:dyDescent="0.15">
      <c r="G45136"/>
      <c r="H45136"/>
      <c r="I45136"/>
      <c r="J45136"/>
      <c r="K45136"/>
      <c r="L45136" s="172"/>
    </row>
    <row r="45137" spans="7:12" x14ac:dyDescent="0.15">
      <c r="G45137"/>
      <c r="H45137"/>
      <c r="I45137"/>
      <c r="J45137"/>
      <c r="K45137"/>
      <c r="L45137" s="172"/>
    </row>
    <row r="45138" spans="7:12" x14ac:dyDescent="0.15">
      <c r="G45138"/>
      <c r="H45138"/>
      <c r="I45138"/>
      <c r="J45138"/>
      <c r="K45138"/>
      <c r="L45138" s="172"/>
    </row>
    <row r="45139" spans="7:12" x14ac:dyDescent="0.15">
      <c r="G45139"/>
      <c r="H45139"/>
      <c r="I45139"/>
      <c r="J45139"/>
      <c r="K45139"/>
      <c r="L45139" s="172"/>
    </row>
    <row r="45140" spans="7:12" x14ac:dyDescent="0.15">
      <c r="G45140"/>
      <c r="H45140"/>
      <c r="I45140"/>
      <c r="J45140"/>
      <c r="K45140"/>
      <c r="L45140" s="172"/>
    </row>
    <row r="45141" spans="7:12" x14ac:dyDescent="0.15">
      <c r="G45141"/>
      <c r="H45141"/>
      <c r="I45141"/>
      <c r="J45141"/>
      <c r="K45141"/>
      <c r="L45141" s="172"/>
    </row>
    <row r="45142" spans="7:12" x14ac:dyDescent="0.15">
      <c r="G45142"/>
      <c r="H45142"/>
      <c r="I45142"/>
      <c r="J45142"/>
      <c r="K45142"/>
      <c r="L45142" s="172"/>
    </row>
    <row r="45143" spans="7:12" x14ac:dyDescent="0.15">
      <c r="G45143"/>
      <c r="H45143"/>
      <c r="I45143"/>
      <c r="J45143"/>
      <c r="K45143"/>
      <c r="L45143" s="172"/>
    </row>
    <row r="45144" spans="7:12" x14ac:dyDescent="0.15">
      <c r="G45144"/>
      <c r="H45144"/>
      <c r="I45144"/>
      <c r="J45144"/>
      <c r="K45144"/>
      <c r="L45144" s="172"/>
    </row>
    <row r="45145" spans="7:12" x14ac:dyDescent="0.15">
      <c r="G45145"/>
      <c r="H45145"/>
      <c r="I45145"/>
      <c r="J45145"/>
      <c r="K45145"/>
      <c r="L45145" s="172"/>
    </row>
    <row r="45146" spans="7:12" x14ac:dyDescent="0.15">
      <c r="G45146"/>
      <c r="H45146"/>
      <c r="I45146"/>
      <c r="J45146"/>
      <c r="K45146"/>
      <c r="L45146" s="172"/>
    </row>
    <row r="45147" spans="7:12" x14ac:dyDescent="0.15">
      <c r="G45147"/>
      <c r="H45147"/>
      <c r="I45147"/>
      <c r="J45147"/>
      <c r="K45147"/>
      <c r="L45147" s="172"/>
    </row>
    <row r="45148" spans="7:12" x14ac:dyDescent="0.15">
      <c r="G45148"/>
      <c r="H45148"/>
      <c r="I45148"/>
      <c r="J45148"/>
      <c r="K45148"/>
      <c r="L45148" s="172"/>
    </row>
    <row r="45149" spans="7:12" x14ac:dyDescent="0.15">
      <c r="G45149"/>
      <c r="H45149"/>
      <c r="I45149"/>
      <c r="J45149"/>
      <c r="K45149"/>
      <c r="L45149" s="172"/>
    </row>
    <row r="45150" spans="7:12" x14ac:dyDescent="0.15">
      <c r="G45150"/>
      <c r="H45150"/>
      <c r="I45150"/>
      <c r="J45150"/>
      <c r="K45150"/>
      <c r="L45150" s="172"/>
    </row>
    <row r="45151" spans="7:12" x14ac:dyDescent="0.15">
      <c r="G45151"/>
      <c r="H45151"/>
      <c r="I45151"/>
      <c r="J45151"/>
      <c r="K45151"/>
      <c r="L45151" s="172"/>
    </row>
    <row r="45152" spans="7:12" x14ac:dyDescent="0.15">
      <c r="G45152"/>
      <c r="H45152"/>
      <c r="I45152"/>
      <c r="J45152"/>
      <c r="K45152"/>
      <c r="L45152" s="172"/>
    </row>
    <row r="45153" spans="7:12" x14ac:dyDescent="0.15">
      <c r="G45153"/>
      <c r="H45153"/>
      <c r="I45153"/>
      <c r="J45153"/>
      <c r="K45153"/>
      <c r="L45153" s="172"/>
    </row>
    <row r="45154" spans="7:12" x14ac:dyDescent="0.15">
      <c r="G45154"/>
      <c r="H45154"/>
      <c r="I45154"/>
      <c r="J45154"/>
      <c r="K45154"/>
      <c r="L45154" s="172"/>
    </row>
    <row r="45155" spans="7:12" x14ac:dyDescent="0.15">
      <c r="G45155"/>
      <c r="H45155"/>
      <c r="I45155"/>
      <c r="J45155"/>
      <c r="K45155"/>
      <c r="L45155" s="172"/>
    </row>
    <row r="45156" spans="7:12" x14ac:dyDescent="0.15">
      <c r="G45156"/>
      <c r="H45156"/>
      <c r="I45156"/>
      <c r="J45156"/>
      <c r="K45156"/>
      <c r="L45156" s="172"/>
    </row>
    <row r="45157" spans="7:12" x14ac:dyDescent="0.15">
      <c r="G45157"/>
      <c r="H45157"/>
      <c r="I45157"/>
      <c r="J45157"/>
      <c r="K45157"/>
      <c r="L45157" s="172"/>
    </row>
    <row r="45158" spans="7:12" x14ac:dyDescent="0.15">
      <c r="G45158"/>
      <c r="H45158"/>
      <c r="I45158"/>
      <c r="J45158"/>
      <c r="K45158"/>
      <c r="L45158" s="172"/>
    </row>
    <row r="45159" spans="7:12" x14ac:dyDescent="0.15">
      <c r="G45159"/>
      <c r="H45159"/>
      <c r="I45159"/>
      <c r="J45159"/>
      <c r="K45159"/>
      <c r="L45159" s="172"/>
    </row>
    <row r="45160" spans="7:12" x14ac:dyDescent="0.15">
      <c r="G45160"/>
      <c r="H45160"/>
      <c r="I45160"/>
      <c r="J45160"/>
      <c r="K45160"/>
      <c r="L45160" s="172"/>
    </row>
    <row r="45161" spans="7:12" x14ac:dyDescent="0.15">
      <c r="G45161"/>
      <c r="H45161"/>
      <c r="I45161"/>
      <c r="J45161"/>
      <c r="K45161"/>
      <c r="L45161" s="172"/>
    </row>
    <row r="45162" spans="7:12" x14ac:dyDescent="0.15">
      <c r="G45162"/>
      <c r="H45162"/>
      <c r="I45162"/>
      <c r="J45162"/>
      <c r="K45162"/>
      <c r="L45162" s="172"/>
    </row>
    <row r="45163" spans="7:12" x14ac:dyDescent="0.15">
      <c r="G45163"/>
      <c r="H45163"/>
      <c r="I45163"/>
      <c r="J45163"/>
      <c r="K45163"/>
      <c r="L45163" s="172"/>
    </row>
    <row r="45164" spans="7:12" x14ac:dyDescent="0.15">
      <c r="G45164"/>
      <c r="H45164"/>
      <c r="I45164"/>
      <c r="J45164"/>
      <c r="K45164"/>
      <c r="L45164" s="172"/>
    </row>
    <row r="45165" spans="7:12" x14ac:dyDescent="0.15">
      <c r="G45165"/>
      <c r="H45165"/>
      <c r="I45165"/>
      <c r="J45165"/>
      <c r="K45165"/>
      <c r="L45165" s="172"/>
    </row>
    <row r="45166" spans="7:12" x14ac:dyDescent="0.15">
      <c r="G45166"/>
      <c r="H45166"/>
      <c r="I45166"/>
      <c r="J45166"/>
      <c r="K45166"/>
      <c r="L45166" s="172"/>
    </row>
    <row r="45167" spans="7:12" x14ac:dyDescent="0.15">
      <c r="G45167"/>
      <c r="H45167"/>
      <c r="I45167"/>
      <c r="J45167"/>
      <c r="K45167"/>
      <c r="L45167" s="172"/>
    </row>
    <row r="45168" spans="7:12" x14ac:dyDescent="0.15">
      <c r="G45168"/>
      <c r="H45168"/>
      <c r="I45168"/>
      <c r="J45168"/>
      <c r="K45168"/>
      <c r="L45168" s="172"/>
    </row>
    <row r="45169" spans="7:12" x14ac:dyDescent="0.15">
      <c r="G45169"/>
      <c r="H45169"/>
      <c r="I45169"/>
      <c r="J45169"/>
      <c r="K45169"/>
      <c r="L45169" s="172"/>
    </row>
    <row r="45170" spans="7:12" x14ac:dyDescent="0.15">
      <c r="G45170"/>
      <c r="H45170"/>
      <c r="I45170"/>
      <c r="J45170"/>
      <c r="K45170"/>
      <c r="L45170" s="172"/>
    </row>
    <row r="45171" spans="7:12" x14ac:dyDescent="0.15">
      <c r="G45171"/>
      <c r="H45171"/>
      <c r="I45171"/>
      <c r="J45171"/>
      <c r="K45171"/>
      <c r="L45171" s="172"/>
    </row>
    <row r="45172" spans="7:12" x14ac:dyDescent="0.15">
      <c r="G45172"/>
      <c r="H45172"/>
      <c r="I45172"/>
      <c r="J45172"/>
      <c r="K45172"/>
      <c r="L45172" s="172"/>
    </row>
    <row r="45173" spans="7:12" x14ac:dyDescent="0.15">
      <c r="G45173"/>
      <c r="H45173"/>
      <c r="I45173"/>
      <c r="J45173"/>
      <c r="K45173"/>
      <c r="L45173" s="172"/>
    </row>
    <row r="45174" spans="7:12" x14ac:dyDescent="0.15">
      <c r="G45174"/>
      <c r="H45174"/>
      <c r="I45174"/>
      <c r="J45174"/>
      <c r="K45174"/>
      <c r="L45174" s="172"/>
    </row>
    <row r="45175" spans="7:12" x14ac:dyDescent="0.15">
      <c r="G45175"/>
      <c r="H45175"/>
      <c r="I45175"/>
      <c r="J45175"/>
      <c r="K45175"/>
      <c r="L45175" s="172"/>
    </row>
    <row r="45176" spans="7:12" x14ac:dyDescent="0.15">
      <c r="G45176"/>
      <c r="H45176"/>
      <c r="I45176"/>
      <c r="J45176"/>
      <c r="K45176"/>
      <c r="L45176" s="172"/>
    </row>
    <row r="45177" spans="7:12" x14ac:dyDescent="0.15">
      <c r="G45177"/>
      <c r="H45177"/>
      <c r="I45177"/>
      <c r="J45177"/>
      <c r="K45177"/>
      <c r="L45177" s="172"/>
    </row>
    <row r="45178" spans="7:12" x14ac:dyDescent="0.15">
      <c r="G45178"/>
      <c r="H45178"/>
      <c r="I45178"/>
      <c r="J45178"/>
      <c r="K45178"/>
      <c r="L45178" s="172"/>
    </row>
    <row r="45179" spans="7:12" x14ac:dyDescent="0.15">
      <c r="G45179"/>
      <c r="H45179"/>
      <c r="I45179"/>
      <c r="J45179"/>
      <c r="K45179"/>
      <c r="L45179" s="172"/>
    </row>
    <row r="45180" spans="7:12" x14ac:dyDescent="0.15">
      <c r="G45180"/>
      <c r="H45180"/>
      <c r="I45180"/>
      <c r="J45180"/>
      <c r="K45180"/>
      <c r="L45180" s="172"/>
    </row>
    <row r="45181" spans="7:12" x14ac:dyDescent="0.15">
      <c r="G45181"/>
      <c r="H45181"/>
      <c r="I45181"/>
      <c r="J45181"/>
      <c r="K45181"/>
      <c r="L45181" s="172"/>
    </row>
    <row r="45182" spans="7:12" x14ac:dyDescent="0.15">
      <c r="G45182"/>
      <c r="H45182"/>
      <c r="I45182"/>
      <c r="J45182"/>
      <c r="K45182"/>
      <c r="L45182" s="172"/>
    </row>
    <row r="45183" spans="7:12" x14ac:dyDescent="0.15">
      <c r="G45183"/>
      <c r="H45183"/>
      <c r="I45183"/>
      <c r="J45183"/>
      <c r="K45183"/>
      <c r="L45183" s="172"/>
    </row>
    <row r="45184" spans="7:12" x14ac:dyDescent="0.15">
      <c r="G45184"/>
      <c r="H45184"/>
      <c r="I45184"/>
      <c r="J45184"/>
      <c r="K45184"/>
      <c r="L45184" s="172"/>
    </row>
    <row r="45185" spans="7:12" x14ac:dyDescent="0.15">
      <c r="G45185"/>
      <c r="H45185"/>
      <c r="I45185"/>
      <c r="J45185"/>
      <c r="K45185"/>
      <c r="L45185" s="172"/>
    </row>
    <row r="45186" spans="7:12" x14ac:dyDescent="0.15">
      <c r="G45186"/>
      <c r="H45186"/>
      <c r="I45186"/>
      <c r="J45186"/>
      <c r="K45186"/>
      <c r="L45186" s="172"/>
    </row>
    <row r="45187" spans="7:12" x14ac:dyDescent="0.15">
      <c r="G45187"/>
      <c r="H45187"/>
      <c r="I45187"/>
      <c r="J45187"/>
      <c r="K45187"/>
      <c r="L45187" s="172"/>
    </row>
    <row r="45188" spans="7:12" x14ac:dyDescent="0.15">
      <c r="G45188"/>
      <c r="H45188"/>
      <c r="I45188"/>
      <c r="J45188"/>
      <c r="K45188"/>
      <c r="L45188" s="172"/>
    </row>
    <row r="45189" spans="7:12" x14ac:dyDescent="0.15">
      <c r="G45189"/>
      <c r="H45189"/>
      <c r="I45189"/>
      <c r="J45189"/>
      <c r="K45189"/>
      <c r="L45189" s="172"/>
    </row>
    <row r="45190" spans="7:12" x14ac:dyDescent="0.15">
      <c r="G45190"/>
      <c r="H45190"/>
      <c r="I45190"/>
      <c r="J45190"/>
      <c r="K45190"/>
      <c r="L45190" s="172"/>
    </row>
    <row r="45191" spans="7:12" x14ac:dyDescent="0.15">
      <c r="G45191"/>
      <c r="H45191"/>
      <c r="I45191"/>
      <c r="J45191"/>
      <c r="K45191"/>
      <c r="L45191" s="172"/>
    </row>
    <row r="45192" spans="7:12" x14ac:dyDescent="0.15">
      <c r="G45192"/>
      <c r="H45192"/>
      <c r="I45192"/>
      <c r="J45192"/>
      <c r="K45192"/>
      <c r="L45192" s="172"/>
    </row>
    <row r="45193" spans="7:12" x14ac:dyDescent="0.15">
      <c r="G45193"/>
      <c r="H45193"/>
      <c r="I45193"/>
      <c r="J45193"/>
      <c r="K45193"/>
      <c r="L45193" s="172"/>
    </row>
    <row r="45194" spans="7:12" x14ac:dyDescent="0.15">
      <c r="G45194"/>
      <c r="H45194"/>
      <c r="I45194"/>
      <c r="J45194"/>
      <c r="K45194"/>
      <c r="L45194" s="172"/>
    </row>
    <row r="45195" spans="7:12" x14ac:dyDescent="0.15">
      <c r="G45195"/>
      <c r="H45195"/>
      <c r="I45195"/>
      <c r="J45195"/>
      <c r="K45195"/>
      <c r="L45195" s="172"/>
    </row>
    <row r="45196" spans="7:12" x14ac:dyDescent="0.15">
      <c r="G45196"/>
      <c r="H45196"/>
      <c r="I45196"/>
      <c r="J45196"/>
      <c r="K45196"/>
      <c r="L45196" s="172"/>
    </row>
    <row r="45197" spans="7:12" x14ac:dyDescent="0.15">
      <c r="G45197"/>
      <c r="H45197"/>
      <c r="I45197"/>
      <c r="J45197"/>
      <c r="K45197"/>
      <c r="L45197" s="172"/>
    </row>
    <row r="45198" spans="7:12" x14ac:dyDescent="0.15">
      <c r="G45198"/>
      <c r="H45198"/>
      <c r="I45198"/>
      <c r="J45198"/>
      <c r="K45198"/>
      <c r="L45198" s="172"/>
    </row>
    <row r="45199" spans="7:12" x14ac:dyDescent="0.15">
      <c r="G45199"/>
      <c r="H45199"/>
      <c r="I45199"/>
      <c r="J45199"/>
      <c r="K45199"/>
      <c r="L45199" s="172"/>
    </row>
    <row r="45200" spans="7:12" x14ac:dyDescent="0.15">
      <c r="G45200"/>
      <c r="H45200"/>
      <c r="I45200"/>
      <c r="J45200"/>
      <c r="K45200"/>
      <c r="L45200" s="172"/>
    </row>
    <row r="45201" spans="7:12" x14ac:dyDescent="0.15">
      <c r="G45201"/>
      <c r="H45201"/>
      <c r="I45201"/>
      <c r="J45201"/>
      <c r="K45201"/>
      <c r="L45201" s="172"/>
    </row>
    <row r="45202" spans="7:12" x14ac:dyDescent="0.15">
      <c r="G45202"/>
      <c r="H45202"/>
      <c r="I45202"/>
      <c r="J45202"/>
      <c r="K45202"/>
      <c r="L45202" s="172"/>
    </row>
    <row r="45203" spans="7:12" x14ac:dyDescent="0.15">
      <c r="G45203"/>
      <c r="H45203"/>
      <c r="I45203"/>
      <c r="J45203"/>
      <c r="K45203"/>
      <c r="L45203" s="172"/>
    </row>
    <row r="45204" spans="7:12" x14ac:dyDescent="0.15">
      <c r="G45204"/>
      <c r="H45204"/>
      <c r="I45204"/>
      <c r="J45204"/>
      <c r="K45204"/>
      <c r="L45204" s="172"/>
    </row>
    <row r="45205" spans="7:12" x14ac:dyDescent="0.15">
      <c r="G45205"/>
      <c r="H45205"/>
      <c r="I45205"/>
      <c r="J45205"/>
      <c r="K45205"/>
      <c r="L45205" s="172"/>
    </row>
    <row r="45206" spans="7:12" x14ac:dyDescent="0.15">
      <c r="G45206"/>
      <c r="H45206"/>
      <c r="I45206"/>
      <c r="J45206"/>
      <c r="K45206"/>
      <c r="L45206" s="172"/>
    </row>
    <row r="45207" spans="7:12" x14ac:dyDescent="0.15">
      <c r="G45207"/>
      <c r="H45207"/>
      <c r="I45207"/>
      <c r="J45207"/>
      <c r="K45207"/>
      <c r="L45207" s="172"/>
    </row>
    <row r="45208" spans="7:12" x14ac:dyDescent="0.15">
      <c r="G45208"/>
      <c r="H45208"/>
      <c r="I45208"/>
      <c r="J45208"/>
      <c r="K45208"/>
      <c r="L45208" s="172"/>
    </row>
    <row r="45209" spans="7:12" x14ac:dyDescent="0.15">
      <c r="G45209"/>
      <c r="H45209"/>
      <c r="I45209"/>
      <c r="J45209"/>
      <c r="K45209"/>
      <c r="L45209" s="172"/>
    </row>
    <row r="45210" spans="7:12" x14ac:dyDescent="0.15">
      <c r="G45210"/>
      <c r="H45210"/>
      <c r="I45210"/>
      <c r="J45210"/>
      <c r="K45210"/>
      <c r="L45210" s="172"/>
    </row>
    <row r="45211" spans="7:12" x14ac:dyDescent="0.15">
      <c r="G45211"/>
      <c r="H45211"/>
      <c r="I45211"/>
      <c r="J45211"/>
      <c r="K45211"/>
      <c r="L45211" s="172"/>
    </row>
    <row r="45212" spans="7:12" x14ac:dyDescent="0.15">
      <c r="G45212"/>
      <c r="H45212"/>
      <c r="I45212"/>
      <c r="J45212"/>
      <c r="K45212"/>
      <c r="L45212" s="172"/>
    </row>
    <row r="45213" spans="7:12" x14ac:dyDescent="0.15">
      <c r="G45213"/>
      <c r="H45213"/>
      <c r="I45213"/>
      <c r="J45213"/>
      <c r="K45213"/>
      <c r="L45213" s="172"/>
    </row>
    <row r="45214" spans="7:12" x14ac:dyDescent="0.15">
      <c r="G45214"/>
      <c r="H45214"/>
      <c r="I45214"/>
      <c r="J45214"/>
      <c r="K45214"/>
      <c r="L45214" s="172"/>
    </row>
    <row r="45215" spans="7:12" x14ac:dyDescent="0.15">
      <c r="G45215"/>
      <c r="H45215"/>
      <c r="I45215"/>
      <c r="J45215"/>
      <c r="K45215"/>
      <c r="L45215" s="172"/>
    </row>
    <row r="45216" spans="7:12" x14ac:dyDescent="0.15">
      <c r="G45216"/>
      <c r="H45216"/>
      <c r="I45216"/>
      <c r="J45216"/>
      <c r="K45216"/>
      <c r="L45216" s="172"/>
    </row>
    <row r="45217" spans="7:12" x14ac:dyDescent="0.15">
      <c r="G45217"/>
      <c r="H45217"/>
      <c r="I45217"/>
      <c r="J45217"/>
      <c r="K45217"/>
      <c r="L45217" s="172"/>
    </row>
    <row r="45218" spans="7:12" x14ac:dyDescent="0.15">
      <c r="G45218"/>
      <c r="H45218"/>
      <c r="I45218"/>
      <c r="J45218"/>
      <c r="K45218"/>
      <c r="L45218" s="172"/>
    </row>
    <row r="45219" spans="7:12" x14ac:dyDescent="0.15">
      <c r="G45219"/>
      <c r="H45219"/>
      <c r="I45219"/>
      <c r="J45219"/>
      <c r="K45219"/>
      <c r="L45219" s="172"/>
    </row>
    <row r="45220" spans="7:12" x14ac:dyDescent="0.15">
      <c r="G45220"/>
      <c r="H45220"/>
      <c r="I45220"/>
      <c r="J45220"/>
      <c r="K45220"/>
      <c r="L45220" s="172"/>
    </row>
    <row r="45221" spans="7:12" x14ac:dyDescent="0.15">
      <c r="G45221"/>
      <c r="H45221"/>
      <c r="I45221"/>
      <c r="J45221"/>
      <c r="K45221"/>
      <c r="L45221" s="172"/>
    </row>
    <row r="45222" spans="7:12" x14ac:dyDescent="0.15">
      <c r="G45222"/>
      <c r="H45222"/>
      <c r="I45222"/>
      <c r="J45222"/>
      <c r="K45222"/>
      <c r="L45222" s="172"/>
    </row>
    <row r="45223" spans="7:12" x14ac:dyDescent="0.15">
      <c r="G45223"/>
      <c r="H45223"/>
      <c r="I45223"/>
      <c r="J45223"/>
      <c r="K45223"/>
      <c r="L45223" s="172"/>
    </row>
    <row r="45224" spans="7:12" x14ac:dyDescent="0.15">
      <c r="G45224"/>
      <c r="H45224"/>
      <c r="I45224"/>
      <c r="J45224"/>
      <c r="K45224"/>
      <c r="L45224" s="172"/>
    </row>
    <row r="45225" spans="7:12" x14ac:dyDescent="0.15">
      <c r="G45225"/>
      <c r="H45225"/>
      <c r="I45225"/>
      <c r="J45225"/>
      <c r="K45225"/>
      <c r="L45225" s="172"/>
    </row>
    <row r="45226" spans="7:12" x14ac:dyDescent="0.15">
      <c r="G45226"/>
      <c r="H45226"/>
      <c r="I45226"/>
      <c r="J45226"/>
      <c r="K45226"/>
      <c r="L45226" s="172"/>
    </row>
    <row r="45227" spans="7:12" x14ac:dyDescent="0.15">
      <c r="G45227"/>
      <c r="H45227"/>
      <c r="I45227"/>
      <c r="J45227"/>
      <c r="K45227"/>
      <c r="L45227" s="172"/>
    </row>
    <row r="45228" spans="7:12" x14ac:dyDescent="0.15">
      <c r="G45228"/>
      <c r="H45228"/>
      <c r="I45228"/>
      <c r="J45228"/>
      <c r="K45228"/>
      <c r="L45228" s="172"/>
    </row>
    <row r="45229" spans="7:12" x14ac:dyDescent="0.15">
      <c r="G45229"/>
      <c r="H45229"/>
      <c r="I45229"/>
      <c r="J45229"/>
      <c r="K45229"/>
      <c r="L45229" s="172"/>
    </row>
    <row r="45230" spans="7:12" x14ac:dyDescent="0.15">
      <c r="G45230"/>
      <c r="H45230"/>
      <c r="I45230"/>
      <c r="J45230"/>
      <c r="K45230"/>
      <c r="L45230" s="172"/>
    </row>
    <row r="45231" spans="7:12" x14ac:dyDescent="0.15">
      <c r="G45231"/>
      <c r="H45231"/>
      <c r="I45231"/>
      <c r="J45231"/>
      <c r="K45231"/>
      <c r="L45231" s="172"/>
    </row>
    <row r="45232" spans="7:12" x14ac:dyDescent="0.15">
      <c r="G45232"/>
      <c r="H45232"/>
      <c r="I45232"/>
      <c r="J45232"/>
      <c r="K45232"/>
      <c r="L45232" s="172"/>
    </row>
    <row r="45233" spans="7:12" x14ac:dyDescent="0.15">
      <c r="G45233"/>
      <c r="H45233"/>
      <c r="I45233"/>
      <c r="J45233"/>
      <c r="K45233"/>
      <c r="L45233" s="172"/>
    </row>
    <row r="45234" spans="7:12" x14ac:dyDescent="0.15">
      <c r="G45234"/>
      <c r="H45234"/>
      <c r="I45234"/>
      <c r="J45234"/>
      <c r="K45234"/>
      <c r="L45234" s="172"/>
    </row>
    <row r="45235" spans="7:12" x14ac:dyDescent="0.15">
      <c r="G45235"/>
      <c r="H45235"/>
      <c r="I45235"/>
      <c r="J45235"/>
      <c r="K45235"/>
      <c r="L45235" s="172"/>
    </row>
    <row r="45236" spans="7:12" x14ac:dyDescent="0.15">
      <c r="G45236"/>
      <c r="H45236"/>
      <c r="I45236"/>
      <c r="J45236"/>
      <c r="K45236"/>
      <c r="L45236" s="172"/>
    </row>
    <row r="45237" spans="7:12" x14ac:dyDescent="0.15">
      <c r="G45237"/>
      <c r="H45237"/>
      <c r="I45237"/>
      <c r="J45237"/>
      <c r="K45237"/>
      <c r="L45237" s="172"/>
    </row>
    <row r="45238" spans="7:12" x14ac:dyDescent="0.15">
      <c r="G45238"/>
      <c r="H45238"/>
      <c r="I45238"/>
      <c r="J45238"/>
      <c r="K45238"/>
      <c r="L45238" s="172"/>
    </row>
    <row r="45239" spans="7:12" x14ac:dyDescent="0.15">
      <c r="G45239"/>
      <c r="H45239"/>
      <c r="I45239"/>
      <c r="J45239"/>
      <c r="K45239"/>
      <c r="L45239" s="172"/>
    </row>
    <row r="45240" spans="7:12" x14ac:dyDescent="0.15">
      <c r="G45240"/>
      <c r="H45240"/>
      <c r="I45240"/>
      <c r="J45240"/>
      <c r="K45240"/>
      <c r="L45240" s="172"/>
    </row>
    <row r="45241" spans="7:12" x14ac:dyDescent="0.15">
      <c r="G45241"/>
      <c r="H45241"/>
      <c r="I45241"/>
      <c r="J45241"/>
      <c r="K45241"/>
      <c r="L45241" s="172"/>
    </row>
    <row r="45242" spans="7:12" x14ac:dyDescent="0.15">
      <c r="G45242"/>
      <c r="H45242"/>
      <c r="I45242"/>
      <c r="J45242"/>
      <c r="K45242"/>
      <c r="L45242" s="172"/>
    </row>
    <row r="45243" spans="7:12" x14ac:dyDescent="0.15">
      <c r="G45243"/>
      <c r="H45243"/>
      <c r="I45243"/>
      <c r="J45243"/>
      <c r="K45243"/>
      <c r="L45243" s="172"/>
    </row>
    <row r="45244" spans="7:12" x14ac:dyDescent="0.15">
      <c r="G45244"/>
      <c r="H45244"/>
      <c r="I45244"/>
      <c r="J45244"/>
      <c r="K45244"/>
      <c r="L45244" s="172"/>
    </row>
    <row r="45245" spans="7:12" x14ac:dyDescent="0.15">
      <c r="G45245"/>
      <c r="H45245"/>
      <c r="I45245"/>
      <c r="J45245"/>
      <c r="K45245"/>
      <c r="L45245" s="172"/>
    </row>
    <row r="45246" spans="7:12" x14ac:dyDescent="0.15">
      <c r="G45246"/>
      <c r="H45246"/>
      <c r="I45246"/>
      <c r="J45246"/>
      <c r="K45246"/>
      <c r="L45246" s="172"/>
    </row>
    <row r="45247" spans="7:12" x14ac:dyDescent="0.15">
      <c r="G45247"/>
      <c r="H45247"/>
      <c r="I45247"/>
      <c r="J45247"/>
      <c r="K45247"/>
      <c r="L45247" s="172"/>
    </row>
    <row r="45248" spans="7:12" x14ac:dyDescent="0.15">
      <c r="G45248"/>
      <c r="H45248"/>
      <c r="I45248"/>
      <c r="J45248"/>
      <c r="K45248"/>
      <c r="L45248" s="172"/>
    </row>
    <row r="45249" spans="7:12" x14ac:dyDescent="0.15">
      <c r="G45249"/>
      <c r="H45249"/>
      <c r="I45249"/>
      <c r="J45249"/>
      <c r="K45249"/>
      <c r="L45249" s="172"/>
    </row>
    <row r="45250" spans="7:12" x14ac:dyDescent="0.15">
      <c r="G45250"/>
      <c r="H45250"/>
      <c r="I45250"/>
      <c r="J45250"/>
      <c r="K45250"/>
      <c r="L45250" s="172"/>
    </row>
    <row r="45251" spans="7:12" x14ac:dyDescent="0.15">
      <c r="G45251"/>
      <c r="H45251"/>
      <c r="I45251"/>
      <c r="J45251"/>
      <c r="K45251"/>
      <c r="L45251" s="172"/>
    </row>
    <row r="45252" spans="7:12" x14ac:dyDescent="0.15">
      <c r="G45252"/>
      <c r="H45252"/>
      <c r="I45252"/>
      <c r="J45252"/>
      <c r="K45252"/>
      <c r="L45252" s="172"/>
    </row>
    <row r="45253" spans="7:12" x14ac:dyDescent="0.15">
      <c r="G45253"/>
      <c r="H45253"/>
      <c r="I45253"/>
      <c r="J45253"/>
      <c r="K45253"/>
      <c r="L45253" s="172"/>
    </row>
    <row r="45254" spans="7:12" x14ac:dyDescent="0.15">
      <c r="G45254"/>
      <c r="H45254"/>
      <c r="I45254"/>
      <c r="J45254"/>
      <c r="K45254"/>
      <c r="L45254" s="172"/>
    </row>
    <row r="45255" spans="7:12" x14ac:dyDescent="0.15">
      <c r="G45255"/>
      <c r="H45255"/>
      <c r="I45255"/>
      <c r="J45255"/>
      <c r="K45255"/>
      <c r="L45255" s="172"/>
    </row>
    <row r="45256" spans="7:12" x14ac:dyDescent="0.15">
      <c r="G45256"/>
      <c r="H45256"/>
      <c r="I45256"/>
      <c r="J45256"/>
      <c r="K45256"/>
      <c r="L45256" s="172"/>
    </row>
    <row r="45257" spans="7:12" x14ac:dyDescent="0.15">
      <c r="G45257"/>
      <c r="H45257"/>
      <c r="I45257"/>
      <c r="J45257"/>
      <c r="K45257"/>
      <c r="L45257" s="172"/>
    </row>
    <row r="45258" spans="7:12" x14ac:dyDescent="0.15">
      <c r="G45258"/>
      <c r="H45258"/>
      <c r="I45258"/>
      <c r="J45258"/>
      <c r="K45258"/>
      <c r="L45258" s="172"/>
    </row>
    <row r="45259" spans="7:12" x14ac:dyDescent="0.15">
      <c r="G45259"/>
      <c r="H45259"/>
      <c r="I45259"/>
      <c r="J45259"/>
      <c r="K45259"/>
      <c r="L45259" s="172"/>
    </row>
    <row r="45260" spans="7:12" x14ac:dyDescent="0.15">
      <c r="G45260"/>
      <c r="H45260"/>
      <c r="I45260"/>
      <c r="J45260"/>
      <c r="K45260"/>
      <c r="L45260" s="172"/>
    </row>
    <row r="45261" spans="7:12" x14ac:dyDescent="0.15">
      <c r="G45261"/>
      <c r="H45261"/>
      <c r="I45261"/>
      <c r="J45261"/>
      <c r="K45261"/>
      <c r="L45261" s="172"/>
    </row>
    <row r="45262" spans="7:12" x14ac:dyDescent="0.15">
      <c r="G45262"/>
      <c r="H45262"/>
      <c r="I45262"/>
      <c r="J45262"/>
      <c r="K45262"/>
      <c r="L45262" s="172"/>
    </row>
    <row r="45263" spans="7:12" x14ac:dyDescent="0.15">
      <c r="G45263"/>
      <c r="H45263"/>
      <c r="I45263"/>
      <c r="J45263"/>
      <c r="K45263"/>
      <c r="L45263" s="172"/>
    </row>
    <row r="45264" spans="7:12" x14ac:dyDescent="0.15">
      <c r="G45264"/>
      <c r="H45264"/>
      <c r="I45264"/>
      <c r="J45264"/>
      <c r="K45264"/>
      <c r="L45264" s="172"/>
    </row>
    <row r="45265" spans="7:12" x14ac:dyDescent="0.15">
      <c r="G45265"/>
      <c r="H45265"/>
      <c r="I45265"/>
      <c r="J45265"/>
      <c r="K45265"/>
      <c r="L45265" s="172"/>
    </row>
    <row r="45266" spans="7:12" x14ac:dyDescent="0.15">
      <c r="G45266"/>
      <c r="H45266"/>
      <c r="I45266"/>
      <c r="J45266"/>
      <c r="K45266"/>
      <c r="L45266" s="172"/>
    </row>
    <row r="45267" spans="7:12" x14ac:dyDescent="0.15">
      <c r="G45267"/>
      <c r="H45267"/>
      <c r="I45267"/>
      <c r="J45267"/>
      <c r="K45267"/>
      <c r="L45267" s="172"/>
    </row>
    <row r="45268" spans="7:12" x14ac:dyDescent="0.15">
      <c r="G45268"/>
      <c r="H45268"/>
      <c r="I45268"/>
      <c r="J45268"/>
      <c r="K45268"/>
      <c r="L45268" s="172"/>
    </row>
    <row r="45269" spans="7:12" x14ac:dyDescent="0.15">
      <c r="G45269"/>
      <c r="H45269"/>
      <c r="I45269"/>
      <c r="J45269"/>
      <c r="K45269"/>
      <c r="L45269" s="172"/>
    </row>
    <row r="45270" spans="7:12" x14ac:dyDescent="0.15">
      <c r="G45270"/>
      <c r="H45270"/>
      <c r="I45270"/>
      <c r="J45270"/>
      <c r="K45270"/>
      <c r="L45270" s="172"/>
    </row>
    <row r="45271" spans="7:12" x14ac:dyDescent="0.15">
      <c r="G45271"/>
      <c r="H45271"/>
      <c r="I45271"/>
      <c r="J45271"/>
      <c r="K45271"/>
      <c r="L45271" s="172"/>
    </row>
    <row r="45272" spans="7:12" x14ac:dyDescent="0.15">
      <c r="G45272"/>
      <c r="H45272"/>
      <c r="I45272"/>
      <c r="J45272"/>
      <c r="K45272"/>
      <c r="L45272" s="172"/>
    </row>
    <row r="45273" spans="7:12" x14ac:dyDescent="0.15">
      <c r="G45273"/>
      <c r="H45273"/>
      <c r="I45273"/>
      <c r="J45273"/>
      <c r="K45273"/>
      <c r="L45273" s="172"/>
    </row>
    <row r="45274" spans="7:12" x14ac:dyDescent="0.15">
      <c r="G45274"/>
      <c r="H45274"/>
      <c r="I45274"/>
      <c r="J45274"/>
      <c r="K45274"/>
      <c r="L45274" s="172"/>
    </row>
    <row r="45275" spans="7:12" x14ac:dyDescent="0.15">
      <c r="G45275"/>
      <c r="H45275"/>
      <c r="I45275"/>
      <c r="J45275"/>
      <c r="K45275"/>
      <c r="L45275" s="172"/>
    </row>
    <row r="45276" spans="7:12" x14ac:dyDescent="0.15">
      <c r="G45276"/>
      <c r="H45276"/>
      <c r="I45276"/>
      <c r="J45276"/>
      <c r="K45276"/>
      <c r="L45276" s="172"/>
    </row>
    <row r="45277" spans="7:12" x14ac:dyDescent="0.15">
      <c r="G45277"/>
      <c r="H45277"/>
      <c r="I45277"/>
      <c r="J45277"/>
      <c r="K45277"/>
      <c r="L45277" s="172"/>
    </row>
    <row r="45278" spans="7:12" x14ac:dyDescent="0.15">
      <c r="G45278"/>
      <c r="H45278"/>
      <c r="I45278"/>
      <c r="J45278"/>
      <c r="K45278"/>
      <c r="L45278" s="172"/>
    </row>
    <row r="45279" spans="7:12" x14ac:dyDescent="0.15">
      <c r="G45279"/>
      <c r="H45279"/>
      <c r="I45279"/>
      <c r="J45279"/>
      <c r="K45279"/>
      <c r="L45279" s="172"/>
    </row>
    <row r="45280" spans="7:12" x14ac:dyDescent="0.15">
      <c r="G45280"/>
      <c r="H45280"/>
      <c r="I45280"/>
      <c r="J45280"/>
      <c r="K45280"/>
      <c r="L45280" s="172"/>
    </row>
    <row r="45281" spans="7:12" x14ac:dyDescent="0.15">
      <c r="G45281"/>
      <c r="H45281"/>
      <c r="I45281"/>
      <c r="J45281"/>
      <c r="K45281"/>
      <c r="L45281" s="172"/>
    </row>
    <row r="45282" spans="7:12" x14ac:dyDescent="0.15">
      <c r="G45282"/>
      <c r="H45282"/>
      <c r="I45282"/>
      <c r="J45282"/>
      <c r="K45282"/>
      <c r="L45282" s="172"/>
    </row>
    <row r="45283" spans="7:12" x14ac:dyDescent="0.15">
      <c r="G45283"/>
      <c r="H45283"/>
      <c r="I45283"/>
      <c r="J45283"/>
      <c r="K45283"/>
      <c r="L45283" s="172"/>
    </row>
    <row r="45284" spans="7:12" x14ac:dyDescent="0.15">
      <c r="G45284"/>
      <c r="H45284"/>
      <c r="I45284"/>
      <c r="J45284"/>
      <c r="K45284"/>
      <c r="L45284" s="172"/>
    </row>
    <row r="45285" spans="7:12" x14ac:dyDescent="0.15">
      <c r="G45285"/>
      <c r="H45285"/>
      <c r="I45285"/>
      <c r="J45285"/>
      <c r="K45285"/>
      <c r="L45285" s="172"/>
    </row>
    <row r="45286" spans="7:12" x14ac:dyDescent="0.15">
      <c r="G45286"/>
      <c r="H45286"/>
      <c r="I45286"/>
      <c r="J45286"/>
      <c r="K45286"/>
      <c r="L45286" s="172"/>
    </row>
    <row r="45287" spans="7:12" x14ac:dyDescent="0.15">
      <c r="G45287"/>
      <c r="H45287"/>
      <c r="I45287"/>
      <c r="J45287"/>
      <c r="K45287"/>
      <c r="L45287" s="172"/>
    </row>
    <row r="45288" spans="7:12" x14ac:dyDescent="0.15">
      <c r="G45288"/>
      <c r="H45288"/>
      <c r="I45288"/>
      <c r="J45288"/>
      <c r="K45288"/>
      <c r="L45288" s="172"/>
    </row>
    <row r="45289" spans="7:12" x14ac:dyDescent="0.15">
      <c r="G45289"/>
      <c r="H45289"/>
      <c r="I45289"/>
      <c r="J45289"/>
      <c r="K45289"/>
      <c r="L45289" s="172"/>
    </row>
    <row r="45290" spans="7:12" x14ac:dyDescent="0.15">
      <c r="G45290"/>
      <c r="H45290"/>
      <c r="I45290"/>
      <c r="J45290"/>
      <c r="K45290"/>
      <c r="L45290" s="172"/>
    </row>
    <row r="45291" spans="7:12" x14ac:dyDescent="0.15">
      <c r="G45291"/>
      <c r="H45291"/>
      <c r="I45291"/>
      <c r="J45291"/>
      <c r="K45291"/>
      <c r="L45291" s="172"/>
    </row>
    <row r="45292" spans="7:12" x14ac:dyDescent="0.15">
      <c r="G45292"/>
      <c r="H45292"/>
      <c r="I45292"/>
      <c r="J45292"/>
      <c r="K45292"/>
      <c r="L45292" s="172"/>
    </row>
    <row r="45293" spans="7:12" x14ac:dyDescent="0.15">
      <c r="G45293"/>
      <c r="H45293"/>
      <c r="I45293"/>
      <c r="J45293"/>
      <c r="K45293"/>
      <c r="L45293" s="172"/>
    </row>
    <row r="45294" spans="7:12" x14ac:dyDescent="0.15">
      <c r="G45294"/>
      <c r="H45294"/>
      <c r="I45294"/>
      <c r="J45294"/>
      <c r="K45294"/>
      <c r="L45294" s="172"/>
    </row>
    <row r="45295" spans="7:12" x14ac:dyDescent="0.15">
      <c r="G45295"/>
      <c r="H45295"/>
      <c r="I45295"/>
      <c r="J45295"/>
      <c r="K45295"/>
      <c r="L45295" s="172"/>
    </row>
    <row r="45296" spans="7:12" x14ac:dyDescent="0.15">
      <c r="G45296"/>
      <c r="H45296"/>
      <c r="I45296"/>
      <c r="J45296"/>
      <c r="K45296"/>
      <c r="L45296" s="172"/>
    </row>
    <row r="45297" spans="7:12" x14ac:dyDescent="0.15">
      <c r="G45297"/>
      <c r="H45297"/>
      <c r="I45297"/>
      <c r="J45297"/>
      <c r="K45297"/>
      <c r="L45297" s="172"/>
    </row>
    <row r="45298" spans="7:12" x14ac:dyDescent="0.15">
      <c r="G45298"/>
      <c r="H45298"/>
      <c r="I45298"/>
      <c r="J45298"/>
      <c r="K45298"/>
      <c r="L45298" s="172"/>
    </row>
    <row r="45299" spans="7:12" x14ac:dyDescent="0.15">
      <c r="G45299"/>
      <c r="H45299"/>
      <c r="I45299"/>
      <c r="J45299"/>
      <c r="K45299"/>
      <c r="L45299" s="172"/>
    </row>
    <row r="45300" spans="7:12" x14ac:dyDescent="0.15">
      <c r="G45300"/>
      <c r="H45300"/>
      <c r="I45300"/>
      <c r="J45300"/>
      <c r="K45300"/>
      <c r="L45300" s="172"/>
    </row>
    <row r="45301" spans="7:12" x14ac:dyDescent="0.15">
      <c r="G45301"/>
      <c r="H45301"/>
      <c r="I45301"/>
      <c r="J45301"/>
      <c r="K45301"/>
      <c r="L45301" s="172"/>
    </row>
    <row r="45302" spans="7:12" x14ac:dyDescent="0.15">
      <c r="G45302"/>
      <c r="H45302"/>
      <c r="I45302"/>
      <c r="J45302"/>
      <c r="K45302"/>
      <c r="L45302" s="172"/>
    </row>
    <row r="45303" spans="7:12" x14ac:dyDescent="0.15">
      <c r="G45303"/>
      <c r="H45303"/>
      <c r="I45303"/>
      <c r="J45303"/>
      <c r="K45303"/>
      <c r="L45303" s="172"/>
    </row>
    <row r="45304" spans="7:12" x14ac:dyDescent="0.15">
      <c r="G45304"/>
      <c r="H45304"/>
      <c r="I45304"/>
      <c r="J45304"/>
      <c r="K45304"/>
      <c r="L45304" s="172"/>
    </row>
    <row r="45305" spans="7:12" x14ac:dyDescent="0.15">
      <c r="G45305"/>
      <c r="H45305"/>
      <c r="I45305"/>
      <c r="J45305"/>
      <c r="K45305"/>
      <c r="L45305" s="172"/>
    </row>
    <row r="45306" spans="7:12" x14ac:dyDescent="0.15">
      <c r="G45306"/>
      <c r="H45306"/>
      <c r="I45306"/>
      <c r="J45306"/>
      <c r="K45306"/>
      <c r="L45306" s="172"/>
    </row>
    <row r="45307" spans="7:12" x14ac:dyDescent="0.15">
      <c r="G45307"/>
      <c r="H45307"/>
      <c r="I45307"/>
      <c r="J45307"/>
      <c r="K45307"/>
      <c r="L45307" s="172"/>
    </row>
    <row r="45308" spans="7:12" x14ac:dyDescent="0.15">
      <c r="G45308"/>
      <c r="H45308"/>
      <c r="I45308"/>
      <c r="J45308"/>
      <c r="K45308"/>
      <c r="L45308" s="172"/>
    </row>
    <row r="45309" spans="7:12" x14ac:dyDescent="0.15">
      <c r="G45309"/>
      <c r="H45309"/>
      <c r="I45309"/>
      <c r="J45309"/>
      <c r="K45309"/>
      <c r="L45309" s="172"/>
    </row>
    <row r="45310" spans="7:12" x14ac:dyDescent="0.15">
      <c r="G45310"/>
      <c r="H45310"/>
      <c r="I45310"/>
      <c r="J45310"/>
      <c r="K45310"/>
      <c r="L45310" s="172"/>
    </row>
    <row r="45311" spans="7:12" x14ac:dyDescent="0.15">
      <c r="G45311"/>
      <c r="H45311"/>
      <c r="I45311"/>
      <c r="J45311"/>
      <c r="K45311"/>
      <c r="L45311" s="172"/>
    </row>
    <row r="45312" spans="7:12" x14ac:dyDescent="0.15">
      <c r="G45312"/>
      <c r="H45312"/>
      <c r="I45312"/>
      <c r="J45312"/>
      <c r="K45312"/>
      <c r="L45312" s="172"/>
    </row>
    <row r="45313" spans="7:12" x14ac:dyDescent="0.15">
      <c r="G45313"/>
      <c r="H45313"/>
      <c r="I45313"/>
      <c r="J45313"/>
      <c r="K45313"/>
      <c r="L45313" s="172"/>
    </row>
    <row r="45314" spans="7:12" x14ac:dyDescent="0.15">
      <c r="G45314"/>
      <c r="H45314"/>
      <c r="I45314"/>
      <c r="J45314"/>
      <c r="K45314"/>
      <c r="L45314" s="172"/>
    </row>
    <row r="45315" spans="7:12" x14ac:dyDescent="0.15">
      <c r="G45315"/>
      <c r="H45315"/>
      <c r="I45315"/>
      <c r="J45315"/>
      <c r="K45315"/>
      <c r="L45315" s="172"/>
    </row>
    <row r="45316" spans="7:12" x14ac:dyDescent="0.15">
      <c r="G45316"/>
      <c r="H45316"/>
      <c r="I45316"/>
      <c r="J45316"/>
      <c r="K45316"/>
      <c r="L45316" s="172"/>
    </row>
    <row r="45317" spans="7:12" x14ac:dyDescent="0.15">
      <c r="G45317"/>
      <c r="H45317"/>
      <c r="I45317"/>
      <c r="J45317"/>
      <c r="K45317"/>
      <c r="L45317" s="172"/>
    </row>
    <row r="45318" spans="7:12" x14ac:dyDescent="0.15">
      <c r="G45318"/>
      <c r="H45318"/>
      <c r="I45318"/>
      <c r="J45318"/>
      <c r="K45318"/>
      <c r="L45318" s="172"/>
    </row>
    <row r="45319" spans="7:12" x14ac:dyDescent="0.15">
      <c r="G45319"/>
      <c r="H45319"/>
      <c r="I45319"/>
      <c r="J45319"/>
      <c r="K45319"/>
      <c r="L45319" s="172"/>
    </row>
    <row r="45320" spans="7:12" x14ac:dyDescent="0.15">
      <c r="G45320"/>
      <c r="H45320"/>
      <c r="I45320"/>
      <c r="J45320"/>
      <c r="K45320"/>
      <c r="L45320" s="172"/>
    </row>
    <row r="45321" spans="7:12" x14ac:dyDescent="0.15">
      <c r="G45321"/>
      <c r="H45321"/>
      <c r="I45321"/>
      <c r="J45321"/>
      <c r="K45321"/>
      <c r="L45321" s="172"/>
    </row>
    <row r="45322" spans="7:12" x14ac:dyDescent="0.15">
      <c r="G45322"/>
      <c r="H45322"/>
      <c r="I45322"/>
      <c r="J45322"/>
      <c r="K45322"/>
      <c r="L45322" s="172"/>
    </row>
    <row r="45323" spans="7:12" x14ac:dyDescent="0.15">
      <c r="G45323"/>
      <c r="H45323"/>
      <c r="I45323"/>
      <c r="J45323"/>
      <c r="K45323"/>
      <c r="L45323" s="172"/>
    </row>
    <row r="45324" spans="7:12" x14ac:dyDescent="0.15">
      <c r="G45324"/>
      <c r="H45324"/>
      <c r="I45324"/>
      <c r="J45324"/>
      <c r="K45324"/>
      <c r="L45324" s="172"/>
    </row>
    <row r="45325" spans="7:12" x14ac:dyDescent="0.15">
      <c r="G45325"/>
      <c r="H45325"/>
      <c r="I45325"/>
      <c r="J45325"/>
      <c r="K45325"/>
      <c r="L45325" s="172"/>
    </row>
    <row r="45326" spans="7:12" x14ac:dyDescent="0.15">
      <c r="G45326"/>
      <c r="H45326"/>
      <c r="I45326"/>
      <c r="J45326"/>
      <c r="K45326"/>
      <c r="L45326" s="172"/>
    </row>
    <row r="45327" spans="7:12" x14ac:dyDescent="0.15">
      <c r="G45327"/>
      <c r="H45327"/>
      <c r="I45327"/>
      <c r="J45327"/>
      <c r="K45327"/>
      <c r="L45327" s="172"/>
    </row>
    <row r="45328" spans="7:12" x14ac:dyDescent="0.15">
      <c r="G45328"/>
      <c r="H45328"/>
      <c r="I45328"/>
      <c r="J45328"/>
      <c r="K45328"/>
      <c r="L45328" s="172"/>
    </row>
    <row r="45329" spans="7:12" x14ac:dyDescent="0.15">
      <c r="G45329"/>
      <c r="H45329"/>
      <c r="I45329"/>
      <c r="J45329"/>
      <c r="K45329"/>
      <c r="L45329" s="172"/>
    </row>
    <row r="45330" spans="7:12" x14ac:dyDescent="0.15">
      <c r="G45330"/>
      <c r="H45330"/>
      <c r="I45330"/>
      <c r="J45330"/>
      <c r="K45330"/>
      <c r="L45330" s="172"/>
    </row>
    <row r="45331" spans="7:12" x14ac:dyDescent="0.15">
      <c r="G45331"/>
      <c r="H45331"/>
      <c r="I45331"/>
      <c r="J45331"/>
      <c r="K45331"/>
      <c r="L45331" s="172"/>
    </row>
    <row r="45332" spans="7:12" x14ac:dyDescent="0.15">
      <c r="G45332"/>
      <c r="H45332"/>
      <c r="I45332"/>
      <c r="J45332"/>
      <c r="K45332"/>
      <c r="L45332" s="172"/>
    </row>
    <row r="45333" spans="7:12" x14ac:dyDescent="0.15">
      <c r="G45333"/>
      <c r="H45333"/>
      <c r="I45333"/>
      <c r="J45333"/>
      <c r="K45333"/>
      <c r="L45333" s="172"/>
    </row>
    <row r="45334" spans="7:12" x14ac:dyDescent="0.15">
      <c r="G45334"/>
      <c r="H45334"/>
      <c r="I45334"/>
      <c r="J45334"/>
      <c r="K45334"/>
      <c r="L45334" s="172"/>
    </row>
    <row r="45335" spans="7:12" x14ac:dyDescent="0.15">
      <c r="G45335"/>
      <c r="H45335"/>
      <c r="I45335"/>
      <c r="J45335"/>
      <c r="K45335"/>
      <c r="L45335" s="172"/>
    </row>
    <row r="45336" spans="7:12" x14ac:dyDescent="0.15">
      <c r="G45336"/>
      <c r="H45336"/>
      <c r="I45336"/>
      <c r="J45336"/>
      <c r="K45336"/>
      <c r="L45336" s="172"/>
    </row>
    <row r="45337" spans="7:12" x14ac:dyDescent="0.15">
      <c r="G45337"/>
      <c r="H45337"/>
      <c r="I45337"/>
      <c r="J45337"/>
      <c r="K45337"/>
      <c r="L45337" s="172"/>
    </row>
    <row r="45338" spans="7:12" x14ac:dyDescent="0.15">
      <c r="G45338"/>
      <c r="H45338"/>
      <c r="I45338"/>
      <c r="J45338"/>
      <c r="K45338"/>
      <c r="L45338" s="172"/>
    </row>
    <row r="45339" spans="7:12" x14ac:dyDescent="0.15">
      <c r="G45339"/>
      <c r="H45339"/>
      <c r="I45339"/>
      <c r="J45339"/>
      <c r="K45339"/>
      <c r="L45339" s="172"/>
    </row>
    <row r="45340" spans="7:12" x14ac:dyDescent="0.15">
      <c r="G45340"/>
      <c r="H45340"/>
      <c r="I45340"/>
      <c r="J45340"/>
      <c r="K45340"/>
      <c r="L45340" s="172"/>
    </row>
    <row r="45341" spans="7:12" x14ac:dyDescent="0.15">
      <c r="G45341"/>
      <c r="H45341"/>
      <c r="I45341"/>
      <c r="J45341"/>
      <c r="K45341"/>
      <c r="L45341" s="172"/>
    </row>
    <row r="45342" spans="7:12" x14ac:dyDescent="0.15">
      <c r="G45342"/>
      <c r="H45342"/>
      <c r="I45342"/>
      <c r="J45342"/>
      <c r="K45342"/>
      <c r="L45342" s="172"/>
    </row>
    <row r="45343" spans="7:12" x14ac:dyDescent="0.15">
      <c r="G45343"/>
      <c r="H45343"/>
      <c r="I45343"/>
      <c r="J45343"/>
      <c r="K45343"/>
      <c r="L45343" s="172"/>
    </row>
    <row r="45344" spans="7:12" x14ac:dyDescent="0.15">
      <c r="G45344"/>
      <c r="H45344"/>
      <c r="I45344"/>
      <c r="J45344"/>
      <c r="K45344"/>
      <c r="L45344" s="172"/>
    </row>
    <row r="45345" spans="7:12" x14ac:dyDescent="0.15">
      <c r="G45345"/>
      <c r="H45345"/>
      <c r="I45345"/>
      <c r="J45345"/>
      <c r="K45345"/>
      <c r="L45345" s="172"/>
    </row>
    <row r="45346" spans="7:12" x14ac:dyDescent="0.15">
      <c r="G45346"/>
      <c r="H45346"/>
      <c r="I45346"/>
      <c r="J45346"/>
      <c r="K45346"/>
      <c r="L45346" s="172"/>
    </row>
    <row r="45347" spans="7:12" x14ac:dyDescent="0.15">
      <c r="G45347"/>
      <c r="H45347"/>
      <c r="I45347"/>
      <c r="J45347"/>
      <c r="K45347"/>
      <c r="L45347" s="172"/>
    </row>
    <row r="45348" spans="7:12" x14ac:dyDescent="0.15">
      <c r="G45348"/>
      <c r="H45348"/>
      <c r="I45348"/>
      <c r="J45348"/>
      <c r="K45348"/>
      <c r="L45348" s="172"/>
    </row>
    <row r="45349" spans="7:12" x14ac:dyDescent="0.15">
      <c r="G45349"/>
      <c r="H45349"/>
      <c r="I45349"/>
      <c r="J45349"/>
      <c r="K45349"/>
      <c r="L45349" s="172"/>
    </row>
    <row r="45350" spans="7:12" x14ac:dyDescent="0.15">
      <c r="G45350"/>
      <c r="H45350"/>
      <c r="I45350"/>
      <c r="J45350"/>
      <c r="K45350"/>
      <c r="L45350" s="172"/>
    </row>
    <row r="45351" spans="7:12" x14ac:dyDescent="0.15">
      <c r="G45351"/>
      <c r="H45351"/>
      <c r="I45351"/>
      <c r="J45351"/>
      <c r="K45351"/>
      <c r="L45351" s="172"/>
    </row>
    <row r="45352" spans="7:12" x14ac:dyDescent="0.15">
      <c r="G45352"/>
      <c r="H45352"/>
      <c r="I45352"/>
      <c r="J45352"/>
      <c r="K45352"/>
      <c r="L45352" s="172"/>
    </row>
    <row r="45353" spans="7:12" x14ac:dyDescent="0.15">
      <c r="G45353"/>
      <c r="H45353"/>
      <c r="I45353"/>
      <c r="J45353"/>
      <c r="K45353"/>
      <c r="L45353" s="172"/>
    </row>
    <row r="45354" spans="7:12" x14ac:dyDescent="0.15">
      <c r="G45354"/>
      <c r="H45354"/>
      <c r="I45354"/>
      <c r="J45354"/>
      <c r="K45354"/>
      <c r="L45354" s="172"/>
    </row>
    <row r="45355" spans="7:12" x14ac:dyDescent="0.15">
      <c r="G45355"/>
      <c r="H45355"/>
      <c r="I45355"/>
      <c r="J45355"/>
      <c r="K45355"/>
      <c r="L45355" s="172"/>
    </row>
    <row r="45356" spans="7:12" x14ac:dyDescent="0.15">
      <c r="G45356"/>
      <c r="H45356"/>
      <c r="I45356"/>
      <c r="J45356"/>
      <c r="K45356"/>
      <c r="L45356" s="172"/>
    </row>
    <row r="45357" spans="7:12" x14ac:dyDescent="0.15">
      <c r="G45357"/>
      <c r="H45357"/>
      <c r="I45357"/>
      <c r="J45357"/>
      <c r="K45357"/>
      <c r="L45357" s="172"/>
    </row>
    <row r="45358" spans="7:12" x14ac:dyDescent="0.15">
      <c r="G45358"/>
      <c r="H45358"/>
      <c r="I45358"/>
      <c r="J45358"/>
      <c r="K45358"/>
      <c r="L45358" s="172"/>
    </row>
    <row r="45359" spans="7:12" x14ac:dyDescent="0.15">
      <c r="G45359"/>
      <c r="H45359"/>
      <c r="I45359"/>
      <c r="J45359"/>
      <c r="K45359"/>
      <c r="L45359" s="172"/>
    </row>
    <row r="45360" spans="7:12" x14ac:dyDescent="0.15">
      <c r="G45360"/>
      <c r="H45360"/>
      <c r="I45360"/>
      <c r="J45360"/>
      <c r="K45360"/>
      <c r="L45360" s="172"/>
    </row>
    <row r="45361" spans="7:12" x14ac:dyDescent="0.15">
      <c r="G45361"/>
      <c r="H45361"/>
      <c r="I45361"/>
      <c r="J45361"/>
      <c r="K45361"/>
      <c r="L45361" s="172"/>
    </row>
    <row r="45362" spans="7:12" x14ac:dyDescent="0.15">
      <c r="G45362"/>
      <c r="H45362"/>
      <c r="I45362"/>
      <c r="J45362"/>
      <c r="K45362"/>
      <c r="L45362" s="172"/>
    </row>
    <row r="45363" spans="7:12" x14ac:dyDescent="0.15">
      <c r="G45363"/>
      <c r="H45363"/>
      <c r="I45363"/>
      <c r="J45363"/>
      <c r="K45363"/>
      <c r="L45363" s="172"/>
    </row>
    <row r="45364" spans="7:12" x14ac:dyDescent="0.15">
      <c r="G45364"/>
      <c r="H45364"/>
      <c r="I45364"/>
      <c r="J45364"/>
      <c r="K45364"/>
      <c r="L45364" s="172"/>
    </row>
    <row r="45365" spans="7:12" x14ac:dyDescent="0.15">
      <c r="G45365"/>
      <c r="H45365"/>
      <c r="I45365"/>
      <c r="J45365"/>
      <c r="K45365"/>
      <c r="L45365" s="172"/>
    </row>
    <row r="45366" spans="7:12" x14ac:dyDescent="0.15">
      <c r="G45366"/>
      <c r="H45366"/>
      <c r="I45366"/>
      <c r="J45366"/>
      <c r="K45366"/>
      <c r="L45366" s="172"/>
    </row>
    <row r="45367" spans="7:12" x14ac:dyDescent="0.15">
      <c r="G45367"/>
      <c r="H45367"/>
      <c r="I45367"/>
      <c r="J45367"/>
      <c r="K45367"/>
      <c r="L45367" s="172"/>
    </row>
    <row r="45368" spans="7:12" x14ac:dyDescent="0.15">
      <c r="G45368"/>
      <c r="H45368"/>
      <c r="I45368"/>
      <c r="J45368"/>
      <c r="K45368"/>
      <c r="L45368" s="172"/>
    </row>
    <row r="45369" spans="7:12" x14ac:dyDescent="0.15">
      <c r="G45369"/>
      <c r="H45369"/>
      <c r="I45369"/>
      <c r="J45369"/>
      <c r="K45369"/>
      <c r="L45369" s="172"/>
    </row>
    <row r="45370" spans="7:12" x14ac:dyDescent="0.15">
      <c r="G45370"/>
      <c r="H45370"/>
      <c r="I45370"/>
      <c r="J45370"/>
      <c r="K45370"/>
      <c r="L45370" s="172"/>
    </row>
    <row r="45371" spans="7:12" x14ac:dyDescent="0.15">
      <c r="G45371"/>
      <c r="H45371"/>
      <c r="I45371"/>
      <c r="J45371"/>
      <c r="K45371"/>
      <c r="L45371" s="172"/>
    </row>
    <row r="45372" spans="7:12" x14ac:dyDescent="0.15">
      <c r="G45372"/>
      <c r="H45372"/>
      <c r="I45372"/>
      <c r="J45372"/>
      <c r="K45372"/>
      <c r="L45372" s="172"/>
    </row>
    <row r="45373" spans="7:12" x14ac:dyDescent="0.15">
      <c r="G45373"/>
      <c r="H45373"/>
      <c r="I45373"/>
      <c r="J45373"/>
      <c r="K45373"/>
      <c r="L45373" s="172"/>
    </row>
    <row r="45374" spans="7:12" x14ac:dyDescent="0.15">
      <c r="G45374"/>
      <c r="H45374"/>
      <c r="I45374"/>
      <c r="J45374"/>
      <c r="K45374"/>
      <c r="L45374" s="172"/>
    </row>
    <row r="45375" spans="7:12" x14ac:dyDescent="0.15">
      <c r="G45375"/>
      <c r="H45375"/>
      <c r="I45375"/>
      <c r="J45375"/>
      <c r="K45375"/>
      <c r="L45375" s="172"/>
    </row>
    <row r="45376" spans="7:12" x14ac:dyDescent="0.15">
      <c r="G45376"/>
      <c r="H45376"/>
      <c r="I45376"/>
      <c r="J45376"/>
      <c r="K45376"/>
      <c r="L45376" s="172"/>
    </row>
    <row r="45377" spans="7:12" x14ac:dyDescent="0.15">
      <c r="G45377"/>
      <c r="H45377"/>
      <c r="I45377"/>
      <c r="J45377"/>
      <c r="K45377"/>
      <c r="L45377" s="172"/>
    </row>
    <row r="45378" spans="7:12" x14ac:dyDescent="0.15">
      <c r="G45378"/>
      <c r="H45378"/>
      <c r="I45378"/>
      <c r="J45378"/>
      <c r="K45378"/>
      <c r="L45378" s="172"/>
    </row>
    <row r="45379" spans="7:12" x14ac:dyDescent="0.15">
      <c r="G45379"/>
      <c r="H45379"/>
      <c r="I45379"/>
      <c r="J45379"/>
      <c r="K45379"/>
      <c r="L45379" s="172"/>
    </row>
    <row r="45380" spans="7:12" x14ac:dyDescent="0.15">
      <c r="G45380"/>
      <c r="H45380"/>
      <c r="I45380"/>
      <c r="J45380"/>
      <c r="K45380"/>
      <c r="L45380" s="172"/>
    </row>
    <row r="45381" spans="7:12" x14ac:dyDescent="0.15">
      <c r="G45381"/>
      <c r="H45381"/>
      <c r="I45381"/>
      <c r="J45381"/>
      <c r="K45381"/>
      <c r="L45381" s="172"/>
    </row>
    <row r="45382" spans="7:12" x14ac:dyDescent="0.15">
      <c r="G45382"/>
      <c r="H45382"/>
      <c r="I45382"/>
      <c r="J45382"/>
      <c r="K45382"/>
      <c r="L45382" s="172"/>
    </row>
    <row r="45383" spans="7:12" x14ac:dyDescent="0.15">
      <c r="G45383"/>
      <c r="H45383"/>
      <c r="I45383"/>
      <c r="J45383"/>
      <c r="K45383"/>
      <c r="L45383" s="172"/>
    </row>
    <row r="45384" spans="7:12" x14ac:dyDescent="0.15">
      <c r="G45384"/>
      <c r="H45384"/>
      <c r="I45384"/>
      <c r="J45384"/>
      <c r="K45384"/>
      <c r="L45384" s="172"/>
    </row>
    <row r="45385" spans="7:12" x14ac:dyDescent="0.15">
      <c r="G45385"/>
      <c r="H45385"/>
      <c r="I45385"/>
      <c r="J45385"/>
      <c r="K45385"/>
      <c r="L45385" s="172"/>
    </row>
    <row r="45386" spans="7:12" x14ac:dyDescent="0.15">
      <c r="G45386"/>
      <c r="H45386"/>
      <c r="I45386"/>
      <c r="J45386"/>
      <c r="K45386"/>
      <c r="L45386" s="172"/>
    </row>
    <row r="45387" spans="7:12" x14ac:dyDescent="0.15">
      <c r="G45387"/>
      <c r="H45387"/>
      <c r="I45387"/>
      <c r="J45387"/>
      <c r="K45387"/>
      <c r="L45387" s="172"/>
    </row>
    <row r="45388" spans="7:12" x14ac:dyDescent="0.15">
      <c r="G45388"/>
      <c r="H45388"/>
      <c r="I45388"/>
      <c r="J45388"/>
      <c r="K45388"/>
      <c r="L45388" s="172"/>
    </row>
    <row r="45389" spans="7:12" x14ac:dyDescent="0.15">
      <c r="G45389"/>
      <c r="H45389"/>
      <c r="I45389"/>
      <c r="J45389"/>
      <c r="K45389"/>
      <c r="L45389" s="172"/>
    </row>
    <row r="45390" spans="7:12" x14ac:dyDescent="0.15">
      <c r="G45390"/>
      <c r="H45390"/>
      <c r="I45390"/>
      <c r="J45390"/>
      <c r="K45390"/>
      <c r="L45390" s="172"/>
    </row>
    <row r="45391" spans="7:12" x14ac:dyDescent="0.15">
      <c r="G45391"/>
      <c r="H45391"/>
      <c r="I45391"/>
      <c r="J45391"/>
      <c r="K45391"/>
      <c r="L45391" s="172"/>
    </row>
    <row r="45392" spans="7:12" x14ac:dyDescent="0.15">
      <c r="G45392"/>
      <c r="H45392"/>
      <c r="I45392"/>
      <c r="J45392"/>
      <c r="K45392"/>
      <c r="L45392" s="172"/>
    </row>
    <row r="45393" spans="7:12" x14ac:dyDescent="0.15">
      <c r="G45393"/>
      <c r="H45393"/>
      <c r="I45393"/>
      <c r="J45393"/>
      <c r="K45393"/>
      <c r="L45393" s="172"/>
    </row>
    <row r="45394" spans="7:12" x14ac:dyDescent="0.15">
      <c r="G45394"/>
      <c r="H45394"/>
      <c r="I45394"/>
      <c r="J45394"/>
      <c r="K45394"/>
      <c r="L45394" s="172"/>
    </row>
    <row r="45395" spans="7:12" x14ac:dyDescent="0.15">
      <c r="G45395"/>
      <c r="H45395"/>
      <c r="I45395"/>
      <c r="J45395"/>
      <c r="K45395"/>
      <c r="L45395" s="172"/>
    </row>
    <row r="45396" spans="7:12" x14ac:dyDescent="0.15">
      <c r="G45396"/>
      <c r="H45396"/>
      <c r="I45396"/>
      <c r="J45396"/>
      <c r="K45396"/>
      <c r="L45396" s="172"/>
    </row>
    <row r="45397" spans="7:12" x14ac:dyDescent="0.15">
      <c r="G45397"/>
      <c r="H45397"/>
      <c r="I45397"/>
      <c r="J45397"/>
      <c r="K45397"/>
      <c r="L45397" s="172"/>
    </row>
    <row r="45398" spans="7:12" x14ac:dyDescent="0.15">
      <c r="G45398"/>
      <c r="H45398"/>
      <c r="I45398"/>
      <c r="J45398"/>
      <c r="K45398"/>
      <c r="L45398" s="172"/>
    </row>
    <row r="45399" spans="7:12" x14ac:dyDescent="0.15">
      <c r="G45399"/>
      <c r="H45399"/>
      <c r="I45399"/>
      <c r="J45399"/>
      <c r="K45399"/>
      <c r="L45399" s="172"/>
    </row>
    <row r="45400" spans="7:12" x14ac:dyDescent="0.15">
      <c r="G45400"/>
      <c r="H45400"/>
      <c r="I45400"/>
      <c r="J45400"/>
      <c r="K45400"/>
      <c r="L45400" s="172"/>
    </row>
    <row r="45401" spans="7:12" x14ac:dyDescent="0.15">
      <c r="G45401"/>
      <c r="H45401"/>
      <c r="I45401"/>
      <c r="J45401"/>
      <c r="K45401"/>
      <c r="L45401" s="172"/>
    </row>
    <row r="45402" spans="7:12" x14ac:dyDescent="0.15">
      <c r="G45402"/>
      <c r="H45402"/>
      <c r="I45402"/>
      <c r="J45402"/>
      <c r="K45402"/>
      <c r="L45402" s="172"/>
    </row>
    <row r="45403" spans="7:12" x14ac:dyDescent="0.15">
      <c r="G45403"/>
      <c r="H45403"/>
      <c r="I45403"/>
      <c r="J45403"/>
      <c r="K45403"/>
      <c r="L45403" s="172"/>
    </row>
    <row r="45404" spans="7:12" x14ac:dyDescent="0.15">
      <c r="G45404"/>
      <c r="H45404"/>
      <c r="I45404"/>
      <c r="J45404"/>
      <c r="K45404"/>
      <c r="L45404" s="172"/>
    </row>
    <row r="45405" spans="7:12" x14ac:dyDescent="0.15">
      <c r="G45405"/>
      <c r="H45405"/>
      <c r="I45405"/>
      <c r="J45405"/>
      <c r="K45405"/>
      <c r="L45405" s="172"/>
    </row>
    <row r="45406" spans="7:12" x14ac:dyDescent="0.15">
      <c r="G45406"/>
      <c r="H45406"/>
      <c r="I45406"/>
      <c r="J45406"/>
      <c r="K45406"/>
      <c r="L45406" s="172"/>
    </row>
    <row r="45407" spans="7:12" x14ac:dyDescent="0.15">
      <c r="G45407"/>
      <c r="H45407"/>
      <c r="I45407"/>
      <c r="J45407"/>
      <c r="K45407"/>
      <c r="L45407" s="172"/>
    </row>
    <row r="45408" spans="7:12" x14ac:dyDescent="0.15">
      <c r="G45408"/>
      <c r="H45408"/>
      <c r="I45408"/>
      <c r="J45408"/>
      <c r="K45408"/>
      <c r="L45408" s="172"/>
    </row>
    <row r="45409" spans="7:12" x14ac:dyDescent="0.15">
      <c r="G45409"/>
      <c r="H45409"/>
      <c r="I45409"/>
      <c r="J45409"/>
      <c r="K45409"/>
      <c r="L45409" s="172"/>
    </row>
    <row r="45410" spans="7:12" x14ac:dyDescent="0.15">
      <c r="G45410"/>
      <c r="H45410"/>
      <c r="I45410"/>
      <c r="J45410"/>
      <c r="K45410"/>
      <c r="L45410" s="172"/>
    </row>
    <row r="45411" spans="7:12" x14ac:dyDescent="0.15">
      <c r="G45411"/>
      <c r="H45411"/>
      <c r="I45411"/>
      <c r="J45411"/>
      <c r="K45411"/>
      <c r="L45411" s="172"/>
    </row>
    <row r="45412" spans="7:12" x14ac:dyDescent="0.15">
      <c r="G45412"/>
      <c r="H45412"/>
      <c r="I45412"/>
      <c r="J45412"/>
      <c r="K45412"/>
      <c r="L45412" s="172"/>
    </row>
    <row r="45413" spans="7:12" x14ac:dyDescent="0.15">
      <c r="G45413"/>
      <c r="H45413"/>
      <c r="I45413"/>
      <c r="J45413"/>
      <c r="K45413"/>
      <c r="L45413" s="172"/>
    </row>
    <row r="45414" spans="7:12" x14ac:dyDescent="0.15">
      <c r="G45414"/>
      <c r="H45414"/>
      <c r="I45414"/>
      <c r="J45414"/>
      <c r="K45414"/>
      <c r="L45414" s="172"/>
    </row>
    <row r="45415" spans="7:12" x14ac:dyDescent="0.15">
      <c r="G45415"/>
      <c r="H45415"/>
      <c r="I45415"/>
      <c r="J45415"/>
      <c r="K45415"/>
      <c r="L45415" s="172"/>
    </row>
    <row r="45416" spans="7:12" x14ac:dyDescent="0.15">
      <c r="G45416"/>
      <c r="H45416"/>
      <c r="I45416"/>
      <c r="J45416"/>
      <c r="K45416"/>
      <c r="L45416" s="172"/>
    </row>
    <row r="45417" spans="7:12" x14ac:dyDescent="0.15">
      <c r="G45417"/>
      <c r="H45417"/>
      <c r="I45417"/>
      <c r="J45417"/>
      <c r="K45417"/>
      <c r="L45417" s="172"/>
    </row>
    <row r="45418" spans="7:12" x14ac:dyDescent="0.15">
      <c r="G45418"/>
      <c r="H45418"/>
      <c r="I45418"/>
      <c r="J45418"/>
      <c r="K45418"/>
      <c r="L45418" s="172"/>
    </row>
    <row r="45419" spans="7:12" x14ac:dyDescent="0.15">
      <c r="G45419"/>
      <c r="H45419"/>
      <c r="I45419"/>
      <c r="J45419"/>
      <c r="K45419"/>
      <c r="L45419" s="172"/>
    </row>
    <row r="45420" spans="7:12" x14ac:dyDescent="0.15">
      <c r="G45420"/>
      <c r="H45420"/>
      <c r="I45420"/>
      <c r="J45420"/>
      <c r="K45420"/>
      <c r="L45420" s="172"/>
    </row>
    <row r="45421" spans="7:12" x14ac:dyDescent="0.15">
      <c r="G45421"/>
      <c r="H45421"/>
      <c r="I45421"/>
      <c r="J45421"/>
      <c r="K45421"/>
      <c r="L45421" s="172"/>
    </row>
    <row r="45422" spans="7:12" x14ac:dyDescent="0.15">
      <c r="G45422"/>
      <c r="H45422"/>
      <c r="I45422"/>
      <c r="J45422"/>
      <c r="K45422"/>
      <c r="L45422" s="172"/>
    </row>
    <row r="45423" spans="7:12" x14ac:dyDescent="0.15">
      <c r="G45423"/>
      <c r="H45423"/>
      <c r="I45423"/>
      <c r="J45423"/>
      <c r="K45423"/>
      <c r="L45423" s="172"/>
    </row>
    <row r="45424" spans="7:12" x14ac:dyDescent="0.15">
      <c r="G45424"/>
      <c r="H45424"/>
      <c r="I45424"/>
      <c r="J45424"/>
      <c r="K45424"/>
      <c r="L45424" s="172"/>
    </row>
    <row r="45425" spans="7:12" x14ac:dyDescent="0.15">
      <c r="G45425"/>
      <c r="H45425"/>
      <c r="I45425"/>
      <c r="J45425"/>
      <c r="K45425"/>
      <c r="L45425" s="172"/>
    </row>
    <row r="45426" spans="7:12" x14ac:dyDescent="0.15">
      <c r="G45426"/>
      <c r="H45426"/>
      <c r="I45426"/>
      <c r="J45426"/>
      <c r="K45426"/>
      <c r="L45426" s="172"/>
    </row>
    <row r="45427" spans="7:12" x14ac:dyDescent="0.15">
      <c r="G45427"/>
      <c r="H45427"/>
      <c r="I45427"/>
      <c r="J45427"/>
      <c r="K45427"/>
      <c r="L45427" s="172"/>
    </row>
    <row r="45428" spans="7:12" x14ac:dyDescent="0.15">
      <c r="G45428"/>
      <c r="H45428"/>
      <c r="I45428"/>
      <c r="J45428"/>
      <c r="K45428"/>
      <c r="L45428" s="172"/>
    </row>
    <row r="45429" spans="7:12" x14ac:dyDescent="0.15">
      <c r="G45429"/>
      <c r="H45429"/>
      <c r="I45429"/>
      <c r="J45429"/>
      <c r="K45429"/>
      <c r="L45429" s="172"/>
    </row>
    <row r="45430" spans="7:12" x14ac:dyDescent="0.15">
      <c r="G45430"/>
      <c r="H45430"/>
      <c r="I45430"/>
      <c r="J45430"/>
      <c r="K45430"/>
      <c r="L45430" s="172"/>
    </row>
    <row r="45431" spans="7:12" x14ac:dyDescent="0.15">
      <c r="G45431"/>
      <c r="H45431"/>
      <c r="I45431"/>
      <c r="J45431"/>
      <c r="K45431"/>
      <c r="L45431" s="172"/>
    </row>
    <row r="45432" spans="7:12" x14ac:dyDescent="0.15">
      <c r="G45432"/>
      <c r="H45432"/>
      <c r="I45432"/>
      <c r="J45432"/>
      <c r="K45432"/>
      <c r="L45432" s="172"/>
    </row>
    <row r="45433" spans="7:12" x14ac:dyDescent="0.15">
      <c r="G45433"/>
      <c r="H45433"/>
      <c r="I45433"/>
      <c r="J45433"/>
      <c r="K45433"/>
      <c r="L45433" s="172"/>
    </row>
    <row r="45434" spans="7:12" x14ac:dyDescent="0.15">
      <c r="G45434"/>
      <c r="H45434"/>
      <c r="I45434"/>
      <c r="J45434"/>
      <c r="K45434"/>
      <c r="L45434" s="172"/>
    </row>
    <row r="45435" spans="7:12" x14ac:dyDescent="0.15">
      <c r="G45435"/>
      <c r="H45435"/>
      <c r="I45435"/>
      <c r="J45435"/>
      <c r="K45435"/>
      <c r="L45435" s="172"/>
    </row>
    <row r="45436" spans="7:12" x14ac:dyDescent="0.15">
      <c r="G45436"/>
      <c r="H45436"/>
      <c r="I45436"/>
      <c r="J45436"/>
      <c r="K45436"/>
      <c r="L45436" s="172"/>
    </row>
    <row r="45437" spans="7:12" x14ac:dyDescent="0.15">
      <c r="G45437"/>
      <c r="H45437"/>
      <c r="I45437"/>
      <c r="J45437"/>
      <c r="K45437"/>
      <c r="L45437" s="172"/>
    </row>
    <row r="45438" spans="7:12" x14ac:dyDescent="0.15">
      <c r="G45438"/>
      <c r="H45438"/>
      <c r="I45438"/>
      <c r="J45438"/>
      <c r="K45438"/>
      <c r="L45438" s="172"/>
    </row>
    <row r="45439" spans="7:12" x14ac:dyDescent="0.15">
      <c r="G45439"/>
      <c r="H45439"/>
      <c r="I45439"/>
      <c r="J45439"/>
      <c r="K45439"/>
      <c r="L45439" s="172"/>
    </row>
    <row r="45440" spans="7:12" x14ac:dyDescent="0.15">
      <c r="G45440"/>
      <c r="H45440"/>
      <c r="I45440"/>
      <c r="J45440"/>
      <c r="K45440"/>
      <c r="L45440" s="172"/>
    </row>
    <row r="45441" spans="7:12" x14ac:dyDescent="0.15">
      <c r="G45441"/>
      <c r="H45441"/>
      <c r="I45441"/>
      <c r="J45441"/>
      <c r="K45441"/>
      <c r="L45441" s="172"/>
    </row>
    <row r="45442" spans="7:12" x14ac:dyDescent="0.15">
      <c r="G45442"/>
      <c r="H45442"/>
      <c r="I45442"/>
      <c r="J45442"/>
      <c r="K45442"/>
      <c r="L45442" s="172"/>
    </row>
    <row r="45443" spans="7:12" x14ac:dyDescent="0.15">
      <c r="G45443"/>
      <c r="H45443"/>
      <c r="I45443"/>
      <c r="J45443"/>
      <c r="K45443"/>
      <c r="L45443" s="172"/>
    </row>
    <row r="45444" spans="7:12" x14ac:dyDescent="0.15">
      <c r="G45444"/>
      <c r="H45444"/>
      <c r="I45444"/>
      <c r="J45444"/>
      <c r="K45444"/>
      <c r="L45444" s="172"/>
    </row>
    <row r="45445" spans="7:12" x14ac:dyDescent="0.15">
      <c r="G45445"/>
      <c r="H45445"/>
      <c r="I45445"/>
      <c r="J45445"/>
      <c r="K45445"/>
      <c r="L45445" s="172"/>
    </row>
    <row r="45446" spans="7:12" x14ac:dyDescent="0.15">
      <c r="G45446"/>
      <c r="H45446"/>
      <c r="I45446"/>
      <c r="J45446"/>
      <c r="K45446"/>
      <c r="L45446" s="172"/>
    </row>
    <row r="45447" spans="7:12" x14ac:dyDescent="0.15">
      <c r="G45447"/>
      <c r="H45447"/>
      <c r="I45447"/>
      <c r="J45447"/>
      <c r="K45447"/>
      <c r="L45447" s="172"/>
    </row>
    <row r="45448" spans="7:12" x14ac:dyDescent="0.15">
      <c r="G45448"/>
      <c r="H45448"/>
      <c r="I45448"/>
      <c r="J45448"/>
      <c r="K45448"/>
      <c r="L45448" s="172"/>
    </row>
    <row r="45449" spans="7:12" x14ac:dyDescent="0.15">
      <c r="G45449"/>
      <c r="H45449"/>
      <c r="I45449"/>
      <c r="J45449"/>
      <c r="K45449"/>
      <c r="L45449" s="172"/>
    </row>
    <row r="45450" spans="7:12" x14ac:dyDescent="0.15">
      <c r="G45450"/>
      <c r="H45450"/>
      <c r="I45450"/>
      <c r="J45450"/>
      <c r="K45450"/>
      <c r="L45450" s="172"/>
    </row>
    <row r="45451" spans="7:12" x14ac:dyDescent="0.15">
      <c r="G45451"/>
      <c r="H45451"/>
      <c r="I45451"/>
      <c r="J45451"/>
      <c r="K45451"/>
      <c r="L45451" s="172"/>
    </row>
    <row r="45452" spans="7:12" x14ac:dyDescent="0.15">
      <c r="G45452"/>
      <c r="H45452"/>
      <c r="I45452"/>
      <c r="J45452"/>
      <c r="K45452"/>
      <c r="L45452" s="172"/>
    </row>
    <row r="45453" spans="7:12" x14ac:dyDescent="0.15">
      <c r="G45453"/>
      <c r="H45453"/>
      <c r="I45453"/>
      <c r="J45453"/>
      <c r="K45453"/>
      <c r="L45453" s="172"/>
    </row>
    <row r="45454" spans="7:12" x14ac:dyDescent="0.15">
      <c r="G45454"/>
      <c r="H45454"/>
      <c r="I45454"/>
      <c r="J45454"/>
      <c r="K45454"/>
      <c r="L45454" s="172"/>
    </row>
    <row r="45455" spans="7:12" x14ac:dyDescent="0.15">
      <c r="G45455"/>
      <c r="H45455"/>
      <c r="I45455"/>
      <c r="J45455"/>
      <c r="K45455"/>
      <c r="L45455" s="172"/>
    </row>
    <row r="45456" spans="7:12" x14ac:dyDescent="0.15">
      <c r="G45456"/>
      <c r="H45456"/>
      <c r="I45456"/>
      <c r="J45456"/>
      <c r="K45456"/>
      <c r="L45456" s="172"/>
    </row>
    <row r="45457" spans="7:12" x14ac:dyDescent="0.15">
      <c r="G45457"/>
      <c r="H45457"/>
      <c r="I45457"/>
      <c r="J45457"/>
      <c r="K45457"/>
      <c r="L45457" s="172"/>
    </row>
    <row r="45458" spans="7:12" x14ac:dyDescent="0.15">
      <c r="G45458"/>
      <c r="H45458"/>
      <c r="I45458"/>
      <c r="J45458"/>
      <c r="K45458"/>
      <c r="L45458" s="172"/>
    </row>
    <row r="45459" spans="7:12" x14ac:dyDescent="0.15">
      <c r="G45459"/>
      <c r="H45459"/>
      <c r="I45459"/>
      <c r="J45459"/>
      <c r="K45459"/>
      <c r="L45459" s="172"/>
    </row>
    <row r="45460" spans="7:12" x14ac:dyDescent="0.15">
      <c r="G45460"/>
      <c r="H45460"/>
      <c r="I45460"/>
      <c r="J45460"/>
      <c r="K45460"/>
      <c r="L45460" s="172"/>
    </row>
    <row r="45461" spans="7:12" x14ac:dyDescent="0.15">
      <c r="G45461"/>
      <c r="H45461"/>
      <c r="I45461"/>
      <c r="J45461"/>
      <c r="K45461"/>
      <c r="L45461" s="172"/>
    </row>
    <row r="45462" spans="7:12" x14ac:dyDescent="0.15">
      <c r="G45462"/>
      <c r="H45462"/>
      <c r="I45462"/>
      <c r="J45462"/>
      <c r="K45462"/>
      <c r="L45462" s="172"/>
    </row>
    <row r="45463" spans="7:12" x14ac:dyDescent="0.15">
      <c r="G45463"/>
      <c r="H45463"/>
      <c r="I45463"/>
      <c r="J45463"/>
      <c r="K45463"/>
      <c r="L45463" s="172"/>
    </row>
    <row r="45464" spans="7:12" x14ac:dyDescent="0.15">
      <c r="G45464"/>
      <c r="H45464"/>
      <c r="I45464"/>
      <c r="J45464"/>
      <c r="K45464"/>
      <c r="L45464" s="172"/>
    </row>
    <row r="45465" spans="7:12" x14ac:dyDescent="0.15">
      <c r="G45465"/>
      <c r="H45465"/>
      <c r="I45465"/>
      <c r="J45465"/>
      <c r="K45465"/>
      <c r="L45465" s="172"/>
    </row>
    <row r="45466" spans="7:12" x14ac:dyDescent="0.15">
      <c r="G45466"/>
      <c r="H45466"/>
      <c r="I45466"/>
      <c r="J45466"/>
      <c r="K45466"/>
      <c r="L45466" s="172"/>
    </row>
    <row r="45467" spans="7:12" x14ac:dyDescent="0.15">
      <c r="G45467"/>
      <c r="H45467"/>
      <c r="I45467"/>
      <c r="J45467"/>
      <c r="K45467"/>
      <c r="L45467" s="172"/>
    </row>
    <row r="45468" spans="7:12" x14ac:dyDescent="0.15">
      <c r="G45468"/>
      <c r="H45468"/>
      <c r="I45468"/>
      <c r="J45468"/>
      <c r="K45468"/>
      <c r="L45468" s="172"/>
    </row>
    <row r="45469" spans="7:12" x14ac:dyDescent="0.15">
      <c r="G45469"/>
      <c r="H45469"/>
      <c r="I45469"/>
      <c r="J45469"/>
      <c r="K45469"/>
      <c r="L45469" s="172"/>
    </row>
    <row r="45470" spans="7:12" x14ac:dyDescent="0.15">
      <c r="G45470"/>
      <c r="H45470"/>
      <c r="I45470"/>
      <c r="J45470"/>
      <c r="K45470"/>
      <c r="L45470" s="172"/>
    </row>
    <row r="45471" spans="7:12" x14ac:dyDescent="0.15">
      <c r="G45471"/>
      <c r="H45471"/>
      <c r="I45471"/>
      <c r="J45471"/>
      <c r="K45471"/>
      <c r="L45471" s="172"/>
    </row>
    <row r="45472" spans="7:12" x14ac:dyDescent="0.15">
      <c r="G45472"/>
      <c r="H45472"/>
      <c r="I45472"/>
      <c r="J45472"/>
      <c r="K45472"/>
      <c r="L45472" s="172"/>
    </row>
    <row r="45473" spans="7:12" x14ac:dyDescent="0.15">
      <c r="G45473"/>
      <c r="H45473"/>
      <c r="I45473"/>
      <c r="J45473"/>
      <c r="K45473"/>
      <c r="L45473" s="172"/>
    </row>
    <row r="45474" spans="7:12" x14ac:dyDescent="0.15">
      <c r="G45474"/>
      <c r="H45474"/>
      <c r="I45474"/>
      <c r="J45474"/>
      <c r="K45474"/>
      <c r="L45474" s="172"/>
    </row>
    <row r="45475" spans="7:12" x14ac:dyDescent="0.15">
      <c r="G45475"/>
      <c r="H45475"/>
      <c r="I45475"/>
      <c r="J45475"/>
      <c r="K45475"/>
      <c r="L45475" s="172"/>
    </row>
    <row r="45476" spans="7:12" x14ac:dyDescent="0.15">
      <c r="G45476"/>
      <c r="H45476"/>
      <c r="I45476"/>
      <c r="J45476"/>
      <c r="K45476"/>
      <c r="L45476" s="172"/>
    </row>
    <row r="45477" spans="7:12" x14ac:dyDescent="0.15">
      <c r="G45477"/>
      <c r="H45477"/>
      <c r="I45477"/>
      <c r="J45477"/>
      <c r="K45477"/>
      <c r="L45477" s="172"/>
    </row>
    <row r="45478" spans="7:12" x14ac:dyDescent="0.15">
      <c r="G45478"/>
      <c r="H45478"/>
      <c r="I45478"/>
      <c r="J45478"/>
      <c r="K45478"/>
      <c r="L45478" s="172"/>
    </row>
    <row r="45479" spans="7:12" x14ac:dyDescent="0.15">
      <c r="G45479"/>
      <c r="H45479"/>
      <c r="I45479"/>
      <c r="J45479"/>
      <c r="K45479"/>
      <c r="L45479" s="172"/>
    </row>
    <row r="45480" spans="7:12" x14ac:dyDescent="0.15">
      <c r="G45480"/>
      <c r="H45480"/>
      <c r="I45480"/>
      <c r="J45480"/>
      <c r="K45480"/>
      <c r="L45480" s="172"/>
    </row>
    <row r="45481" spans="7:12" x14ac:dyDescent="0.15">
      <c r="G45481"/>
      <c r="H45481"/>
      <c r="I45481"/>
      <c r="J45481"/>
      <c r="K45481"/>
      <c r="L45481" s="172"/>
    </row>
    <row r="45482" spans="7:12" x14ac:dyDescent="0.15">
      <c r="G45482"/>
      <c r="H45482"/>
      <c r="I45482"/>
      <c r="J45482"/>
      <c r="K45482"/>
      <c r="L45482" s="172"/>
    </row>
    <row r="45483" spans="7:12" x14ac:dyDescent="0.15">
      <c r="G45483"/>
      <c r="H45483"/>
      <c r="I45483"/>
      <c r="J45483"/>
      <c r="K45483"/>
      <c r="L45483" s="172"/>
    </row>
    <row r="45484" spans="7:12" x14ac:dyDescent="0.15">
      <c r="G45484"/>
      <c r="H45484"/>
      <c r="I45484"/>
      <c r="J45484"/>
      <c r="K45484"/>
      <c r="L45484" s="172"/>
    </row>
    <row r="45485" spans="7:12" x14ac:dyDescent="0.15">
      <c r="G45485"/>
      <c r="H45485"/>
      <c r="I45485"/>
      <c r="J45485"/>
      <c r="K45485"/>
      <c r="L45485" s="172"/>
    </row>
    <row r="45486" spans="7:12" x14ac:dyDescent="0.15">
      <c r="G45486"/>
      <c r="H45486"/>
      <c r="I45486"/>
      <c r="J45486"/>
      <c r="K45486"/>
      <c r="L45486" s="172"/>
    </row>
    <row r="45487" spans="7:12" x14ac:dyDescent="0.15">
      <c r="G45487"/>
      <c r="H45487"/>
      <c r="I45487"/>
      <c r="J45487"/>
      <c r="K45487"/>
      <c r="L45487" s="172"/>
    </row>
    <row r="45488" spans="7:12" x14ac:dyDescent="0.15">
      <c r="G45488"/>
      <c r="H45488"/>
      <c r="I45488"/>
      <c r="J45488"/>
      <c r="K45488"/>
      <c r="L45488" s="172"/>
    </row>
    <row r="45489" spans="7:12" x14ac:dyDescent="0.15">
      <c r="G45489"/>
      <c r="H45489"/>
      <c r="I45489"/>
      <c r="J45489"/>
      <c r="K45489"/>
      <c r="L45489" s="172"/>
    </row>
    <row r="45490" spans="7:12" x14ac:dyDescent="0.15">
      <c r="G45490"/>
      <c r="H45490"/>
      <c r="I45490"/>
      <c r="J45490"/>
      <c r="K45490"/>
      <c r="L45490" s="172"/>
    </row>
    <row r="45491" spans="7:12" x14ac:dyDescent="0.15">
      <c r="G45491"/>
      <c r="H45491"/>
      <c r="I45491"/>
      <c r="J45491"/>
      <c r="K45491"/>
      <c r="L45491" s="172"/>
    </row>
    <row r="45492" spans="7:12" x14ac:dyDescent="0.15">
      <c r="G45492"/>
      <c r="H45492"/>
      <c r="I45492"/>
      <c r="J45492"/>
      <c r="K45492"/>
      <c r="L45492" s="172"/>
    </row>
    <row r="45493" spans="7:12" x14ac:dyDescent="0.15">
      <c r="G45493"/>
      <c r="H45493"/>
      <c r="I45493"/>
      <c r="J45493"/>
      <c r="K45493"/>
      <c r="L45493" s="172"/>
    </row>
    <row r="45494" spans="7:12" x14ac:dyDescent="0.15">
      <c r="G45494"/>
      <c r="H45494"/>
      <c r="I45494"/>
      <c r="J45494"/>
      <c r="K45494"/>
      <c r="L45494" s="172"/>
    </row>
    <row r="45495" spans="7:12" x14ac:dyDescent="0.15">
      <c r="G45495"/>
      <c r="H45495"/>
      <c r="I45495"/>
      <c r="J45495"/>
      <c r="K45495"/>
      <c r="L45495" s="172"/>
    </row>
    <row r="45496" spans="7:12" x14ac:dyDescent="0.15">
      <c r="G45496"/>
      <c r="H45496"/>
      <c r="I45496"/>
      <c r="J45496"/>
      <c r="K45496"/>
      <c r="L45496" s="172"/>
    </row>
    <row r="45497" spans="7:12" x14ac:dyDescent="0.15">
      <c r="G45497"/>
      <c r="H45497"/>
      <c r="I45497"/>
      <c r="J45497"/>
      <c r="K45497"/>
      <c r="L45497" s="172"/>
    </row>
    <row r="45498" spans="7:12" x14ac:dyDescent="0.15">
      <c r="G45498"/>
      <c r="H45498"/>
      <c r="I45498"/>
      <c r="J45498"/>
      <c r="K45498"/>
      <c r="L45498" s="172"/>
    </row>
    <row r="45499" spans="7:12" x14ac:dyDescent="0.15">
      <c r="G45499"/>
      <c r="H45499"/>
      <c r="I45499"/>
      <c r="J45499"/>
      <c r="K45499"/>
      <c r="L45499" s="172"/>
    </row>
    <row r="45500" spans="7:12" x14ac:dyDescent="0.15">
      <c r="G45500"/>
      <c r="H45500"/>
      <c r="I45500"/>
      <c r="J45500"/>
      <c r="K45500"/>
      <c r="L45500" s="172"/>
    </row>
    <row r="45501" spans="7:12" x14ac:dyDescent="0.15">
      <c r="G45501"/>
      <c r="H45501"/>
      <c r="I45501"/>
      <c r="J45501"/>
      <c r="K45501"/>
      <c r="L45501" s="172"/>
    </row>
    <row r="45502" spans="7:12" x14ac:dyDescent="0.15">
      <c r="G45502"/>
      <c r="H45502"/>
      <c r="I45502"/>
      <c r="J45502"/>
      <c r="K45502"/>
      <c r="L45502" s="172"/>
    </row>
    <row r="45503" spans="7:12" x14ac:dyDescent="0.15">
      <c r="G45503"/>
      <c r="H45503"/>
      <c r="I45503"/>
      <c r="J45503"/>
      <c r="K45503"/>
      <c r="L45503" s="172"/>
    </row>
    <row r="45504" spans="7:12" x14ac:dyDescent="0.15">
      <c r="G45504"/>
      <c r="H45504"/>
      <c r="I45504"/>
      <c r="J45504"/>
      <c r="K45504"/>
      <c r="L45504" s="172"/>
    </row>
    <row r="45505" spans="7:12" x14ac:dyDescent="0.15">
      <c r="G45505"/>
      <c r="H45505"/>
      <c r="I45505"/>
      <c r="J45505"/>
      <c r="K45505"/>
      <c r="L45505" s="172"/>
    </row>
    <row r="45506" spans="7:12" x14ac:dyDescent="0.15">
      <c r="G45506"/>
      <c r="H45506"/>
      <c r="I45506"/>
      <c r="J45506"/>
      <c r="K45506"/>
      <c r="L45506" s="172"/>
    </row>
    <row r="45507" spans="7:12" x14ac:dyDescent="0.15">
      <c r="G45507"/>
      <c r="H45507"/>
      <c r="I45507"/>
      <c r="J45507"/>
      <c r="K45507"/>
      <c r="L45507" s="172"/>
    </row>
    <row r="45508" spans="7:12" x14ac:dyDescent="0.15">
      <c r="G45508"/>
      <c r="H45508"/>
      <c r="I45508"/>
      <c r="J45508"/>
      <c r="K45508"/>
      <c r="L45508" s="172"/>
    </row>
    <row r="45509" spans="7:12" x14ac:dyDescent="0.15">
      <c r="G45509"/>
      <c r="H45509"/>
      <c r="I45509"/>
      <c r="J45509"/>
      <c r="K45509"/>
      <c r="L45509" s="172"/>
    </row>
    <row r="45510" spans="7:12" x14ac:dyDescent="0.15">
      <c r="G45510"/>
      <c r="H45510"/>
      <c r="I45510"/>
      <c r="J45510"/>
      <c r="K45510"/>
      <c r="L45510" s="172"/>
    </row>
    <row r="45511" spans="7:12" x14ac:dyDescent="0.15">
      <c r="G45511"/>
      <c r="H45511"/>
      <c r="I45511"/>
      <c r="J45511"/>
      <c r="K45511"/>
      <c r="L45511" s="172"/>
    </row>
    <row r="45512" spans="7:12" x14ac:dyDescent="0.15">
      <c r="G45512"/>
      <c r="H45512"/>
      <c r="I45512"/>
      <c r="J45512"/>
      <c r="K45512"/>
      <c r="L45512" s="172"/>
    </row>
    <row r="45513" spans="7:12" x14ac:dyDescent="0.15">
      <c r="G45513"/>
      <c r="H45513"/>
      <c r="I45513"/>
      <c r="J45513"/>
      <c r="K45513"/>
      <c r="L45513" s="172"/>
    </row>
    <row r="45514" spans="7:12" x14ac:dyDescent="0.15">
      <c r="G45514"/>
      <c r="H45514"/>
      <c r="I45514"/>
      <c r="J45514"/>
      <c r="K45514"/>
      <c r="L45514" s="172"/>
    </row>
    <row r="45515" spans="7:12" x14ac:dyDescent="0.15">
      <c r="G45515"/>
      <c r="H45515"/>
      <c r="I45515"/>
      <c r="J45515"/>
      <c r="K45515"/>
      <c r="L45515" s="172"/>
    </row>
    <row r="45516" spans="7:12" x14ac:dyDescent="0.15">
      <c r="G45516"/>
      <c r="H45516"/>
      <c r="I45516"/>
      <c r="J45516"/>
      <c r="K45516"/>
      <c r="L45516" s="172"/>
    </row>
    <row r="45517" spans="7:12" x14ac:dyDescent="0.15">
      <c r="G45517"/>
      <c r="H45517"/>
      <c r="I45517"/>
      <c r="J45517"/>
      <c r="K45517"/>
      <c r="L45517" s="172"/>
    </row>
    <row r="45518" spans="7:12" x14ac:dyDescent="0.15">
      <c r="G45518"/>
      <c r="H45518"/>
      <c r="I45518"/>
      <c r="J45518"/>
      <c r="K45518"/>
      <c r="L45518" s="172"/>
    </row>
    <row r="45519" spans="7:12" x14ac:dyDescent="0.15">
      <c r="G45519"/>
      <c r="H45519"/>
      <c r="I45519"/>
      <c r="J45519"/>
      <c r="K45519"/>
      <c r="L45519" s="172"/>
    </row>
    <row r="45520" spans="7:12" x14ac:dyDescent="0.15">
      <c r="G45520"/>
      <c r="H45520"/>
      <c r="I45520"/>
      <c r="J45520"/>
      <c r="K45520"/>
      <c r="L45520" s="172"/>
    </row>
    <row r="45521" spans="7:12" x14ac:dyDescent="0.15">
      <c r="G45521"/>
      <c r="H45521"/>
      <c r="I45521"/>
      <c r="J45521"/>
      <c r="K45521"/>
      <c r="L45521" s="172"/>
    </row>
    <row r="45522" spans="7:12" x14ac:dyDescent="0.15">
      <c r="G45522"/>
      <c r="H45522"/>
      <c r="I45522"/>
      <c r="J45522"/>
      <c r="K45522"/>
      <c r="L45522" s="172"/>
    </row>
    <row r="45523" spans="7:12" x14ac:dyDescent="0.15">
      <c r="G45523"/>
      <c r="H45523"/>
      <c r="I45523"/>
      <c r="J45523"/>
      <c r="K45523"/>
      <c r="L45523" s="172"/>
    </row>
    <row r="45524" spans="7:12" x14ac:dyDescent="0.15">
      <c r="G45524"/>
      <c r="H45524"/>
      <c r="I45524"/>
      <c r="J45524"/>
      <c r="K45524"/>
      <c r="L45524" s="172"/>
    </row>
    <row r="45525" spans="7:12" x14ac:dyDescent="0.15">
      <c r="G45525"/>
      <c r="H45525"/>
      <c r="I45525"/>
      <c r="J45525"/>
      <c r="K45525"/>
      <c r="L45525" s="172"/>
    </row>
    <row r="45526" spans="7:12" x14ac:dyDescent="0.15">
      <c r="G45526"/>
      <c r="H45526"/>
      <c r="I45526"/>
      <c r="J45526"/>
      <c r="K45526"/>
      <c r="L45526" s="172"/>
    </row>
    <row r="45527" spans="7:12" x14ac:dyDescent="0.15">
      <c r="G45527"/>
      <c r="H45527"/>
      <c r="I45527"/>
      <c r="J45527"/>
      <c r="K45527"/>
      <c r="L45527" s="172"/>
    </row>
    <row r="45528" spans="7:12" x14ac:dyDescent="0.15">
      <c r="G45528"/>
      <c r="H45528"/>
      <c r="I45528"/>
      <c r="J45528"/>
      <c r="K45528"/>
      <c r="L45528" s="172"/>
    </row>
    <row r="45529" spans="7:12" x14ac:dyDescent="0.15">
      <c r="G45529"/>
      <c r="H45529"/>
      <c r="I45529"/>
      <c r="J45529"/>
      <c r="K45529"/>
      <c r="L45529" s="172"/>
    </row>
    <row r="45530" spans="7:12" x14ac:dyDescent="0.15">
      <c r="G45530"/>
      <c r="H45530"/>
      <c r="I45530"/>
      <c r="J45530"/>
      <c r="K45530"/>
      <c r="L45530" s="172"/>
    </row>
    <row r="45531" spans="7:12" x14ac:dyDescent="0.15">
      <c r="G45531"/>
      <c r="H45531"/>
      <c r="I45531"/>
      <c r="J45531"/>
      <c r="K45531"/>
      <c r="L45531" s="172"/>
    </row>
    <row r="45532" spans="7:12" x14ac:dyDescent="0.15">
      <c r="G45532"/>
      <c r="H45532"/>
      <c r="I45532"/>
      <c r="J45532"/>
      <c r="K45532"/>
      <c r="L45532" s="172"/>
    </row>
    <row r="45533" spans="7:12" x14ac:dyDescent="0.15">
      <c r="G45533"/>
      <c r="H45533"/>
      <c r="I45533"/>
      <c r="J45533"/>
      <c r="K45533"/>
      <c r="L45533" s="172"/>
    </row>
    <row r="45534" spans="7:12" x14ac:dyDescent="0.15">
      <c r="G45534"/>
      <c r="H45534"/>
      <c r="I45534"/>
      <c r="J45534"/>
      <c r="K45534"/>
      <c r="L45534" s="172"/>
    </row>
    <row r="45535" spans="7:12" x14ac:dyDescent="0.15">
      <c r="G45535"/>
      <c r="H45535"/>
      <c r="I45535"/>
      <c r="J45535"/>
      <c r="K45535"/>
      <c r="L45535" s="172"/>
    </row>
    <row r="45536" spans="7:12" x14ac:dyDescent="0.15">
      <c r="G45536"/>
      <c r="H45536"/>
      <c r="I45536"/>
      <c r="J45536"/>
      <c r="K45536"/>
      <c r="L45536" s="172"/>
    </row>
    <row r="45537" spans="7:12" x14ac:dyDescent="0.15">
      <c r="G45537"/>
      <c r="H45537"/>
      <c r="I45537"/>
      <c r="J45537"/>
      <c r="K45537"/>
      <c r="L45537" s="172"/>
    </row>
    <row r="45538" spans="7:12" x14ac:dyDescent="0.15">
      <c r="G45538"/>
      <c r="H45538"/>
      <c r="I45538"/>
      <c r="J45538"/>
      <c r="K45538"/>
      <c r="L45538" s="172"/>
    </row>
    <row r="45539" spans="7:12" x14ac:dyDescent="0.15">
      <c r="G45539"/>
      <c r="H45539"/>
      <c r="I45539"/>
      <c r="J45539"/>
      <c r="K45539"/>
      <c r="L45539" s="172"/>
    </row>
    <row r="45540" spans="7:12" x14ac:dyDescent="0.15">
      <c r="G45540"/>
      <c r="H45540"/>
      <c r="I45540"/>
      <c r="J45540"/>
      <c r="K45540"/>
      <c r="L45540" s="172"/>
    </row>
    <row r="45541" spans="7:12" x14ac:dyDescent="0.15">
      <c r="G45541"/>
      <c r="H45541"/>
      <c r="I45541"/>
      <c r="J45541"/>
      <c r="K45541"/>
      <c r="L45541" s="172"/>
    </row>
    <row r="45542" spans="7:12" x14ac:dyDescent="0.15">
      <c r="G45542"/>
      <c r="H45542"/>
      <c r="I45542"/>
      <c r="J45542"/>
      <c r="K45542"/>
      <c r="L45542" s="172"/>
    </row>
    <row r="45543" spans="7:12" x14ac:dyDescent="0.15">
      <c r="G45543"/>
      <c r="H45543"/>
      <c r="I45543"/>
      <c r="J45543"/>
      <c r="K45543"/>
      <c r="L45543" s="172"/>
    </row>
    <row r="45544" spans="7:12" x14ac:dyDescent="0.15">
      <c r="G45544"/>
      <c r="H45544"/>
      <c r="I45544"/>
      <c r="J45544"/>
      <c r="K45544"/>
      <c r="L45544" s="172"/>
    </row>
    <row r="45545" spans="7:12" x14ac:dyDescent="0.15">
      <c r="G45545"/>
      <c r="H45545"/>
      <c r="I45545"/>
      <c r="J45545"/>
      <c r="K45545"/>
      <c r="L45545" s="172"/>
    </row>
    <row r="45546" spans="7:12" x14ac:dyDescent="0.15">
      <c r="G45546"/>
      <c r="H45546"/>
      <c r="I45546"/>
      <c r="J45546"/>
      <c r="K45546"/>
      <c r="L45546" s="172"/>
    </row>
    <row r="45547" spans="7:12" x14ac:dyDescent="0.15">
      <c r="G45547"/>
      <c r="H45547"/>
      <c r="I45547"/>
      <c r="J45547"/>
      <c r="K45547"/>
      <c r="L45547" s="172"/>
    </row>
    <row r="45548" spans="7:12" x14ac:dyDescent="0.15">
      <c r="G45548"/>
      <c r="H45548"/>
      <c r="I45548"/>
      <c r="J45548"/>
      <c r="K45548"/>
      <c r="L45548" s="172"/>
    </row>
    <row r="45549" spans="7:12" x14ac:dyDescent="0.15">
      <c r="G45549"/>
      <c r="H45549"/>
      <c r="I45549"/>
      <c r="J45549"/>
      <c r="K45549"/>
      <c r="L45549" s="172"/>
    </row>
    <row r="45550" spans="7:12" x14ac:dyDescent="0.15">
      <c r="G45550"/>
      <c r="H45550"/>
      <c r="I45550"/>
      <c r="J45550"/>
      <c r="K45550"/>
      <c r="L45550" s="172"/>
    </row>
    <row r="45551" spans="7:12" x14ac:dyDescent="0.15">
      <c r="G45551"/>
      <c r="H45551"/>
      <c r="I45551"/>
      <c r="J45551"/>
      <c r="K45551"/>
      <c r="L45551" s="172"/>
    </row>
    <row r="45552" spans="7:12" x14ac:dyDescent="0.15">
      <c r="G45552"/>
      <c r="H45552"/>
      <c r="I45552"/>
      <c r="J45552"/>
      <c r="K45552"/>
      <c r="L45552" s="172"/>
    </row>
    <row r="45553" spans="7:12" x14ac:dyDescent="0.15">
      <c r="G45553"/>
      <c r="H45553"/>
      <c r="I45553"/>
      <c r="J45553"/>
      <c r="K45553"/>
      <c r="L45553" s="172"/>
    </row>
    <row r="45554" spans="7:12" x14ac:dyDescent="0.15">
      <c r="G45554"/>
      <c r="H45554"/>
      <c r="I45554"/>
      <c r="J45554"/>
      <c r="K45554"/>
      <c r="L45554" s="172"/>
    </row>
    <row r="45555" spans="7:12" x14ac:dyDescent="0.15">
      <c r="G45555"/>
      <c r="H45555"/>
      <c r="I45555"/>
      <c r="J45555"/>
      <c r="K45555"/>
      <c r="L45555" s="172"/>
    </row>
    <row r="45556" spans="7:12" x14ac:dyDescent="0.15">
      <c r="G45556"/>
      <c r="H45556"/>
      <c r="I45556"/>
      <c r="J45556"/>
      <c r="K45556"/>
      <c r="L45556" s="172"/>
    </row>
    <row r="45557" spans="7:12" x14ac:dyDescent="0.15">
      <c r="G45557"/>
      <c r="H45557"/>
      <c r="I45557"/>
      <c r="J45557"/>
      <c r="K45557"/>
      <c r="L45557" s="172"/>
    </row>
    <row r="45558" spans="7:12" x14ac:dyDescent="0.15">
      <c r="G45558"/>
      <c r="H45558"/>
      <c r="I45558"/>
      <c r="J45558"/>
      <c r="K45558"/>
      <c r="L45558" s="172"/>
    </row>
    <row r="45559" spans="7:12" x14ac:dyDescent="0.15">
      <c r="G45559"/>
      <c r="H45559"/>
      <c r="I45559"/>
      <c r="J45559"/>
      <c r="K45559"/>
      <c r="L45559" s="172"/>
    </row>
    <row r="45560" spans="7:12" x14ac:dyDescent="0.15">
      <c r="G45560"/>
      <c r="H45560"/>
      <c r="I45560"/>
      <c r="J45560"/>
      <c r="K45560"/>
      <c r="L45560" s="172"/>
    </row>
    <row r="45561" spans="7:12" x14ac:dyDescent="0.15">
      <c r="G45561"/>
      <c r="H45561"/>
      <c r="I45561"/>
      <c r="J45561"/>
      <c r="K45561"/>
      <c r="L45561" s="172"/>
    </row>
    <row r="45562" spans="7:12" x14ac:dyDescent="0.15">
      <c r="G45562"/>
      <c r="H45562"/>
      <c r="I45562"/>
      <c r="J45562"/>
      <c r="K45562"/>
      <c r="L45562" s="172"/>
    </row>
    <row r="45563" spans="7:12" x14ac:dyDescent="0.15">
      <c r="G45563"/>
      <c r="H45563"/>
      <c r="I45563"/>
      <c r="J45563"/>
      <c r="K45563"/>
      <c r="L45563" s="172"/>
    </row>
    <row r="45564" spans="7:12" x14ac:dyDescent="0.15">
      <c r="G45564"/>
      <c r="H45564"/>
      <c r="I45564"/>
      <c r="J45564"/>
      <c r="K45564"/>
      <c r="L45564" s="172"/>
    </row>
    <row r="45565" spans="7:12" x14ac:dyDescent="0.15">
      <c r="G45565"/>
      <c r="H45565"/>
      <c r="I45565"/>
      <c r="J45565"/>
      <c r="K45565"/>
      <c r="L45565" s="172"/>
    </row>
    <row r="45566" spans="7:12" x14ac:dyDescent="0.15">
      <c r="G45566"/>
      <c r="H45566"/>
      <c r="I45566"/>
      <c r="J45566"/>
      <c r="K45566"/>
      <c r="L45566" s="172"/>
    </row>
    <row r="45567" spans="7:12" x14ac:dyDescent="0.15">
      <c r="G45567"/>
      <c r="H45567"/>
      <c r="I45567"/>
      <c r="J45567"/>
      <c r="K45567"/>
      <c r="L45567" s="172"/>
    </row>
    <row r="45568" spans="7:12" x14ac:dyDescent="0.15">
      <c r="G45568"/>
      <c r="H45568"/>
      <c r="I45568"/>
      <c r="J45568"/>
      <c r="K45568"/>
      <c r="L45568" s="172"/>
    </row>
    <row r="45569" spans="7:12" x14ac:dyDescent="0.15">
      <c r="G45569"/>
      <c r="H45569"/>
      <c r="I45569"/>
      <c r="J45569"/>
      <c r="K45569"/>
      <c r="L45569" s="172"/>
    </row>
    <row r="45570" spans="7:12" x14ac:dyDescent="0.15">
      <c r="G45570"/>
      <c r="H45570"/>
      <c r="I45570"/>
      <c r="J45570"/>
      <c r="K45570"/>
      <c r="L45570" s="172"/>
    </row>
    <row r="45571" spans="7:12" x14ac:dyDescent="0.15">
      <c r="G45571"/>
      <c r="H45571"/>
      <c r="I45571"/>
      <c r="J45571"/>
      <c r="K45571"/>
      <c r="L45571" s="172"/>
    </row>
    <row r="45572" spans="7:12" x14ac:dyDescent="0.15">
      <c r="G45572"/>
      <c r="H45572"/>
      <c r="I45572"/>
      <c r="J45572"/>
      <c r="K45572"/>
      <c r="L45572" s="172"/>
    </row>
    <row r="45573" spans="7:12" x14ac:dyDescent="0.15">
      <c r="G45573"/>
      <c r="H45573"/>
      <c r="I45573"/>
      <c r="J45573"/>
      <c r="K45573"/>
      <c r="L45573" s="172"/>
    </row>
    <row r="45574" spans="7:12" x14ac:dyDescent="0.15">
      <c r="G45574"/>
      <c r="H45574"/>
      <c r="I45574"/>
      <c r="J45574"/>
      <c r="K45574"/>
      <c r="L45574" s="172"/>
    </row>
    <row r="45575" spans="7:12" x14ac:dyDescent="0.15">
      <c r="G45575"/>
      <c r="H45575"/>
      <c r="I45575"/>
      <c r="J45575"/>
      <c r="K45575"/>
      <c r="L45575" s="172"/>
    </row>
    <row r="45576" spans="7:12" x14ac:dyDescent="0.15">
      <c r="G45576"/>
      <c r="H45576"/>
      <c r="I45576"/>
      <c r="J45576"/>
      <c r="K45576"/>
      <c r="L45576" s="172"/>
    </row>
    <row r="45577" spans="7:12" x14ac:dyDescent="0.15">
      <c r="G45577"/>
      <c r="H45577"/>
      <c r="I45577"/>
      <c r="J45577"/>
      <c r="K45577"/>
      <c r="L45577" s="172"/>
    </row>
    <row r="45578" spans="7:12" x14ac:dyDescent="0.15">
      <c r="G45578"/>
      <c r="H45578"/>
      <c r="I45578"/>
      <c r="J45578"/>
      <c r="K45578"/>
      <c r="L45578" s="172"/>
    </row>
    <row r="45579" spans="7:12" x14ac:dyDescent="0.15">
      <c r="G45579"/>
      <c r="H45579"/>
      <c r="I45579"/>
      <c r="J45579"/>
      <c r="K45579"/>
      <c r="L45579" s="172"/>
    </row>
    <row r="45580" spans="7:12" x14ac:dyDescent="0.15">
      <c r="G45580"/>
      <c r="H45580"/>
      <c r="I45580"/>
      <c r="J45580"/>
      <c r="K45580"/>
      <c r="L45580" s="172"/>
    </row>
    <row r="45581" spans="7:12" x14ac:dyDescent="0.15">
      <c r="G45581"/>
      <c r="H45581"/>
      <c r="I45581"/>
      <c r="J45581"/>
      <c r="K45581"/>
      <c r="L45581" s="172"/>
    </row>
    <row r="45582" spans="7:12" x14ac:dyDescent="0.15">
      <c r="G45582"/>
      <c r="H45582"/>
      <c r="I45582"/>
      <c r="J45582"/>
      <c r="K45582"/>
      <c r="L45582" s="172"/>
    </row>
    <row r="45583" spans="7:12" x14ac:dyDescent="0.15">
      <c r="G45583"/>
      <c r="H45583"/>
      <c r="I45583"/>
      <c r="J45583"/>
      <c r="K45583"/>
      <c r="L45583" s="172"/>
    </row>
    <row r="45584" spans="7:12" x14ac:dyDescent="0.15">
      <c r="G45584"/>
      <c r="H45584"/>
      <c r="I45584"/>
      <c r="J45584"/>
      <c r="K45584"/>
      <c r="L45584" s="172"/>
    </row>
    <row r="45585" spans="7:12" x14ac:dyDescent="0.15">
      <c r="G45585"/>
      <c r="H45585"/>
      <c r="I45585"/>
      <c r="J45585"/>
      <c r="K45585"/>
      <c r="L45585" s="172"/>
    </row>
    <row r="45586" spans="7:12" x14ac:dyDescent="0.15">
      <c r="G45586"/>
      <c r="H45586"/>
      <c r="I45586"/>
      <c r="J45586"/>
      <c r="K45586"/>
      <c r="L45586" s="172"/>
    </row>
    <row r="45587" spans="7:12" x14ac:dyDescent="0.15">
      <c r="G45587"/>
      <c r="H45587"/>
      <c r="I45587"/>
      <c r="J45587"/>
      <c r="K45587"/>
      <c r="L45587" s="172"/>
    </row>
    <row r="45588" spans="7:12" x14ac:dyDescent="0.15">
      <c r="G45588"/>
      <c r="H45588"/>
      <c r="I45588"/>
      <c r="J45588"/>
      <c r="K45588"/>
      <c r="L45588" s="172"/>
    </row>
    <row r="45589" spans="7:12" x14ac:dyDescent="0.15">
      <c r="G45589"/>
      <c r="H45589"/>
      <c r="I45589"/>
      <c r="J45589"/>
      <c r="K45589"/>
      <c r="L45589" s="172"/>
    </row>
    <row r="45590" spans="7:12" x14ac:dyDescent="0.15">
      <c r="G45590"/>
      <c r="H45590"/>
      <c r="I45590"/>
      <c r="J45590"/>
      <c r="K45590"/>
      <c r="L45590" s="172"/>
    </row>
    <row r="45591" spans="7:12" x14ac:dyDescent="0.15">
      <c r="G45591"/>
      <c r="H45591"/>
      <c r="I45591"/>
      <c r="J45591"/>
      <c r="K45591"/>
      <c r="L45591" s="172"/>
    </row>
    <row r="45592" spans="7:12" x14ac:dyDescent="0.15">
      <c r="G45592"/>
      <c r="H45592"/>
      <c r="I45592"/>
      <c r="J45592"/>
      <c r="K45592"/>
      <c r="L45592" s="172"/>
    </row>
    <row r="45593" spans="7:12" x14ac:dyDescent="0.15">
      <c r="G45593"/>
      <c r="H45593"/>
      <c r="I45593"/>
      <c r="J45593"/>
      <c r="K45593"/>
      <c r="L45593" s="172"/>
    </row>
    <row r="45594" spans="7:12" x14ac:dyDescent="0.15">
      <c r="G45594"/>
      <c r="H45594"/>
      <c r="I45594"/>
      <c r="J45594"/>
      <c r="K45594"/>
      <c r="L45594" s="172"/>
    </row>
    <row r="45595" spans="7:12" x14ac:dyDescent="0.15">
      <c r="G45595"/>
      <c r="H45595"/>
      <c r="I45595"/>
      <c r="J45595"/>
      <c r="K45595"/>
      <c r="L45595" s="172"/>
    </row>
    <row r="45596" spans="7:12" x14ac:dyDescent="0.15">
      <c r="G45596"/>
      <c r="H45596"/>
      <c r="I45596"/>
      <c r="J45596"/>
      <c r="K45596"/>
      <c r="L45596" s="172"/>
    </row>
    <row r="45597" spans="7:12" x14ac:dyDescent="0.15">
      <c r="G45597"/>
      <c r="H45597"/>
      <c r="I45597"/>
      <c r="J45597"/>
      <c r="K45597"/>
      <c r="L45597" s="172"/>
    </row>
    <row r="45598" spans="7:12" x14ac:dyDescent="0.15">
      <c r="G45598"/>
      <c r="H45598"/>
      <c r="I45598"/>
      <c r="J45598"/>
      <c r="K45598"/>
      <c r="L45598" s="172"/>
    </row>
    <row r="45599" spans="7:12" x14ac:dyDescent="0.15">
      <c r="G45599"/>
      <c r="H45599"/>
      <c r="I45599"/>
      <c r="J45599"/>
      <c r="K45599"/>
      <c r="L45599" s="172"/>
    </row>
    <row r="45600" spans="7:12" x14ac:dyDescent="0.15">
      <c r="G45600"/>
      <c r="H45600"/>
      <c r="I45600"/>
      <c r="J45600"/>
      <c r="K45600"/>
      <c r="L45600" s="172"/>
    </row>
    <row r="45601" spans="7:12" x14ac:dyDescent="0.15">
      <c r="G45601"/>
      <c r="H45601"/>
      <c r="I45601"/>
      <c r="J45601"/>
      <c r="K45601"/>
      <c r="L45601" s="172"/>
    </row>
    <row r="45602" spans="7:12" x14ac:dyDescent="0.15">
      <c r="G45602"/>
      <c r="H45602"/>
      <c r="I45602"/>
      <c r="J45602"/>
      <c r="K45602"/>
      <c r="L45602" s="172"/>
    </row>
    <row r="45603" spans="7:12" x14ac:dyDescent="0.15">
      <c r="G45603"/>
      <c r="H45603"/>
      <c r="I45603"/>
      <c r="J45603"/>
      <c r="K45603"/>
      <c r="L45603" s="172"/>
    </row>
    <row r="45604" spans="7:12" x14ac:dyDescent="0.15">
      <c r="G45604"/>
      <c r="H45604"/>
      <c r="I45604"/>
      <c r="J45604"/>
      <c r="K45604"/>
      <c r="L45604" s="172"/>
    </row>
    <row r="45605" spans="7:12" x14ac:dyDescent="0.15">
      <c r="G45605"/>
      <c r="H45605"/>
      <c r="I45605"/>
      <c r="J45605"/>
      <c r="K45605"/>
      <c r="L45605" s="172"/>
    </row>
    <row r="45606" spans="7:12" x14ac:dyDescent="0.15">
      <c r="G45606"/>
      <c r="H45606"/>
      <c r="I45606"/>
      <c r="J45606"/>
      <c r="K45606"/>
      <c r="L45606" s="172"/>
    </row>
    <row r="45607" spans="7:12" x14ac:dyDescent="0.15">
      <c r="G45607"/>
      <c r="H45607"/>
      <c r="I45607"/>
      <c r="J45607"/>
      <c r="K45607"/>
      <c r="L45607" s="172"/>
    </row>
    <row r="45608" spans="7:12" x14ac:dyDescent="0.15">
      <c r="G45608"/>
      <c r="H45608"/>
      <c r="I45608"/>
      <c r="J45608"/>
      <c r="K45608"/>
      <c r="L45608" s="172"/>
    </row>
    <row r="45609" spans="7:12" x14ac:dyDescent="0.15">
      <c r="G45609"/>
      <c r="H45609"/>
      <c r="I45609"/>
      <c r="J45609"/>
      <c r="K45609"/>
      <c r="L45609" s="172"/>
    </row>
    <row r="45610" spans="7:12" x14ac:dyDescent="0.15">
      <c r="G45610"/>
      <c r="H45610"/>
      <c r="I45610"/>
      <c r="J45610"/>
      <c r="K45610"/>
      <c r="L45610" s="172"/>
    </row>
    <row r="45611" spans="7:12" x14ac:dyDescent="0.15">
      <c r="G45611"/>
      <c r="H45611"/>
      <c r="I45611"/>
      <c r="J45611"/>
      <c r="K45611"/>
      <c r="L45611" s="172"/>
    </row>
    <row r="45612" spans="7:12" x14ac:dyDescent="0.15">
      <c r="G45612"/>
      <c r="H45612"/>
      <c r="I45612"/>
      <c r="J45612"/>
      <c r="K45612"/>
      <c r="L45612" s="172"/>
    </row>
    <row r="45613" spans="7:12" x14ac:dyDescent="0.15">
      <c r="G45613"/>
      <c r="H45613"/>
      <c r="I45613"/>
      <c r="J45613"/>
      <c r="K45613"/>
      <c r="L45613" s="172"/>
    </row>
    <row r="45614" spans="7:12" x14ac:dyDescent="0.15">
      <c r="G45614"/>
      <c r="H45614"/>
      <c r="I45614"/>
      <c r="J45614"/>
      <c r="K45614"/>
      <c r="L45614" s="172"/>
    </row>
    <row r="45615" spans="7:12" x14ac:dyDescent="0.15">
      <c r="G45615"/>
      <c r="H45615"/>
      <c r="I45615"/>
      <c r="J45615"/>
      <c r="K45615"/>
      <c r="L45615" s="172"/>
    </row>
    <row r="45616" spans="7:12" x14ac:dyDescent="0.15">
      <c r="G45616"/>
      <c r="H45616"/>
      <c r="I45616"/>
      <c r="J45616"/>
      <c r="K45616"/>
      <c r="L45616" s="172"/>
    </row>
    <row r="45617" spans="7:12" x14ac:dyDescent="0.15">
      <c r="G45617"/>
      <c r="H45617"/>
      <c r="I45617"/>
      <c r="J45617"/>
      <c r="K45617"/>
      <c r="L45617" s="172"/>
    </row>
    <row r="45618" spans="7:12" x14ac:dyDescent="0.15">
      <c r="G45618"/>
      <c r="H45618"/>
      <c r="I45618"/>
      <c r="J45618"/>
      <c r="K45618"/>
      <c r="L45618" s="172"/>
    </row>
    <row r="45619" spans="7:12" x14ac:dyDescent="0.15">
      <c r="G45619"/>
      <c r="H45619"/>
      <c r="I45619"/>
      <c r="J45619"/>
      <c r="K45619"/>
      <c r="L45619" s="172"/>
    </row>
    <row r="45620" spans="7:12" x14ac:dyDescent="0.15">
      <c r="G45620"/>
      <c r="H45620"/>
      <c r="I45620"/>
      <c r="J45620"/>
      <c r="K45620"/>
      <c r="L45620" s="172"/>
    </row>
    <row r="45621" spans="7:12" x14ac:dyDescent="0.15">
      <c r="G45621"/>
      <c r="H45621"/>
      <c r="I45621"/>
      <c r="J45621"/>
      <c r="K45621"/>
      <c r="L45621" s="172"/>
    </row>
    <row r="45622" spans="7:12" x14ac:dyDescent="0.15">
      <c r="G45622"/>
      <c r="H45622"/>
      <c r="I45622"/>
      <c r="J45622"/>
      <c r="K45622"/>
      <c r="L45622" s="172"/>
    </row>
    <row r="45623" spans="7:12" x14ac:dyDescent="0.15">
      <c r="G45623"/>
      <c r="H45623"/>
      <c r="I45623"/>
      <c r="J45623"/>
      <c r="K45623"/>
      <c r="L45623" s="172"/>
    </row>
    <row r="45624" spans="7:12" x14ac:dyDescent="0.15">
      <c r="G45624"/>
      <c r="H45624"/>
      <c r="I45624"/>
      <c r="J45624"/>
      <c r="K45624"/>
      <c r="L45624" s="172"/>
    </row>
    <row r="45625" spans="7:12" x14ac:dyDescent="0.15">
      <c r="G45625"/>
      <c r="H45625"/>
      <c r="I45625"/>
      <c r="J45625"/>
      <c r="K45625"/>
      <c r="L45625" s="172"/>
    </row>
    <row r="45626" spans="7:12" x14ac:dyDescent="0.15">
      <c r="G45626"/>
      <c r="H45626"/>
      <c r="I45626"/>
      <c r="J45626"/>
      <c r="K45626"/>
      <c r="L45626" s="172"/>
    </row>
    <row r="45627" spans="7:12" x14ac:dyDescent="0.15">
      <c r="G45627"/>
      <c r="H45627"/>
      <c r="I45627"/>
      <c r="J45627"/>
      <c r="K45627"/>
      <c r="L45627" s="172"/>
    </row>
    <row r="45628" spans="7:12" x14ac:dyDescent="0.15">
      <c r="G45628"/>
      <c r="H45628"/>
      <c r="I45628"/>
      <c r="J45628"/>
      <c r="K45628"/>
      <c r="L45628" s="172"/>
    </row>
    <row r="45629" spans="7:12" x14ac:dyDescent="0.15">
      <c r="G45629"/>
      <c r="H45629"/>
      <c r="I45629"/>
      <c r="J45629"/>
      <c r="K45629"/>
      <c r="L45629" s="172"/>
    </row>
    <row r="45630" spans="7:12" x14ac:dyDescent="0.15">
      <c r="G45630"/>
      <c r="H45630"/>
      <c r="I45630"/>
      <c r="J45630"/>
      <c r="K45630"/>
      <c r="L45630" s="172"/>
    </row>
    <row r="45631" spans="7:12" x14ac:dyDescent="0.15">
      <c r="G45631"/>
      <c r="H45631"/>
      <c r="I45631"/>
      <c r="J45631"/>
      <c r="K45631"/>
      <c r="L45631" s="172"/>
    </row>
    <row r="45632" spans="7:12" x14ac:dyDescent="0.15">
      <c r="G45632"/>
      <c r="H45632"/>
      <c r="I45632"/>
      <c r="J45632"/>
      <c r="K45632"/>
      <c r="L45632" s="172"/>
    </row>
    <row r="45633" spans="7:12" x14ac:dyDescent="0.15">
      <c r="G45633"/>
      <c r="H45633"/>
      <c r="I45633"/>
      <c r="J45633"/>
      <c r="K45633"/>
      <c r="L45633" s="172"/>
    </row>
    <row r="45634" spans="7:12" x14ac:dyDescent="0.15">
      <c r="G45634"/>
      <c r="H45634"/>
      <c r="I45634"/>
      <c r="J45634"/>
      <c r="K45634"/>
      <c r="L45634" s="172"/>
    </row>
    <row r="45635" spans="7:12" x14ac:dyDescent="0.15">
      <c r="G45635"/>
      <c r="H45635"/>
      <c r="I45635"/>
      <c r="J45635"/>
      <c r="K45635"/>
      <c r="L45635" s="172"/>
    </row>
    <row r="45636" spans="7:12" x14ac:dyDescent="0.15">
      <c r="G45636"/>
      <c r="H45636"/>
      <c r="I45636"/>
      <c r="J45636"/>
      <c r="K45636"/>
      <c r="L45636" s="172"/>
    </row>
    <row r="45637" spans="7:12" x14ac:dyDescent="0.15">
      <c r="G45637"/>
      <c r="H45637"/>
      <c r="I45637"/>
      <c r="J45637"/>
      <c r="K45637"/>
      <c r="L45637" s="172"/>
    </row>
    <row r="45638" spans="7:12" x14ac:dyDescent="0.15">
      <c r="G45638"/>
      <c r="H45638"/>
      <c r="I45638"/>
      <c r="J45638"/>
      <c r="K45638"/>
      <c r="L45638" s="172"/>
    </row>
    <row r="45639" spans="7:12" x14ac:dyDescent="0.15">
      <c r="G45639"/>
      <c r="H45639"/>
      <c r="I45639"/>
      <c r="J45639"/>
      <c r="K45639"/>
      <c r="L45639" s="172"/>
    </row>
    <row r="45640" spans="7:12" x14ac:dyDescent="0.15">
      <c r="G45640"/>
      <c r="H45640"/>
      <c r="I45640"/>
      <c r="J45640"/>
      <c r="K45640"/>
      <c r="L45640" s="172"/>
    </row>
    <row r="45641" spans="7:12" x14ac:dyDescent="0.15">
      <c r="G45641"/>
      <c r="H45641"/>
      <c r="I45641"/>
      <c r="J45641"/>
      <c r="K45641"/>
      <c r="L45641" s="172"/>
    </row>
    <row r="45642" spans="7:12" x14ac:dyDescent="0.15">
      <c r="G45642"/>
      <c r="H45642"/>
      <c r="I45642"/>
      <c r="J45642"/>
      <c r="K45642"/>
      <c r="L45642" s="172"/>
    </row>
    <row r="45643" spans="7:12" x14ac:dyDescent="0.15">
      <c r="G45643"/>
      <c r="H45643"/>
      <c r="I45643"/>
      <c r="J45643"/>
      <c r="K45643"/>
      <c r="L45643" s="172"/>
    </row>
    <row r="45644" spans="7:12" x14ac:dyDescent="0.15">
      <c r="G45644"/>
      <c r="H45644"/>
      <c r="I45644"/>
      <c r="J45644"/>
      <c r="K45644"/>
      <c r="L45644" s="172"/>
    </row>
    <row r="45645" spans="7:12" x14ac:dyDescent="0.15">
      <c r="G45645"/>
      <c r="H45645"/>
      <c r="I45645"/>
      <c r="J45645"/>
      <c r="K45645"/>
      <c r="L45645" s="172"/>
    </row>
    <row r="45646" spans="7:12" x14ac:dyDescent="0.15">
      <c r="G45646"/>
      <c r="H45646"/>
      <c r="I45646"/>
      <c r="J45646"/>
      <c r="K45646"/>
      <c r="L45646" s="172"/>
    </row>
    <row r="45647" spans="7:12" x14ac:dyDescent="0.15">
      <c r="G45647"/>
      <c r="H45647"/>
      <c r="I45647"/>
      <c r="J45647"/>
      <c r="K45647"/>
      <c r="L45647" s="172"/>
    </row>
    <row r="45648" spans="7:12" x14ac:dyDescent="0.15">
      <c r="G45648"/>
      <c r="H45648"/>
      <c r="I45648"/>
      <c r="J45648"/>
      <c r="K45648"/>
      <c r="L45648" s="172"/>
    </row>
    <row r="45649" spans="7:12" x14ac:dyDescent="0.15">
      <c r="G45649"/>
      <c r="H45649"/>
      <c r="I45649"/>
      <c r="J45649"/>
      <c r="K45649"/>
      <c r="L45649" s="172"/>
    </row>
    <row r="45650" spans="7:12" x14ac:dyDescent="0.15">
      <c r="G45650"/>
      <c r="H45650"/>
      <c r="I45650"/>
      <c r="J45650"/>
      <c r="K45650"/>
      <c r="L45650" s="172"/>
    </row>
    <row r="45651" spans="7:12" x14ac:dyDescent="0.15">
      <c r="G45651"/>
      <c r="H45651"/>
      <c r="I45651"/>
      <c r="J45651"/>
      <c r="K45651"/>
      <c r="L45651" s="172"/>
    </row>
    <row r="45652" spans="7:12" x14ac:dyDescent="0.15">
      <c r="G45652"/>
      <c r="H45652"/>
      <c r="I45652"/>
      <c r="J45652"/>
      <c r="K45652"/>
      <c r="L45652" s="172"/>
    </row>
    <row r="45653" spans="7:12" x14ac:dyDescent="0.15">
      <c r="G45653"/>
      <c r="H45653"/>
      <c r="I45653"/>
      <c r="J45653"/>
      <c r="K45653"/>
      <c r="L45653" s="172"/>
    </row>
    <row r="45654" spans="7:12" x14ac:dyDescent="0.15">
      <c r="G45654"/>
      <c r="H45654"/>
      <c r="I45654"/>
      <c r="J45654"/>
      <c r="K45654"/>
      <c r="L45654" s="172"/>
    </row>
    <row r="45655" spans="7:12" x14ac:dyDescent="0.15">
      <c r="G45655"/>
      <c r="H45655"/>
      <c r="I45655"/>
      <c r="J45655"/>
      <c r="K45655"/>
      <c r="L45655" s="172"/>
    </row>
    <row r="45656" spans="7:12" x14ac:dyDescent="0.15">
      <c r="G45656"/>
      <c r="H45656"/>
      <c r="I45656"/>
      <c r="J45656"/>
      <c r="K45656"/>
      <c r="L45656" s="172"/>
    </row>
    <row r="45657" spans="7:12" x14ac:dyDescent="0.15">
      <c r="G45657"/>
      <c r="H45657"/>
      <c r="I45657"/>
      <c r="J45657"/>
      <c r="K45657"/>
      <c r="L45657" s="172"/>
    </row>
    <row r="45658" spans="7:12" x14ac:dyDescent="0.15">
      <c r="G45658"/>
      <c r="H45658"/>
      <c r="I45658"/>
      <c r="J45658"/>
      <c r="K45658"/>
      <c r="L45658" s="172"/>
    </row>
    <row r="45659" spans="7:12" x14ac:dyDescent="0.15">
      <c r="G45659"/>
      <c r="H45659"/>
      <c r="I45659"/>
      <c r="J45659"/>
      <c r="K45659"/>
      <c r="L45659" s="172"/>
    </row>
    <row r="45660" spans="7:12" x14ac:dyDescent="0.15">
      <c r="G45660"/>
      <c r="H45660"/>
      <c r="I45660"/>
      <c r="J45660"/>
      <c r="K45660"/>
      <c r="L45660" s="172"/>
    </row>
    <row r="45661" spans="7:12" x14ac:dyDescent="0.15">
      <c r="G45661"/>
      <c r="H45661"/>
      <c r="I45661"/>
      <c r="J45661"/>
      <c r="K45661"/>
      <c r="L45661" s="172"/>
    </row>
    <row r="45662" spans="7:12" x14ac:dyDescent="0.15">
      <c r="G45662"/>
      <c r="H45662"/>
      <c r="I45662"/>
      <c r="J45662"/>
      <c r="K45662"/>
      <c r="L45662" s="172"/>
    </row>
    <row r="45663" spans="7:12" x14ac:dyDescent="0.15">
      <c r="G45663"/>
      <c r="H45663"/>
      <c r="I45663"/>
      <c r="J45663"/>
      <c r="K45663"/>
      <c r="L45663" s="172"/>
    </row>
    <row r="45664" spans="7:12" x14ac:dyDescent="0.15">
      <c r="G45664"/>
      <c r="H45664"/>
      <c r="I45664"/>
      <c r="J45664"/>
      <c r="K45664"/>
      <c r="L45664" s="172"/>
    </row>
    <row r="45665" spans="7:12" x14ac:dyDescent="0.15">
      <c r="G45665"/>
      <c r="H45665"/>
      <c r="I45665"/>
      <c r="J45665"/>
      <c r="K45665"/>
      <c r="L45665" s="172"/>
    </row>
    <row r="45666" spans="7:12" x14ac:dyDescent="0.15">
      <c r="G45666"/>
      <c r="H45666"/>
      <c r="I45666"/>
      <c r="J45666"/>
      <c r="K45666"/>
      <c r="L45666" s="172"/>
    </row>
    <row r="45667" spans="7:12" x14ac:dyDescent="0.15">
      <c r="G45667"/>
      <c r="H45667"/>
      <c r="I45667"/>
      <c r="J45667"/>
      <c r="K45667"/>
      <c r="L45667" s="172"/>
    </row>
    <row r="45668" spans="7:12" x14ac:dyDescent="0.15">
      <c r="G45668"/>
      <c r="H45668"/>
      <c r="I45668"/>
      <c r="J45668"/>
      <c r="K45668"/>
      <c r="L45668" s="172"/>
    </row>
    <row r="45669" spans="7:12" x14ac:dyDescent="0.15">
      <c r="G45669"/>
      <c r="H45669"/>
      <c r="I45669"/>
      <c r="J45669"/>
      <c r="K45669"/>
      <c r="L45669" s="172"/>
    </row>
    <row r="45670" spans="7:12" x14ac:dyDescent="0.15">
      <c r="G45670"/>
      <c r="H45670"/>
      <c r="I45670"/>
      <c r="J45670"/>
      <c r="K45670"/>
      <c r="L45670" s="172"/>
    </row>
    <row r="45671" spans="7:12" x14ac:dyDescent="0.15">
      <c r="G45671"/>
      <c r="H45671"/>
      <c r="I45671"/>
      <c r="J45671"/>
      <c r="K45671"/>
      <c r="L45671" s="172"/>
    </row>
    <row r="45672" spans="7:12" x14ac:dyDescent="0.15">
      <c r="G45672"/>
      <c r="H45672"/>
      <c r="I45672"/>
      <c r="J45672"/>
      <c r="K45672"/>
      <c r="L45672" s="172"/>
    </row>
    <row r="45673" spans="7:12" x14ac:dyDescent="0.15">
      <c r="G45673"/>
      <c r="H45673"/>
      <c r="I45673"/>
      <c r="J45673"/>
      <c r="K45673"/>
      <c r="L45673" s="172"/>
    </row>
    <row r="45674" spans="7:12" x14ac:dyDescent="0.15">
      <c r="G45674"/>
      <c r="H45674"/>
      <c r="I45674"/>
      <c r="J45674"/>
      <c r="K45674"/>
      <c r="L45674" s="172"/>
    </row>
    <row r="45675" spans="7:12" x14ac:dyDescent="0.15">
      <c r="G45675"/>
      <c r="H45675"/>
      <c r="I45675"/>
      <c r="J45675"/>
      <c r="K45675"/>
      <c r="L45675" s="172"/>
    </row>
    <row r="45676" spans="7:12" x14ac:dyDescent="0.15">
      <c r="G45676"/>
      <c r="H45676"/>
      <c r="I45676"/>
      <c r="J45676"/>
      <c r="K45676"/>
      <c r="L45676" s="172"/>
    </row>
    <row r="45677" spans="7:12" x14ac:dyDescent="0.15">
      <c r="G45677"/>
      <c r="H45677"/>
      <c r="I45677"/>
      <c r="J45677"/>
      <c r="K45677"/>
      <c r="L45677" s="172"/>
    </row>
    <row r="45678" spans="7:12" x14ac:dyDescent="0.15">
      <c r="G45678"/>
      <c r="H45678"/>
      <c r="I45678"/>
      <c r="J45678"/>
      <c r="K45678"/>
      <c r="L45678" s="172"/>
    </row>
    <row r="45679" spans="7:12" x14ac:dyDescent="0.15">
      <c r="G45679"/>
      <c r="H45679"/>
      <c r="I45679"/>
      <c r="J45679"/>
      <c r="K45679"/>
      <c r="L45679" s="172"/>
    </row>
    <row r="45680" spans="7:12" x14ac:dyDescent="0.15">
      <c r="G45680"/>
      <c r="H45680"/>
      <c r="I45680"/>
      <c r="J45680"/>
      <c r="K45680"/>
      <c r="L45680" s="172"/>
    </row>
    <row r="45681" spans="7:12" x14ac:dyDescent="0.15">
      <c r="G45681"/>
      <c r="H45681"/>
      <c r="I45681"/>
      <c r="J45681"/>
      <c r="K45681"/>
      <c r="L45681" s="172"/>
    </row>
    <row r="45682" spans="7:12" x14ac:dyDescent="0.15">
      <c r="G45682"/>
      <c r="H45682"/>
      <c r="I45682"/>
      <c r="J45682"/>
      <c r="K45682"/>
      <c r="L45682" s="172"/>
    </row>
    <row r="45683" spans="7:12" x14ac:dyDescent="0.15">
      <c r="G45683"/>
      <c r="H45683"/>
      <c r="I45683"/>
      <c r="J45683"/>
      <c r="K45683"/>
      <c r="L45683" s="172"/>
    </row>
    <row r="45684" spans="7:12" x14ac:dyDescent="0.15">
      <c r="G45684"/>
      <c r="H45684"/>
      <c r="I45684"/>
      <c r="J45684"/>
      <c r="K45684"/>
      <c r="L45684" s="172"/>
    </row>
    <row r="45685" spans="7:12" x14ac:dyDescent="0.15">
      <c r="G45685"/>
      <c r="H45685"/>
      <c r="I45685"/>
      <c r="J45685"/>
      <c r="K45685"/>
      <c r="L45685" s="172"/>
    </row>
    <row r="45686" spans="7:12" x14ac:dyDescent="0.15">
      <c r="G45686"/>
      <c r="H45686"/>
      <c r="I45686"/>
      <c r="J45686"/>
      <c r="K45686"/>
      <c r="L45686" s="172"/>
    </row>
    <row r="45687" spans="7:12" x14ac:dyDescent="0.15">
      <c r="G45687"/>
      <c r="H45687"/>
      <c r="I45687"/>
      <c r="J45687"/>
      <c r="K45687"/>
      <c r="L45687" s="172"/>
    </row>
    <row r="45688" spans="7:12" x14ac:dyDescent="0.15">
      <c r="G45688"/>
      <c r="H45688"/>
      <c r="I45688"/>
      <c r="J45688"/>
      <c r="K45688"/>
      <c r="L45688" s="172"/>
    </row>
    <row r="45689" spans="7:12" x14ac:dyDescent="0.15">
      <c r="G45689"/>
      <c r="H45689"/>
      <c r="I45689"/>
      <c r="J45689"/>
      <c r="K45689"/>
      <c r="L45689" s="172"/>
    </row>
    <row r="45690" spans="7:12" x14ac:dyDescent="0.15">
      <c r="G45690"/>
      <c r="H45690"/>
      <c r="I45690"/>
      <c r="J45690"/>
      <c r="K45690"/>
      <c r="L45690" s="172"/>
    </row>
    <row r="45691" spans="7:12" x14ac:dyDescent="0.15">
      <c r="G45691"/>
      <c r="H45691"/>
      <c r="I45691"/>
      <c r="J45691"/>
      <c r="K45691"/>
      <c r="L45691" s="172"/>
    </row>
    <row r="45692" spans="7:12" x14ac:dyDescent="0.15">
      <c r="G45692"/>
      <c r="H45692"/>
      <c r="I45692"/>
      <c r="J45692"/>
      <c r="K45692"/>
      <c r="L45692" s="172"/>
    </row>
    <row r="45693" spans="7:12" x14ac:dyDescent="0.15">
      <c r="G45693"/>
      <c r="H45693"/>
      <c r="I45693"/>
      <c r="J45693"/>
      <c r="K45693"/>
      <c r="L45693" s="172"/>
    </row>
    <row r="45694" spans="7:12" x14ac:dyDescent="0.15">
      <c r="G45694"/>
      <c r="H45694"/>
      <c r="I45694"/>
      <c r="J45694"/>
      <c r="K45694"/>
      <c r="L45694" s="172"/>
    </row>
    <row r="45695" spans="7:12" x14ac:dyDescent="0.15">
      <c r="G45695"/>
      <c r="H45695"/>
      <c r="I45695"/>
      <c r="J45695"/>
      <c r="K45695"/>
      <c r="L45695" s="172"/>
    </row>
    <row r="45696" spans="7:12" x14ac:dyDescent="0.15">
      <c r="G45696"/>
      <c r="H45696"/>
      <c r="I45696"/>
      <c r="J45696"/>
      <c r="K45696"/>
      <c r="L45696" s="172"/>
    </row>
    <row r="45697" spans="7:12" x14ac:dyDescent="0.15">
      <c r="G45697"/>
      <c r="H45697"/>
      <c r="I45697"/>
      <c r="J45697"/>
      <c r="K45697"/>
      <c r="L45697" s="172"/>
    </row>
    <row r="45698" spans="7:12" x14ac:dyDescent="0.15">
      <c r="G45698"/>
      <c r="H45698"/>
      <c r="I45698"/>
      <c r="J45698"/>
      <c r="K45698"/>
      <c r="L45698" s="172"/>
    </row>
    <row r="45699" spans="7:12" x14ac:dyDescent="0.15">
      <c r="G45699"/>
      <c r="H45699"/>
      <c r="I45699"/>
      <c r="J45699"/>
      <c r="K45699"/>
      <c r="L45699" s="172"/>
    </row>
    <row r="45700" spans="7:12" x14ac:dyDescent="0.15">
      <c r="G45700"/>
      <c r="H45700"/>
      <c r="I45700"/>
      <c r="J45700"/>
      <c r="K45700"/>
      <c r="L45700" s="172"/>
    </row>
    <row r="45701" spans="7:12" x14ac:dyDescent="0.15">
      <c r="G45701"/>
      <c r="H45701"/>
      <c r="I45701"/>
      <c r="J45701"/>
      <c r="K45701"/>
      <c r="L45701" s="172"/>
    </row>
    <row r="45702" spans="7:12" x14ac:dyDescent="0.15">
      <c r="G45702"/>
      <c r="H45702"/>
      <c r="I45702"/>
      <c r="J45702"/>
      <c r="K45702"/>
      <c r="L45702" s="172"/>
    </row>
    <row r="45703" spans="7:12" x14ac:dyDescent="0.15">
      <c r="G45703"/>
      <c r="H45703"/>
      <c r="I45703"/>
      <c r="J45703"/>
      <c r="K45703"/>
      <c r="L45703" s="172"/>
    </row>
    <row r="45704" spans="7:12" x14ac:dyDescent="0.15">
      <c r="G45704"/>
      <c r="H45704"/>
      <c r="I45704"/>
      <c r="J45704"/>
      <c r="K45704"/>
      <c r="L45704" s="172"/>
    </row>
    <row r="45705" spans="7:12" x14ac:dyDescent="0.15">
      <c r="G45705"/>
      <c r="H45705"/>
      <c r="I45705"/>
      <c r="J45705"/>
      <c r="K45705"/>
      <c r="L45705" s="172"/>
    </row>
    <row r="45706" spans="7:12" x14ac:dyDescent="0.15">
      <c r="G45706"/>
      <c r="H45706"/>
      <c r="I45706"/>
      <c r="J45706"/>
      <c r="K45706"/>
      <c r="L45706" s="172"/>
    </row>
    <row r="45707" spans="7:12" x14ac:dyDescent="0.15">
      <c r="G45707"/>
      <c r="H45707"/>
      <c r="I45707"/>
      <c r="J45707"/>
      <c r="K45707"/>
      <c r="L45707" s="172"/>
    </row>
    <row r="45708" spans="7:12" x14ac:dyDescent="0.15">
      <c r="G45708"/>
      <c r="H45708"/>
      <c r="I45708"/>
      <c r="J45708"/>
      <c r="K45708"/>
      <c r="L45708" s="172"/>
    </row>
    <row r="45709" spans="7:12" x14ac:dyDescent="0.15">
      <c r="G45709"/>
      <c r="H45709"/>
      <c r="I45709"/>
      <c r="J45709"/>
      <c r="K45709"/>
      <c r="L45709" s="172"/>
    </row>
    <row r="45710" spans="7:12" x14ac:dyDescent="0.15">
      <c r="G45710"/>
      <c r="H45710"/>
      <c r="I45710"/>
      <c r="J45710"/>
      <c r="K45710"/>
      <c r="L45710" s="172"/>
    </row>
    <row r="45711" spans="7:12" x14ac:dyDescent="0.15">
      <c r="G45711"/>
      <c r="H45711"/>
      <c r="I45711"/>
      <c r="J45711"/>
      <c r="K45711"/>
      <c r="L45711" s="172"/>
    </row>
    <row r="45712" spans="7:12" x14ac:dyDescent="0.15">
      <c r="G45712"/>
      <c r="H45712"/>
      <c r="I45712"/>
      <c r="J45712"/>
      <c r="K45712"/>
      <c r="L45712" s="172"/>
    </row>
    <row r="45713" spans="7:12" x14ac:dyDescent="0.15">
      <c r="G45713"/>
      <c r="H45713"/>
      <c r="I45713"/>
      <c r="J45713"/>
      <c r="K45713"/>
      <c r="L45713" s="172"/>
    </row>
    <row r="45714" spans="7:12" x14ac:dyDescent="0.15">
      <c r="G45714"/>
      <c r="H45714"/>
      <c r="I45714"/>
      <c r="J45714"/>
      <c r="K45714"/>
      <c r="L45714" s="172"/>
    </row>
    <row r="45715" spans="7:12" x14ac:dyDescent="0.15">
      <c r="G45715"/>
      <c r="H45715"/>
      <c r="I45715"/>
      <c r="J45715"/>
      <c r="K45715"/>
      <c r="L45715" s="172"/>
    </row>
    <row r="45716" spans="7:12" x14ac:dyDescent="0.15">
      <c r="G45716"/>
      <c r="H45716"/>
      <c r="I45716"/>
      <c r="J45716"/>
      <c r="K45716"/>
      <c r="L45716" s="172"/>
    </row>
    <row r="45717" spans="7:12" x14ac:dyDescent="0.15">
      <c r="G45717"/>
      <c r="H45717"/>
      <c r="I45717"/>
      <c r="J45717"/>
      <c r="K45717"/>
      <c r="L45717" s="172"/>
    </row>
    <row r="45718" spans="7:12" x14ac:dyDescent="0.15">
      <c r="G45718"/>
      <c r="H45718"/>
      <c r="I45718"/>
      <c r="J45718"/>
      <c r="K45718"/>
      <c r="L45718" s="172"/>
    </row>
    <row r="45719" spans="7:12" x14ac:dyDescent="0.15">
      <c r="G45719"/>
      <c r="H45719"/>
      <c r="I45719"/>
      <c r="J45719"/>
      <c r="K45719"/>
      <c r="L45719" s="172"/>
    </row>
    <row r="45720" spans="7:12" x14ac:dyDescent="0.15">
      <c r="G45720"/>
      <c r="H45720"/>
      <c r="I45720"/>
      <c r="J45720"/>
      <c r="K45720"/>
      <c r="L45720" s="172"/>
    </row>
    <row r="45721" spans="7:12" x14ac:dyDescent="0.15">
      <c r="G45721"/>
      <c r="H45721"/>
      <c r="I45721"/>
      <c r="J45721"/>
      <c r="K45721"/>
      <c r="L45721" s="172"/>
    </row>
    <row r="45722" spans="7:12" x14ac:dyDescent="0.15">
      <c r="G45722"/>
      <c r="H45722"/>
      <c r="I45722"/>
      <c r="J45722"/>
      <c r="K45722"/>
      <c r="L45722" s="172"/>
    </row>
    <row r="45723" spans="7:12" x14ac:dyDescent="0.15">
      <c r="G45723"/>
      <c r="H45723"/>
      <c r="I45723"/>
      <c r="J45723"/>
      <c r="K45723"/>
      <c r="L45723" s="172"/>
    </row>
    <row r="45724" spans="7:12" x14ac:dyDescent="0.15">
      <c r="G45724"/>
      <c r="H45724"/>
      <c r="I45724"/>
      <c r="J45724"/>
      <c r="K45724"/>
      <c r="L45724" s="172"/>
    </row>
    <row r="45725" spans="7:12" x14ac:dyDescent="0.15">
      <c r="G45725"/>
      <c r="H45725"/>
      <c r="I45725"/>
      <c r="J45725"/>
      <c r="K45725"/>
      <c r="L45725" s="172"/>
    </row>
    <row r="45726" spans="7:12" x14ac:dyDescent="0.15">
      <c r="G45726"/>
      <c r="H45726"/>
      <c r="I45726"/>
      <c r="J45726"/>
      <c r="K45726"/>
      <c r="L45726" s="172"/>
    </row>
    <row r="45727" spans="7:12" x14ac:dyDescent="0.15">
      <c r="G45727"/>
      <c r="H45727"/>
      <c r="I45727"/>
      <c r="J45727"/>
      <c r="K45727"/>
      <c r="L45727" s="172"/>
    </row>
    <row r="45728" spans="7:12" x14ac:dyDescent="0.15">
      <c r="G45728"/>
      <c r="H45728"/>
      <c r="I45728"/>
      <c r="J45728"/>
      <c r="K45728"/>
      <c r="L45728" s="172"/>
    </row>
    <row r="45729" spans="7:12" x14ac:dyDescent="0.15">
      <c r="G45729"/>
      <c r="H45729"/>
      <c r="I45729"/>
      <c r="J45729"/>
      <c r="K45729"/>
      <c r="L45729" s="172"/>
    </row>
    <row r="45730" spans="7:12" x14ac:dyDescent="0.15">
      <c r="G45730"/>
      <c r="H45730"/>
      <c r="I45730"/>
      <c r="J45730"/>
      <c r="K45730"/>
      <c r="L45730" s="172"/>
    </row>
    <row r="45731" spans="7:12" x14ac:dyDescent="0.15">
      <c r="G45731"/>
      <c r="H45731"/>
      <c r="I45731"/>
      <c r="J45731"/>
      <c r="K45731"/>
      <c r="L45731" s="172"/>
    </row>
    <row r="45732" spans="7:12" x14ac:dyDescent="0.15">
      <c r="G45732"/>
      <c r="H45732"/>
      <c r="I45732"/>
      <c r="J45732"/>
      <c r="K45732"/>
      <c r="L45732" s="172"/>
    </row>
    <row r="45733" spans="7:12" x14ac:dyDescent="0.15">
      <c r="G45733"/>
      <c r="H45733"/>
      <c r="I45733"/>
      <c r="J45733"/>
      <c r="K45733"/>
      <c r="L45733" s="172"/>
    </row>
    <row r="45734" spans="7:12" x14ac:dyDescent="0.15">
      <c r="G45734"/>
      <c r="H45734"/>
      <c r="I45734"/>
      <c r="J45734"/>
      <c r="K45734"/>
      <c r="L45734" s="172"/>
    </row>
    <row r="45735" spans="7:12" x14ac:dyDescent="0.15">
      <c r="G45735"/>
      <c r="H45735"/>
      <c r="I45735"/>
      <c r="J45735"/>
      <c r="K45735"/>
      <c r="L45735" s="172"/>
    </row>
    <row r="45736" spans="7:12" x14ac:dyDescent="0.15">
      <c r="G45736"/>
      <c r="H45736"/>
      <c r="I45736"/>
      <c r="J45736"/>
      <c r="K45736"/>
      <c r="L45736" s="172"/>
    </row>
    <row r="45737" spans="7:12" x14ac:dyDescent="0.15">
      <c r="G45737"/>
      <c r="H45737"/>
      <c r="I45737"/>
      <c r="J45737"/>
      <c r="K45737"/>
      <c r="L45737" s="172"/>
    </row>
    <row r="45738" spans="7:12" x14ac:dyDescent="0.15">
      <c r="G45738"/>
      <c r="H45738"/>
      <c r="I45738"/>
      <c r="J45738"/>
      <c r="K45738"/>
      <c r="L45738" s="172"/>
    </row>
    <row r="45739" spans="7:12" x14ac:dyDescent="0.15">
      <c r="G45739"/>
      <c r="H45739"/>
      <c r="I45739"/>
      <c r="J45739"/>
      <c r="K45739"/>
      <c r="L45739" s="172"/>
    </row>
    <row r="45740" spans="7:12" x14ac:dyDescent="0.15">
      <c r="G45740"/>
      <c r="H45740"/>
      <c r="I45740"/>
      <c r="J45740"/>
      <c r="K45740"/>
      <c r="L45740" s="172"/>
    </row>
    <row r="45741" spans="7:12" x14ac:dyDescent="0.15">
      <c r="G45741"/>
      <c r="H45741"/>
      <c r="I45741"/>
      <c r="J45741"/>
      <c r="K45741"/>
      <c r="L45741" s="172"/>
    </row>
    <row r="45742" spans="7:12" x14ac:dyDescent="0.15">
      <c r="G45742"/>
      <c r="H45742"/>
      <c r="I45742"/>
      <c r="J45742"/>
      <c r="K45742"/>
      <c r="L45742" s="172"/>
    </row>
    <row r="45743" spans="7:12" x14ac:dyDescent="0.15">
      <c r="G45743"/>
      <c r="H45743"/>
      <c r="I45743"/>
      <c r="J45743"/>
      <c r="K45743"/>
      <c r="L45743" s="172"/>
    </row>
    <row r="45744" spans="7:12" x14ac:dyDescent="0.15">
      <c r="G45744"/>
      <c r="H45744"/>
      <c r="I45744"/>
      <c r="J45744"/>
      <c r="K45744"/>
      <c r="L45744" s="172"/>
    </row>
    <row r="45745" spans="7:12" x14ac:dyDescent="0.15">
      <c r="G45745"/>
      <c r="H45745"/>
      <c r="I45745"/>
      <c r="J45745"/>
      <c r="K45745"/>
      <c r="L45745" s="172"/>
    </row>
    <row r="45746" spans="7:12" x14ac:dyDescent="0.15">
      <c r="G45746"/>
      <c r="H45746"/>
      <c r="I45746"/>
      <c r="J45746"/>
      <c r="K45746"/>
      <c r="L45746" s="172"/>
    </row>
    <row r="45747" spans="7:12" x14ac:dyDescent="0.15">
      <c r="G45747"/>
      <c r="H45747"/>
      <c r="I45747"/>
      <c r="J45747"/>
      <c r="K45747"/>
      <c r="L45747" s="172"/>
    </row>
    <row r="45748" spans="7:12" x14ac:dyDescent="0.15">
      <c r="G45748"/>
      <c r="H45748"/>
      <c r="I45748"/>
      <c r="J45748"/>
      <c r="K45748"/>
      <c r="L45748" s="172"/>
    </row>
    <row r="45749" spans="7:12" x14ac:dyDescent="0.15">
      <c r="G45749"/>
      <c r="H45749"/>
      <c r="I45749"/>
      <c r="J45749"/>
      <c r="K45749"/>
      <c r="L45749" s="172"/>
    </row>
    <row r="45750" spans="7:12" x14ac:dyDescent="0.15">
      <c r="G45750"/>
      <c r="H45750"/>
      <c r="I45750"/>
      <c r="J45750"/>
      <c r="K45750"/>
      <c r="L45750" s="172"/>
    </row>
    <row r="45751" spans="7:12" x14ac:dyDescent="0.15">
      <c r="G45751"/>
      <c r="H45751"/>
      <c r="I45751"/>
      <c r="J45751"/>
      <c r="K45751"/>
      <c r="L45751" s="172"/>
    </row>
    <row r="45752" spans="7:12" x14ac:dyDescent="0.15">
      <c r="G45752"/>
      <c r="H45752"/>
      <c r="I45752"/>
      <c r="J45752"/>
      <c r="K45752"/>
      <c r="L45752" s="172"/>
    </row>
    <row r="45753" spans="7:12" x14ac:dyDescent="0.15">
      <c r="G45753"/>
      <c r="H45753"/>
      <c r="I45753"/>
      <c r="J45753"/>
      <c r="K45753"/>
      <c r="L45753" s="172"/>
    </row>
    <row r="45754" spans="7:12" x14ac:dyDescent="0.15">
      <c r="G45754"/>
      <c r="H45754"/>
      <c r="I45754"/>
      <c r="J45754"/>
      <c r="K45754"/>
      <c r="L45754" s="172"/>
    </row>
    <row r="45755" spans="7:12" x14ac:dyDescent="0.15">
      <c r="G45755"/>
      <c r="H45755"/>
      <c r="I45755"/>
      <c r="J45755"/>
      <c r="K45755"/>
      <c r="L45755" s="172"/>
    </row>
    <row r="45756" spans="7:12" x14ac:dyDescent="0.15">
      <c r="G45756"/>
      <c r="H45756"/>
      <c r="I45756"/>
      <c r="J45756"/>
      <c r="K45756"/>
      <c r="L45756" s="172"/>
    </row>
    <row r="45757" spans="7:12" x14ac:dyDescent="0.15">
      <c r="G45757"/>
      <c r="H45757"/>
      <c r="I45757"/>
      <c r="J45757"/>
      <c r="K45757"/>
      <c r="L45757" s="172"/>
    </row>
    <row r="45758" spans="7:12" x14ac:dyDescent="0.15">
      <c r="G45758"/>
      <c r="H45758"/>
      <c r="I45758"/>
      <c r="J45758"/>
      <c r="K45758"/>
      <c r="L45758" s="172"/>
    </row>
    <row r="45759" spans="7:12" x14ac:dyDescent="0.15">
      <c r="G45759"/>
      <c r="H45759"/>
      <c r="I45759"/>
      <c r="J45759"/>
      <c r="K45759"/>
      <c r="L45759" s="172"/>
    </row>
    <row r="45760" spans="7:12" x14ac:dyDescent="0.15">
      <c r="G45760"/>
      <c r="H45760"/>
      <c r="I45760"/>
      <c r="J45760"/>
      <c r="K45760"/>
      <c r="L45760" s="172"/>
    </row>
    <row r="45761" spans="7:12" x14ac:dyDescent="0.15">
      <c r="G45761"/>
      <c r="H45761"/>
      <c r="I45761"/>
      <c r="J45761"/>
      <c r="K45761"/>
      <c r="L45761" s="172"/>
    </row>
    <row r="45762" spans="7:12" x14ac:dyDescent="0.15">
      <c r="G45762"/>
      <c r="H45762"/>
      <c r="I45762"/>
      <c r="J45762"/>
      <c r="K45762"/>
      <c r="L45762" s="172"/>
    </row>
    <row r="45763" spans="7:12" x14ac:dyDescent="0.15">
      <c r="G45763"/>
      <c r="H45763"/>
      <c r="I45763"/>
      <c r="J45763"/>
      <c r="K45763"/>
      <c r="L45763" s="172"/>
    </row>
    <row r="45764" spans="7:12" x14ac:dyDescent="0.15">
      <c r="G45764"/>
      <c r="H45764"/>
      <c r="I45764"/>
      <c r="J45764"/>
      <c r="K45764"/>
      <c r="L45764" s="172"/>
    </row>
    <row r="45765" spans="7:12" x14ac:dyDescent="0.15">
      <c r="G45765"/>
      <c r="H45765"/>
      <c r="I45765"/>
      <c r="J45765"/>
      <c r="K45765"/>
      <c r="L45765" s="172"/>
    </row>
    <row r="45766" spans="7:12" x14ac:dyDescent="0.15">
      <c r="G45766"/>
      <c r="H45766"/>
      <c r="I45766"/>
      <c r="J45766"/>
      <c r="K45766"/>
      <c r="L45766" s="172"/>
    </row>
    <row r="45767" spans="7:12" x14ac:dyDescent="0.15">
      <c r="G45767"/>
      <c r="H45767"/>
      <c r="I45767"/>
      <c r="J45767"/>
      <c r="K45767"/>
      <c r="L45767" s="172"/>
    </row>
    <row r="45768" spans="7:12" x14ac:dyDescent="0.15">
      <c r="G45768"/>
      <c r="H45768"/>
      <c r="I45768"/>
      <c r="J45768"/>
      <c r="K45768"/>
      <c r="L45768" s="172"/>
    </row>
    <row r="45769" spans="7:12" x14ac:dyDescent="0.15">
      <c r="G45769"/>
      <c r="H45769"/>
      <c r="I45769"/>
      <c r="J45769"/>
      <c r="K45769"/>
      <c r="L45769" s="172"/>
    </row>
    <row r="45770" spans="7:12" x14ac:dyDescent="0.15">
      <c r="G45770"/>
      <c r="H45770"/>
      <c r="I45770"/>
      <c r="J45770"/>
      <c r="K45770"/>
      <c r="L45770" s="172"/>
    </row>
    <row r="45771" spans="7:12" x14ac:dyDescent="0.15">
      <c r="G45771"/>
      <c r="H45771"/>
      <c r="I45771"/>
      <c r="J45771"/>
      <c r="K45771"/>
      <c r="L45771" s="172"/>
    </row>
    <row r="45772" spans="7:12" x14ac:dyDescent="0.15">
      <c r="G45772"/>
      <c r="H45772"/>
      <c r="I45772"/>
      <c r="J45772"/>
      <c r="K45772"/>
      <c r="L45772" s="172"/>
    </row>
    <row r="45773" spans="7:12" x14ac:dyDescent="0.15">
      <c r="G45773"/>
      <c r="H45773"/>
      <c r="I45773"/>
      <c r="J45773"/>
      <c r="K45773"/>
      <c r="L45773" s="172"/>
    </row>
    <row r="45774" spans="7:12" x14ac:dyDescent="0.15">
      <c r="G45774"/>
      <c r="H45774"/>
      <c r="I45774"/>
      <c r="J45774"/>
      <c r="K45774"/>
      <c r="L45774" s="172"/>
    </row>
    <row r="45775" spans="7:12" x14ac:dyDescent="0.15">
      <c r="G45775"/>
      <c r="H45775"/>
      <c r="I45775"/>
      <c r="J45775"/>
      <c r="K45775"/>
      <c r="L45775" s="172"/>
    </row>
    <row r="45776" spans="7:12" x14ac:dyDescent="0.15">
      <c r="G45776"/>
      <c r="H45776"/>
      <c r="I45776"/>
      <c r="J45776"/>
      <c r="K45776"/>
      <c r="L45776" s="172"/>
    </row>
    <row r="45777" spans="7:12" x14ac:dyDescent="0.15">
      <c r="G45777"/>
      <c r="H45777"/>
      <c r="I45777"/>
      <c r="J45777"/>
      <c r="K45777"/>
      <c r="L45777" s="172"/>
    </row>
    <row r="45778" spans="7:12" x14ac:dyDescent="0.15">
      <c r="G45778"/>
      <c r="H45778"/>
      <c r="I45778"/>
      <c r="J45778"/>
      <c r="K45778"/>
      <c r="L45778" s="172"/>
    </row>
    <row r="45779" spans="7:12" x14ac:dyDescent="0.15">
      <c r="G45779"/>
      <c r="H45779"/>
      <c r="I45779"/>
      <c r="J45779"/>
      <c r="K45779"/>
      <c r="L45779" s="172"/>
    </row>
    <row r="45780" spans="7:12" x14ac:dyDescent="0.15">
      <c r="G45780"/>
      <c r="H45780"/>
      <c r="I45780"/>
      <c r="J45780"/>
      <c r="K45780"/>
      <c r="L45780" s="172"/>
    </row>
    <row r="45781" spans="7:12" x14ac:dyDescent="0.15">
      <c r="G45781"/>
      <c r="H45781"/>
      <c r="I45781"/>
      <c r="J45781"/>
      <c r="K45781"/>
      <c r="L45781" s="172"/>
    </row>
    <row r="45782" spans="7:12" x14ac:dyDescent="0.15">
      <c r="G45782"/>
      <c r="H45782"/>
      <c r="I45782"/>
      <c r="J45782"/>
      <c r="K45782"/>
      <c r="L45782" s="172"/>
    </row>
    <row r="45783" spans="7:12" x14ac:dyDescent="0.15">
      <c r="G45783"/>
      <c r="H45783"/>
      <c r="I45783"/>
      <c r="J45783"/>
      <c r="K45783"/>
      <c r="L45783" s="172"/>
    </row>
    <row r="45784" spans="7:12" x14ac:dyDescent="0.15">
      <c r="G45784"/>
      <c r="H45784"/>
      <c r="I45784"/>
      <c r="J45784"/>
      <c r="K45784"/>
      <c r="L45784" s="172"/>
    </row>
    <row r="45785" spans="7:12" x14ac:dyDescent="0.15">
      <c r="G45785"/>
      <c r="H45785"/>
      <c r="I45785"/>
      <c r="J45785"/>
      <c r="K45785"/>
      <c r="L45785" s="172"/>
    </row>
    <row r="45786" spans="7:12" x14ac:dyDescent="0.15">
      <c r="G45786"/>
      <c r="H45786"/>
      <c r="I45786"/>
      <c r="J45786"/>
      <c r="K45786"/>
      <c r="L45786" s="172"/>
    </row>
    <row r="45787" spans="7:12" x14ac:dyDescent="0.15">
      <c r="G45787"/>
      <c r="H45787"/>
      <c r="I45787"/>
      <c r="J45787"/>
      <c r="K45787"/>
      <c r="L45787" s="172"/>
    </row>
    <row r="45788" spans="7:12" x14ac:dyDescent="0.15">
      <c r="G45788"/>
      <c r="H45788"/>
      <c r="I45788"/>
      <c r="J45788"/>
      <c r="K45788"/>
      <c r="L45788" s="172"/>
    </row>
    <row r="45789" spans="7:12" x14ac:dyDescent="0.15">
      <c r="G45789"/>
      <c r="H45789"/>
      <c r="I45789"/>
      <c r="J45789"/>
      <c r="K45789"/>
      <c r="L45789" s="172"/>
    </row>
    <row r="45790" spans="7:12" x14ac:dyDescent="0.15">
      <c r="G45790"/>
      <c r="H45790"/>
      <c r="I45790"/>
      <c r="J45790"/>
      <c r="K45790"/>
      <c r="L45790" s="172"/>
    </row>
    <row r="45791" spans="7:12" x14ac:dyDescent="0.15">
      <c r="G45791"/>
      <c r="H45791"/>
      <c r="I45791"/>
      <c r="J45791"/>
      <c r="K45791"/>
      <c r="L45791" s="172"/>
    </row>
    <row r="45792" spans="7:12" x14ac:dyDescent="0.15">
      <c r="G45792"/>
      <c r="H45792"/>
      <c r="I45792"/>
      <c r="J45792"/>
      <c r="K45792"/>
      <c r="L45792" s="172"/>
    </row>
    <row r="45793" spans="7:12" x14ac:dyDescent="0.15">
      <c r="G45793"/>
      <c r="H45793"/>
      <c r="I45793"/>
      <c r="J45793"/>
      <c r="K45793"/>
      <c r="L45793" s="172"/>
    </row>
    <row r="45794" spans="7:12" x14ac:dyDescent="0.15">
      <c r="G45794"/>
      <c r="H45794"/>
      <c r="I45794"/>
      <c r="J45794"/>
      <c r="K45794"/>
      <c r="L45794" s="172"/>
    </row>
    <row r="45795" spans="7:12" x14ac:dyDescent="0.15">
      <c r="G45795"/>
      <c r="H45795"/>
      <c r="I45795"/>
      <c r="J45795"/>
      <c r="K45795"/>
      <c r="L45795" s="172"/>
    </row>
    <row r="45796" spans="7:12" x14ac:dyDescent="0.15">
      <c r="G45796"/>
      <c r="H45796"/>
      <c r="I45796"/>
      <c r="J45796"/>
      <c r="K45796"/>
      <c r="L45796" s="172"/>
    </row>
    <row r="45797" spans="7:12" x14ac:dyDescent="0.15">
      <c r="G45797"/>
      <c r="H45797"/>
      <c r="I45797"/>
      <c r="J45797"/>
      <c r="K45797"/>
      <c r="L45797" s="172"/>
    </row>
    <row r="45798" spans="7:12" x14ac:dyDescent="0.15">
      <c r="G45798"/>
      <c r="H45798"/>
      <c r="I45798"/>
      <c r="J45798"/>
      <c r="K45798"/>
      <c r="L45798" s="172"/>
    </row>
    <row r="45799" spans="7:12" x14ac:dyDescent="0.15">
      <c r="G45799"/>
      <c r="H45799"/>
      <c r="I45799"/>
      <c r="J45799"/>
      <c r="K45799"/>
      <c r="L45799" s="172"/>
    </row>
    <row r="45800" spans="7:12" x14ac:dyDescent="0.15">
      <c r="G45800"/>
      <c r="H45800"/>
      <c r="I45800"/>
      <c r="J45800"/>
      <c r="K45800"/>
      <c r="L45800" s="172"/>
    </row>
    <row r="45801" spans="7:12" x14ac:dyDescent="0.15">
      <c r="G45801"/>
      <c r="H45801"/>
      <c r="I45801"/>
      <c r="J45801"/>
      <c r="K45801"/>
      <c r="L45801" s="172"/>
    </row>
    <row r="45802" spans="7:12" x14ac:dyDescent="0.15">
      <c r="G45802"/>
      <c r="H45802"/>
      <c r="I45802"/>
      <c r="J45802"/>
      <c r="K45802"/>
      <c r="L45802" s="172"/>
    </row>
    <row r="45803" spans="7:12" x14ac:dyDescent="0.15">
      <c r="G45803"/>
      <c r="H45803"/>
      <c r="I45803"/>
      <c r="J45803"/>
      <c r="K45803"/>
      <c r="L45803" s="172"/>
    </row>
    <row r="45804" spans="7:12" x14ac:dyDescent="0.15">
      <c r="G45804"/>
      <c r="H45804"/>
      <c r="I45804"/>
      <c r="J45804"/>
      <c r="K45804"/>
      <c r="L45804" s="172"/>
    </row>
    <row r="45805" spans="7:12" x14ac:dyDescent="0.15">
      <c r="G45805"/>
      <c r="H45805"/>
      <c r="I45805"/>
      <c r="J45805"/>
      <c r="K45805"/>
      <c r="L45805" s="172"/>
    </row>
    <row r="45806" spans="7:12" x14ac:dyDescent="0.15">
      <c r="G45806"/>
      <c r="H45806"/>
      <c r="I45806"/>
      <c r="J45806"/>
      <c r="K45806"/>
      <c r="L45806" s="172"/>
    </row>
    <row r="45807" spans="7:12" x14ac:dyDescent="0.15">
      <c r="G45807"/>
      <c r="H45807"/>
      <c r="I45807"/>
      <c r="J45807"/>
      <c r="K45807"/>
      <c r="L45807" s="172"/>
    </row>
    <row r="45808" spans="7:12" x14ac:dyDescent="0.15">
      <c r="G45808"/>
      <c r="H45808"/>
      <c r="I45808"/>
      <c r="J45808"/>
      <c r="K45808"/>
      <c r="L45808" s="172"/>
    </row>
    <row r="45809" spans="7:12" x14ac:dyDescent="0.15">
      <c r="G45809"/>
      <c r="H45809"/>
      <c r="I45809"/>
      <c r="J45809"/>
      <c r="K45809"/>
      <c r="L45809" s="172"/>
    </row>
    <row r="45810" spans="7:12" x14ac:dyDescent="0.15">
      <c r="G45810"/>
      <c r="H45810"/>
      <c r="I45810"/>
      <c r="J45810"/>
      <c r="K45810"/>
      <c r="L45810" s="172"/>
    </row>
    <row r="45811" spans="7:12" x14ac:dyDescent="0.15">
      <c r="G45811"/>
      <c r="H45811"/>
      <c r="I45811"/>
      <c r="J45811"/>
      <c r="K45811"/>
      <c r="L45811" s="172"/>
    </row>
    <row r="45812" spans="7:12" x14ac:dyDescent="0.15">
      <c r="G45812"/>
      <c r="H45812"/>
      <c r="I45812"/>
      <c r="J45812"/>
      <c r="K45812"/>
      <c r="L45812" s="172"/>
    </row>
    <row r="45813" spans="7:12" x14ac:dyDescent="0.15">
      <c r="G45813"/>
      <c r="H45813"/>
      <c r="I45813"/>
      <c r="J45813"/>
      <c r="K45813"/>
      <c r="L45813" s="172"/>
    </row>
    <row r="45814" spans="7:12" x14ac:dyDescent="0.15">
      <c r="G45814"/>
      <c r="H45814"/>
      <c r="I45814"/>
      <c r="J45814"/>
      <c r="K45814"/>
      <c r="L45814" s="172"/>
    </row>
    <row r="45815" spans="7:12" x14ac:dyDescent="0.15">
      <c r="G45815"/>
      <c r="H45815"/>
      <c r="I45815"/>
      <c r="J45815"/>
      <c r="K45815"/>
      <c r="L45815" s="172"/>
    </row>
    <row r="45816" spans="7:12" x14ac:dyDescent="0.15">
      <c r="G45816"/>
      <c r="H45816"/>
      <c r="I45816"/>
      <c r="J45816"/>
      <c r="K45816"/>
      <c r="L45816" s="172"/>
    </row>
    <row r="45817" spans="7:12" x14ac:dyDescent="0.15">
      <c r="G45817"/>
      <c r="H45817"/>
      <c r="I45817"/>
      <c r="J45817"/>
      <c r="K45817"/>
      <c r="L45817" s="172"/>
    </row>
    <row r="45818" spans="7:12" x14ac:dyDescent="0.15">
      <c r="G45818"/>
      <c r="H45818"/>
      <c r="I45818"/>
      <c r="J45818"/>
      <c r="K45818"/>
      <c r="L45818" s="172"/>
    </row>
    <row r="45819" spans="7:12" x14ac:dyDescent="0.15">
      <c r="G45819"/>
      <c r="H45819"/>
      <c r="I45819"/>
      <c r="J45819"/>
      <c r="K45819"/>
      <c r="L45819" s="172"/>
    </row>
    <row r="45820" spans="7:12" x14ac:dyDescent="0.15">
      <c r="G45820"/>
      <c r="H45820"/>
      <c r="I45820"/>
      <c r="J45820"/>
      <c r="K45820"/>
      <c r="L45820" s="172"/>
    </row>
    <row r="45821" spans="7:12" x14ac:dyDescent="0.15">
      <c r="G45821"/>
      <c r="H45821"/>
      <c r="I45821"/>
      <c r="J45821"/>
      <c r="K45821"/>
      <c r="L45821" s="172"/>
    </row>
    <row r="45822" spans="7:12" x14ac:dyDescent="0.15">
      <c r="G45822"/>
      <c r="H45822"/>
      <c r="I45822"/>
      <c r="J45822"/>
      <c r="K45822"/>
      <c r="L45822" s="172"/>
    </row>
    <row r="45823" spans="7:12" x14ac:dyDescent="0.15">
      <c r="G45823"/>
      <c r="H45823"/>
      <c r="I45823"/>
      <c r="J45823"/>
      <c r="K45823"/>
      <c r="L45823" s="172"/>
    </row>
    <row r="45824" spans="7:12" x14ac:dyDescent="0.15">
      <c r="G45824"/>
      <c r="H45824"/>
      <c r="I45824"/>
      <c r="J45824"/>
      <c r="K45824"/>
      <c r="L45824" s="172"/>
    </row>
    <row r="45825" spans="7:12" x14ac:dyDescent="0.15">
      <c r="G45825"/>
      <c r="H45825"/>
      <c r="I45825"/>
      <c r="J45825"/>
      <c r="K45825"/>
      <c r="L45825" s="172"/>
    </row>
    <row r="45826" spans="7:12" x14ac:dyDescent="0.15">
      <c r="G45826"/>
      <c r="H45826"/>
      <c r="I45826"/>
      <c r="J45826"/>
      <c r="K45826"/>
      <c r="L45826" s="172"/>
    </row>
    <row r="45827" spans="7:12" x14ac:dyDescent="0.15">
      <c r="G45827"/>
      <c r="H45827"/>
      <c r="I45827"/>
      <c r="J45827"/>
      <c r="K45827"/>
      <c r="L45827" s="172"/>
    </row>
    <row r="45828" spans="7:12" x14ac:dyDescent="0.15">
      <c r="G45828"/>
      <c r="H45828"/>
      <c r="I45828"/>
      <c r="J45828"/>
      <c r="K45828"/>
      <c r="L45828" s="172"/>
    </row>
    <row r="45829" spans="7:12" x14ac:dyDescent="0.15">
      <c r="G45829"/>
      <c r="H45829"/>
      <c r="I45829"/>
      <c r="J45829"/>
      <c r="K45829"/>
      <c r="L45829" s="172"/>
    </row>
    <row r="45830" spans="7:12" x14ac:dyDescent="0.15">
      <c r="G45830"/>
      <c r="H45830"/>
      <c r="I45830"/>
      <c r="J45830"/>
      <c r="K45830"/>
      <c r="L45830" s="172"/>
    </row>
    <row r="45831" spans="7:12" x14ac:dyDescent="0.15">
      <c r="G45831"/>
      <c r="H45831"/>
      <c r="I45831"/>
      <c r="J45831"/>
      <c r="K45831"/>
      <c r="L45831" s="172"/>
    </row>
    <row r="45832" spans="7:12" x14ac:dyDescent="0.15">
      <c r="G45832"/>
      <c r="H45832"/>
      <c r="I45832"/>
      <c r="J45832"/>
      <c r="K45832"/>
      <c r="L45832" s="172"/>
    </row>
    <row r="45833" spans="7:12" x14ac:dyDescent="0.15">
      <c r="G45833"/>
      <c r="H45833"/>
      <c r="I45833"/>
      <c r="J45833"/>
      <c r="K45833"/>
      <c r="L45833" s="172"/>
    </row>
    <row r="45834" spans="7:12" x14ac:dyDescent="0.15">
      <c r="G45834"/>
      <c r="H45834"/>
      <c r="I45834"/>
      <c r="J45834"/>
      <c r="K45834"/>
      <c r="L45834" s="172"/>
    </row>
    <row r="45835" spans="7:12" x14ac:dyDescent="0.15">
      <c r="G45835"/>
      <c r="H45835"/>
      <c r="I45835"/>
      <c r="J45835"/>
      <c r="K45835"/>
      <c r="L45835" s="172"/>
    </row>
    <row r="45836" spans="7:12" x14ac:dyDescent="0.15">
      <c r="G45836"/>
      <c r="H45836"/>
      <c r="I45836"/>
      <c r="J45836"/>
      <c r="K45836"/>
      <c r="L45836" s="172"/>
    </row>
    <row r="45837" spans="7:12" x14ac:dyDescent="0.15">
      <c r="G45837"/>
      <c r="H45837"/>
      <c r="I45837"/>
      <c r="J45837"/>
      <c r="K45837"/>
      <c r="L45837" s="172"/>
    </row>
    <row r="45838" spans="7:12" x14ac:dyDescent="0.15">
      <c r="G45838"/>
      <c r="H45838"/>
      <c r="I45838"/>
      <c r="J45838"/>
      <c r="K45838"/>
      <c r="L45838" s="172"/>
    </row>
    <row r="45839" spans="7:12" x14ac:dyDescent="0.15">
      <c r="G45839"/>
      <c r="H45839"/>
      <c r="I45839"/>
      <c r="J45839"/>
      <c r="K45839"/>
      <c r="L45839" s="172"/>
    </row>
    <row r="45840" spans="7:12" x14ac:dyDescent="0.15">
      <c r="G45840"/>
      <c r="H45840"/>
      <c r="I45840"/>
      <c r="J45840"/>
      <c r="K45840"/>
      <c r="L45840" s="172"/>
    </row>
    <row r="45841" spans="7:12" x14ac:dyDescent="0.15">
      <c r="G45841"/>
      <c r="H45841"/>
      <c r="I45841"/>
      <c r="J45841"/>
      <c r="K45841"/>
      <c r="L45841" s="172"/>
    </row>
    <row r="45842" spans="7:12" x14ac:dyDescent="0.15">
      <c r="G45842"/>
      <c r="H45842"/>
      <c r="I45842"/>
      <c r="J45842"/>
      <c r="K45842"/>
      <c r="L45842" s="172"/>
    </row>
    <row r="45843" spans="7:12" x14ac:dyDescent="0.15">
      <c r="G45843"/>
      <c r="H45843"/>
      <c r="I45843"/>
      <c r="J45843"/>
      <c r="K45843"/>
      <c r="L45843" s="172"/>
    </row>
    <row r="45844" spans="7:12" x14ac:dyDescent="0.15">
      <c r="G45844"/>
      <c r="H45844"/>
      <c r="I45844"/>
      <c r="J45844"/>
      <c r="K45844"/>
      <c r="L45844" s="172"/>
    </row>
    <row r="45845" spans="7:12" x14ac:dyDescent="0.15">
      <c r="G45845"/>
      <c r="H45845"/>
      <c r="I45845"/>
      <c r="J45845"/>
      <c r="K45845"/>
      <c r="L45845" s="172"/>
    </row>
    <row r="45846" spans="7:12" x14ac:dyDescent="0.15">
      <c r="G45846"/>
      <c r="H45846"/>
      <c r="I45846"/>
      <c r="J45846"/>
      <c r="K45846"/>
      <c r="L45846" s="172"/>
    </row>
    <row r="45847" spans="7:12" x14ac:dyDescent="0.15">
      <c r="G45847"/>
      <c r="H45847"/>
      <c r="I45847"/>
      <c r="J45847"/>
      <c r="K45847"/>
      <c r="L45847" s="172"/>
    </row>
    <row r="45848" spans="7:12" x14ac:dyDescent="0.15">
      <c r="G45848"/>
      <c r="H45848"/>
      <c r="I45848"/>
      <c r="J45848"/>
      <c r="K45848"/>
      <c r="L45848" s="172"/>
    </row>
    <row r="45849" spans="7:12" x14ac:dyDescent="0.15">
      <c r="G45849"/>
      <c r="H45849"/>
      <c r="I45849"/>
      <c r="J45849"/>
      <c r="K45849"/>
      <c r="L45849" s="172"/>
    </row>
    <row r="45850" spans="7:12" x14ac:dyDescent="0.15">
      <c r="G45850"/>
      <c r="H45850"/>
      <c r="I45850"/>
      <c r="J45850"/>
      <c r="K45850"/>
      <c r="L45850" s="172"/>
    </row>
    <row r="45851" spans="7:12" x14ac:dyDescent="0.15">
      <c r="G45851"/>
      <c r="H45851"/>
      <c r="I45851"/>
      <c r="J45851"/>
      <c r="K45851"/>
      <c r="L45851" s="172"/>
    </row>
    <row r="45852" spans="7:12" x14ac:dyDescent="0.15">
      <c r="G45852"/>
      <c r="H45852"/>
      <c r="I45852"/>
      <c r="J45852"/>
      <c r="K45852"/>
      <c r="L45852" s="172"/>
    </row>
    <row r="45853" spans="7:12" x14ac:dyDescent="0.15">
      <c r="G45853"/>
      <c r="H45853"/>
      <c r="I45853"/>
      <c r="J45853"/>
      <c r="K45853"/>
      <c r="L45853" s="172"/>
    </row>
    <row r="45854" spans="7:12" x14ac:dyDescent="0.15">
      <c r="G45854"/>
      <c r="H45854"/>
      <c r="I45854"/>
      <c r="J45854"/>
      <c r="K45854"/>
      <c r="L45854" s="172"/>
    </row>
    <row r="45855" spans="7:12" x14ac:dyDescent="0.15">
      <c r="G45855"/>
      <c r="H45855"/>
      <c r="I45855"/>
      <c r="J45855"/>
      <c r="K45855"/>
      <c r="L45855" s="172"/>
    </row>
    <row r="45856" spans="7:12" x14ac:dyDescent="0.15">
      <c r="G45856"/>
      <c r="H45856"/>
      <c r="I45856"/>
      <c r="J45856"/>
      <c r="K45856"/>
      <c r="L45856" s="172"/>
    </row>
    <row r="45857" spans="7:12" x14ac:dyDescent="0.15">
      <c r="G45857"/>
      <c r="H45857"/>
      <c r="I45857"/>
      <c r="J45857"/>
      <c r="K45857"/>
      <c r="L45857" s="172"/>
    </row>
    <row r="45858" spans="7:12" x14ac:dyDescent="0.15">
      <c r="G45858"/>
      <c r="H45858"/>
      <c r="I45858"/>
      <c r="J45858"/>
      <c r="K45858"/>
      <c r="L45858" s="172"/>
    </row>
    <row r="45859" spans="7:12" x14ac:dyDescent="0.15">
      <c r="G45859"/>
      <c r="H45859"/>
      <c r="I45859"/>
      <c r="J45859"/>
      <c r="K45859"/>
      <c r="L45859" s="172"/>
    </row>
    <row r="45860" spans="7:12" x14ac:dyDescent="0.15">
      <c r="G45860"/>
      <c r="H45860"/>
      <c r="I45860"/>
      <c r="J45860"/>
      <c r="K45860"/>
      <c r="L45860" s="172"/>
    </row>
    <row r="45861" spans="7:12" x14ac:dyDescent="0.15">
      <c r="G45861"/>
      <c r="H45861"/>
      <c r="I45861"/>
      <c r="J45861"/>
      <c r="K45861"/>
      <c r="L45861" s="172"/>
    </row>
    <row r="45862" spans="7:12" x14ac:dyDescent="0.15">
      <c r="G45862"/>
      <c r="H45862"/>
      <c r="I45862"/>
      <c r="J45862"/>
      <c r="K45862"/>
      <c r="L45862" s="172"/>
    </row>
    <row r="45863" spans="7:12" x14ac:dyDescent="0.15">
      <c r="G45863"/>
      <c r="H45863"/>
      <c r="I45863"/>
      <c r="J45863"/>
      <c r="K45863"/>
      <c r="L45863" s="172"/>
    </row>
    <row r="45864" spans="7:12" x14ac:dyDescent="0.15">
      <c r="G45864"/>
      <c r="H45864"/>
      <c r="I45864"/>
      <c r="J45864"/>
      <c r="K45864"/>
      <c r="L45864" s="172"/>
    </row>
    <row r="45865" spans="7:12" x14ac:dyDescent="0.15">
      <c r="G45865"/>
      <c r="H45865"/>
      <c r="I45865"/>
      <c r="J45865"/>
      <c r="K45865"/>
      <c r="L45865" s="172"/>
    </row>
    <row r="45866" spans="7:12" x14ac:dyDescent="0.15">
      <c r="G45866"/>
      <c r="H45866"/>
      <c r="I45866"/>
      <c r="J45866"/>
      <c r="K45866"/>
      <c r="L45866" s="172"/>
    </row>
    <row r="45867" spans="7:12" x14ac:dyDescent="0.15">
      <c r="G45867"/>
      <c r="H45867"/>
      <c r="I45867"/>
      <c r="J45867"/>
      <c r="K45867"/>
      <c r="L45867" s="172"/>
    </row>
    <row r="45868" spans="7:12" x14ac:dyDescent="0.15">
      <c r="G45868"/>
      <c r="H45868"/>
      <c r="I45868"/>
      <c r="J45868"/>
      <c r="K45868"/>
      <c r="L45868" s="172"/>
    </row>
    <row r="45869" spans="7:12" x14ac:dyDescent="0.15">
      <c r="G45869"/>
      <c r="H45869"/>
      <c r="I45869"/>
      <c r="J45869"/>
      <c r="K45869"/>
      <c r="L45869" s="172"/>
    </row>
    <row r="45870" spans="7:12" x14ac:dyDescent="0.15">
      <c r="G45870"/>
      <c r="H45870"/>
      <c r="I45870"/>
      <c r="J45870"/>
      <c r="K45870"/>
      <c r="L45870" s="172"/>
    </row>
    <row r="45871" spans="7:12" x14ac:dyDescent="0.15">
      <c r="G45871"/>
      <c r="H45871"/>
      <c r="I45871"/>
      <c r="J45871"/>
      <c r="K45871"/>
      <c r="L45871" s="172"/>
    </row>
    <row r="45872" spans="7:12" x14ac:dyDescent="0.15">
      <c r="G45872"/>
      <c r="H45872"/>
      <c r="I45872"/>
      <c r="J45872"/>
      <c r="K45872"/>
      <c r="L45872" s="172"/>
    </row>
    <row r="45873" spans="7:12" x14ac:dyDescent="0.15">
      <c r="G45873"/>
      <c r="H45873"/>
      <c r="I45873"/>
      <c r="J45873"/>
      <c r="K45873"/>
      <c r="L45873" s="172"/>
    </row>
    <row r="45874" spans="7:12" x14ac:dyDescent="0.15">
      <c r="G45874"/>
      <c r="H45874"/>
      <c r="I45874"/>
      <c r="J45874"/>
      <c r="K45874"/>
      <c r="L45874" s="172"/>
    </row>
    <row r="45875" spans="7:12" x14ac:dyDescent="0.15">
      <c r="G45875"/>
      <c r="H45875"/>
      <c r="I45875"/>
      <c r="J45875"/>
      <c r="K45875"/>
      <c r="L45875" s="172"/>
    </row>
    <row r="45876" spans="7:12" x14ac:dyDescent="0.15">
      <c r="G45876"/>
      <c r="H45876"/>
      <c r="I45876"/>
      <c r="J45876"/>
      <c r="K45876"/>
      <c r="L45876" s="172"/>
    </row>
    <row r="45877" spans="7:12" x14ac:dyDescent="0.15">
      <c r="G45877"/>
      <c r="H45877"/>
      <c r="I45877"/>
      <c r="J45877"/>
      <c r="K45877"/>
      <c r="L45877" s="172"/>
    </row>
    <row r="45878" spans="7:12" x14ac:dyDescent="0.15">
      <c r="G45878"/>
      <c r="H45878"/>
      <c r="I45878"/>
      <c r="J45878"/>
      <c r="K45878"/>
      <c r="L45878" s="172"/>
    </row>
    <row r="45879" spans="7:12" x14ac:dyDescent="0.15">
      <c r="G45879"/>
      <c r="H45879"/>
      <c r="I45879"/>
      <c r="J45879"/>
      <c r="K45879"/>
      <c r="L45879" s="172"/>
    </row>
    <row r="45880" spans="7:12" x14ac:dyDescent="0.15">
      <c r="G45880"/>
      <c r="H45880"/>
      <c r="I45880"/>
      <c r="J45880"/>
      <c r="K45880"/>
      <c r="L45880" s="172"/>
    </row>
    <row r="45881" spans="7:12" x14ac:dyDescent="0.15">
      <c r="G45881"/>
      <c r="H45881"/>
      <c r="I45881"/>
      <c r="J45881"/>
      <c r="K45881"/>
      <c r="L45881" s="172"/>
    </row>
    <row r="45882" spans="7:12" x14ac:dyDescent="0.15">
      <c r="G45882"/>
      <c r="H45882"/>
      <c r="I45882"/>
      <c r="J45882"/>
      <c r="K45882"/>
      <c r="L45882" s="172"/>
    </row>
    <row r="45883" spans="7:12" x14ac:dyDescent="0.15">
      <c r="G45883"/>
      <c r="H45883"/>
      <c r="I45883"/>
      <c r="J45883"/>
      <c r="K45883"/>
      <c r="L45883" s="172"/>
    </row>
    <row r="45884" spans="7:12" x14ac:dyDescent="0.15">
      <c r="G45884"/>
      <c r="H45884"/>
      <c r="I45884"/>
      <c r="J45884"/>
      <c r="K45884"/>
      <c r="L45884" s="172"/>
    </row>
    <row r="45885" spans="7:12" x14ac:dyDescent="0.15">
      <c r="G45885"/>
      <c r="H45885"/>
      <c r="I45885"/>
      <c r="J45885"/>
      <c r="K45885"/>
      <c r="L45885" s="172"/>
    </row>
    <row r="45886" spans="7:12" x14ac:dyDescent="0.15">
      <c r="G45886"/>
      <c r="H45886"/>
      <c r="I45886"/>
      <c r="J45886"/>
      <c r="K45886"/>
      <c r="L45886" s="172"/>
    </row>
    <row r="45887" spans="7:12" x14ac:dyDescent="0.15">
      <c r="G45887"/>
      <c r="H45887"/>
      <c r="I45887"/>
      <c r="J45887"/>
      <c r="K45887"/>
      <c r="L45887" s="172"/>
    </row>
    <row r="45888" spans="7:12" x14ac:dyDescent="0.15">
      <c r="G45888"/>
      <c r="H45888"/>
      <c r="I45888"/>
      <c r="J45888"/>
      <c r="K45888"/>
      <c r="L45888" s="172"/>
    </row>
    <row r="45889" spans="7:12" x14ac:dyDescent="0.15">
      <c r="G45889"/>
      <c r="H45889"/>
      <c r="I45889"/>
      <c r="J45889"/>
      <c r="K45889"/>
      <c r="L45889" s="172"/>
    </row>
    <row r="45890" spans="7:12" x14ac:dyDescent="0.15">
      <c r="G45890"/>
      <c r="H45890"/>
      <c r="I45890"/>
      <c r="J45890"/>
      <c r="K45890"/>
      <c r="L45890" s="172"/>
    </row>
    <row r="45891" spans="7:12" x14ac:dyDescent="0.15">
      <c r="G45891"/>
      <c r="H45891"/>
      <c r="I45891"/>
      <c r="J45891"/>
      <c r="K45891"/>
      <c r="L45891" s="172"/>
    </row>
    <row r="45892" spans="7:12" x14ac:dyDescent="0.15">
      <c r="G45892"/>
      <c r="H45892"/>
      <c r="I45892"/>
      <c r="J45892"/>
      <c r="K45892"/>
      <c r="L45892" s="172"/>
    </row>
    <row r="45893" spans="7:12" x14ac:dyDescent="0.15">
      <c r="G45893"/>
      <c r="H45893"/>
      <c r="I45893"/>
      <c r="J45893"/>
      <c r="K45893"/>
      <c r="L45893" s="172"/>
    </row>
    <row r="45894" spans="7:12" x14ac:dyDescent="0.15">
      <c r="G45894"/>
      <c r="H45894"/>
      <c r="I45894"/>
      <c r="J45894"/>
      <c r="K45894"/>
      <c r="L45894" s="172"/>
    </row>
    <row r="45895" spans="7:12" x14ac:dyDescent="0.15">
      <c r="G45895"/>
      <c r="H45895"/>
      <c r="I45895"/>
      <c r="J45895"/>
      <c r="K45895"/>
      <c r="L45895" s="172"/>
    </row>
    <row r="45896" spans="7:12" x14ac:dyDescent="0.15">
      <c r="G45896"/>
      <c r="H45896"/>
      <c r="I45896"/>
      <c r="J45896"/>
      <c r="K45896"/>
      <c r="L45896" s="172"/>
    </row>
    <row r="45897" spans="7:12" x14ac:dyDescent="0.15">
      <c r="G45897"/>
      <c r="H45897"/>
      <c r="I45897"/>
      <c r="J45897"/>
      <c r="K45897"/>
      <c r="L45897" s="172"/>
    </row>
    <row r="45898" spans="7:12" x14ac:dyDescent="0.15">
      <c r="G45898"/>
      <c r="H45898"/>
      <c r="I45898"/>
      <c r="J45898"/>
      <c r="K45898"/>
      <c r="L45898" s="172"/>
    </row>
    <row r="45899" spans="7:12" x14ac:dyDescent="0.15">
      <c r="G45899"/>
      <c r="H45899"/>
      <c r="I45899"/>
      <c r="J45899"/>
      <c r="K45899"/>
      <c r="L45899" s="172"/>
    </row>
    <row r="45900" spans="7:12" x14ac:dyDescent="0.15">
      <c r="G45900"/>
      <c r="H45900"/>
      <c r="I45900"/>
      <c r="J45900"/>
      <c r="K45900"/>
      <c r="L45900" s="172"/>
    </row>
    <row r="45901" spans="7:12" x14ac:dyDescent="0.15">
      <c r="G45901"/>
      <c r="H45901"/>
      <c r="I45901"/>
      <c r="J45901"/>
      <c r="K45901"/>
      <c r="L45901" s="172"/>
    </row>
    <row r="45902" spans="7:12" x14ac:dyDescent="0.15">
      <c r="G45902"/>
      <c r="H45902"/>
      <c r="I45902"/>
      <c r="J45902"/>
      <c r="K45902"/>
      <c r="L45902" s="172"/>
    </row>
    <row r="45903" spans="7:12" x14ac:dyDescent="0.15">
      <c r="G45903"/>
      <c r="H45903"/>
      <c r="I45903"/>
      <c r="J45903"/>
      <c r="K45903"/>
      <c r="L45903" s="172"/>
    </row>
    <row r="45904" spans="7:12" x14ac:dyDescent="0.15">
      <c r="G45904"/>
      <c r="H45904"/>
      <c r="I45904"/>
      <c r="J45904"/>
      <c r="K45904"/>
      <c r="L45904" s="172"/>
    </row>
    <row r="45905" spans="7:12" x14ac:dyDescent="0.15">
      <c r="G45905"/>
      <c r="H45905"/>
      <c r="I45905"/>
      <c r="J45905"/>
      <c r="K45905"/>
      <c r="L45905" s="172"/>
    </row>
    <row r="45906" spans="7:12" x14ac:dyDescent="0.15">
      <c r="G45906"/>
      <c r="H45906"/>
      <c r="I45906"/>
      <c r="J45906"/>
      <c r="K45906"/>
      <c r="L45906" s="172"/>
    </row>
    <row r="45907" spans="7:12" x14ac:dyDescent="0.15">
      <c r="G45907"/>
      <c r="H45907"/>
      <c r="I45907"/>
      <c r="J45907"/>
      <c r="K45907"/>
      <c r="L45907" s="172"/>
    </row>
    <row r="45908" spans="7:12" x14ac:dyDescent="0.15">
      <c r="G45908"/>
      <c r="H45908"/>
      <c r="I45908"/>
      <c r="J45908"/>
      <c r="K45908"/>
      <c r="L45908" s="172"/>
    </row>
    <row r="45909" spans="7:12" x14ac:dyDescent="0.15">
      <c r="G45909"/>
      <c r="H45909"/>
      <c r="I45909"/>
      <c r="J45909"/>
      <c r="K45909"/>
      <c r="L45909" s="172"/>
    </row>
    <row r="45910" spans="7:12" x14ac:dyDescent="0.15">
      <c r="G45910"/>
      <c r="H45910"/>
      <c r="I45910"/>
      <c r="J45910"/>
      <c r="K45910"/>
      <c r="L45910" s="172"/>
    </row>
    <row r="45911" spans="7:12" x14ac:dyDescent="0.15">
      <c r="G45911"/>
      <c r="H45911"/>
      <c r="I45911"/>
      <c r="J45911"/>
      <c r="K45911"/>
      <c r="L45911" s="172"/>
    </row>
    <row r="45912" spans="7:12" x14ac:dyDescent="0.15">
      <c r="G45912"/>
      <c r="H45912"/>
      <c r="I45912"/>
      <c r="J45912"/>
      <c r="K45912"/>
      <c r="L45912" s="172"/>
    </row>
    <row r="45913" spans="7:12" x14ac:dyDescent="0.15">
      <c r="G45913"/>
      <c r="H45913"/>
      <c r="I45913"/>
      <c r="J45913"/>
      <c r="K45913"/>
      <c r="L45913" s="172"/>
    </row>
    <row r="45914" spans="7:12" x14ac:dyDescent="0.15">
      <c r="G45914"/>
      <c r="H45914"/>
      <c r="I45914"/>
      <c r="J45914"/>
      <c r="K45914"/>
      <c r="L45914" s="172"/>
    </row>
    <row r="45915" spans="7:12" x14ac:dyDescent="0.15">
      <c r="G45915"/>
      <c r="H45915"/>
      <c r="I45915"/>
      <c r="J45915"/>
      <c r="K45915"/>
      <c r="L45915" s="172"/>
    </row>
    <row r="45916" spans="7:12" x14ac:dyDescent="0.15">
      <c r="G45916"/>
      <c r="H45916"/>
      <c r="I45916"/>
      <c r="J45916"/>
      <c r="K45916"/>
      <c r="L45916" s="172"/>
    </row>
    <row r="45917" spans="7:12" x14ac:dyDescent="0.15">
      <c r="G45917"/>
      <c r="H45917"/>
      <c r="I45917"/>
      <c r="J45917"/>
      <c r="K45917"/>
      <c r="L45917" s="172"/>
    </row>
    <row r="45918" spans="7:12" x14ac:dyDescent="0.15">
      <c r="G45918"/>
      <c r="H45918"/>
      <c r="I45918"/>
      <c r="J45918"/>
      <c r="K45918"/>
      <c r="L45918" s="172"/>
    </row>
    <row r="45919" spans="7:12" x14ac:dyDescent="0.15">
      <c r="G45919"/>
      <c r="H45919"/>
      <c r="I45919"/>
      <c r="J45919"/>
      <c r="K45919"/>
      <c r="L45919" s="172"/>
    </row>
    <row r="45920" spans="7:12" x14ac:dyDescent="0.15">
      <c r="G45920"/>
      <c r="H45920"/>
      <c r="I45920"/>
      <c r="J45920"/>
      <c r="K45920"/>
      <c r="L45920" s="172"/>
    </row>
    <row r="45921" spans="7:12" x14ac:dyDescent="0.15">
      <c r="G45921"/>
      <c r="H45921"/>
      <c r="I45921"/>
      <c r="J45921"/>
      <c r="K45921"/>
      <c r="L45921" s="172"/>
    </row>
    <row r="45922" spans="7:12" x14ac:dyDescent="0.15">
      <c r="G45922"/>
      <c r="H45922"/>
      <c r="I45922"/>
      <c r="J45922"/>
      <c r="K45922"/>
      <c r="L45922" s="172"/>
    </row>
    <row r="45923" spans="7:12" x14ac:dyDescent="0.15">
      <c r="G45923"/>
      <c r="H45923"/>
      <c r="I45923"/>
      <c r="J45923"/>
      <c r="K45923"/>
      <c r="L45923" s="172"/>
    </row>
    <row r="45924" spans="7:12" x14ac:dyDescent="0.15">
      <c r="G45924"/>
      <c r="H45924"/>
      <c r="I45924"/>
      <c r="J45924"/>
      <c r="K45924"/>
      <c r="L45924" s="172"/>
    </row>
    <row r="45925" spans="7:12" x14ac:dyDescent="0.15">
      <c r="G45925"/>
      <c r="H45925"/>
      <c r="I45925"/>
      <c r="J45925"/>
      <c r="K45925"/>
      <c r="L45925" s="172"/>
    </row>
    <row r="45926" spans="7:12" x14ac:dyDescent="0.15">
      <c r="G45926"/>
      <c r="H45926"/>
      <c r="I45926"/>
      <c r="J45926"/>
      <c r="K45926"/>
      <c r="L45926" s="172"/>
    </row>
    <row r="45927" spans="7:12" x14ac:dyDescent="0.15">
      <c r="G45927"/>
      <c r="H45927"/>
      <c r="I45927"/>
      <c r="J45927"/>
      <c r="K45927"/>
      <c r="L45927" s="172"/>
    </row>
    <row r="45928" spans="7:12" x14ac:dyDescent="0.15">
      <c r="G45928"/>
      <c r="H45928"/>
      <c r="I45928"/>
      <c r="J45928"/>
      <c r="K45928"/>
      <c r="L45928" s="172"/>
    </row>
    <row r="45929" spans="7:12" x14ac:dyDescent="0.15">
      <c r="G45929"/>
      <c r="H45929"/>
      <c r="I45929"/>
      <c r="J45929"/>
      <c r="K45929"/>
      <c r="L45929" s="172"/>
    </row>
    <row r="45930" spans="7:12" x14ac:dyDescent="0.15">
      <c r="G45930"/>
      <c r="H45930"/>
      <c r="I45930"/>
      <c r="J45930"/>
      <c r="K45930"/>
      <c r="L45930" s="172"/>
    </row>
    <row r="45931" spans="7:12" x14ac:dyDescent="0.15">
      <c r="G45931"/>
      <c r="H45931"/>
      <c r="I45931"/>
      <c r="J45931"/>
      <c r="K45931"/>
      <c r="L45931" s="172"/>
    </row>
    <row r="45932" spans="7:12" x14ac:dyDescent="0.15">
      <c r="G45932"/>
      <c r="H45932"/>
      <c r="I45932"/>
      <c r="J45932"/>
      <c r="K45932"/>
      <c r="L45932" s="172"/>
    </row>
    <row r="45933" spans="7:12" x14ac:dyDescent="0.15">
      <c r="G45933"/>
      <c r="H45933"/>
      <c r="I45933"/>
      <c r="J45933"/>
      <c r="K45933"/>
      <c r="L45933" s="172"/>
    </row>
    <row r="45934" spans="7:12" x14ac:dyDescent="0.15">
      <c r="G45934"/>
      <c r="H45934"/>
      <c r="I45934"/>
      <c r="J45934"/>
      <c r="K45934"/>
      <c r="L45934" s="172"/>
    </row>
    <row r="45935" spans="7:12" x14ac:dyDescent="0.15">
      <c r="G45935"/>
      <c r="H45935"/>
      <c r="I45935"/>
      <c r="J45935"/>
      <c r="K45935"/>
      <c r="L45935" s="172"/>
    </row>
    <row r="45936" spans="7:12" x14ac:dyDescent="0.15">
      <c r="G45936"/>
      <c r="H45936"/>
      <c r="I45936"/>
      <c r="J45936"/>
      <c r="K45936"/>
      <c r="L45936" s="172"/>
    </row>
    <row r="45937" spans="7:12" x14ac:dyDescent="0.15">
      <c r="G45937"/>
      <c r="H45937"/>
      <c r="I45937"/>
      <c r="J45937"/>
      <c r="K45937"/>
      <c r="L45937" s="172"/>
    </row>
    <row r="45938" spans="7:12" x14ac:dyDescent="0.15">
      <c r="G45938"/>
      <c r="H45938"/>
      <c r="I45938"/>
      <c r="J45938"/>
      <c r="K45938"/>
      <c r="L45938" s="172"/>
    </row>
    <row r="45939" spans="7:12" x14ac:dyDescent="0.15">
      <c r="G45939"/>
      <c r="H45939"/>
      <c r="I45939"/>
      <c r="J45939"/>
      <c r="K45939"/>
      <c r="L45939" s="172"/>
    </row>
    <row r="45940" spans="7:12" x14ac:dyDescent="0.15">
      <c r="G45940"/>
      <c r="H45940"/>
      <c r="I45940"/>
      <c r="J45940"/>
      <c r="K45940"/>
      <c r="L45940" s="172"/>
    </row>
    <row r="45941" spans="7:12" x14ac:dyDescent="0.15">
      <c r="G45941"/>
      <c r="H45941"/>
      <c r="I45941"/>
      <c r="J45941"/>
      <c r="K45941"/>
      <c r="L45941" s="172"/>
    </row>
    <row r="45942" spans="7:12" x14ac:dyDescent="0.15">
      <c r="G45942"/>
      <c r="H45942"/>
      <c r="I45942"/>
      <c r="J45942"/>
      <c r="K45942"/>
      <c r="L45942" s="172"/>
    </row>
    <row r="45943" spans="7:12" x14ac:dyDescent="0.15">
      <c r="G45943"/>
      <c r="H45943"/>
      <c r="I45943"/>
      <c r="J45943"/>
      <c r="K45943"/>
      <c r="L45943" s="172"/>
    </row>
    <row r="45944" spans="7:12" x14ac:dyDescent="0.15">
      <c r="G45944"/>
      <c r="H45944"/>
      <c r="I45944"/>
      <c r="J45944"/>
      <c r="K45944"/>
      <c r="L45944" s="172"/>
    </row>
    <row r="45945" spans="7:12" x14ac:dyDescent="0.15">
      <c r="G45945"/>
      <c r="H45945"/>
      <c r="I45945"/>
      <c r="J45945"/>
      <c r="K45945"/>
      <c r="L45945" s="172"/>
    </row>
    <row r="45946" spans="7:12" x14ac:dyDescent="0.15">
      <c r="G45946"/>
      <c r="H45946"/>
      <c r="I45946"/>
      <c r="J45946"/>
      <c r="K45946"/>
      <c r="L45946" s="172"/>
    </row>
    <row r="45947" spans="7:12" x14ac:dyDescent="0.15">
      <c r="G45947"/>
      <c r="H45947"/>
      <c r="I45947"/>
      <c r="J45947"/>
      <c r="K45947"/>
      <c r="L45947" s="172"/>
    </row>
    <row r="45948" spans="7:12" x14ac:dyDescent="0.15">
      <c r="G45948"/>
      <c r="H45948"/>
      <c r="I45948"/>
      <c r="J45948"/>
      <c r="K45948"/>
      <c r="L45948" s="172"/>
    </row>
    <row r="45949" spans="7:12" x14ac:dyDescent="0.15">
      <c r="G45949"/>
      <c r="H45949"/>
      <c r="I45949"/>
      <c r="J45949"/>
      <c r="K45949"/>
      <c r="L45949" s="172"/>
    </row>
    <row r="45950" spans="7:12" x14ac:dyDescent="0.15">
      <c r="G45950"/>
      <c r="H45950"/>
      <c r="I45950"/>
      <c r="J45950"/>
      <c r="K45950"/>
      <c r="L45950" s="172"/>
    </row>
    <row r="45951" spans="7:12" x14ac:dyDescent="0.15">
      <c r="G45951"/>
      <c r="H45951"/>
      <c r="I45951"/>
      <c r="J45951"/>
      <c r="K45951"/>
      <c r="L45951" s="172"/>
    </row>
    <row r="45952" spans="7:12" x14ac:dyDescent="0.15">
      <c r="G45952"/>
      <c r="H45952"/>
      <c r="I45952"/>
      <c r="J45952"/>
      <c r="K45952"/>
      <c r="L45952" s="172"/>
    </row>
    <row r="45953" spans="7:12" x14ac:dyDescent="0.15">
      <c r="G45953"/>
      <c r="H45953"/>
      <c r="I45953"/>
      <c r="J45953"/>
      <c r="K45953"/>
      <c r="L45953" s="172"/>
    </row>
    <row r="45954" spans="7:12" x14ac:dyDescent="0.15">
      <c r="G45954"/>
      <c r="H45954"/>
      <c r="I45954"/>
      <c r="J45954"/>
      <c r="K45954"/>
      <c r="L45954" s="172"/>
    </row>
    <row r="45955" spans="7:12" x14ac:dyDescent="0.15">
      <c r="G45955"/>
      <c r="H45955"/>
      <c r="I45955"/>
      <c r="J45955"/>
      <c r="K45955"/>
      <c r="L45955" s="172"/>
    </row>
    <row r="45956" spans="7:12" x14ac:dyDescent="0.15">
      <c r="G45956"/>
      <c r="H45956"/>
      <c r="I45956"/>
      <c r="J45956"/>
      <c r="K45956"/>
      <c r="L45956" s="172"/>
    </row>
    <row r="45957" spans="7:12" x14ac:dyDescent="0.15">
      <c r="G45957"/>
      <c r="H45957"/>
      <c r="I45957"/>
      <c r="J45957"/>
      <c r="K45957"/>
      <c r="L45957" s="172"/>
    </row>
    <row r="45958" spans="7:12" x14ac:dyDescent="0.15">
      <c r="G45958"/>
      <c r="H45958"/>
      <c r="I45958"/>
      <c r="J45958"/>
      <c r="K45958"/>
      <c r="L45958" s="172"/>
    </row>
    <row r="45959" spans="7:12" x14ac:dyDescent="0.15">
      <c r="G45959"/>
      <c r="H45959"/>
      <c r="I45959"/>
      <c r="J45959"/>
      <c r="K45959"/>
      <c r="L45959" s="172"/>
    </row>
    <row r="45960" spans="7:12" x14ac:dyDescent="0.15">
      <c r="G45960"/>
      <c r="H45960"/>
      <c r="I45960"/>
      <c r="J45960"/>
      <c r="K45960"/>
      <c r="L45960" s="172"/>
    </row>
    <row r="45961" spans="7:12" x14ac:dyDescent="0.15">
      <c r="G45961"/>
      <c r="H45961"/>
      <c r="I45961"/>
      <c r="J45961"/>
      <c r="K45961"/>
      <c r="L45961" s="172"/>
    </row>
    <row r="45962" spans="7:12" x14ac:dyDescent="0.15">
      <c r="G45962"/>
      <c r="H45962"/>
      <c r="I45962"/>
      <c r="J45962"/>
      <c r="K45962"/>
      <c r="L45962" s="172"/>
    </row>
    <row r="45963" spans="7:12" x14ac:dyDescent="0.15">
      <c r="G45963"/>
      <c r="H45963"/>
      <c r="I45963"/>
      <c r="J45963"/>
      <c r="K45963"/>
      <c r="L45963" s="172"/>
    </row>
    <row r="45964" spans="7:12" x14ac:dyDescent="0.15">
      <c r="G45964"/>
      <c r="H45964"/>
      <c r="I45964"/>
      <c r="J45964"/>
      <c r="K45964"/>
      <c r="L45964" s="172"/>
    </row>
    <row r="45965" spans="7:12" x14ac:dyDescent="0.15">
      <c r="G45965"/>
      <c r="H45965"/>
      <c r="I45965"/>
      <c r="J45965"/>
      <c r="K45965"/>
      <c r="L45965" s="172"/>
    </row>
    <row r="45966" spans="7:12" x14ac:dyDescent="0.15">
      <c r="G45966"/>
      <c r="H45966"/>
      <c r="I45966"/>
      <c r="J45966"/>
      <c r="K45966"/>
      <c r="L45966" s="172"/>
    </row>
    <row r="45967" spans="7:12" x14ac:dyDescent="0.15">
      <c r="G45967"/>
      <c r="H45967"/>
      <c r="I45967"/>
      <c r="J45967"/>
      <c r="K45967"/>
      <c r="L45967" s="172"/>
    </row>
    <row r="45968" spans="7:12" x14ac:dyDescent="0.15">
      <c r="G45968"/>
      <c r="H45968"/>
      <c r="I45968"/>
      <c r="J45968"/>
      <c r="K45968"/>
      <c r="L45968" s="172"/>
    </row>
    <row r="45969" spans="7:12" x14ac:dyDescent="0.15">
      <c r="G45969"/>
      <c r="H45969"/>
      <c r="I45969"/>
      <c r="J45969"/>
      <c r="K45969"/>
      <c r="L45969" s="172"/>
    </row>
    <row r="45970" spans="7:12" x14ac:dyDescent="0.15">
      <c r="G45970"/>
      <c r="H45970"/>
      <c r="I45970"/>
      <c r="J45970"/>
      <c r="K45970"/>
      <c r="L45970" s="172"/>
    </row>
    <row r="45971" spans="7:12" x14ac:dyDescent="0.15">
      <c r="G45971"/>
      <c r="H45971"/>
      <c r="I45971"/>
      <c r="J45971"/>
      <c r="K45971"/>
      <c r="L45971" s="172"/>
    </row>
    <row r="45972" spans="7:12" x14ac:dyDescent="0.15">
      <c r="G45972"/>
      <c r="H45972"/>
      <c r="I45972"/>
      <c r="J45972"/>
      <c r="K45972"/>
      <c r="L45972" s="172"/>
    </row>
    <row r="45973" spans="7:12" x14ac:dyDescent="0.15">
      <c r="G45973"/>
      <c r="H45973"/>
      <c r="I45973"/>
      <c r="J45973"/>
      <c r="K45973"/>
      <c r="L45973" s="172"/>
    </row>
    <row r="45974" spans="7:12" x14ac:dyDescent="0.15">
      <c r="G45974"/>
      <c r="H45974"/>
      <c r="I45974"/>
      <c r="J45974"/>
      <c r="K45974"/>
      <c r="L45974" s="172"/>
    </row>
    <row r="45975" spans="7:12" x14ac:dyDescent="0.15">
      <c r="G45975"/>
      <c r="H45975"/>
      <c r="I45975"/>
      <c r="J45975"/>
      <c r="K45975"/>
      <c r="L45975" s="172"/>
    </row>
    <row r="45976" spans="7:12" x14ac:dyDescent="0.15">
      <c r="G45976"/>
      <c r="H45976"/>
      <c r="I45976"/>
      <c r="J45976"/>
      <c r="K45976"/>
      <c r="L45976" s="172"/>
    </row>
    <row r="45977" spans="7:12" x14ac:dyDescent="0.15">
      <c r="G45977"/>
      <c r="H45977"/>
      <c r="I45977"/>
      <c r="J45977"/>
      <c r="K45977"/>
      <c r="L45977" s="172"/>
    </row>
    <row r="45978" spans="7:12" x14ac:dyDescent="0.15">
      <c r="G45978"/>
      <c r="H45978"/>
      <c r="I45978"/>
      <c r="J45978"/>
      <c r="K45978"/>
      <c r="L45978" s="172"/>
    </row>
    <row r="45979" spans="7:12" x14ac:dyDescent="0.15">
      <c r="G45979"/>
      <c r="H45979"/>
      <c r="I45979"/>
      <c r="J45979"/>
      <c r="K45979"/>
      <c r="L45979" s="172"/>
    </row>
    <row r="45980" spans="7:12" x14ac:dyDescent="0.15">
      <c r="G45980"/>
      <c r="H45980"/>
      <c r="I45980"/>
      <c r="J45980"/>
      <c r="K45980"/>
      <c r="L45980" s="172"/>
    </row>
    <row r="45981" spans="7:12" x14ac:dyDescent="0.15">
      <c r="G45981"/>
      <c r="H45981"/>
      <c r="I45981"/>
      <c r="J45981"/>
      <c r="K45981"/>
      <c r="L45981" s="172"/>
    </row>
    <row r="45982" spans="7:12" x14ac:dyDescent="0.15">
      <c r="G45982"/>
      <c r="H45982"/>
      <c r="I45982"/>
      <c r="J45982"/>
      <c r="K45982"/>
      <c r="L45982" s="172"/>
    </row>
    <row r="45983" spans="7:12" x14ac:dyDescent="0.15">
      <c r="G45983"/>
      <c r="H45983"/>
      <c r="I45983"/>
      <c r="J45983"/>
      <c r="K45983"/>
      <c r="L45983" s="172"/>
    </row>
    <row r="45984" spans="7:12" x14ac:dyDescent="0.15">
      <c r="G45984"/>
      <c r="H45984"/>
      <c r="I45984"/>
      <c r="J45984"/>
      <c r="K45984"/>
      <c r="L45984" s="172"/>
    </row>
    <row r="45985" spans="7:12" x14ac:dyDescent="0.15">
      <c r="G45985"/>
      <c r="H45985"/>
      <c r="I45985"/>
      <c r="J45985"/>
      <c r="K45985"/>
      <c r="L45985" s="172"/>
    </row>
    <row r="45986" spans="7:12" x14ac:dyDescent="0.15">
      <c r="G45986"/>
      <c r="H45986"/>
      <c r="I45986"/>
      <c r="J45986"/>
      <c r="K45986"/>
      <c r="L45986" s="172"/>
    </row>
    <row r="45987" spans="7:12" x14ac:dyDescent="0.15">
      <c r="G45987"/>
      <c r="H45987"/>
      <c r="I45987"/>
      <c r="J45987"/>
      <c r="K45987"/>
      <c r="L45987" s="172"/>
    </row>
    <row r="45988" spans="7:12" x14ac:dyDescent="0.15">
      <c r="G45988"/>
      <c r="H45988"/>
      <c r="I45988"/>
      <c r="J45988"/>
      <c r="K45988"/>
      <c r="L45988" s="172"/>
    </row>
    <row r="45989" spans="7:12" x14ac:dyDescent="0.15">
      <c r="G45989"/>
      <c r="H45989"/>
      <c r="I45989"/>
      <c r="J45989"/>
      <c r="K45989"/>
      <c r="L45989" s="172"/>
    </row>
    <row r="45990" spans="7:12" x14ac:dyDescent="0.15">
      <c r="G45990"/>
      <c r="H45990"/>
      <c r="I45990"/>
      <c r="J45990"/>
      <c r="K45990"/>
      <c r="L45990" s="172"/>
    </row>
    <row r="45991" spans="7:12" x14ac:dyDescent="0.15">
      <c r="G45991"/>
      <c r="H45991"/>
      <c r="I45991"/>
      <c r="J45991"/>
      <c r="K45991"/>
      <c r="L45991" s="172"/>
    </row>
    <row r="45992" spans="7:12" x14ac:dyDescent="0.15">
      <c r="G45992"/>
      <c r="H45992"/>
      <c r="I45992"/>
      <c r="J45992"/>
      <c r="K45992"/>
      <c r="L45992" s="172"/>
    </row>
    <row r="45993" spans="7:12" x14ac:dyDescent="0.15">
      <c r="G45993"/>
      <c r="H45993"/>
      <c r="I45993"/>
      <c r="J45993"/>
      <c r="K45993"/>
      <c r="L45993" s="172"/>
    </row>
    <row r="45994" spans="7:12" x14ac:dyDescent="0.15">
      <c r="G45994"/>
      <c r="H45994"/>
      <c r="I45994"/>
      <c r="J45994"/>
      <c r="K45994"/>
      <c r="L45994" s="172"/>
    </row>
    <row r="45995" spans="7:12" x14ac:dyDescent="0.15">
      <c r="G45995"/>
      <c r="H45995"/>
      <c r="I45995"/>
      <c r="J45995"/>
      <c r="K45995"/>
      <c r="L45995" s="172"/>
    </row>
    <row r="45996" spans="7:12" x14ac:dyDescent="0.15">
      <c r="G45996"/>
      <c r="H45996"/>
      <c r="I45996"/>
      <c r="J45996"/>
      <c r="K45996"/>
      <c r="L45996" s="172"/>
    </row>
    <row r="45997" spans="7:12" x14ac:dyDescent="0.15">
      <c r="G45997"/>
      <c r="H45997"/>
      <c r="I45997"/>
      <c r="J45997"/>
      <c r="K45997"/>
      <c r="L45997" s="172"/>
    </row>
    <row r="45998" spans="7:12" x14ac:dyDescent="0.15">
      <c r="G45998"/>
      <c r="H45998"/>
      <c r="I45998"/>
      <c r="J45998"/>
      <c r="K45998"/>
      <c r="L45998" s="172"/>
    </row>
    <row r="45999" spans="7:12" x14ac:dyDescent="0.15">
      <c r="G45999"/>
      <c r="H45999"/>
      <c r="I45999"/>
      <c r="J45999"/>
      <c r="K45999"/>
      <c r="L45999" s="172"/>
    </row>
    <row r="46000" spans="7:12" x14ac:dyDescent="0.15">
      <c r="G46000"/>
      <c r="H46000"/>
      <c r="I46000"/>
      <c r="J46000"/>
      <c r="K46000"/>
      <c r="L46000" s="172"/>
    </row>
    <row r="46001" spans="7:12" x14ac:dyDescent="0.15">
      <c r="G46001"/>
      <c r="H46001"/>
      <c r="I46001"/>
      <c r="J46001"/>
      <c r="K46001"/>
      <c r="L46001" s="172"/>
    </row>
    <row r="46002" spans="7:12" x14ac:dyDescent="0.15">
      <c r="G46002"/>
      <c r="H46002"/>
      <c r="I46002"/>
      <c r="J46002"/>
      <c r="K46002"/>
      <c r="L46002" s="172"/>
    </row>
    <row r="46003" spans="7:12" x14ac:dyDescent="0.15">
      <c r="G46003"/>
      <c r="H46003"/>
      <c r="I46003"/>
      <c r="J46003"/>
      <c r="K46003"/>
      <c r="L46003" s="172"/>
    </row>
    <row r="46004" spans="7:12" x14ac:dyDescent="0.15">
      <c r="G46004"/>
      <c r="H46004"/>
      <c r="I46004"/>
      <c r="J46004"/>
      <c r="K46004"/>
      <c r="L46004" s="172"/>
    </row>
    <row r="46005" spans="7:12" x14ac:dyDescent="0.15">
      <c r="G46005"/>
      <c r="H46005"/>
      <c r="I46005"/>
      <c r="J46005"/>
      <c r="K46005"/>
      <c r="L46005" s="172"/>
    </row>
    <row r="46006" spans="7:12" x14ac:dyDescent="0.15">
      <c r="G46006"/>
      <c r="H46006"/>
      <c r="I46006"/>
      <c r="J46006"/>
      <c r="K46006"/>
      <c r="L46006" s="172"/>
    </row>
    <row r="46007" spans="7:12" x14ac:dyDescent="0.15">
      <c r="G46007"/>
      <c r="H46007"/>
      <c r="I46007"/>
      <c r="J46007"/>
      <c r="K46007"/>
      <c r="L46007" s="172"/>
    </row>
    <row r="46008" spans="7:12" x14ac:dyDescent="0.15">
      <c r="G46008"/>
      <c r="H46008"/>
      <c r="I46008"/>
      <c r="J46008"/>
      <c r="K46008"/>
      <c r="L46008" s="172"/>
    </row>
    <row r="46009" spans="7:12" x14ac:dyDescent="0.15">
      <c r="G46009"/>
      <c r="H46009"/>
      <c r="I46009"/>
      <c r="J46009"/>
      <c r="K46009"/>
      <c r="L46009" s="172"/>
    </row>
    <row r="46010" spans="7:12" x14ac:dyDescent="0.15">
      <c r="G46010"/>
      <c r="H46010"/>
      <c r="I46010"/>
      <c r="J46010"/>
      <c r="K46010"/>
      <c r="L46010" s="172"/>
    </row>
    <row r="46011" spans="7:12" x14ac:dyDescent="0.15">
      <c r="G46011"/>
      <c r="H46011"/>
      <c r="I46011"/>
      <c r="J46011"/>
      <c r="K46011"/>
      <c r="L46011" s="172"/>
    </row>
    <row r="46012" spans="7:12" x14ac:dyDescent="0.15">
      <c r="G46012"/>
      <c r="H46012"/>
      <c r="I46012"/>
      <c r="J46012"/>
      <c r="K46012"/>
      <c r="L46012" s="172"/>
    </row>
    <row r="46013" spans="7:12" x14ac:dyDescent="0.15">
      <c r="G46013"/>
      <c r="H46013"/>
      <c r="I46013"/>
      <c r="J46013"/>
      <c r="K46013"/>
      <c r="L46013" s="172"/>
    </row>
    <row r="46014" spans="7:12" x14ac:dyDescent="0.15">
      <c r="G46014"/>
      <c r="H46014"/>
      <c r="I46014"/>
      <c r="J46014"/>
      <c r="K46014"/>
      <c r="L46014" s="172"/>
    </row>
    <row r="46015" spans="7:12" x14ac:dyDescent="0.15">
      <c r="G46015"/>
      <c r="H46015"/>
      <c r="I46015"/>
      <c r="J46015"/>
      <c r="K46015"/>
      <c r="L46015" s="172"/>
    </row>
    <row r="46016" spans="7:12" x14ac:dyDescent="0.15">
      <c r="G46016"/>
      <c r="H46016"/>
      <c r="I46016"/>
      <c r="J46016"/>
      <c r="K46016"/>
      <c r="L46016" s="172"/>
    </row>
    <row r="46017" spans="7:12" x14ac:dyDescent="0.15">
      <c r="G46017"/>
      <c r="H46017"/>
      <c r="I46017"/>
      <c r="J46017"/>
      <c r="K46017"/>
      <c r="L46017" s="172"/>
    </row>
    <row r="46018" spans="7:12" x14ac:dyDescent="0.15">
      <c r="G46018"/>
      <c r="H46018"/>
      <c r="I46018"/>
      <c r="J46018"/>
      <c r="K46018"/>
      <c r="L46018" s="172"/>
    </row>
    <row r="46019" spans="7:12" x14ac:dyDescent="0.15">
      <c r="G46019"/>
      <c r="H46019"/>
      <c r="I46019"/>
      <c r="J46019"/>
      <c r="K46019"/>
      <c r="L46019" s="172"/>
    </row>
    <row r="46020" spans="7:12" x14ac:dyDescent="0.15">
      <c r="G46020"/>
      <c r="H46020"/>
      <c r="I46020"/>
      <c r="J46020"/>
      <c r="K46020"/>
      <c r="L46020" s="172"/>
    </row>
    <row r="46021" spans="7:12" x14ac:dyDescent="0.15">
      <c r="G46021"/>
      <c r="H46021"/>
      <c r="I46021"/>
      <c r="J46021"/>
      <c r="K46021"/>
      <c r="L46021" s="172"/>
    </row>
    <row r="46022" spans="7:12" x14ac:dyDescent="0.15">
      <c r="G46022"/>
      <c r="H46022"/>
      <c r="I46022"/>
      <c r="J46022"/>
      <c r="K46022"/>
      <c r="L46022" s="172"/>
    </row>
    <row r="46023" spans="7:12" x14ac:dyDescent="0.15">
      <c r="G46023"/>
      <c r="H46023"/>
      <c r="I46023"/>
      <c r="J46023"/>
      <c r="K46023"/>
      <c r="L46023" s="172"/>
    </row>
    <row r="46024" spans="7:12" x14ac:dyDescent="0.15">
      <c r="G46024"/>
      <c r="H46024"/>
      <c r="I46024"/>
      <c r="J46024"/>
      <c r="K46024"/>
      <c r="L46024" s="172"/>
    </row>
    <row r="46025" spans="7:12" x14ac:dyDescent="0.15">
      <c r="G46025"/>
      <c r="H46025"/>
      <c r="I46025"/>
      <c r="J46025"/>
      <c r="K46025"/>
      <c r="L46025" s="172"/>
    </row>
    <row r="46026" spans="7:12" x14ac:dyDescent="0.15">
      <c r="G46026"/>
      <c r="H46026"/>
      <c r="I46026"/>
      <c r="J46026"/>
      <c r="K46026"/>
      <c r="L46026" s="172"/>
    </row>
    <row r="46027" spans="7:12" x14ac:dyDescent="0.15">
      <c r="G46027"/>
      <c r="H46027"/>
      <c r="I46027"/>
      <c r="J46027"/>
      <c r="K46027"/>
      <c r="L46027" s="172"/>
    </row>
    <row r="46028" spans="7:12" x14ac:dyDescent="0.15">
      <c r="G46028"/>
      <c r="H46028"/>
      <c r="I46028"/>
      <c r="J46028"/>
      <c r="K46028"/>
      <c r="L46028" s="172"/>
    </row>
    <row r="46029" spans="7:12" x14ac:dyDescent="0.15">
      <c r="G46029"/>
      <c r="H46029"/>
      <c r="I46029"/>
      <c r="J46029"/>
      <c r="K46029"/>
      <c r="L46029" s="172"/>
    </row>
    <row r="46030" spans="7:12" x14ac:dyDescent="0.15">
      <c r="G46030"/>
      <c r="H46030"/>
      <c r="I46030"/>
      <c r="J46030"/>
      <c r="K46030"/>
      <c r="L46030" s="172"/>
    </row>
    <row r="46031" spans="7:12" x14ac:dyDescent="0.15">
      <c r="G46031"/>
      <c r="H46031"/>
      <c r="I46031"/>
      <c r="J46031"/>
      <c r="K46031"/>
      <c r="L46031" s="172"/>
    </row>
    <row r="46032" spans="7:12" x14ac:dyDescent="0.15">
      <c r="G46032"/>
      <c r="H46032"/>
      <c r="I46032"/>
      <c r="J46032"/>
      <c r="K46032"/>
      <c r="L46032" s="172"/>
    </row>
    <row r="46033" spans="7:12" x14ac:dyDescent="0.15">
      <c r="G46033"/>
      <c r="H46033"/>
      <c r="I46033"/>
      <c r="J46033"/>
      <c r="K46033"/>
      <c r="L46033" s="172"/>
    </row>
    <row r="46034" spans="7:12" x14ac:dyDescent="0.15">
      <c r="G46034"/>
      <c r="H46034"/>
      <c r="I46034"/>
      <c r="J46034"/>
      <c r="K46034"/>
      <c r="L46034" s="172"/>
    </row>
    <row r="46035" spans="7:12" x14ac:dyDescent="0.15">
      <c r="G46035"/>
      <c r="H46035"/>
      <c r="I46035"/>
      <c r="J46035"/>
      <c r="K46035"/>
      <c r="L46035" s="172"/>
    </row>
    <row r="46036" spans="7:12" x14ac:dyDescent="0.15">
      <c r="G46036"/>
      <c r="H46036"/>
      <c r="I46036"/>
      <c r="J46036"/>
      <c r="K46036"/>
      <c r="L46036" s="172"/>
    </row>
    <row r="46037" spans="7:12" x14ac:dyDescent="0.15">
      <c r="G46037"/>
      <c r="H46037"/>
      <c r="I46037"/>
      <c r="J46037"/>
      <c r="K46037"/>
      <c r="L46037" s="172"/>
    </row>
    <row r="46038" spans="7:12" x14ac:dyDescent="0.15">
      <c r="G46038"/>
      <c r="H46038"/>
      <c r="I46038"/>
      <c r="J46038"/>
      <c r="K46038"/>
      <c r="L46038" s="172"/>
    </row>
    <row r="46039" spans="7:12" x14ac:dyDescent="0.15">
      <c r="G46039"/>
      <c r="H46039"/>
      <c r="I46039"/>
      <c r="J46039"/>
      <c r="K46039"/>
      <c r="L46039" s="172"/>
    </row>
    <row r="46040" spans="7:12" x14ac:dyDescent="0.15">
      <c r="G46040"/>
      <c r="H46040"/>
      <c r="I46040"/>
      <c r="J46040"/>
      <c r="K46040"/>
      <c r="L46040" s="172"/>
    </row>
    <row r="46041" spans="7:12" x14ac:dyDescent="0.15">
      <c r="G46041"/>
      <c r="H46041"/>
      <c r="I46041"/>
      <c r="J46041"/>
      <c r="K46041"/>
      <c r="L46041" s="172"/>
    </row>
    <row r="46042" spans="7:12" x14ac:dyDescent="0.15">
      <c r="G46042"/>
      <c r="H46042"/>
      <c r="I46042"/>
      <c r="J46042"/>
      <c r="K46042"/>
      <c r="L46042" s="172"/>
    </row>
    <row r="46043" spans="7:12" x14ac:dyDescent="0.15">
      <c r="G46043"/>
      <c r="H46043"/>
      <c r="I46043"/>
      <c r="J46043"/>
      <c r="K46043"/>
      <c r="L46043" s="172"/>
    </row>
    <row r="46044" spans="7:12" x14ac:dyDescent="0.15">
      <c r="G46044"/>
      <c r="H46044"/>
      <c r="I46044"/>
      <c r="J46044"/>
      <c r="K46044"/>
      <c r="L46044" s="172"/>
    </row>
    <row r="46045" spans="7:12" x14ac:dyDescent="0.15">
      <c r="G46045"/>
      <c r="H46045"/>
      <c r="I46045"/>
      <c r="J46045"/>
      <c r="K46045"/>
      <c r="L46045" s="172"/>
    </row>
    <row r="46046" spans="7:12" x14ac:dyDescent="0.15">
      <c r="G46046"/>
      <c r="H46046"/>
      <c r="I46046"/>
      <c r="J46046"/>
      <c r="K46046"/>
      <c r="L46046" s="172"/>
    </row>
    <row r="46047" spans="7:12" x14ac:dyDescent="0.15">
      <c r="G46047"/>
      <c r="H46047"/>
      <c r="I46047"/>
      <c r="J46047"/>
      <c r="K46047"/>
      <c r="L46047" s="172"/>
    </row>
    <row r="46048" spans="7:12" x14ac:dyDescent="0.15">
      <c r="G46048"/>
      <c r="H46048"/>
      <c r="I46048"/>
      <c r="J46048"/>
      <c r="K46048"/>
      <c r="L46048" s="172"/>
    </row>
    <row r="46049" spans="7:12" x14ac:dyDescent="0.15">
      <c r="G46049"/>
      <c r="H46049"/>
      <c r="I46049"/>
      <c r="J46049"/>
      <c r="K46049"/>
      <c r="L46049" s="172"/>
    </row>
    <row r="46050" spans="7:12" x14ac:dyDescent="0.15">
      <c r="G46050"/>
      <c r="H46050"/>
      <c r="I46050"/>
      <c r="J46050"/>
      <c r="K46050"/>
      <c r="L46050" s="172"/>
    </row>
    <row r="46051" spans="7:12" x14ac:dyDescent="0.15">
      <c r="G46051"/>
      <c r="H46051"/>
      <c r="I46051"/>
      <c r="J46051"/>
      <c r="K46051"/>
      <c r="L46051" s="172"/>
    </row>
    <row r="46052" spans="7:12" x14ac:dyDescent="0.15">
      <c r="G46052"/>
      <c r="H46052"/>
      <c r="I46052"/>
      <c r="J46052"/>
      <c r="K46052"/>
      <c r="L46052" s="172"/>
    </row>
    <row r="46053" spans="7:12" x14ac:dyDescent="0.15">
      <c r="G46053"/>
      <c r="H46053"/>
      <c r="I46053"/>
      <c r="J46053"/>
      <c r="K46053"/>
      <c r="L46053" s="172"/>
    </row>
    <row r="46054" spans="7:12" x14ac:dyDescent="0.15">
      <c r="G46054"/>
      <c r="H46054"/>
      <c r="I46054"/>
      <c r="J46054"/>
      <c r="K46054"/>
      <c r="L46054" s="172"/>
    </row>
    <row r="46055" spans="7:12" x14ac:dyDescent="0.15">
      <c r="G46055"/>
      <c r="H46055"/>
      <c r="I46055"/>
      <c r="J46055"/>
      <c r="K46055"/>
      <c r="L46055" s="172"/>
    </row>
    <row r="46056" spans="7:12" x14ac:dyDescent="0.15">
      <c r="G46056"/>
      <c r="H46056"/>
      <c r="I46056"/>
      <c r="J46056"/>
      <c r="K46056"/>
      <c r="L46056" s="172"/>
    </row>
    <row r="46057" spans="7:12" x14ac:dyDescent="0.15">
      <c r="G46057"/>
      <c r="H46057"/>
      <c r="I46057"/>
      <c r="J46057"/>
      <c r="K46057"/>
      <c r="L46057" s="172"/>
    </row>
    <row r="46058" spans="7:12" x14ac:dyDescent="0.15">
      <c r="G46058"/>
      <c r="H46058"/>
      <c r="I46058"/>
      <c r="J46058"/>
      <c r="K46058"/>
      <c r="L46058" s="172"/>
    </row>
    <row r="46059" spans="7:12" x14ac:dyDescent="0.15">
      <c r="G46059"/>
      <c r="H46059"/>
      <c r="I46059"/>
      <c r="J46059"/>
      <c r="K46059"/>
      <c r="L46059" s="172"/>
    </row>
    <row r="46060" spans="7:12" x14ac:dyDescent="0.15">
      <c r="G46060"/>
      <c r="H46060"/>
      <c r="I46060"/>
      <c r="J46060"/>
      <c r="K46060"/>
      <c r="L46060" s="172"/>
    </row>
    <row r="46061" spans="7:12" x14ac:dyDescent="0.15">
      <c r="G46061"/>
      <c r="H46061"/>
      <c r="I46061"/>
      <c r="J46061"/>
      <c r="K46061"/>
      <c r="L46061" s="172"/>
    </row>
    <row r="46062" spans="7:12" x14ac:dyDescent="0.15">
      <c r="G46062"/>
      <c r="H46062"/>
      <c r="I46062"/>
      <c r="J46062"/>
      <c r="K46062"/>
      <c r="L46062" s="172"/>
    </row>
    <row r="46063" spans="7:12" x14ac:dyDescent="0.15">
      <c r="G46063"/>
      <c r="H46063"/>
      <c r="I46063"/>
      <c r="J46063"/>
      <c r="K46063"/>
      <c r="L46063" s="172"/>
    </row>
    <row r="46064" spans="7:12" x14ac:dyDescent="0.15">
      <c r="G46064"/>
      <c r="H46064"/>
      <c r="I46064"/>
      <c r="J46064"/>
      <c r="K46064"/>
      <c r="L46064" s="172"/>
    </row>
    <row r="46065" spans="7:12" x14ac:dyDescent="0.15">
      <c r="G46065"/>
      <c r="H46065"/>
      <c r="I46065"/>
      <c r="J46065"/>
      <c r="K46065"/>
      <c r="L46065" s="172"/>
    </row>
    <row r="46066" spans="7:12" x14ac:dyDescent="0.15">
      <c r="G46066"/>
      <c r="H46066"/>
      <c r="I46066"/>
      <c r="J46066"/>
      <c r="K46066"/>
      <c r="L46066" s="172"/>
    </row>
    <row r="46067" spans="7:12" x14ac:dyDescent="0.15">
      <c r="G46067"/>
      <c r="H46067"/>
      <c r="I46067"/>
      <c r="J46067"/>
      <c r="K46067"/>
      <c r="L46067" s="172"/>
    </row>
    <row r="46068" spans="7:12" x14ac:dyDescent="0.15">
      <c r="G46068"/>
      <c r="H46068"/>
      <c r="I46068"/>
      <c r="J46068"/>
      <c r="K46068"/>
      <c r="L46068" s="172"/>
    </row>
    <row r="46069" spans="7:12" x14ac:dyDescent="0.15">
      <c r="G46069"/>
      <c r="H46069"/>
      <c r="I46069"/>
      <c r="J46069"/>
      <c r="K46069"/>
      <c r="L46069" s="172"/>
    </row>
    <row r="46070" spans="7:12" x14ac:dyDescent="0.15">
      <c r="G46070"/>
      <c r="H46070"/>
      <c r="I46070"/>
      <c r="J46070"/>
      <c r="K46070"/>
      <c r="L46070" s="172"/>
    </row>
    <row r="46071" spans="7:12" x14ac:dyDescent="0.15">
      <c r="G46071"/>
      <c r="H46071"/>
      <c r="I46071"/>
      <c r="J46071"/>
      <c r="K46071"/>
      <c r="L46071" s="172"/>
    </row>
    <row r="46072" spans="7:12" x14ac:dyDescent="0.15">
      <c r="G46072"/>
      <c r="H46072"/>
      <c r="I46072"/>
      <c r="J46072"/>
      <c r="K46072"/>
      <c r="L46072" s="172"/>
    </row>
    <row r="46073" spans="7:12" x14ac:dyDescent="0.15">
      <c r="G46073"/>
      <c r="H46073"/>
      <c r="I46073"/>
      <c r="J46073"/>
      <c r="K46073"/>
      <c r="L46073" s="172"/>
    </row>
    <row r="46074" spans="7:12" x14ac:dyDescent="0.15">
      <c r="G46074"/>
      <c r="H46074"/>
      <c r="I46074"/>
      <c r="J46074"/>
      <c r="K46074"/>
      <c r="L46074" s="172"/>
    </row>
    <row r="46075" spans="7:12" x14ac:dyDescent="0.15">
      <c r="G46075"/>
      <c r="H46075"/>
      <c r="I46075"/>
      <c r="J46075"/>
      <c r="K46075"/>
      <c r="L46075" s="172"/>
    </row>
    <row r="46076" spans="7:12" x14ac:dyDescent="0.15">
      <c r="G46076"/>
      <c r="H46076"/>
      <c r="I46076"/>
      <c r="J46076"/>
      <c r="K46076"/>
      <c r="L46076" s="172"/>
    </row>
    <row r="46077" spans="7:12" x14ac:dyDescent="0.15">
      <c r="G46077"/>
      <c r="H46077"/>
      <c r="I46077"/>
      <c r="J46077"/>
      <c r="K46077"/>
      <c r="L46077" s="172"/>
    </row>
    <row r="46078" spans="7:12" x14ac:dyDescent="0.15">
      <c r="G46078"/>
      <c r="H46078"/>
      <c r="I46078"/>
      <c r="J46078"/>
      <c r="K46078"/>
      <c r="L46078" s="172"/>
    </row>
    <row r="46079" spans="7:12" x14ac:dyDescent="0.15">
      <c r="G46079"/>
      <c r="H46079"/>
      <c r="I46079"/>
      <c r="J46079"/>
      <c r="K46079"/>
      <c r="L46079" s="172"/>
    </row>
    <row r="46080" spans="7:12" x14ac:dyDescent="0.15">
      <c r="G46080"/>
      <c r="H46080"/>
      <c r="I46080"/>
      <c r="J46080"/>
      <c r="K46080"/>
      <c r="L46080" s="172"/>
    </row>
    <row r="46081" spans="7:12" x14ac:dyDescent="0.15">
      <c r="G46081"/>
      <c r="H46081"/>
      <c r="I46081"/>
      <c r="J46081"/>
      <c r="K46081"/>
      <c r="L46081" s="172"/>
    </row>
    <row r="46082" spans="7:12" x14ac:dyDescent="0.15">
      <c r="G46082"/>
      <c r="H46082"/>
      <c r="I46082"/>
      <c r="J46082"/>
      <c r="K46082"/>
      <c r="L46082" s="172"/>
    </row>
    <row r="46083" spans="7:12" x14ac:dyDescent="0.15">
      <c r="G46083"/>
      <c r="H46083"/>
      <c r="I46083"/>
      <c r="J46083"/>
      <c r="K46083"/>
      <c r="L46083" s="172"/>
    </row>
    <row r="46084" spans="7:12" x14ac:dyDescent="0.15">
      <c r="G46084"/>
      <c r="H46084"/>
      <c r="I46084"/>
      <c r="J46084"/>
      <c r="K46084"/>
      <c r="L46084" s="172"/>
    </row>
    <row r="46085" spans="7:12" x14ac:dyDescent="0.15">
      <c r="G46085"/>
      <c r="H46085"/>
      <c r="I46085"/>
      <c r="J46085"/>
      <c r="K46085"/>
      <c r="L46085" s="172"/>
    </row>
    <row r="46086" spans="7:12" x14ac:dyDescent="0.15">
      <c r="G46086"/>
      <c r="H46086"/>
      <c r="I46086"/>
      <c r="J46086"/>
      <c r="K46086"/>
      <c r="L46086" s="172"/>
    </row>
    <row r="46087" spans="7:12" x14ac:dyDescent="0.15">
      <c r="G46087"/>
      <c r="H46087"/>
      <c r="I46087"/>
      <c r="J46087"/>
      <c r="K46087"/>
      <c r="L46087" s="172"/>
    </row>
    <row r="46088" spans="7:12" x14ac:dyDescent="0.15">
      <c r="G46088"/>
      <c r="H46088"/>
      <c r="I46088"/>
      <c r="J46088"/>
      <c r="K46088"/>
      <c r="L46088" s="172"/>
    </row>
    <row r="46089" spans="7:12" x14ac:dyDescent="0.15">
      <c r="G46089"/>
      <c r="H46089"/>
      <c r="I46089"/>
      <c r="J46089"/>
      <c r="K46089"/>
      <c r="L46089" s="172"/>
    </row>
    <row r="46090" spans="7:12" x14ac:dyDescent="0.15">
      <c r="G46090"/>
      <c r="H46090"/>
      <c r="I46090"/>
      <c r="J46090"/>
      <c r="K46090"/>
      <c r="L46090" s="172"/>
    </row>
    <row r="46091" spans="7:12" x14ac:dyDescent="0.15">
      <c r="G46091"/>
      <c r="H46091"/>
      <c r="I46091"/>
      <c r="J46091"/>
      <c r="K46091"/>
      <c r="L46091" s="172"/>
    </row>
    <row r="46092" spans="7:12" x14ac:dyDescent="0.15">
      <c r="G46092"/>
      <c r="H46092"/>
      <c r="I46092"/>
      <c r="J46092"/>
      <c r="K46092"/>
      <c r="L46092" s="172"/>
    </row>
    <row r="46093" spans="7:12" x14ac:dyDescent="0.15">
      <c r="G46093"/>
      <c r="H46093"/>
      <c r="I46093"/>
      <c r="J46093"/>
      <c r="K46093"/>
      <c r="L46093" s="172"/>
    </row>
    <row r="46094" spans="7:12" x14ac:dyDescent="0.15">
      <c r="G46094"/>
      <c r="H46094"/>
      <c r="I46094"/>
      <c r="J46094"/>
      <c r="K46094"/>
      <c r="L46094" s="172"/>
    </row>
    <row r="46095" spans="7:12" x14ac:dyDescent="0.15">
      <c r="G46095"/>
      <c r="H46095"/>
      <c r="I46095"/>
      <c r="J46095"/>
      <c r="K46095"/>
      <c r="L46095" s="172"/>
    </row>
    <row r="46096" spans="7:12" x14ac:dyDescent="0.15">
      <c r="G46096"/>
      <c r="H46096"/>
      <c r="I46096"/>
      <c r="J46096"/>
      <c r="K46096"/>
      <c r="L46096" s="172"/>
    </row>
    <row r="46097" spans="7:12" x14ac:dyDescent="0.15">
      <c r="G46097"/>
      <c r="H46097"/>
      <c r="I46097"/>
      <c r="J46097"/>
      <c r="K46097"/>
      <c r="L46097" s="172"/>
    </row>
    <row r="46098" spans="7:12" x14ac:dyDescent="0.15">
      <c r="G46098"/>
      <c r="H46098"/>
      <c r="I46098"/>
      <c r="J46098"/>
      <c r="K46098"/>
      <c r="L46098" s="172"/>
    </row>
    <row r="46099" spans="7:12" x14ac:dyDescent="0.15">
      <c r="G46099"/>
      <c r="H46099"/>
      <c r="I46099"/>
      <c r="J46099"/>
      <c r="K46099"/>
      <c r="L46099" s="172"/>
    </row>
    <row r="46100" spans="7:12" x14ac:dyDescent="0.15">
      <c r="G46100"/>
      <c r="H46100"/>
      <c r="I46100"/>
      <c r="J46100"/>
      <c r="K46100"/>
      <c r="L46100" s="172"/>
    </row>
    <row r="46101" spans="7:12" x14ac:dyDescent="0.15">
      <c r="G46101"/>
      <c r="H46101"/>
      <c r="I46101"/>
      <c r="J46101"/>
      <c r="K46101"/>
      <c r="L46101" s="172"/>
    </row>
    <row r="46102" spans="7:12" x14ac:dyDescent="0.15">
      <c r="G46102"/>
      <c r="H46102"/>
      <c r="I46102"/>
      <c r="J46102"/>
      <c r="K46102"/>
      <c r="L46102" s="172"/>
    </row>
    <row r="46103" spans="7:12" x14ac:dyDescent="0.15">
      <c r="G46103"/>
      <c r="H46103"/>
      <c r="I46103"/>
      <c r="J46103"/>
      <c r="K46103"/>
      <c r="L46103" s="172"/>
    </row>
    <row r="46104" spans="7:12" x14ac:dyDescent="0.15">
      <c r="G46104"/>
      <c r="H46104"/>
      <c r="I46104"/>
      <c r="J46104"/>
      <c r="K46104"/>
      <c r="L46104" s="172"/>
    </row>
    <row r="46105" spans="7:12" x14ac:dyDescent="0.15">
      <c r="G46105"/>
      <c r="H46105"/>
      <c r="I46105"/>
      <c r="J46105"/>
      <c r="K46105"/>
      <c r="L46105" s="172"/>
    </row>
    <row r="46106" spans="7:12" x14ac:dyDescent="0.15">
      <c r="G46106"/>
      <c r="H46106"/>
      <c r="I46106"/>
      <c r="J46106"/>
      <c r="K46106"/>
      <c r="L46106" s="172"/>
    </row>
    <row r="46107" spans="7:12" x14ac:dyDescent="0.15">
      <c r="G46107"/>
      <c r="H46107"/>
      <c r="I46107"/>
      <c r="J46107"/>
      <c r="K46107"/>
      <c r="L46107" s="172"/>
    </row>
    <row r="46108" spans="7:12" x14ac:dyDescent="0.15">
      <c r="G46108"/>
      <c r="H46108"/>
      <c r="I46108"/>
      <c r="J46108"/>
      <c r="K46108"/>
      <c r="L46108" s="172"/>
    </row>
    <row r="46109" spans="7:12" x14ac:dyDescent="0.15">
      <c r="G46109"/>
      <c r="H46109"/>
      <c r="I46109"/>
      <c r="J46109"/>
      <c r="K46109"/>
      <c r="L46109" s="172"/>
    </row>
    <row r="46110" spans="7:12" x14ac:dyDescent="0.15">
      <c r="G46110"/>
      <c r="H46110"/>
      <c r="I46110"/>
      <c r="J46110"/>
      <c r="K46110"/>
      <c r="L46110" s="172"/>
    </row>
    <row r="46111" spans="7:12" x14ac:dyDescent="0.15">
      <c r="G46111"/>
      <c r="H46111"/>
      <c r="I46111"/>
      <c r="J46111"/>
      <c r="K46111"/>
      <c r="L46111" s="172"/>
    </row>
    <row r="46112" spans="7:12" x14ac:dyDescent="0.15">
      <c r="G46112"/>
      <c r="H46112"/>
      <c r="I46112"/>
      <c r="J46112"/>
      <c r="K46112"/>
      <c r="L46112" s="172"/>
    </row>
    <row r="46113" spans="7:12" x14ac:dyDescent="0.15">
      <c r="G46113"/>
      <c r="H46113"/>
      <c r="I46113"/>
      <c r="J46113"/>
      <c r="K46113"/>
      <c r="L46113" s="172"/>
    </row>
    <row r="46114" spans="7:12" x14ac:dyDescent="0.15">
      <c r="G46114"/>
      <c r="H46114"/>
      <c r="I46114"/>
      <c r="J46114"/>
      <c r="K46114"/>
      <c r="L46114" s="172"/>
    </row>
    <row r="46115" spans="7:12" x14ac:dyDescent="0.15">
      <c r="G46115"/>
      <c r="H46115"/>
      <c r="I46115"/>
      <c r="J46115"/>
      <c r="K46115"/>
      <c r="L46115" s="172"/>
    </row>
    <row r="46116" spans="7:12" x14ac:dyDescent="0.15">
      <c r="G46116"/>
      <c r="H46116"/>
      <c r="I46116"/>
      <c r="J46116"/>
      <c r="K46116"/>
      <c r="L46116" s="172"/>
    </row>
    <row r="46117" spans="7:12" x14ac:dyDescent="0.15">
      <c r="G46117"/>
      <c r="H46117"/>
      <c r="I46117"/>
      <c r="J46117"/>
      <c r="K46117"/>
      <c r="L46117" s="172"/>
    </row>
    <row r="46118" spans="7:12" x14ac:dyDescent="0.15">
      <c r="G46118"/>
      <c r="H46118"/>
      <c r="I46118"/>
      <c r="J46118"/>
      <c r="K46118"/>
      <c r="L46118" s="172"/>
    </row>
    <row r="46119" spans="7:12" x14ac:dyDescent="0.15">
      <c r="G46119"/>
      <c r="H46119"/>
      <c r="I46119"/>
      <c r="J46119"/>
      <c r="K46119"/>
      <c r="L46119" s="172"/>
    </row>
    <row r="46120" spans="7:12" x14ac:dyDescent="0.15">
      <c r="G46120"/>
      <c r="H46120"/>
      <c r="I46120"/>
      <c r="J46120"/>
      <c r="K46120"/>
      <c r="L46120" s="172"/>
    </row>
    <row r="46121" spans="7:12" x14ac:dyDescent="0.15">
      <c r="G46121"/>
      <c r="H46121"/>
      <c r="I46121"/>
      <c r="J46121"/>
      <c r="K46121"/>
      <c r="L46121" s="172"/>
    </row>
    <row r="46122" spans="7:12" x14ac:dyDescent="0.15">
      <c r="G46122"/>
      <c r="H46122"/>
      <c r="I46122"/>
      <c r="J46122"/>
      <c r="K46122"/>
      <c r="L46122" s="172"/>
    </row>
    <row r="46123" spans="7:12" x14ac:dyDescent="0.15">
      <c r="G46123"/>
      <c r="H46123"/>
      <c r="I46123"/>
      <c r="J46123"/>
      <c r="K46123"/>
      <c r="L46123" s="172"/>
    </row>
    <row r="46124" spans="7:12" x14ac:dyDescent="0.15">
      <c r="G46124"/>
      <c r="H46124"/>
      <c r="I46124"/>
      <c r="J46124"/>
      <c r="K46124"/>
      <c r="L46124" s="172"/>
    </row>
    <row r="46125" spans="7:12" x14ac:dyDescent="0.15">
      <c r="G46125"/>
      <c r="H46125"/>
      <c r="I46125"/>
      <c r="J46125"/>
      <c r="K46125"/>
      <c r="L46125" s="172"/>
    </row>
    <row r="46126" spans="7:12" x14ac:dyDescent="0.15">
      <c r="G46126"/>
      <c r="H46126"/>
      <c r="I46126"/>
      <c r="J46126"/>
      <c r="K46126"/>
      <c r="L46126" s="172"/>
    </row>
    <row r="46127" spans="7:12" x14ac:dyDescent="0.15">
      <c r="G46127"/>
      <c r="H46127"/>
      <c r="I46127"/>
      <c r="J46127"/>
      <c r="K46127"/>
      <c r="L46127" s="172"/>
    </row>
    <row r="46128" spans="7:12" x14ac:dyDescent="0.15">
      <c r="G46128"/>
      <c r="H46128"/>
      <c r="I46128"/>
      <c r="J46128"/>
      <c r="K46128"/>
      <c r="L46128" s="172"/>
    </row>
    <row r="46129" spans="7:12" x14ac:dyDescent="0.15">
      <c r="G46129"/>
      <c r="H46129"/>
      <c r="I46129"/>
      <c r="J46129"/>
      <c r="K46129"/>
      <c r="L46129" s="172"/>
    </row>
    <row r="46130" spans="7:12" x14ac:dyDescent="0.15">
      <c r="G46130"/>
      <c r="H46130"/>
      <c r="I46130"/>
      <c r="J46130"/>
      <c r="K46130"/>
      <c r="L46130" s="172"/>
    </row>
    <row r="46131" spans="7:12" x14ac:dyDescent="0.15">
      <c r="G46131"/>
      <c r="H46131"/>
      <c r="I46131"/>
      <c r="J46131"/>
      <c r="K46131"/>
      <c r="L46131" s="172"/>
    </row>
    <row r="46132" spans="7:12" x14ac:dyDescent="0.15">
      <c r="G46132"/>
      <c r="H46132"/>
      <c r="I46132"/>
      <c r="J46132"/>
      <c r="K46132"/>
      <c r="L46132" s="172"/>
    </row>
    <row r="46133" spans="7:12" x14ac:dyDescent="0.15">
      <c r="G46133"/>
      <c r="H46133"/>
      <c r="I46133"/>
      <c r="J46133"/>
      <c r="K46133"/>
      <c r="L46133" s="172"/>
    </row>
    <row r="46134" spans="7:12" x14ac:dyDescent="0.15">
      <c r="G46134"/>
      <c r="H46134"/>
      <c r="I46134"/>
      <c r="J46134"/>
      <c r="K46134"/>
      <c r="L46134" s="172"/>
    </row>
    <row r="46135" spans="7:12" x14ac:dyDescent="0.15">
      <c r="G46135"/>
      <c r="H46135"/>
      <c r="I46135"/>
      <c r="J46135"/>
      <c r="K46135"/>
      <c r="L46135" s="172"/>
    </row>
    <row r="46136" spans="7:12" x14ac:dyDescent="0.15">
      <c r="G46136"/>
      <c r="H46136"/>
      <c r="I46136"/>
      <c r="J46136"/>
      <c r="K46136"/>
      <c r="L46136" s="172"/>
    </row>
    <row r="46137" spans="7:12" x14ac:dyDescent="0.15">
      <c r="G46137"/>
      <c r="H46137"/>
      <c r="I46137"/>
      <c r="J46137"/>
      <c r="K46137"/>
      <c r="L46137" s="172"/>
    </row>
    <row r="46138" spans="7:12" x14ac:dyDescent="0.15">
      <c r="G46138"/>
      <c r="H46138"/>
      <c r="I46138"/>
      <c r="J46138"/>
      <c r="K46138"/>
      <c r="L46138" s="172"/>
    </row>
    <row r="46139" spans="7:12" x14ac:dyDescent="0.15">
      <c r="G46139"/>
      <c r="H46139"/>
      <c r="I46139"/>
      <c r="J46139"/>
      <c r="K46139"/>
      <c r="L46139" s="172"/>
    </row>
    <row r="46140" spans="7:12" x14ac:dyDescent="0.15">
      <c r="G46140"/>
      <c r="H46140"/>
      <c r="I46140"/>
      <c r="J46140"/>
      <c r="K46140"/>
      <c r="L46140" s="172"/>
    </row>
    <row r="46141" spans="7:12" x14ac:dyDescent="0.15">
      <c r="G46141"/>
      <c r="H46141"/>
      <c r="I46141"/>
      <c r="J46141"/>
      <c r="K46141"/>
      <c r="L46141" s="172"/>
    </row>
    <row r="46142" spans="7:12" x14ac:dyDescent="0.15">
      <c r="G46142"/>
      <c r="H46142"/>
      <c r="I46142"/>
      <c r="J46142"/>
      <c r="K46142"/>
      <c r="L46142" s="172"/>
    </row>
    <row r="46143" spans="7:12" x14ac:dyDescent="0.15">
      <c r="G46143"/>
      <c r="H46143"/>
      <c r="I46143"/>
      <c r="J46143"/>
      <c r="K46143"/>
      <c r="L46143" s="172"/>
    </row>
    <row r="46144" spans="7:12" x14ac:dyDescent="0.15">
      <c r="G46144"/>
      <c r="H46144"/>
      <c r="I46144"/>
      <c r="J46144"/>
      <c r="K46144"/>
      <c r="L46144" s="172"/>
    </row>
    <row r="46145" spans="7:12" x14ac:dyDescent="0.15">
      <c r="G46145"/>
      <c r="H46145"/>
      <c r="I46145"/>
      <c r="J46145"/>
      <c r="K46145"/>
      <c r="L46145" s="172"/>
    </row>
    <row r="46146" spans="7:12" x14ac:dyDescent="0.15">
      <c r="G46146"/>
      <c r="H46146"/>
      <c r="I46146"/>
      <c r="J46146"/>
      <c r="K46146"/>
      <c r="L46146" s="172"/>
    </row>
    <row r="46147" spans="7:12" x14ac:dyDescent="0.15">
      <c r="G46147"/>
      <c r="H46147"/>
      <c r="I46147"/>
      <c r="J46147"/>
      <c r="K46147"/>
      <c r="L46147" s="172"/>
    </row>
    <row r="46148" spans="7:12" x14ac:dyDescent="0.15">
      <c r="G46148"/>
      <c r="H46148"/>
      <c r="I46148"/>
      <c r="J46148"/>
      <c r="K46148"/>
      <c r="L46148" s="172"/>
    </row>
    <row r="46149" spans="7:12" x14ac:dyDescent="0.15">
      <c r="G46149"/>
      <c r="H46149"/>
      <c r="I46149"/>
      <c r="J46149"/>
      <c r="K46149"/>
      <c r="L46149" s="172"/>
    </row>
    <row r="46150" spans="7:12" x14ac:dyDescent="0.15">
      <c r="G46150"/>
      <c r="H46150"/>
      <c r="I46150"/>
      <c r="J46150"/>
      <c r="K46150"/>
      <c r="L46150" s="172"/>
    </row>
    <row r="46151" spans="7:12" x14ac:dyDescent="0.15">
      <c r="G46151"/>
      <c r="H46151"/>
      <c r="I46151"/>
      <c r="J46151"/>
      <c r="K46151"/>
      <c r="L46151" s="172"/>
    </row>
    <row r="46152" spans="7:12" x14ac:dyDescent="0.15">
      <c r="G46152"/>
      <c r="H46152"/>
      <c r="I46152"/>
      <c r="J46152"/>
      <c r="K46152"/>
      <c r="L46152" s="172"/>
    </row>
    <row r="46153" spans="7:12" x14ac:dyDescent="0.15">
      <c r="G46153"/>
      <c r="H46153"/>
      <c r="I46153"/>
      <c r="J46153"/>
      <c r="K46153"/>
      <c r="L46153" s="172"/>
    </row>
    <row r="46154" spans="7:12" x14ac:dyDescent="0.15">
      <c r="G46154"/>
      <c r="H46154"/>
      <c r="I46154"/>
      <c r="J46154"/>
      <c r="K46154"/>
      <c r="L46154" s="172"/>
    </row>
    <row r="46155" spans="7:12" x14ac:dyDescent="0.15">
      <c r="G46155"/>
      <c r="H46155"/>
      <c r="I46155"/>
      <c r="J46155"/>
      <c r="K46155"/>
      <c r="L46155" s="172"/>
    </row>
    <row r="46156" spans="7:12" x14ac:dyDescent="0.15">
      <c r="G46156"/>
      <c r="H46156"/>
      <c r="I46156"/>
      <c r="J46156"/>
      <c r="K46156"/>
      <c r="L46156" s="172"/>
    </row>
    <row r="46157" spans="7:12" x14ac:dyDescent="0.15">
      <c r="G46157"/>
      <c r="H46157"/>
      <c r="I46157"/>
      <c r="J46157"/>
      <c r="K46157"/>
      <c r="L46157" s="172"/>
    </row>
    <row r="46158" spans="7:12" x14ac:dyDescent="0.15">
      <c r="G46158"/>
      <c r="H46158"/>
      <c r="I46158"/>
      <c r="J46158"/>
      <c r="K46158"/>
      <c r="L46158" s="172"/>
    </row>
    <row r="46159" spans="7:12" x14ac:dyDescent="0.15">
      <c r="G46159"/>
      <c r="H46159"/>
      <c r="I46159"/>
      <c r="J46159"/>
      <c r="K46159"/>
      <c r="L46159" s="172"/>
    </row>
    <row r="46160" spans="7:12" x14ac:dyDescent="0.15">
      <c r="G46160"/>
      <c r="H46160"/>
      <c r="I46160"/>
      <c r="J46160"/>
      <c r="K46160"/>
      <c r="L46160" s="172"/>
    </row>
    <row r="46161" spans="7:12" x14ac:dyDescent="0.15">
      <c r="G46161"/>
      <c r="H46161"/>
      <c r="I46161"/>
      <c r="J46161"/>
      <c r="K46161"/>
      <c r="L46161" s="172"/>
    </row>
    <row r="46162" spans="7:12" x14ac:dyDescent="0.15">
      <c r="G46162"/>
      <c r="H46162"/>
      <c r="I46162"/>
      <c r="J46162"/>
      <c r="K46162"/>
      <c r="L46162" s="172"/>
    </row>
    <row r="46163" spans="7:12" x14ac:dyDescent="0.15">
      <c r="G46163"/>
      <c r="H46163"/>
      <c r="I46163"/>
      <c r="J46163"/>
      <c r="K46163"/>
      <c r="L46163" s="172"/>
    </row>
    <row r="46164" spans="7:12" x14ac:dyDescent="0.15">
      <c r="G46164"/>
      <c r="H46164"/>
      <c r="I46164"/>
      <c r="J46164"/>
      <c r="K46164"/>
      <c r="L46164" s="172"/>
    </row>
    <row r="46165" spans="7:12" x14ac:dyDescent="0.15">
      <c r="G46165"/>
      <c r="H46165"/>
      <c r="I46165"/>
      <c r="J46165"/>
      <c r="K46165"/>
      <c r="L46165" s="172"/>
    </row>
    <row r="46166" spans="7:12" x14ac:dyDescent="0.15">
      <c r="G46166"/>
      <c r="H46166"/>
      <c r="I46166"/>
      <c r="J46166"/>
      <c r="K46166"/>
      <c r="L46166" s="172"/>
    </row>
    <row r="46167" spans="7:12" x14ac:dyDescent="0.15">
      <c r="G46167"/>
      <c r="H46167"/>
      <c r="I46167"/>
      <c r="J46167"/>
      <c r="K46167"/>
      <c r="L46167" s="172"/>
    </row>
    <row r="46168" spans="7:12" x14ac:dyDescent="0.15">
      <c r="G46168"/>
      <c r="H46168"/>
      <c r="I46168"/>
      <c r="J46168"/>
      <c r="K46168"/>
      <c r="L46168" s="172"/>
    </row>
    <row r="46169" spans="7:12" x14ac:dyDescent="0.15">
      <c r="G46169"/>
      <c r="H46169"/>
      <c r="I46169"/>
      <c r="J46169"/>
      <c r="K46169"/>
      <c r="L46169" s="172"/>
    </row>
    <row r="46170" spans="7:12" x14ac:dyDescent="0.15">
      <c r="G46170"/>
      <c r="H46170"/>
      <c r="I46170"/>
      <c r="J46170"/>
      <c r="K46170"/>
      <c r="L46170" s="172"/>
    </row>
    <row r="46171" spans="7:12" x14ac:dyDescent="0.15">
      <c r="G46171"/>
      <c r="H46171"/>
      <c r="I46171"/>
      <c r="J46171"/>
      <c r="K46171"/>
      <c r="L46171" s="172"/>
    </row>
    <row r="46172" spans="7:12" x14ac:dyDescent="0.15">
      <c r="G46172"/>
      <c r="H46172"/>
      <c r="I46172"/>
      <c r="J46172"/>
      <c r="K46172"/>
      <c r="L46172" s="172"/>
    </row>
    <row r="46173" spans="7:12" x14ac:dyDescent="0.15">
      <c r="G46173"/>
      <c r="H46173"/>
      <c r="I46173"/>
      <c r="J46173"/>
      <c r="K46173"/>
      <c r="L46173" s="172"/>
    </row>
    <row r="46174" spans="7:12" x14ac:dyDescent="0.15">
      <c r="G46174"/>
      <c r="H46174"/>
      <c r="I46174"/>
      <c r="J46174"/>
      <c r="K46174"/>
      <c r="L46174" s="172"/>
    </row>
    <row r="46175" spans="7:12" x14ac:dyDescent="0.15">
      <c r="G46175"/>
      <c r="H46175"/>
      <c r="I46175"/>
      <c r="J46175"/>
      <c r="K46175"/>
      <c r="L46175" s="172"/>
    </row>
    <row r="46176" spans="7:12" x14ac:dyDescent="0.15">
      <c r="G46176"/>
      <c r="H46176"/>
      <c r="I46176"/>
      <c r="J46176"/>
      <c r="K46176"/>
      <c r="L46176" s="172"/>
    </row>
    <row r="46177" spans="7:12" x14ac:dyDescent="0.15">
      <c r="G46177"/>
      <c r="H46177"/>
      <c r="I46177"/>
      <c r="J46177"/>
      <c r="K46177"/>
      <c r="L46177" s="172"/>
    </row>
    <row r="46178" spans="7:12" x14ac:dyDescent="0.15">
      <c r="G46178"/>
      <c r="H46178"/>
      <c r="I46178"/>
      <c r="J46178"/>
      <c r="K46178"/>
      <c r="L46178" s="172"/>
    </row>
    <row r="46179" spans="7:12" x14ac:dyDescent="0.15">
      <c r="G46179"/>
      <c r="H46179"/>
      <c r="I46179"/>
      <c r="J46179"/>
      <c r="K46179"/>
      <c r="L46179" s="172"/>
    </row>
    <row r="46180" spans="7:12" x14ac:dyDescent="0.15">
      <c r="G46180"/>
      <c r="H46180"/>
      <c r="I46180"/>
      <c r="J46180"/>
      <c r="K46180"/>
      <c r="L46180" s="172"/>
    </row>
    <row r="46181" spans="7:12" x14ac:dyDescent="0.15">
      <c r="G46181"/>
      <c r="H46181"/>
      <c r="I46181"/>
      <c r="J46181"/>
      <c r="K46181"/>
      <c r="L46181" s="172"/>
    </row>
    <row r="46182" spans="7:12" x14ac:dyDescent="0.15">
      <c r="G46182"/>
      <c r="H46182"/>
      <c r="I46182"/>
      <c r="J46182"/>
      <c r="K46182"/>
      <c r="L46182" s="172"/>
    </row>
    <row r="46183" spans="7:12" x14ac:dyDescent="0.15">
      <c r="G46183"/>
      <c r="H46183"/>
      <c r="I46183"/>
      <c r="J46183"/>
      <c r="K46183"/>
      <c r="L46183" s="172"/>
    </row>
    <row r="46184" spans="7:12" x14ac:dyDescent="0.15">
      <c r="G46184"/>
      <c r="H46184"/>
      <c r="I46184"/>
      <c r="J46184"/>
      <c r="K46184"/>
      <c r="L46184" s="172"/>
    </row>
    <row r="46185" spans="7:12" x14ac:dyDescent="0.15">
      <c r="G46185"/>
      <c r="H46185"/>
      <c r="I46185"/>
      <c r="J46185"/>
      <c r="K46185"/>
      <c r="L46185" s="172"/>
    </row>
    <row r="46186" spans="7:12" x14ac:dyDescent="0.15">
      <c r="G46186"/>
      <c r="H46186"/>
      <c r="I46186"/>
      <c r="J46186"/>
      <c r="K46186"/>
      <c r="L46186" s="172"/>
    </row>
    <row r="46187" spans="7:12" x14ac:dyDescent="0.15">
      <c r="G46187"/>
      <c r="H46187"/>
      <c r="I46187"/>
      <c r="J46187"/>
      <c r="K46187"/>
      <c r="L46187" s="172"/>
    </row>
    <row r="46188" spans="7:12" x14ac:dyDescent="0.15">
      <c r="G46188"/>
      <c r="H46188"/>
      <c r="I46188"/>
      <c r="J46188"/>
      <c r="K46188"/>
      <c r="L46188" s="172"/>
    </row>
    <row r="46189" spans="7:12" x14ac:dyDescent="0.15">
      <c r="G46189"/>
      <c r="H46189"/>
      <c r="I46189"/>
      <c r="J46189"/>
      <c r="K46189"/>
      <c r="L46189" s="172"/>
    </row>
    <row r="46190" spans="7:12" x14ac:dyDescent="0.15">
      <c r="G46190"/>
      <c r="H46190"/>
      <c r="I46190"/>
      <c r="J46190"/>
      <c r="K46190"/>
      <c r="L46190" s="172"/>
    </row>
    <row r="46191" spans="7:12" x14ac:dyDescent="0.15">
      <c r="G46191"/>
      <c r="H46191"/>
      <c r="I46191"/>
      <c r="J46191"/>
      <c r="K46191"/>
      <c r="L46191" s="172"/>
    </row>
    <row r="46192" spans="7:12" x14ac:dyDescent="0.15">
      <c r="G46192"/>
      <c r="H46192"/>
      <c r="I46192"/>
      <c r="J46192"/>
      <c r="K46192"/>
      <c r="L46192" s="172"/>
    </row>
    <row r="46193" spans="7:12" x14ac:dyDescent="0.15">
      <c r="G46193"/>
      <c r="H46193"/>
      <c r="I46193"/>
      <c r="J46193"/>
      <c r="K46193"/>
      <c r="L46193" s="172"/>
    </row>
    <row r="46194" spans="7:12" x14ac:dyDescent="0.15">
      <c r="G46194"/>
      <c r="H46194"/>
      <c r="I46194"/>
      <c r="J46194"/>
      <c r="K46194"/>
      <c r="L46194" s="172"/>
    </row>
    <row r="46195" spans="7:12" x14ac:dyDescent="0.15">
      <c r="G46195"/>
      <c r="H46195"/>
      <c r="I46195"/>
      <c r="J46195"/>
      <c r="K46195"/>
      <c r="L46195" s="172"/>
    </row>
    <row r="46196" spans="7:12" x14ac:dyDescent="0.15">
      <c r="G46196"/>
      <c r="H46196"/>
      <c r="I46196"/>
      <c r="J46196"/>
      <c r="K46196"/>
      <c r="L46196" s="172"/>
    </row>
    <row r="46197" spans="7:12" x14ac:dyDescent="0.15">
      <c r="G46197"/>
      <c r="H46197"/>
      <c r="I46197"/>
      <c r="J46197"/>
      <c r="K46197"/>
      <c r="L46197" s="172"/>
    </row>
    <row r="46198" spans="7:12" x14ac:dyDescent="0.15">
      <c r="G46198"/>
      <c r="H46198"/>
      <c r="I46198"/>
      <c r="J46198"/>
      <c r="K46198"/>
      <c r="L46198" s="172"/>
    </row>
    <row r="46199" spans="7:12" x14ac:dyDescent="0.15">
      <c r="G46199"/>
      <c r="H46199"/>
      <c r="I46199"/>
      <c r="J46199"/>
      <c r="K46199"/>
      <c r="L46199" s="172"/>
    </row>
    <row r="46200" spans="7:12" x14ac:dyDescent="0.15">
      <c r="G46200"/>
      <c r="H46200"/>
      <c r="I46200"/>
      <c r="J46200"/>
      <c r="K46200"/>
      <c r="L46200" s="172"/>
    </row>
    <row r="46201" spans="7:12" x14ac:dyDescent="0.15">
      <c r="G46201"/>
      <c r="H46201"/>
      <c r="I46201"/>
      <c r="J46201"/>
      <c r="K46201"/>
      <c r="L46201" s="172"/>
    </row>
    <row r="46202" spans="7:12" x14ac:dyDescent="0.15">
      <c r="G46202"/>
      <c r="H46202"/>
      <c r="I46202"/>
      <c r="J46202"/>
      <c r="K46202"/>
      <c r="L46202" s="172"/>
    </row>
    <row r="46203" spans="7:12" x14ac:dyDescent="0.15">
      <c r="G46203"/>
      <c r="H46203"/>
      <c r="I46203"/>
      <c r="J46203"/>
      <c r="K46203"/>
      <c r="L46203" s="172"/>
    </row>
    <row r="46204" spans="7:12" x14ac:dyDescent="0.15">
      <c r="G46204"/>
      <c r="H46204"/>
      <c r="I46204"/>
      <c r="J46204"/>
      <c r="K46204"/>
      <c r="L46204" s="172"/>
    </row>
    <row r="46205" spans="7:12" x14ac:dyDescent="0.15">
      <c r="G46205"/>
      <c r="H46205"/>
      <c r="I46205"/>
      <c r="J46205"/>
      <c r="K46205"/>
      <c r="L46205" s="172"/>
    </row>
    <row r="46206" spans="7:12" x14ac:dyDescent="0.15">
      <c r="G46206"/>
      <c r="H46206"/>
      <c r="I46206"/>
      <c r="J46206"/>
      <c r="K46206"/>
      <c r="L46206" s="172"/>
    </row>
    <row r="46207" spans="7:12" x14ac:dyDescent="0.15">
      <c r="G46207"/>
      <c r="H46207"/>
      <c r="I46207"/>
      <c r="J46207"/>
      <c r="K46207"/>
      <c r="L46207" s="172"/>
    </row>
    <row r="46208" spans="7:12" x14ac:dyDescent="0.15">
      <c r="G46208"/>
      <c r="H46208"/>
      <c r="I46208"/>
      <c r="J46208"/>
      <c r="K46208"/>
      <c r="L46208" s="172"/>
    </row>
    <row r="46209" spans="7:12" x14ac:dyDescent="0.15">
      <c r="G46209"/>
      <c r="H46209"/>
      <c r="I46209"/>
      <c r="J46209"/>
      <c r="K46209"/>
      <c r="L46209" s="172"/>
    </row>
    <row r="46210" spans="7:12" x14ac:dyDescent="0.15">
      <c r="G46210"/>
      <c r="H46210"/>
      <c r="I46210"/>
      <c r="J46210"/>
      <c r="K46210"/>
      <c r="L46210" s="172"/>
    </row>
    <row r="46211" spans="7:12" x14ac:dyDescent="0.15">
      <c r="G46211"/>
      <c r="H46211"/>
      <c r="I46211"/>
      <c r="J46211"/>
      <c r="K46211"/>
      <c r="L46211" s="172"/>
    </row>
    <row r="46212" spans="7:12" x14ac:dyDescent="0.15">
      <c r="G46212"/>
      <c r="H46212"/>
      <c r="I46212"/>
      <c r="J46212"/>
      <c r="K46212"/>
      <c r="L46212" s="172"/>
    </row>
    <row r="46213" spans="7:12" x14ac:dyDescent="0.15">
      <c r="G46213"/>
      <c r="H46213"/>
      <c r="I46213"/>
      <c r="J46213"/>
      <c r="K46213"/>
      <c r="L46213" s="172"/>
    </row>
    <row r="46214" spans="7:12" x14ac:dyDescent="0.15">
      <c r="G46214"/>
      <c r="H46214"/>
      <c r="I46214"/>
      <c r="J46214"/>
      <c r="K46214"/>
      <c r="L46214" s="172"/>
    </row>
    <row r="46215" spans="7:12" x14ac:dyDescent="0.15">
      <c r="G46215"/>
      <c r="H46215"/>
      <c r="I46215"/>
      <c r="J46215"/>
      <c r="K46215"/>
      <c r="L46215" s="172"/>
    </row>
    <row r="46216" spans="7:12" x14ac:dyDescent="0.15">
      <c r="G46216"/>
      <c r="H46216"/>
      <c r="I46216"/>
      <c r="J46216"/>
      <c r="K46216"/>
      <c r="L46216" s="172"/>
    </row>
    <row r="46217" spans="7:12" x14ac:dyDescent="0.15">
      <c r="G46217"/>
      <c r="H46217"/>
      <c r="I46217"/>
      <c r="J46217"/>
      <c r="K46217"/>
      <c r="L46217" s="172"/>
    </row>
    <row r="46218" spans="7:12" x14ac:dyDescent="0.15">
      <c r="G46218"/>
      <c r="H46218"/>
      <c r="I46218"/>
      <c r="J46218"/>
      <c r="K46218"/>
      <c r="L46218" s="172"/>
    </row>
    <row r="46219" spans="7:12" x14ac:dyDescent="0.15">
      <c r="G46219"/>
      <c r="H46219"/>
      <c r="I46219"/>
      <c r="J46219"/>
      <c r="K46219"/>
      <c r="L46219" s="172"/>
    </row>
    <row r="46220" spans="7:12" x14ac:dyDescent="0.15">
      <c r="G46220"/>
      <c r="H46220"/>
      <c r="I46220"/>
      <c r="J46220"/>
      <c r="K46220"/>
      <c r="L46220" s="172"/>
    </row>
    <row r="46221" spans="7:12" x14ac:dyDescent="0.15">
      <c r="G46221"/>
      <c r="H46221"/>
      <c r="I46221"/>
      <c r="J46221"/>
      <c r="K46221"/>
      <c r="L46221" s="172"/>
    </row>
    <row r="46222" spans="7:12" x14ac:dyDescent="0.15">
      <c r="G46222"/>
      <c r="H46222"/>
      <c r="I46222"/>
      <c r="J46222"/>
      <c r="K46222"/>
      <c r="L46222" s="172"/>
    </row>
    <row r="46223" spans="7:12" x14ac:dyDescent="0.15">
      <c r="G46223"/>
      <c r="H46223"/>
      <c r="I46223"/>
      <c r="J46223"/>
      <c r="K46223"/>
      <c r="L46223" s="172"/>
    </row>
    <row r="46224" spans="7:12" x14ac:dyDescent="0.15">
      <c r="G46224"/>
      <c r="H46224"/>
      <c r="I46224"/>
      <c r="J46224"/>
      <c r="K46224"/>
      <c r="L46224" s="172"/>
    </row>
    <row r="46225" spans="7:12" x14ac:dyDescent="0.15">
      <c r="G46225"/>
      <c r="H46225"/>
      <c r="I46225"/>
      <c r="J46225"/>
      <c r="K46225"/>
      <c r="L46225" s="172"/>
    </row>
    <row r="46226" spans="7:12" x14ac:dyDescent="0.15">
      <c r="G46226"/>
      <c r="H46226"/>
      <c r="I46226"/>
      <c r="J46226"/>
      <c r="K46226"/>
      <c r="L46226" s="172"/>
    </row>
    <row r="46227" spans="7:12" x14ac:dyDescent="0.15">
      <c r="G46227"/>
      <c r="H46227"/>
      <c r="I46227"/>
      <c r="J46227"/>
      <c r="K46227"/>
      <c r="L46227" s="172"/>
    </row>
    <row r="46228" spans="7:12" x14ac:dyDescent="0.15">
      <c r="G46228"/>
      <c r="H46228"/>
      <c r="I46228"/>
      <c r="J46228"/>
      <c r="K46228"/>
      <c r="L46228" s="172"/>
    </row>
    <row r="46229" spans="7:12" x14ac:dyDescent="0.15">
      <c r="G46229"/>
      <c r="H46229"/>
      <c r="I46229"/>
      <c r="J46229"/>
      <c r="K46229"/>
      <c r="L46229" s="172"/>
    </row>
    <row r="46230" spans="7:12" x14ac:dyDescent="0.15">
      <c r="G46230"/>
      <c r="H46230"/>
      <c r="I46230"/>
      <c r="J46230"/>
      <c r="K46230"/>
      <c r="L46230" s="172"/>
    </row>
    <row r="46231" spans="7:12" x14ac:dyDescent="0.15">
      <c r="G46231"/>
      <c r="H46231"/>
      <c r="I46231"/>
      <c r="J46231"/>
      <c r="K46231"/>
      <c r="L46231" s="172"/>
    </row>
    <row r="46232" spans="7:12" x14ac:dyDescent="0.15">
      <c r="G46232"/>
      <c r="H46232"/>
      <c r="I46232"/>
      <c r="J46232"/>
      <c r="K46232"/>
      <c r="L46232" s="172"/>
    </row>
    <row r="46233" spans="7:12" x14ac:dyDescent="0.15">
      <c r="G46233"/>
      <c r="H46233"/>
      <c r="I46233"/>
      <c r="J46233"/>
      <c r="K46233"/>
      <c r="L46233" s="172"/>
    </row>
    <row r="46234" spans="7:12" x14ac:dyDescent="0.15">
      <c r="G46234"/>
      <c r="H46234"/>
      <c r="I46234"/>
      <c r="J46234"/>
      <c r="K46234"/>
      <c r="L46234" s="172"/>
    </row>
    <row r="46235" spans="7:12" x14ac:dyDescent="0.15">
      <c r="G46235"/>
      <c r="H46235"/>
      <c r="I46235"/>
      <c r="J46235"/>
      <c r="K46235"/>
      <c r="L46235" s="172"/>
    </row>
    <row r="46236" spans="7:12" x14ac:dyDescent="0.15">
      <c r="G46236"/>
      <c r="H46236"/>
      <c r="I46236"/>
      <c r="J46236"/>
      <c r="K46236"/>
      <c r="L46236" s="172"/>
    </row>
    <row r="46237" spans="7:12" x14ac:dyDescent="0.15">
      <c r="G46237"/>
      <c r="H46237"/>
      <c r="I46237"/>
      <c r="J46237"/>
      <c r="K46237"/>
      <c r="L46237" s="172"/>
    </row>
    <row r="46238" spans="7:12" x14ac:dyDescent="0.15">
      <c r="G46238"/>
      <c r="H46238"/>
      <c r="I46238"/>
      <c r="J46238"/>
      <c r="K46238"/>
      <c r="L46238" s="172"/>
    </row>
    <row r="46239" spans="7:12" x14ac:dyDescent="0.15">
      <c r="G46239"/>
      <c r="H46239"/>
      <c r="I46239"/>
      <c r="J46239"/>
      <c r="K46239"/>
      <c r="L46239" s="172"/>
    </row>
    <row r="46240" spans="7:12" x14ac:dyDescent="0.15">
      <c r="G46240"/>
      <c r="H46240"/>
      <c r="I46240"/>
      <c r="J46240"/>
      <c r="K46240"/>
      <c r="L46240" s="172"/>
    </row>
    <row r="46241" spans="7:12" x14ac:dyDescent="0.15">
      <c r="G46241"/>
      <c r="H46241"/>
      <c r="I46241"/>
      <c r="J46241"/>
      <c r="K46241"/>
      <c r="L46241" s="172"/>
    </row>
    <row r="46242" spans="7:12" x14ac:dyDescent="0.15">
      <c r="G46242"/>
      <c r="H46242"/>
      <c r="I46242"/>
      <c r="J46242"/>
      <c r="K46242"/>
      <c r="L46242" s="172"/>
    </row>
    <row r="46243" spans="7:12" x14ac:dyDescent="0.15">
      <c r="G46243"/>
      <c r="H46243"/>
      <c r="I46243"/>
      <c r="J46243"/>
      <c r="K46243"/>
      <c r="L46243" s="172"/>
    </row>
    <row r="46244" spans="7:12" x14ac:dyDescent="0.15">
      <c r="G46244"/>
      <c r="H46244"/>
      <c r="I46244"/>
      <c r="J46244"/>
      <c r="K46244"/>
      <c r="L46244" s="172"/>
    </row>
    <row r="46245" spans="7:12" x14ac:dyDescent="0.15">
      <c r="G46245"/>
      <c r="H46245"/>
      <c r="I46245"/>
      <c r="J46245"/>
      <c r="K46245"/>
      <c r="L46245" s="172"/>
    </row>
    <row r="46246" spans="7:12" x14ac:dyDescent="0.15">
      <c r="G46246"/>
      <c r="H46246"/>
      <c r="I46246"/>
      <c r="J46246"/>
      <c r="K46246"/>
      <c r="L46246" s="172"/>
    </row>
    <row r="46247" spans="7:12" x14ac:dyDescent="0.15">
      <c r="G46247"/>
      <c r="H46247"/>
      <c r="I46247"/>
      <c r="J46247"/>
      <c r="K46247"/>
      <c r="L46247" s="172"/>
    </row>
    <row r="46248" spans="7:12" x14ac:dyDescent="0.15">
      <c r="G46248"/>
      <c r="H46248"/>
      <c r="I46248"/>
      <c r="J46248"/>
      <c r="K46248"/>
      <c r="L46248" s="172"/>
    </row>
    <row r="46249" spans="7:12" x14ac:dyDescent="0.15">
      <c r="G46249"/>
      <c r="H46249"/>
      <c r="I46249"/>
      <c r="J46249"/>
      <c r="K46249"/>
      <c r="L46249" s="172"/>
    </row>
    <row r="46250" spans="7:12" x14ac:dyDescent="0.15">
      <c r="G46250"/>
      <c r="H46250"/>
      <c r="I46250"/>
      <c r="J46250"/>
      <c r="K46250"/>
      <c r="L46250" s="172"/>
    </row>
    <row r="46251" spans="7:12" x14ac:dyDescent="0.15">
      <c r="G46251"/>
      <c r="H46251"/>
      <c r="I46251"/>
      <c r="J46251"/>
      <c r="K46251"/>
      <c r="L46251" s="172"/>
    </row>
    <row r="46252" spans="7:12" x14ac:dyDescent="0.15">
      <c r="G46252"/>
      <c r="H46252"/>
      <c r="I46252"/>
      <c r="J46252"/>
      <c r="K46252"/>
      <c r="L46252" s="172"/>
    </row>
    <row r="46253" spans="7:12" x14ac:dyDescent="0.15">
      <c r="G46253"/>
      <c r="H46253"/>
      <c r="I46253"/>
      <c r="J46253"/>
      <c r="K46253"/>
      <c r="L46253" s="172"/>
    </row>
    <row r="46254" spans="7:12" x14ac:dyDescent="0.15">
      <c r="G46254"/>
      <c r="H46254"/>
      <c r="I46254"/>
      <c r="J46254"/>
      <c r="K46254"/>
      <c r="L46254" s="172"/>
    </row>
    <row r="46255" spans="7:12" x14ac:dyDescent="0.15">
      <c r="G46255"/>
      <c r="H46255"/>
      <c r="I46255"/>
      <c r="J46255"/>
      <c r="K46255"/>
      <c r="L46255" s="172"/>
    </row>
    <row r="46256" spans="7:12" x14ac:dyDescent="0.15">
      <c r="G46256"/>
      <c r="H46256"/>
      <c r="I46256"/>
      <c r="J46256"/>
      <c r="K46256"/>
      <c r="L46256" s="172"/>
    </row>
    <row r="46257" spans="7:12" x14ac:dyDescent="0.15">
      <c r="G46257"/>
      <c r="H46257"/>
      <c r="I46257"/>
      <c r="J46257"/>
      <c r="K46257"/>
      <c r="L46257" s="172"/>
    </row>
    <row r="46258" spans="7:12" x14ac:dyDescent="0.15">
      <c r="G46258"/>
      <c r="H46258"/>
      <c r="I46258"/>
      <c r="J46258"/>
      <c r="K46258"/>
      <c r="L46258" s="172"/>
    </row>
    <row r="46259" spans="7:12" x14ac:dyDescent="0.15">
      <c r="G46259"/>
      <c r="H46259"/>
      <c r="I46259"/>
      <c r="J46259"/>
      <c r="K46259"/>
      <c r="L46259" s="172"/>
    </row>
    <row r="46260" spans="7:12" x14ac:dyDescent="0.15">
      <c r="G46260"/>
      <c r="H46260"/>
      <c r="I46260"/>
      <c r="J46260"/>
      <c r="K46260"/>
      <c r="L46260" s="172"/>
    </row>
    <row r="46261" spans="7:12" x14ac:dyDescent="0.15">
      <c r="G46261"/>
      <c r="H46261"/>
      <c r="I46261"/>
      <c r="J46261"/>
      <c r="K46261"/>
      <c r="L46261" s="172"/>
    </row>
    <row r="46262" spans="7:12" x14ac:dyDescent="0.15">
      <c r="G46262"/>
      <c r="H46262"/>
      <c r="I46262"/>
      <c r="J46262"/>
      <c r="K46262"/>
      <c r="L46262" s="172"/>
    </row>
    <row r="46263" spans="7:12" x14ac:dyDescent="0.15">
      <c r="G46263"/>
      <c r="H46263"/>
      <c r="I46263"/>
      <c r="J46263"/>
      <c r="K46263"/>
      <c r="L46263" s="172"/>
    </row>
    <row r="46264" spans="7:12" x14ac:dyDescent="0.15">
      <c r="G46264"/>
      <c r="H46264"/>
      <c r="I46264"/>
      <c r="J46264"/>
      <c r="K46264"/>
      <c r="L46264" s="172"/>
    </row>
    <row r="46265" spans="7:12" x14ac:dyDescent="0.15">
      <c r="G46265"/>
      <c r="H46265"/>
      <c r="I46265"/>
      <c r="J46265"/>
      <c r="K46265"/>
      <c r="L46265" s="172"/>
    </row>
    <row r="46266" spans="7:12" x14ac:dyDescent="0.15">
      <c r="G46266"/>
      <c r="H46266"/>
      <c r="I46266"/>
      <c r="J46266"/>
      <c r="K46266"/>
      <c r="L46266" s="172"/>
    </row>
    <row r="46267" spans="7:12" x14ac:dyDescent="0.15">
      <c r="G46267"/>
      <c r="H46267"/>
      <c r="I46267"/>
      <c r="J46267"/>
      <c r="K46267"/>
      <c r="L46267" s="172"/>
    </row>
    <row r="46268" spans="7:12" x14ac:dyDescent="0.15">
      <c r="G46268"/>
      <c r="H46268"/>
      <c r="I46268"/>
      <c r="J46268"/>
      <c r="K46268"/>
      <c r="L46268" s="172"/>
    </row>
    <row r="46269" spans="7:12" x14ac:dyDescent="0.15">
      <c r="G46269"/>
      <c r="H46269"/>
      <c r="I46269"/>
      <c r="J46269"/>
      <c r="K46269"/>
      <c r="L46269" s="172"/>
    </row>
    <row r="46270" spans="7:12" x14ac:dyDescent="0.15">
      <c r="G46270"/>
      <c r="H46270"/>
      <c r="I46270"/>
      <c r="J46270"/>
      <c r="K46270"/>
      <c r="L46270" s="172"/>
    </row>
    <row r="46271" spans="7:12" x14ac:dyDescent="0.15">
      <c r="G46271"/>
      <c r="H46271"/>
      <c r="I46271"/>
      <c r="J46271"/>
      <c r="K46271"/>
      <c r="L46271" s="172"/>
    </row>
    <row r="46272" spans="7:12" x14ac:dyDescent="0.15">
      <c r="G46272"/>
      <c r="H46272"/>
      <c r="I46272"/>
      <c r="J46272"/>
      <c r="K46272"/>
      <c r="L46272" s="172"/>
    </row>
    <row r="46273" spans="7:12" x14ac:dyDescent="0.15">
      <c r="G46273"/>
      <c r="H46273"/>
      <c r="I46273"/>
      <c r="J46273"/>
      <c r="K46273"/>
      <c r="L46273" s="172"/>
    </row>
    <row r="46274" spans="7:12" x14ac:dyDescent="0.15">
      <c r="G46274"/>
      <c r="H46274"/>
      <c r="I46274"/>
      <c r="J46274"/>
      <c r="K46274"/>
      <c r="L46274" s="172"/>
    </row>
    <row r="46275" spans="7:12" x14ac:dyDescent="0.15">
      <c r="G46275"/>
      <c r="H46275"/>
      <c r="I46275"/>
      <c r="J46275"/>
      <c r="K46275"/>
      <c r="L46275" s="172"/>
    </row>
    <row r="46276" spans="7:12" x14ac:dyDescent="0.15">
      <c r="G46276"/>
      <c r="H46276"/>
      <c r="I46276"/>
      <c r="J46276"/>
      <c r="K46276"/>
      <c r="L46276" s="172"/>
    </row>
    <row r="46277" spans="7:12" x14ac:dyDescent="0.15">
      <c r="G46277"/>
      <c r="H46277"/>
      <c r="I46277"/>
      <c r="J46277"/>
      <c r="K46277"/>
      <c r="L46277" s="172"/>
    </row>
    <row r="46278" spans="7:12" x14ac:dyDescent="0.15">
      <c r="G46278"/>
      <c r="H46278"/>
      <c r="I46278"/>
      <c r="J46278"/>
      <c r="K46278"/>
      <c r="L46278" s="172"/>
    </row>
    <row r="46279" spans="7:12" x14ac:dyDescent="0.15">
      <c r="G46279"/>
      <c r="H46279"/>
      <c r="I46279"/>
      <c r="J46279"/>
      <c r="K46279"/>
      <c r="L46279" s="172"/>
    </row>
    <row r="46280" spans="7:12" x14ac:dyDescent="0.15">
      <c r="G46280"/>
      <c r="H46280"/>
      <c r="I46280"/>
      <c r="J46280"/>
      <c r="K46280"/>
      <c r="L46280" s="172"/>
    </row>
    <row r="46281" spans="7:12" x14ac:dyDescent="0.15">
      <c r="G46281"/>
      <c r="H46281"/>
      <c r="I46281"/>
      <c r="J46281"/>
      <c r="K46281"/>
      <c r="L46281" s="172"/>
    </row>
    <row r="46282" spans="7:12" x14ac:dyDescent="0.15">
      <c r="G46282"/>
      <c r="H46282"/>
      <c r="I46282"/>
      <c r="J46282"/>
      <c r="K46282"/>
      <c r="L46282" s="172"/>
    </row>
    <row r="46283" spans="7:12" x14ac:dyDescent="0.15">
      <c r="G46283"/>
      <c r="H46283"/>
      <c r="I46283"/>
      <c r="J46283"/>
      <c r="K46283"/>
      <c r="L46283" s="172"/>
    </row>
    <row r="46284" spans="7:12" x14ac:dyDescent="0.15">
      <c r="G46284"/>
      <c r="H46284"/>
      <c r="I46284"/>
      <c r="J46284"/>
      <c r="K46284"/>
      <c r="L46284" s="172"/>
    </row>
    <row r="46285" spans="7:12" x14ac:dyDescent="0.15">
      <c r="G46285"/>
      <c r="H46285"/>
      <c r="I46285"/>
      <c r="J46285"/>
      <c r="K46285"/>
      <c r="L46285" s="172"/>
    </row>
    <row r="46286" spans="7:12" x14ac:dyDescent="0.15">
      <c r="G46286"/>
      <c r="H46286"/>
      <c r="I46286"/>
      <c r="J46286"/>
      <c r="K46286"/>
      <c r="L46286" s="172"/>
    </row>
    <row r="46287" spans="7:12" x14ac:dyDescent="0.15">
      <c r="G46287"/>
      <c r="H46287"/>
      <c r="I46287"/>
      <c r="J46287"/>
      <c r="K46287"/>
      <c r="L46287" s="172"/>
    </row>
    <row r="46288" spans="7:12" x14ac:dyDescent="0.15">
      <c r="G46288"/>
      <c r="H46288"/>
      <c r="I46288"/>
      <c r="J46288"/>
      <c r="K46288"/>
      <c r="L46288" s="172"/>
    </row>
    <row r="46289" spans="7:12" x14ac:dyDescent="0.15">
      <c r="G46289"/>
      <c r="H46289"/>
      <c r="I46289"/>
      <c r="J46289"/>
      <c r="K46289"/>
      <c r="L46289" s="172"/>
    </row>
    <row r="46290" spans="7:12" x14ac:dyDescent="0.15">
      <c r="G46290"/>
      <c r="H46290"/>
      <c r="I46290"/>
      <c r="J46290"/>
      <c r="K46290"/>
      <c r="L46290" s="172"/>
    </row>
    <row r="46291" spans="7:12" x14ac:dyDescent="0.15">
      <c r="G46291"/>
      <c r="H46291"/>
      <c r="I46291"/>
      <c r="J46291"/>
      <c r="K46291"/>
      <c r="L46291" s="172"/>
    </row>
    <row r="46292" spans="7:12" x14ac:dyDescent="0.15">
      <c r="G46292"/>
      <c r="H46292"/>
      <c r="I46292"/>
      <c r="J46292"/>
      <c r="K46292"/>
      <c r="L46292" s="172"/>
    </row>
    <row r="46293" spans="7:12" x14ac:dyDescent="0.15">
      <c r="G46293"/>
      <c r="H46293"/>
      <c r="I46293"/>
      <c r="J46293"/>
      <c r="K46293"/>
      <c r="L46293" s="172"/>
    </row>
    <row r="46294" spans="7:12" x14ac:dyDescent="0.15">
      <c r="G46294"/>
      <c r="H46294"/>
      <c r="I46294"/>
      <c r="J46294"/>
      <c r="K46294"/>
      <c r="L46294" s="172"/>
    </row>
    <row r="46295" spans="7:12" x14ac:dyDescent="0.15">
      <c r="G46295"/>
      <c r="H46295"/>
      <c r="I46295"/>
      <c r="J46295"/>
      <c r="K46295"/>
      <c r="L46295" s="172"/>
    </row>
    <row r="46296" spans="7:12" x14ac:dyDescent="0.15">
      <c r="G46296"/>
      <c r="H46296"/>
      <c r="I46296"/>
      <c r="J46296"/>
      <c r="K46296"/>
      <c r="L46296" s="172"/>
    </row>
    <row r="46297" spans="7:12" x14ac:dyDescent="0.15">
      <c r="G46297"/>
      <c r="H46297"/>
      <c r="I46297"/>
      <c r="J46297"/>
      <c r="K46297"/>
      <c r="L46297" s="172"/>
    </row>
    <row r="46298" spans="7:12" x14ac:dyDescent="0.15">
      <c r="G46298"/>
      <c r="H46298"/>
      <c r="I46298"/>
      <c r="J46298"/>
      <c r="K46298"/>
      <c r="L46298" s="172"/>
    </row>
    <row r="46299" spans="7:12" x14ac:dyDescent="0.15">
      <c r="G46299"/>
      <c r="H46299"/>
      <c r="I46299"/>
      <c r="J46299"/>
      <c r="K46299"/>
      <c r="L46299" s="172"/>
    </row>
    <row r="46300" spans="7:12" x14ac:dyDescent="0.15">
      <c r="G46300"/>
      <c r="H46300"/>
      <c r="I46300"/>
      <c r="J46300"/>
      <c r="K46300"/>
      <c r="L46300" s="172"/>
    </row>
    <row r="46301" spans="7:12" x14ac:dyDescent="0.15">
      <c r="G46301"/>
      <c r="H46301"/>
      <c r="I46301"/>
      <c r="J46301"/>
      <c r="K46301"/>
      <c r="L46301" s="172"/>
    </row>
    <row r="46302" spans="7:12" x14ac:dyDescent="0.15">
      <c r="G46302"/>
      <c r="H46302"/>
      <c r="I46302"/>
      <c r="J46302"/>
      <c r="K46302"/>
      <c r="L46302" s="172"/>
    </row>
    <row r="46303" spans="7:12" x14ac:dyDescent="0.15">
      <c r="G46303"/>
      <c r="H46303"/>
      <c r="I46303"/>
      <c r="J46303"/>
      <c r="K46303"/>
      <c r="L46303" s="172"/>
    </row>
    <row r="46304" spans="7:12" x14ac:dyDescent="0.15">
      <c r="G46304"/>
      <c r="H46304"/>
      <c r="I46304"/>
      <c r="J46304"/>
      <c r="K46304"/>
      <c r="L46304" s="172"/>
    </row>
    <row r="46305" spans="7:12" x14ac:dyDescent="0.15">
      <c r="G46305"/>
      <c r="H46305"/>
      <c r="I46305"/>
      <c r="J46305"/>
      <c r="K46305"/>
      <c r="L46305" s="172"/>
    </row>
    <row r="46306" spans="7:12" x14ac:dyDescent="0.15">
      <c r="G46306"/>
      <c r="H46306"/>
      <c r="I46306"/>
      <c r="J46306"/>
      <c r="K46306"/>
      <c r="L46306" s="172"/>
    </row>
    <row r="46307" spans="7:12" x14ac:dyDescent="0.15">
      <c r="G46307"/>
      <c r="H46307"/>
      <c r="I46307"/>
      <c r="J46307"/>
      <c r="K46307"/>
      <c r="L46307" s="172"/>
    </row>
    <row r="46308" spans="7:12" x14ac:dyDescent="0.15">
      <c r="G46308"/>
      <c r="H46308"/>
      <c r="I46308"/>
      <c r="J46308"/>
      <c r="K46308"/>
      <c r="L46308" s="172"/>
    </row>
    <row r="46309" spans="7:12" x14ac:dyDescent="0.15">
      <c r="G46309"/>
      <c r="H46309"/>
      <c r="I46309"/>
      <c r="J46309"/>
      <c r="K46309"/>
      <c r="L46309" s="172"/>
    </row>
    <row r="46310" spans="7:12" x14ac:dyDescent="0.15">
      <c r="G46310"/>
      <c r="H46310"/>
      <c r="I46310"/>
      <c r="J46310"/>
      <c r="K46310"/>
      <c r="L46310" s="172"/>
    </row>
    <row r="46311" spans="7:12" x14ac:dyDescent="0.15">
      <c r="G46311"/>
      <c r="H46311"/>
      <c r="I46311"/>
      <c r="J46311"/>
      <c r="K46311"/>
      <c r="L46311" s="172"/>
    </row>
    <row r="46312" spans="7:12" x14ac:dyDescent="0.15">
      <c r="G46312"/>
      <c r="H46312"/>
      <c r="I46312"/>
      <c r="J46312"/>
      <c r="K46312"/>
      <c r="L46312" s="172"/>
    </row>
    <row r="46313" spans="7:12" x14ac:dyDescent="0.15">
      <c r="G46313"/>
      <c r="H46313"/>
      <c r="I46313"/>
      <c r="J46313"/>
      <c r="K46313"/>
      <c r="L46313" s="172"/>
    </row>
    <row r="46314" spans="7:12" x14ac:dyDescent="0.15">
      <c r="G46314"/>
      <c r="H46314"/>
      <c r="I46314"/>
      <c r="J46314"/>
      <c r="K46314"/>
      <c r="L46314" s="172"/>
    </row>
    <row r="46315" spans="7:12" x14ac:dyDescent="0.15">
      <c r="G46315"/>
      <c r="H46315"/>
      <c r="I46315"/>
      <c r="J46315"/>
      <c r="K46315"/>
      <c r="L46315" s="172"/>
    </row>
    <row r="46316" spans="7:12" x14ac:dyDescent="0.15">
      <c r="G46316"/>
      <c r="H46316"/>
      <c r="I46316"/>
      <c r="J46316"/>
      <c r="K46316"/>
      <c r="L46316" s="172"/>
    </row>
    <row r="46317" spans="7:12" x14ac:dyDescent="0.15">
      <c r="G46317"/>
      <c r="H46317"/>
      <c r="I46317"/>
      <c r="J46317"/>
      <c r="K46317"/>
      <c r="L46317" s="172"/>
    </row>
    <row r="46318" spans="7:12" x14ac:dyDescent="0.15">
      <c r="G46318"/>
      <c r="H46318"/>
      <c r="I46318"/>
      <c r="J46318"/>
      <c r="K46318"/>
      <c r="L46318" s="172"/>
    </row>
    <row r="46319" spans="7:12" x14ac:dyDescent="0.15">
      <c r="G46319"/>
      <c r="H46319"/>
      <c r="I46319"/>
      <c r="J46319"/>
      <c r="K46319"/>
      <c r="L46319" s="172"/>
    </row>
    <row r="46320" spans="7:12" x14ac:dyDescent="0.15">
      <c r="G46320"/>
      <c r="H46320"/>
      <c r="I46320"/>
      <c r="J46320"/>
      <c r="K46320"/>
      <c r="L46320" s="172"/>
    </row>
    <row r="46321" spans="7:12" x14ac:dyDescent="0.15">
      <c r="G46321"/>
      <c r="H46321"/>
      <c r="I46321"/>
      <c r="J46321"/>
      <c r="K46321"/>
      <c r="L46321" s="172"/>
    </row>
    <row r="46322" spans="7:12" x14ac:dyDescent="0.15">
      <c r="G46322"/>
      <c r="H46322"/>
      <c r="I46322"/>
      <c r="J46322"/>
      <c r="K46322"/>
      <c r="L46322" s="172"/>
    </row>
    <row r="46323" spans="7:12" x14ac:dyDescent="0.15">
      <c r="G46323"/>
      <c r="H46323"/>
      <c r="I46323"/>
      <c r="J46323"/>
      <c r="K46323"/>
      <c r="L46323" s="172"/>
    </row>
    <row r="46324" spans="7:12" x14ac:dyDescent="0.15">
      <c r="G46324"/>
      <c r="H46324"/>
      <c r="I46324"/>
      <c r="J46324"/>
      <c r="K46324"/>
      <c r="L46324" s="172"/>
    </row>
    <row r="46325" spans="7:12" x14ac:dyDescent="0.15">
      <c r="G46325"/>
      <c r="H46325"/>
      <c r="I46325"/>
      <c r="J46325"/>
      <c r="K46325"/>
      <c r="L46325" s="172"/>
    </row>
    <row r="46326" spans="7:12" x14ac:dyDescent="0.15">
      <c r="G46326"/>
      <c r="H46326"/>
      <c r="I46326"/>
      <c r="J46326"/>
      <c r="K46326"/>
      <c r="L46326" s="172"/>
    </row>
    <row r="46327" spans="7:12" x14ac:dyDescent="0.15">
      <c r="G46327"/>
      <c r="H46327"/>
      <c r="I46327"/>
      <c r="J46327"/>
      <c r="K46327"/>
      <c r="L46327" s="172"/>
    </row>
    <row r="46328" spans="7:12" x14ac:dyDescent="0.15">
      <c r="G46328"/>
      <c r="H46328"/>
      <c r="I46328"/>
      <c r="J46328"/>
      <c r="K46328"/>
      <c r="L46328" s="172"/>
    </row>
    <row r="46329" spans="7:12" x14ac:dyDescent="0.15">
      <c r="G46329"/>
      <c r="H46329"/>
      <c r="I46329"/>
      <c r="J46329"/>
      <c r="K46329"/>
      <c r="L46329" s="172"/>
    </row>
    <row r="46330" spans="7:12" x14ac:dyDescent="0.15">
      <c r="G46330"/>
      <c r="H46330"/>
      <c r="I46330"/>
      <c r="J46330"/>
      <c r="K46330"/>
      <c r="L46330" s="172"/>
    </row>
    <row r="46331" spans="7:12" x14ac:dyDescent="0.15">
      <c r="G46331"/>
      <c r="H46331"/>
      <c r="I46331"/>
      <c r="J46331"/>
      <c r="K46331"/>
      <c r="L46331" s="172"/>
    </row>
    <row r="46332" spans="7:12" x14ac:dyDescent="0.15">
      <c r="G46332"/>
      <c r="H46332"/>
      <c r="I46332"/>
      <c r="J46332"/>
      <c r="K46332"/>
      <c r="L46332" s="172"/>
    </row>
    <row r="46333" spans="7:12" x14ac:dyDescent="0.15">
      <c r="G46333"/>
      <c r="H46333"/>
      <c r="I46333"/>
      <c r="J46333"/>
      <c r="K46333"/>
      <c r="L46333" s="172"/>
    </row>
    <row r="46334" spans="7:12" x14ac:dyDescent="0.15">
      <c r="G46334"/>
      <c r="H46334"/>
      <c r="I46334"/>
      <c r="J46334"/>
      <c r="K46334"/>
      <c r="L46334" s="172"/>
    </row>
    <row r="46335" spans="7:12" x14ac:dyDescent="0.15">
      <c r="G46335"/>
      <c r="H46335"/>
      <c r="I46335"/>
      <c r="J46335"/>
      <c r="K46335"/>
      <c r="L46335" s="172"/>
    </row>
    <row r="46336" spans="7:12" x14ac:dyDescent="0.15">
      <c r="G46336"/>
      <c r="H46336"/>
      <c r="I46336"/>
      <c r="J46336"/>
      <c r="K46336"/>
      <c r="L46336" s="172"/>
    </row>
    <row r="46337" spans="7:12" x14ac:dyDescent="0.15">
      <c r="G46337"/>
      <c r="H46337"/>
      <c r="I46337"/>
      <c r="J46337"/>
      <c r="K46337"/>
      <c r="L46337" s="172"/>
    </row>
    <row r="46338" spans="7:12" x14ac:dyDescent="0.15">
      <c r="G46338"/>
      <c r="H46338"/>
      <c r="I46338"/>
      <c r="J46338"/>
      <c r="K46338"/>
      <c r="L46338" s="172"/>
    </row>
    <row r="46339" spans="7:12" x14ac:dyDescent="0.15">
      <c r="G46339"/>
      <c r="H46339"/>
      <c r="I46339"/>
      <c r="J46339"/>
      <c r="K46339"/>
      <c r="L46339" s="172"/>
    </row>
    <row r="46340" spans="7:12" x14ac:dyDescent="0.15">
      <c r="G46340"/>
      <c r="H46340"/>
      <c r="I46340"/>
      <c r="J46340"/>
      <c r="K46340"/>
      <c r="L46340" s="172"/>
    </row>
    <row r="46341" spans="7:12" x14ac:dyDescent="0.15">
      <c r="G46341"/>
      <c r="H46341"/>
      <c r="I46341"/>
      <c r="J46341"/>
      <c r="K46341"/>
      <c r="L46341" s="172"/>
    </row>
    <row r="46342" spans="7:12" x14ac:dyDescent="0.15">
      <c r="G46342"/>
      <c r="H46342"/>
      <c r="I46342"/>
      <c r="J46342"/>
      <c r="K46342"/>
      <c r="L46342" s="172"/>
    </row>
    <row r="46343" spans="7:12" x14ac:dyDescent="0.15">
      <c r="G46343"/>
      <c r="H46343"/>
      <c r="I46343"/>
      <c r="J46343"/>
      <c r="K46343"/>
      <c r="L46343" s="172"/>
    </row>
    <row r="46344" spans="7:12" x14ac:dyDescent="0.15">
      <c r="G46344"/>
      <c r="H46344"/>
      <c r="I46344"/>
      <c r="J46344"/>
      <c r="K46344"/>
      <c r="L46344" s="172"/>
    </row>
    <row r="46345" spans="7:12" x14ac:dyDescent="0.15">
      <c r="G46345"/>
      <c r="H46345"/>
      <c r="I46345"/>
      <c r="J46345"/>
      <c r="K46345"/>
      <c r="L46345" s="172"/>
    </row>
    <row r="46346" spans="7:12" x14ac:dyDescent="0.15">
      <c r="G46346"/>
      <c r="H46346"/>
      <c r="I46346"/>
      <c r="J46346"/>
      <c r="K46346"/>
      <c r="L46346" s="172"/>
    </row>
    <row r="46347" spans="7:12" x14ac:dyDescent="0.15">
      <c r="G46347"/>
      <c r="H46347"/>
      <c r="I46347"/>
      <c r="J46347"/>
      <c r="K46347"/>
      <c r="L46347" s="172"/>
    </row>
    <row r="46348" spans="7:12" x14ac:dyDescent="0.15">
      <c r="G46348"/>
      <c r="H46348"/>
      <c r="I46348"/>
      <c r="J46348"/>
      <c r="K46348"/>
      <c r="L46348" s="172"/>
    </row>
    <row r="46349" spans="7:12" x14ac:dyDescent="0.15">
      <c r="G46349"/>
      <c r="H46349"/>
      <c r="I46349"/>
      <c r="J46349"/>
      <c r="K46349"/>
      <c r="L46349" s="172"/>
    </row>
    <row r="46350" spans="7:12" x14ac:dyDescent="0.15">
      <c r="G46350"/>
      <c r="H46350"/>
      <c r="I46350"/>
      <c r="J46350"/>
      <c r="K46350"/>
      <c r="L46350" s="172"/>
    </row>
    <row r="46351" spans="7:12" x14ac:dyDescent="0.15">
      <c r="G46351"/>
      <c r="H46351"/>
      <c r="I46351"/>
      <c r="J46351"/>
      <c r="K46351"/>
      <c r="L46351" s="172"/>
    </row>
    <row r="46352" spans="7:12" x14ac:dyDescent="0.15">
      <c r="G46352"/>
      <c r="H46352"/>
      <c r="I46352"/>
      <c r="J46352"/>
      <c r="K46352"/>
      <c r="L46352" s="172"/>
    </row>
    <row r="46353" spans="7:12" x14ac:dyDescent="0.15">
      <c r="G46353"/>
      <c r="H46353"/>
      <c r="I46353"/>
      <c r="J46353"/>
      <c r="K46353"/>
      <c r="L46353" s="172"/>
    </row>
    <row r="46354" spans="7:12" x14ac:dyDescent="0.15">
      <c r="G46354"/>
      <c r="H46354"/>
      <c r="I46354"/>
      <c r="J46354"/>
      <c r="K46354"/>
      <c r="L46354" s="172"/>
    </row>
    <row r="46355" spans="7:12" x14ac:dyDescent="0.15">
      <c r="G46355"/>
      <c r="H46355"/>
      <c r="I46355"/>
      <c r="J46355"/>
      <c r="K46355"/>
      <c r="L46355" s="172"/>
    </row>
    <row r="46356" spans="7:12" x14ac:dyDescent="0.15">
      <c r="G46356"/>
      <c r="H46356"/>
      <c r="I46356"/>
      <c r="J46356"/>
      <c r="K46356"/>
      <c r="L46356" s="172"/>
    </row>
    <row r="46357" spans="7:12" x14ac:dyDescent="0.15">
      <c r="G46357"/>
      <c r="H46357"/>
      <c r="I46357"/>
      <c r="J46357"/>
      <c r="K46357"/>
      <c r="L46357" s="172"/>
    </row>
    <row r="46358" spans="7:12" x14ac:dyDescent="0.15">
      <c r="G46358"/>
      <c r="H46358"/>
      <c r="I46358"/>
      <c r="J46358"/>
      <c r="K46358"/>
      <c r="L46358" s="172"/>
    </row>
    <row r="46359" spans="7:12" x14ac:dyDescent="0.15">
      <c r="G46359"/>
      <c r="H46359"/>
      <c r="I46359"/>
      <c r="J46359"/>
      <c r="K46359"/>
      <c r="L46359" s="172"/>
    </row>
    <row r="46360" spans="7:12" x14ac:dyDescent="0.15">
      <c r="G46360"/>
      <c r="H46360"/>
      <c r="I46360"/>
      <c r="J46360"/>
      <c r="K46360"/>
      <c r="L46360" s="172"/>
    </row>
    <row r="46361" spans="7:12" x14ac:dyDescent="0.15">
      <c r="G46361"/>
      <c r="H46361"/>
      <c r="I46361"/>
      <c r="J46361"/>
      <c r="K46361"/>
      <c r="L46361" s="172"/>
    </row>
    <row r="46362" spans="7:12" x14ac:dyDescent="0.15">
      <c r="G46362"/>
      <c r="H46362"/>
      <c r="I46362"/>
      <c r="J46362"/>
      <c r="K46362"/>
      <c r="L46362" s="172"/>
    </row>
    <row r="46363" spans="7:12" x14ac:dyDescent="0.15">
      <c r="G46363"/>
      <c r="H46363"/>
      <c r="I46363"/>
      <c r="J46363"/>
      <c r="K46363"/>
      <c r="L46363" s="172"/>
    </row>
    <row r="46364" spans="7:12" x14ac:dyDescent="0.15">
      <c r="G46364"/>
      <c r="H46364"/>
      <c r="I46364"/>
      <c r="J46364"/>
      <c r="K46364"/>
      <c r="L46364" s="172"/>
    </row>
    <row r="46365" spans="7:12" x14ac:dyDescent="0.15">
      <c r="G46365"/>
      <c r="H46365"/>
      <c r="I46365"/>
      <c r="J46365"/>
      <c r="K46365"/>
      <c r="L46365" s="172"/>
    </row>
    <row r="46366" spans="7:12" x14ac:dyDescent="0.15">
      <c r="G46366"/>
      <c r="H46366"/>
      <c r="I46366"/>
      <c r="J46366"/>
      <c r="K46366"/>
      <c r="L46366" s="172"/>
    </row>
    <row r="46367" spans="7:12" x14ac:dyDescent="0.15">
      <c r="G46367"/>
      <c r="H46367"/>
      <c r="I46367"/>
      <c r="J46367"/>
      <c r="K46367"/>
      <c r="L46367" s="172"/>
    </row>
    <row r="46368" spans="7:12" x14ac:dyDescent="0.15">
      <c r="G46368"/>
      <c r="H46368"/>
      <c r="I46368"/>
      <c r="J46368"/>
      <c r="K46368"/>
      <c r="L46368" s="172"/>
    </row>
    <row r="46369" spans="7:12" x14ac:dyDescent="0.15">
      <c r="G46369"/>
      <c r="H46369"/>
      <c r="I46369"/>
      <c r="J46369"/>
      <c r="K46369"/>
      <c r="L46369" s="172"/>
    </row>
    <row r="46370" spans="7:12" x14ac:dyDescent="0.15">
      <c r="G46370"/>
      <c r="H46370"/>
      <c r="I46370"/>
      <c r="J46370"/>
      <c r="K46370"/>
      <c r="L46370" s="172"/>
    </row>
    <row r="46371" spans="7:12" x14ac:dyDescent="0.15">
      <c r="G46371"/>
      <c r="H46371"/>
      <c r="I46371"/>
      <c r="J46371"/>
      <c r="K46371"/>
      <c r="L46371" s="172"/>
    </row>
    <row r="46372" spans="7:12" x14ac:dyDescent="0.15">
      <c r="G46372"/>
      <c r="H46372"/>
      <c r="I46372"/>
      <c r="J46372"/>
      <c r="K46372"/>
      <c r="L46372" s="172"/>
    </row>
    <row r="46373" spans="7:12" x14ac:dyDescent="0.15">
      <c r="G46373"/>
      <c r="H46373"/>
      <c r="I46373"/>
      <c r="J46373"/>
      <c r="K46373"/>
      <c r="L46373" s="172"/>
    </row>
    <row r="46374" spans="7:12" x14ac:dyDescent="0.15">
      <c r="G46374"/>
      <c r="H46374"/>
      <c r="I46374"/>
      <c r="J46374"/>
      <c r="K46374"/>
      <c r="L46374" s="172"/>
    </row>
    <row r="46375" spans="7:12" x14ac:dyDescent="0.15">
      <c r="G46375"/>
      <c r="H46375"/>
      <c r="I46375"/>
      <c r="J46375"/>
      <c r="K46375"/>
      <c r="L46375" s="172"/>
    </row>
    <row r="46376" spans="7:12" x14ac:dyDescent="0.15">
      <c r="G46376"/>
      <c r="H46376"/>
      <c r="I46376"/>
      <c r="J46376"/>
      <c r="K46376"/>
      <c r="L46376" s="172"/>
    </row>
    <row r="46377" spans="7:12" x14ac:dyDescent="0.15">
      <c r="G46377"/>
      <c r="H46377"/>
      <c r="I46377"/>
      <c r="J46377"/>
      <c r="K46377"/>
      <c r="L46377" s="172"/>
    </row>
    <row r="46378" spans="7:12" x14ac:dyDescent="0.15">
      <c r="G46378"/>
      <c r="H46378"/>
      <c r="I46378"/>
      <c r="J46378"/>
      <c r="K46378"/>
      <c r="L46378" s="172"/>
    </row>
    <row r="46379" spans="7:12" x14ac:dyDescent="0.15">
      <c r="G46379"/>
      <c r="H46379"/>
      <c r="I46379"/>
      <c r="J46379"/>
      <c r="K46379"/>
      <c r="L46379" s="172"/>
    </row>
    <row r="46380" spans="7:12" x14ac:dyDescent="0.15">
      <c r="G46380"/>
      <c r="H46380"/>
      <c r="I46380"/>
      <c r="J46380"/>
      <c r="K46380"/>
      <c r="L46380" s="172"/>
    </row>
    <row r="46381" spans="7:12" x14ac:dyDescent="0.15">
      <c r="G46381"/>
      <c r="H46381"/>
      <c r="I46381"/>
      <c r="J46381"/>
      <c r="K46381"/>
      <c r="L46381" s="172"/>
    </row>
    <row r="46382" spans="7:12" x14ac:dyDescent="0.15">
      <c r="G46382"/>
      <c r="H46382"/>
      <c r="I46382"/>
      <c r="J46382"/>
      <c r="K46382"/>
      <c r="L46382" s="172"/>
    </row>
    <row r="46383" spans="7:12" x14ac:dyDescent="0.15">
      <c r="G46383"/>
      <c r="H46383"/>
      <c r="I46383"/>
      <c r="J46383"/>
      <c r="K46383"/>
      <c r="L46383" s="172"/>
    </row>
    <row r="46384" spans="7:12" x14ac:dyDescent="0.15">
      <c r="G46384"/>
      <c r="H46384"/>
      <c r="I46384"/>
      <c r="J46384"/>
      <c r="K46384"/>
      <c r="L46384" s="172"/>
    </row>
    <row r="46385" spans="7:12" x14ac:dyDescent="0.15">
      <c r="G46385"/>
      <c r="H46385"/>
      <c r="I46385"/>
      <c r="J46385"/>
      <c r="K46385"/>
      <c r="L46385" s="172"/>
    </row>
    <row r="46386" spans="7:12" x14ac:dyDescent="0.15">
      <c r="G46386"/>
      <c r="H46386"/>
      <c r="I46386"/>
      <c r="J46386"/>
      <c r="K46386"/>
      <c r="L46386" s="172"/>
    </row>
    <row r="46387" spans="7:12" x14ac:dyDescent="0.15">
      <c r="G46387"/>
      <c r="H46387"/>
      <c r="I46387"/>
      <c r="J46387"/>
      <c r="K46387"/>
      <c r="L46387" s="172"/>
    </row>
    <row r="46388" spans="7:12" x14ac:dyDescent="0.15">
      <c r="G46388"/>
      <c r="H46388"/>
      <c r="I46388"/>
      <c r="J46388"/>
      <c r="K46388"/>
      <c r="L46388" s="172"/>
    </row>
    <row r="46389" spans="7:12" x14ac:dyDescent="0.15">
      <c r="G46389"/>
      <c r="H46389"/>
      <c r="I46389"/>
      <c r="J46389"/>
      <c r="K46389"/>
      <c r="L46389" s="172"/>
    </row>
    <row r="46390" spans="7:12" x14ac:dyDescent="0.15">
      <c r="G46390"/>
      <c r="H46390"/>
      <c r="I46390"/>
      <c r="J46390"/>
      <c r="K46390"/>
      <c r="L46390" s="172"/>
    </row>
    <row r="46391" spans="7:12" x14ac:dyDescent="0.15">
      <c r="G46391"/>
      <c r="H46391"/>
      <c r="I46391"/>
      <c r="J46391"/>
      <c r="K46391"/>
      <c r="L46391" s="172"/>
    </row>
    <row r="46392" spans="7:12" x14ac:dyDescent="0.15">
      <c r="G46392"/>
      <c r="H46392"/>
      <c r="I46392"/>
      <c r="J46392"/>
      <c r="K46392"/>
      <c r="L46392" s="172"/>
    </row>
    <row r="46393" spans="7:12" x14ac:dyDescent="0.15">
      <c r="G46393"/>
      <c r="H46393"/>
      <c r="I46393"/>
      <c r="J46393"/>
      <c r="K46393"/>
      <c r="L46393" s="172"/>
    </row>
    <row r="46394" spans="7:12" x14ac:dyDescent="0.15">
      <c r="G46394"/>
      <c r="H46394"/>
      <c r="I46394"/>
      <c r="J46394"/>
      <c r="K46394"/>
      <c r="L46394" s="172"/>
    </row>
    <row r="46395" spans="7:12" x14ac:dyDescent="0.15">
      <c r="G46395"/>
      <c r="H46395"/>
      <c r="I46395"/>
      <c r="J46395"/>
      <c r="K46395"/>
      <c r="L46395" s="172"/>
    </row>
    <row r="46396" spans="7:12" x14ac:dyDescent="0.15">
      <c r="G46396"/>
      <c r="H46396"/>
      <c r="I46396"/>
      <c r="J46396"/>
      <c r="K46396"/>
      <c r="L46396" s="172"/>
    </row>
    <row r="46397" spans="7:12" x14ac:dyDescent="0.15">
      <c r="G46397"/>
      <c r="H46397"/>
      <c r="I46397"/>
      <c r="J46397"/>
      <c r="K46397"/>
      <c r="L46397" s="172"/>
    </row>
    <row r="46398" spans="7:12" x14ac:dyDescent="0.15">
      <c r="G46398"/>
      <c r="H46398"/>
      <c r="I46398"/>
      <c r="J46398"/>
      <c r="K46398"/>
      <c r="L46398" s="172"/>
    </row>
    <row r="46399" spans="7:12" x14ac:dyDescent="0.15">
      <c r="G46399"/>
      <c r="H46399"/>
      <c r="I46399"/>
      <c r="J46399"/>
      <c r="K46399"/>
      <c r="L46399" s="172"/>
    </row>
    <row r="46400" spans="7:12" x14ac:dyDescent="0.15">
      <c r="G46400"/>
      <c r="H46400"/>
      <c r="I46400"/>
      <c r="J46400"/>
      <c r="K46400"/>
      <c r="L46400" s="172"/>
    </row>
    <row r="46401" spans="7:12" x14ac:dyDescent="0.15">
      <c r="G46401"/>
      <c r="H46401"/>
      <c r="I46401"/>
      <c r="J46401"/>
      <c r="K46401"/>
      <c r="L46401" s="172"/>
    </row>
    <row r="46402" spans="7:12" x14ac:dyDescent="0.15">
      <c r="G46402"/>
      <c r="H46402"/>
      <c r="I46402"/>
      <c r="J46402"/>
      <c r="K46402"/>
      <c r="L46402" s="172"/>
    </row>
    <row r="46403" spans="7:12" x14ac:dyDescent="0.15">
      <c r="G46403"/>
      <c r="H46403"/>
      <c r="I46403"/>
      <c r="J46403"/>
      <c r="K46403"/>
      <c r="L46403" s="172"/>
    </row>
    <row r="46404" spans="7:12" x14ac:dyDescent="0.15">
      <c r="G46404"/>
      <c r="H46404"/>
      <c r="I46404"/>
      <c r="J46404"/>
      <c r="K46404"/>
      <c r="L46404" s="172"/>
    </row>
    <row r="46405" spans="7:12" x14ac:dyDescent="0.15">
      <c r="G46405"/>
      <c r="H46405"/>
      <c r="I46405"/>
      <c r="J46405"/>
      <c r="K46405"/>
      <c r="L46405" s="172"/>
    </row>
    <row r="46406" spans="7:12" x14ac:dyDescent="0.15">
      <c r="G46406"/>
      <c r="H46406"/>
      <c r="I46406"/>
      <c r="J46406"/>
      <c r="K46406"/>
      <c r="L46406" s="172"/>
    </row>
    <row r="46407" spans="7:12" x14ac:dyDescent="0.15">
      <c r="G46407"/>
      <c r="H46407"/>
      <c r="I46407"/>
      <c r="J46407"/>
      <c r="K46407"/>
      <c r="L46407" s="172"/>
    </row>
    <row r="46408" spans="7:12" x14ac:dyDescent="0.15">
      <c r="G46408"/>
      <c r="H46408"/>
      <c r="I46408"/>
      <c r="J46408"/>
      <c r="K46408"/>
      <c r="L46408" s="172"/>
    </row>
    <row r="46409" spans="7:12" x14ac:dyDescent="0.15">
      <c r="G46409"/>
      <c r="H46409"/>
      <c r="I46409"/>
      <c r="J46409"/>
      <c r="K46409"/>
      <c r="L46409" s="172"/>
    </row>
    <row r="46410" spans="7:12" x14ac:dyDescent="0.15">
      <c r="G46410"/>
      <c r="H46410"/>
      <c r="I46410"/>
      <c r="J46410"/>
      <c r="K46410"/>
      <c r="L46410" s="172"/>
    </row>
    <row r="46411" spans="7:12" x14ac:dyDescent="0.15">
      <c r="G46411"/>
      <c r="H46411"/>
      <c r="I46411"/>
      <c r="J46411"/>
      <c r="K46411"/>
      <c r="L46411" s="172"/>
    </row>
    <row r="46412" spans="7:12" x14ac:dyDescent="0.15">
      <c r="G46412"/>
      <c r="H46412"/>
      <c r="I46412"/>
      <c r="J46412"/>
      <c r="K46412"/>
      <c r="L46412" s="172"/>
    </row>
    <row r="46413" spans="7:12" x14ac:dyDescent="0.15">
      <c r="G46413"/>
      <c r="H46413"/>
      <c r="I46413"/>
      <c r="J46413"/>
      <c r="K46413"/>
      <c r="L46413" s="172"/>
    </row>
    <row r="46414" spans="7:12" x14ac:dyDescent="0.15">
      <c r="G46414"/>
      <c r="H46414"/>
      <c r="I46414"/>
      <c r="J46414"/>
      <c r="K46414"/>
      <c r="L46414" s="172"/>
    </row>
    <row r="46415" spans="7:12" x14ac:dyDescent="0.15">
      <c r="G46415"/>
      <c r="H46415"/>
      <c r="I46415"/>
      <c r="J46415"/>
      <c r="K46415"/>
      <c r="L46415" s="172"/>
    </row>
    <row r="46416" spans="7:12" x14ac:dyDescent="0.15">
      <c r="G46416"/>
      <c r="H46416"/>
      <c r="I46416"/>
      <c r="J46416"/>
      <c r="K46416"/>
      <c r="L46416" s="172"/>
    </row>
    <row r="46417" spans="7:12" x14ac:dyDescent="0.15">
      <c r="G46417"/>
      <c r="H46417"/>
      <c r="I46417"/>
      <c r="J46417"/>
      <c r="K46417"/>
      <c r="L46417" s="172"/>
    </row>
    <row r="46418" spans="7:12" x14ac:dyDescent="0.15">
      <c r="G46418"/>
      <c r="H46418"/>
      <c r="I46418"/>
      <c r="J46418"/>
      <c r="K46418"/>
      <c r="L46418" s="172"/>
    </row>
    <row r="46419" spans="7:12" x14ac:dyDescent="0.15">
      <c r="G46419"/>
      <c r="H46419"/>
      <c r="I46419"/>
      <c r="J46419"/>
      <c r="K46419"/>
      <c r="L46419" s="172"/>
    </row>
    <row r="46420" spans="7:12" x14ac:dyDescent="0.15">
      <c r="G46420"/>
      <c r="H46420"/>
      <c r="I46420"/>
      <c r="J46420"/>
      <c r="K46420"/>
      <c r="L46420" s="172"/>
    </row>
    <row r="46421" spans="7:12" x14ac:dyDescent="0.15">
      <c r="G46421"/>
      <c r="H46421"/>
      <c r="I46421"/>
      <c r="J46421"/>
      <c r="K46421"/>
      <c r="L46421" s="172"/>
    </row>
    <row r="46422" spans="7:12" x14ac:dyDescent="0.15">
      <c r="G46422"/>
      <c r="H46422"/>
      <c r="I46422"/>
      <c r="J46422"/>
      <c r="K46422"/>
      <c r="L46422" s="172"/>
    </row>
    <row r="46423" spans="7:12" x14ac:dyDescent="0.15">
      <c r="G46423"/>
      <c r="H46423"/>
      <c r="I46423"/>
      <c r="J46423"/>
      <c r="K46423"/>
      <c r="L46423" s="172"/>
    </row>
    <row r="46424" spans="7:12" x14ac:dyDescent="0.15">
      <c r="G46424"/>
      <c r="H46424"/>
      <c r="I46424"/>
      <c r="J46424"/>
      <c r="K46424"/>
      <c r="L46424" s="172"/>
    </row>
    <row r="46425" spans="7:12" x14ac:dyDescent="0.15">
      <c r="G46425"/>
      <c r="H46425"/>
      <c r="I46425"/>
      <c r="J46425"/>
      <c r="K46425"/>
      <c r="L46425" s="172"/>
    </row>
    <row r="46426" spans="7:12" x14ac:dyDescent="0.15">
      <c r="G46426"/>
      <c r="H46426"/>
      <c r="I46426"/>
      <c r="J46426"/>
      <c r="K46426"/>
      <c r="L46426" s="172"/>
    </row>
    <row r="46427" spans="7:12" x14ac:dyDescent="0.15">
      <c r="G46427"/>
      <c r="H46427"/>
      <c r="I46427"/>
      <c r="J46427"/>
      <c r="K46427"/>
      <c r="L46427" s="172"/>
    </row>
    <row r="46428" spans="7:12" x14ac:dyDescent="0.15">
      <c r="G46428"/>
      <c r="H46428"/>
      <c r="I46428"/>
      <c r="J46428"/>
      <c r="K46428"/>
      <c r="L46428" s="172"/>
    </row>
    <row r="46429" spans="7:12" x14ac:dyDescent="0.15">
      <c r="G46429"/>
      <c r="H46429"/>
      <c r="I46429"/>
      <c r="J46429"/>
      <c r="K46429"/>
      <c r="L46429" s="172"/>
    </row>
    <row r="46430" spans="7:12" x14ac:dyDescent="0.15">
      <c r="G46430"/>
      <c r="H46430"/>
      <c r="I46430"/>
      <c r="J46430"/>
      <c r="K46430"/>
      <c r="L46430" s="172"/>
    </row>
    <row r="46431" spans="7:12" x14ac:dyDescent="0.15">
      <c r="G46431"/>
      <c r="H46431"/>
      <c r="I46431"/>
      <c r="J46431"/>
      <c r="K46431"/>
      <c r="L46431" s="172"/>
    </row>
    <row r="46432" spans="7:12" x14ac:dyDescent="0.15">
      <c r="G46432"/>
      <c r="H46432"/>
      <c r="I46432"/>
      <c r="J46432"/>
      <c r="K46432"/>
      <c r="L46432" s="172"/>
    </row>
    <row r="46433" spans="7:12" x14ac:dyDescent="0.15">
      <c r="G46433"/>
      <c r="H46433"/>
      <c r="I46433"/>
      <c r="J46433"/>
      <c r="K46433"/>
      <c r="L46433" s="172"/>
    </row>
    <row r="46434" spans="7:12" x14ac:dyDescent="0.15">
      <c r="G46434"/>
      <c r="H46434"/>
      <c r="I46434"/>
      <c r="J46434"/>
      <c r="K46434"/>
      <c r="L46434" s="172"/>
    </row>
    <row r="46435" spans="7:12" x14ac:dyDescent="0.15">
      <c r="G46435"/>
      <c r="H46435"/>
      <c r="I46435"/>
      <c r="J46435"/>
      <c r="K46435"/>
      <c r="L46435" s="172"/>
    </row>
    <row r="46436" spans="7:12" x14ac:dyDescent="0.15">
      <c r="G46436"/>
      <c r="H46436"/>
      <c r="I46436"/>
      <c r="J46436"/>
      <c r="K46436"/>
      <c r="L46436" s="172"/>
    </row>
    <row r="46437" spans="7:12" x14ac:dyDescent="0.15">
      <c r="G46437"/>
      <c r="H46437"/>
      <c r="I46437"/>
      <c r="J46437"/>
      <c r="K46437"/>
      <c r="L46437" s="172"/>
    </row>
    <row r="46438" spans="7:12" x14ac:dyDescent="0.15">
      <c r="G46438"/>
      <c r="H46438"/>
      <c r="I46438"/>
      <c r="J46438"/>
      <c r="K46438"/>
      <c r="L46438" s="172"/>
    </row>
    <row r="46439" spans="7:12" x14ac:dyDescent="0.15">
      <c r="G46439"/>
      <c r="H46439"/>
      <c r="I46439"/>
      <c r="J46439"/>
      <c r="K46439"/>
      <c r="L46439" s="172"/>
    </row>
    <row r="46440" spans="7:12" x14ac:dyDescent="0.15">
      <c r="G46440"/>
      <c r="H46440"/>
      <c r="I46440"/>
      <c r="J46440"/>
      <c r="K46440"/>
      <c r="L46440" s="172"/>
    </row>
    <row r="46441" spans="7:12" x14ac:dyDescent="0.15">
      <c r="G46441"/>
      <c r="H46441"/>
      <c r="I46441"/>
      <c r="J46441"/>
      <c r="K46441"/>
      <c r="L46441" s="172"/>
    </row>
    <row r="46442" spans="7:12" x14ac:dyDescent="0.15">
      <c r="G46442"/>
      <c r="H46442"/>
      <c r="I46442"/>
      <c r="J46442"/>
      <c r="K46442"/>
      <c r="L46442" s="172"/>
    </row>
    <row r="46443" spans="7:12" x14ac:dyDescent="0.15">
      <c r="G46443"/>
      <c r="H46443"/>
      <c r="I46443"/>
      <c r="J46443"/>
      <c r="K46443"/>
      <c r="L46443" s="172"/>
    </row>
    <row r="46444" spans="7:12" x14ac:dyDescent="0.15">
      <c r="G46444"/>
      <c r="H46444"/>
      <c r="I46444"/>
      <c r="J46444"/>
      <c r="K46444"/>
      <c r="L46444" s="172"/>
    </row>
    <row r="46445" spans="7:12" x14ac:dyDescent="0.15">
      <c r="G46445"/>
      <c r="H46445"/>
      <c r="I46445"/>
      <c r="J46445"/>
      <c r="K46445"/>
      <c r="L46445" s="172"/>
    </row>
    <row r="46446" spans="7:12" x14ac:dyDescent="0.15">
      <c r="G46446"/>
      <c r="H46446"/>
      <c r="I46446"/>
      <c r="J46446"/>
      <c r="K46446"/>
      <c r="L46446" s="172"/>
    </row>
    <row r="46447" spans="7:12" x14ac:dyDescent="0.15">
      <c r="G46447"/>
      <c r="H46447"/>
      <c r="I46447"/>
      <c r="J46447"/>
      <c r="K46447"/>
      <c r="L46447" s="172"/>
    </row>
    <row r="46448" spans="7:12" x14ac:dyDescent="0.15">
      <c r="G46448"/>
      <c r="H46448"/>
      <c r="I46448"/>
      <c r="J46448"/>
      <c r="K46448"/>
      <c r="L46448" s="172"/>
    </row>
    <row r="46449" spans="7:12" x14ac:dyDescent="0.15">
      <c r="G46449"/>
      <c r="H46449"/>
      <c r="I46449"/>
      <c r="J46449"/>
      <c r="K46449"/>
      <c r="L46449" s="172"/>
    </row>
    <row r="46450" spans="7:12" x14ac:dyDescent="0.15">
      <c r="G46450"/>
      <c r="H46450"/>
      <c r="I46450"/>
      <c r="J46450"/>
      <c r="K46450"/>
      <c r="L46450" s="172"/>
    </row>
    <row r="46451" spans="7:12" x14ac:dyDescent="0.15">
      <c r="G46451"/>
      <c r="H46451"/>
      <c r="I46451"/>
      <c r="J46451"/>
      <c r="K46451"/>
      <c r="L46451" s="172"/>
    </row>
    <row r="46452" spans="7:12" x14ac:dyDescent="0.15">
      <c r="G46452"/>
      <c r="H46452"/>
      <c r="I46452"/>
      <c r="J46452"/>
      <c r="K46452"/>
      <c r="L46452" s="172"/>
    </row>
    <row r="46453" spans="7:12" x14ac:dyDescent="0.15">
      <c r="G46453"/>
      <c r="H46453"/>
      <c r="I46453"/>
      <c r="J46453"/>
      <c r="K46453"/>
      <c r="L46453" s="172"/>
    </row>
    <row r="46454" spans="7:12" x14ac:dyDescent="0.15">
      <c r="G46454"/>
      <c r="H46454"/>
      <c r="I46454"/>
      <c r="J46454"/>
      <c r="K46454"/>
      <c r="L46454" s="172"/>
    </row>
    <row r="46455" spans="7:12" x14ac:dyDescent="0.15">
      <c r="G46455"/>
      <c r="H46455"/>
      <c r="I46455"/>
      <c r="J46455"/>
      <c r="K46455"/>
      <c r="L46455" s="172"/>
    </row>
    <row r="46456" spans="7:12" x14ac:dyDescent="0.15">
      <c r="G46456"/>
      <c r="H46456"/>
      <c r="I46456"/>
      <c r="J46456"/>
      <c r="K46456"/>
      <c r="L46456" s="172"/>
    </row>
    <row r="46457" spans="7:12" x14ac:dyDescent="0.15">
      <c r="G46457"/>
      <c r="H46457"/>
      <c r="I46457"/>
      <c r="J46457"/>
      <c r="K46457"/>
      <c r="L46457" s="172"/>
    </row>
    <row r="46458" spans="7:12" x14ac:dyDescent="0.15">
      <c r="G46458"/>
      <c r="H46458"/>
      <c r="I46458"/>
      <c r="J46458"/>
      <c r="K46458"/>
      <c r="L46458" s="172"/>
    </row>
    <row r="46459" spans="7:12" x14ac:dyDescent="0.15">
      <c r="G46459"/>
      <c r="H46459"/>
      <c r="I46459"/>
      <c r="J46459"/>
      <c r="K46459"/>
      <c r="L46459" s="172"/>
    </row>
    <row r="46460" spans="7:12" x14ac:dyDescent="0.15">
      <c r="G46460"/>
      <c r="H46460"/>
      <c r="I46460"/>
      <c r="J46460"/>
      <c r="K46460"/>
      <c r="L46460" s="172"/>
    </row>
    <row r="46461" spans="7:12" x14ac:dyDescent="0.15">
      <c r="G46461"/>
      <c r="H46461"/>
      <c r="I46461"/>
      <c r="J46461"/>
      <c r="K46461"/>
      <c r="L46461" s="172"/>
    </row>
    <row r="46462" spans="7:12" x14ac:dyDescent="0.15">
      <c r="G46462"/>
      <c r="H46462"/>
      <c r="I46462"/>
      <c r="J46462"/>
      <c r="K46462"/>
      <c r="L46462" s="172"/>
    </row>
    <row r="46463" spans="7:12" x14ac:dyDescent="0.15">
      <c r="G46463"/>
      <c r="H46463"/>
      <c r="I46463"/>
      <c r="J46463"/>
      <c r="K46463"/>
      <c r="L46463" s="172"/>
    </row>
    <row r="46464" spans="7:12" x14ac:dyDescent="0.15">
      <c r="G46464"/>
      <c r="H46464"/>
      <c r="I46464"/>
      <c r="J46464"/>
      <c r="K46464"/>
      <c r="L46464" s="172"/>
    </row>
    <row r="46465" spans="7:12" x14ac:dyDescent="0.15">
      <c r="G46465"/>
      <c r="H46465"/>
      <c r="I46465"/>
      <c r="J46465"/>
      <c r="K46465"/>
      <c r="L46465" s="172"/>
    </row>
    <row r="46466" spans="7:12" x14ac:dyDescent="0.15">
      <c r="G46466"/>
      <c r="H46466"/>
      <c r="I46466"/>
      <c r="J46466"/>
      <c r="K46466"/>
      <c r="L46466" s="172"/>
    </row>
    <row r="46467" spans="7:12" x14ac:dyDescent="0.15">
      <c r="G46467"/>
      <c r="H46467"/>
      <c r="I46467"/>
      <c r="J46467"/>
      <c r="K46467"/>
      <c r="L46467" s="172"/>
    </row>
    <row r="46468" spans="7:12" x14ac:dyDescent="0.15">
      <c r="G46468"/>
      <c r="H46468"/>
      <c r="I46468"/>
      <c r="J46468"/>
      <c r="K46468"/>
      <c r="L46468" s="172"/>
    </row>
    <row r="46469" spans="7:12" x14ac:dyDescent="0.15">
      <c r="G46469"/>
      <c r="H46469"/>
      <c r="I46469"/>
      <c r="J46469"/>
      <c r="K46469"/>
      <c r="L46469" s="172"/>
    </row>
    <row r="46470" spans="7:12" x14ac:dyDescent="0.15">
      <c r="G46470"/>
      <c r="H46470"/>
      <c r="I46470"/>
      <c r="J46470"/>
      <c r="K46470"/>
      <c r="L46470" s="172"/>
    </row>
    <row r="46471" spans="7:12" x14ac:dyDescent="0.15">
      <c r="G46471"/>
      <c r="H46471"/>
      <c r="I46471"/>
      <c r="J46471"/>
      <c r="K46471"/>
      <c r="L46471" s="172"/>
    </row>
    <row r="46472" spans="7:12" x14ac:dyDescent="0.15">
      <c r="G46472"/>
      <c r="H46472"/>
      <c r="I46472"/>
      <c r="J46472"/>
      <c r="K46472"/>
      <c r="L46472" s="172"/>
    </row>
    <row r="46473" spans="7:12" x14ac:dyDescent="0.15">
      <c r="G46473"/>
      <c r="H46473"/>
      <c r="I46473"/>
      <c r="J46473"/>
      <c r="K46473"/>
      <c r="L46473" s="172"/>
    </row>
    <row r="46474" spans="7:12" x14ac:dyDescent="0.15">
      <c r="G46474"/>
      <c r="H46474"/>
      <c r="I46474"/>
      <c r="J46474"/>
      <c r="K46474"/>
      <c r="L46474" s="172"/>
    </row>
    <row r="46475" spans="7:12" x14ac:dyDescent="0.15">
      <c r="G46475"/>
      <c r="H46475"/>
      <c r="I46475"/>
      <c r="J46475"/>
      <c r="K46475"/>
      <c r="L46475" s="172"/>
    </row>
    <row r="46476" spans="7:12" x14ac:dyDescent="0.15">
      <c r="G46476"/>
      <c r="H46476"/>
      <c r="I46476"/>
      <c r="J46476"/>
      <c r="K46476"/>
      <c r="L46476" s="172"/>
    </row>
    <row r="46477" spans="7:12" x14ac:dyDescent="0.15">
      <c r="G46477"/>
      <c r="H46477"/>
      <c r="I46477"/>
      <c r="J46477"/>
      <c r="K46477"/>
      <c r="L46477" s="172"/>
    </row>
    <row r="46478" spans="7:12" x14ac:dyDescent="0.15">
      <c r="G46478"/>
      <c r="H46478"/>
      <c r="I46478"/>
      <c r="J46478"/>
      <c r="K46478"/>
      <c r="L46478" s="172"/>
    </row>
    <row r="46479" spans="7:12" x14ac:dyDescent="0.15">
      <c r="G46479"/>
      <c r="H46479"/>
      <c r="I46479"/>
      <c r="J46479"/>
      <c r="K46479"/>
      <c r="L46479" s="172"/>
    </row>
    <row r="46480" spans="7:12" x14ac:dyDescent="0.15">
      <c r="G46480"/>
      <c r="H46480"/>
      <c r="I46480"/>
      <c r="J46480"/>
      <c r="K46480"/>
      <c r="L46480" s="172"/>
    </row>
    <row r="46481" spans="7:12" x14ac:dyDescent="0.15">
      <c r="G46481"/>
      <c r="H46481"/>
      <c r="I46481"/>
      <c r="J46481"/>
      <c r="K46481"/>
      <c r="L46481" s="172"/>
    </row>
    <row r="46482" spans="7:12" x14ac:dyDescent="0.15">
      <c r="G46482"/>
      <c r="H46482"/>
      <c r="I46482"/>
      <c r="J46482"/>
      <c r="K46482"/>
      <c r="L46482" s="172"/>
    </row>
    <row r="46483" spans="7:12" x14ac:dyDescent="0.15">
      <c r="G46483"/>
      <c r="H46483"/>
      <c r="I46483"/>
      <c r="J46483"/>
      <c r="K46483"/>
      <c r="L46483" s="172"/>
    </row>
    <row r="46484" spans="7:12" x14ac:dyDescent="0.15">
      <c r="G46484"/>
      <c r="H46484"/>
      <c r="I46484"/>
      <c r="J46484"/>
      <c r="K46484"/>
      <c r="L46484" s="172"/>
    </row>
    <row r="46485" spans="7:12" x14ac:dyDescent="0.15">
      <c r="G46485"/>
      <c r="H46485"/>
      <c r="I46485"/>
      <c r="J46485"/>
      <c r="K46485"/>
      <c r="L46485" s="172"/>
    </row>
    <row r="46486" spans="7:12" x14ac:dyDescent="0.15">
      <c r="G46486"/>
      <c r="H46486"/>
      <c r="I46486"/>
      <c r="J46486"/>
      <c r="K46486"/>
      <c r="L46486" s="172"/>
    </row>
    <row r="46487" spans="7:12" x14ac:dyDescent="0.15">
      <c r="G46487"/>
      <c r="H46487"/>
      <c r="I46487"/>
      <c r="J46487"/>
      <c r="K46487"/>
      <c r="L46487" s="172"/>
    </row>
    <row r="46488" spans="7:12" x14ac:dyDescent="0.15">
      <c r="G46488"/>
      <c r="H46488"/>
      <c r="I46488"/>
      <c r="J46488"/>
      <c r="K46488"/>
      <c r="L46488" s="172"/>
    </row>
    <row r="46489" spans="7:12" x14ac:dyDescent="0.15">
      <c r="G46489"/>
      <c r="H46489"/>
      <c r="I46489"/>
      <c r="J46489"/>
      <c r="K46489"/>
      <c r="L46489" s="172"/>
    </row>
    <row r="46490" spans="7:12" x14ac:dyDescent="0.15">
      <c r="G46490"/>
      <c r="H46490"/>
      <c r="I46490"/>
      <c r="J46490"/>
      <c r="K46490"/>
      <c r="L46490" s="172"/>
    </row>
    <row r="46491" spans="7:12" x14ac:dyDescent="0.15">
      <c r="G46491"/>
      <c r="H46491"/>
      <c r="I46491"/>
      <c r="J46491"/>
      <c r="K46491"/>
      <c r="L46491" s="172"/>
    </row>
    <row r="46492" spans="7:12" x14ac:dyDescent="0.15">
      <c r="G46492"/>
      <c r="H46492"/>
      <c r="I46492"/>
      <c r="J46492"/>
      <c r="K46492"/>
      <c r="L46492" s="172"/>
    </row>
    <row r="46493" spans="7:12" x14ac:dyDescent="0.15">
      <c r="G46493"/>
      <c r="H46493"/>
      <c r="I46493"/>
      <c r="J46493"/>
      <c r="K46493"/>
      <c r="L46493" s="172"/>
    </row>
    <row r="46494" spans="7:12" x14ac:dyDescent="0.15">
      <c r="G46494"/>
      <c r="H46494"/>
      <c r="I46494"/>
      <c r="J46494"/>
      <c r="K46494"/>
      <c r="L46494" s="172"/>
    </row>
    <row r="46495" spans="7:12" x14ac:dyDescent="0.15">
      <c r="G46495"/>
      <c r="H46495"/>
      <c r="I46495"/>
      <c r="J46495"/>
      <c r="K46495"/>
      <c r="L46495" s="172"/>
    </row>
    <row r="46496" spans="7:12" x14ac:dyDescent="0.15">
      <c r="G46496"/>
      <c r="H46496"/>
      <c r="I46496"/>
      <c r="J46496"/>
      <c r="K46496"/>
      <c r="L46496" s="172"/>
    </row>
    <row r="46497" spans="7:12" x14ac:dyDescent="0.15">
      <c r="G46497"/>
      <c r="H46497"/>
      <c r="I46497"/>
      <c r="J46497"/>
      <c r="K46497"/>
      <c r="L46497" s="172"/>
    </row>
    <row r="46498" spans="7:12" x14ac:dyDescent="0.15">
      <c r="G46498"/>
      <c r="H46498"/>
      <c r="I46498"/>
      <c r="J46498"/>
      <c r="K46498"/>
      <c r="L46498" s="172"/>
    </row>
    <row r="46499" spans="7:12" x14ac:dyDescent="0.15">
      <c r="G46499"/>
      <c r="H46499"/>
      <c r="I46499"/>
      <c r="J46499"/>
      <c r="K46499"/>
      <c r="L46499" s="172"/>
    </row>
    <row r="46500" spans="7:12" x14ac:dyDescent="0.15">
      <c r="G46500"/>
      <c r="H46500"/>
      <c r="I46500"/>
      <c r="J46500"/>
      <c r="K46500"/>
      <c r="L46500" s="172"/>
    </row>
    <row r="46501" spans="7:12" x14ac:dyDescent="0.15">
      <c r="G46501"/>
      <c r="H46501"/>
      <c r="I46501"/>
      <c r="J46501"/>
      <c r="K46501"/>
      <c r="L46501" s="172"/>
    </row>
    <row r="46502" spans="7:12" x14ac:dyDescent="0.15">
      <c r="G46502"/>
      <c r="H46502"/>
      <c r="I46502"/>
      <c r="J46502"/>
      <c r="K46502"/>
      <c r="L46502" s="172"/>
    </row>
    <row r="46503" spans="7:12" x14ac:dyDescent="0.15">
      <c r="G46503"/>
      <c r="H46503"/>
      <c r="I46503"/>
      <c r="J46503"/>
      <c r="K46503"/>
      <c r="L46503" s="172"/>
    </row>
    <row r="46504" spans="7:12" x14ac:dyDescent="0.15">
      <c r="G46504"/>
      <c r="H46504"/>
      <c r="I46504"/>
      <c r="J46504"/>
      <c r="K46504"/>
      <c r="L46504" s="172"/>
    </row>
    <row r="46505" spans="7:12" x14ac:dyDescent="0.15">
      <c r="G46505"/>
      <c r="H46505"/>
      <c r="I46505"/>
      <c r="J46505"/>
      <c r="K46505"/>
      <c r="L46505" s="172"/>
    </row>
    <row r="46506" spans="7:12" x14ac:dyDescent="0.15">
      <c r="G46506"/>
      <c r="H46506"/>
      <c r="I46506"/>
      <c r="J46506"/>
      <c r="K46506"/>
      <c r="L46506" s="172"/>
    </row>
    <row r="46507" spans="7:12" x14ac:dyDescent="0.15">
      <c r="G46507"/>
      <c r="H46507"/>
      <c r="I46507"/>
      <c r="J46507"/>
      <c r="K46507"/>
      <c r="L46507" s="172"/>
    </row>
    <row r="46508" spans="7:12" x14ac:dyDescent="0.15">
      <c r="G46508"/>
      <c r="H46508"/>
      <c r="I46508"/>
      <c r="J46508"/>
      <c r="K46508"/>
      <c r="L46508" s="172"/>
    </row>
    <row r="46509" spans="7:12" x14ac:dyDescent="0.15">
      <c r="G46509"/>
      <c r="H46509"/>
      <c r="I46509"/>
      <c r="J46509"/>
      <c r="K46509"/>
      <c r="L46509" s="172"/>
    </row>
    <row r="46510" spans="7:12" x14ac:dyDescent="0.15">
      <c r="G46510"/>
      <c r="H46510"/>
      <c r="I46510"/>
      <c r="J46510"/>
      <c r="K46510"/>
      <c r="L46510" s="172"/>
    </row>
    <row r="46511" spans="7:12" x14ac:dyDescent="0.15">
      <c r="G46511"/>
      <c r="H46511"/>
      <c r="I46511"/>
      <c r="J46511"/>
      <c r="K46511"/>
      <c r="L46511" s="172"/>
    </row>
    <row r="46512" spans="7:12" x14ac:dyDescent="0.15">
      <c r="G46512"/>
      <c r="H46512"/>
      <c r="I46512"/>
      <c r="J46512"/>
      <c r="K46512"/>
      <c r="L46512" s="172"/>
    </row>
    <row r="46513" spans="7:12" x14ac:dyDescent="0.15">
      <c r="G46513"/>
      <c r="H46513"/>
      <c r="I46513"/>
      <c r="J46513"/>
      <c r="K46513"/>
      <c r="L46513" s="172"/>
    </row>
    <row r="46514" spans="7:12" x14ac:dyDescent="0.15">
      <c r="G46514"/>
      <c r="H46514"/>
      <c r="I46514"/>
      <c r="J46514"/>
      <c r="K46514"/>
      <c r="L46514" s="172"/>
    </row>
    <row r="46515" spans="7:12" x14ac:dyDescent="0.15">
      <c r="G46515"/>
      <c r="H46515"/>
      <c r="I46515"/>
      <c r="J46515"/>
      <c r="K46515"/>
      <c r="L46515" s="172"/>
    </row>
    <row r="46516" spans="7:12" x14ac:dyDescent="0.15">
      <c r="G46516"/>
      <c r="H46516"/>
      <c r="I46516"/>
      <c r="J46516"/>
      <c r="K46516"/>
      <c r="L46516" s="172"/>
    </row>
    <row r="46517" spans="7:12" x14ac:dyDescent="0.15">
      <c r="G46517"/>
      <c r="H46517"/>
      <c r="I46517"/>
      <c r="J46517"/>
      <c r="K46517"/>
      <c r="L46517" s="172"/>
    </row>
    <row r="46518" spans="7:12" x14ac:dyDescent="0.15">
      <c r="G46518"/>
      <c r="H46518"/>
      <c r="I46518"/>
      <c r="J46518"/>
      <c r="K46518"/>
      <c r="L46518" s="172"/>
    </row>
    <row r="46519" spans="7:12" x14ac:dyDescent="0.15">
      <c r="G46519"/>
      <c r="H46519"/>
      <c r="I46519"/>
      <c r="J46519"/>
      <c r="K46519"/>
      <c r="L46519" s="172"/>
    </row>
    <row r="46520" spans="7:12" x14ac:dyDescent="0.15">
      <c r="G46520"/>
      <c r="H46520"/>
      <c r="I46520"/>
      <c r="J46520"/>
      <c r="K46520"/>
      <c r="L46520" s="172"/>
    </row>
    <row r="46521" spans="7:12" x14ac:dyDescent="0.15">
      <c r="G46521"/>
      <c r="H46521"/>
      <c r="I46521"/>
      <c r="J46521"/>
      <c r="K46521"/>
      <c r="L46521" s="172"/>
    </row>
    <row r="46522" spans="7:12" x14ac:dyDescent="0.15">
      <c r="G46522"/>
      <c r="H46522"/>
      <c r="I46522"/>
      <c r="J46522"/>
      <c r="K46522"/>
      <c r="L46522" s="172"/>
    </row>
    <row r="46523" spans="7:12" x14ac:dyDescent="0.15">
      <c r="G46523"/>
      <c r="H46523"/>
      <c r="I46523"/>
      <c r="J46523"/>
      <c r="K46523"/>
      <c r="L46523" s="172"/>
    </row>
    <row r="46524" spans="7:12" x14ac:dyDescent="0.15">
      <c r="G46524"/>
      <c r="H46524"/>
      <c r="I46524"/>
      <c r="J46524"/>
      <c r="K46524"/>
      <c r="L46524" s="172"/>
    </row>
    <row r="46525" spans="7:12" x14ac:dyDescent="0.15">
      <c r="G46525"/>
      <c r="H46525"/>
      <c r="I46525"/>
      <c r="J46525"/>
      <c r="K46525"/>
      <c r="L46525" s="172"/>
    </row>
    <row r="46526" spans="7:12" x14ac:dyDescent="0.15">
      <c r="G46526"/>
      <c r="H46526"/>
      <c r="I46526"/>
      <c r="J46526"/>
      <c r="K46526"/>
      <c r="L46526" s="172"/>
    </row>
    <row r="46527" spans="7:12" x14ac:dyDescent="0.15">
      <c r="G46527"/>
      <c r="H46527"/>
      <c r="I46527"/>
      <c r="J46527"/>
      <c r="K46527"/>
      <c r="L46527" s="172"/>
    </row>
    <row r="46528" spans="7:12" x14ac:dyDescent="0.15">
      <c r="G46528"/>
      <c r="H46528"/>
      <c r="I46528"/>
      <c r="J46528"/>
      <c r="K46528"/>
      <c r="L46528" s="172"/>
    </row>
    <row r="46529" spans="7:12" x14ac:dyDescent="0.15">
      <c r="G46529"/>
      <c r="H46529"/>
      <c r="I46529"/>
      <c r="J46529"/>
      <c r="K46529"/>
      <c r="L46529" s="172"/>
    </row>
    <row r="46530" spans="7:12" x14ac:dyDescent="0.15">
      <c r="G46530"/>
      <c r="H46530"/>
      <c r="I46530"/>
      <c r="J46530"/>
      <c r="K46530"/>
      <c r="L46530" s="172"/>
    </row>
    <row r="46531" spans="7:12" x14ac:dyDescent="0.15">
      <c r="G46531"/>
      <c r="H46531"/>
      <c r="I46531"/>
      <c r="J46531"/>
      <c r="K46531"/>
      <c r="L46531" s="172"/>
    </row>
    <row r="46532" spans="7:12" x14ac:dyDescent="0.15">
      <c r="G46532"/>
      <c r="H46532"/>
      <c r="I46532"/>
      <c r="J46532"/>
      <c r="K46532"/>
      <c r="L46532" s="172"/>
    </row>
    <row r="46533" spans="7:12" x14ac:dyDescent="0.15">
      <c r="G46533"/>
      <c r="H46533"/>
      <c r="I46533"/>
      <c r="J46533"/>
      <c r="K46533"/>
      <c r="L46533" s="172"/>
    </row>
    <row r="46534" spans="7:12" x14ac:dyDescent="0.15">
      <c r="G46534"/>
      <c r="H46534"/>
      <c r="I46534"/>
      <c r="J46534"/>
      <c r="K46534"/>
      <c r="L46534" s="172"/>
    </row>
    <row r="46535" spans="7:12" x14ac:dyDescent="0.15">
      <c r="G46535"/>
      <c r="H46535"/>
      <c r="I46535"/>
      <c r="J46535"/>
      <c r="K46535"/>
      <c r="L46535" s="172"/>
    </row>
    <row r="46536" spans="7:12" x14ac:dyDescent="0.15">
      <c r="G46536"/>
      <c r="H46536"/>
      <c r="I46536"/>
      <c r="J46536"/>
      <c r="K46536"/>
      <c r="L46536" s="172"/>
    </row>
    <row r="46537" spans="7:12" x14ac:dyDescent="0.15">
      <c r="G46537"/>
      <c r="H46537"/>
      <c r="I46537"/>
      <c r="J46537"/>
      <c r="K46537"/>
      <c r="L46537" s="172"/>
    </row>
    <row r="46538" spans="7:12" x14ac:dyDescent="0.15">
      <c r="G46538"/>
      <c r="H46538"/>
      <c r="I46538"/>
      <c r="J46538"/>
      <c r="K46538"/>
      <c r="L46538" s="172"/>
    </row>
    <row r="46539" spans="7:12" x14ac:dyDescent="0.15">
      <c r="G46539"/>
      <c r="H46539"/>
      <c r="I46539"/>
      <c r="J46539"/>
      <c r="K46539"/>
      <c r="L46539" s="172"/>
    </row>
    <row r="46540" spans="7:12" x14ac:dyDescent="0.15">
      <c r="G46540"/>
      <c r="H46540"/>
      <c r="I46540"/>
      <c r="J46540"/>
      <c r="K46540"/>
      <c r="L46540" s="172"/>
    </row>
    <row r="46541" spans="7:12" x14ac:dyDescent="0.15">
      <c r="G46541"/>
      <c r="H46541"/>
      <c r="I46541"/>
      <c r="J46541"/>
      <c r="K46541"/>
      <c r="L46541" s="172"/>
    </row>
    <row r="46542" spans="7:12" x14ac:dyDescent="0.15">
      <c r="G46542"/>
      <c r="H46542"/>
      <c r="I46542"/>
      <c r="J46542"/>
      <c r="K46542"/>
      <c r="L46542" s="172"/>
    </row>
    <row r="46543" spans="7:12" x14ac:dyDescent="0.15">
      <c r="G46543"/>
      <c r="H46543"/>
      <c r="I46543"/>
      <c r="J46543"/>
      <c r="K46543"/>
      <c r="L46543" s="172"/>
    </row>
    <row r="46544" spans="7:12" x14ac:dyDescent="0.15">
      <c r="G46544"/>
      <c r="H46544"/>
      <c r="I46544"/>
      <c r="J46544"/>
      <c r="K46544"/>
      <c r="L46544" s="172"/>
    </row>
    <row r="46545" spans="7:12" x14ac:dyDescent="0.15">
      <c r="G46545"/>
      <c r="H46545"/>
      <c r="I46545"/>
      <c r="J46545"/>
      <c r="K46545"/>
      <c r="L46545" s="172"/>
    </row>
    <row r="46546" spans="7:12" x14ac:dyDescent="0.15">
      <c r="G46546"/>
      <c r="H46546"/>
      <c r="I46546"/>
      <c r="J46546"/>
      <c r="K46546"/>
      <c r="L46546" s="172"/>
    </row>
    <row r="46547" spans="7:12" x14ac:dyDescent="0.15">
      <c r="G46547"/>
      <c r="H46547"/>
      <c r="I46547"/>
      <c r="J46547"/>
      <c r="K46547"/>
      <c r="L46547" s="172"/>
    </row>
    <row r="46548" spans="7:12" x14ac:dyDescent="0.15">
      <c r="G46548"/>
      <c r="H46548"/>
      <c r="I46548"/>
      <c r="J46548"/>
      <c r="K46548"/>
      <c r="L46548" s="172"/>
    </row>
    <row r="46549" spans="7:12" x14ac:dyDescent="0.15">
      <c r="G46549"/>
      <c r="H46549"/>
      <c r="I46549"/>
      <c r="J46549"/>
      <c r="K46549"/>
      <c r="L46549" s="172"/>
    </row>
    <row r="46550" spans="7:12" x14ac:dyDescent="0.15">
      <c r="G46550"/>
      <c r="H46550"/>
      <c r="I46550"/>
      <c r="J46550"/>
      <c r="K46550"/>
      <c r="L46550" s="172"/>
    </row>
    <row r="46551" spans="7:12" x14ac:dyDescent="0.15">
      <c r="G46551"/>
      <c r="H46551"/>
      <c r="I46551"/>
      <c r="J46551"/>
      <c r="K46551"/>
      <c r="L46551" s="172"/>
    </row>
    <row r="46552" spans="7:12" x14ac:dyDescent="0.15">
      <c r="G46552"/>
      <c r="H46552"/>
      <c r="I46552"/>
      <c r="J46552"/>
      <c r="K46552"/>
      <c r="L46552" s="172"/>
    </row>
    <row r="46553" spans="7:12" x14ac:dyDescent="0.15">
      <c r="G46553"/>
      <c r="H46553"/>
      <c r="I46553"/>
      <c r="J46553"/>
      <c r="K46553"/>
      <c r="L46553" s="172"/>
    </row>
    <row r="46554" spans="7:12" x14ac:dyDescent="0.15">
      <c r="G46554"/>
      <c r="H46554"/>
      <c r="I46554"/>
      <c r="J46554"/>
      <c r="K46554"/>
      <c r="L46554" s="172"/>
    </row>
    <row r="46555" spans="7:12" x14ac:dyDescent="0.15">
      <c r="G46555"/>
      <c r="H46555"/>
      <c r="I46555"/>
      <c r="J46555"/>
      <c r="K46555"/>
      <c r="L46555" s="172"/>
    </row>
    <row r="46556" spans="7:12" x14ac:dyDescent="0.15">
      <c r="G46556"/>
      <c r="H46556"/>
      <c r="I46556"/>
      <c r="J46556"/>
      <c r="K46556"/>
      <c r="L46556" s="172"/>
    </row>
    <row r="46557" spans="7:12" x14ac:dyDescent="0.15">
      <c r="G46557"/>
      <c r="H46557"/>
      <c r="I46557"/>
      <c r="J46557"/>
      <c r="K46557"/>
      <c r="L46557" s="172"/>
    </row>
    <row r="46558" spans="7:12" x14ac:dyDescent="0.15">
      <c r="G46558"/>
      <c r="H46558"/>
      <c r="I46558"/>
      <c r="J46558"/>
      <c r="K46558"/>
      <c r="L46558" s="172"/>
    </row>
    <row r="46559" spans="7:12" x14ac:dyDescent="0.15">
      <c r="G46559"/>
      <c r="H46559"/>
      <c r="I46559"/>
      <c r="J46559"/>
      <c r="K46559"/>
      <c r="L46559" s="172"/>
    </row>
    <row r="46560" spans="7:12" x14ac:dyDescent="0.15">
      <c r="G46560"/>
      <c r="H46560"/>
      <c r="I46560"/>
      <c r="J46560"/>
      <c r="K46560"/>
      <c r="L46560" s="172"/>
    </row>
    <row r="46561" spans="7:12" x14ac:dyDescent="0.15">
      <c r="G46561"/>
      <c r="H46561"/>
      <c r="I46561"/>
      <c r="J46561"/>
      <c r="K46561"/>
      <c r="L46561" s="172"/>
    </row>
    <row r="46562" spans="7:12" x14ac:dyDescent="0.15">
      <c r="G46562"/>
      <c r="H46562"/>
      <c r="I46562"/>
      <c r="J46562"/>
      <c r="K46562"/>
      <c r="L46562" s="172"/>
    </row>
    <row r="46563" spans="7:12" x14ac:dyDescent="0.15">
      <c r="G46563"/>
      <c r="H46563"/>
      <c r="I46563"/>
      <c r="J46563"/>
      <c r="K46563"/>
      <c r="L46563" s="172"/>
    </row>
    <row r="46564" spans="7:12" x14ac:dyDescent="0.15">
      <c r="G46564"/>
      <c r="H46564"/>
      <c r="I46564"/>
      <c r="J46564"/>
      <c r="K46564"/>
      <c r="L46564" s="172"/>
    </row>
    <row r="46565" spans="7:12" x14ac:dyDescent="0.15">
      <c r="G46565"/>
      <c r="H46565"/>
      <c r="I46565"/>
      <c r="J46565"/>
      <c r="K46565"/>
      <c r="L46565" s="172"/>
    </row>
    <row r="46566" spans="7:12" x14ac:dyDescent="0.15">
      <c r="G46566"/>
      <c r="H46566"/>
      <c r="I46566"/>
      <c r="J46566"/>
      <c r="K46566"/>
      <c r="L46566" s="172"/>
    </row>
    <row r="46567" spans="7:12" x14ac:dyDescent="0.15">
      <c r="G46567"/>
      <c r="H46567"/>
      <c r="I46567"/>
      <c r="J46567"/>
      <c r="K46567"/>
      <c r="L46567" s="172"/>
    </row>
    <row r="46568" spans="7:12" x14ac:dyDescent="0.15">
      <c r="G46568"/>
      <c r="H46568"/>
      <c r="I46568"/>
      <c r="J46568"/>
      <c r="K46568"/>
      <c r="L46568" s="172"/>
    </row>
    <row r="46569" spans="7:12" x14ac:dyDescent="0.15">
      <c r="G46569"/>
      <c r="H46569"/>
      <c r="I46569"/>
      <c r="J46569"/>
      <c r="K46569"/>
      <c r="L46569" s="172"/>
    </row>
    <row r="46570" spans="7:12" x14ac:dyDescent="0.15">
      <c r="G46570"/>
      <c r="H46570"/>
      <c r="I46570"/>
      <c r="J46570"/>
      <c r="K46570"/>
      <c r="L46570" s="172"/>
    </row>
    <row r="46571" spans="7:12" x14ac:dyDescent="0.15">
      <c r="G46571"/>
      <c r="H46571"/>
      <c r="I46571"/>
      <c r="J46571"/>
      <c r="K46571"/>
      <c r="L46571" s="172"/>
    </row>
    <row r="46572" spans="7:12" x14ac:dyDescent="0.15">
      <c r="G46572"/>
      <c r="H46572"/>
      <c r="I46572"/>
      <c r="J46572"/>
      <c r="K46572"/>
      <c r="L46572" s="172"/>
    </row>
    <row r="46573" spans="7:12" x14ac:dyDescent="0.15">
      <c r="G46573"/>
      <c r="H46573"/>
      <c r="I46573"/>
      <c r="J46573"/>
      <c r="K46573"/>
      <c r="L46573" s="172"/>
    </row>
    <row r="46574" spans="7:12" x14ac:dyDescent="0.15">
      <c r="G46574"/>
      <c r="H46574"/>
      <c r="I46574"/>
      <c r="J46574"/>
      <c r="K46574"/>
      <c r="L46574" s="172"/>
    </row>
    <row r="46575" spans="7:12" x14ac:dyDescent="0.15">
      <c r="G46575"/>
      <c r="H46575"/>
      <c r="I46575"/>
      <c r="J46575"/>
      <c r="K46575"/>
      <c r="L46575" s="172"/>
    </row>
    <row r="46576" spans="7:12" x14ac:dyDescent="0.15">
      <c r="G46576"/>
      <c r="H46576"/>
      <c r="I46576"/>
      <c r="J46576"/>
      <c r="K46576"/>
      <c r="L46576" s="172"/>
    </row>
    <row r="46577" spans="7:12" x14ac:dyDescent="0.15">
      <c r="G46577"/>
      <c r="H46577"/>
      <c r="I46577"/>
      <c r="J46577"/>
      <c r="K46577"/>
      <c r="L46577" s="172"/>
    </row>
    <row r="46578" spans="7:12" x14ac:dyDescent="0.15">
      <c r="G46578"/>
      <c r="H46578"/>
      <c r="I46578"/>
      <c r="J46578"/>
      <c r="K46578"/>
      <c r="L46578" s="172"/>
    </row>
    <row r="46579" spans="7:12" x14ac:dyDescent="0.15">
      <c r="G46579"/>
      <c r="H46579"/>
      <c r="I46579"/>
      <c r="J46579"/>
      <c r="K46579"/>
      <c r="L46579" s="172"/>
    </row>
    <row r="46580" spans="7:12" x14ac:dyDescent="0.15">
      <c r="G46580"/>
      <c r="H46580"/>
      <c r="I46580"/>
      <c r="J46580"/>
      <c r="K46580"/>
      <c r="L46580" s="172"/>
    </row>
    <row r="46581" spans="7:12" x14ac:dyDescent="0.15">
      <c r="G46581"/>
      <c r="H46581"/>
      <c r="I46581"/>
      <c r="J46581"/>
      <c r="K46581"/>
      <c r="L46581" s="172"/>
    </row>
    <row r="46582" spans="7:12" x14ac:dyDescent="0.15">
      <c r="G46582"/>
      <c r="H46582"/>
      <c r="I46582"/>
      <c r="J46582"/>
      <c r="K46582"/>
      <c r="L46582" s="172"/>
    </row>
    <row r="46583" spans="7:12" x14ac:dyDescent="0.15">
      <c r="G46583"/>
      <c r="H46583"/>
      <c r="I46583"/>
      <c r="J46583"/>
      <c r="K46583"/>
      <c r="L46583" s="172"/>
    </row>
    <row r="46584" spans="7:12" x14ac:dyDescent="0.15">
      <c r="G46584"/>
      <c r="H46584"/>
      <c r="I46584"/>
      <c r="J46584"/>
      <c r="K46584"/>
      <c r="L46584" s="172"/>
    </row>
    <row r="46585" spans="7:12" x14ac:dyDescent="0.15">
      <c r="G46585"/>
      <c r="H46585"/>
      <c r="I46585"/>
      <c r="J46585"/>
      <c r="K46585"/>
      <c r="L46585" s="172"/>
    </row>
    <row r="46586" spans="7:12" x14ac:dyDescent="0.15">
      <c r="G46586"/>
      <c r="H46586"/>
      <c r="I46586"/>
      <c r="J46586"/>
      <c r="K46586"/>
      <c r="L46586" s="172"/>
    </row>
    <row r="46587" spans="7:12" x14ac:dyDescent="0.15">
      <c r="G46587"/>
      <c r="H46587"/>
      <c r="I46587"/>
      <c r="J46587"/>
      <c r="K46587"/>
      <c r="L46587" s="172"/>
    </row>
    <row r="46588" spans="7:12" x14ac:dyDescent="0.15">
      <c r="G46588"/>
      <c r="H46588"/>
      <c r="I46588"/>
      <c r="J46588"/>
      <c r="K46588"/>
      <c r="L46588" s="172"/>
    </row>
    <row r="46589" spans="7:12" x14ac:dyDescent="0.15">
      <c r="G46589"/>
      <c r="H46589"/>
      <c r="I46589"/>
      <c r="J46589"/>
      <c r="K46589"/>
      <c r="L46589" s="172"/>
    </row>
    <row r="46590" spans="7:12" x14ac:dyDescent="0.15">
      <c r="G46590"/>
      <c r="H46590"/>
      <c r="I46590"/>
      <c r="J46590"/>
      <c r="K46590"/>
      <c r="L46590" s="172"/>
    </row>
    <row r="46591" spans="7:12" x14ac:dyDescent="0.15">
      <c r="G46591"/>
      <c r="H46591"/>
      <c r="I46591"/>
      <c r="J46591"/>
      <c r="K46591"/>
      <c r="L46591" s="172"/>
    </row>
    <row r="46592" spans="7:12" x14ac:dyDescent="0.15">
      <c r="G46592"/>
      <c r="H46592"/>
      <c r="I46592"/>
      <c r="J46592"/>
      <c r="K46592"/>
      <c r="L46592" s="172"/>
    </row>
    <row r="46593" spans="7:12" x14ac:dyDescent="0.15">
      <c r="G46593"/>
      <c r="H46593"/>
      <c r="I46593"/>
      <c r="J46593"/>
      <c r="K46593"/>
      <c r="L46593" s="172"/>
    </row>
    <row r="46594" spans="7:12" x14ac:dyDescent="0.15">
      <c r="G46594"/>
      <c r="H46594"/>
      <c r="I46594"/>
      <c r="J46594"/>
      <c r="K46594"/>
      <c r="L46594" s="172"/>
    </row>
    <row r="46595" spans="7:12" x14ac:dyDescent="0.15">
      <c r="G46595"/>
      <c r="H46595"/>
      <c r="I46595"/>
      <c r="J46595"/>
      <c r="K46595"/>
      <c r="L46595" s="172"/>
    </row>
    <row r="46596" spans="7:12" x14ac:dyDescent="0.15">
      <c r="G46596"/>
      <c r="H46596"/>
      <c r="I46596"/>
      <c r="J46596"/>
      <c r="K46596"/>
      <c r="L46596" s="172"/>
    </row>
    <row r="46597" spans="7:12" x14ac:dyDescent="0.15">
      <c r="G46597"/>
      <c r="H46597"/>
      <c r="I46597"/>
      <c r="J46597"/>
      <c r="K46597"/>
      <c r="L46597" s="172"/>
    </row>
    <row r="46598" spans="7:12" x14ac:dyDescent="0.15">
      <c r="G46598"/>
      <c r="H46598"/>
      <c r="I46598"/>
      <c r="J46598"/>
      <c r="K46598"/>
      <c r="L46598" s="172"/>
    </row>
    <row r="46599" spans="7:12" x14ac:dyDescent="0.15">
      <c r="G46599"/>
      <c r="H46599"/>
      <c r="I46599"/>
      <c r="J46599"/>
      <c r="K46599"/>
      <c r="L46599" s="172"/>
    </row>
    <row r="46600" spans="7:12" x14ac:dyDescent="0.15">
      <c r="G46600"/>
      <c r="H46600"/>
      <c r="I46600"/>
      <c r="J46600"/>
      <c r="K46600"/>
      <c r="L46600" s="172"/>
    </row>
    <row r="46601" spans="7:12" x14ac:dyDescent="0.15">
      <c r="G46601"/>
      <c r="H46601"/>
      <c r="I46601"/>
      <c r="J46601"/>
      <c r="K46601"/>
      <c r="L46601" s="172"/>
    </row>
    <row r="46602" spans="7:12" x14ac:dyDescent="0.15">
      <c r="G46602"/>
      <c r="H46602"/>
      <c r="I46602"/>
      <c r="J46602"/>
      <c r="K46602"/>
      <c r="L46602" s="172"/>
    </row>
    <row r="46603" spans="7:12" x14ac:dyDescent="0.15">
      <c r="G46603"/>
      <c r="H46603"/>
      <c r="I46603"/>
      <c r="J46603"/>
      <c r="K46603"/>
      <c r="L46603" s="172"/>
    </row>
    <row r="46604" spans="7:12" x14ac:dyDescent="0.15">
      <c r="G46604"/>
      <c r="H46604"/>
      <c r="I46604"/>
      <c r="J46604"/>
      <c r="K46604"/>
      <c r="L46604" s="172"/>
    </row>
    <row r="46605" spans="7:12" x14ac:dyDescent="0.15">
      <c r="G46605"/>
      <c r="H46605"/>
      <c r="I46605"/>
      <c r="J46605"/>
      <c r="K46605"/>
      <c r="L46605" s="172"/>
    </row>
    <row r="46606" spans="7:12" x14ac:dyDescent="0.15">
      <c r="G46606"/>
      <c r="H46606"/>
      <c r="I46606"/>
      <c r="J46606"/>
      <c r="K46606"/>
      <c r="L46606" s="172"/>
    </row>
    <row r="46607" spans="7:12" x14ac:dyDescent="0.15">
      <c r="G46607"/>
      <c r="H46607"/>
      <c r="I46607"/>
      <c r="J46607"/>
      <c r="K46607"/>
      <c r="L46607" s="172"/>
    </row>
    <row r="46608" spans="7:12" x14ac:dyDescent="0.15">
      <c r="G46608"/>
      <c r="H46608"/>
      <c r="I46608"/>
      <c r="J46608"/>
      <c r="K46608"/>
      <c r="L46608" s="172"/>
    </row>
    <row r="46609" spans="7:12" x14ac:dyDescent="0.15">
      <c r="G46609"/>
      <c r="H46609"/>
      <c r="I46609"/>
      <c r="J46609"/>
      <c r="K46609"/>
      <c r="L46609" s="172"/>
    </row>
    <row r="46610" spans="7:12" x14ac:dyDescent="0.15">
      <c r="G46610"/>
      <c r="H46610"/>
      <c r="I46610"/>
      <c r="J46610"/>
      <c r="K46610"/>
      <c r="L46610" s="172"/>
    </row>
    <row r="46611" spans="7:12" x14ac:dyDescent="0.15">
      <c r="G46611"/>
      <c r="H46611"/>
      <c r="I46611"/>
      <c r="J46611"/>
      <c r="K46611"/>
      <c r="L46611" s="172"/>
    </row>
    <row r="46612" spans="7:12" x14ac:dyDescent="0.15">
      <c r="G46612"/>
      <c r="H46612"/>
      <c r="I46612"/>
      <c r="J46612"/>
      <c r="K46612"/>
      <c r="L46612" s="172"/>
    </row>
    <row r="46613" spans="7:12" x14ac:dyDescent="0.15">
      <c r="G46613"/>
      <c r="H46613"/>
      <c r="I46613"/>
      <c r="J46613"/>
      <c r="K46613"/>
      <c r="L46613" s="172"/>
    </row>
    <row r="46614" spans="7:12" x14ac:dyDescent="0.15">
      <c r="G46614"/>
      <c r="H46614"/>
      <c r="I46614"/>
      <c r="J46614"/>
      <c r="K46614"/>
      <c r="L46614" s="172"/>
    </row>
    <row r="46615" spans="7:12" x14ac:dyDescent="0.15">
      <c r="G46615"/>
      <c r="H46615"/>
      <c r="I46615"/>
      <c r="J46615"/>
      <c r="K46615"/>
      <c r="L46615" s="172"/>
    </row>
    <row r="46616" spans="7:12" x14ac:dyDescent="0.15">
      <c r="G46616"/>
      <c r="H46616"/>
      <c r="I46616"/>
      <c r="J46616"/>
      <c r="K46616"/>
      <c r="L46616" s="172"/>
    </row>
    <row r="46617" spans="7:12" x14ac:dyDescent="0.15">
      <c r="G46617"/>
      <c r="H46617"/>
      <c r="I46617"/>
      <c r="J46617"/>
      <c r="K46617"/>
      <c r="L46617" s="172"/>
    </row>
    <row r="46618" spans="7:12" x14ac:dyDescent="0.15">
      <c r="G46618"/>
      <c r="H46618"/>
      <c r="I46618"/>
      <c r="J46618"/>
      <c r="K46618"/>
      <c r="L46618" s="172"/>
    </row>
    <row r="46619" spans="7:12" x14ac:dyDescent="0.15">
      <c r="G46619"/>
      <c r="H46619"/>
      <c r="I46619"/>
      <c r="J46619"/>
      <c r="K46619"/>
      <c r="L46619" s="172"/>
    </row>
    <row r="46620" spans="7:12" x14ac:dyDescent="0.15">
      <c r="G46620"/>
      <c r="H46620"/>
      <c r="I46620"/>
      <c r="J46620"/>
      <c r="K46620"/>
      <c r="L46620" s="172"/>
    </row>
    <row r="46621" spans="7:12" x14ac:dyDescent="0.15">
      <c r="G46621"/>
      <c r="H46621"/>
      <c r="I46621"/>
      <c r="J46621"/>
      <c r="K46621"/>
      <c r="L46621" s="172"/>
    </row>
    <row r="46622" spans="7:12" x14ac:dyDescent="0.15">
      <c r="G46622"/>
      <c r="H46622"/>
      <c r="I46622"/>
      <c r="J46622"/>
      <c r="K46622"/>
      <c r="L46622" s="172"/>
    </row>
    <row r="46623" spans="7:12" x14ac:dyDescent="0.15">
      <c r="G46623"/>
      <c r="H46623"/>
      <c r="I46623"/>
      <c r="J46623"/>
      <c r="K46623"/>
      <c r="L46623" s="172"/>
    </row>
    <row r="46624" spans="7:12" x14ac:dyDescent="0.15">
      <c r="G46624"/>
      <c r="H46624"/>
      <c r="I46624"/>
      <c r="J46624"/>
      <c r="K46624"/>
      <c r="L46624" s="172"/>
    </row>
    <row r="46625" spans="7:12" x14ac:dyDescent="0.15">
      <c r="G46625"/>
      <c r="H46625"/>
      <c r="I46625"/>
      <c r="J46625"/>
      <c r="K46625"/>
      <c r="L46625" s="172"/>
    </row>
    <row r="46626" spans="7:12" x14ac:dyDescent="0.15">
      <c r="G46626"/>
      <c r="H46626"/>
      <c r="I46626"/>
      <c r="J46626"/>
      <c r="K46626"/>
      <c r="L46626" s="172"/>
    </row>
    <row r="46627" spans="7:12" x14ac:dyDescent="0.15">
      <c r="G46627"/>
      <c r="H46627"/>
      <c r="I46627"/>
      <c r="J46627"/>
      <c r="K46627"/>
      <c r="L46627" s="172"/>
    </row>
    <row r="46628" spans="7:12" x14ac:dyDescent="0.15">
      <c r="G46628"/>
      <c r="H46628"/>
      <c r="I46628"/>
      <c r="J46628"/>
      <c r="K46628"/>
      <c r="L46628" s="172"/>
    </row>
    <row r="46629" spans="7:12" x14ac:dyDescent="0.15">
      <c r="G46629"/>
      <c r="H46629"/>
      <c r="I46629"/>
      <c r="J46629"/>
      <c r="K46629"/>
      <c r="L46629" s="172"/>
    </row>
    <row r="46630" spans="7:12" x14ac:dyDescent="0.15">
      <c r="G46630"/>
      <c r="H46630"/>
      <c r="I46630"/>
      <c r="J46630"/>
      <c r="K46630"/>
      <c r="L46630" s="172"/>
    </row>
    <row r="46631" spans="7:12" x14ac:dyDescent="0.15">
      <c r="G46631"/>
      <c r="H46631"/>
      <c r="I46631"/>
      <c r="J46631"/>
      <c r="K46631"/>
      <c r="L46631" s="172"/>
    </row>
    <row r="46632" spans="7:12" x14ac:dyDescent="0.15">
      <c r="G46632"/>
      <c r="H46632"/>
      <c r="I46632"/>
      <c r="J46632"/>
      <c r="K46632"/>
      <c r="L46632" s="172"/>
    </row>
    <row r="46633" spans="7:12" x14ac:dyDescent="0.15">
      <c r="G46633"/>
      <c r="H46633"/>
      <c r="I46633"/>
      <c r="J46633"/>
      <c r="K46633"/>
      <c r="L46633" s="172"/>
    </row>
    <row r="46634" spans="7:12" x14ac:dyDescent="0.15">
      <c r="G46634"/>
      <c r="H46634"/>
      <c r="I46634"/>
      <c r="J46634"/>
      <c r="K46634"/>
      <c r="L46634" s="172"/>
    </row>
    <row r="46635" spans="7:12" x14ac:dyDescent="0.15">
      <c r="G46635"/>
      <c r="H46635"/>
      <c r="I46635"/>
      <c r="J46635"/>
      <c r="K46635"/>
      <c r="L46635" s="172"/>
    </row>
    <row r="46636" spans="7:12" x14ac:dyDescent="0.15">
      <c r="G46636"/>
      <c r="H46636"/>
      <c r="I46636"/>
      <c r="J46636"/>
      <c r="K46636"/>
      <c r="L46636" s="172"/>
    </row>
    <row r="46637" spans="7:12" x14ac:dyDescent="0.15">
      <c r="G46637"/>
      <c r="H46637"/>
      <c r="I46637"/>
      <c r="J46637"/>
      <c r="K46637"/>
      <c r="L46637" s="172"/>
    </row>
    <row r="46638" spans="7:12" x14ac:dyDescent="0.15">
      <c r="G46638"/>
      <c r="H46638"/>
      <c r="I46638"/>
      <c r="J46638"/>
      <c r="K46638"/>
      <c r="L46638" s="172"/>
    </row>
    <row r="46639" spans="7:12" x14ac:dyDescent="0.15">
      <c r="G46639"/>
      <c r="H46639"/>
      <c r="I46639"/>
      <c r="J46639"/>
      <c r="K46639"/>
      <c r="L46639" s="172"/>
    </row>
    <row r="46640" spans="7:12" x14ac:dyDescent="0.15">
      <c r="G46640"/>
      <c r="H46640"/>
      <c r="I46640"/>
      <c r="J46640"/>
      <c r="K46640"/>
      <c r="L46640" s="172"/>
    </row>
    <row r="46641" spans="7:12" x14ac:dyDescent="0.15">
      <c r="G46641"/>
      <c r="H46641"/>
      <c r="I46641"/>
      <c r="J46641"/>
      <c r="K46641"/>
      <c r="L46641" s="172"/>
    </row>
    <row r="46642" spans="7:12" x14ac:dyDescent="0.15">
      <c r="G46642"/>
      <c r="H46642"/>
      <c r="I46642"/>
      <c r="J46642"/>
      <c r="K46642"/>
      <c r="L46642" s="172"/>
    </row>
    <row r="46643" spans="7:12" x14ac:dyDescent="0.15">
      <c r="G46643"/>
      <c r="H46643"/>
      <c r="I46643"/>
      <c r="J46643"/>
      <c r="K46643"/>
      <c r="L46643" s="172"/>
    </row>
    <row r="46644" spans="7:12" x14ac:dyDescent="0.15">
      <c r="G46644"/>
      <c r="H46644"/>
      <c r="I46644"/>
      <c r="J46644"/>
      <c r="K46644"/>
      <c r="L46644" s="172"/>
    </row>
    <row r="46645" spans="7:12" x14ac:dyDescent="0.15">
      <c r="G46645"/>
      <c r="H46645"/>
      <c r="I46645"/>
      <c r="J46645"/>
      <c r="K46645"/>
      <c r="L46645" s="172"/>
    </row>
    <row r="46646" spans="7:12" x14ac:dyDescent="0.15">
      <c r="G46646"/>
      <c r="H46646"/>
      <c r="I46646"/>
      <c r="J46646"/>
      <c r="K46646"/>
      <c r="L46646" s="172"/>
    </row>
    <row r="46647" spans="7:12" x14ac:dyDescent="0.15">
      <c r="G46647"/>
      <c r="H46647"/>
      <c r="I46647"/>
      <c r="J46647"/>
      <c r="K46647"/>
      <c r="L46647" s="172"/>
    </row>
    <row r="46648" spans="7:12" x14ac:dyDescent="0.15">
      <c r="G46648"/>
      <c r="H46648"/>
      <c r="I46648"/>
      <c r="J46648"/>
      <c r="K46648"/>
      <c r="L46648" s="172"/>
    </row>
    <row r="46649" spans="7:12" x14ac:dyDescent="0.15">
      <c r="G46649"/>
      <c r="H46649"/>
      <c r="I46649"/>
      <c r="J46649"/>
      <c r="K46649"/>
      <c r="L46649" s="172"/>
    </row>
    <row r="46650" spans="7:12" x14ac:dyDescent="0.15">
      <c r="G46650"/>
      <c r="H46650"/>
      <c r="I46650"/>
      <c r="J46650"/>
      <c r="K46650"/>
      <c r="L46650" s="172"/>
    </row>
    <row r="46651" spans="7:12" x14ac:dyDescent="0.15">
      <c r="G46651"/>
      <c r="H46651"/>
      <c r="I46651"/>
      <c r="J46651"/>
      <c r="K46651"/>
      <c r="L46651" s="172"/>
    </row>
    <row r="46652" spans="7:12" x14ac:dyDescent="0.15">
      <c r="G46652"/>
      <c r="H46652"/>
      <c r="I46652"/>
      <c r="J46652"/>
      <c r="K46652"/>
      <c r="L46652" s="172"/>
    </row>
    <row r="46653" spans="7:12" x14ac:dyDescent="0.15">
      <c r="G46653"/>
      <c r="H46653"/>
      <c r="I46653"/>
      <c r="J46653"/>
      <c r="K46653"/>
      <c r="L46653" s="172"/>
    </row>
    <row r="46654" spans="7:12" x14ac:dyDescent="0.15">
      <c r="G46654"/>
      <c r="H46654"/>
      <c r="I46654"/>
      <c r="J46654"/>
      <c r="K46654"/>
      <c r="L46654" s="172"/>
    </row>
    <row r="46655" spans="7:12" x14ac:dyDescent="0.15">
      <c r="G46655"/>
      <c r="H46655"/>
      <c r="I46655"/>
      <c r="J46655"/>
      <c r="K46655"/>
      <c r="L46655" s="172"/>
    </row>
    <row r="46656" spans="7:12" x14ac:dyDescent="0.15">
      <c r="G46656"/>
      <c r="H46656"/>
      <c r="I46656"/>
      <c r="J46656"/>
      <c r="K46656"/>
      <c r="L46656" s="172"/>
    </row>
    <row r="46657" spans="7:12" x14ac:dyDescent="0.15">
      <c r="G46657"/>
      <c r="H46657"/>
      <c r="I46657"/>
      <c r="J46657"/>
      <c r="K46657"/>
      <c r="L46657" s="172"/>
    </row>
    <row r="46658" spans="7:12" x14ac:dyDescent="0.15">
      <c r="G46658"/>
      <c r="H46658"/>
      <c r="I46658"/>
      <c r="J46658"/>
      <c r="K46658"/>
      <c r="L46658" s="172"/>
    </row>
    <row r="46659" spans="7:12" x14ac:dyDescent="0.15">
      <c r="G46659"/>
      <c r="H46659"/>
      <c r="I46659"/>
      <c r="J46659"/>
      <c r="K46659"/>
      <c r="L46659" s="172"/>
    </row>
    <row r="46660" spans="7:12" x14ac:dyDescent="0.15">
      <c r="G46660"/>
      <c r="H46660"/>
      <c r="I46660"/>
      <c r="J46660"/>
      <c r="K46660"/>
      <c r="L46660" s="172"/>
    </row>
    <row r="46661" spans="7:12" x14ac:dyDescent="0.15">
      <c r="G46661"/>
      <c r="H46661"/>
      <c r="I46661"/>
      <c r="J46661"/>
      <c r="K46661"/>
      <c r="L46661" s="172"/>
    </row>
    <row r="46662" spans="7:12" x14ac:dyDescent="0.15">
      <c r="G46662"/>
      <c r="H46662"/>
      <c r="I46662"/>
      <c r="J46662"/>
      <c r="K46662"/>
      <c r="L46662" s="172"/>
    </row>
    <row r="46663" spans="7:12" x14ac:dyDescent="0.15">
      <c r="G46663"/>
      <c r="H46663"/>
      <c r="I46663"/>
      <c r="J46663"/>
      <c r="K46663"/>
      <c r="L46663" s="172"/>
    </row>
    <row r="46664" spans="7:12" x14ac:dyDescent="0.15">
      <c r="G46664"/>
      <c r="H46664"/>
      <c r="I46664"/>
      <c r="J46664"/>
      <c r="K46664"/>
      <c r="L46664" s="172"/>
    </row>
    <row r="46665" spans="7:12" x14ac:dyDescent="0.15">
      <c r="G46665"/>
      <c r="H46665"/>
      <c r="I46665"/>
      <c r="J46665"/>
      <c r="K46665"/>
      <c r="L46665" s="172"/>
    </row>
    <row r="46666" spans="7:12" x14ac:dyDescent="0.15">
      <c r="G46666"/>
      <c r="H46666"/>
      <c r="I46666"/>
      <c r="J46666"/>
      <c r="K46666"/>
      <c r="L46666" s="172"/>
    </row>
    <row r="46667" spans="7:12" x14ac:dyDescent="0.15">
      <c r="G46667"/>
      <c r="H46667"/>
      <c r="I46667"/>
      <c r="J46667"/>
      <c r="K46667"/>
      <c r="L46667" s="172"/>
    </row>
    <row r="46668" spans="7:12" x14ac:dyDescent="0.15">
      <c r="G46668"/>
      <c r="H46668"/>
      <c r="I46668"/>
      <c r="J46668"/>
      <c r="K46668"/>
      <c r="L46668" s="172"/>
    </row>
    <row r="46669" spans="7:12" x14ac:dyDescent="0.15">
      <c r="G46669"/>
      <c r="H46669"/>
      <c r="I46669"/>
      <c r="J46669"/>
      <c r="K46669"/>
      <c r="L46669" s="172"/>
    </row>
    <row r="46670" spans="7:12" x14ac:dyDescent="0.15">
      <c r="G46670"/>
      <c r="H46670"/>
      <c r="I46670"/>
      <c r="J46670"/>
      <c r="K46670"/>
      <c r="L46670" s="172"/>
    </row>
    <row r="46671" spans="7:12" x14ac:dyDescent="0.15">
      <c r="G46671"/>
      <c r="H46671"/>
      <c r="I46671"/>
      <c r="J46671"/>
      <c r="K46671"/>
      <c r="L46671" s="172"/>
    </row>
    <row r="46672" spans="7:12" x14ac:dyDescent="0.15">
      <c r="G46672"/>
      <c r="H46672"/>
      <c r="I46672"/>
      <c r="J46672"/>
      <c r="K46672"/>
      <c r="L46672" s="172"/>
    </row>
    <row r="46673" spans="7:12" x14ac:dyDescent="0.15">
      <c r="G46673"/>
      <c r="H46673"/>
      <c r="I46673"/>
      <c r="J46673"/>
      <c r="K46673"/>
      <c r="L46673" s="172"/>
    </row>
    <row r="46674" spans="7:12" x14ac:dyDescent="0.15">
      <c r="G46674"/>
      <c r="H46674"/>
      <c r="I46674"/>
      <c r="J46674"/>
      <c r="K46674"/>
      <c r="L46674" s="172"/>
    </row>
    <row r="46675" spans="7:12" x14ac:dyDescent="0.15">
      <c r="G46675"/>
      <c r="H46675"/>
      <c r="I46675"/>
      <c r="J46675"/>
      <c r="K46675"/>
      <c r="L46675" s="172"/>
    </row>
    <row r="46676" spans="7:12" x14ac:dyDescent="0.15">
      <c r="G46676"/>
      <c r="H46676"/>
      <c r="I46676"/>
      <c r="J46676"/>
      <c r="K46676"/>
      <c r="L46676" s="172"/>
    </row>
    <row r="46677" spans="7:12" x14ac:dyDescent="0.15">
      <c r="G46677"/>
      <c r="H46677"/>
      <c r="I46677"/>
      <c r="J46677"/>
      <c r="K46677"/>
      <c r="L46677" s="172"/>
    </row>
    <row r="46678" spans="7:12" x14ac:dyDescent="0.15">
      <c r="G46678"/>
      <c r="H46678"/>
      <c r="I46678"/>
      <c r="J46678"/>
      <c r="K46678"/>
      <c r="L46678" s="172"/>
    </row>
    <row r="46679" spans="7:12" x14ac:dyDescent="0.15">
      <c r="G46679"/>
      <c r="H46679"/>
      <c r="I46679"/>
      <c r="J46679"/>
      <c r="K46679"/>
      <c r="L46679" s="172"/>
    </row>
    <row r="46680" spans="7:12" x14ac:dyDescent="0.15">
      <c r="G46680"/>
      <c r="H46680"/>
      <c r="I46680"/>
      <c r="J46680"/>
      <c r="K46680"/>
      <c r="L46680" s="172"/>
    </row>
    <row r="46681" spans="7:12" x14ac:dyDescent="0.15">
      <c r="G46681"/>
      <c r="H46681"/>
      <c r="I46681"/>
      <c r="J46681"/>
      <c r="K46681"/>
      <c r="L46681" s="172"/>
    </row>
    <row r="46682" spans="7:12" x14ac:dyDescent="0.15">
      <c r="G46682"/>
      <c r="H46682"/>
      <c r="I46682"/>
      <c r="J46682"/>
      <c r="K46682"/>
      <c r="L46682" s="172"/>
    </row>
    <row r="46683" spans="7:12" x14ac:dyDescent="0.15">
      <c r="G46683"/>
      <c r="H46683"/>
      <c r="I46683"/>
      <c r="J46683"/>
      <c r="K46683"/>
      <c r="L46683" s="172"/>
    </row>
    <row r="46684" spans="7:12" x14ac:dyDescent="0.15">
      <c r="G46684"/>
      <c r="H46684"/>
      <c r="I46684"/>
      <c r="J46684"/>
      <c r="K46684"/>
      <c r="L46684" s="172"/>
    </row>
    <row r="46685" spans="7:12" x14ac:dyDescent="0.15">
      <c r="G46685"/>
      <c r="H46685"/>
      <c r="I46685"/>
      <c r="J46685"/>
      <c r="K46685"/>
      <c r="L46685" s="172"/>
    </row>
    <row r="46686" spans="7:12" x14ac:dyDescent="0.15">
      <c r="G46686"/>
      <c r="H46686"/>
      <c r="I46686"/>
      <c r="J46686"/>
      <c r="K46686"/>
      <c r="L46686" s="172"/>
    </row>
    <row r="46687" spans="7:12" x14ac:dyDescent="0.15">
      <c r="G46687"/>
      <c r="H46687"/>
      <c r="I46687"/>
      <c r="J46687"/>
      <c r="K46687"/>
      <c r="L46687" s="172"/>
    </row>
    <row r="46688" spans="7:12" x14ac:dyDescent="0.15">
      <c r="G46688"/>
      <c r="H46688"/>
      <c r="I46688"/>
      <c r="J46688"/>
      <c r="K46688"/>
      <c r="L46688" s="172"/>
    </row>
    <row r="46689" spans="7:12" x14ac:dyDescent="0.15">
      <c r="G46689"/>
      <c r="H46689"/>
      <c r="I46689"/>
      <c r="J46689"/>
      <c r="K46689"/>
      <c r="L46689" s="172"/>
    </row>
    <row r="46690" spans="7:12" x14ac:dyDescent="0.15">
      <c r="G46690"/>
      <c r="H46690"/>
      <c r="I46690"/>
      <c r="J46690"/>
      <c r="K46690"/>
      <c r="L46690" s="172"/>
    </row>
    <row r="46691" spans="7:12" x14ac:dyDescent="0.15">
      <c r="G46691"/>
      <c r="H46691"/>
      <c r="I46691"/>
      <c r="J46691"/>
      <c r="K46691"/>
      <c r="L46691" s="172"/>
    </row>
    <row r="46692" spans="7:12" x14ac:dyDescent="0.15">
      <c r="G46692"/>
      <c r="H46692"/>
      <c r="I46692"/>
      <c r="J46692"/>
      <c r="K46692"/>
      <c r="L46692" s="172"/>
    </row>
    <row r="46693" spans="7:12" x14ac:dyDescent="0.15">
      <c r="G46693"/>
      <c r="H46693"/>
      <c r="I46693"/>
      <c r="J46693"/>
      <c r="K46693"/>
      <c r="L46693" s="172"/>
    </row>
    <row r="46694" spans="7:12" x14ac:dyDescent="0.15">
      <c r="G46694"/>
      <c r="H46694"/>
      <c r="I46694"/>
      <c r="J46694"/>
      <c r="K46694"/>
      <c r="L46694" s="172"/>
    </row>
    <row r="46695" spans="7:12" x14ac:dyDescent="0.15">
      <c r="G46695"/>
      <c r="H46695"/>
      <c r="I46695"/>
      <c r="J46695"/>
      <c r="K46695"/>
      <c r="L46695" s="172"/>
    </row>
    <row r="46696" spans="7:12" x14ac:dyDescent="0.15">
      <c r="G46696"/>
      <c r="H46696"/>
      <c r="I46696"/>
      <c r="J46696"/>
      <c r="K46696"/>
      <c r="L46696" s="172"/>
    </row>
    <row r="46697" spans="7:12" x14ac:dyDescent="0.15">
      <c r="G46697"/>
      <c r="H46697"/>
      <c r="I46697"/>
      <c r="J46697"/>
      <c r="K46697"/>
      <c r="L46697" s="172"/>
    </row>
    <row r="46698" spans="7:12" x14ac:dyDescent="0.15">
      <c r="G46698"/>
      <c r="H46698"/>
      <c r="I46698"/>
      <c r="J46698"/>
      <c r="K46698"/>
      <c r="L46698" s="172"/>
    </row>
    <row r="46699" spans="7:12" x14ac:dyDescent="0.15">
      <c r="G46699"/>
      <c r="H46699"/>
      <c r="I46699"/>
      <c r="J46699"/>
      <c r="K46699"/>
      <c r="L46699" s="172"/>
    </row>
    <row r="46700" spans="7:12" x14ac:dyDescent="0.15">
      <c r="G46700"/>
      <c r="H46700"/>
      <c r="I46700"/>
      <c r="J46700"/>
      <c r="K46700"/>
      <c r="L46700" s="172"/>
    </row>
    <row r="46701" spans="7:12" x14ac:dyDescent="0.15">
      <c r="G46701"/>
      <c r="H46701"/>
      <c r="I46701"/>
      <c r="J46701"/>
      <c r="K46701"/>
      <c r="L46701" s="172"/>
    </row>
    <row r="46702" spans="7:12" x14ac:dyDescent="0.15">
      <c r="G46702"/>
      <c r="H46702"/>
      <c r="I46702"/>
      <c r="J46702"/>
      <c r="K46702"/>
      <c r="L46702" s="172"/>
    </row>
    <row r="46703" spans="7:12" x14ac:dyDescent="0.15">
      <c r="G46703"/>
      <c r="H46703"/>
      <c r="I46703"/>
      <c r="J46703"/>
      <c r="K46703"/>
      <c r="L46703" s="172"/>
    </row>
    <row r="46704" spans="7:12" x14ac:dyDescent="0.15">
      <c r="G46704"/>
      <c r="H46704"/>
      <c r="I46704"/>
      <c r="J46704"/>
      <c r="K46704"/>
      <c r="L46704" s="172"/>
    </row>
    <row r="46705" spans="7:12" x14ac:dyDescent="0.15">
      <c r="G46705"/>
      <c r="H46705"/>
      <c r="I46705"/>
      <c r="J46705"/>
      <c r="K46705"/>
      <c r="L46705" s="172"/>
    </row>
    <row r="46706" spans="7:12" x14ac:dyDescent="0.15">
      <c r="G46706"/>
      <c r="H46706"/>
      <c r="I46706"/>
      <c r="J46706"/>
      <c r="K46706"/>
      <c r="L46706" s="172"/>
    </row>
    <row r="46707" spans="7:12" x14ac:dyDescent="0.15">
      <c r="G46707"/>
      <c r="H46707"/>
      <c r="I46707"/>
      <c r="J46707"/>
      <c r="K46707"/>
      <c r="L46707" s="172"/>
    </row>
    <row r="46708" spans="7:12" x14ac:dyDescent="0.15">
      <c r="G46708"/>
      <c r="H46708"/>
      <c r="I46708"/>
      <c r="J46708"/>
      <c r="K46708"/>
      <c r="L46708" s="172"/>
    </row>
    <row r="46709" spans="7:12" x14ac:dyDescent="0.15">
      <c r="G46709"/>
      <c r="H46709"/>
      <c r="I46709"/>
      <c r="J46709"/>
      <c r="K46709"/>
      <c r="L46709" s="172"/>
    </row>
    <row r="46710" spans="7:12" x14ac:dyDescent="0.15">
      <c r="G46710"/>
      <c r="H46710"/>
      <c r="I46710"/>
      <c r="J46710"/>
      <c r="K46710"/>
      <c r="L46710" s="172"/>
    </row>
    <row r="46711" spans="7:12" x14ac:dyDescent="0.15">
      <c r="G46711"/>
      <c r="H46711"/>
      <c r="I46711"/>
      <c r="J46711"/>
      <c r="K46711"/>
      <c r="L46711" s="172"/>
    </row>
    <row r="46712" spans="7:12" x14ac:dyDescent="0.15">
      <c r="G46712"/>
      <c r="H46712"/>
      <c r="I46712"/>
      <c r="J46712"/>
      <c r="K46712"/>
      <c r="L46712" s="172"/>
    </row>
    <row r="46713" spans="7:12" x14ac:dyDescent="0.15">
      <c r="G46713"/>
      <c r="H46713"/>
      <c r="I46713"/>
      <c r="J46713"/>
      <c r="K46713"/>
      <c r="L46713" s="172"/>
    </row>
    <row r="46714" spans="7:12" x14ac:dyDescent="0.15">
      <c r="G46714"/>
      <c r="H46714"/>
      <c r="I46714"/>
      <c r="J46714"/>
      <c r="K46714"/>
      <c r="L46714" s="172"/>
    </row>
    <row r="46715" spans="7:12" x14ac:dyDescent="0.15">
      <c r="G46715"/>
      <c r="H46715"/>
      <c r="I46715"/>
      <c r="J46715"/>
      <c r="K46715"/>
      <c r="L46715" s="172"/>
    </row>
    <row r="46716" spans="7:12" x14ac:dyDescent="0.15">
      <c r="G46716"/>
      <c r="H46716"/>
      <c r="I46716"/>
      <c r="J46716"/>
      <c r="K46716"/>
      <c r="L46716" s="172"/>
    </row>
    <row r="46717" spans="7:12" x14ac:dyDescent="0.15">
      <c r="G46717"/>
      <c r="H46717"/>
      <c r="I46717"/>
      <c r="J46717"/>
      <c r="K46717"/>
      <c r="L46717" s="172"/>
    </row>
    <row r="46718" spans="7:12" x14ac:dyDescent="0.15">
      <c r="G46718"/>
      <c r="H46718"/>
      <c r="I46718"/>
      <c r="J46718"/>
      <c r="K46718"/>
      <c r="L46718" s="172"/>
    </row>
    <row r="46719" spans="7:12" x14ac:dyDescent="0.15">
      <c r="G46719"/>
      <c r="H46719"/>
      <c r="I46719"/>
      <c r="J46719"/>
      <c r="K46719"/>
      <c r="L46719" s="172"/>
    </row>
    <row r="46720" spans="7:12" x14ac:dyDescent="0.15">
      <c r="G46720"/>
      <c r="H46720"/>
      <c r="I46720"/>
      <c r="J46720"/>
      <c r="K46720"/>
      <c r="L46720" s="172"/>
    </row>
    <row r="46721" spans="7:12" x14ac:dyDescent="0.15">
      <c r="G46721"/>
      <c r="H46721"/>
      <c r="I46721"/>
      <c r="J46721"/>
      <c r="K46721"/>
      <c r="L46721" s="172"/>
    </row>
    <row r="46722" spans="7:12" x14ac:dyDescent="0.15">
      <c r="G46722"/>
      <c r="H46722"/>
      <c r="I46722"/>
      <c r="J46722"/>
      <c r="K46722"/>
      <c r="L46722" s="172"/>
    </row>
    <row r="46723" spans="7:12" x14ac:dyDescent="0.15">
      <c r="G46723"/>
      <c r="H46723"/>
      <c r="I46723"/>
      <c r="J46723"/>
      <c r="K46723"/>
      <c r="L46723" s="172"/>
    </row>
    <row r="46724" spans="7:12" x14ac:dyDescent="0.15">
      <c r="G46724"/>
      <c r="H46724"/>
      <c r="I46724"/>
      <c r="J46724"/>
      <c r="K46724"/>
      <c r="L46724" s="172"/>
    </row>
    <row r="46725" spans="7:12" x14ac:dyDescent="0.15">
      <c r="G46725"/>
      <c r="H46725"/>
      <c r="I46725"/>
      <c r="J46725"/>
      <c r="K46725"/>
      <c r="L46725" s="172"/>
    </row>
    <row r="46726" spans="7:12" x14ac:dyDescent="0.15">
      <c r="G46726"/>
      <c r="H46726"/>
      <c r="I46726"/>
      <c r="J46726"/>
      <c r="K46726"/>
      <c r="L46726" s="172"/>
    </row>
    <row r="46727" spans="7:12" x14ac:dyDescent="0.15">
      <c r="G46727"/>
      <c r="H46727"/>
      <c r="I46727"/>
      <c r="J46727"/>
      <c r="K46727"/>
      <c r="L46727" s="172"/>
    </row>
    <row r="46728" spans="7:12" x14ac:dyDescent="0.15">
      <c r="G46728"/>
      <c r="H46728"/>
      <c r="I46728"/>
      <c r="J46728"/>
      <c r="K46728"/>
      <c r="L46728" s="172"/>
    </row>
    <row r="46729" spans="7:12" x14ac:dyDescent="0.15">
      <c r="G46729"/>
      <c r="H46729"/>
      <c r="I46729"/>
      <c r="J46729"/>
      <c r="K46729"/>
      <c r="L46729" s="172"/>
    </row>
    <row r="46730" spans="7:12" x14ac:dyDescent="0.15">
      <c r="G46730"/>
      <c r="H46730"/>
      <c r="I46730"/>
      <c r="J46730"/>
      <c r="K46730"/>
      <c r="L46730" s="172"/>
    </row>
    <row r="46731" spans="7:12" x14ac:dyDescent="0.15">
      <c r="G46731"/>
      <c r="H46731"/>
      <c r="I46731"/>
      <c r="J46731"/>
      <c r="K46731"/>
      <c r="L46731" s="172"/>
    </row>
    <row r="46732" spans="7:12" x14ac:dyDescent="0.15">
      <c r="G46732"/>
      <c r="H46732"/>
      <c r="I46732"/>
      <c r="J46732"/>
      <c r="K46732"/>
      <c r="L46732" s="172"/>
    </row>
    <row r="46733" spans="7:12" x14ac:dyDescent="0.15">
      <c r="G46733"/>
      <c r="H46733"/>
      <c r="I46733"/>
      <c r="J46733"/>
      <c r="K46733"/>
      <c r="L46733" s="172"/>
    </row>
    <row r="46734" spans="7:12" x14ac:dyDescent="0.15">
      <c r="G46734"/>
      <c r="H46734"/>
      <c r="I46734"/>
      <c r="J46734"/>
      <c r="K46734"/>
      <c r="L46734" s="172"/>
    </row>
    <row r="46735" spans="7:12" x14ac:dyDescent="0.15">
      <c r="G46735"/>
      <c r="H46735"/>
      <c r="I46735"/>
      <c r="J46735"/>
      <c r="K46735"/>
      <c r="L46735" s="172"/>
    </row>
    <row r="46736" spans="7:12" x14ac:dyDescent="0.15">
      <c r="G46736"/>
      <c r="H46736"/>
      <c r="I46736"/>
      <c r="J46736"/>
      <c r="K46736"/>
      <c r="L46736" s="172"/>
    </row>
    <row r="46737" spans="7:12" x14ac:dyDescent="0.15">
      <c r="G46737"/>
      <c r="H46737"/>
      <c r="I46737"/>
      <c r="J46737"/>
      <c r="K46737"/>
      <c r="L46737" s="172"/>
    </row>
    <row r="46738" spans="7:12" x14ac:dyDescent="0.15">
      <c r="G46738"/>
      <c r="H46738"/>
      <c r="I46738"/>
      <c r="J46738"/>
      <c r="K46738"/>
      <c r="L46738" s="172"/>
    </row>
    <row r="46739" spans="7:12" x14ac:dyDescent="0.15">
      <c r="G46739"/>
      <c r="H46739"/>
      <c r="I46739"/>
      <c r="J46739"/>
      <c r="K46739"/>
      <c r="L46739" s="172"/>
    </row>
    <row r="46740" spans="7:12" x14ac:dyDescent="0.15">
      <c r="G46740"/>
      <c r="H46740"/>
      <c r="I46740"/>
      <c r="J46740"/>
      <c r="K46740"/>
      <c r="L46740" s="172"/>
    </row>
    <row r="46741" spans="7:12" x14ac:dyDescent="0.15">
      <c r="G46741"/>
      <c r="H46741"/>
      <c r="I46741"/>
      <c r="J46741"/>
      <c r="K46741"/>
      <c r="L46741" s="172"/>
    </row>
    <row r="46742" spans="7:12" x14ac:dyDescent="0.15">
      <c r="G46742"/>
      <c r="H46742"/>
      <c r="I46742"/>
      <c r="J46742"/>
      <c r="K46742"/>
      <c r="L46742" s="172"/>
    </row>
    <row r="46743" spans="7:12" x14ac:dyDescent="0.15">
      <c r="G46743"/>
      <c r="H46743"/>
      <c r="I46743"/>
      <c r="J46743"/>
      <c r="K46743"/>
      <c r="L46743" s="172"/>
    </row>
    <row r="46744" spans="7:12" x14ac:dyDescent="0.15">
      <c r="G46744"/>
      <c r="H46744"/>
      <c r="I46744"/>
      <c r="J46744"/>
      <c r="K46744"/>
      <c r="L46744" s="172"/>
    </row>
    <row r="46745" spans="7:12" x14ac:dyDescent="0.15">
      <c r="G46745"/>
      <c r="H46745"/>
      <c r="I46745"/>
      <c r="J46745"/>
      <c r="K46745"/>
      <c r="L46745" s="172"/>
    </row>
    <row r="46746" spans="7:12" x14ac:dyDescent="0.15">
      <c r="G46746"/>
      <c r="H46746"/>
      <c r="I46746"/>
      <c r="J46746"/>
      <c r="K46746"/>
      <c r="L46746" s="172"/>
    </row>
    <row r="46747" spans="7:12" x14ac:dyDescent="0.15">
      <c r="G46747"/>
      <c r="H46747"/>
      <c r="I46747"/>
      <c r="J46747"/>
      <c r="K46747"/>
      <c r="L46747" s="172"/>
    </row>
    <row r="46748" spans="7:12" x14ac:dyDescent="0.15">
      <c r="G46748"/>
      <c r="H46748"/>
      <c r="I46748"/>
      <c r="J46748"/>
      <c r="K46748"/>
      <c r="L46748" s="172"/>
    </row>
    <row r="46749" spans="7:12" x14ac:dyDescent="0.15">
      <c r="G46749"/>
      <c r="H46749"/>
      <c r="I46749"/>
      <c r="J46749"/>
      <c r="K46749"/>
      <c r="L46749" s="172"/>
    </row>
    <row r="46750" spans="7:12" x14ac:dyDescent="0.15">
      <c r="G46750"/>
      <c r="H46750"/>
      <c r="I46750"/>
      <c r="J46750"/>
      <c r="K46750"/>
      <c r="L46750" s="172"/>
    </row>
    <row r="46751" spans="7:12" x14ac:dyDescent="0.15">
      <c r="G46751"/>
      <c r="H46751"/>
      <c r="I46751"/>
      <c r="J46751"/>
      <c r="K46751"/>
      <c r="L46751" s="172"/>
    </row>
    <row r="46752" spans="7:12" x14ac:dyDescent="0.15">
      <c r="G46752"/>
      <c r="H46752"/>
      <c r="I46752"/>
      <c r="J46752"/>
      <c r="K46752"/>
      <c r="L46752" s="172"/>
    </row>
    <row r="46753" spans="7:12" x14ac:dyDescent="0.15">
      <c r="G46753"/>
      <c r="H46753"/>
      <c r="I46753"/>
      <c r="J46753"/>
      <c r="K46753"/>
      <c r="L46753" s="172"/>
    </row>
    <row r="46754" spans="7:12" x14ac:dyDescent="0.15">
      <c r="G46754"/>
      <c r="H46754"/>
      <c r="I46754"/>
      <c r="J46754"/>
      <c r="K46754"/>
      <c r="L46754" s="172"/>
    </row>
    <row r="46755" spans="7:12" x14ac:dyDescent="0.15">
      <c r="G46755"/>
      <c r="H46755"/>
      <c r="I46755"/>
      <c r="J46755"/>
      <c r="K46755"/>
      <c r="L46755" s="172"/>
    </row>
    <row r="46756" spans="7:12" x14ac:dyDescent="0.15">
      <c r="G46756"/>
      <c r="H46756"/>
      <c r="I46756"/>
      <c r="J46756"/>
      <c r="K46756"/>
      <c r="L46756" s="172"/>
    </row>
    <row r="46757" spans="7:12" x14ac:dyDescent="0.15">
      <c r="G46757"/>
      <c r="H46757"/>
      <c r="I46757"/>
      <c r="J46757"/>
      <c r="K46757"/>
      <c r="L46757" s="172"/>
    </row>
    <row r="46758" spans="7:12" x14ac:dyDescent="0.15">
      <c r="G46758"/>
      <c r="H46758"/>
      <c r="I46758"/>
      <c r="J46758"/>
      <c r="K46758"/>
      <c r="L46758" s="172"/>
    </row>
    <row r="46759" spans="7:12" x14ac:dyDescent="0.15">
      <c r="G46759"/>
      <c r="H46759"/>
      <c r="I46759"/>
      <c r="J46759"/>
      <c r="K46759"/>
      <c r="L46759" s="172"/>
    </row>
    <row r="46760" spans="7:12" x14ac:dyDescent="0.15">
      <c r="G46760"/>
      <c r="H46760"/>
      <c r="I46760"/>
      <c r="J46760"/>
      <c r="K46760"/>
      <c r="L46760" s="172"/>
    </row>
    <row r="46761" spans="7:12" x14ac:dyDescent="0.15">
      <c r="G46761"/>
      <c r="H46761"/>
      <c r="I46761"/>
      <c r="J46761"/>
      <c r="K46761"/>
      <c r="L46761" s="172"/>
    </row>
    <row r="46762" spans="7:12" x14ac:dyDescent="0.15">
      <c r="G46762"/>
      <c r="H46762"/>
      <c r="I46762"/>
      <c r="J46762"/>
      <c r="K46762"/>
      <c r="L46762" s="172"/>
    </row>
    <row r="46763" spans="7:12" x14ac:dyDescent="0.15">
      <c r="G46763"/>
      <c r="H46763"/>
      <c r="I46763"/>
      <c r="J46763"/>
      <c r="K46763"/>
      <c r="L46763" s="172"/>
    </row>
    <row r="46764" spans="7:12" x14ac:dyDescent="0.15">
      <c r="G46764"/>
      <c r="H46764"/>
      <c r="I46764"/>
      <c r="J46764"/>
      <c r="K46764"/>
      <c r="L46764" s="172"/>
    </row>
    <row r="46765" spans="7:12" x14ac:dyDescent="0.15">
      <c r="G46765"/>
      <c r="H46765"/>
      <c r="I46765"/>
      <c r="J46765"/>
      <c r="K46765"/>
      <c r="L46765" s="172"/>
    </row>
    <row r="46766" spans="7:12" x14ac:dyDescent="0.15">
      <c r="G46766"/>
      <c r="H46766"/>
      <c r="I46766"/>
      <c r="J46766"/>
      <c r="K46766"/>
      <c r="L46766" s="172"/>
    </row>
    <row r="46767" spans="7:12" x14ac:dyDescent="0.15">
      <c r="G46767"/>
      <c r="H46767"/>
      <c r="I46767"/>
      <c r="J46767"/>
      <c r="K46767"/>
      <c r="L46767" s="172"/>
    </row>
    <row r="46768" spans="7:12" x14ac:dyDescent="0.15">
      <c r="G46768"/>
      <c r="H46768"/>
      <c r="I46768"/>
      <c r="J46768"/>
      <c r="K46768"/>
      <c r="L46768" s="172"/>
    </row>
    <row r="46769" spans="7:12" x14ac:dyDescent="0.15">
      <c r="G46769"/>
      <c r="H46769"/>
      <c r="I46769"/>
      <c r="J46769"/>
      <c r="K46769"/>
      <c r="L46769" s="172"/>
    </row>
    <row r="46770" spans="7:12" x14ac:dyDescent="0.15">
      <c r="G46770"/>
      <c r="H46770"/>
      <c r="I46770"/>
      <c r="J46770"/>
      <c r="K46770"/>
      <c r="L46770" s="172"/>
    </row>
    <row r="46771" spans="7:12" x14ac:dyDescent="0.15">
      <c r="G46771"/>
      <c r="H46771"/>
      <c r="I46771"/>
      <c r="J46771"/>
      <c r="K46771"/>
      <c r="L46771" s="172"/>
    </row>
    <row r="46772" spans="7:12" x14ac:dyDescent="0.15">
      <c r="G46772"/>
      <c r="H46772"/>
      <c r="I46772"/>
      <c r="J46772"/>
      <c r="K46772"/>
      <c r="L46772" s="172"/>
    </row>
    <row r="46773" spans="7:12" x14ac:dyDescent="0.15">
      <c r="G46773"/>
      <c r="H46773"/>
      <c r="I46773"/>
      <c r="J46773"/>
      <c r="K46773"/>
      <c r="L46773" s="172"/>
    </row>
    <row r="46774" spans="7:12" x14ac:dyDescent="0.15">
      <c r="G46774"/>
      <c r="H46774"/>
      <c r="I46774"/>
      <c r="J46774"/>
      <c r="K46774"/>
      <c r="L46774" s="172"/>
    </row>
    <row r="46775" spans="7:12" x14ac:dyDescent="0.15">
      <c r="G46775"/>
      <c r="H46775"/>
      <c r="I46775"/>
      <c r="J46775"/>
      <c r="K46775"/>
      <c r="L46775" s="172"/>
    </row>
    <row r="46776" spans="7:12" x14ac:dyDescent="0.15">
      <c r="G46776"/>
      <c r="H46776"/>
      <c r="I46776"/>
      <c r="J46776"/>
      <c r="K46776"/>
      <c r="L46776" s="172"/>
    </row>
    <row r="46777" spans="7:12" x14ac:dyDescent="0.15">
      <c r="G46777"/>
      <c r="H46777"/>
      <c r="I46777"/>
      <c r="J46777"/>
      <c r="K46777"/>
      <c r="L46777" s="172"/>
    </row>
    <row r="46778" spans="7:12" x14ac:dyDescent="0.15">
      <c r="G46778"/>
      <c r="H46778"/>
      <c r="I46778"/>
      <c r="J46778"/>
      <c r="K46778"/>
      <c r="L46778" s="172"/>
    </row>
    <row r="46779" spans="7:12" x14ac:dyDescent="0.15">
      <c r="G46779"/>
      <c r="H46779"/>
      <c r="I46779"/>
      <c r="J46779"/>
      <c r="K46779"/>
      <c r="L46779" s="172"/>
    </row>
    <row r="46780" spans="7:12" x14ac:dyDescent="0.15">
      <c r="G46780"/>
      <c r="H46780"/>
      <c r="I46780"/>
      <c r="J46780"/>
      <c r="K46780"/>
      <c r="L46780" s="172"/>
    </row>
    <row r="46781" spans="7:12" x14ac:dyDescent="0.15">
      <c r="G46781"/>
      <c r="H46781"/>
      <c r="I46781"/>
      <c r="J46781"/>
      <c r="K46781"/>
      <c r="L46781" s="172"/>
    </row>
    <row r="46782" spans="7:12" x14ac:dyDescent="0.15">
      <c r="G46782"/>
      <c r="H46782"/>
      <c r="I46782"/>
      <c r="J46782"/>
      <c r="K46782"/>
      <c r="L46782" s="172"/>
    </row>
    <row r="46783" spans="7:12" x14ac:dyDescent="0.15">
      <c r="G46783"/>
      <c r="H46783"/>
      <c r="I46783"/>
      <c r="J46783"/>
      <c r="K46783"/>
      <c r="L46783" s="172"/>
    </row>
    <row r="46784" spans="7:12" x14ac:dyDescent="0.15">
      <c r="G46784"/>
      <c r="H46784"/>
      <c r="I46784"/>
      <c r="J46784"/>
      <c r="K46784"/>
      <c r="L46784" s="172"/>
    </row>
    <row r="46785" spans="7:12" x14ac:dyDescent="0.15">
      <c r="G46785"/>
      <c r="H46785"/>
      <c r="I46785"/>
      <c r="J46785"/>
      <c r="K46785"/>
      <c r="L46785" s="172"/>
    </row>
    <row r="46786" spans="7:12" x14ac:dyDescent="0.15">
      <c r="G46786"/>
      <c r="H46786"/>
      <c r="I46786"/>
      <c r="J46786"/>
      <c r="K46786"/>
      <c r="L46786" s="172"/>
    </row>
    <row r="46787" spans="7:12" x14ac:dyDescent="0.15">
      <c r="G46787"/>
      <c r="H46787"/>
      <c r="I46787"/>
      <c r="J46787"/>
      <c r="K46787"/>
      <c r="L46787" s="172"/>
    </row>
    <row r="46788" spans="7:12" x14ac:dyDescent="0.15">
      <c r="G46788"/>
      <c r="H46788"/>
      <c r="I46788"/>
      <c r="J46788"/>
      <c r="K46788"/>
      <c r="L46788" s="172"/>
    </row>
    <row r="46789" spans="7:12" x14ac:dyDescent="0.15">
      <c r="G46789"/>
      <c r="H46789"/>
      <c r="I46789"/>
      <c r="J46789"/>
      <c r="K46789"/>
      <c r="L46789" s="172"/>
    </row>
    <row r="46790" spans="7:12" x14ac:dyDescent="0.15">
      <c r="G46790"/>
      <c r="H46790"/>
      <c r="I46790"/>
      <c r="J46790"/>
      <c r="K46790"/>
      <c r="L46790" s="172"/>
    </row>
    <row r="46791" spans="7:12" x14ac:dyDescent="0.15">
      <c r="G46791"/>
      <c r="H46791"/>
      <c r="I46791"/>
      <c r="J46791"/>
      <c r="K46791"/>
      <c r="L46791" s="172"/>
    </row>
    <row r="46792" spans="7:12" x14ac:dyDescent="0.15">
      <c r="G46792"/>
      <c r="H46792"/>
      <c r="I46792"/>
      <c r="J46792"/>
      <c r="K46792"/>
      <c r="L46792" s="172"/>
    </row>
    <row r="46793" spans="7:12" x14ac:dyDescent="0.15">
      <c r="G46793"/>
      <c r="H46793"/>
      <c r="I46793"/>
      <c r="J46793"/>
      <c r="K46793"/>
      <c r="L46793" s="172"/>
    </row>
    <row r="46794" spans="7:12" x14ac:dyDescent="0.15">
      <c r="G46794"/>
      <c r="H46794"/>
      <c r="I46794"/>
      <c r="J46794"/>
      <c r="K46794"/>
      <c r="L46794" s="172"/>
    </row>
    <row r="46795" spans="7:12" x14ac:dyDescent="0.15">
      <c r="G46795"/>
      <c r="H46795"/>
      <c r="I46795"/>
      <c r="J46795"/>
      <c r="K46795"/>
      <c r="L46795" s="172"/>
    </row>
    <row r="46796" spans="7:12" x14ac:dyDescent="0.15">
      <c r="G46796"/>
      <c r="H46796"/>
      <c r="I46796"/>
      <c r="J46796"/>
      <c r="K46796"/>
      <c r="L46796" s="172"/>
    </row>
    <row r="46797" spans="7:12" x14ac:dyDescent="0.15">
      <c r="G46797"/>
      <c r="H46797"/>
      <c r="I46797"/>
      <c r="J46797"/>
      <c r="K46797"/>
      <c r="L46797" s="172"/>
    </row>
    <row r="46798" spans="7:12" x14ac:dyDescent="0.15">
      <c r="G46798"/>
      <c r="H46798"/>
      <c r="I46798"/>
      <c r="J46798"/>
      <c r="K46798"/>
      <c r="L46798" s="172"/>
    </row>
    <row r="46799" spans="7:12" x14ac:dyDescent="0.15">
      <c r="G46799"/>
      <c r="H46799"/>
      <c r="I46799"/>
      <c r="J46799"/>
      <c r="K46799"/>
      <c r="L46799" s="172"/>
    </row>
    <row r="46800" spans="7:12" x14ac:dyDescent="0.15">
      <c r="G46800"/>
      <c r="H46800"/>
      <c r="I46800"/>
      <c r="J46800"/>
      <c r="K46800"/>
      <c r="L46800" s="172"/>
    </row>
    <row r="46801" spans="7:12" x14ac:dyDescent="0.15">
      <c r="G46801"/>
      <c r="H46801"/>
      <c r="I46801"/>
      <c r="J46801"/>
      <c r="K46801"/>
      <c r="L46801" s="172"/>
    </row>
    <row r="46802" spans="7:12" x14ac:dyDescent="0.15">
      <c r="G46802"/>
      <c r="H46802"/>
      <c r="I46802"/>
      <c r="J46802"/>
      <c r="K46802"/>
      <c r="L46802" s="172"/>
    </row>
    <row r="46803" spans="7:12" x14ac:dyDescent="0.15">
      <c r="G46803"/>
      <c r="H46803"/>
      <c r="I46803"/>
      <c r="J46803"/>
      <c r="K46803"/>
      <c r="L46803" s="172"/>
    </row>
    <row r="46804" spans="7:12" x14ac:dyDescent="0.15">
      <c r="G46804"/>
      <c r="H46804"/>
      <c r="I46804"/>
      <c r="J46804"/>
      <c r="K46804"/>
      <c r="L46804" s="172"/>
    </row>
    <row r="46805" spans="7:12" x14ac:dyDescent="0.15">
      <c r="G46805"/>
      <c r="H46805"/>
      <c r="I46805"/>
      <c r="J46805"/>
      <c r="K46805"/>
      <c r="L46805" s="172"/>
    </row>
    <row r="46806" spans="7:12" x14ac:dyDescent="0.15">
      <c r="G46806"/>
      <c r="H46806"/>
      <c r="I46806"/>
      <c r="J46806"/>
      <c r="K46806"/>
      <c r="L46806" s="172"/>
    </row>
    <row r="46807" spans="7:12" x14ac:dyDescent="0.15">
      <c r="G46807"/>
      <c r="H46807"/>
      <c r="I46807"/>
      <c r="J46807"/>
      <c r="K46807"/>
      <c r="L46807" s="172"/>
    </row>
    <row r="46808" spans="7:12" x14ac:dyDescent="0.15">
      <c r="G46808"/>
      <c r="H46808"/>
      <c r="I46808"/>
      <c r="J46808"/>
      <c r="K46808"/>
      <c r="L46808" s="172"/>
    </row>
    <row r="46809" spans="7:12" x14ac:dyDescent="0.15">
      <c r="G46809"/>
      <c r="H46809"/>
      <c r="I46809"/>
      <c r="J46809"/>
      <c r="K46809"/>
      <c r="L46809" s="172"/>
    </row>
    <row r="46810" spans="7:12" x14ac:dyDescent="0.15">
      <c r="G46810"/>
      <c r="H46810"/>
      <c r="I46810"/>
      <c r="J46810"/>
      <c r="K46810"/>
      <c r="L46810" s="172"/>
    </row>
    <row r="46811" spans="7:12" x14ac:dyDescent="0.15">
      <c r="G46811"/>
      <c r="H46811"/>
      <c r="I46811"/>
      <c r="J46811"/>
      <c r="K46811"/>
      <c r="L46811" s="172"/>
    </row>
    <row r="46812" spans="7:12" x14ac:dyDescent="0.15">
      <c r="G46812"/>
      <c r="H46812"/>
      <c r="I46812"/>
      <c r="J46812"/>
      <c r="K46812"/>
      <c r="L46812" s="172"/>
    </row>
    <row r="46813" spans="7:12" x14ac:dyDescent="0.15">
      <c r="G46813"/>
      <c r="H46813"/>
      <c r="I46813"/>
      <c r="J46813"/>
      <c r="K46813"/>
      <c r="L46813" s="172"/>
    </row>
    <row r="46814" spans="7:12" x14ac:dyDescent="0.15">
      <c r="G46814"/>
      <c r="H46814"/>
      <c r="I46814"/>
      <c r="J46814"/>
      <c r="K46814"/>
      <c r="L46814" s="172"/>
    </row>
    <row r="46815" spans="7:12" x14ac:dyDescent="0.15">
      <c r="G46815"/>
      <c r="H46815"/>
      <c r="I46815"/>
      <c r="J46815"/>
      <c r="K46815"/>
      <c r="L46815" s="172"/>
    </row>
    <row r="46816" spans="7:12" x14ac:dyDescent="0.15">
      <c r="G46816"/>
      <c r="H46816"/>
      <c r="I46816"/>
      <c r="J46816"/>
      <c r="K46816"/>
      <c r="L46816" s="172"/>
    </row>
    <row r="46817" spans="7:12" x14ac:dyDescent="0.15">
      <c r="G46817"/>
      <c r="H46817"/>
      <c r="I46817"/>
      <c r="J46817"/>
      <c r="K46817"/>
      <c r="L46817" s="172"/>
    </row>
    <row r="46818" spans="7:12" x14ac:dyDescent="0.15">
      <c r="G46818"/>
      <c r="H46818"/>
      <c r="I46818"/>
      <c r="J46818"/>
      <c r="K46818"/>
      <c r="L46818" s="172"/>
    </row>
    <row r="46819" spans="7:12" x14ac:dyDescent="0.15">
      <c r="G46819"/>
      <c r="H46819"/>
      <c r="I46819"/>
      <c r="J46819"/>
      <c r="K46819"/>
      <c r="L46819" s="172"/>
    </row>
    <row r="46820" spans="7:12" x14ac:dyDescent="0.15">
      <c r="G46820"/>
      <c r="H46820"/>
      <c r="I46820"/>
      <c r="J46820"/>
      <c r="K46820"/>
      <c r="L46820" s="172"/>
    </row>
    <row r="46821" spans="7:12" x14ac:dyDescent="0.15">
      <c r="G46821"/>
      <c r="H46821"/>
      <c r="I46821"/>
      <c r="J46821"/>
      <c r="K46821"/>
      <c r="L46821" s="172"/>
    </row>
    <row r="46822" spans="7:12" x14ac:dyDescent="0.15">
      <c r="G46822"/>
      <c r="H46822"/>
      <c r="I46822"/>
      <c r="J46822"/>
      <c r="K46822"/>
      <c r="L46822" s="172"/>
    </row>
    <row r="46823" spans="7:12" x14ac:dyDescent="0.15">
      <c r="G46823"/>
      <c r="H46823"/>
      <c r="I46823"/>
      <c r="J46823"/>
      <c r="K46823"/>
      <c r="L46823" s="172"/>
    </row>
    <row r="46824" spans="7:12" x14ac:dyDescent="0.15">
      <c r="G46824"/>
      <c r="H46824"/>
      <c r="I46824"/>
      <c r="J46824"/>
      <c r="K46824"/>
      <c r="L46824" s="172"/>
    </row>
    <row r="46825" spans="7:12" x14ac:dyDescent="0.15">
      <c r="G46825"/>
      <c r="H46825"/>
      <c r="I46825"/>
      <c r="J46825"/>
      <c r="K46825"/>
      <c r="L46825" s="172"/>
    </row>
    <row r="46826" spans="7:12" x14ac:dyDescent="0.15">
      <c r="G46826"/>
      <c r="H46826"/>
      <c r="I46826"/>
      <c r="J46826"/>
      <c r="K46826"/>
      <c r="L46826" s="172"/>
    </row>
    <row r="46827" spans="7:12" x14ac:dyDescent="0.15">
      <c r="G46827"/>
      <c r="H46827"/>
      <c r="I46827"/>
      <c r="J46827"/>
      <c r="K46827"/>
      <c r="L46827" s="172"/>
    </row>
    <row r="46828" spans="7:12" x14ac:dyDescent="0.15">
      <c r="G46828"/>
      <c r="H46828"/>
      <c r="I46828"/>
      <c r="J46828"/>
      <c r="K46828"/>
      <c r="L46828" s="172"/>
    </row>
    <row r="46829" spans="7:12" x14ac:dyDescent="0.15">
      <c r="G46829"/>
      <c r="H46829"/>
      <c r="I46829"/>
      <c r="J46829"/>
      <c r="K46829"/>
      <c r="L46829" s="172"/>
    </row>
    <row r="46830" spans="7:12" x14ac:dyDescent="0.15">
      <c r="G46830"/>
      <c r="H46830"/>
      <c r="I46830"/>
      <c r="J46830"/>
      <c r="K46830"/>
      <c r="L46830" s="172"/>
    </row>
    <row r="46831" spans="7:12" x14ac:dyDescent="0.15">
      <c r="G46831"/>
      <c r="H46831"/>
      <c r="I46831"/>
      <c r="J46831"/>
      <c r="K46831"/>
      <c r="L46831" s="172"/>
    </row>
    <row r="46832" spans="7:12" x14ac:dyDescent="0.15">
      <c r="G46832"/>
      <c r="H46832"/>
      <c r="I46832"/>
      <c r="J46832"/>
      <c r="K46832"/>
      <c r="L46832" s="172"/>
    </row>
    <row r="46833" spans="7:12" x14ac:dyDescent="0.15">
      <c r="G46833"/>
      <c r="H46833"/>
      <c r="I46833"/>
      <c r="J46833"/>
      <c r="K46833"/>
      <c r="L46833" s="172"/>
    </row>
    <row r="46834" spans="7:12" x14ac:dyDescent="0.15">
      <c r="G46834"/>
      <c r="H46834"/>
      <c r="I46834"/>
      <c r="J46834"/>
      <c r="K46834"/>
      <c r="L46834" s="172"/>
    </row>
    <row r="46835" spans="7:12" x14ac:dyDescent="0.15">
      <c r="G46835"/>
      <c r="H46835"/>
      <c r="I46835"/>
      <c r="J46835"/>
      <c r="K46835"/>
      <c r="L46835" s="172"/>
    </row>
    <row r="46836" spans="7:12" x14ac:dyDescent="0.15">
      <c r="G46836"/>
      <c r="H46836"/>
      <c r="I46836"/>
      <c r="J46836"/>
      <c r="K46836"/>
      <c r="L46836" s="172"/>
    </row>
    <row r="46837" spans="7:12" x14ac:dyDescent="0.15">
      <c r="G46837"/>
      <c r="H46837"/>
      <c r="I46837"/>
      <c r="J46837"/>
      <c r="K46837"/>
      <c r="L46837" s="172"/>
    </row>
    <row r="46838" spans="7:12" x14ac:dyDescent="0.15">
      <c r="G46838"/>
      <c r="H46838"/>
      <c r="I46838"/>
      <c r="J46838"/>
      <c r="K46838"/>
      <c r="L46838" s="172"/>
    </row>
    <row r="46839" spans="7:12" x14ac:dyDescent="0.15">
      <c r="G46839"/>
      <c r="H46839"/>
      <c r="I46839"/>
      <c r="J46839"/>
      <c r="K46839"/>
      <c r="L46839" s="172"/>
    </row>
    <row r="46840" spans="7:12" x14ac:dyDescent="0.15">
      <c r="G46840"/>
      <c r="H46840"/>
      <c r="I46840"/>
      <c r="J46840"/>
      <c r="K46840"/>
      <c r="L46840" s="172"/>
    </row>
    <row r="46841" spans="7:12" x14ac:dyDescent="0.15">
      <c r="G46841"/>
      <c r="H46841"/>
      <c r="I46841"/>
      <c r="J46841"/>
      <c r="K46841"/>
      <c r="L46841" s="172"/>
    </row>
    <row r="46842" spans="7:12" x14ac:dyDescent="0.15">
      <c r="G46842"/>
      <c r="H46842"/>
      <c r="I46842"/>
      <c r="J46842"/>
      <c r="K46842"/>
      <c r="L46842" s="172"/>
    </row>
    <row r="46843" spans="7:12" x14ac:dyDescent="0.15">
      <c r="G46843"/>
      <c r="H46843"/>
      <c r="I46843"/>
      <c r="J46843"/>
      <c r="K46843"/>
      <c r="L46843" s="172"/>
    </row>
    <row r="46844" spans="7:12" x14ac:dyDescent="0.15">
      <c r="G46844"/>
      <c r="H46844"/>
      <c r="I46844"/>
      <c r="J46844"/>
      <c r="K46844"/>
      <c r="L46844" s="172"/>
    </row>
    <row r="46845" spans="7:12" x14ac:dyDescent="0.15">
      <c r="G46845"/>
      <c r="H46845"/>
      <c r="I46845"/>
      <c r="J46845"/>
      <c r="K46845"/>
      <c r="L46845" s="172"/>
    </row>
    <row r="46846" spans="7:12" x14ac:dyDescent="0.15">
      <c r="G46846"/>
      <c r="H46846"/>
      <c r="I46846"/>
      <c r="J46846"/>
      <c r="K46846"/>
      <c r="L46846" s="172"/>
    </row>
    <row r="46847" spans="7:12" x14ac:dyDescent="0.15">
      <c r="G46847"/>
      <c r="H46847"/>
      <c r="I46847"/>
      <c r="J46847"/>
      <c r="K46847"/>
      <c r="L46847" s="172"/>
    </row>
    <row r="46848" spans="7:12" x14ac:dyDescent="0.15">
      <c r="G46848"/>
      <c r="H46848"/>
      <c r="I46848"/>
      <c r="J46848"/>
      <c r="K46848"/>
      <c r="L46848" s="172"/>
    </row>
    <row r="46849" spans="7:12" x14ac:dyDescent="0.15">
      <c r="G46849"/>
      <c r="H46849"/>
      <c r="I46849"/>
      <c r="J46849"/>
      <c r="K46849"/>
      <c r="L46849" s="172"/>
    </row>
    <row r="46850" spans="7:12" x14ac:dyDescent="0.15">
      <c r="G46850"/>
      <c r="H46850"/>
      <c r="I46850"/>
      <c r="J46850"/>
      <c r="K46850"/>
      <c r="L46850" s="172"/>
    </row>
    <row r="46851" spans="7:12" x14ac:dyDescent="0.15">
      <c r="G46851"/>
      <c r="H46851"/>
      <c r="I46851"/>
      <c r="J46851"/>
      <c r="K46851"/>
      <c r="L46851" s="172"/>
    </row>
    <row r="46852" spans="7:12" x14ac:dyDescent="0.15">
      <c r="G46852"/>
      <c r="H46852"/>
      <c r="I46852"/>
      <c r="J46852"/>
      <c r="K46852"/>
      <c r="L46852" s="172"/>
    </row>
    <row r="46853" spans="7:12" x14ac:dyDescent="0.15">
      <c r="G46853"/>
      <c r="H46853"/>
      <c r="I46853"/>
      <c r="J46853"/>
      <c r="K46853"/>
      <c r="L46853" s="172"/>
    </row>
    <row r="46854" spans="7:12" x14ac:dyDescent="0.15">
      <c r="G46854"/>
      <c r="H46854"/>
      <c r="I46854"/>
      <c r="J46854"/>
      <c r="K46854"/>
      <c r="L46854" s="172"/>
    </row>
    <row r="46855" spans="7:12" x14ac:dyDescent="0.15">
      <c r="G46855"/>
      <c r="H46855"/>
      <c r="I46855"/>
      <c r="J46855"/>
      <c r="K46855"/>
      <c r="L46855" s="172"/>
    </row>
    <row r="46856" spans="7:12" x14ac:dyDescent="0.15">
      <c r="G46856"/>
      <c r="H46856"/>
      <c r="I46856"/>
      <c r="J46856"/>
      <c r="K46856"/>
      <c r="L46856" s="172"/>
    </row>
    <row r="46857" spans="7:12" x14ac:dyDescent="0.15">
      <c r="G46857"/>
      <c r="H46857"/>
      <c r="I46857"/>
      <c r="J46857"/>
      <c r="K46857"/>
      <c r="L46857" s="172"/>
    </row>
    <row r="46858" spans="7:12" x14ac:dyDescent="0.15">
      <c r="G46858"/>
      <c r="H46858"/>
      <c r="I46858"/>
      <c r="J46858"/>
      <c r="K46858"/>
      <c r="L46858" s="172"/>
    </row>
    <row r="46859" spans="7:12" x14ac:dyDescent="0.15">
      <c r="G46859"/>
      <c r="H46859"/>
      <c r="I46859"/>
      <c r="J46859"/>
      <c r="K46859"/>
      <c r="L46859" s="172"/>
    </row>
    <row r="46860" spans="7:12" x14ac:dyDescent="0.15">
      <c r="G46860"/>
      <c r="H46860"/>
      <c r="I46860"/>
      <c r="J46860"/>
      <c r="K46860"/>
      <c r="L46860" s="172"/>
    </row>
    <row r="46861" spans="7:12" x14ac:dyDescent="0.15">
      <c r="G46861"/>
      <c r="H46861"/>
      <c r="I46861"/>
      <c r="J46861"/>
      <c r="K46861"/>
      <c r="L46861" s="172"/>
    </row>
    <row r="46862" spans="7:12" x14ac:dyDescent="0.15">
      <c r="G46862"/>
      <c r="H46862"/>
      <c r="I46862"/>
      <c r="J46862"/>
      <c r="K46862"/>
      <c r="L46862" s="172"/>
    </row>
    <row r="46863" spans="7:12" x14ac:dyDescent="0.15">
      <c r="G46863"/>
      <c r="H46863"/>
      <c r="I46863"/>
      <c r="J46863"/>
      <c r="K46863"/>
      <c r="L46863" s="172"/>
    </row>
    <row r="46864" spans="7:12" x14ac:dyDescent="0.15">
      <c r="G46864"/>
      <c r="H46864"/>
      <c r="I46864"/>
      <c r="J46864"/>
      <c r="K46864"/>
      <c r="L46864" s="172"/>
    </row>
    <row r="46865" spans="7:12" x14ac:dyDescent="0.15">
      <c r="G46865"/>
      <c r="H46865"/>
      <c r="I46865"/>
      <c r="J46865"/>
      <c r="K46865"/>
      <c r="L46865" s="172"/>
    </row>
    <row r="46866" spans="7:12" x14ac:dyDescent="0.15">
      <c r="G46866"/>
      <c r="H46866"/>
      <c r="I46866"/>
      <c r="J46866"/>
      <c r="K46866"/>
      <c r="L46866" s="172"/>
    </row>
    <row r="46867" spans="7:12" x14ac:dyDescent="0.15">
      <c r="G46867"/>
      <c r="H46867"/>
      <c r="I46867"/>
      <c r="J46867"/>
      <c r="K46867"/>
      <c r="L46867" s="172"/>
    </row>
    <row r="46868" spans="7:12" x14ac:dyDescent="0.15">
      <c r="G46868"/>
      <c r="H46868"/>
      <c r="I46868"/>
      <c r="J46868"/>
      <c r="K46868"/>
      <c r="L46868" s="172"/>
    </row>
    <row r="46869" spans="7:12" x14ac:dyDescent="0.15">
      <c r="G46869"/>
      <c r="H46869"/>
      <c r="I46869"/>
      <c r="J46869"/>
      <c r="K46869"/>
      <c r="L46869" s="172"/>
    </row>
    <row r="46870" spans="7:12" x14ac:dyDescent="0.15">
      <c r="G46870"/>
      <c r="H46870"/>
      <c r="I46870"/>
      <c r="J46870"/>
      <c r="K46870"/>
      <c r="L46870" s="172"/>
    </row>
    <row r="46871" spans="7:12" x14ac:dyDescent="0.15">
      <c r="G46871"/>
      <c r="H46871"/>
      <c r="I46871"/>
      <c r="J46871"/>
      <c r="K46871"/>
      <c r="L46871" s="172"/>
    </row>
    <row r="46872" spans="7:12" x14ac:dyDescent="0.15">
      <c r="G46872"/>
      <c r="H46872"/>
      <c r="I46872"/>
      <c r="J46872"/>
      <c r="K46872"/>
      <c r="L46872" s="172"/>
    </row>
    <row r="46873" spans="7:12" x14ac:dyDescent="0.15">
      <c r="G46873"/>
      <c r="H46873"/>
      <c r="I46873"/>
      <c r="J46873"/>
      <c r="K46873"/>
      <c r="L46873" s="172"/>
    </row>
    <row r="46874" spans="7:12" x14ac:dyDescent="0.15">
      <c r="G46874"/>
      <c r="H46874"/>
      <c r="I46874"/>
      <c r="J46874"/>
      <c r="K46874"/>
      <c r="L46874" s="172"/>
    </row>
    <row r="46875" spans="7:12" x14ac:dyDescent="0.15">
      <c r="G46875"/>
      <c r="H46875"/>
      <c r="I46875"/>
      <c r="J46875"/>
      <c r="K46875"/>
      <c r="L46875" s="172"/>
    </row>
    <row r="46876" spans="7:12" x14ac:dyDescent="0.15">
      <c r="G46876"/>
      <c r="H46876"/>
      <c r="I46876"/>
      <c r="J46876"/>
      <c r="K46876"/>
      <c r="L46876" s="172"/>
    </row>
    <row r="46877" spans="7:12" x14ac:dyDescent="0.15">
      <c r="G46877"/>
      <c r="H46877"/>
      <c r="I46877"/>
      <c r="J46877"/>
      <c r="K46877"/>
      <c r="L46877" s="172"/>
    </row>
    <row r="46878" spans="7:12" x14ac:dyDescent="0.15">
      <c r="G46878"/>
      <c r="H46878"/>
      <c r="I46878"/>
      <c r="J46878"/>
      <c r="K46878"/>
      <c r="L46878" s="172"/>
    </row>
    <row r="46879" spans="7:12" x14ac:dyDescent="0.15">
      <c r="G46879"/>
      <c r="H46879"/>
      <c r="I46879"/>
      <c r="J46879"/>
      <c r="K46879"/>
      <c r="L46879" s="172"/>
    </row>
    <row r="46880" spans="7:12" x14ac:dyDescent="0.15">
      <c r="G46880"/>
      <c r="H46880"/>
      <c r="I46880"/>
      <c r="J46880"/>
      <c r="K46880"/>
      <c r="L46880" s="172"/>
    </row>
    <row r="46881" spans="7:12" x14ac:dyDescent="0.15">
      <c r="G46881"/>
      <c r="H46881"/>
      <c r="I46881"/>
      <c r="J46881"/>
      <c r="K46881"/>
      <c r="L46881" s="172"/>
    </row>
    <row r="46882" spans="7:12" x14ac:dyDescent="0.15">
      <c r="G46882"/>
      <c r="H46882"/>
      <c r="I46882"/>
      <c r="J46882"/>
      <c r="K46882"/>
      <c r="L46882" s="172"/>
    </row>
    <row r="46883" spans="7:12" x14ac:dyDescent="0.15">
      <c r="G46883"/>
      <c r="H46883"/>
      <c r="I46883"/>
      <c r="J46883"/>
      <c r="K46883"/>
      <c r="L46883" s="172"/>
    </row>
    <row r="46884" spans="7:12" x14ac:dyDescent="0.15">
      <c r="G46884"/>
      <c r="H46884"/>
      <c r="I46884"/>
      <c r="J46884"/>
      <c r="K46884"/>
      <c r="L46884" s="172"/>
    </row>
    <row r="46885" spans="7:12" x14ac:dyDescent="0.15">
      <c r="G46885"/>
      <c r="H46885"/>
      <c r="I46885"/>
      <c r="J46885"/>
      <c r="K46885"/>
      <c r="L46885" s="172"/>
    </row>
    <row r="46886" spans="7:12" x14ac:dyDescent="0.15">
      <c r="G46886"/>
      <c r="H46886"/>
      <c r="I46886"/>
      <c r="J46886"/>
      <c r="K46886"/>
      <c r="L46886" s="172"/>
    </row>
    <row r="46887" spans="7:12" x14ac:dyDescent="0.15">
      <c r="G46887"/>
      <c r="H46887"/>
      <c r="I46887"/>
      <c r="J46887"/>
      <c r="K46887"/>
      <c r="L46887" s="172"/>
    </row>
    <row r="46888" spans="7:12" x14ac:dyDescent="0.15">
      <c r="G46888"/>
      <c r="H46888"/>
      <c r="I46888"/>
      <c r="J46888"/>
      <c r="K46888"/>
      <c r="L46888" s="172"/>
    </row>
    <row r="46889" spans="7:12" x14ac:dyDescent="0.15">
      <c r="G46889"/>
      <c r="H46889"/>
      <c r="I46889"/>
      <c r="J46889"/>
      <c r="K46889"/>
      <c r="L46889" s="172"/>
    </row>
    <row r="46890" spans="7:12" x14ac:dyDescent="0.15">
      <c r="G46890"/>
      <c r="H46890"/>
      <c r="I46890"/>
      <c r="J46890"/>
      <c r="K46890"/>
      <c r="L46890" s="172"/>
    </row>
    <row r="46891" spans="7:12" x14ac:dyDescent="0.15">
      <c r="G46891"/>
      <c r="H46891"/>
      <c r="I46891"/>
      <c r="J46891"/>
      <c r="K46891"/>
      <c r="L46891" s="172"/>
    </row>
    <row r="46892" spans="7:12" x14ac:dyDescent="0.15">
      <c r="G46892"/>
      <c r="H46892"/>
      <c r="I46892"/>
      <c r="J46892"/>
      <c r="K46892"/>
      <c r="L46892" s="172"/>
    </row>
    <row r="46893" spans="7:12" x14ac:dyDescent="0.15">
      <c r="G46893"/>
      <c r="H46893"/>
      <c r="I46893"/>
      <c r="J46893"/>
      <c r="K46893"/>
      <c r="L46893" s="172"/>
    </row>
    <row r="46894" spans="7:12" x14ac:dyDescent="0.15">
      <c r="G46894"/>
      <c r="H46894"/>
      <c r="I46894"/>
      <c r="J46894"/>
      <c r="K46894"/>
      <c r="L46894" s="172"/>
    </row>
    <row r="46895" spans="7:12" x14ac:dyDescent="0.15">
      <c r="G46895"/>
      <c r="H46895"/>
      <c r="I46895"/>
      <c r="J46895"/>
      <c r="K46895"/>
      <c r="L46895" s="172"/>
    </row>
    <row r="46896" spans="7:12" x14ac:dyDescent="0.15">
      <c r="G46896"/>
      <c r="H46896"/>
      <c r="I46896"/>
      <c r="J46896"/>
      <c r="K46896"/>
      <c r="L46896" s="172"/>
    </row>
    <row r="46897" spans="7:12" x14ac:dyDescent="0.15">
      <c r="G46897"/>
      <c r="H46897"/>
      <c r="I46897"/>
      <c r="J46897"/>
      <c r="K46897"/>
      <c r="L46897" s="172"/>
    </row>
    <row r="46898" spans="7:12" x14ac:dyDescent="0.15">
      <c r="G46898"/>
      <c r="H46898"/>
      <c r="I46898"/>
      <c r="J46898"/>
      <c r="K46898"/>
      <c r="L46898" s="172"/>
    </row>
    <row r="46899" spans="7:12" x14ac:dyDescent="0.15">
      <c r="G46899"/>
      <c r="H46899"/>
      <c r="I46899"/>
      <c r="J46899"/>
      <c r="K46899"/>
      <c r="L46899" s="172"/>
    </row>
    <row r="46900" spans="7:12" x14ac:dyDescent="0.15">
      <c r="G46900"/>
      <c r="H46900"/>
      <c r="I46900"/>
      <c r="J46900"/>
      <c r="K46900"/>
      <c r="L46900" s="172"/>
    </row>
    <row r="46901" spans="7:12" x14ac:dyDescent="0.15">
      <c r="G46901"/>
      <c r="H46901"/>
      <c r="I46901"/>
      <c r="J46901"/>
      <c r="K46901"/>
      <c r="L46901" s="172"/>
    </row>
    <row r="46902" spans="7:12" x14ac:dyDescent="0.15">
      <c r="G46902"/>
      <c r="H46902"/>
      <c r="I46902"/>
      <c r="J46902"/>
      <c r="K46902"/>
      <c r="L46902" s="172"/>
    </row>
    <row r="46903" spans="7:12" x14ac:dyDescent="0.15">
      <c r="G46903"/>
      <c r="H46903"/>
      <c r="I46903"/>
      <c r="J46903"/>
      <c r="K46903"/>
      <c r="L46903" s="172"/>
    </row>
    <row r="46904" spans="7:12" x14ac:dyDescent="0.15">
      <c r="G46904"/>
      <c r="H46904"/>
      <c r="I46904"/>
      <c r="J46904"/>
      <c r="K46904"/>
      <c r="L46904" s="172"/>
    </row>
    <row r="46905" spans="7:12" x14ac:dyDescent="0.15">
      <c r="G46905"/>
      <c r="H46905"/>
      <c r="I46905"/>
      <c r="J46905"/>
      <c r="K46905"/>
      <c r="L46905" s="172"/>
    </row>
    <row r="46906" spans="7:12" x14ac:dyDescent="0.15">
      <c r="G46906"/>
      <c r="H46906"/>
      <c r="I46906"/>
      <c r="J46906"/>
      <c r="K46906"/>
      <c r="L46906" s="172"/>
    </row>
    <row r="46907" spans="7:12" x14ac:dyDescent="0.15">
      <c r="G46907"/>
      <c r="H46907"/>
      <c r="I46907"/>
      <c r="J46907"/>
      <c r="K46907"/>
      <c r="L46907" s="172"/>
    </row>
    <row r="46908" spans="7:12" x14ac:dyDescent="0.15">
      <c r="G46908"/>
      <c r="H46908"/>
      <c r="I46908"/>
      <c r="J46908"/>
      <c r="K46908"/>
      <c r="L46908" s="172"/>
    </row>
    <row r="46909" spans="7:12" x14ac:dyDescent="0.15">
      <c r="G46909"/>
      <c r="H46909"/>
      <c r="I46909"/>
      <c r="J46909"/>
      <c r="K46909"/>
      <c r="L46909" s="172"/>
    </row>
    <row r="46910" spans="7:12" x14ac:dyDescent="0.15">
      <c r="G46910"/>
      <c r="H46910"/>
      <c r="I46910"/>
      <c r="J46910"/>
      <c r="K46910"/>
      <c r="L46910" s="172"/>
    </row>
    <row r="46911" spans="7:12" x14ac:dyDescent="0.15">
      <c r="G46911"/>
      <c r="H46911"/>
      <c r="I46911"/>
      <c r="J46911"/>
      <c r="K46911"/>
      <c r="L46911" s="172"/>
    </row>
    <row r="46912" spans="7:12" x14ac:dyDescent="0.15">
      <c r="G46912"/>
      <c r="H46912"/>
      <c r="I46912"/>
      <c r="J46912"/>
      <c r="K46912"/>
      <c r="L46912" s="172"/>
    </row>
    <row r="46913" spans="7:12" x14ac:dyDescent="0.15">
      <c r="G46913"/>
      <c r="H46913"/>
      <c r="I46913"/>
      <c r="J46913"/>
      <c r="K46913"/>
      <c r="L46913" s="172"/>
    </row>
    <row r="46914" spans="7:12" x14ac:dyDescent="0.15">
      <c r="G46914"/>
      <c r="H46914"/>
      <c r="I46914"/>
      <c r="J46914"/>
      <c r="K46914"/>
      <c r="L46914" s="172"/>
    </row>
    <row r="46915" spans="7:12" x14ac:dyDescent="0.15">
      <c r="G46915"/>
      <c r="H46915"/>
      <c r="I46915"/>
      <c r="J46915"/>
      <c r="K46915"/>
      <c r="L46915" s="172"/>
    </row>
    <row r="46916" spans="7:12" x14ac:dyDescent="0.15">
      <c r="G46916"/>
      <c r="H46916"/>
      <c r="I46916"/>
      <c r="J46916"/>
      <c r="K46916"/>
      <c r="L46916" s="172"/>
    </row>
    <row r="46917" spans="7:12" x14ac:dyDescent="0.15">
      <c r="G46917"/>
      <c r="H46917"/>
      <c r="I46917"/>
      <c r="J46917"/>
      <c r="K46917"/>
      <c r="L46917" s="172"/>
    </row>
    <row r="46918" spans="7:12" x14ac:dyDescent="0.15">
      <c r="G46918"/>
      <c r="H46918"/>
      <c r="I46918"/>
      <c r="J46918"/>
      <c r="K46918"/>
      <c r="L46918" s="172"/>
    </row>
    <row r="46919" spans="7:12" x14ac:dyDescent="0.15">
      <c r="G46919"/>
      <c r="H46919"/>
      <c r="I46919"/>
      <c r="J46919"/>
      <c r="K46919"/>
      <c r="L46919" s="172"/>
    </row>
    <row r="46920" spans="7:12" x14ac:dyDescent="0.15">
      <c r="G46920"/>
      <c r="H46920"/>
      <c r="I46920"/>
      <c r="J46920"/>
      <c r="K46920"/>
      <c r="L46920" s="172"/>
    </row>
    <row r="46921" spans="7:12" x14ac:dyDescent="0.15">
      <c r="G46921"/>
      <c r="H46921"/>
      <c r="I46921"/>
      <c r="J46921"/>
      <c r="K46921"/>
      <c r="L46921" s="172"/>
    </row>
    <row r="46922" spans="7:12" x14ac:dyDescent="0.15">
      <c r="G46922"/>
      <c r="H46922"/>
      <c r="I46922"/>
      <c r="J46922"/>
      <c r="K46922"/>
      <c r="L46922" s="172"/>
    </row>
    <row r="46923" spans="7:12" x14ac:dyDescent="0.15">
      <c r="G46923"/>
      <c r="H46923"/>
      <c r="I46923"/>
      <c r="J46923"/>
      <c r="K46923"/>
      <c r="L46923" s="172"/>
    </row>
    <row r="46924" spans="7:12" x14ac:dyDescent="0.15">
      <c r="G46924"/>
      <c r="H46924"/>
      <c r="I46924"/>
      <c r="J46924"/>
      <c r="K46924"/>
      <c r="L46924" s="172"/>
    </row>
    <row r="46925" spans="7:12" x14ac:dyDescent="0.15">
      <c r="G46925"/>
      <c r="H46925"/>
      <c r="I46925"/>
      <c r="J46925"/>
      <c r="K46925"/>
      <c r="L46925" s="172"/>
    </row>
    <row r="46926" spans="7:12" x14ac:dyDescent="0.15">
      <c r="G46926"/>
      <c r="H46926"/>
      <c r="I46926"/>
      <c r="J46926"/>
      <c r="K46926"/>
      <c r="L46926" s="172"/>
    </row>
    <row r="46927" spans="7:12" x14ac:dyDescent="0.15">
      <c r="G46927"/>
      <c r="H46927"/>
      <c r="I46927"/>
      <c r="J46927"/>
      <c r="K46927"/>
      <c r="L46927" s="172"/>
    </row>
    <row r="46928" spans="7:12" x14ac:dyDescent="0.15">
      <c r="G46928"/>
      <c r="H46928"/>
      <c r="I46928"/>
      <c r="J46928"/>
      <c r="K46928"/>
      <c r="L46928" s="172"/>
    </row>
    <row r="46929" spans="7:12" x14ac:dyDescent="0.15">
      <c r="G46929"/>
      <c r="H46929"/>
      <c r="I46929"/>
      <c r="J46929"/>
      <c r="K46929"/>
      <c r="L46929" s="172"/>
    </row>
    <row r="46930" spans="7:12" x14ac:dyDescent="0.15">
      <c r="G46930"/>
      <c r="H46930"/>
      <c r="I46930"/>
      <c r="J46930"/>
      <c r="K46930"/>
      <c r="L46930" s="172"/>
    </row>
    <row r="46931" spans="7:12" x14ac:dyDescent="0.15">
      <c r="G46931"/>
      <c r="H46931"/>
      <c r="I46931"/>
      <c r="J46931"/>
      <c r="K46931"/>
      <c r="L46931" s="172"/>
    </row>
    <row r="46932" spans="7:12" x14ac:dyDescent="0.15">
      <c r="G46932"/>
      <c r="H46932"/>
      <c r="I46932"/>
      <c r="J46932"/>
      <c r="K46932"/>
      <c r="L46932" s="172"/>
    </row>
    <row r="46933" spans="7:12" x14ac:dyDescent="0.15">
      <c r="G46933"/>
      <c r="H46933"/>
      <c r="I46933"/>
      <c r="J46933"/>
      <c r="K46933"/>
      <c r="L46933" s="172"/>
    </row>
    <row r="46934" spans="7:12" x14ac:dyDescent="0.15">
      <c r="G46934"/>
      <c r="H46934"/>
      <c r="I46934"/>
      <c r="J46934"/>
      <c r="K46934"/>
      <c r="L46934" s="172"/>
    </row>
    <row r="46935" spans="7:12" x14ac:dyDescent="0.15">
      <c r="G46935"/>
      <c r="H46935"/>
      <c r="I46935"/>
      <c r="J46935"/>
      <c r="K46935"/>
      <c r="L46935" s="172"/>
    </row>
    <row r="46936" spans="7:12" x14ac:dyDescent="0.15">
      <c r="G46936"/>
      <c r="H46936"/>
      <c r="I46936"/>
      <c r="J46936"/>
      <c r="K46936"/>
      <c r="L46936" s="172"/>
    </row>
    <row r="46937" spans="7:12" x14ac:dyDescent="0.15">
      <c r="G46937"/>
      <c r="H46937"/>
      <c r="I46937"/>
      <c r="J46937"/>
      <c r="K46937"/>
      <c r="L46937" s="172"/>
    </row>
    <row r="46938" spans="7:12" x14ac:dyDescent="0.15">
      <c r="G46938"/>
      <c r="H46938"/>
      <c r="I46938"/>
      <c r="J46938"/>
      <c r="K46938"/>
      <c r="L46938" s="172"/>
    </row>
    <row r="46939" spans="7:12" x14ac:dyDescent="0.15">
      <c r="G46939"/>
      <c r="H46939"/>
      <c r="I46939"/>
      <c r="J46939"/>
      <c r="K46939"/>
      <c r="L46939" s="172"/>
    </row>
    <row r="46940" spans="7:12" x14ac:dyDescent="0.15">
      <c r="G46940"/>
      <c r="H46940"/>
      <c r="I46940"/>
      <c r="J46940"/>
      <c r="K46940"/>
      <c r="L46940" s="172"/>
    </row>
    <row r="46941" spans="7:12" x14ac:dyDescent="0.15">
      <c r="G46941"/>
      <c r="H46941"/>
      <c r="I46941"/>
      <c r="J46941"/>
      <c r="K46941"/>
      <c r="L46941" s="172"/>
    </row>
    <row r="46942" spans="7:12" x14ac:dyDescent="0.15">
      <c r="G46942"/>
      <c r="H46942"/>
      <c r="I46942"/>
      <c r="J46942"/>
      <c r="K46942"/>
      <c r="L46942" s="172"/>
    </row>
    <row r="46943" spans="7:12" x14ac:dyDescent="0.15">
      <c r="G46943"/>
      <c r="H46943"/>
      <c r="I46943"/>
      <c r="J46943"/>
      <c r="K46943"/>
      <c r="L46943" s="172"/>
    </row>
    <row r="46944" spans="7:12" x14ac:dyDescent="0.15">
      <c r="G46944"/>
      <c r="H46944"/>
      <c r="I46944"/>
      <c r="J46944"/>
      <c r="K46944"/>
      <c r="L46944" s="172"/>
    </row>
    <row r="46945" spans="7:12" x14ac:dyDescent="0.15">
      <c r="G46945"/>
      <c r="H46945"/>
      <c r="I46945"/>
      <c r="J46945"/>
      <c r="K46945"/>
      <c r="L46945" s="172"/>
    </row>
    <row r="46946" spans="7:12" x14ac:dyDescent="0.15">
      <c r="G46946"/>
      <c r="H46946"/>
      <c r="I46946"/>
      <c r="J46946"/>
      <c r="K46946"/>
      <c r="L46946" s="172"/>
    </row>
    <row r="46947" spans="7:12" x14ac:dyDescent="0.15">
      <c r="G46947"/>
      <c r="H46947"/>
      <c r="I46947"/>
      <c r="J46947"/>
      <c r="K46947"/>
      <c r="L46947" s="172"/>
    </row>
    <row r="46948" spans="7:12" x14ac:dyDescent="0.15">
      <c r="G46948"/>
      <c r="H46948"/>
      <c r="I46948"/>
      <c r="J46948"/>
      <c r="K46948"/>
      <c r="L46948" s="172"/>
    </row>
    <row r="46949" spans="7:12" x14ac:dyDescent="0.15">
      <c r="G46949"/>
      <c r="H46949"/>
      <c r="I46949"/>
      <c r="J46949"/>
      <c r="K46949"/>
      <c r="L46949" s="172"/>
    </row>
    <row r="46950" spans="7:12" x14ac:dyDescent="0.15">
      <c r="G46950"/>
      <c r="H46950"/>
      <c r="I46950"/>
      <c r="J46950"/>
      <c r="K46950"/>
      <c r="L46950" s="172"/>
    </row>
    <row r="46951" spans="7:12" x14ac:dyDescent="0.15">
      <c r="G46951"/>
      <c r="H46951"/>
      <c r="I46951"/>
      <c r="J46951"/>
      <c r="K46951"/>
      <c r="L46951" s="172"/>
    </row>
    <row r="46952" spans="7:12" x14ac:dyDescent="0.15">
      <c r="G46952"/>
      <c r="H46952"/>
      <c r="I46952"/>
      <c r="J46952"/>
      <c r="K46952"/>
      <c r="L46952" s="172"/>
    </row>
    <row r="46953" spans="7:12" x14ac:dyDescent="0.15">
      <c r="G46953"/>
      <c r="H46953"/>
      <c r="I46953"/>
      <c r="J46953"/>
      <c r="K46953"/>
      <c r="L46953" s="172"/>
    </row>
    <row r="46954" spans="7:12" x14ac:dyDescent="0.15">
      <c r="G46954"/>
      <c r="H46954"/>
      <c r="I46954"/>
      <c r="J46954"/>
      <c r="K46954"/>
      <c r="L46954" s="172"/>
    </row>
    <row r="46955" spans="7:12" x14ac:dyDescent="0.15">
      <c r="G46955"/>
      <c r="H46955"/>
      <c r="I46955"/>
      <c r="J46955"/>
      <c r="K46955"/>
      <c r="L46955" s="172"/>
    </row>
    <row r="46956" spans="7:12" x14ac:dyDescent="0.15">
      <c r="G46956"/>
      <c r="H46956"/>
      <c r="I46956"/>
      <c r="J46956"/>
      <c r="K46956"/>
      <c r="L46956" s="172"/>
    </row>
    <row r="46957" spans="7:12" x14ac:dyDescent="0.15">
      <c r="G46957"/>
      <c r="H46957"/>
      <c r="I46957"/>
      <c r="J46957"/>
      <c r="K46957"/>
      <c r="L46957" s="172"/>
    </row>
    <row r="46958" spans="7:12" x14ac:dyDescent="0.15">
      <c r="G46958"/>
      <c r="H46958"/>
      <c r="I46958"/>
      <c r="J46958"/>
      <c r="K46958"/>
      <c r="L46958" s="172"/>
    </row>
    <row r="46959" spans="7:12" x14ac:dyDescent="0.15">
      <c r="G46959"/>
      <c r="H46959"/>
      <c r="I46959"/>
      <c r="J46959"/>
      <c r="K46959"/>
      <c r="L46959" s="172"/>
    </row>
    <row r="46960" spans="7:12" x14ac:dyDescent="0.15">
      <c r="G46960"/>
      <c r="H46960"/>
      <c r="I46960"/>
      <c r="J46960"/>
      <c r="K46960"/>
      <c r="L46960" s="172"/>
    </row>
    <row r="46961" spans="7:12" x14ac:dyDescent="0.15">
      <c r="G46961"/>
      <c r="H46961"/>
      <c r="I46961"/>
      <c r="J46961"/>
      <c r="K46961"/>
      <c r="L46961" s="172"/>
    </row>
    <row r="46962" spans="7:12" x14ac:dyDescent="0.15">
      <c r="G46962"/>
      <c r="H46962"/>
      <c r="I46962"/>
      <c r="J46962"/>
      <c r="K46962"/>
      <c r="L46962" s="172"/>
    </row>
    <row r="46963" spans="7:12" x14ac:dyDescent="0.15">
      <c r="G46963"/>
      <c r="H46963"/>
      <c r="I46963"/>
      <c r="J46963"/>
      <c r="K46963"/>
      <c r="L46963" s="172"/>
    </row>
    <row r="46964" spans="7:12" x14ac:dyDescent="0.15">
      <c r="G46964"/>
      <c r="H46964"/>
      <c r="I46964"/>
      <c r="J46964"/>
      <c r="K46964"/>
      <c r="L46964" s="172"/>
    </row>
    <row r="46965" spans="7:12" x14ac:dyDescent="0.15">
      <c r="G46965"/>
      <c r="H46965"/>
      <c r="I46965"/>
      <c r="J46965"/>
      <c r="K46965"/>
      <c r="L46965" s="172"/>
    </row>
    <row r="46966" spans="7:12" x14ac:dyDescent="0.15">
      <c r="G46966"/>
      <c r="H46966"/>
      <c r="I46966"/>
      <c r="J46966"/>
      <c r="K46966"/>
      <c r="L46966" s="172"/>
    </row>
    <row r="46967" spans="7:12" x14ac:dyDescent="0.15">
      <c r="G46967"/>
      <c r="H46967"/>
      <c r="I46967"/>
      <c r="J46967"/>
      <c r="K46967"/>
      <c r="L46967" s="172"/>
    </row>
    <row r="46968" spans="7:12" x14ac:dyDescent="0.15">
      <c r="G46968"/>
      <c r="H46968"/>
      <c r="I46968"/>
      <c r="J46968"/>
      <c r="K46968"/>
      <c r="L46968" s="172"/>
    </row>
    <row r="46969" spans="7:12" x14ac:dyDescent="0.15">
      <c r="G46969"/>
      <c r="H46969"/>
      <c r="I46969"/>
      <c r="J46969"/>
      <c r="K46969"/>
      <c r="L46969" s="172"/>
    </row>
    <row r="46970" spans="7:12" x14ac:dyDescent="0.15">
      <c r="G46970"/>
      <c r="H46970"/>
      <c r="I46970"/>
      <c r="J46970"/>
      <c r="K46970"/>
      <c r="L46970" s="172"/>
    </row>
    <row r="46971" spans="7:12" x14ac:dyDescent="0.15">
      <c r="G46971"/>
      <c r="H46971"/>
      <c r="I46971"/>
      <c r="J46971"/>
      <c r="K46971"/>
      <c r="L46971" s="172"/>
    </row>
    <row r="46972" spans="7:12" x14ac:dyDescent="0.15">
      <c r="G46972"/>
      <c r="H46972"/>
      <c r="I46972"/>
      <c r="J46972"/>
      <c r="K46972"/>
      <c r="L46972" s="172"/>
    </row>
    <row r="46973" spans="7:12" x14ac:dyDescent="0.15">
      <c r="G46973"/>
      <c r="H46973"/>
      <c r="I46973"/>
      <c r="J46973"/>
      <c r="K46973"/>
      <c r="L46973" s="172"/>
    </row>
    <row r="46974" spans="7:12" x14ac:dyDescent="0.15">
      <c r="G46974"/>
      <c r="H46974"/>
      <c r="I46974"/>
      <c r="J46974"/>
      <c r="K46974"/>
      <c r="L46974" s="172"/>
    </row>
    <row r="46975" spans="7:12" x14ac:dyDescent="0.15">
      <c r="G46975"/>
      <c r="H46975"/>
      <c r="I46975"/>
      <c r="J46975"/>
      <c r="K46975"/>
      <c r="L46975" s="172"/>
    </row>
    <row r="46976" spans="7:12" x14ac:dyDescent="0.15">
      <c r="G46976"/>
      <c r="H46976"/>
      <c r="I46976"/>
      <c r="J46976"/>
      <c r="K46976"/>
      <c r="L46976" s="172"/>
    </row>
    <row r="46977" spans="7:12" x14ac:dyDescent="0.15">
      <c r="G46977"/>
      <c r="H46977"/>
      <c r="I46977"/>
      <c r="J46977"/>
      <c r="K46977"/>
      <c r="L46977" s="172"/>
    </row>
    <row r="46978" spans="7:12" x14ac:dyDescent="0.15">
      <c r="G46978"/>
      <c r="H46978"/>
      <c r="I46978"/>
      <c r="J46978"/>
      <c r="K46978"/>
      <c r="L46978" s="172"/>
    </row>
    <row r="46979" spans="7:12" x14ac:dyDescent="0.15">
      <c r="G46979"/>
      <c r="H46979"/>
      <c r="I46979"/>
      <c r="J46979"/>
      <c r="K46979"/>
      <c r="L46979" s="172"/>
    </row>
    <row r="46980" spans="7:12" x14ac:dyDescent="0.15">
      <c r="G46980"/>
      <c r="H46980"/>
      <c r="I46980"/>
      <c r="J46980"/>
      <c r="K46980"/>
      <c r="L46980" s="172"/>
    </row>
    <row r="46981" spans="7:12" x14ac:dyDescent="0.15">
      <c r="G46981"/>
      <c r="H46981"/>
      <c r="I46981"/>
      <c r="J46981"/>
      <c r="K46981"/>
      <c r="L46981" s="172"/>
    </row>
    <row r="46982" spans="7:12" x14ac:dyDescent="0.15">
      <c r="G46982"/>
      <c r="H46982"/>
      <c r="I46982"/>
      <c r="J46982"/>
      <c r="K46982"/>
      <c r="L46982" s="172"/>
    </row>
    <row r="46983" spans="7:12" x14ac:dyDescent="0.15">
      <c r="G46983"/>
      <c r="H46983"/>
      <c r="I46983"/>
      <c r="J46983"/>
      <c r="K46983"/>
      <c r="L46983" s="172"/>
    </row>
    <row r="46984" spans="7:12" x14ac:dyDescent="0.15">
      <c r="G46984"/>
      <c r="H46984"/>
      <c r="I46984"/>
      <c r="J46984"/>
      <c r="K46984"/>
      <c r="L46984" s="172"/>
    </row>
    <row r="46985" spans="7:12" x14ac:dyDescent="0.15">
      <c r="G46985"/>
      <c r="H46985"/>
      <c r="I46985"/>
      <c r="J46985"/>
      <c r="K46985"/>
      <c r="L46985" s="172"/>
    </row>
    <row r="46986" spans="7:12" x14ac:dyDescent="0.15">
      <c r="G46986"/>
      <c r="H46986"/>
      <c r="I46986"/>
      <c r="J46986"/>
      <c r="K46986"/>
      <c r="L46986" s="172"/>
    </row>
    <row r="46987" spans="7:12" x14ac:dyDescent="0.15">
      <c r="G46987"/>
      <c r="H46987"/>
      <c r="I46987"/>
      <c r="J46987"/>
      <c r="K46987"/>
      <c r="L46987" s="172"/>
    </row>
    <row r="46988" spans="7:12" x14ac:dyDescent="0.15">
      <c r="G46988"/>
      <c r="H46988"/>
      <c r="I46988"/>
      <c r="J46988"/>
      <c r="K46988"/>
      <c r="L46988" s="172"/>
    </row>
    <row r="46989" spans="7:12" x14ac:dyDescent="0.15">
      <c r="G46989"/>
      <c r="H46989"/>
      <c r="I46989"/>
      <c r="J46989"/>
      <c r="K46989"/>
      <c r="L46989" s="172"/>
    </row>
    <row r="46990" spans="7:12" x14ac:dyDescent="0.15">
      <c r="G46990"/>
      <c r="H46990"/>
      <c r="I46990"/>
      <c r="J46990"/>
      <c r="K46990"/>
      <c r="L46990" s="172"/>
    </row>
    <row r="46991" spans="7:12" x14ac:dyDescent="0.15">
      <c r="G46991"/>
      <c r="H46991"/>
      <c r="I46991"/>
      <c r="J46991"/>
      <c r="K46991"/>
      <c r="L46991" s="172"/>
    </row>
    <row r="46992" spans="7:12" x14ac:dyDescent="0.15">
      <c r="G46992"/>
      <c r="H46992"/>
      <c r="I46992"/>
      <c r="J46992"/>
      <c r="K46992"/>
      <c r="L46992" s="172"/>
    </row>
    <row r="46993" spans="7:12" x14ac:dyDescent="0.15">
      <c r="G46993"/>
      <c r="H46993"/>
      <c r="I46993"/>
      <c r="J46993"/>
      <c r="K46993"/>
      <c r="L46993" s="172"/>
    </row>
    <row r="46994" spans="7:12" x14ac:dyDescent="0.15">
      <c r="G46994"/>
      <c r="H46994"/>
      <c r="I46994"/>
      <c r="J46994"/>
      <c r="K46994"/>
      <c r="L46994" s="172"/>
    </row>
    <row r="46995" spans="7:12" x14ac:dyDescent="0.15">
      <c r="G46995"/>
      <c r="H46995"/>
      <c r="I46995"/>
      <c r="J46995"/>
      <c r="K46995"/>
      <c r="L46995" s="172"/>
    </row>
    <row r="46996" spans="7:12" x14ac:dyDescent="0.15">
      <c r="G46996"/>
      <c r="H46996"/>
      <c r="I46996"/>
      <c r="J46996"/>
      <c r="K46996"/>
      <c r="L46996" s="172"/>
    </row>
    <row r="46997" spans="7:12" x14ac:dyDescent="0.15">
      <c r="G46997"/>
      <c r="H46997"/>
      <c r="I46997"/>
      <c r="J46997"/>
      <c r="K46997"/>
      <c r="L46997" s="172"/>
    </row>
    <row r="46998" spans="7:12" x14ac:dyDescent="0.15">
      <c r="G46998"/>
      <c r="H46998"/>
      <c r="I46998"/>
      <c r="J46998"/>
      <c r="K46998"/>
      <c r="L46998" s="172"/>
    </row>
    <row r="46999" spans="7:12" x14ac:dyDescent="0.15">
      <c r="G46999"/>
      <c r="H46999"/>
      <c r="I46999"/>
      <c r="J46999"/>
      <c r="K46999"/>
      <c r="L46999" s="172"/>
    </row>
    <row r="47000" spans="7:12" x14ac:dyDescent="0.15">
      <c r="G47000"/>
      <c r="H47000"/>
      <c r="I47000"/>
      <c r="J47000"/>
      <c r="K47000"/>
      <c r="L47000" s="172"/>
    </row>
    <row r="47001" spans="7:12" x14ac:dyDescent="0.15">
      <c r="G47001"/>
      <c r="H47001"/>
      <c r="I47001"/>
      <c r="J47001"/>
      <c r="K47001"/>
      <c r="L47001" s="172"/>
    </row>
    <row r="47002" spans="7:12" x14ac:dyDescent="0.15">
      <c r="G47002"/>
      <c r="H47002"/>
      <c r="I47002"/>
      <c r="J47002"/>
      <c r="K47002"/>
      <c r="L47002" s="172"/>
    </row>
    <row r="47003" spans="7:12" x14ac:dyDescent="0.15">
      <c r="G47003"/>
      <c r="H47003"/>
      <c r="I47003"/>
      <c r="J47003"/>
      <c r="K47003"/>
      <c r="L47003" s="172"/>
    </row>
    <row r="47004" spans="7:12" x14ac:dyDescent="0.15">
      <c r="G47004"/>
      <c r="H47004"/>
      <c r="I47004"/>
      <c r="J47004"/>
      <c r="K47004"/>
      <c r="L47004" s="172"/>
    </row>
    <row r="47005" spans="7:12" x14ac:dyDescent="0.15">
      <c r="G47005"/>
      <c r="H47005"/>
      <c r="I47005"/>
      <c r="J47005"/>
      <c r="K47005"/>
      <c r="L47005" s="172"/>
    </row>
    <row r="47006" spans="7:12" x14ac:dyDescent="0.15">
      <c r="G47006"/>
      <c r="H47006"/>
      <c r="I47006"/>
      <c r="J47006"/>
      <c r="K47006"/>
      <c r="L47006" s="172"/>
    </row>
    <row r="47007" spans="7:12" x14ac:dyDescent="0.15">
      <c r="G47007"/>
      <c r="H47007"/>
      <c r="I47007"/>
      <c r="J47007"/>
      <c r="K47007"/>
      <c r="L47007" s="172"/>
    </row>
    <row r="47008" spans="7:12" x14ac:dyDescent="0.15">
      <c r="G47008"/>
      <c r="H47008"/>
      <c r="I47008"/>
      <c r="J47008"/>
      <c r="K47008"/>
      <c r="L47008" s="172"/>
    </row>
    <row r="47009" spans="7:12" x14ac:dyDescent="0.15">
      <c r="G47009"/>
      <c r="H47009"/>
      <c r="I47009"/>
      <c r="J47009"/>
      <c r="K47009"/>
      <c r="L47009" s="172"/>
    </row>
    <row r="47010" spans="7:12" x14ac:dyDescent="0.15">
      <c r="G47010"/>
      <c r="H47010"/>
      <c r="I47010"/>
      <c r="J47010"/>
      <c r="K47010"/>
      <c r="L47010" s="172"/>
    </row>
    <row r="47011" spans="7:12" x14ac:dyDescent="0.15">
      <c r="G47011"/>
      <c r="H47011"/>
      <c r="I47011"/>
      <c r="J47011"/>
      <c r="K47011"/>
      <c r="L47011" s="172"/>
    </row>
    <row r="47012" spans="7:12" x14ac:dyDescent="0.15">
      <c r="G47012"/>
      <c r="H47012"/>
      <c r="I47012"/>
      <c r="J47012"/>
      <c r="K47012"/>
      <c r="L47012" s="172"/>
    </row>
    <row r="47013" spans="7:12" x14ac:dyDescent="0.15">
      <c r="G47013"/>
      <c r="H47013"/>
      <c r="I47013"/>
      <c r="J47013"/>
      <c r="K47013"/>
      <c r="L47013" s="172"/>
    </row>
    <row r="47014" spans="7:12" x14ac:dyDescent="0.15">
      <c r="G47014"/>
      <c r="H47014"/>
      <c r="I47014"/>
      <c r="J47014"/>
      <c r="K47014"/>
      <c r="L47014" s="172"/>
    </row>
    <row r="47015" spans="7:12" x14ac:dyDescent="0.15">
      <c r="G47015"/>
      <c r="H47015"/>
      <c r="I47015"/>
      <c r="J47015"/>
      <c r="K47015"/>
      <c r="L47015" s="172"/>
    </row>
    <row r="47016" spans="7:12" x14ac:dyDescent="0.15">
      <c r="G47016"/>
      <c r="H47016"/>
      <c r="I47016"/>
      <c r="J47016"/>
      <c r="K47016"/>
      <c r="L47016" s="172"/>
    </row>
    <row r="47017" spans="7:12" x14ac:dyDescent="0.15">
      <c r="G47017"/>
      <c r="H47017"/>
      <c r="I47017"/>
      <c r="J47017"/>
      <c r="K47017"/>
      <c r="L47017" s="172"/>
    </row>
    <row r="47018" spans="7:12" x14ac:dyDescent="0.15">
      <c r="G47018"/>
      <c r="H47018"/>
      <c r="I47018"/>
      <c r="J47018"/>
      <c r="K47018"/>
      <c r="L47018" s="172"/>
    </row>
    <row r="47019" spans="7:12" x14ac:dyDescent="0.15">
      <c r="G47019"/>
      <c r="H47019"/>
      <c r="I47019"/>
      <c r="J47019"/>
      <c r="K47019"/>
      <c r="L47019" s="172"/>
    </row>
    <row r="47020" spans="7:12" x14ac:dyDescent="0.15">
      <c r="G47020"/>
      <c r="H47020"/>
      <c r="I47020"/>
      <c r="J47020"/>
      <c r="K47020"/>
      <c r="L47020" s="172"/>
    </row>
    <row r="47021" spans="7:12" x14ac:dyDescent="0.15">
      <c r="G47021"/>
      <c r="H47021"/>
      <c r="I47021"/>
      <c r="J47021"/>
      <c r="K47021"/>
      <c r="L47021" s="172"/>
    </row>
    <row r="47022" spans="7:12" x14ac:dyDescent="0.15">
      <c r="G47022"/>
      <c r="H47022"/>
      <c r="I47022"/>
      <c r="J47022"/>
      <c r="K47022"/>
      <c r="L47022" s="172"/>
    </row>
    <row r="47023" spans="7:12" x14ac:dyDescent="0.15">
      <c r="G47023"/>
      <c r="H47023"/>
      <c r="I47023"/>
      <c r="J47023"/>
      <c r="K47023"/>
      <c r="L47023" s="172"/>
    </row>
    <row r="47024" spans="7:12" x14ac:dyDescent="0.15">
      <c r="G47024"/>
      <c r="H47024"/>
      <c r="I47024"/>
      <c r="J47024"/>
      <c r="K47024"/>
      <c r="L47024" s="172"/>
    </row>
    <row r="47025" spans="7:12" x14ac:dyDescent="0.15">
      <c r="G47025"/>
      <c r="H47025"/>
      <c r="I47025"/>
      <c r="J47025"/>
      <c r="K47025"/>
      <c r="L47025" s="172"/>
    </row>
    <row r="47026" spans="7:12" x14ac:dyDescent="0.15">
      <c r="G47026"/>
      <c r="H47026"/>
      <c r="I47026"/>
      <c r="J47026"/>
      <c r="K47026"/>
      <c r="L47026" s="172"/>
    </row>
    <row r="47027" spans="7:12" x14ac:dyDescent="0.15">
      <c r="G47027"/>
      <c r="H47027"/>
      <c r="I47027"/>
      <c r="J47027"/>
      <c r="K47027"/>
      <c r="L47027" s="172"/>
    </row>
    <row r="47028" spans="7:12" x14ac:dyDescent="0.15">
      <c r="G47028"/>
      <c r="H47028"/>
      <c r="I47028"/>
      <c r="J47028"/>
      <c r="K47028"/>
      <c r="L47028" s="172"/>
    </row>
    <row r="47029" spans="7:12" x14ac:dyDescent="0.15">
      <c r="G47029"/>
      <c r="H47029"/>
      <c r="I47029"/>
      <c r="J47029"/>
      <c r="K47029"/>
      <c r="L47029" s="172"/>
    </row>
    <row r="47030" spans="7:12" x14ac:dyDescent="0.15">
      <c r="G47030"/>
      <c r="H47030"/>
      <c r="I47030"/>
      <c r="J47030"/>
      <c r="K47030"/>
      <c r="L47030" s="172"/>
    </row>
    <row r="47031" spans="7:12" x14ac:dyDescent="0.15">
      <c r="G47031"/>
      <c r="H47031"/>
      <c r="I47031"/>
      <c r="J47031"/>
      <c r="K47031"/>
      <c r="L47031" s="172"/>
    </row>
    <row r="47032" spans="7:12" x14ac:dyDescent="0.15">
      <c r="G47032"/>
      <c r="H47032"/>
      <c r="I47032"/>
      <c r="J47032"/>
      <c r="K47032"/>
      <c r="L47032" s="172"/>
    </row>
    <row r="47033" spans="7:12" x14ac:dyDescent="0.15">
      <c r="G47033"/>
      <c r="H47033"/>
      <c r="I47033"/>
      <c r="J47033"/>
      <c r="K47033"/>
      <c r="L47033" s="172"/>
    </row>
    <row r="47034" spans="7:12" x14ac:dyDescent="0.15">
      <c r="G47034"/>
      <c r="H47034"/>
      <c r="I47034"/>
      <c r="J47034"/>
      <c r="K47034"/>
      <c r="L47034" s="172"/>
    </row>
    <row r="47035" spans="7:12" x14ac:dyDescent="0.15">
      <c r="G47035"/>
      <c r="H47035"/>
      <c r="I47035"/>
      <c r="J47035"/>
      <c r="K47035"/>
      <c r="L47035" s="172"/>
    </row>
    <row r="47036" spans="7:12" x14ac:dyDescent="0.15">
      <c r="G47036"/>
      <c r="H47036"/>
      <c r="I47036"/>
      <c r="J47036"/>
      <c r="K47036"/>
      <c r="L47036" s="172"/>
    </row>
    <row r="47037" spans="7:12" x14ac:dyDescent="0.15">
      <c r="G47037"/>
      <c r="H47037"/>
      <c r="I47037"/>
      <c r="J47037"/>
      <c r="K47037"/>
      <c r="L47037" s="172"/>
    </row>
    <row r="47038" spans="7:12" x14ac:dyDescent="0.15">
      <c r="G47038"/>
      <c r="H47038"/>
      <c r="I47038"/>
      <c r="J47038"/>
      <c r="K47038"/>
      <c r="L47038" s="172"/>
    </row>
    <row r="47039" spans="7:12" x14ac:dyDescent="0.15">
      <c r="G47039"/>
      <c r="H47039"/>
      <c r="I47039"/>
      <c r="J47039"/>
      <c r="K47039"/>
      <c r="L47039" s="172"/>
    </row>
    <row r="47040" spans="7:12" x14ac:dyDescent="0.15">
      <c r="G47040"/>
      <c r="H47040"/>
      <c r="I47040"/>
      <c r="J47040"/>
      <c r="K47040"/>
      <c r="L47040" s="172"/>
    </row>
    <row r="47041" spans="7:12" x14ac:dyDescent="0.15">
      <c r="G47041"/>
      <c r="H47041"/>
      <c r="I47041"/>
      <c r="J47041"/>
      <c r="K47041"/>
      <c r="L47041" s="172"/>
    </row>
    <row r="47042" spans="7:12" x14ac:dyDescent="0.15">
      <c r="G47042"/>
      <c r="H47042"/>
      <c r="I47042"/>
      <c r="J47042"/>
      <c r="K47042"/>
      <c r="L47042" s="172"/>
    </row>
    <row r="47043" spans="7:12" x14ac:dyDescent="0.15">
      <c r="G47043"/>
      <c r="H47043"/>
      <c r="I47043"/>
      <c r="J47043"/>
      <c r="K47043"/>
      <c r="L47043" s="172"/>
    </row>
    <row r="47044" spans="7:12" x14ac:dyDescent="0.15">
      <c r="G47044"/>
      <c r="H47044"/>
      <c r="I47044"/>
      <c r="J47044"/>
      <c r="K47044"/>
      <c r="L47044" s="172"/>
    </row>
    <row r="47045" spans="7:12" x14ac:dyDescent="0.15">
      <c r="G47045"/>
      <c r="H47045"/>
      <c r="I47045"/>
      <c r="J47045"/>
      <c r="K47045"/>
      <c r="L47045" s="172"/>
    </row>
    <row r="47046" spans="7:12" x14ac:dyDescent="0.15">
      <c r="G47046"/>
      <c r="H47046"/>
      <c r="I47046"/>
      <c r="J47046"/>
      <c r="K47046"/>
      <c r="L47046" s="172"/>
    </row>
    <row r="47047" spans="7:12" x14ac:dyDescent="0.15">
      <c r="G47047"/>
      <c r="H47047"/>
      <c r="I47047"/>
      <c r="J47047"/>
      <c r="K47047"/>
      <c r="L47047" s="172"/>
    </row>
    <row r="47048" spans="7:12" x14ac:dyDescent="0.15">
      <c r="G47048"/>
      <c r="H47048"/>
      <c r="I47048"/>
      <c r="J47048"/>
      <c r="K47048"/>
      <c r="L47048" s="172"/>
    </row>
    <row r="47049" spans="7:12" x14ac:dyDescent="0.15">
      <c r="G47049"/>
      <c r="H47049"/>
      <c r="I47049"/>
      <c r="J47049"/>
      <c r="K47049"/>
      <c r="L47049" s="172"/>
    </row>
    <row r="47050" spans="7:12" x14ac:dyDescent="0.15">
      <c r="G47050"/>
      <c r="H47050"/>
      <c r="I47050"/>
      <c r="J47050"/>
      <c r="K47050"/>
      <c r="L47050" s="172"/>
    </row>
    <row r="47051" spans="7:12" x14ac:dyDescent="0.15">
      <c r="G47051"/>
      <c r="H47051"/>
      <c r="I47051"/>
      <c r="J47051"/>
      <c r="K47051"/>
      <c r="L47051" s="172"/>
    </row>
    <row r="47052" spans="7:12" x14ac:dyDescent="0.15">
      <c r="G47052"/>
      <c r="H47052"/>
      <c r="I47052"/>
      <c r="J47052"/>
      <c r="K47052"/>
      <c r="L47052" s="172"/>
    </row>
    <row r="47053" spans="7:12" x14ac:dyDescent="0.15">
      <c r="G47053"/>
      <c r="H47053"/>
      <c r="I47053"/>
      <c r="J47053"/>
      <c r="K47053"/>
      <c r="L47053" s="172"/>
    </row>
    <row r="47054" spans="7:12" x14ac:dyDescent="0.15">
      <c r="G47054"/>
      <c r="H47054"/>
      <c r="I47054"/>
      <c r="J47054"/>
      <c r="K47054"/>
      <c r="L47054" s="172"/>
    </row>
    <row r="47055" spans="7:12" x14ac:dyDescent="0.15">
      <c r="G47055"/>
      <c r="H47055"/>
      <c r="I47055"/>
      <c r="J47055"/>
      <c r="K47055"/>
      <c r="L47055" s="172"/>
    </row>
    <row r="47056" spans="7:12" x14ac:dyDescent="0.15">
      <c r="G47056"/>
      <c r="H47056"/>
      <c r="I47056"/>
      <c r="J47056"/>
      <c r="K47056"/>
      <c r="L47056" s="172"/>
    </row>
    <row r="47057" spans="7:12" x14ac:dyDescent="0.15">
      <c r="G47057"/>
      <c r="H47057"/>
      <c r="I47057"/>
      <c r="J47057"/>
      <c r="K47057"/>
      <c r="L47057" s="172"/>
    </row>
    <row r="47058" spans="7:12" x14ac:dyDescent="0.15">
      <c r="G47058"/>
      <c r="H47058"/>
      <c r="I47058"/>
      <c r="J47058"/>
      <c r="K47058"/>
      <c r="L47058" s="172"/>
    </row>
    <row r="47059" spans="7:12" x14ac:dyDescent="0.15">
      <c r="G47059"/>
      <c r="H47059"/>
      <c r="I47059"/>
      <c r="J47059"/>
      <c r="K47059"/>
      <c r="L47059" s="172"/>
    </row>
    <row r="47060" spans="7:12" x14ac:dyDescent="0.15">
      <c r="G47060"/>
      <c r="H47060"/>
      <c r="I47060"/>
      <c r="J47060"/>
      <c r="K47060"/>
      <c r="L47060" s="172"/>
    </row>
    <row r="47061" spans="7:12" x14ac:dyDescent="0.15">
      <c r="G47061"/>
      <c r="H47061"/>
      <c r="I47061"/>
      <c r="J47061"/>
      <c r="K47061"/>
      <c r="L47061" s="172"/>
    </row>
    <row r="47062" spans="7:12" x14ac:dyDescent="0.15">
      <c r="G47062"/>
      <c r="H47062"/>
      <c r="I47062"/>
      <c r="J47062"/>
      <c r="K47062"/>
      <c r="L47062" s="172"/>
    </row>
    <row r="47063" spans="7:12" x14ac:dyDescent="0.15">
      <c r="G47063"/>
      <c r="H47063"/>
      <c r="I47063"/>
      <c r="J47063"/>
      <c r="K47063"/>
      <c r="L47063" s="172"/>
    </row>
    <row r="47064" spans="7:12" x14ac:dyDescent="0.15">
      <c r="G47064"/>
      <c r="H47064"/>
      <c r="I47064"/>
      <c r="J47064"/>
      <c r="K47064"/>
      <c r="L47064" s="172"/>
    </row>
    <row r="47065" spans="7:12" x14ac:dyDescent="0.15">
      <c r="G47065"/>
      <c r="H47065"/>
      <c r="I47065"/>
      <c r="J47065"/>
      <c r="K47065"/>
      <c r="L47065" s="172"/>
    </row>
    <row r="47066" spans="7:12" x14ac:dyDescent="0.15">
      <c r="G47066"/>
      <c r="H47066"/>
      <c r="I47066"/>
      <c r="J47066"/>
      <c r="K47066"/>
      <c r="L47066" s="172"/>
    </row>
    <row r="47067" spans="7:12" x14ac:dyDescent="0.15">
      <c r="G47067"/>
      <c r="H47067"/>
      <c r="I47067"/>
      <c r="J47067"/>
      <c r="K47067"/>
      <c r="L47067" s="172"/>
    </row>
    <row r="47068" spans="7:12" x14ac:dyDescent="0.15">
      <c r="G47068"/>
      <c r="H47068"/>
      <c r="I47068"/>
      <c r="J47068"/>
      <c r="K47068"/>
      <c r="L47068" s="172"/>
    </row>
    <row r="47069" spans="7:12" x14ac:dyDescent="0.15">
      <c r="G47069"/>
      <c r="H47069"/>
      <c r="I47069"/>
      <c r="J47069"/>
      <c r="K47069"/>
      <c r="L47069" s="172"/>
    </row>
    <row r="47070" spans="7:12" x14ac:dyDescent="0.15">
      <c r="G47070"/>
      <c r="H47070"/>
      <c r="I47070"/>
      <c r="J47070"/>
      <c r="K47070"/>
      <c r="L47070" s="172"/>
    </row>
    <row r="47071" spans="7:12" x14ac:dyDescent="0.15">
      <c r="G47071"/>
      <c r="H47071"/>
      <c r="I47071"/>
      <c r="J47071"/>
      <c r="K47071"/>
      <c r="L47071" s="172"/>
    </row>
    <row r="47072" spans="7:12" x14ac:dyDescent="0.15">
      <c r="G47072"/>
      <c r="H47072"/>
      <c r="I47072"/>
      <c r="J47072"/>
      <c r="K47072"/>
      <c r="L47072" s="172"/>
    </row>
    <row r="47073" spans="7:12" x14ac:dyDescent="0.15">
      <c r="G47073"/>
      <c r="H47073"/>
      <c r="I47073"/>
      <c r="J47073"/>
      <c r="K47073"/>
      <c r="L47073" s="172"/>
    </row>
    <row r="47074" spans="7:12" x14ac:dyDescent="0.15">
      <c r="G47074"/>
      <c r="H47074"/>
      <c r="I47074"/>
      <c r="J47074"/>
      <c r="K47074"/>
      <c r="L47074" s="172"/>
    </row>
    <row r="47075" spans="7:12" x14ac:dyDescent="0.15">
      <c r="G47075"/>
      <c r="H47075"/>
      <c r="I47075"/>
      <c r="J47075"/>
      <c r="K47075"/>
      <c r="L47075" s="172"/>
    </row>
    <row r="47076" spans="7:12" x14ac:dyDescent="0.15">
      <c r="G47076"/>
      <c r="H47076"/>
      <c r="I47076"/>
      <c r="J47076"/>
      <c r="K47076"/>
      <c r="L47076" s="172"/>
    </row>
    <row r="47077" spans="7:12" x14ac:dyDescent="0.15">
      <c r="G47077"/>
      <c r="H47077"/>
      <c r="I47077"/>
      <c r="J47077"/>
      <c r="K47077"/>
      <c r="L47077" s="172"/>
    </row>
    <row r="47078" spans="7:12" x14ac:dyDescent="0.15">
      <c r="G47078"/>
      <c r="H47078"/>
      <c r="I47078"/>
      <c r="J47078"/>
      <c r="K47078"/>
      <c r="L47078" s="172"/>
    </row>
    <row r="47079" spans="7:12" x14ac:dyDescent="0.15">
      <c r="G47079"/>
      <c r="H47079"/>
      <c r="I47079"/>
      <c r="J47079"/>
      <c r="K47079"/>
      <c r="L47079" s="172"/>
    </row>
    <row r="47080" spans="7:12" x14ac:dyDescent="0.15">
      <c r="G47080"/>
      <c r="H47080"/>
      <c r="I47080"/>
      <c r="J47080"/>
      <c r="K47080"/>
      <c r="L47080" s="172"/>
    </row>
    <row r="47081" spans="7:12" x14ac:dyDescent="0.15">
      <c r="G47081"/>
      <c r="H47081"/>
      <c r="I47081"/>
      <c r="J47081"/>
      <c r="K47081"/>
      <c r="L47081" s="172"/>
    </row>
    <row r="47082" spans="7:12" x14ac:dyDescent="0.15">
      <c r="G47082"/>
      <c r="H47082"/>
      <c r="I47082"/>
      <c r="J47082"/>
      <c r="K47082"/>
      <c r="L47082" s="172"/>
    </row>
    <row r="47083" spans="7:12" x14ac:dyDescent="0.15">
      <c r="G47083"/>
      <c r="H47083"/>
      <c r="I47083"/>
      <c r="J47083"/>
      <c r="K47083"/>
      <c r="L47083" s="172"/>
    </row>
    <row r="47084" spans="7:12" x14ac:dyDescent="0.15">
      <c r="G47084"/>
      <c r="H47084"/>
      <c r="I47084"/>
      <c r="J47084"/>
      <c r="K47084"/>
      <c r="L47084" s="172"/>
    </row>
    <row r="47085" spans="7:12" x14ac:dyDescent="0.15">
      <c r="G47085"/>
      <c r="H47085"/>
      <c r="I47085"/>
      <c r="J47085"/>
      <c r="K47085"/>
      <c r="L47085" s="172"/>
    </row>
    <row r="47086" spans="7:12" x14ac:dyDescent="0.15">
      <c r="G47086"/>
      <c r="H47086"/>
      <c r="I47086"/>
      <c r="J47086"/>
      <c r="K47086"/>
      <c r="L47086" s="172"/>
    </row>
    <row r="47087" spans="7:12" x14ac:dyDescent="0.15">
      <c r="G47087"/>
      <c r="H47087"/>
      <c r="I47087"/>
      <c r="J47087"/>
      <c r="K47087"/>
      <c r="L47087" s="172"/>
    </row>
    <row r="47088" spans="7:12" x14ac:dyDescent="0.15">
      <c r="G47088"/>
      <c r="H47088"/>
      <c r="I47088"/>
      <c r="J47088"/>
      <c r="K47088"/>
      <c r="L47088" s="172"/>
    </row>
    <row r="47089" spans="7:12" x14ac:dyDescent="0.15">
      <c r="G47089"/>
      <c r="H47089"/>
      <c r="I47089"/>
      <c r="J47089"/>
      <c r="K47089"/>
      <c r="L47089" s="172"/>
    </row>
    <row r="47090" spans="7:12" x14ac:dyDescent="0.15">
      <c r="G47090"/>
      <c r="H47090"/>
      <c r="I47090"/>
      <c r="J47090"/>
      <c r="K47090"/>
      <c r="L47090" s="172"/>
    </row>
    <row r="47091" spans="7:12" x14ac:dyDescent="0.15">
      <c r="G47091"/>
      <c r="H47091"/>
      <c r="I47091"/>
      <c r="J47091"/>
      <c r="K47091"/>
      <c r="L47091" s="172"/>
    </row>
    <row r="47092" spans="7:12" x14ac:dyDescent="0.15">
      <c r="G47092"/>
      <c r="H47092"/>
      <c r="I47092"/>
      <c r="J47092"/>
      <c r="K47092"/>
      <c r="L47092" s="172"/>
    </row>
    <row r="47093" spans="7:12" x14ac:dyDescent="0.15">
      <c r="G47093"/>
      <c r="H47093"/>
      <c r="I47093"/>
      <c r="J47093"/>
      <c r="K47093"/>
      <c r="L47093" s="172"/>
    </row>
    <row r="47094" spans="7:12" x14ac:dyDescent="0.15">
      <c r="G47094"/>
      <c r="H47094"/>
      <c r="I47094"/>
      <c r="J47094"/>
      <c r="K47094"/>
      <c r="L47094" s="172"/>
    </row>
    <row r="47095" spans="7:12" x14ac:dyDescent="0.15">
      <c r="G47095"/>
      <c r="H47095"/>
      <c r="I47095"/>
      <c r="J47095"/>
      <c r="K47095"/>
      <c r="L47095" s="172"/>
    </row>
    <row r="47096" spans="7:12" x14ac:dyDescent="0.15">
      <c r="G47096"/>
      <c r="H47096"/>
      <c r="I47096"/>
      <c r="J47096"/>
      <c r="K47096"/>
      <c r="L47096" s="172"/>
    </row>
    <row r="47097" spans="7:12" x14ac:dyDescent="0.15">
      <c r="G47097"/>
      <c r="H47097"/>
      <c r="I47097"/>
      <c r="J47097"/>
      <c r="K47097"/>
      <c r="L47097" s="172"/>
    </row>
    <row r="47098" spans="7:12" x14ac:dyDescent="0.15">
      <c r="G47098"/>
      <c r="H47098"/>
      <c r="I47098"/>
      <c r="J47098"/>
      <c r="K47098"/>
      <c r="L47098" s="172"/>
    </row>
    <row r="47099" spans="7:12" x14ac:dyDescent="0.15">
      <c r="G47099"/>
      <c r="H47099"/>
      <c r="I47099"/>
      <c r="J47099"/>
      <c r="K47099"/>
      <c r="L47099" s="172"/>
    </row>
    <row r="47100" spans="7:12" x14ac:dyDescent="0.15">
      <c r="G47100"/>
      <c r="H47100"/>
      <c r="I47100"/>
      <c r="J47100"/>
      <c r="K47100"/>
      <c r="L47100" s="172"/>
    </row>
    <row r="47101" spans="7:12" x14ac:dyDescent="0.15">
      <c r="G47101"/>
      <c r="H47101"/>
      <c r="I47101"/>
      <c r="J47101"/>
      <c r="K47101"/>
      <c r="L47101" s="172"/>
    </row>
    <row r="47102" spans="7:12" x14ac:dyDescent="0.15">
      <c r="G47102"/>
      <c r="H47102"/>
      <c r="I47102"/>
      <c r="J47102"/>
      <c r="K47102"/>
      <c r="L47102" s="172"/>
    </row>
    <row r="47103" spans="7:12" x14ac:dyDescent="0.15">
      <c r="G47103"/>
      <c r="H47103"/>
      <c r="I47103"/>
      <c r="J47103"/>
      <c r="K47103"/>
      <c r="L47103" s="172"/>
    </row>
    <row r="47104" spans="7:12" x14ac:dyDescent="0.15">
      <c r="G47104"/>
      <c r="H47104"/>
      <c r="I47104"/>
      <c r="J47104"/>
      <c r="K47104"/>
      <c r="L47104" s="172"/>
    </row>
    <row r="47105" spans="7:12" x14ac:dyDescent="0.15">
      <c r="G47105"/>
      <c r="H47105"/>
      <c r="I47105"/>
      <c r="J47105"/>
      <c r="K47105"/>
      <c r="L47105" s="172"/>
    </row>
    <row r="47106" spans="7:12" x14ac:dyDescent="0.15">
      <c r="G47106"/>
      <c r="H47106"/>
      <c r="I47106"/>
      <c r="J47106"/>
      <c r="K47106"/>
      <c r="L47106" s="172"/>
    </row>
    <row r="47107" spans="7:12" x14ac:dyDescent="0.15">
      <c r="G47107"/>
      <c r="H47107"/>
      <c r="I47107"/>
      <c r="J47107"/>
      <c r="K47107"/>
      <c r="L47107" s="172"/>
    </row>
    <row r="47108" spans="7:12" x14ac:dyDescent="0.15">
      <c r="G47108"/>
      <c r="H47108"/>
      <c r="I47108"/>
      <c r="J47108"/>
      <c r="K47108"/>
      <c r="L47108" s="172"/>
    </row>
    <row r="47109" spans="7:12" x14ac:dyDescent="0.15">
      <c r="G47109"/>
      <c r="H47109"/>
      <c r="I47109"/>
      <c r="J47109"/>
      <c r="K47109"/>
      <c r="L47109" s="172"/>
    </row>
    <row r="47110" spans="7:12" x14ac:dyDescent="0.15">
      <c r="G47110"/>
      <c r="H47110"/>
      <c r="I47110"/>
      <c r="J47110"/>
      <c r="K47110"/>
      <c r="L47110" s="172"/>
    </row>
    <row r="47111" spans="7:12" x14ac:dyDescent="0.15">
      <c r="G47111"/>
      <c r="H47111"/>
      <c r="I47111"/>
      <c r="J47111"/>
      <c r="K47111"/>
      <c r="L47111" s="172"/>
    </row>
    <row r="47112" spans="7:12" x14ac:dyDescent="0.15">
      <c r="G47112"/>
      <c r="H47112"/>
      <c r="I47112"/>
      <c r="J47112"/>
      <c r="K47112"/>
      <c r="L47112" s="172"/>
    </row>
    <row r="47113" spans="7:12" x14ac:dyDescent="0.15">
      <c r="G47113"/>
      <c r="H47113"/>
      <c r="I47113"/>
      <c r="J47113"/>
      <c r="K47113"/>
      <c r="L47113" s="172"/>
    </row>
    <row r="47114" spans="7:12" x14ac:dyDescent="0.15">
      <c r="G47114"/>
      <c r="H47114"/>
      <c r="I47114"/>
      <c r="J47114"/>
      <c r="K47114"/>
      <c r="L47114" s="172"/>
    </row>
    <row r="47115" spans="7:12" x14ac:dyDescent="0.15">
      <c r="G47115"/>
      <c r="H47115"/>
      <c r="I47115"/>
      <c r="J47115"/>
      <c r="K47115"/>
      <c r="L47115" s="172"/>
    </row>
    <row r="47116" spans="7:12" x14ac:dyDescent="0.15">
      <c r="G47116"/>
      <c r="H47116"/>
      <c r="I47116"/>
      <c r="J47116"/>
      <c r="K47116"/>
      <c r="L47116" s="172"/>
    </row>
    <row r="47117" spans="7:12" x14ac:dyDescent="0.15">
      <c r="G47117"/>
      <c r="H47117"/>
      <c r="I47117"/>
      <c r="J47117"/>
      <c r="K47117"/>
      <c r="L47117" s="172"/>
    </row>
    <row r="47118" spans="7:12" x14ac:dyDescent="0.15">
      <c r="G47118"/>
      <c r="H47118"/>
      <c r="I47118"/>
      <c r="J47118"/>
      <c r="K47118"/>
      <c r="L47118" s="172"/>
    </row>
    <row r="47119" spans="7:12" x14ac:dyDescent="0.15">
      <c r="G47119"/>
      <c r="H47119"/>
      <c r="I47119"/>
      <c r="J47119"/>
      <c r="K47119"/>
      <c r="L47119" s="172"/>
    </row>
    <row r="47120" spans="7:12" x14ac:dyDescent="0.15">
      <c r="G47120"/>
      <c r="H47120"/>
      <c r="I47120"/>
      <c r="J47120"/>
      <c r="K47120"/>
      <c r="L47120" s="172"/>
    </row>
    <row r="47121" spans="7:12" x14ac:dyDescent="0.15">
      <c r="G47121"/>
      <c r="H47121"/>
      <c r="I47121"/>
      <c r="J47121"/>
      <c r="K47121"/>
      <c r="L47121" s="172"/>
    </row>
    <row r="47122" spans="7:12" x14ac:dyDescent="0.15">
      <c r="G47122"/>
      <c r="H47122"/>
      <c r="I47122"/>
      <c r="J47122"/>
      <c r="K47122"/>
      <c r="L47122" s="172"/>
    </row>
    <row r="47123" spans="7:12" x14ac:dyDescent="0.15">
      <c r="G47123"/>
      <c r="H47123"/>
      <c r="I47123"/>
      <c r="J47123"/>
      <c r="K47123"/>
      <c r="L47123" s="172"/>
    </row>
    <row r="47124" spans="7:12" x14ac:dyDescent="0.15">
      <c r="G47124"/>
      <c r="H47124"/>
      <c r="I47124"/>
      <c r="J47124"/>
      <c r="K47124"/>
      <c r="L47124" s="172"/>
    </row>
    <row r="47125" spans="7:12" x14ac:dyDescent="0.15">
      <c r="G47125"/>
      <c r="H47125"/>
      <c r="I47125"/>
      <c r="J47125"/>
      <c r="K47125"/>
      <c r="L47125" s="172"/>
    </row>
    <row r="47126" spans="7:12" x14ac:dyDescent="0.15">
      <c r="G47126"/>
      <c r="H47126"/>
      <c r="I47126"/>
      <c r="J47126"/>
      <c r="K47126"/>
      <c r="L47126" s="172"/>
    </row>
    <row r="47127" spans="7:12" x14ac:dyDescent="0.15">
      <c r="G47127"/>
      <c r="H47127"/>
      <c r="I47127"/>
      <c r="J47127"/>
      <c r="K47127"/>
      <c r="L47127" s="172"/>
    </row>
    <row r="47128" spans="7:12" x14ac:dyDescent="0.15">
      <c r="G47128"/>
      <c r="H47128"/>
      <c r="I47128"/>
      <c r="J47128"/>
      <c r="K47128"/>
      <c r="L47128" s="172"/>
    </row>
    <row r="47129" spans="7:12" x14ac:dyDescent="0.15">
      <c r="G47129"/>
      <c r="H47129"/>
      <c r="I47129"/>
      <c r="J47129"/>
      <c r="K47129"/>
      <c r="L47129" s="172"/>
    </row>
    <row r="47130" spans="7:12" x14ac:dyDescent="0.15">
      <c r="G47130"/>
      <c r="H47130"/>
      <c r="I47130"/>
      <c r="J47130"/>
      <c r="K47130"/>
      <c r="L47130" s="172"/>
    </row>
    <row r="47131" spans="7:12" x14ac:dyDescent="0.15">
      <c r="G47131"/>
      <c r="H47131"/>
      <c r="I47131"/>
      <c r="J47131"/>
      <c r="K47131"/>
      <c r="L47131" s="172"/>
    </row>
    <row r="47132" spans="7:12" x14ac:dyDescent="0.15">
      <c r="G47132"/>
      <c r="H47132"/>
      <c r="I47132"/>
      <c r="J47132"/>
      <c r="K47132"/>
      <c r="L47132" s="172"/>
    </row>
    <row r="47133" spans="7:12" x14ac:dyDescent="0.15">
      <c r="G47133"/>
      <c r="H47133"/>
      <c r="I47133"/>
      <c r="J47133"/>
      <c r="K47133"/>
      <c r="L47133" s="172"/>
    </row>
    <row r="47134" spans="7:12" x14ac:dyDescent="0.15">
      <c r="G47134"/>
      <c r="H47134"/>
      <c r="I47134"/>
      <c r="J47134"/>
      <c r="K47134"/>
      <c r="L47134" s="172"/>
    </row>
    <row r="47135" spans="7:12" x14ac:dyDescent="0.15">
      <c r="G47135"/>
      <c r="H47135"/>
      <c r="I47135"/>
      <c r="J47135"/>
      <c r="K47135"/>
      <c r="L47135" s="172"/>
    </row>
    <row r="47136" spans="7:12" x14ac:dyDescent="0.15">
      <c r="G47136"/>
      <c r="H47136"/>
      <c r="I47136"/>
      <c r="J47136"/>
      <c r="K47136"/>
      <c r="L47136" s="172"/>
    </row>
    <row r="47137" spans="7:12" x14ac:dyDescent="0.15">
      <c r="G47137"/>
      <c r="H47137"/>
      <c r="I47137"/>
      <c r="J47137"/>
      <c r="K47137"/>
      <c r="L47137" s="172"/>
    </row>
    <row r="47138" spans="7:12" x14ac:dyDescent="0.15">
      <c r="G47138"/>
      <c r="H47138"/>
      <c r="I47138"/>
      <c r="J47138"/>
      <c r="K47138"/>
      <c r="L47138" s="172"/>
    </row>
    <row r="47139" spans="7:12" x14ac:dyDescent="0.15">
      <c r="G47139"/>
      <c r="H47139"/>
      <c r="I47139"/>
      <c r="J47139"/>
      <c r="K47139"/>
      <c r="L47139" s="172"/>
    </row>
    <row r="47140" spans="7:12" x14ac:dyDescent="0.15">
      <c r="G47140"/>
      <c r="H47140"/>
      <c r="I47140"/>
      <c r="J47140"/>
      <c r="K47140"/>
      <c r="L47140" s="172"/>
    </row>
    <row r="47141" spans="7:12" x14ac:dyDescent="0.15">
      <c r="G47141"/>
      <c r="H47141"/>
      <c r="I47141"/>
      <c r="J47141"/>
      <c r="K47141"/>
      <c r="L47141" s="172"/>
    </row>
    <row r="47142" spans="7:12" x14ac:dyDescent="0.15">
      <c r="G47142"/>
      <c r="H47142"/>
      <c r="I47142"/>
      <c r="J47142"/>
      <c r="K47142"/>
      <c r="L47142" s="172"/>
    </row>
    <row r="47143" spans="7:12" x14ac:dyDescent="0.15">
      <c r="G47143"/>
      <c r="H47143"/>
      <c r="I47143"/>
      <c r="J47143"/>
      <c r="K47143"/>
      <c r="L47143" s="172"/>
    </row>
    <row r="47144" spans="7:12" x14ac:dyDescent="0.15">
      <c r="G47144"/>
      <c r="H47144"/>
      <c r="I47144"/>
      <c r="J47144"/>
      <c r="K47144"/>
      <c r="L47144" s="172"/>
    </row>
    <row r="47145" spans="7:12" x14ac:dyDescent="0.15">
      <c r="G47145"/>
      <c r="H47145"/>
      <c r="I47145"/>
      <c r="J47145"/>
      <c r="K47145"/>
      <c r="L47145" s="172"/>
    </row>
    <row r="47146" spans="7:12" x14ac:dyDescent="0.15">
      <c r="G47146"/>
      <c r="H47146"/>
      <c r="I47146"/>
      <c r="J47146"/>
      <c r="K47146"/>
      <c r="L47146" s="172"/>
    </row>
    <row r="47147" spans="7:12" x14ac:dyDescent="0.15">
      <c r="G47147"/>
      <c r="H47147"/>
      <c r="I47147"/>
      <c r="J47147"/>
      <c r="K47147"/>
      <c r="L47147" s="172"/>
    </row>
    <row r="47148" spans="7:12" x14ac:dyDescent="0.15">
      <c r="G47148"/>
      <c r="H47148"/>
      <c r="I47148"/>
      <c r="J47148"/>
      <c r="K47148"/>
      <c r="L47148" s="172"/>
    </row>
    <row r="47149" spans="7:12" x14ac:dyDescent="0.15">
      <c r="G47149"/>
      <c r="H47149"/>
      <c r="I47149"/>
      <c r="J47149"/>
      <c r="K47149"/>
      <c r="L47149" s="172"/>
    </row>
    <row r="47150" spans="7:12" x14ac:dyDescent="0.15">
      <c r="G47150"/>
      <c r="H47150"/>
      <c r="I47150"/>
      <c r="J47150"/>
      <c r="K47150"/>
      <c r="L47150" s="172"/>
    </row>
    <row r="47151" spans="7:12" x14ac:dyDescent="0.15">
      <c r="G47151"/>
      <c r="H47151"/>
      <c r="I47151"/>
      <c r="J47151"/>
      <c r="K47151"/>
      <c r="L47151" s="172"/>
    </row>
    <row r="47152" spans="7:12" x14ac:dyDescent="0.15">
      <c r="G47152"/>
      <c r="H47152"/>
      <c r="I47152"/>
      <c r="J47152"/>
      <c r="K47152"/>
      <c r="L47152" s="172"/>
    </row>
    <row r="47153" spans="7:12" x14ac:dyDescent="0.15">
      <c r="G47153"/>
      <c r="H47153"/>
      <c r="I47153"/>
      <c r="J47153"/>
      <c r="K47153"/>
      <c r="L47153" s="172"/>
    </row>
    <row r="47154" spans="7:12" x14ac:dyDescent="0.15">
      <c r="G47154"/>
      <c r="H47154"/>
      <c r="I47154"/>
      <c r="J47154"/>
      <c r="K47154"/>
      <c r="L47154" s="172"/>
    </row>
    <row r="47155" spans="7:12" x14ac:dyDescent="0.15">
      <c r="G47155"/>
      <c r="H47155"/>
      <c r="I47155"/>
      <c r="J47155"/>
      <c r="K47155"/>
      <c r="L47155" s="172"/>
    </row>
    <row r="47156" spans="7:12" x14ac:dyDescent="0.15">
      <c r="G47156"/>
      <c r="H47156"/>
      <c r="I47156"/>
      <c r="J47156"/>
      <c r="K47156"/>
      <c r="L47156" s="172"/>
    </row>
    <row r="47157" spans="7:12" x14ac:dyDescent="0.15">
      <c r="G47157"/>
      <c r="H47157"/>
      <c r="I47157"/>
      <c r="J47157"/>
      <c r="K47157"/>
      <c r="L47157" s="172"/>
    </row>
    <row r="47158" spans="7:12" x14ac:dyDescent="0.15">
      <c r="G47158"/>
      <c r="H47158"/>
      <c r="I47158"/>
      <c r="J47158"/>
      <c r="K47158"/>
      <c r="L47158" s="172"/>
    </row>
    <row r="47159" spans="7:12" x14ac:dyDescent="0.15">
      <c r="G47159"/>
      <c r="H47159"/>
      <c r="I47159"/>
      <c r="J47159"/>
      <c r="K47159"/>
      <c r="L47159" s="172"/>
    </row>
    <row r="47160" spans="7:12" x14ac:dyDescent="0.15">
      <c r="G47160"/>
      <c r="H47160"/>
      <c r="I47160"/>
      <c r="J47160"/>
      <c r="K47160"/>
      <c r="L47160" s="172"/>
    </row>
    <row r="47161" spans="7:12" x14ac:dyDescent="0.15">
      <c r="G47161"/>
      <c r="H47161"/>
      <c r="I47161"/>
      <c r="J47161"/>
      <c r="K47161"/>
      <c r="L47161" s="172"/>
    </row>
    <row r="47162" spans="7:12" x14ac:dyDescent="0.15">
      <c r="G47162"/>
      <c r="H47162"/>
      <c r="I47162"/>
      <c r="J47162"/>
      <c r="K47162"/>
      <c r="L47162" s="172"/>
    </row>
    <row r="47163" spans="7:12" x14ac:dyDescent="0.15">
      <c r="G47163"/>
      <c r="H47163"/>
      <c r="I47163"/>
      <c r="J47163"/>
      <c r="K47163"/>
      <c r="L47163" s="172"/>
    </row>
    <row r="47164" spans="7:12" x14ac:dyDescent="0.15">
      <c r="G47164"/>
      <c r="H47164"/>
      <c r="I47164"/>
      <c r="J47164"/>
      <c r="K47164"/>
      <c r="L47164" s="172"/>
    </row>
    <row r="47165" spans="7:12" x14ac:dyDescent="0.15">
      <c r="G47165"/>
      <c r="H47165"/>
      <c r="I47165"/>
      <c r="J47165"/>
      <c r="K47165"/>
      <c r="L47165" s="172"/>
    </row>
    <row r="47166" spans="7:12" x14ac:dyDescent="0.15">
      <c r="G47166"/>
      <c r="H47166"/>
      <c r="I47166"/>
      <c r="J47166"/>
      <c r="K47166"/>
      <c r="L47166" s="172"/>
    </row>
    <row r="47167" spans="7:12" x14ac:dyDescent="0.15">
      <c r="G47167"/>
      <c r="H47167"/>
      <c r="I47167"/>
      <c r="J47167"/>
      <c r="K47167"/>
      <c r="L47167" s="172"/>
    </row>
    <row r="47168" spans="7:12" x14ac:dyDescent="0.15">
      <c r="G47168"/>
      <c r="H47168"/>
      <c r="I47168"/>
      <c r="J47168"/>
      <c r="K47168"/>
      <c r="L47168" s="172"/>
    </row>
    <row r="47169" spans="7:12" x14ac:dyDescent="0.15">
      <c r="G47169"/>
      <c r="H47169"/>
      <c r="I47169"/>
      <c r="J47169"/>
      <c r="K47169"/>
      <c r="L47169" s="172"/>
    </row>
    <row r="47170" spans="7:12" x14ac:dyDescent="0.15">
      <c r="G47170"/>
      <c r="H47170"/>
      <c r="I47170"/>
      <c r="J47170"/>
      <c r="K47170"/>
      <c r="L47170" s="172"/>
    </row>
    <row r="47171" spans="7:12" x14ac:dyDescent="0.15">
      <c r="G47171"/>
      <c r="H47171"/>
      <c r="I47171"/>
      <c r="J47171"/>
      <c r="K47171"/>
      <c r="L47171" s="172"/>
    </row>
    <row r="47172" spans="7:12" x14ac:dyDescent="0.15">
      <c r="G47172"/>
      <c r="H47172"/>
      <c r="I47172"/>
      <c r="J47172"/>
      <c r="K47172"/>
      <c r="L47172" s="172"/>
    </row>
    <row r="47173" spans="7:12" x14ac:dyDescent="0.15">
      <c r="G47173"/>
      <c r="H47173"/>
      <c r="I47173"/>
      <c r="J47173"/>
      <c r="K47173"/>
      <c r="L47173" s="172"/>
    </row>
    <row r="47174" spans="7:12" x14ac:dyDescent="0.15">
      <c r="G47174"/>
      <c r="H47174"/>
      <c r="I47174"/>
      <c r="J47174"/>
      <c r="K47174"/>
      <c r="L47174" s="172"/>
    </row>
    <row r="47175" spans="7:12" x14ac:dyDescent="0.15">
      <c r="G47175"/>
      <c r="H47175"/>
      <c r="I47175"/>
      <c r="J47175"/>
      <c r="K47175"/>
      <c r="L47175" s="172"/>
    </row>
    <row r="47176" spans="7:12" x14ac:dyDescent="0.15">
      <c r="G47176"/>
      <c r="H47176"/>
      <c r="I47176"/>
      <c r="J47176"/>
      <c r="K47176"/>
      <c r="L47176" s="172"/>
    </row>
    <row r="47177" spans="7:12" x14ac:dyDescent="0.15">
      <c r="G47177"/>
      <c r="H47177"/>
      <c r="I47177"/>
      <c r="J47177"/>
      <c r="K47177"/>
      <c r="L47177" s="172"/>
    </row>
    <row r="47178" spans="7:12" x14ac:dyDescent="0.15">
      <c r="G47178"/>
      <c r="H47178"/>
      <c r="I47178"/>
      <c r="J47178"/>
      <c r="K47178"/>
      <c r="L47178" s="172"/>
    </row>
    <row r="47179" spans="7:12" x14ac:dyDescent="0.15">
      <c r="G47179"/>
      <c r="H47179"/>
      <c r="I47179"/>
      <c r="J47179"/>
      <c r="K47179"/>
      <c r="L47179" s="172"/>
    </row>
    <row r="47180" spans="7:12" x14ac:dyDescent="0.15">
      <c r="G47180"/>
      <c r="H47180"/>
      <c r="I47180"/>
      <c r="J47180"/>
      <c r="K47180"/>
      <c r="L47180" s="172"/>
    </row>
    <row r="47181" spans="7:12" x14ac:dyDescent="0.15">
      <c r="G47181"/>
      <c r="H47181"/>
      <c r="I47181"/>
      <c r="J47181"/>
      <c r="K47181"/>
      <c r="L47181" s="172"/>
    </row>
    <row r="47182" spans="7:12" x14ac:dyDescent="0.15">
      <c r="G47182"/>
      <c r="H47182"/>
      <c r="I47182"/>
      <c r="J47182"/>
      <c r="K47182"/>
      <c r="L47182" s="172"/>
    </row>
    <row r="47183" spans="7:12" x14ac:dyDescent="0.15">
      <c r="G47183"/>
      <c r="H47183"/>
      <c r="I47183"/>
      <c r="J47183"/>
      <c r="K47183"/>
      <c r="L47183" s="172"/>
    </row>
    <row r="47184" spans="7:12" x14ac:dyDescent="0.15">
      <c r="G47184"/>
      <c r="H47184"/>
      <c r="I47184"/>
      <c r="J47184"/>
      <c r="K47184"/>
      <c r="L47184" s="172"/>
    </row>
    <row r="47185" spans="7:12" x14ac:dyDescent="0.15">
      <c r="G47185"/>
      <c r="H47185"/>
      <c r="I47185"/>
      <c r="J47185"/>
      <c r="K47185"/>
      <c r="L47185" s="172"/>
    </row>
    <row r="47186" spans="7:12" x14ac:dyDescent="0.15">
      <c r="G47186"/>
      <c r="H47186"/>
      <c r="I47186"/>
      <c r="J47186"/>
      <c r="K47186"/>
      <c r="L47186" s="172"/>
    </row>
    <row r="47187" spans="7:12" x14ac:dyDescent="0.15">
      <c r="G47187"/>
      <c r="H47187"/>
      <c r="I47187"/>
      <c r="J47187"/>
      <c r="K47187"/>
      <c r="L47187" s="172"/>
    </row>
    <row r="47188" spans="7:12" x14ac:dyDescent="0.15">
      <c r="G47188"/>
      <c r="H47188"/>
      <c r="I47188"/>
      <c r="J47188"/>
      <c r="K47188"/>
      <c r="L47188" s="172"/>
    </row>
    <row r="47189" spans="7:12" x14ac:dyDescent="0.15">
      <c r="G47189"/>
      <c r="H47189"/>
      <c r="I47189"/>
      <c r="J47189"/>
      <c r="K47189"/>
      <c r="L47189" s="172"/>
    </row>
    <row r="47190" spans="7:12" x14ac:dyDescent="0.15">
      <c r="G47190"/>
      <c r="H47190"/>
      <c r="I47190"/>
      <c r="J47190"/>
      <c r="K47190"/>
      <c r="L47190" s="172"/>
    </row>
    <row r="47191" spans="7:12" x14ac:dyDescent="0.15">
      <c r="G47191"/>
      <c r="H47191"/>
      <c r="I47191"/>
      <c r="J47191"/>
      <c r="K47191"/>
      <c r="L47191" s="172"/>
    </row>
    <row r="47192" spans="7:12" x14ac:dyDescent="0.15">
      <c r="G47192"/>
      <c r="H47192"/>
      <c r="I47192"/>
      <c r="J47192"/>
      <c r="K47192"/>
      <c r="L47192" s="172"/>
    </row>
    <row r="47193" spans="7:12" x14ac:dyDescent="0.15">
      <c r="G47193"/>
      <c r="H47193"/>
      <c r="I47193"/>
      <c r="J47193"/>
      <c r="K47193"/>
      <c r="L47193" s="172"/>
    </row>
    <row r="47194" spans="7:12" x14ac:dyDescent="0.15">
      <c r="G47194"/>
      <c r="H47194"/>
      <c r="I47194"/>
      <c r="J47194"/>
      <c r="K47194"/>
      <c r="L47194" s="172"/>
    </row>
    <row r="47195" spans="7:12" x14ac:dyDescent="0.15">
      <c r="G47195"/>
      <c r="H47195"/>
      <c r="I47195"/>
      <c r="J47195"/>
      <c r="K47195"/>
      <c r="L47195" s="172"/>
    </row>
    <row r="47196" spans="7:12" x14ac:dyDescent="0.15">
      <c r="G47196"/>
      <c r="H47196"/>
      <c r="I47196"/>
      <c r="J47196"/>
      <c r="K47196"/>
      <c r="L47196" s="172"/>
    </row>
    <row r="47197" spans="7:12" x14ac:dyDescent="0.15">
      <c r="G47197"/>
      <c r="H47197"/>
      <c r="I47197"/>
      <c r="J47197"/>
      <c r="K47197"/>
      <c r="L47197" s="172"/>
    </row>
    <row r="47198" spans="7:12" x14ac:dyDescent="0.15">
      <c r="G47198"/>
      <c r="H47198"/>
      <c r="I47198"/>
      <c r="J47198"/>
      <c r="K47198"/>
      <c r="L47198" s="172"/>
    </row>
    <row r="47199" spans="7:12" x14ac:dyDescent="0.15">
      <c r="G47199"/>
      <c r="H47199"/>
      <c r="I47199"/>
      <c r="J47199"/>
      <c r="K47199"/>
      <c r="L47199" s="172"/>
    </row>
    <row r="47200" spans="7:12" x14ac:dyDescent="0.15">
      <c r="G47200"/>
      <c r="H47200"/>
      <c r="I47200"/>
      <c r="J47200"/>
      <c r="K47200"/>
      <c r="L47200" s="172"/>
    </row>
    <row r="47201" spans="7:12" x14ac:dyDescent="0.15">
      <c r="G47201"/>
      <c r="H47201"/>
      <c r="I47201"/>
      <c r="J47201"/>
      <c r="K47201"/>
      <c r="L47201" s="172"/>
    </row>
    <row r="47202" spans="7:12" x14ac:dyDescent="0.15">
      <c r="G47202"/>
      <c r="H47202"/>
      <c r="I47202"/>
      <c r="J47202"/>
      <c r="K47202"/>
      <c r="L47202" s="172"/>
    </row>
    <row r="47203" spans="7:12" x14ac:dyDescent="0.15">
      <c r="G47203"/>
      <c r="H47203"/>
      <c r="I47203"/>
      <c r="J47203"/>
      <c r="K47203"/>
      <c r="L47203" s="172"/>
    </row>
    <row r="47204" spans="7:12" x14ac:dyDescent="0.15">
      <c r="G47204"/>
      <c r="H47204"/>
      <c r="I47204"/>
      <c r="J47204"/>
      <c r="K47204"/>
      <c r="L47204" s="172"/>
    </row>
    <row r="47205" spans="7:12" x14ac:dyDescent="0.15">
      <c r="G47205"/>
      <c r="H47205"/>
      <c r="I47205"/>
      <c r="J47205"/>
      <c r="K47205"/>
      <c r="L47205" s="172"/>
    </row>
    <row r="47206" spans="7:12" x14ac:dyDescent="0.15">
      <c r="G47206"/>
      <c r="H47206"/>
      <c r="I47206"/>
      <c r="J47206"/>
      <c r="K47206"/>
      <c r="L47206" s="172"/>
    </row>
    <row r="47207" spans="7:12" x14ac:dyDescent="0.15">
      <c r="G47207"/>
      <c r="H47207"/>
      <c r="I47207"/>
      <c r="J47207"/>
      <c r="K47207"/>
      <c r="L47207" s="172"/>
    </row>
    <row r="47208" spans="7:12" x14ac:dyDescent="0.15">
      <c r="G47208"/>
      <c r="H47208"/>
      <c r="I47208"/>
      <c r="J47208"/>
      <c r="K47208"/>
      <c r="L47208" s="172"/>
    </row>
    <row r="47209" spans="7:12" x14ac:dyDescent="0.15">
      <c r="G47209"/>
      <c r="H47209"/>
      <c r="I47209"/>
      <c r="J47209"/>
      <c r="K47209"/>
      <c r="L47209" s="172"/>
    </row>
    <row r="47210" spans="7:12" x14ac:dyDescent="0.15">
      <c r="G47210"/>
      <c r="H47210"/>
      <c r="I47210"/>
      <c r="J47210"/>
      <c r="K47210"/>
      <c r="L47210" s="172"/>
    </row>
    <row r="47211" spans="7:12" x14ac:dyDescent="0.15">
      <c r="G47211"/>
      <c r="H47211"/>
      <c r="I47211"/>
      <c r="J47211"/>
      <c r="K47211"/>
      <c r="L47211" s="172"/>
    </row>
    <row r="47212" spans="7:12" x14ac:dyDescent="0.15">
      <c r="G47212"/>
      <c r="H47212"/>
      <c r="I47212"/>
      <c r="J47212"/>
      <c r="K47212"/>
      <c r="L47212" s="172"/>
    </row>
    <row r="47213" spans="7:12" x14ac:dyDescent="0.15">
      <c r="G47213"/>
      <c r="H47213"/>
      <c r="I47213"/>
      <c r="J47213"/>
      <c r="K47213"/>
      <c r="L47213" s="172"/>
    </row>
    <row r="47214" spans="7:12" x14ac:dyDescent="0.15">
      <c r="G47214"/>
      <c r="H47214"/>
      <c r="I47214"/>
      <c r="J47214"/>
      <c r="K47214"/>
      <c r="L47214" s="172"/>
    </row>
    <row r="47215" spans="7:12" x14ac:dyDescent="0.15">
      <c r="G47215"/>
      <c r="H47215"/>
      <c r="I47215"/>
      <c r="J47215"/>
      <c r="K47215"/>
      <c r="L47215" s="172"/>
    </row>
    <row r="47216" spans="7:12" x14ac:dyDescent="0.15">
      <c r="G47216"/>
      <c r="H47216"/>
      <c r="I47216"/>
      <c r="J47216"/>
      <c r="K47216"/>
      <c r="L47216" s="172"/>
    </row>
    <row r="47217" spans="7:12" x14ac:dyDescent="0.15">
      <c r="G47217"/>
      <c r="H47217"/>
      <c r="I47217"/>
      <c r="J47217"/>
      <c r="K47217"/>
      <c r="L47217" s="172"/>
    </row>
    <row r="47218" spans="7:12" x14ac:dyDescent="0.15">
      <c r="G47218"/>
      <c r="H47218"/>
      <c r="I47218"/>
      <c r="J47218"/>
      <c r="K47218"/>
      <c r="L47218" s="172"/>
    </row>
    <row r="47219" spans="7:12" x14ac:dyDescent="0.15">
      <c r="G47219"/>
      <c r="H47219"/>
      <c r="I47219"/>
      <c r="J47219"/>
      <c r="K47219"/>
      <c r="L47219" s="172"/>
    </row>
    <row r="47220" spans="7:12" x14ac:dyDescent="0.15">
      <c r="G47220"/>
      <c r="H47220"/>
      <c r="I47220"/>
      <c r="J47220"/>
      <c r="K47220"/>
      <c r="L47220" s="172"/>
    </row>
    <row r="47221" spans="7:12" x14ac:dyDescent="0.15">
      <c r="G47221"/>
      <c r="H47221"/>
      <c r="I47221"/>
      <c r="J47221"/>
      <c r="K47221"/>
      <c r="L47221" s="172"/>
    </row>
    <row r="47222" spans="7:12" x14ac:dyDescent="0.15">
      <c r="G47222"/>
      <c r="H47222"/>
      <c r="I47222"/>
      <c r="J47222"/>
      <c r="K47222"/>
      <c r="L47222" s="172"/>
    </row>
    <row r="47223" spans="7:12" x14ac:dyDescent="0.15">
      <c r="G47223"/>
      <c r="H47223"/>
      <c r="I47223"/>
      <c r="J47223"/>
      <c r="K47223"/>
      <c r="L47223" s="172"/>
    </row>
    <row r="47224" spans="7:12" x14ac:dyDescent="0.15">
      <c r="G47224"/>
      <c r="H47224"/>
      <c r="I47224"/>
      <c r="J47224"/>
      <c r="K47224"/>
      <c r="L47224" s="172"/>
    </row>
    <row r="47225" spans="7:12" x14ac:dyDescent="0.15">
      <c r="G47225"/>
      <c r="H47225"/>
      <c r="I47225"/>
      <c r="J47225"/>
      <c r="K47225"/>
      <c r="L47225" s="172"/>
    </row>
    <row r="47226" spans="7:12" x14ac:dyDescent="0.15">
      <c r="G47226"/>
      <c r="H47226"/>
      <c r="I47226"/>
      <c r="J47226"/>
      <c r="K47226"/>
      <c r="L47226" s="172"/>
    </row>
    <row r="47227" spans="7:12" x14ac:dyDescent="0.15">
      <c r="G47227"/>
      <c r="H47227"/>
      <c r="I47227"/>
      <c r="J47227"/>
      <c r="K47227"/>
      <c r="L47227" s="172"/>
    </row>
    <row r="47228" spans="7:12" x14ac:dyDescent="0.15">
      <c r="G47228"/>
      <c r="H47228"/>
      <c r="I47228"/>
      <c r="J47228"/>
      <c r="K47228"/>
      <c r="L47228" s="172"/>
    </row>
    <row r="47229" spans="7:12" x14ac:dyDescent="0.15">
      <c r="G47229"/>
      <c r="H47229"/>
      <c r="I47229"/>
      <c r="J47229"/>
      <c r="K47229"/>
      <c r="L47229" s="172"/>
    </row>
    <row r="47230" spans="7:12" x14ac:dyDescent="0.15">
      <c r="G47230"/>
      <c r="H47230"/>
      <c r="I47230"/>
      <c r="J47230"/>
      <c r="K47230"/>
      <c r="L47230" s="172"/>
    </row>
    <row r="47231" spans="7:12" x14ac:dyDescent="0.15">
      <c r="G47231"/>
      <c r="H47231"/>
      <c r="I47231"/>
      <c r="J47231"/>
      <c r="K47231"/>
      <c r="L47231" s="172"/>
    </row>
    <row r="47232" spans="7:12" x14ac:dyDescent="0.15">
      <c r="G47232"/>
      <c r="H47232"/>
      <c r="I47232"/>
      <c r="J47232"/>
      <c r="K47232"/>
      <c r="L47232" s="172"/>
    </row>
    <row r="47233" spans="7:12" x14ac:dyDescent="0.15">
      <c r="G47233"/>
      <c r="H47233"/>
      <c r="I47233"/>
      <c r="J47233"/>
      <c r="K47233"/>
      <c r="L47233" s="172"/>
    </row>
    <row r="47234" spans="7:12" x14ac:dyDescent="0.15">
      <c r="G47234"/>
      <c r="H47234"/>
      <c r="I47234"/>
      <c r="J47234"/>
      <c r="K47234"/>
      <c r="L47234" s="172"/>
    </row>
    <row r="47235" spans="7:12" x14ac:dyDescent="0.15">
      <c r="G47235"/>
      <c r="H47235"/>
      <c r="I47235"/>
      <c r="J47235"/>
      <c r="K47235"/>
      <c r="L47235" s="172"/>
    </row>
    <row r="47236" spans="7:12" x14ac:dyDescent="0.15">
      <c r="G47236"/>
      <c r="H47236"/>
      <c r="I47236"/>
      <c r="J47236"/>
      <c r="K47236"/>
      <c r="L47236" s="172"/>
    </row>
    <row r="47237" spans="7:12" x14ac:dyDescent="0.15">
      <c r="G47237"/>
      <c r="H47237"/>
      <c r="I47237"/>
      <c r="J47237"/>
      <c r="K47237"/>
      <c r="L47237" s="172"/>
    </row>
    <row r="47238" spans="7:12" x14ac:dyDescent="0.15">
      <c r="G47238"/>
      <c r="H47238"/>
      <c r="I47238"/>
      <c r="J47238"/>
      <c r="K47238"/>
      <c r="L47238" s="172"/>
    </row>
    <row r="47239" spans="7:12" x14ac:dyDescent="0.15">
      <c r="G47239"/>
      <c r="H47239"/>
      <c r="I47239"/>
      <c r="J47239"/>
      <c r="K47239"/>
      <c r="L47239" s="172"/>
    </row>
    <row r="47240" spans="7:12" x14ac:dyDescent="0.15">
      <c r="G47240"/>
      <c r="H47240"/>
      <c r="I47240"/>
      <c r="J47240"/>
      <c r="K47240"/>
      <c r="L47240" s="172"/>
    </row>
    <row r="47241" spans="7:12" x14ac:dyDescent="0.15">
      <c r="G47241"/>
      <c r="H47241"/>
      <c r="I47241"/>
      <c r="J47241"/>
      <c r="K47241"/>
      <c r="L47241" s="172"/>
    </row>
    <row r="47242" spans="7:12" x14ac:dyDescent="0.15">
      <c r="G47242"/>
      <c r="H47242"/>
      <c r="I47242"/>
      <c r="J47242"/>
      <c r="K47242"/>
      <c r="L47242" s="172"/>
    </row>
    <row r="47243" spans="7:12" x14ac:dyDescent="0.15">
      <c r="G47243"/>
      <c r="H47243"/>
      <c r="I47243"/>
      <c r="J47243"/>
      <c r="K47243"/>
      <c r="L47243" s="172"/>
    </row>
    <row r="47244" spans="7:12" x14ac:dyDescent="0.15">
      <c r="G47244"/>
      <c r="H47244"/>
      <c r="I47244"/>
      <c r="J47244"/>
      <c r="K47244"/>
      <c r="L47244" s="172"/>
    </row>
    <row r="47245" spans="7:12" x14ac:dyDescent="0.15">
      <c r="G47245"/>
      <c r="H47245"/>
      <c r="I47245"/>
      <c r="J47245"/>
      <c r="K47245"/>
      <c r="L47245" s="172"/>
    </row>
    <row r="47246" spans="7:12" x14ac:dyDescent="0.15">
      <c r="G47246"/>
      <c r="H47246"/>
      <c r="I47246"/>
      <c r="J47246"/>
      <c r="K47246"/>
      <c r="L47246" s="172"/>
    </row>
    <row r="47247" spans="7:12" x14ac:dyDescent="0.15">
      <c r="G47247"/>
      <c r="H47247"/>
      <c r="I47247"/>
      <c r="J47247"/>
      <c r="K47247"/>
      <c r="L47247" s="172"/>
    </row>
    <row r="47248" spans="7:12" x14ac:dyDescent="0.15">
      <c r="G47248"/>
      <c r="H47248"/>
      <c r="I47248"/>
      <c r="J47248"/>
      <c r="K47248"/>
      <c r="L47248" s="172"/>
    </row>
    <row r="47249" spans="7:12" x14ac:dyDescent="0.15">
      <c r="G47249"/>
      <c r="H47249"/>
      <c r="I47249"/>
      <c r="J47249"/>
      <c r="K47249"/>
      <c r="L47249" s="172"/>
    </row>
    <row r="47250" spans="7:12" x14ac:dyDescent="0.15">
      <c r="G47250"/>
      <c r="H47250"/>
      <c r="I47250"/>
      <c r="J47250"/>
      <c r="K47250"/>
      <c r="L47250" s="172"/>
    </row>
    <row r="47251" spans="7:12" x14ac:dyDescent="0.15">
      <c r="G47251"/>
      <c r="H47251"/>
      <c r="I47251"/>
      <c r="J47251"/>
      <c r="K47251"/>
      <c r="L47251" s="172"/>
    </row>
    <row r="47252" spans="7:12" x14ac:dyDescent="0.15">
      <c r="G47252"/>
      <c r="H47252"/>
      <c r="I47252"/>
      <c r="J47252"/>
      <c r="K47252"/>
      <c r="L47252" s="172"/>
    </row>
    <row r="47253" spans="7:12" x14ac:dyDescent="0.15">
      <c r="G47253"/>
      <c r="H47253"/>
      <c r="I47253"/>
      <c r="J47253"/>
      <c r="K47253"/>
      <c r="L47253" s="172"/>
    </row>
    <row r="47254" spans="7:12" x14ac:dyDescent="0.15">
      <c r="G47254"/>
      <c r="H47254"/>
      <c r="I47254"/>
      <c r="J47254"/>
      <c r="K47254"/>
      <c r="L47254" s="172"/>
    </row>
    <row r="47255" spans="7:12" x14ac:dyDescent="0.15">
      <c r="G47255"/>
      <c r="H47255"/>
      <c r="I47255"/>
      <c r="J47255"/>
      <c r="K47255"/>
      <c r="L47255" s="172"/>
    </row>
    <row r="47256" spans="7:12" x14ac:dyDescent="0.15">
      <c r="G47256"/>
      <c r="H47256"/>
      <c r="I47256"/>
      <c r="J47256"/>
      <c r="K47256"/>
      <c r="L47256" s="172"/>
    </row>
    <row r="47257" spans="7:12" x14ac:dyDescent="0.15">
      <c r="G47257"/>
      <c r="H47257"/>
      <c r="I47257"/>
      <c r="J47257"/>
      <c r="K47257"/>
      <c r="L47257" s="172"/>
    </row>
    <row r="47258" spans="7:12" x14ac:dyDescent="0.15">
      <c r="G47258"/>
      <c r="H47258"/>
      <c r="I47258"/>
      <c r="J47258"/>
      <c r="K47258"/>
      <c r="L47258" s="172"/>
    </row>
    <row r="47259" spans="7:12" x14ac:dyDescent="0.15">
      <c r="G47259"/>
      <c r="H47259"/>
      <c r="I47259"/>
      <c r="J47259"/>
      <c r="K47259"/>
      <c r="L47259" s="172"/>
    </row>
    <row r="47260" spans="7:12" x14ac:dyDescent="0.15">
      <c r="G47260"/>
      <c r="H47260"/>
      <c r="I47260"/>
      <c r="J47260"/>
      <c r="K47260"/>
      <c r="L47260" s="172"/>
    </row>
    <row r="47261" spans="7:12" x14ac:dyDescent="0.15">
      <c r="G47261"/>
      <c r="H47261"/>
      <c r="I47261"/>
      <c r="J47261"/>
      <c r="K47261"/>
      <c r="L47261" s="172"/>
    </row>
    <row r="47262" spans="7:12" x14ac:dyDescent="0.15">
      <c r="G47262"/>
      <c r="H47262"/>
      <c r="I47262"/>
      <c r="J47262"/>
      <c r="K47262"/>
      <c r="L47262" s="172"/>
    </row>
    <row r="47263" spans="7:12" x14ac:dyDescent="0.15">
      <c r="G47263"/>
      <c r="H47263"/>
      <c r="I47263"/>
      <c r="J47263"/>
      <c r="K47263"/>
      <c r="L47263" s="172"/>
    </row>
    <row r="47264" spans="7:12" x14ac:dyDescent="0.15">
      <c r="G47264"/>
      <c r="H47264"/>
      <c r="I47264"/>
      <c r="J47264"/>
      <c r="K47264"/>
      <c r="L47264" s="172"/>
    </row>
    <row r="47265" spans="7:12" x14ac:dyDescent="0.15">
      <c r="G47265"/>
      <c r="H47265"/>
      <c r="I47265"/>
      <c r="J47265"/>
      <c r="K47265"/>
      <c r="L47265" s="172"/>
    </row>
    <row r="47266" spans="7:12" x14ac:dyDescent="0.15">
      <c r="G47266"/>
      <c r="H47266"/>
      <c r="I47266"/>
      <c r="J47266"/>
      <c r="K47266"/>
      <c r="L47266" s="172"/>
    </row>
    <row r="47267" spans="7:12" x14ac:dyDescent="0.15">
      <c r="G47267"/>
      <c r="H47267"/>
      <c r="I47267"/>
      <c r="J47267"/>
      <c r="K47267"/>
      <c r="L47267" s="172"/>
    </row>
    <row r="47268" spans="7:12" x14ac:dyDescent="0.15">
      <c r="G47268"/>
      <c r="H47268"/>
      <c r="I47268"/>
      <c r="J47268"/>
      <c r="K47268"/>
      <c r="L47268" s="172"/>
    </row>
    <row r="47269" spans="7:12" x14ac:dyDescent="0.15">
      <c r="G47269"/>
      <c r="H47269"/>
      <c r="I47269"/>
      <c r="J47269"/>
      <c r="K47269"/>
      <c r="L47269" s="172"/>
    </row>
    <row r="47270" spans="7:12" x14ac:dyDescent="0.15">
      <c r="G47270"/>
      <c r="H47270"/>
      <c r="I47270"/>
      <c r="J47270"/>
      <c r="K47270"/>
      <c r="L47270" s="172"/>
    </row>
    <row r="47271" spans="7:12" x14ac:dyDescent="0.15">
      <c r="G47271"/>
      <c r="H47271"/>
      <c r="I47271"/>
      <c r="J47271"/>
      <c r="K47271"/>
      <c r="L47271" s="172"/>
    </row>
    <row r="47272" spans="7:12" x14ac:dyDescent="0.15">
      <c r="G47272"/>
      <c r="H47272"/>
      <c r="I47272"/>
      <c r="J47272"/>
      <c r="K47272"/>
      <c r="L47272" s="172"/>
    </row>
    <row r="47273" spans="7:12" x14ac:dyDescent="0.15">
      <c r="G47273"/>
      <c r="H47273"/>
      <c r="I47273"/>
      <c r="J47273"/>
      <c r="K47273"/>
      <c r="L47273" s="172"/>
    </row>
    <row r="47274" spans="7:12" x14ac:dyDescent="0.15">
      <c r="G47274"/>
      <c r="H47274"/>
      <c r="I47274"/>
      <c r="J47274"/>
      <c r="K47274"/>
      <c r="L47274" s="172"/>
    </row>
    <row r="47275" spans="7:12" x14ac:dyDescent="0.15">
      <c r="G47275"/>
      <c r="H47275"/>
      <c r="I47275"/>
      <c r="J47275"/>
      <c r="K47275"/>
      <c r="L47275" s="172"/>
    </row>
    <row r="47276" spans="7:12" x14ac:dyDescent="0.15">
      <c r="G47276"/>
      <c r="H47276"/>
      <c r="I47276"/>
      <c r="J47276"/>
      <c r="K47276"/>
      <c r="L47276" s="172"/>
    </row>
    <row r="47277" spans="7:12" x14ac:dyDescent="0.15">
      <c r="G47277"/>
      <c r="H47277"/>
      <c r="I47277"/>
      <c r="J47277"/>
      <c r="K47277"/>
      <c r="L47277" s="172"/>
    </row>
    <row r="47278" spans="7:12" x14ac:dyDescent="0.15">
      <c r="G47278"/>
      <c r="H47278"/>
      <c r="I47278"/>
      <c r="J47278"/>
      <c r="K47278"/>
      <c r="L47278" s="172"/>
    </row>
    <row r="47279" spans="7:12" x14ac:dyDescent="0.15">
      <c r="G47279"/>
      <c r="H47279"/>
      <c r="I47279"/>
      <c r="J47279"/>
      <c r="K47279"/>
      <c r="L47279" s="172"/>
    </row>
    <row r="47280" spans="7:12" x14ac:dyDescent="0.15">
      <c r="G47280"/>
      <c r="H47280"/>
      <c r="I47280"/>
      <c r="J47280"/>
      <c r="K47280"/>
      <c r="L47280" s="172"/>
    </row>
    <row r="47281" spans="7:12" x14ac:dyDescent="0.15">
      <c r="G47281"/>
      <c r="H47281"/>
      <c r="I47281"/>
      <c r="J47281"/>
      <c r="K47281"/>
      <c r="L47281" s="172"/>
    </row>
    <row r="47282" spans="7:12" x14ac:dyDescent="0.15">
      <c r="G47282"/>
      <c r="H47282"/>
      <c r="I47282"/>
      <c r="J47282"/>
      <c r="K47282"/>
      <c r="L47282" s="172"/>
    </row>
    <row r="47283" spans="7:12" x14ac:dyDescent="0.15">
      <c r="G47283"/>
      <c r="H47283"/>
      <c r="I47283"/>
      <c r="J47283"/>
      <c r="K47283"/>
      <c r="L47283" s="172"/>
    </row>
    <row r="47284" spans="7:12" x14ac:dyDescent="0.15">
      <c r="G47284"/>
      <c r="H47284"/>
      <c r="I47284"/>
      <c r="J47284"/>
      <c r="K47284"/>
      <c r="L47284" s="172"/>
    </row>
    <row r="47285" spans="7:12" x14ac:dyDescent="0.15">
      <c r="G47285"/>
      <c r="H47285"/>
      <c r="I47285"/>
      <c r="J47285"/>
      <c r="K47285"/>
      <c r="L47285" s="172"/>
    </row>
    <row r="47286" spans="7:12" x14ac:dyDescent="0.15">
      <c r="G47286"/>
      <c r="H47286"/>
      <c r="I47286"/>
      <c r="J47286"/>
      <c r="K47286"/>
      <c r="L47286" s="172"/>
    </row>
    <row r="47287" spans="7:12" x14ac:dyDescent="0.15">
      <c r="G47287"/>
      <c r="H47287"/>
      <c r="I47287"/>
      <c r="J47287"/>
      <c r="K47287"/>
      <c r="L47287" s="172"/>
    </row>
    <row r="47288" spans="7:12" x14ac:dyDescent="0.15">
      <c r="G47288"/>
      <c r="H47288"/>
      <c r="I47288"/>
      <c r="J47288"/>
      <c r="K47288"/>
      <c r="L47288" s="172"/>
    </row>
    <row r="47289" spans="7:12" x14ac:dyDescent="0.15">
      <c r="G47289"/>
      <c r="H47289"/>
      <c r="I47289"/>
      <c r="J47289"/>
      <c r="K47289"/>
      <c r="L47289" s="172"/>
    </row>
    <row r="47290" spans="7:12" x14ac:dyDescent="0.15">
      <c r="G47290"/>
      <c r="H47290"/>
      <c r="I47290"/>
      <c r="J47290"/>
      <c r="K47290"/>
      <c r="L47290" s="172"/>
    </row>
    <row r="47291" spans="7:12" x14ac:dyDescent="0.15">
      <c r="G47291"/>
      <c r="H47291"/>
      <c r="I47291"/>
      <c r="J47291"/>
      <c r="K47291"/>
      <c r="L47291" s="172"/>
    </row>
    <row r="47292" spans="7:12" x14ac:dyDescent="0.15">
      <c r="G47292"/>
      <c r="H47292"/>
      <c r="I47292"/>
      <c r="J47292"/>
      <c r="K47292"/>
      <c r="L47292" s="172"/>
    </row>
    <row r="47293" spans="7:12" x14ac:dyDescent="0.15">
      <c r="G47293"/>
      <c r="H47293"/>
      <c r="I47293"/>
      <c r="J47293"/>
      <c r="K47293"/>
      <c r="L47293" s="172"/>
    </row>
    <row r="47294" spans="7:12" x14ac:dyDescent="0.15">
      <c r="G47294"/>
      <c r="H47294"/>
      <c r="I47294"/>
      <c r="J47294"/>
      <c r="K47294"/>
      <c r="L47294" s="172"/>
    </row>
    <row r="47295" spans="7:12" x14ac:dyDescent="0.15">
      <c r="G47295"/>
      <c r="H47295"/>
      <c r="I47295"/>
      <c r="J47295"/>
      <c r="K47295"/>
      <c r="L47295" s="172"/>
    </row>
    <row r="47296" spans="7:12" x14ac:dyDescent="0.15">
      <c r="G47296"/>
      <c r="H47296"/>
      <c r="I47296"/>
      <c r="J47296"/>
      <c r="K47296"/>
      <c r="L47296" s="172"/>
    </row>
    <row r="47297" spans="7:12" x14ac:dyDescent="0.15">
      <c r="G47297"/>
      <c r="H47297"/>
      <c r="I47297"/>
      <c r="J47297"/>
      <c r="K47297"/>
      <c r="L47297" s="172"/>
    </row>
    <row r="47298" spans="7:12" x14ac:dyDescent="0.15">
      <c r="G47298"/>
      <c r="H47298"/>
      <c r="I47298"/>
      <c r="J47298"/>
      <c r="K47298"/>
      <c r="L47298" s="172"/>
    </row>
    <row r="47299" spans="7:12" x14ac:dyDescent="0.15">
      <c r="G47299"/>
      <c r="H47299"/>
      <c r="I47299"/>
      <c r="J47299"/>
      <c r="K47299"/>
      <c r="L47299" s="172"/>
    </row>
    <row r="47300" spans="7:12" x14ac:dyDescent="0.15">
      <c r="G47300"/>
      <c r="H47300"/>
      <c r="I47300"/>
      <c r="J47300"/>
      <c r="K47300"/>
      <c r="L47300" s="172"/>
    </row>
    <row r="47301" spans="7:12" x14ac:dyDescent="0.15">
      <c r="G47301"/>
      <c r="H47301"/>
      <c r="I47301"/>
      <c r="J47301"/>
      <c r="K47301"/>
      <c r="L47301" s="172"/>
    </row>
    <row r="47302" spans="7:12" x14ac:dyDescent="0.15">
      <c r="G47302"/>
      <c r="H47302"/>
      <c r="I47302"/>
      <c r="J47302"/>
      <c r="K47302"/>
      <c r="L47302" s="172"/>
    </row>
    <row r="47303" spans="7:12" x14ac:dyDescent="0.15">
      <c r="G47303"/>
      <c r="H47303"/>
      <c r="I47303"/>
      <c r="J47303"/>
      <c r="K47303"/>
      <c r="L47303" s="172"/>
    </row>
    <row r="47304" spans="7:12" x14ac:dyDescent="0.15">
      <c r="G47304"/>
      <c r="H47304"/>
      <c r="I47304"/>
      <c r="J47304"/>
      <c r="K47304"/>
      <c r="L47304" s="172"/>
    </row>
    <row r="47305" spans="7:12" x14ac:dyDescent="0.15">
      <c r="G47305"/>
      <c r="H47305"/>
      <c r="I47305"/>
      <c r="J47305"/>
      <c r="K47305"/>
      <c r="L47305" s="172"/>
    </row>
    <row r="47306" spans="7:12" x14ac:dyDescent="0.15">
      <c r="G47306"/>
      <c r="H47306"/>
      <c r="I47306"/>
      <c r="J47306"/>
      <c r="K47306"/>
      <c r="L47306" s="172"/>
    </row>
    <row r="47307" spans="7:12" x14ac:dyDescent="0.15">
      <c r="G47307"/>
      <c r="H47307"/>
      <c r="I47307"/>
      <c r="J47307"/>
      <c r="K47307"/>
      <c r="L47307" s="172"/>
    </row>
    <row r="47308" spans="7:12" x14ac:dyDescent="0.15">
      <c r="G47308"/>
      <c r="H47308"/>
      <c r="I47308"/>
      <c r="J47308"/>
      <c r="K47308"/>
      <c r="L47308" s="172"/>
    </row>
    <row r="47309" spans="7:12" x14ac:dyDescent="0.15">
      <c r="G47309"/>
      <c r="H47309"/>
      <c r="I47309"/>
      <c r="J47309"/>
      <c r="K47309"/>
      <c r="L47309" s="172"/>
    </row>
    <row r="47310" spans="7:12" x14ac:dyDescent="0.15">
      <c r="G47310"/>
      <c r="H47310"/>
      <c r="I47310"/>
      <c r="J47310"/>
      <c r="K47310"/>
      <c r="L47310" s="172"/>
    </row>
    <row r="47311" spans="7:12" x14ac:dyDescent="0.15">
      <c r="G47311"/>
      <c r="H47311"/>
      <c r="I47311"/>
      <c r="J47311"/>
      <c r="K47311"/>
      <c r="L47311" s="172"/>
    </row>
    <row r="47312" spans="7:12" x14ac:dyDescent="0.15">
      <c r="G47312"/>
      <c r="H47312"/>
      <c r="I47312"/>
      <c r="J47312"/>
      <c r="K47312"/>
      <c r="L47312" s="172"/>
    </row>
    <row r="47313" spans="7:12" x14ac:dyDescent="0.15">
      <c r="G47313"/>
      <c r="H47313"/>
      <c r="I47313"/>
      <c r="J47313"/>
      <c r="K47313"/>
      <c r="L47313" s="172"/>
    </row>
    <row r="47314" spans="7:12" x14ac:dyDescent="0.15">
      <c r="G47314"/>
      <c r="H47314"/>
      <c r="I47314"/>
      <c r="J47314"/>
      <c r="K47314"/>
      <c r="L47314" s="172"/>
    </row>
    <row r="47315" spans="7:12" x14ac:dyDescent="0.15">
      <c r="G47315"/>
      <c r="H47315"/>
      <c r="I47315"/>
      <c r="J47315"/>
      <c r="K47315"/>
      <c r="L47315" s="172"/>
    </row>
    <row r="47316" spans="7:12" x14ac:dyDescent="0.15">
      <c r="G47316"/>
      <c r="H47316"/>
      <c r="I47316"/>
      <c r="J47316"/>
      <c r="K47316"/>
      <c r="L47316" s="172"/>
    </row>
    <row r="47317" spans="7:12" x14ac:dyDescent="0.15">
      <c r="G47317"/>
      <c r="H47317"/>
      <c r="I47317"/>
      <c r="J47317"/>
      <c r="K47317"/>
      <c r="L47317" s="172"/>
    </row>
    <row r="47318" spans="7:12" x14ac:dyDescent="0.15">
      <c r="G47318"/>
      <c r="H47318"/>
      <c r="I47318"/>
      <c r="J47318"/>
      <c r="K47318"/>
      <c r="L47318" s="172"/>
    </row>
    <row r="47319" spans="7:12" x14ac:dyDescent="0.15">
      <c r="G47319"/>
      <c r="H47319"/>
      <c r="I47319"/>
      <c r="J47319"/>
      <c r="K47319"/>
      <c r="L47319" s="172"/>
    </row>
    <row r="47320" spans="7:12" x14ac:dyDescent="0.15">
      <c r="G47320"/>
      <c r="H47320"/>
      <c r="I47320"/>
      <c r="J47320"/>
      <c r="K47320"/>
      <c r="L47320" s="172"/>
    </row>
    <row r="47321" spans="7:12" x14ac:dyDescent="0.15">
      <c r="G47321"/>
      <c r="H47321"/>
      <c r="I47321"/>
      <c r="J47321"/>
      <c r="K47321"/>
      <c r="L47321" s="172"/>
    </row>
    <row r="47322" spans="7:12" x14ac:dyDescent="0.15">
      <c r="G47322"/>
      <c r="H47322"/>
      <c r="I47322"/>
      <c r="J47322"/>
      <c r="K47322"/>
      <c r="L47322" s="172"/>
    </row>
    <row r="47323" spans="7:12" x14ac:dyDescent="0.15">
      <c r="G47323"/>
      <c r="H47323"/>
      <c r="I47323"/>
      <c r="J47323"/>
      <c r="K47323"/>
      <c r="L47323" s="172"/>
    </row>
    <row r="47324" spans="7:12" x14ac:dyDescent="0.15">
      <c r="G47324"/>
      <c r="H47324"/>
      <c r="I47324"/>
      <c r="J47324"/>
      <c r="K47324"/>
      <c r="L47324" s="172"/>
    </row>
    <row r="47325" spans="7:12" x14ac:dyDescent="0.15">
      <c r="G47325"/>
      <c r="H47325"/>
      <c r="I47325"/>
      <c r="J47325"/>
      <c r="K47325"/>
      <c r="L47325" s="172"/>
    </row>
    <row r="47326" spans="7:12" x14ac:dyDescent="0.15">
      <c r="G47326"/>
      <c r="H47326"/>
      <c r="I47326"/>
      <c r="J47326"/>
      <c r="K47326"/>
      <c r="L47326" s="172"/>
    </row>
    <row r="47327" spans="7:12" x14ac:dyDescent="0.15">
      <c r="G47327"/>
      <c r="H47327"/>
      <c r="I47327"/>
      <c r="J47327"/>
      <c r="K47327"/>
      <c r="L47327" s="172"/>
    </row>
    <row r="47328" spans="7:12" x14ac:dyDescent="0.15">
      <c r="G47328"/>
      <c r="H47328"/>
      <c r="I47328"/>
      <c r="J47328"/>
      <c r="K47328"/>
      <c r="L47328" s="172"/>
    </row>
    <row r="47329" spans="7:12" x14ac:dyDescent="0.15">
      <c r="G47329"/>
      <c r="H47329"/>
      <c r="I47329"/>
      <c r="J47329"/>
      <c r="K47329"/>
      <c r="L47329" s="172"/>
    </row>
    <row r="47330" spans="7:12" x14ac:dyDescent="0.15">
      <c r="G47330"/>
      <c r="H47330"/>
      <c r="I47330"/>
      <c r="J47330"/>
      <c r="K47330"/>
      <c r="L47330" s="172"/>
    </row>
    <row r="47331" spans="7:12" x14ac:dyDescent="0.15">
      <c r="G47331"/>
      <c r="H47331"/>
      <c r="I47331"/>
      <c r="J47331"/>
      <c r="K47331"/>
      <c r="L47331" s="172"/>
    </row>
    <row r="47332" spans="7:12" x14ac:dyDescent="0.15">
      <c r="G47332"/>
      <c r="H47332"/>
      <c r="I47332"/>
      <c r="J47332"/>
      <c r="K47332"/>
      <c r="L47332" s="172"/>
    </row>
    <row r="47333" spans="7:12" x14ac:dyDescent="0.15">
      <c r="G47333"/>
      <c r="H47333"/>
      <c r="I47333"/>
      <c r="J47333"/>
      <c r="K47333"/>
      <c r="L47333" s="172"/>
    </row>
    <row r="47334" spans="7:12" x14ac:dyDescent="0.15">
      <c r="G47334"/>
      <c r="H47334"/>
      <c r="I47334"/>
      <c r="J47334"/>
      <c r="K47334"/>
      <c r="L47334" s="172"/>
    </row>
    <row r="47335" spans="7:12" x14ac:dyDescent="0.15">
      <c r="G47335"/>
      <c r="H47335"/>
      <c r="I47335"/>
      <c r="J47335"/>
      <c r="K47335"/>
      <c r="L47335" s="172"/>
    </row>
    <row r="47336" spans="7:12" x14ac:dyDescent="0.15">
      <c r="G47336"/>
      <c r="H47336"/>
      <c r="I47336"/>
      <c r="J47336"/>
      <c r="K47336"/>
      <c r="L47336" s="172"/>
    </row>
    <row r="47337" spans="7:12" x14ac:dyDescent="0.15">
      <c r="G47337"/>
      <c r="H47337"/>
      <c r="I47337"/>
      <c r="J47337"/>
      <c r="K47337"/>
      <c r="L47337" s="172"/>
    </row>
    <row r="47338" spans="7:12" x14ac:dyDescent="0.15">
      <c r="G47338"/>
      <c r="H47338"/>
      <c r="I47338"/>
      <c r="J47338"/>
      <c r="K47338"/>
      <c r="L47338" s="172"/>
    </row>
    <row r="47339" spans="7:12" x14ac:dyDescent="0.15">
      <c r="G47339"/>
      <c r="H47339"/>
      <c r="I47339"/>
      <c r="J47339"/>
      <c r="K47339"/>
      <c r="L47339" s="172"/>
    </row>
    <row r="47340" spans="7:12" x14ac:dyDescent="0.15">
      <c r="G47340"/>
      <c r="H47340"/>
      <c r="I47340"/>
      <c r="J47340"/>
      <c r="K47340"/>
      <c r="L47340" s="172"/>
    </row>
    <row r="47341" spans="7:12" x14ac:dyDescent="0.15">
      <c r="G47341"/>
      <c r="H47341"/>
      <c r="I47341"/>
      <c r="J47341"/>
      <c r="K47341"/>
      <c r="L47341" s="172"/>
    </row>
    <row r="47342" spans="7:12" x14ac:dyDescent="0.15">
      <c r="G47342"/>
      <c r="H47342"/>
      <c r="I47342"/>
      <c r="J47342"/>
      <c r="K47342"/>
      <c r="L47342" s="172"/>
    </row>
    <row r="47343" spans="7:12" x14ac:dyDescent="0.15">
      <c r="G47343"/>
      <c r="H47343"/>
      <c r="I47343"/>
      <c r="J47343"/>
      <c r="K47343"/>
      <c r="L47343" s="172"/>
    </row>
    <row r="47344" spans="7:12" x14ac:dyDescent="0.15">
      <c r="G47344"/>
      <c r="H47344"/>
      <c r="I47344"/>
      <c r="J47344"/>
      <c r="K47344"/>
      <c r="L47344" s="172"/>
    </row>
    <row r="47345" spans="7:12" x14ac:dyDescent="0.15">
      <c r="G47345"/>
      <c r="H47345"/>
      <c r="I47345"/>
      <c r="J47345"/>
      <c r="K47345"/>
      <c r="L47345" s="172"/>
    </row>
    <row r="47346" spans="7:12" x14ac:dyDescent="0.15">
      <c r="G47346"/>
      <c r="H47346"/>
      <c r="I47346"/>
      <c r="J47346"/>
      <c r="K47346"/>
      <c r="L47346" s="172"/>
    </row>
    <row r="47347" spans="7:12" x14ac:dyDescent="0.15">
      <c r="G47347"/>
      <c r="H47347"/>
      <c r="I47347"/>
      <c r="J47347"/>
      <c r="K47347"/>
      <c r="L47347" s="172"/>
    </row>
    <row r="47348" spans="7:12" x14ac:dyDescent="0.15">
      <c r="G47348"/>
      <c r="H47348"/>
      <c r="I47348"/>
      <c r="J47348"/>
      <c r="K47348"/>
      <c r="L47348" s="172"/>
    </row>
    <row r="47349" spans="7:12" x14ac:dyDescent="0.15">
      <c r="G47349"/>
      <c r="H47349"/>
      <c r="I47349"/>
      <c r="J47349"/>
      <c r="K47349"/>
      <c r="L47349" s="172"/>
    </row>
    <row r="47350" spans="7:12" x14ac:dyDescent="0.15">
      <c r="G47350"/>
      <c r="H47350"/>
      <c r="I47350"/>
      <c r="J47350"/>
      <c r="K47350"/>
      <c r="L47350" s="172"/>
    </row>
    <row r="47351" spans="7:12" x14ac:dyDescent="0.15">
      <c r="G47351"/>
      <c r="H47351"/>
      <c r="I47351"/>
      <c r="J47351"/>
      <c r="K47351"/>
      <c r="L47351" s="172"/>
    </row>
    <row r="47352" spans="7:12" x14ac:dyDescent="0.15">
      <c r="G47352"/>
      <c r="H47352"/>
      <c r="I47352"/>
      <c r="J47352"/>
      <c r="K47352"/>
      <c r="L47352" s="172"/>
    </row>
    <row r="47353" spans="7:12" x14ac:dyDescent="0.15">
      <c r="G47353"/>
      <c r="H47353"/>
      <c r="I47353"/>
      <c r="J47353"/>
      <c r="K47353"/>
      <c r="L47353" s="172"/>
    </row>
    <row r="47354" spans="7:12" x14ac:dyDescent="0.15">
      <c r="G47354"/>
      <c r="H47354"/>
      <c r="I47354"/>
      <c r="J47354"/>
      <c r="K47354"/>
      <c r="L47354" s="172"/>
    </row>
    <row r="47355" spans="7:12" x14ac:dyDescent="0.15">
      <c r="G47355"/>
      <c r="H47355"/>
      <c r="I47355"/>
      <c r="J47355"/>
      <c r="K47355"/>
      <c r="L47355" s="172"/>
    </row>
    <row r="47356" spans="7:12" x14ac:dyDescent="0.15">
      <c r="G47356"/>
      <c r="H47356"/>
      <c r="I47356"/>
      <c r="J47356"/>
      <c r="K47356"/>
      <c r="L47356" s="172"/>
    </row>
    <row r="47357" spans="7:12" x14ac:dyDescent="0.15">
      <c r="G47357"/>
      <c r="H47357"/>
      <c r="I47357"/>
      <c r="J47357"/>
      <c r="K47357"/>
      <c r="L47357" s="172"/>
    </row>
    <row r="47358" spans="7:12" x14ac:dyDescent="0.15">
      <c r="G47358"/>
      <c r="H47358"/>
      <c r="I47358"/>
      <c r="J47358"/>
      <c r="K47358"/>
      <c r="L47358" s="172"/>
    </row>
    <row r="47359" spans="7:12" x14ac:dyDescent="0.15">
      <c r="G47359"/>
      <c r="H47359"/>
      <c r="I47359"/>
      <c r="J47359"/>
      <c r="K47359"/>
      <c r="L47359" s="172"/>
    </row>
    <row r="47360" spans="7:12" x14ac:dyDescent="0.15">
      <c r="G47360"/>
      <c r="H47360"/>
      <c r="I47360"/>
      <c r="J47360"/>
      <c r="K47360"/>
      <c r="L47360" s="172"/>
    </row>
    <row r="47361" spans="7:12" x14ac:dyDescent="0.15">
      <c r="G47361"/>
      <c r="H47361"/>
      <c r="I47361"/>
      <c r="J47361"/>
      <c r="K47361"/>
      <c r="L47361" s="172"/>
    </row>
    <row r="47362" spans="7:12" x14ac:dyDescent="0.15">
      <c r="G47362"/>
      <c r="H47362"/>
      <c r="I47362"/>
      <c r="J47362"/>
      <c r="K47362"/>
      <c r="L47362" s="172"/>
    </row>
    <row r="47363" spans="7:12" x14ac:dyDescent="0.15">
      <c r="G47363"/>
      <c r="H47363"/>
      <c r="I47363"/>
      <c r="J47363"/>
      <c r="K47363"/>
      <c r="L47363" s="172"/>
    </row>
    <row r="47364" spans="7:12" x14ac:dyDescent="0.15">
      <c r="G47364"/>
      <c r="H47364"/>
      <c r="I47364"/>
      <c r="J47364"/>
      <c r="K47364"/>
      <c r="L47364" s="172"/>
    </row>
    <row r="47365" spans="7:12" x14ac:dyDescent="0.15">
      <c r="G47365"/>
      <c r="H47365"/>
      <c r="I47365"/>
      <c r="J47365"/>
      <c r="K47365"/>
      <c r="L47365" s="172"/>
    </row>
    <row r="47366" spans="7:12" x14ac:dyDescent="0.15">
      <c r="G47366"/>
      <c r="H47366"/>
      <c r="I47366"/>
      <c r="J47366"/>
      <c r="K47366"/>
      <c r="L47366" s="172"/>
    </row>
    <row r="47367" spans="7:12" x14ac:dyDescent="0.15">
      <c r="G47367"/>
      <c r="H47367"/>
      <c r="I47367"/>
      <c r="J47367"/>
      <c r="K47367"/>
      <c r="L47367" s="172"/>
    </row>
    <row r="47368" spans="7:12" x14ac:dyDescent="0.15">
      <c r="G47368"/>
      <c r="H47368"/>
      <c r="I47368"/>
      <c r="J47368"/>
      <c r="K47368"/>
      <c r="L47368" s="172"/>
    </row>
    <row r="47369" spans="7:12" x14ac:dyDescent="0.15">
      <c r="G47369"/>
      <c r="H47369"/>
      <c r="I47369"/>
      <c r="J47369"/>
      <c r="K47369"/>
      <c r="L47369" s="172"/>
    </row>
    <row r="47370" spans="7:12" x14ac:dyDescent="0.15">
      <c r="G47370"/>
      <c r="H47370"/>
      <c r="I47370"/>
      <c r="J47370"/>
      <c r="K47370"/>
      <c r="L47370" s="172"/>
    </row>
    <row r="47371" spans="7:12" x14ac:dyDescent="0.15">
      <c r="G47371"/>
      <c r="H47371"/>
      <c r="I47371"/>
      <c r="J47371"/>
      <c r="K47371"/>
      <c r="L47371" s="172"/>
    </row>
    <row r="47372" spans="7:12" x14ac:dyDescent="0.15">
      <c r="G47372"/>
      <c r="H47372"/>
      <c r="I47372"/>
      <c r="J47372"/>
      <c r="K47372"/>
      <c r="L47372" s="172"/>
    </row>
    <row r="47373" spans="7:12" x14ac:dyDescent="0.15">
      <c r="G47373"/>
      <c r="H47373"/>
      <c r="I47373"/>
      <c r="J47373"/>
      <c r="K47373"/>
      <c r="L47373" s="172"/>
    </row>
    <row r="47374" spans="7:12" x14ac:dyDescent="0.15">
      <c r="G47374"/>
      <c r="H47374"/>
      <c r="I47374"/>
      <c r="J47374"/>
      <c r="K47374"/>
      <c r="L47374" s="172"/>
    </row>
    <row r="47375" spans="7:12" x14ac:dyDescent="0.15">
      <c r="G47375"/>
      <c r="H47375"/>
      <c r="I47375"/>
      <c r="J47375"/>
      <c r="K47375"/>
      <c r="L47375" s="172"/>
    </row>
    <row r="47376" spans="7:12" x14ac:dyDescent="0.15">
      <c r="G47376"/>
      <c r="H47376"/>
      <c r="I47376"/>
      <c r="J47376"/>
      <c r="K47376"/>
      <c r="L47376" s="172"/>
    </row>
    <row r="47377" spans="7:12" x14ac:dyDescent="0.15">
      <c r="G47377"/>
      <c r="H47377"/>
      <c r="I47377"/>
      <c r="J47377"/>
      <c r="K47377"/>
      <c r="L47377" s="172"/>
    </row>
    <row r="47378" spans="7:12" x14ac:dyDescent="0.15">
      <c r="G47378"/>
      <c r="H47378"/>
      <c r="I47378"/>
      <c r="J47378"/>
      <c r="K47378"/>
      <c r="L47378" s="172"/>
    </row>
    <row r="47379" spans="7:12" x14ac:dyDescent="0.15">
      <c r="G47379"/>
      <c r="H47379"/>
      <c r="I47379"/>
      <c r="J47379"/>
      <c r="K47379"/>
      <c r="L47379" s="172"/>
    </row>
    <row r="47380" spans="7:12" x14ac:dyDescent="0.15">
      <c r="G47380"/>
      <c r="H47380"/>
      <c r="I47380"/>
      <c r="J47380"/>
      <c r="K47380"/>
      <c r="L47380" s="172"/>
    </row>
    <row r="47381" spans="7:12" x14ac:dyDescent="0.15">
      <c r="G47381"/>
      <c r="H47381"/>
      <c r="I47381"/>
      <c r="J47381"/>
      <c r="K47381"/>
      <c r="L47381" s="172"/>
    </row>
    <row r="47382" spans="7:12" x14ac:dyDescent="0.15">
      <c r="G47382"/>
      <c r="H47382"/>
      <c r="I47382"/>
      <c r="J47382"/>
      <c r="K47382"/>
      <c r="L47382" s="172"/>
    </row>
    <row r="47383" spans="7:12" x14ac:dyDescent="0.15">
      <c r="G47383"/>
      <c r="H47383"/>
      <c r="I47383"/>
      <c r="J47383"/>
      <c r="K47383"/>
      <c r="L47383" s="172"/>
    </row>
    <row r="47384" spans="7:12" x14ac:dyDescent="0.15">
      <c r="G47384"/>
      <c r="H47384"/>
      <c r="I47384"/>
      <c r="J47384"/>
      <c r="K47384"/>
      <c r="L47384" s="172"/>
    </row>
    <row r="47385" spans="7:12" x14ac:dyDescent="0.15">
      <c r="G47385"/>
      <c r="H47385"/>
      <c r="I47385"/>
      <c r="J47385"/>
      <c r="K47385"/>
      <c r="L47385" s="172"/>
    </row>
    <row r="47386" spans="7:12" x14ac:dyDescent="0.15">
      <c r="G47386"/>
      <c r="H47386"/>
      <c r="I47386"/>
      <c r="J47386"/>
      <c r="K47386"/>
      <c r="L47386" s="172"/>
    </row>
    <row r="47387" spans="7:12" x14ac:dyDescent="0.15">
      <c r="G47387"/>
      <c r="H47387"/>
      <c r="I47387"/>
      <c r="J47387"/>
      <c r="K47387"/>
      <c r="L47387" s="172"/>
    </row>
    <row r="47388" spans="7:12" x14ac:dyDescent="0.15">
      <c r="G47388"/>
      <c r="H47388"/>
      <c r="I47388"/>
      <c r="J47388"/>
      <c r="K47388"/>
      <c r="L47388" s="172"/>
    </row>
    <row r="47389" spans="7:12" x14ac:dyDescent="0.15">
      <c r="G47389"/>
      <c r="H47389"/>
      <c r="I47389"/>
      <c r="J47389"/>
      <c r="K47389"/>
      <c r="L47389" s="172"/>
    </row>
    <row r="47390" spans="7:12" x14ac:dyDescent="0.15">
      <c r="G47390"/>
      <c r="H47390"/>
      <c r="I47390"/>
      <c r="J47390"/>
      <c r="K47390"/>
      <c r="L47390" s="172"/>
    </row>
    <row r="47391" spans="7:12" x14ac:dyDescent="0.15">
      <c r="G47391"/>
      <c r="H47391"/>
      <c r="I47391"/>
      <c r="J47391"/>
      <c r="K47391"/>
      <c r="L47391" s="172"/>
    </row>
    <row r="47392" spans="7:12" x14ac:dyDescent="0.15">
      <c r="G47392"/>
      <c r="H47392"/>
      <c r="I47392"/>
      <c r="J47392"/>
      <c r="K47392"/>
      <c r="L47392" s="172"/>
    </row>
    <row r="47393" spans="7:12" x14ac:dyDescent="0.15">
      <c r="G47393"/>
      <c r="H47393"/>
      <c r="I47393"/>
      <c r="J47393"/>
      <c r="K47393"/>
      <c r="L47393" s="172"/>
    </row>
    <row r="47394" spans="7:12" x14ac:dyDescent="0.15">
      <c r="G47394"/>
      <c r="H47394"/>
      <c r="I47394"/>
      <c r="J47394"/>
      <c r="K47394"/>
      <c r="L47394" s="172"/>
    </row>
    <row r="47395" spans="7:12" x14ac:dyDescent="0.15">
      <c r="G47395"/>
      <c r="H47395"/>
      <c r="I47395"/>
      <c r="J47395"/>
      <c r="K47395"/>
      <c r="L47395" s="172"/>
    </row>
    <row r="47396" spans="7:12" x14ac:dyDescent="0.15">
      <c r="G47396"/>
      <c r="H47396"/>
      <c r="I47396"/>
      <c r="J47396"/>
      <c r="K47396"/>
      <c r="L47396" s="172"/>
    </row>
    <row r="47397" spans="7:12" x14ac:dyDescent="0.15">
      <c r="G47397"/>
      <c r="H47397"/>
      <c r="I47397"/>
      <c r="J47397"/>
      <c r="K47397"/>
      <c r="L47397" s="172"/>
    </row>
    <row r="47398" spans="7:12" x14ac:dyDescent="0.15">
      <c r="G47398"/>
      <c r="H47398"/>
      <c r="I47398"/>
      <c r="J47398"/>
      <c r="K47398"/>
      <c r="L47398" s="172"/>
    </row>
    <row r="47399" spans="7:12" x14ac:dyDescent="0.15">
      <c r="G47399"/>
      <c r="H47399"/>
      <c r="I47399"/>
      <c r="J47399"/>
      <c r="K47399"/>
      <c r="L47399" s="172"/>
    </row>
    <row r="47400" spans="7:12" x14ac:dyDescent="0.15">
      <c r="G47400"/>
      <c r="H47400"/>
      <c r="I47400"/>
      <c r="J47400"/>
      <c r="K47400"/>
      <c r="L47400" s="172"/>
    </row>
    <row r="47401" spans="7:12" x14ac:dyDescent="0.15">
      <c r="G47401"/>
      <c r="H47401"/>
      <c r="I47401"/>
      <c r="J47401"/>
      <c r="K47401"/>
      <c r="L47401" s="172"/>
    </row>
    <row r="47402" spans="7:12" x14ac:dyDescent="0.15">
      <c r="G47402"/>
      <c r="H47402"/>
      <c r="I47402"/>
      <c r="J47402"/>
      <c r="K47402"/>
      <c r="L47402" s="172"/>
    </row>
    <row r="47403" spans="7:12" x14ac:dyDescent="0.15">
      <c r="G47403"/>
      <c r="H47403"/>
      <c r="I47403"/>
      <c r="J47403"/>
      <c r="K47403"/>
      <c r="L47403" s="172"/>
    </row>
    <row r="47404" spans="7:12" x14ac:dyDescent="0.15">
      <c r="G47404"/>
      <c r="H47404"/>
      <c r="I47404"/>
      <c r="J47404"/>
      <c r="K47404"/>
      <c r="L47404" s="172"/>
    </row>
    <row r="47405" spans="7:12" x14ac:dyDescent="0.15">
      <c r="G47405"/>
      <c r="H47405"/>
      <c r="I47405"/>
      <c r="J47405"/>
      <c r="K47405"/>
      <c r="L47405" s="172"/>
    </row>
    <row r="47406" spans="7:12" x14ac:dyDescent="0.15">
      <c r="G47406"/>
      <c r="H47406"/>
      <c r="I47406"/>
      <c r="J47406"/>
      <c r="K47406"/>
      <c r="L47406" s="172"/>
    </row>
    <row r="47407" spans="7:12" x14ac:dyDescent="0.15">
      <c r="G47407"/>
      <c r="H47407"/>
      <c r="I47407"/>
      <c r="J47407"/>
      <c r="K47407"/>
      <c r="L47407" s="172"/>
    </row>
    <row r="47408" spans="7:12" x14ac:dyDescent="0.15">
      <c r="G47408"/>
      <c r="H47408"/>
      <c r="I47408"/>
      <c r="J47408"/>
      <c r="K47408"/>
      <c r="L47408" s="172"/>
    </row>
    <row r="47409" spans="7:12" x14ac:dyDescent="0.15">
      <c r="G47409"/>
      <c r="H47409"/>
      <c r="I47409"/>
      <c r="J47409"/>
      <c r="K47409"/>
      <c r="L47409" s="172"/>
    </row>
    <row r="47410" spans="7:12" x14ac:dyDescent="0.15">
      <c r="G47410"/>
      <c r="H47410"/>
      <c r="I47410"/>
      <c r="J47410"/>
      <c r="K47410"/>
      <c r="L47410" s="172"/>
    </row>
    <row r="47411" spans="7:12" x14ac:dyDescent="0.15">
      <c r="G47411"/>
      <c r="H47411"/>
      <c r="I47411"/>
      <c r="J47411"/>
      <c r="K47411"/>
      <c r="L47411" s="172"/>
    </row>
    <row r="47412" spans="7:12" x14ac:dyDescent="0.15">
      <c r="G47412"/>
      <c r="H47412"/>
      <c r="I47412"/>
      <c r="J47412"/>
      <c r="K47412"/>
      <c r="L47412" s="172"/>
    </row>
    <row r="47413" spans="7:12" x14ac:dyDescent="0.15">
      <c r="G47413"/>
      <c r="H47413"/>
      <c r="I47413"/>
      <c r="J47413"/>
      <c r="K47413"/>
      <c r="L47413" s="172"/>
    </row>
    <row r="47414" spans="7:12" x14ac:dyDescent="0.15">
      <c r="G47414"/>
      <c r="H47414"/>
      <c r="I47414"/>
      <c r="J47414"/>
      <c r="K47414"/>
      <c r="L47414" s="172"/>
    </row>
    <row r="47415" spans="7:12" x14ac:dyDescent="0.15">
      <c r="G47415"/>
      <c r="H47415"/>
      <c r="I47415"/>
      <c r="J47415"/>
      <c r="K47415"/>
      <c r="L47415" s="172"/>
    </row>
    <row r="47416" spans="7:12" x14ac:dyDescent="0.15">
      <c r="G47416"/>
      <c r="H47416"/>
      <c r="I47416"/>
      <c r="J47416"/>
      <c r="K47416"/>
      <c r="L47416" s="172"/>
    </row>
    <row r="47417" spans="7:12" x14ac:dyDescent="0.15">
      <c r="G47417"/>
      <c r="H47417"/>
      <c r="I47417"/>
      <c r="J47417"/>
      <c r="K47417"/>
      <c r="L47417" s="172"/>
    </row>
    <row r="47418" spans="7:12" x14ac:dyDescent="0.15">
      <c r="G47418"/>
      <c r="H47418"/>
      <c r="I47418"/>
      <c r="J47418"/>
      <c r="K47418"/>
      <c r="L47418" s="172"/>
    </row>
    <row r="47419" spans="7:12" x14ac:dyDescent="0.15">
      <c r="G47419"/>
      <c r="H47419"/>
      <c r="I47419"/>
      <c r="J47419"/>
      <c r="K47419"/>
      <c r="L47419" s="172"/>
    </row>
    <row r="47420" spans="7:12" x14ac:dyDescent="0.15">
      <c r="G47420"/>
      <c r="H47420"/>
      <c r="I47420"/>
      <c r="J47420"/>
      <c r="K47420"/>
      <c r="L47420" s="172"/>
    </row>
    <row r="47421" spans="7:12" x14ac:dyDescent="0.15">
      <c r="G47421"/>
      <c r="H47421"/>
      <c r="I47421"/>
      <c r="J47421"/>
      <c r="K47421"/>
      <c r="L47421" s="172"/>
    </row>
    <row r="47422" spans="7:12" x14ac:dyDescent="0.15">
      <c r="G47422"/>
      <c r="H47422"/>
      <c r="I47422"/>
      <c r="J47422"/>
      <c r="K47422"/>
      <c r="L47422" s="172"/>
    </row>
    <row r="47423" spans="7:12" x14ac:dyDescent="0.15">
      <c r="G47423"/>
      <c r="H47423"/>
      <c r="I47423"/>
      <c r="J47423"/>
      <c r="K47423"/>
      <c r="L47423" s="172"/>
    </row>
    <row r="47424" spans="7:12" x14ac:dyDescent="0.15">
      <c r="G47424"/>
      <c r="H47424"/>
      <c r="I47424"/>
      <c r="J47424"/>
      <c r="K47424"/>
      <c r="L47424" s="172"/>
    </row>
    <row r="47425" spans="7:12" x14ac:dyDescent="0.15">
      <c r="G47425"/>
      <c r="H47425"/>
      <c r="I47425"/>
      <c r="J47425"/>
      <c r="K47425"/>
      <c r="L47425" s="172"/>
    </row>
    <row r="47426" spans="7:12" x14ac:dyDescent="0.15">
      <c r="G47426"/>
      <c r="H47426"/>
      <c r="I47426"/>
      <c r="J47426"/>
      <c r="K47426"/>
      <c r="L47426" s="172"/>
    </row>
    <row r="47427" spans="7:12" x14ac:dyDescent="0.15">
      <c r="G47427"/>
      <c r="H47427"/>
      <c r="I47427"/>
      <c r="J47427"/>
      <c r="K47427"/>
      <c r="L47427" s="172"/>
    </row>
    <row r="47428" spans="7:12" x14ac:dyDescent="0.15">
      <c r="G47428"/>
      <c r="H47428"/>
      <c r="I47428"/>
      <c r="J47428"/>
      <c r="K47428"/>
      <c r="L47428" s="172"/>
    </row>
    <row r="47429" spans="7:12" x14ac:dyDescent="0.15">
      <c r="G47429"/>
      <c r="H47429"/>
      <c r="I47429"/>
      <c r="J47429"/>
      <c r="K47429"/>
      <c r="L47429" s="172"/>
    </row>
    <row r="47430" spans="7:12" x14ac:dyDescent="0.15">
      <c r="G47430"/>
      <c r="H47430"/>
      <c r="I47430"/>
      <c r="J47430"/>
      <c r="K47430"/>
      <c r="L47430" s="172"/>
    </row>
    <row r="47431" spans="7:12" x14ac:dyDescent="0.15">
      <c r="G47431"/>
      <c r="H47431"/>
      <c r="I47431"/>
      <c r="J47431"/>
      <c r="K47431"/>
      <c r="L47431" s="172"/>
    </row>
    <row r="47432" spans="7:12" x14ac:dyDescent="0.15">
      <c r="G47432"/>
      <c r="H47432"/>
      <c r="I47432"/>
      <c r="J47432"/>
      <c r="K47432"/>
      <c r="L47432" s="172"/>
    </row>
    <row r="47433" spans="7:12" x14ac:dyDescent="0.15">
      <c r="G47433"/>
      <c r="H47433"/>
      <c r="I47433"/>
      <c r="J47433"/>
      <c r="K47433"/>
      <c r="L47433" s="172"/>
    </row>
    <row r="47434" spans="7:12" x14ac:dyDescent="0.15">
      <c r="G47434"/>
      <c r="H47434"/>
      <c r="I47434"/>
      <c r="J47434"/>
      <c r="K47434"/>
      <c r="L47434" s="172"/>
    </row>
    <row r="47435" spans="7:12" x14ac:dyDescent="0.15">
      <c r="G47435"/>
      <c r="H47435"/>
      <c r="I47435"/>
      <c r="J47435"/>
      <c r="K47435"/>
      <c r="L47435" s="172"/>
    </row>
    <row r="47436" spans="7:12" x14ac:dyDescent="0.15">
      <c r="G47436"/>
      <c r="H47436"/>
      <c r="I47436"/>
      <c r="J47436"/>
      <c r="K47436"/>
      <c r="L47436" s="172"/>
    </row>
    <row r="47437" spans="7:12" x14ac:dyDescent="0.15">
      <c r="G47437"/>
      <c r="H47437"/>
      <c r="I47437"/>
      <c r="J47437"/>
      <c r="K47437"/>
      <c r="L47437" s="172"/>
    </row>
    <row r="47438" spans="7:12" x14ac:dyDescent="0.15">
      <c r="G47438"/>
      <c r="H47438"/>
      <c r="I47438"/>
      <c r="J47438"/>
      <c r="K47438"/>
      <c r="L47438" s="172"/>
    </row>
    <row r="47439" spans="7:12" x14ac:dyDescent="0.15">
      <c r="G47439"/>
      <c r="H47439"/>
      <c r="I47439"/>
      <c r="J47439"/>
      <c r="K47439"/>
      <c r="L47439" s="172"/>
    </row>
    <row r="47440" spans="7:12" x14ac:dyDescent="0.15">
      <c r="G47440"/>
      <c r="H47440"/>
      <c r="I47440"/>
      <c r="J47440"/>
      <c r="K47440"/>
      <c r="L47440" s="172"/>
    </row>
    <row r="47441" spans="7:12" x14ac:dyDescent="0.15">
      <c r="G47441"/>
      <c r="H47441"/>
      <c r="I47441"/>
      <c r="J47441"/>
      <c r="K47441"/>
      <c r="L47441" s="172"/>
    </row>
    <row r="47442" spans="7:12" x14ac:dyDescent="0.15">
      <c r="G47442"/>
      <c r="H47442"/>
      <c r="I47442"/>
      <c r="J47442"/>
      <c r="K47442"/>
      <c r="L47442" s="172"/>
    </row>
    <row r="47443" spans="7:12" x14ac:dyDescent="0.15">
      <c r="G47443"/>
      <c r="H47443"/>
      <c r="I47443"/>
      <c r="J47443"/>
      <c r="K47443"/>
      <c r="L47443" s="172"/>
    </row>
    <row r="47444" spans="7:12" x14ac:dyDescent="0.15">
      <c r="G47444"/>
      <c r="H47444"/>
      <c r="I47444"/>
      <c r="J47444"/>
      <c r="K47444"/>
      <c r="L47444" s="172"/>
    </row>
    <row r="47445" spans="7:12" x14ac:dyDescent="0.15">
      <c r="G47445"/>
      <c r="H47445"/>
      <c r="I47445"/>
      <c r="J47445"/>
      <c r="K47445"/>
      <c r="L47445" s="172"/>
    </row>
    <row r="47446" spans="7:12" x14ac:dyDescent="0.15">
      <c r="G47446"/>
      <c r="H47446"/>
      <c r="I47446"/>
      <c r="J47446"/>
      <c r="K47446"/>
      <c r="L47446" s="172"/>
    </row>
    <row r="47447" spans="7:12" x14ac:dyDescent="0.15">
      <c r="G47447"/>
      <c r="H47447"/>
      <c r="I47447"/>
      <c r="J47447"/>
      <c r="K47447"/>
      <c r="L47447" s="172"/>
    </row>
    <row r="47448" spans="7:12" x14ac:dyDescent="0.15">
      <c r="G47448"/>
      <c r="H47448"/>
      <c r="I47448"/>
      <c r="J47448"/>
      <c r="K47448"/>
      <c r="L47448" s="172"/>
    </row>
    <row r="47449" spans="7:12" x14ac:dyDescent="0.15">
      <c r="G47449"/>
      <c r="H47449"/>
      <c r="I47449"/>
      <c r="J47449"/>
      <c r="K47449"/>
      <c r="L47449" s="172"/>
    </row>
    <row r="47450" spans="7:12" x14ac:dyDescent="0.15">
      <c r="G47450"/>
      <c r="H47450"/>
      <c r="I47450"/>
      <c r="J47450"/>
      <c r="K47450"/>
      <c r="L47450" s="172"/>
    </row>
    <row r="47451" spans="7:12" x14ac:dyDescent="0.15">
      <c r="G47451"/>
      <c r="H47451"/>
      <c r="I47451"/>
      <c r="J47451"/>
      <c r="K47451"/>
      <c r="L47451" s="172"/>
    </row>
    <row r="47452" spans="7:12" x14ac:dyDescent="0.15">
      <c r="G47452"/>
      <c r="H47452"/>
      <c r="I47452"/>
      <c r="J47452"/>
      <c r="K47452"/>
      <c r="L47452" s="172"/>
    </row>
    <row r="47453" spans="7:12" x14ac:dyDescent="0.15">
      <c r="G47453"/>
      <c r="H47453"/>
      <c r="I47453"/>
      <c r="J47453"/>
      <c r="K47453"/>
      <c r="L47453" s="172"/>
    </row>
    <row r="47454" spans="7:12" x14ac:dyDescent="0.15">
      <c r="G47454"/>
      <c r="H47454"/>
      <c r="I47454"/>
      <c r="J47454"/>
      <c r="K47454"/>
      <c r="L47454" s="172"/>
    </row>
    <row r="47455" spans="7:12" x14ac:dyDescent="0.15">
      <c r="G47455"/>
      <c r="H47455"/>
      <c r="I47455"/>
      <c r="J47455"/>
      <c r="K47455"/>
      <c r="L47455" s="172"/>
    </row>
    <row r="47456" spans="7:12" x14ac:dyDescent="0.15">
      <c r="G47456"/>
      <c r="H47456"/>
      <c r="I47456"/>
      <c r="J47456"/>
      <c r="K47456"/>
      <c r="L47456" s="172"/>
    </row>
    <row r="47457" spans="7:12" x14ac:dyDescent="0.15">
      <c r="G47457"/>
      <c r="H47457"/>
      <c r="I47457"/>
      <c r="J47457"/>
      <c r="K47457"/>
      <c r="L47457" s="172"/>
    </row>
    <row r="47458" spans="7:12" x14ac:dyDescent="0.15">
      <c r="G47458"/>
      <c r="H47458"/>
      <c r="I47458"/>
      <c r="J47458"/>
      <c r="K47458"/>
      <c r="L47458" s="172"/>
    </row>
    <row r="47459" spans="7:12" x14ac:dyDescent="0.15">
      <c r="G47459"/>
      <c r="H47459"/>
      <c r="I47459"/>
      <c r="J47459"/>
      <c r="K47459"/>
      <c r="L47459" s="172"/>
    </row>
    <row r="47460" spans="7:12" x14ac:dyDescent="0.15">
      <c r="G47460"/>
      <c r="H47460"/>
      <c r="I47460"/>
      <c r="J47460"/>
      <c r="K47460"/>
      <c r="L47460" s="172"/>
    </row>
    <row r="47461" spans="7:12" x14ac:dyDescent="0.15">
      <c r="G47461"/>
      <c r="H47461"/>
      <c r="I47461"/>
      <c r="J47461"/>
      <c r="K47461"/>
      <c r="L47461" s="172"/>
    </row>
    <row r="47462" spans="7:12" x14ac:dyDescent="0.15">
      <c r="G47462"/>
      <c r="H47462"/>
      <c r="I47462"/>
      <c r="J47462"/>
      <c r="K47462"/>
      <c r="L47462" s="172"/>
    </row>
    <row r="47463" spans="7:12" x14ac:dyDescent="0.15">
      <c r="G47463"/>
      <c r="H47463"/>
      <c r="I47463"/>
      <c r="J47463"/>
      <c r="K47463"/>
      <c r="L47463" s="172"/>
    </row>
    <row r="47464" spans="7:12" x14ac:dyDescent="0.15">
      <c r="G47464"/>
      <c r="H47464"/>
      <c r="I47464"/>
      <c r="J47464"/>
      <c r="K47464"/>
      <c r="L47464" s="172"/>
    </row>
    <row r="47465" spans="7:12" x14ac:dyDescent="0.15">
      <c r="G47465"/>
      <c r="H47465"/>
      <c r="I47465"/>
      <c r="J47465"/>
      <c r="K47465"/>
      <c r="L47465" s="172"/>
    </row>
    <row r="47466" spans="7:12" x14ac:dyDescent="0.15">
      <c r="G47466"/>
      <c r="H47466"/>
      <c r="I47466"/>
      <c r="J47466"/>
      <c r="K47466"/>
      <c r="L47466" s="172"/>
    </row>
    <row r="47467" spans="7:12" x14ac:dyDescent="0.15">
      <c r="G47467"/>
      <c r="H47467"/>
      <c r="I47467"/>
      <c r="J47467"/>
      <c r="K47467"/>
      <c r="L47467" s="172"/>
    </row>
    <row r="47468" spans="7:12" x14ac:dyDescent="0.15">
      <c r="G47468"/>
      <c r="H47468"/>
      <c r="I47468"/>
      <c r="J47468"/>
      <c r="K47468"/>
      <c r="L47468" s="172"/>
    </row>
    <row r="47469" spans="7:12" x14ac:dyDescent="0.15">
      <c r="G47469"/>
      <c r="H47469"/>
      <c r="I47469"/>
      <c r="J47469"/>
      <c r="K47469"/>
      <c r="L47469" s="172"/>
    </row>
    <row r="47470" spans="7:12" x14ac:dyDescent="0.15">
      <c r="G47470"/>
      <c r="H47470"/>
      <c r="I47470"/>
      <c r="J47470"/>
      <c r="K47470"/>
      <c r="L47470" s="172"/>
    </row>
    <row r="47471" spans="7:12" x14ac:dyDescent="0.15">
      <c r="G47471"/>
      <c r="H47471"/>
      <c r="I47471"/>
      <c r="J47471"/>
      <c r="K47471"/>
      <c r="L47471" s="172"/>
    </row>
    <row r="47472" spans="7:12" x14ac:dyDescent="0.15">
      <c r="G47472"/>
      <c r="H47472"/>
      <c r="I47472"/>
      <c r="J47472"/>
      <c r="K47472"/>
      <c r="L47472" s="172"/>
    </row>
    <row r="47473" spans="7:12" x14ac:dyDescent="0.15">
      <c r="G47473"/>
      <c r="H47473"/>
      <c r="I47473"/>
      <c r="J47473"/>
      <c r="K47473"/>
      <c r="L47473" s="172"/>
    </row>
    <row r="47474" spans="7:12" x14ac:dyDescent="0.15">
      <c r="G47474"/>
      <c r="H47474"/>
      <c r="I47474"/>
      <c r="J47474"/>
      <c r="K47474"/>
      <c r="L47474" s="172"/>
    </row>
    <row r="47475" spans="7:12" x14ac:dyDescent="0.15">
      <c r="G47475"/>
      <c r="H47475"/>
      <c r="I47475"/>
      <c r="J47475"/>
      <c r="K47475"/>
      <c r="L47475" s="172"/>
    </row>
    <row r="47476" spans="7:12" x14ac:dyDescent="0.15">
      <c r="G47476"/>
      <c r="H47476"/>
      <c r="I47476"/>
      <c r="J47476"/>
      <c r="K47476"/>
      <c r="L47476" s="172"/>
    </row>
    <row r="47477" spans="7:12" x14ac:dyDescent="0.15">
      <c r="G47477"/>
      <c r="H47477"/>
      <c r="I47477"/>
      <c r="J47477"/>
      <c r="K47477"/>
      <c r="L47477" s="172"/>
    </row>
    <row r="47478" spans="7:12" x14ac:dyDescent="0.15">
      <c r="G47478"/>
      <c r="H47478"/>
      <c r="I47478"/>
      <c r="J47478"/>
      <c r="K47478"/>
      <c r="L47478" s="172"/>
    </row>
    <row r="47479" spans="7:12" x14ac:dyDescent="0.15">
      <c r="G47479"/>
      <c r="H47479"/>
      <c r="I47479"/>
      <c r="J47479"/>
      <c r="K47479"/>
      <c r="L47479" s="172"/>
    </row>
    <row r="47480" spans="7:12" x14ac:dyDescent="0.15">
      <c r="G47480"/>
      <c r="H47480"/>
      <c r="I47480"/>
      <c r="J47480"/>
      <c r="K47480"/>
      <c r="L47480" s="172"/>
    </row>
    <row r="47481" spans="7:12" x14ac:dyDescent="0.15">
      <c r="G47481"/>
      <c r="H47481"/>
      <c r="I47481"/>
      <c r="J47481"/>
      <c r="K47481"/>
      <c r="L47481" s="172"/>
    </row>
    <row r="47482" spans="7:12" x14ac:dyDescent="0.15">
      <c r="G47482"/>
      <c r="H47482"/>
      <c r="I47482"/>
      <c r="J47482"/>
      <c r="K47482"/>
      <c r="L47482" s="172"/>
    </row>
    <row r="47483" spans="7:12" x14ac:dyDescent="0.15">
      <c r="G47483"/>
      <c r="H47483"/>
      <c r="I47483"/>
      <c r="J47483"/>
      <c r="K47483"/>
      <c r="L47483" s="172"/>
    </row>
    <row r="47484" spans="7:12" x14ac:dyDescent="0.15">
      <c r="G47484"/>
      <c r="H47484"/>
      <c r="I47484"/>
      <c r="J47484"/>
      <c r="K47484"/>
      <c r="L47484" s="172"/>
    </row>
    <row r="47485" spans="7:12" x14ac:dyDescent="0.15">
      <c r="G47485"/>
      <c r="H47485"/>
      <c r="I47485"/>
      <c r="J47485"/>
      <c r="K47485"/>
      <c r="L47485" s="172"/>
    </row>
    <row r="47486" spans="7:12" x14ac:dyDescent="0.15">
      <c r="G47486"/>
      <c r="H47486"/>
      <c r="I47486"/>
      <c r="J47486"/>
      <c r="K47486"/>
      <c r="L47486" s="172"/>
    </row>
    <row r="47487" spans="7:12" x14ac:dyDescent="0.15">
      <c r="G47487"/>
      <c r="H47487"/>
      <c r="I47487"/>
      <c r="J47487"/>
      <c r="K47487"/>
      <c r="L47487" s="172"/>
    </row>
    <row r="47488" spans="7:12" x14ac:dyDescent="0.15">
      <c r="G47488"/>
      <c r="H47488"/>
      <c r="I47488"/>
      <c r="J47488"/>
      <c r="K47488"/>
      <c r="L47488" s="172"/>
    </row>
    <row r="47489" spans="7:12" x14ac:dyDescent="0.15">
      <c r="G47489"/>
      <c r="H47489"/>
      <c r="I47489"/>
      <c r="J47489"/>
      <c r="K47489"/>
      <c r="L47489" s="172"/>
    </row>
    <row r="47490" spans="7:12" x14ac:dyDescent="0.15">
      <c r="G47490"/>
      <c r="H47490"/>
      <c r="I47490"/>
      <c r="J47490"/>
      <c r="K47490"/>
      <c r="L47490" s="172"/>
    </row>
    <row r="47491" spans="7:12" x14ac:dyDescent="0.15">
      <c r="G47491"/>
      <c r="H47491"/>
      <c r="I47491"/>
      <c r="J47491"/>
      <c r="K47491"/>
      <c r="L47491" s="172"/>
    </row>
    <row r="47492" spans="7:12" x14ac:dyDescent="0.15">
      <c r="G47492"/>
      <c r="H47492"/>
      <c r="I47492"/>
      <c r="J47492"/>
      <c r="K47492"/>
      <c r="L47492" s="172"/>
    </row>
    <row r="47493" spans="7:12" x14ac:dyDescent="0.15">
      <c r="G47493"/>
      <c r="H47493"/>
      <c r="I47493"/>
      <c r="J47493"/>
      <c r="K47493"/>
      <c r="L47493" s="172"/>
    </row>
    <row r="47494" spans="7:12" x14ac:dyDescent="0.15">
      <c r="G47494"/>
      <c r="H47494"/>
      <c r="I47494"/>
      <c r="J47494"/>
      <c r="K47494"/>
      <c r="L47494" s="172"/>
    </row>
    <row r="47495" spans="7:12" x14ac:dyDescent="0.15">
      <c r="G47495"/>
      <c r="H47495"/>
      <c r="I47495"/>
      <c r="J47495"/>
      <c r="K47495"/>
      <c r="L47495" s="172"/>
    </row>
    <row r="47496" spans="7:12" x14ac:dyDescent="0.15">
      <c r="G47496"/>
      <c r="H47496"/>
      <c r="I47496"/>
      <c r="J47496"/>
      <c r="K47496"/>
      <c r="L47496" s="172"/>
    </row>
    <row r="47497" spans="7:12" x14ac:dyDescent="0.15">
      <c r="G47497"/>
      <c r="H47497"/>
      <c r="I47497"/>
      <c r="J47497"/>
      <c r="K47497"/>
      <c r="L47497" s="172"/>
    </row>
    <row r="47498" spans="7:12" x14ac:dyDescent="0.15">
      <c r="G47498"/>
      <c r="H47498"/>
      <c r="I47498"/>
      <c r="J47498"/>
      <c r="K47498"/>
      <c r="L47498" s="172"/>
    </row>
    <row r="47499" spans="7:12" x14ac:dyDescent="0.15">
      <c r="G47499"/>
      <c r="H47499"/>
      <c r="I47499"/>
      <c r="J47499"/>
      <c r="K47499"/>
      <c r="L47499" s="172"/>
    </row>
    <row r="47500" spans="7:12" x14ac:dyDescent="0.15">
      <c r="G47500"/>
      <c r="H47500"/>
      <c r="I47500"/>
      <c r="J47500"/>
      <c r="K47500"/>
      <c r="L47500" s="172"/>
    </row>
    <row r="47501" spans="7:12" x14ac:dyDescent="0.15">
      <c r="G47501"/>
      <c r="H47501"/>
      <c r="I47501"/>
      <c r="J47501"/>
      <c r="K47501"/>
      <c r="L47501" s="172"/>
    </row>
    <row r="47502" spans="7:12" x14ac:dyDescent="0.15">
      <c r="G47502"/>
      <c r="H47502"/>
      <c r="I47502"/>
      <c r="J47502"/>
      <c r="K47502"/>
      <c r="L47502" s="172"/>
    </row>
    <row r="47503" spans="7:12" x14ac:dyDescent="0.15">
      <c r="G47503"/>
      <c r="H47503"/>
      <c r="I47503"/>
      <c r="J47503"/>
      <c r="K47503"/>
      <c r="L47503" s="172"/>
    </row>
    <row r="47504" spans="7:12" x14ac:dyDescent="0.15">
      <c r="G47504"/>
      <c r="H47504"/>
      <c r="I47504"/>
      <c r="J47504"/>
      <c r="K47504"/>
      <c r="L47504" s="172"/>
    </row>
    <row r="47505" spans="7:12" x14ac:dyDescent="0.15">
      <c r="G47505"/>
      <c r="H47505"/>
      <c r="I47505"/>
      <c r="J47505"/>
      <c r="K47505"/>
      <c r="L47505" s="172"/>
    </row>
    <row r="47506" spans="7:12" x14ac:dyDescent="0.15">
      <c r="G47506"/>
      <c r="H47506"/>
      <c r="I47506"/>
      <c r="J47506"/>
      <c r="K47506"/>
      <c r="L47506" s="172"/>
    </row>
    <row r="47507" spans="7:12" x14ac:dyDescent="0.15">
      <c r="G47507"/>
      <c r="H47507"/>
      <c r="I47507"/>
      <c r="J47507"/>
      <c r="K47507"/>
      <c r="L47507" s="172"/>
    </row>
    <row r="47508" spans="7:12" x14ac:dyDescent="0.15">
      <c r="G47508"/>
      <c r="H47508"/>
      <c r="I47508"/>
      <c r="J47508"/>
      <c r="K47508"/>
      <c r="L47508" s="172"/>
    </row>
    <row r="47509" spans="7:12" x14ac:dyDescent="0.15">
      <c r="G47509"/>
      <c r="H47509"/>
      <c r="I47509"/>
      <c r="J47509"/>
      <c r="K47509"/>
      <c r="L47509" s="172"/>
    </row>
    <row r="47510" spans="7:12" x14ac:dyDescent="0.15">
      <c r="G47510"/>
      <c r="H47510"/>
      <c r="I47510"/>
      <c r="J47510"/>
      <c r="K47510"/>
      <c r="L47510" s="172"/>
    </row>
    <row r="47511" spans="7:12" x14ac:dyDescent="0.15">
      <c r="G47511"/>
      <c r="H47511"/>
      <c r="I47511"/>
      <c r="J47511"/>
      <c r="K47511"/>
      <c r="L47511" s="172"/>
    </row>
    <row r="47512" spans="7:12" x14ac:dyDescent="0.15">
      <c r="G47512"/>
      <c r="H47512"/>
      <c r="I47512"/>
      <c r="J47512"/>
      <c r="K47512"/>
      <c r="L47512" s="172"/>
    </row>
    <row r="47513" spans="7:12" x14ac:dyDescent="0.15">
      <c r="G47513"/>
      <c r="H47513"/>
      <c r="I47513"/>
      <c r="J47513"/>
      <c r="K47513"/>
      <c r="L47513" s="172"/>
    </row>
    <row r="47514" spans="7:12" x14ac:dyDescent="0.15">
      <c r="G47514"/>
      <c r="H47514"/>
      <c r="I47514"/>
      <c r="J47514"/>
      <c r="K47514"/>
      <c r="L47514" s="172"/>
    </row>
    <row r="47515" spans="7:12" x14ac:dyDescent="0.15">
      <c r="G47515"/>
      <c r="H47515"/>
      <c r="I47515"/>
      <c r="J47515"/>
      <c r="K47515"/>
      <c r="L47515" s="172"/>
    </row>
    <row r="47516" spans="7:12" x14ac:dyDescent="0.15">
      <c r="G47516"/>
      <c r="H47516"/>
      <c r="I47516"/>
      <c r="J47516"/>
      <c r="K47516"/>
      <c r="L47516" s="172"/>
    </row>
    <row r="47517" spans="7:12" x14ac:dyDescent="0.15">
      <c r="G47517"/>
      <c r="H47517"/>
      <c r="I47517"/>
      <c r="J47517"/>
      <c r="K47517"/>
      <c r="L47517" s="172"/>
    </row>
    <row r="47518" spans="7:12" x14ac:dyDescent="0.15">
      <c r="G47518"/>
      <c r="H47518"/>
      <c r="I47518"/>
      <c r="J47518"/>
      <c r="K47518"/>
      <c r="L47518" s="172"/>
    </row>
    <row r="47519" spans="7:12" x14ac:dyDescent="0.15">
      <c r="G47519"/>
      <c r="H47519"/>
      <c r="I47519"/>
      <c r="J47519"/>
      <c r="K47519"/>
      <c r="L47519" s="172"/>
    </row>
    <row r="47520" spans="7:12" x14ac:dyDescent="0.15">
      <c r="G47520"/>
      <c r="H47520"/>
      <c r="I47520"/>
      <c r="J47520"/>
      <c r="K47520"/>
      <c r="L47520" s="172"/>
    </row>
    <row r="47521" spans="7:12" x14ac:dyDescent="0.15">
      <c r="G47521"/>
      <c r="H47521"/>
      <c r="I47521"/>
      <c r="J47521"/>
      <c r="K47521"/>
      <c r="L47521" s="172"/>
    </row>
    <row r="47522" spans="7:12" x14ac:dyDescent="0.15">
      <c r="G47522"/>
      <c r="H47522"/>
      <c r="I47522"/>
      <c r="J47522"/>
      <c r="K47522"/>
      <c r="L47522" s="172"/>
    </row>
    <row r="47523" spans="7:12" x14ac:dyDescent="0.15">
      <c r="G47523"/>
      <c r="H47523"/>
      <c r="I47523"/>
      <c r="J47523"/>
      <c r="K47523"/>
      <c r="L47523" s="172"/>
    </row>
    <row r="47524" spans="7:12" x14ac:dyDescent="0.15">
      <c r="G47524"/>
      <c r="H47524"/>
      <c r="I47524"/>
      <c r="J47524"/>
      <c r="K47524"/>
      <c r="L47524" s="172"/>
    </row>
    <row r="47525" spans="7:12" x14ac:dyDescent="0.15">
      <c r="G47525"/>
      <c r="H47525"/>
      <c r="I47525"/>
      <c r="J47525"/>
      <c r="K47525"/>
      <c r="L47525" s="172"/>
    </row>
    <row r="47526" spans="7:12" x14ac:dyDescent="0.15">
      <c r="G47526"/>
      <c r="H47526"/>
      <c r="I47526"/>
      <c r="J47526"/>
      <c r="K47526"/>
      <c r="L47526" s="172"/>
    </row>
    <row r="47527" spans="7:12" x14ac:dyDescent="0.15">
      <c r="G47527"/>
      <c r="H47527"/>
      <c r="I47527"/>
      <c r="J47527"/>
      <c r="K47527"/>
      <c r="L47527" s="172"/>
    </row>
    <row r="47528" spans="7:12" x14ac:dyDescent="0.15">
      <c r="G47528"/>
      <c r="H47528"/>
      <c r="I47528"/>
      <c r="J47528"/>
      <c r="K47528"/>
      <c r="L47528" s="172"/>
    </row>
    <row r="47529" spans="7:12" x14ac:dyDescent="0.15">
      <c r="G47529"/>
      <c r="H47529"/>
      <c r="I47529"/>
      <c r="J47529"/>
      <c r="K47529"/>
      <c r="L47529" s="172"/>
    </row>
    <row r="47530" spans="7:12" x14ac:dyDescent="0.15">
      <c r="G47530"/>
      <c r="H47530"/>
      <c r="I47530"/>
      <c r="J47530"/>
      <c r="K47530"/>
      <c r="L47530" s="172"/>
    </row>
    <row r="47531" spans="7:12" x14ac:dyDescent="0.15">
      <c r="G47531"/>
      <c r="H47531"/>
      <c r="I47531"/>
      <c r="J47531"/>
      <c r="K47531"/>
      <c r="L47531" s="172"/>
    </row>
    <row r="47532" spans="7:12" x14ac:dyDescent="0.15">
      <c r="G47532"/>
      <c r="H47532"/>
      <c r="I47532"/>
      <c r="J47532"/>
      <c r="K47532"/>
      <c r="L47532" s="172"/>
    </row>
    <row r="47533" spans="7:12" x14ac:dyDescent="0.15">
      <c r="G47533"/>
      <c r="H47533"/>
      <c r="I47533"/>
      <c r="J47533"/>
      <c r="K47533"/>
      <c r="L47533" s="172"/>
    </row>
    <row r="47534" spans="7:12" x14ac:dyDescent="0.15">
      <c r="G47534"/>
      <c r="H47534"/>
      <c r="I47534"/>
      <c r="J47534"/>
      <c r="K47534"/>
      <c r="L47534" s="172"/>
    </row>
    <row r="47535" spans="7:12" x14ac:dyDescent="0.15">
      <c r="G47535"/>
      <c r="H47535"/>
      <c r="I47535"/>
      <c r="J47535"/>
      <c r="K47535"/>
      <c r="L47535" s="172"/>
    </row>
    <row r="47536" spans="7:12" x14ac:dyDescent="0.15">
      <c r="G47536"/>
      <c r="H47536"/>
      <c r="I47536"/>
      <c r="J47536"/>
      <c r="K47536"/>
      <c r="L47536" s="172"/>
    </row>
    <row r="47537" spans="7:12" x14ac:dyDescent="0.15">
      <c r="G47537"/>
      <c r="H47537"/>
      <c r="I47537"/>
      <c r="J47537"/>
      <c r="K47537"/>
      <c r="L47537" s="172"/>
    </row>
    <row r="47538" spans="7:12" x14ac:dyDescent="0.15">
      <c r="G47538"/>
      <c r="H47538"/>
      <c r="I47538"/>
      <c r="J47538"/>
      <c r="K47538"/>
      <c r="L47538" s="172"/>
    </row>
    <row r="47539" spans="7:12" x14ac:dyDescent="0.15">
      <c r="G47539"/>
      <c r="H47539"/>
      <c r="I47539"/>
      <c r="J47539"/>
      <c r="K47539"/>
      <c r="L47539" s="172"/>
    </row>
    <row r="47540" spans="7:12" x14ac:dyDescent="0.15">
      <c r="G47540"/>
      <c r="H47540"/>
      <c r="I47540"/>
      <c r="J47540"/>
      <c r="K47540"/>
      <c r="L47540" s="172"/>
    </row>
    <row r="47541" spans="7:12" x14ac:dyDescent="0.15">
      <c r="G47541"/>
      <c r="H47541"/>
      <c r="I47541"/>
      <c r="J47541"/>
      <c r="K47541"/>
      <c r="L47541" s="172"/>
    </row>
    <row r="47542" spans="7:12" x14ac:dyDescent="0.15">
      <c r="G47542"/>
      <c r="H47542"/>
      <c r="I47542"/>
      <c r="J47542"/>
      <c r="K47542"/>
      <c r="L47542" s="172"/>
    </row>
    <row r="47543" spans="7:12" x14ac:dyDescent="0.15">
      <c r="G47543"/>
      <c r="H47543"/>
      <c r="I47543"/>
      <c r="J47543"/>
      <c r="K47543"/>
      <c r="L47543" s="172"/>
    </row>
    <row r="47544" spans="7:12" x14ac:dyDescent="0.15">
      <c r="G47544"/>
      <c r="H47544"/>
      <c r="I47544"/>
      <c r="J47544"/>
      <c r="K47544"/>
      <c r="L47544" s="172"/>
    </row>
    <row r="47545" spans="7:12" x14ac:dyDescent="0.15">
      <c r="G47545"/>
      <c r="H47545"/>
      <c r="I47545"/>
      <c r="J47545"/>
      <c r="K47545"/>
      <c r="L47545" s="172"/>
    </row>
    <row r="47546" spans="7:12" x14ac:dyDescent="0.15">
      <c r="G47546"/>
      <c r="H47546"/>
      <c r="I47546"/>
      <c r="J47546"/>
      <c r="K47546"/>
      <c r="L47546" s="172"/>
    </row>
    <row r="47547" spans="7:12" x14ac:dyDescent="0.15">
      <c r="G47547"/>
      <c r="H47547"/>
      <c r="I47547"/>
      <c r="J47547"/>
      <c r="K47547"/>
      <c r="L47547" s="172"/>
    </row>
    <row r="47548" spans="7:12" x14ac:dyDescent="0.15">
      <c r="G47548"/>
      <c r="H47548"/>
      <c r="I47548"/>
      <c r="J47548"/>
      <c r="K47548"/>
      <c r="L47548" s="172"/>
    </row>
    <row r="47549" spans="7:12" x14ac:dyDescent="0.15">
      <c r="G47549"/>
      <c r="H47549"/>
      <c r="I47549"/>
      <c r="J47549"/>
      <c r="K47549"/>
      <c r="L47549" s="172"/>
    </row>
    <row r="47550" spans="7:12" x14ac:dyDescent="0.15">
      <c r="G47550"/>
      <c r="H47550"/>
      <c r="I47550"/>
      <c r="J47550"/>
      <c r="K47550"/>
      <c r="L47550" s="172"/>
    </row>
    <row r="47551" spans="7:12" x14ac:dyDescent="0.15">
      <c r="G47551"/>
      <c r="H47551"/>
      <c r="I47551"/>
      <c r="J47551"/>
      <c r="K47551"/>
      <c r="L47551" s="172"/>
    </row>
    <row r="47552" spans="7:12" x14ac:dyDescent="0.15">
      <c r="G47552"/>
      <c r="H47552"/>
      <c r="I47552"/>
      <c r="J47552"/>
      <c r="K47552"/>
      <c r="L47552" s="172"/>
    </row>
    <row r="47553" spans="7:12" x14ac:dyDescent="0.15">
      <c r="G47553"/>
      <c r="H47553"/>
      <c r="I47553"/>
      <c r="J47553"/>
      <c r="K47553"/>
      <c r="L47553" s="172"/>
    </row>
    <row r="47554" spans="7:12" x14ac:dyDescent="0.15">
      <c r="G47554"/>
      <c r="H47554"/>
      <c r="I47554"/>
      <c r="J47554"/>
      <c r="K47554"/>
      <c r="L47554" s="172"/>
    </row>
    <row r="47555" spans="7:12" x14ac:dyDescent="0.15">
      <c r="G47555"/>
      <c r="H47555"/>
      <c r="I47555"/>
      <c r="J47555"/>
      <c r="K47555"/>
      <c r="L47555" s="172"/>
    </row>
    <row r="47556" spans="7:12" x14ac:dyDescent="0.15">
      <c r="G47556"/>
      <c r="H47556"/>
      <c r="I47556"/>
      <c r="J47556"/>
      <c r="K47556"/>
      <c r="L47556" s="172"/>
    </row>
    <row r="47557" spans="7:12" x14ac:dyDescent="0.15">
      <c r="G47557"/>
      <c r="H47557"/>
      <c r="I47557"/>
      <c r="J47557"/>
      <c r="K47557"/>
      <c r="L47557" s="172"/>
    </row>
    <row r="47558" spans="7:12" x14ac:dyDescent="0.15">
      <c r="G47558"/>
      <c r="H47558"/>
      <c r="I47558"/>
      <c r="J47558"/>
      <c r="K47558"/>
      <c r="L47558" s="172"/>
    </row>
    <row r="47559" spans="7:12" x14ac:dyDescent="0.15">
      <c r="G47559"/>
      <c r="H47559"/>
      <c r="I47559"/>
      <c r="J47559"/>
      <c r="K47559"/>
      <c r="L47559" s="172"/>
    </row>
    <row r="47560" spans="7:12" x14ac:dyDescent="0.15">
      <c r="G47560"/>
      <c r="H47560"/>
      <c r="I47560"/>
      <c r="J47560"/>
      <c r="K47560"/>
      <c r="L47560" s="172"/>
    </row>
    <row r="47561" spans="7:12" x14ac:dyDescent="0.15">
      <c r="G47561"/>
      <c r="H47561"/>
      <c r="I47561"/>
      <c r="J47561"/>
      <c r="K47561"/>
      <c r="L47561" s="172"/>
    </row>
    <row r="47562" spans="7:12" x14ac:dyDescent="0.15">
      <c r="G47562"/>
      <c r="H47562"/>
      <c r="I47562"/>
      <c r="J47562"/>
      <c r="K47562"/>
      <c r="L47562" s="172"/>
    </row>
    <row r="47563" spans="7:12" x14ac:dyDescent="0.15">
      <c r="G47563"/>
      <c r="H47563"/>
      <c r="I47563"/>
      <c r="J47563"/>
      <c r="K47563"/>
      <c r="L47563" s="172"/>
    </row>
    <row r="47564" spans="7:12" x14ac:dyDescent="0.15">
      <c r="G47564"/>
      <c r="H47564"/>
      <c r="I47564"/>
      <c r="J47564"/>
      <c r="K47564"/>
      <c r="L47564" s="172"/>
    </row>
    <row r="47565" spans="7:12" x14ac:dyDescent="0.15">
      <c r="G47565"/>
      <c r="H47565"/>
      <c r="I47565"/>
      <c r="J47565"/>
      <c r="K47565"/>
      <c r="L47565" s="172"/>
    </row>
    <row r="47566" spans="7:12" x14ac:dyDescent="0.15">
      <c r="G47566"/>
      <c r="H47566"/>
      <c r="I47566"/>
      <c r="J47566"/>
      <c r="K47566"/>
      <c r="L47566" s="172"/>
    </row>
    <row r="47567" spans="7:12" x14ac:dyDescent="0.15">
      <c r="G47567"/>
      <c r="H47567"/>
      <c r="I47567"/>
      <c r="J47567"/>
      <c r="K47567"/>
      <c r="L47567" s="172"/>
    </row>
    <row r="47568" spans="7:12" x14ac:dyDescent="0.15">
      <c r="G47568"/>
      <c r="H47568"/>
      <c r="I47568"/>
      <c r="J47568"/>
      <c r="K47568"/>
      <c r="L47568" s="172"/>
    </row>
    <row r="47569" spans="7:12" x14ac:dyDescent="0.15">
      <c r="G47569"/>
      <c r="H47569"/>
      <c r="I47569"/>
      <c r="J47569"/>
      <c r="K47569"/>
      <c r="L47569" s="172"/>
    </row>
    <row r="47570" spans="7:12" x14ac:dyDescent="0.15">
      <c r="G47570"/>
      <c r="H47570"/>
      <c r="I47570"/>
      <c r="J47570"/>
      <c r="K47570"/>
      <c r="L47570" s="172"/>
    </row>
    <row r="47571" spans="7:12" x14ac:dyDescent="0.15">
      <c r="G47571"/>
      <c r="H47571"/>
      <c r="I47571"/>
      <c r="J47571"/>
      <c r="K47571"/>
      <c r="L47571" s="172"/>
    </row>
    <row r="47572" spans="7:12" x14ac:dyDescent="0.15">
      <c r="G47572"/>
      <c r="H47572"/>
      <c r="I47572"/>
      <c r="J47572"/>
      <c r="K47572"/>
      <c r="L47572" s="172"/>
    </row>
    <row r="47573" spans="7:12" x14ac:dyDescent="0.15">
      <c r="G47573"/>
      <c r="H47573"/>
      <c r="I47573"/>
      <c r="J47573"/>
      <c r="K47573"/>
      <c r="L47573" s="172"/>
    </row>
    <row r="47574" spans="7:12" x14ac:dyDescent="0.15">
      <c r="G47574"/>
      <c r="H47574"/>
      <c r="I47574"/>
      <c r="J47574"/>
      <c r="K47574"/>
      <c r="L47574" s="172"/>
    </row>
    <row r="47575" spans="7:12" x14ac:dyDescent="0.15">
      <c r="G47575"/>
      <c r="H47575"/>
      <c r="I47575"/>
      <c r="J47575"/>
      <c r="K47575"/>
      <c r="L47575" s="172"/>
    </row>
    <row r="47576" spans="7:12" x14ac:dyDescent="0.15">
      <c r="G47576"/>
      <c r="H47576"/>
      <c r="I47576"/>
      <c r="J47576"/>
      <c r="K47576"/>
      <c r="L47576" s="172"/>
    </row>
    <row r="47577" spans="7:12" x14ac:dyDescent="0.15">
      <c r="G47577"/>
      <c r="H47577"/>
      <c r="I47577"/>
      <c r="J47577"/>
      <c r="K47577"/>
      <c r="L47577" s="172"/>
    </row>
    <row r="47578" spans="7:12" x14ac:dyDescent="0.15">
      <c r="G47578"/>
      <c r="H47578"/>
      <c r="I47578"/>
      <c r="J47578"/>
      <c r="K47578"/>
      <c r="L47578" s="172"/>
    </row>
    <row r="47579" spans="7:12" x14ac:dyDescent="0.15">
      <c r="G47579"/>
      <c r="H47579"/>
      <c r="I47579"/>
      <c r="J47579"/>
      <c r="K47579"/>
      <c r="L47579" s="172"/>
    </row>
    <row r="47580" spans="7:12" x14ac:dyDescent="0.15">
      <c r="G47580"/>
      <c r="H47580"/>
      <c r="I47580"/>
      <c r="J47580"/>
      <c r="K47580"/>
      <c r="L47580" s="172"/>
    </row>
    <row r="47581" spans="7:12" x14ac:dyDescent="0.15">
      <c r="G47581"/>
      <c r="H47581"/>
      <c r="I47581"/>
      <c r="J47581"/>
      <c r="K47581"/>
      <c r="L47581" s="172"/>
    </row>
    <row r="47582" spans="7:12" x14ac:dyDescent="0.15">
      <c r="G47582"/>
      <c r="H47582"/>
      <c r="I47582"/>
      <c r="J47582"/>
      <c r="K47582"/>
      <c r="L47582" s="172"/>
    </row>
    <row r="47583" spans="7:12" x14ac:dyDescent="0.15">
      <c r="G47583"/>
      <c r="H47583"/>
      <c r="I47583"/>
      <c r="J47583"/>
      <c r="K47583"/>
      <c r="L47583" s="172"/>
    </row>
    <row r="47584" spans="7:12" x14ac:dyDescent="0.15">
      <c r="G47584"/>
      <c r="H47584"/>
      <c r="I47584"/>
      <c r="J47584"/>
      <c r="K47584"/>
      <c r="L47584" s="172"/>
    </row>
    <row r="47585" spans="7:12" x14ac:dyDescent="0.15">
      <c r="G47585"/>
      <c r="H47585"/>
      <c r="I47585"/>
      <c r="J47585"/>
      <c r="K47585"/>
      <c r="L47585" s="172"/>
    </row>
    <row r="47586" spans="7:12" x14ac:dyDescent="0.15">
      <c r="G47586"/>
      <c r="H47586"/>
      <c r="I47586"/>
      <c r="J47586"/>
      <c r="K47586"/>
      <c r="L47586" s="172"/>
    </row>
    <row r="47587" spans="7:12" x14ac:dyDescent="0.15">
      <c r="G47587"/>
      <c r="H47587"/>
      <c r="I47587"/>
      <c r="J47587"/>
      <c r="K47587"/>
      <c r="L47587" s="172"/>
    </row>
    <row r="47588" spans="7:12" x14ac:dyDescent="0.15">
      <c r="G47588"/>
      <c r="H47588"/>
      <c r="I47588"/>
      <c r="J47588"/>
      <c r="K47588"/>
      <c r="L47588" s="172"/>
    </row>
    <row r="47589" spans="7:12" x14ac:dyDescent="0.15">
      <c r="G47589"/>
      <c r="H47589"/>
      <c r="I47589"/>
      <c r="J47589"/>
      <c r="K47589"/>
      <c r="L47589" s="172"/>
    </row>
    <row r="47590" spans="7:12" x14ac:dyDescent="0.15">
      <c r="G47590"/>
      <c r="H47590"/>
      <c r="I47590"/>
      <c r="J47590"/>
      <c r="K47590"/>
      <c r="L47590" s="172"/>
    </row>
    <row r="47591" spans="7:12" x14ac:dyDescent="0.15">
      <c r="G47591"/>
      <c r="H47591"/>
      <c r="I47591"/>
      <c r="J47591"/>
      <c r="K47591"/>
      <c r="L47591" s="172"/>
    </row>
    <row r="47592" spans="7:12" x14ac:dyDescent="0.15">
      <c r="G47592"/>
      <c r="H47592"/>
      <c r="I47592"/>
      <c r="J47592"/>
      <c r="K47592"/>
      <c r="L47592" s="172"/>
    </row>
    <row r="47593" spans="7:12" x14ac:dyDescent="0.15">
      <c r="G47593"/>
      <c r="H47593"/>
      <c r="I47593"/>
      <c r="J47593"/>
      <c r="K47593"/>
      <c r="L47593" s="172"/>
    </row>
    <row r="47594" spans="7:12" x14ac:dyDescent="0.15">
      <c r="G47594"/>
      <c r="H47594"/>
      <c r="I47594"/>
      <c r="J47594"/>
      <c r="K47594"/>
      <c r="L47594" s="172"/>
    </row>
    <row r="47595" spans="7:12" x14ac:dyDescent="0.15">
      <c r="G47595"/>
      <c r="H47595"/>
      <c r="I47595"/>
      <c r="J47595"/>
      <c r="K47595"/>
      <c r="L47595" s="172"/>
    </row>
    <row r="47596" spans="7:12" x14ac:dyDescent="0.15">
      <c r="G47596"/>
      <c r="H47596"/>
      <c r="I47596"/>
      <c r="J47596"/>
      <c r="K47596"/>
      <c r="L47596" s="172"/>
    </row>
    <row r="47597" spans="7:12" x14ac:dyDescent="0.15">
      <c r="G47597"/>
      <c r="H47597"/>
      <c r="I47597"/>
      <c r="J47597"/>
      <c r="K47597"/>
      <c r="L47597" s="172"/>
    </row>
    <row r="47598" spans="7:12" x14ac:dyDescent="0.15">
      <c r="G47598"/>
      <c r="H47598"/>
      <c r="I47598"/>
      <c r="J47598"/>
      <c r="K47598"/>
      <c r="L47598" s="172"/>
    </row>
    <row r="47599" spans="7:12" x14ac:dyDescent="0.15">
      <c r="G47599"/>
      <c r="H47599"/>
      <c r="I47599"/>
      <c r="J47599"/>
      <c r="K47599"/>
      <c r="L47599" s="172"/>
    </row>
    <row r="47600" spans="7:12" x14ac:dyDescent="0.15">
      <c r="G47600"/>
      <c r="H47600"/>
      <c r="I47600"/>
      <c r="J47600"/>
      <c r="K47600"/>
      <c r="L47600" s="172"/>
    </row>
    <row r="47601" spans="7:12" x14ac:dyDescent="0.15">
      <c r="G47601"/>
      <c r="H47601"/>
      <c r="I47601"/>
      <c r="J47601"/>
      <c r="K47601"/>
      <c r="L47601" s="172"/>
    </row>
    <row r="47602" spans="7:12" x14ac:dyDescent="0.15">
      <c r="G47602"/>
      <c r="H47602"/>
      <c r="I47602"/>
      <c r="J47602"/>
      <c r="K47602"/>
      <c r="L47602" s="172"/>
    </row>
    <row r="47603" spans="7:12" x14ac:dyDescent="0.15">
      <c r="G47603"/>
      <c r="H47603"/>
      <c r="I47603"/>
      <c r="J47603"/>
      <c r="K47603"/>
      <c r="L47603" s="172"/>
    </row>
    <row r="47604" spans="7:12" x14ac:dyDescent="0.15">
      <c r="G47604"/>
      <c r="H47604"/>
      <c r="I47604"/>
      <c r="J47604"/>
      <c r="K47604"/>
      <c r="L47604" s="172"/>
    </row>
    <row r="47605" spans="7:12" x14ac:dyDescent="0.15">
      <c r="G47605"/>
      <c r="H47605"/>
      <c r="I47605"/>
      <c r="J47605"/>
      <c r="K47605"/>
      <c r="L47605" s="172"/>
    </row>
    <row r="47606" spans="7:12" x14ac:dyDescent="0.15">
      <c r="G47606"/>
      <c r="H47606"/>
      <c r="I47606"/>
      <c r="J47606"/>
      <c r="K47606"/>
      <c r="L47606" s="172"/>
    </row>
    <row r="47607" spans="7:12" x14ac:dyDescent="0.15">
      <c r="G47607"/>
      <c r="H47607"/>
      <c r="I47607"/>
      <c r="J47607"/>
      <c r="K47607"/>
      <c r="L47607" s="172"/>
    </row>
    <row r="47608" spans="7:12" x14ac:dyDescent="0.15">
      <c r="G47608"/>
      <c r="H47608"/>
      <c r="I47608"/>
      <c r="J47608"/>
      <c r="K47608"/>
      <c r="L47608" s="172"/>
    </row>
    <row r="47609" spans="7:12" x14ac:dyDescent="0.15">
      <c r="G47609"/>
      <c r="H47609"/>
      <c r="I47609"/>
      <c r="J47609"/>
      <c r="K47609"/>
      <c r="L47609" s="172"/>
    </row>
    <row r="47610" spans="7:12" x14ac:dyDescent="0.15">
      <c r="G47610"/>
      <c r="H47610"/>
      <c r="I47610"/>
      <c r="J47610"/>
      <c r="K47610"/>
      <c r="L47610" s="172"/>
    </row>
    <row r="47611" spans="7:12" x14ac:dyDescent="0.15">
      <c r="G47611"/>
      <c r="H47611"/>
      <c r="I47611"/>
      <c r="J47611"/>
      <c r="K47611"/>
      <c r="L47611" s="172"/>
    </row>
    <row r="47612" spans="7:12" x14ac:dyDescent="0.15">
      <c r="G47612"/>
      <c r="H47612"/>
      <c r="I47612"/>
      <c r="J47612"/>
      <c r="K47612"/>
      <c r="L47612" s="172"/>
    </row>
    <row r="47613" spans="7:12" x14ac:dyDescent="0.15">
      <c r="G47613"/>
      <c r="H47613"/>
      <c r="I47613"/>
      <c r="J47613"/>
      <c r="K47613"/>
      <c r="L47613" s="172"/>
    </row>
    <row r="47614" spans="7:12" x14ac:dyDescent="0.15">
      <c r="G47614"/>
      <c r="H47614"/>
      <c r="I47614"/>
      <c r="J47614"/>
      <c r="K47614"/>
      <c r="L47614" s="172"/>
    </row>
    <row r="47615" spans="7:12" x14ac:dyDescent="0.15">
      <c r="G47615"/>
      <c r="H47615"/>
      <c r="I47615"/>
      <c r="J47615"/>
      <c r="K47615"/>
      <c r="L47615" s="172"/>
    </row>
    <row r="47616" spans="7:12" x14ac:dyDescent="0.15">
      <c r="G47616"/>
      <c r="H47616"/>
      <c r="I47616"/>
      <c r="J47616"/>
      <c r="K47616"/>
      <c r="L47616" s="172"/>
    </row>
    <row r="47617" spans="7:12" x14ac:dyDescent="0.15">
      <c r="G47617"/>
      <c r="H47617"/>
      <c r="I47617"/>
      <c r="J47617"/>
      <c r="K47617"/>
      <c r="L47617" s="172"/>
    </row>
    <row r="47618" spans="7:12" x14ac:dyDescent="0.15">
      <c r="G47618"/>
      <c r="H47618"/>
      <c r="I47618"/>
      <c r="J47618"/>
      <c r="K47618"/>
      <c r="L47618" s="172"/>
    </row>
    <row r="47619" spans="7:12" x14ac:dyDescent="0.15">
      <c r="G47619"/>
      <c r="H47619"/>
      <c r="I47619"/>
      <c r="J47619"/>
      <c r="K47619"/>
      <c r="L47619" s="172"/>
    </row>
    <row r="47620" spans="7:12" x14ac:dyDescent="0.15">
      <c r="G47620"/>
      <c r="H47620"/>
      <c r="I47620"/>
      <c r="J47620"/>
      <c r="K47620"/>
      <c r="L47620" s="172"/>
    </row>
    <row r="47621" spans="7:12" x14ac:dyDescent="0.15">
      <c r="G47621"/>
      <c r="H47621"/>
      <c r="I47621"/>
      <c r="J47621"/>
      <c r="K47621"/>
      <c r="L47621" s="172"/>
    </row>
    <row r="47622" spans="7:12" x14ac:dyDescent="0.15">
      <c r="G47622"/>
      <c r="H47622"/>
      <c r="I47622"/>
      <c r="J47622"/>
      <c r="K47622"/>
      <c r="L47622" s="172"/>
    </row>
    <row r="47623" spans="7:12" x14ac:dyDescent="0.15">
      <c r="G47623"/>
      <c r="H47623"/>
      <c r="I47623"/>
      <c r="J47623"/>
      <c r="K47623"/>
      <c r="L47623" s="172"/>
    </row>
    <row r="47624" spans="7:12" x14ac:dyDescent="0.15">
      <c r="G47624"/>
      <c r="H47624"/>
      <c r="I47624"/>
      <c r="J47624"/>
      <c r="K47624"/>
      <c r="L47624" s="172"/>
    </row>
    <row r="47625" spans="7:12" x14ac:dyDescent="0.15">
      <c r="G47625"/>
      <c r="H47625"/>
      <c r="I47625"/>
      <c r="J47625"/>
      <c r="K47625"/>
      <c r="L47625" s="172"/>
    </row>
    <row r="47626" spans="7:12" x14ac:dyDescent="0.15">
      <c r="G47626"/>
      <c r="H47626"/>
      <c r="I47626"/>
      <c r="J47626"/>
      <c r="K47626"/>
      <c r="L47626" s="172"/>
    </row>
    <row r="47627" spans="7:12" x14ac:dyDescent="0.15">
      <c r="G47627"/>
      <c r="H47627"/>
      <c r="I47627"/>
      <c r="J47627"/>
      <c r="K47627"/>
      <c r="L47627" s="172"/>
    </row>
    <row r="47628" spans="7:12" x14ac:dyDescent="0.15">
      <c r="G47628"/>
      <c r="H47628"/>
      <c r="I47628"/>
      <c r="J47628"/>
      <c r="K47628"/>
      <c r="L47628" s="172"/>
    </row>
    <row r="47629" spans="7:12" x14ac:dyDescent="0.15">
      <c r="G47629"/>
      <c r="H47629"/>
      <c r="I47629"/>
      <c r="J47629"/>
      <c r="K47629"/>
      <c r="L47629" s="172"/>
    </row>
    <row r="47630" spans="7:12" x14ac:dyDescent="0.15">
      <c r="G47630"/>
      <c r="H47630"/>
      <c r="I47630"/>
      <c r="J47630"/>
      <c r="K47630"/>
      <c r="L47630" s="172"/>
    </row>
    <row r="47631" spans="7:12" x14ac:dyDescent="0.15">
      <c r="G47631"/>
      <c r="H47631"/>
      <c r="I47631"/>
      <c r="J47631"/>
      <c r="K47631"/>
      <c r="L47631" s="172"/>
    </row>
    <row r="47632" spans="7:12" x14ac:dyDescent="0.15">
      <c r="G47632"/>
      <c r="H47632"/>
      <c r="I47632"/>
      <c r="J47632"/>
      <c r="K47632"/>
      <c r="L47632" s="172"/>
    </row>
    <row r="47633" spans="7:12" x14ac:dyDescent="0.15">
      <c r="G47633"/>
      <c r="H47633"/>
      <c r="I47633"/>
      <c r="J47633"/>
      <c r="K47633"/>
      <c r="L47633" s="172"/>
    </row>
    <row r="47634" spans="7:12" x14ac:dyDescent="0.15">
      <c r="G47634"/>
      <c r="H47634"/>
      <c r="I47634"/>
      <c r="J47634"/>
      <c r="K47634"/>
      <c r="L47634" s="172"/>
    </row>
    <row r="47635" spans="7:12" x14ac:dyDescent="0.15">
      <c r="G47635"/>
      <c r="H47635"/>
      <c r="I47635"/>
      <c r="J47635"/>
      <c r="K47635"/>
      <c r="L47635" s="172"/>
    </row>
    <row r="47636" spans="7:12" x14ac:dyDescent="0.15">
      <c r="G47636"/>
      <c r="H47636"/>
      <c r="I47636"/>
      <c r="J47636"/>
      <c r="K47636"/>
      <c r="L47636" s="172"/>
    </row>
    <row r="47637" spans="7:12" x14ac:dyDescent="0.15">
      <c r="G47637"/>
      <c r="H47637"/>
      <c r="I47637"/>
      <c r="J47637"/>
      <c r="K47637"/>
      <c r="L47637" s="172"/>
    </row>
    <row r="47638" spans="7:12" x14ac:dyDescent="0.15">
      <c r="G47638"/>
      <c r="H47638"/>
      <c r="I47638"/>
      <c r="J47638"/>
      <c r="K47638"/>
      <c r="L47638" s="172"/>
    </row>
    <row r="47639" spans="7:12" x14ac:dyDescent="0.15">
      <c r="G47639"/>
      <c r="H47639"/>
      <c r="I47639"/>
      <c r="J47639"/>
      <c r="K47639"/>
      <c r="L47639" s="172"/>
    </row>
    <row r="47640" spans="7:12" x14ac:dyDescent="0.15">
      <c r="G47640"/>
      <c r="H47640"/>
      <c r="I47640"/>
      <c r="J47640"/>
      <c r="K47640"/>
      <c r="L47640" s="172"/>
    </row>
    <row r="47641" spans="7:12" x14ac:dyDescent="0.15">
      <c r="G47641"/>
      <c r="H47641"/>
      <c r="I47641"/>
      <c r="J47641"/>
      <c r="K47641"/>
      <c r="L47641" s="172"/>
    </row>
    <row r="47642" spans="7:12" x14ac:dyDescent="0.15">
      <c r="G47642"/>
      <c r="H47642"/>
      <c r="I47642"/>
      <c r="J47642"/>
      <c r="K47642"/>
      <c r="L47642" s="172"/>
    </row>
    <row r="47643" spans="7:12" x14ac:dyDescent="0.15">
      <c r="G47643"/>
      <c r="H47643"/>
      <c r="I47643"/>
      <c r="J47643"/>
      <c r="K47643"/>
      <c r="L47643" s="172"/>
    </row>
    <row r="47644" spans="7:12" x14ac:dyDescent="0.15">
      <c r="G47644"/>
      <c r="H47644"/>
      <c r="I47644"/>
      <c r="J47644"/>
      <c r="K47644"/>
      <c r="L47644" s="172"/>
    </row>
    <row r="47645" spans="7:12" x14ac:dyDescent="0.15">
      <c r="G47645"/>
      <c r="H47645"/>
      <c r="I47645"/>
      <c r="J47645"/>
      <c r="K47645"/>
      <c r="L47645" s="172"/>
    </row>
    <row r="47646" spans="7:12" x14ac:dyDescent="0.15">
      <c r="G47646"/>
      <c r="H47646"/>
      <c r="I47646"/>
      <c r="J47646"/>
      <c r="K47646"/>
      <c r="L47646" s="172"/>
    </row>
    <row r="47647" spans="7:12" x14ac:dyDescent="0.15">
      <c r="G47647"/>
      <c r="H47647"/>
      <c r="I47647"/>
      <c r="J47647"/>
      <c r="K47647"/>
      <c r="L47647" s="172"/>
    </row>
    <row r="47648" spans="7:12" x14ac:dyDescent="0.15">
      <c r="G47648"/>
      <c r="H47648"/>
      <c r="I47648"/>
      <c r="J47648"/>
      <c r="K47648"/>
      <c r="L47648" s="172"/>
    </row>
    <row r="47649" spans="7:12" x14ac:dyDescent="0.15">
      <c r="G47649"/>
      <c r="H47649"/>
      <c r="I47649"/>
      <c r="J47649"/>
      <c r="K47649"/>
      <c r="L47649" s="172"/>
    </row>
    <row r="47650" spans="7:12" x14ac:dyDescent="0.15">
      <c r="G47650"/>
      <c r="H47650"/>
      <c r="I47650"/>
      <c r="J47650"/>
      <c r="K47650"/>
      <c r="L47650" s="172"/>
    </row>
    <row r="47651" spans="7:12" x14ac:dyDescent="0.15">
      <c r="G47651"/>
      <c r="H47651"/>
      <c r="I47651"/>
      <c r="J47651"/>
      <c r="K47651"/>
      <c r="L47651" s="172"/>
    </row>
    <row r="47652" spans="7:12" x14ac:dyDescent="0.15">
      <c r="G47652"/>
      <c r="H47652"/>
      <c r="I47652"/>
      <c r="J47652"/>
      <c r="K47652"/>
      <c r="L47652" s="172"/>
    </row>
    <row r="47653" spans="7:12" x14ac:dyDescent="0.15">
      <c r="G47653"/>
      <c r="H47653"/>
      <c r="I47653"/>
      <c r="J47653"/>
      <c r="K47653"/>
      <c r="L47653" s="172"/>
    </row>
    <row r="47654" spans="7:12" x14ac:dyDescent="0.15">
      <c r="G47654"/>
      <c r="H47654"/>
      <c r="I47654"/>
      <c r="J47654"/>
      <c r="K47654"/>
      <c r="L47654" s="172"/>
    </row>
    <row r="47655" spans="7:12" x14ac:dyDescent="0.15">
      <c r="G47655"/>
      <c r="H47655"/>
      <c r="I47655"/>
      <c r="J47655"/>
      <c r="K47655"/>
      <c r="L47655" s="172"/>
    </row>
    <row r="47656" spans="7:12" x14ac:dyDescent="0.15">
      <c r="G47656"/>
      <c r="H47656"/>
      <c r="I47656"/>
      <c r="J47656"/>
      <c r="K47656"/>
      <c r="L47656" s="172"/>
    </row>
    <row r="47657" spans="7:12" x14ac:dyDescent="0.15">
      <c r="G47657"/>
      <c r="H47657"/>
      <c r="I47657"/>
      <c r="J47657"/>
      <c r="K47657"/>
      <c r="L47657" s="172"/>
    </row>
    <row r="47658" spans="7:12" x14ac:dyDescent="0.15">
      <c r="G47658"/>
      <c r="H47658"/>
      <c r="I47658"/>
      <c r="J47658"/>
      <c r="K47658"/>
      <c r="L47658" s="172"/>
    </row>
    <row r="47659" spans="7:12" x14ac:dyDescent="0.15">
      <c r="G47659"/>
      <c r="H47659"/>
      <c r="I47659"/>
      <c r="J47659"/>
      <c r="K47659"/>
      <c r="L47659" s="172"/>
    </row>
    <row r="47660" spans="7:12" x14ac:dyDescent="0.15">
      <c r="G47660"/>
      <c r="H47660"/>
      <c r="I47660"/>
      <c r="J47660"/>
      <c r="K47660"/>
      <c r="L47660" s="172"/>
    </row>
    <row r="47661" spans="7:12" x14ac:dyDescent="0.15">
      <c r="G47661"/>
      <c r="H47661"/>
      <c r="I47661"/>
      <c r="J47661"/>
      <c r="K47661"/>
      <c r="L47661" s="172"/>
    </row>
    <row r="47662" spans="7:12" x14ac:dyDescent="0.15">
      <c r="G47662"/>
      <c r="H47662"/>
      <c r="I47662"/>
      <c r="J47662"/>
      <c r="K47662"/>
      <c r="L47662" s="172"/>
    </row>
    <row r="47663" spans="7:12" x14ac:dyDescent="0.15">
      <c r="G47663"/>
      <c r="H47663"/>
      <c r="I47663"/>
      <c r="J47663"/>
      <c r="K47663"/>
      <c r="L47663" s="172"/>
    </row>
    <row r="47664" spans="7:12" x14ac:dyDescent="0.15">
      <c r="G47664"/>
      <c r="H47664"/>
      <c r="I47664"/>
      <c r="J47664"/>
      <c r="K47664"/>
      <c r="L47664" s="172"/>
    </row>
    <row r="47665" spans="7:12" x14ac:dyDescent="0.15">
      <c r="G47665"/>
      <c r="H47665"/>
      <c r="I47665"/>
      <c r="J47665"/>
      <c r="K47665"/>
      <c r="L47665" s="172"/>
    </row>
    <row r="47666" spans="7:12" x14ac:dyDescent="0.15">
      <c r="G47666"/>
      <c r="H47666"/>
      <c r="I47666"/>
      <c r="J47666"/>
      <c r="K47666"/>
      <c r="L47666" s="172"/>
    </row>
    <row r="47667" spans="7:12" x14ac:dyDescent="0.15">
      <c r="G47667"/>
      <c r="H47667"/>
      <c r="I47667"/>
      <c r="J47667"/>
      <c r="K47667"/>
      <c r="L47667" s="172"/>
    </row>
    <row r="47668" spans="7:12" x14ac:dyDescent="0.15">
      <c r="G47668"/>
      <c r="H47668"/>
      <c r="I47668"/>
      <c r="J47668"/>
      <c r="K47668"/>
      <c r="L47668" s="172"/>
    </row>
    <row r="47669" spans="7:12" x14ac:dyDescent="0.15">
      <c r="G47669"/>
      <c r="H47669"/>
      <c r="I47669"/>
      <c r="J47669"/>
      <c r="K47669"/>
      <c r="L47669" s="172"/>
    </row>
    <row r="47670" spans="7:12" x14ac:dyDescent="0.15">
      <c r="G47670"/>
      <c r="H47670"/>
      <c r="I47670"/>
      <c r="J47670"/>
      <c r="K47670"/>
      <c r="L47670" s="172"/>
    </row>
    <row r="47671" spans="7:12" x14ac:dyDescent="0.15">
      <c r="G47671"/>
      <c r="H47671"/>
      <c r="I47671"/>
      <c r="J47671"/>
      <c r="K47671"/>
      <c r="L47671" s="172"/>
    </row>
    <row r="47672" spans="7:12" x14ac:dyDescent="0.15">
      <c r="G47672"/>
      <c r="H47672"/>
      <c r="I47672"/>
      <c r="J47672"/>
      <c r="K47672"/>
      <c r="L47672" s="172"/>
    </row>
    <row r="47673" spans="7:12" x14ac:dyDescent="0.15">
      <c r="G47673"/>
      <c r="H47673"/>
      <c r="I47673"/>
      <c r="J47673"/>
      <c r="K47673"/>
      <c r="L47673" s="172"/>
    </row>
    <row r="47674" spans="7:12" x14ac:dyDescent="0.15">
      <c r="G47674"/>
      <c r="H47674"/>
      <c r="I47674"/>
      <c r="J47674"/>
      <c r="K47674"/>
      <c r="L47674" s="172"/>
    </row>
    <row r="47675" spans="7:12" x14ac:dyDescent="0.15">
      <c r="G47675"/>
      <c r="H47675"/>
      <c r="I47675"/>
      <c r="J47675"/>
      <c r="K47675"/>
      <c r="L47675" s="172"/>
    </row>
    <row r="47676" spans="7:12" x14ac:dyDescent="0.15">
      <c r="G47676"/>
      <c r="H47676"/>
      <c r="I47676"/>
      <c r="J47676"/>
      <c r="K47676"/>
      <c r="L47676" s="172"/>
    </row>
    <row r="47677" spans="7:12" x14ac:dyDescent="0.15">
      <c r="G47677"/>
      <c r="H47677"/>
      <c r="I47677"/>
      <c r="J47677"/>
      <c r="K47677"/>
      <c r="L47677" s="172"/>
    </row>
    <row r="47678" spans="7:12" x14ac:dyDescent="0.15">
      <c r="G47678"/>
      <c r="H47678"/>
      <c r="I47678"/>
      <c r="J47678"/>
      <c r="K47678"/>
      <c r="L47678" s="172"/>
    </row>
    <row r="47679" spans="7:12" x14ac:dyDescent="0.15">
      <c r="G47679"/>
      <c r="H47679"/>
      <c r="I47679"/>
      <c r="J47679"/>
      <c r="K47679"/>
      <c r="L47679" s="172"/>
    </row>
    <row r="47680" spans="7:12" x14ac:dyDescent="0.15">
      <c r="G47680"/>
      <c r="H47680"/>
      <c r="I47680"/>
      <c r="J47680"/>
      <c r="K47680"/>
      <c r="L47680" s="172"/>
    </row>
    <row r="47681" spans="7:12" x14ac:dyDescent="0.15">
      <c r="G47681"/>
      <c r="H47681"/>
      <c r="I47681"/>
      <c r="J47681"/>
      <c r="K47681"/>
      <c r="L47681" s="172"/>
    </row>
    <row r="47682" spans="7:12" x14ac:dyDescent="0.15">
      <c r="G47682"/>
      <c r="H47682"/>
      <c r="I47682"/>
      <c r="J47682"/>
      <c r="K47682"/>
      <c r="L47682" s="172"/>
    </row>
    <row r="47683" spans="7:12" x14ac:dyDescent="0.15">
      <c r="G47683"/>
      <c r="H47683"/>
      <c r="I47683"/>
      <c r="J47683"/>
      <c r="K47683"/>
      <c r="L47683" s="172"/>
    </row>
    <row r="47684" spans="7:12" x14ac:dyDescent="0.15">
      <c r="G47684"/>
      <c r="H47684"/>
      <c r="I47684"/>
      <c r="J47684"/>
      <c r="K47684"/>
      <c r="L47684" s="172"/>
    </row>
    <row r="47685" spans="7:12" x14ac:dyDescent="0.15">
      <c r="G47685"/>
      <c r="H47685"/>
      <c r="I47685"/>
      <c r="J47685"/>
      <c r="K47685"/>
      <c r="L47685" s="172"/>
    </row>
    <row r="47686" spans="7:12" x14ac:dyDescent="0.15">
      <c r="G47686"/>
      <c r="H47686"/>
      <c r="I47686"/>
      <c r="J47686"/>
      <c r="K47686"/>
      <c r="L47686" s="172"/>
    </row>
    <row r="47687" spans="7:12" x14ac:dyDescent="0.15">
      <c r="G47687"/>
      <c r="H47687"/>
      <c r="I47687"/>
      <c r="J47687"/>
      <c r="K47687"/>
      <c r="L47687" s="172"/>
    </row>
    <row r="47688" spans="7:12" x14ac:dyDescent="0.15">
      <c r="G47688"/>
      <c r="H47688"/>
      <c r="I47688"/>
      <c r="J47688"/>
      <c r="K47688"/>
      <c r="L47688" s="172"/>
    </row>
    <row r="47689" spans="7:12" x14ac:dyDescent="0.15">
      <c r="G47689"/>
      <c r="H47689"/>
      <c r="I47689"/>
      <c r="J47689"/>
      <c r="K47689"/>
      <c r="L47689" s="172"/>
    </row>
    <row r="47690" spans="7:12" x14ac:dyDescent="0.15">
      <c r="G47690"/>
      <c r="H47690"/>
      <c r="I47690"/>
      <c r="J47690"/>
      <c r="K47690"/>
      <c r="L47690" s="172"/>
    </row>
    <row r="47691" spans="7:12" x14ac:dyDescent="0.15">
      <c r="G47691"/>
      <c r="H47691"/>
      <c r="I47691"/>
      <c r="J47691"/>
      <c r="K47691"/>
      <c r="L47691" s="172"/>
    </row>
    <row r="47692" spans="7:12" x14ac:dyDescent="0.15">
      <c r="G47692"/>
      <c r="H47692"/>
      <c r="I47692"/>
      <c r="J47692"/>
      <c r="K47692"/>
      <c r="L47692" s="172"/>
    </row>
    <row r="47693" spans="7:12" x14ac:dyDescent="0.15">
      <c r="G47693"/>
      <c r="H47693"/>
      <c r="I47693"/>
      <c r="J47693"/>
      <c r="K47693"/>
      <c r="L47693" s="172"/>
    </row>
    <row r="47694" spans="7:12" x14ac:dyDescent="0.15">
      <c r="G47694"/>
      <c r="H47694"/>
      <c r="I47694"/>
      <c r="J47694"/>
      <c r="K47694"/>
      <c r="L47694" s="172"/>
    </row>
    <row r="47695" spans="7:12" x14ac:dyDescent="0.15">
      <c r="G47695"/>
      <c r="H47695"/>
      <c r="I47695"/>
      <c r="J47695"/>
      <c r="K47695"/>
      <c r="L47695" s="172"/>
    </row>
    <row r="47696" spans="7:12" x14ac:dyDescent="0.15">
      <c r="G47696"/>
      <c r="H47696"/>
      <c r="I47696"/>
      <c r="J47696"/>
      <c r="K47696"/>
      <c r="L47696" s="172"/>
    </row>
    <row r="47697" spans="7:12" x14ac:dyDescent="0.15">
      <c r="G47697"/>
      <c r="H47697"/>
      <c r="I47697"/>
      <c r="J47697"/>
      <c r="K47697"/>
      <c r="L47697" s="172"/>
    </row>
    <row r="47698" spans="7:12" x14ac:dyDescent="0.15">
      <c r="G47698"/>
      <c r="H47698"/>
      <c r="I47698"/>
      <c r="J47698"/>
      <c r="K47698"/>
      <c r="L47698" s="172"/>
    </row>
    <row r="47699" spans="7:12" x14ac:dyDescent="0.15">
      <c r="G47699"/>
      <c r="H47699"/>
      <c r="I47699"/>
      <c r="J47699"/>
      <c r="K47699"/>
      <c r="L47699" s="172"/>
    </row>
    <row r="47700" spans="7:12" x14ac:dyDescent="0.15">
      <c r="G47700"/>
      <c r="H47700"/>
      <c r="I47700"/>
      <c r="J47700"/>
      <c r="K47700"/>
      <c r="L47700" s="172"/>
    </row>
    <row r="47701" spans="7:12" x14ac:dyDescent="0.15">
      <c r="G47701"/>
      <c r="H47701"/>
      <c r="I47701"/>
      <c r="J47701"/>
      <c r="K47701"/>
      <c r="L47701" s="172"/>
    </row>
    <row r="47702" spans="7:12" x14ac:dyDescent="0.15">
      <c r="G47702"/>
      <c r="H47702"/>
      <c r="I47702"/>
      <c r="J47702"/>
      <c r="K47702"/>
      <c r="L47702" s="172"/>
    </row>
    <row r="47703" spans="7:12" x14ac:dyDescent="0.15">
      <c r="G47703"/>
      <c r="H47703"/>
      <c r="I47703"/>
      <c r="J47703"/>
      <c r="K47703"/>
      <c r="L47703" s="172"/>
    </row>
    <row r="47704" spans="7:12" x14ac:dyDescent="0.15">
      <c r="G47704"/>
      <c r="H47704"/>
      <c r="I47704"/>
      <c r="J47704"/>
      <c r="K47704"/>
      <c r="L47704" s="172"/>
    </row>
    <row r="47705" spans="7:12" x14ac:dyDescent="0.15">
      <c r="G47705"/>
      <c r="H47705"/>
      <c r="I47705"/>
      <c r="J47705"/>
      <c r="K47705"/>
      <c r="L47705" s="172"/>
    </row>
    <row r="47706" spans="7:12" x14ac:dyDescent="0.15">
      <c r="G47706"/>
      <c r="H47706"/>
      <c r="I47706"/>
      <c r="J47706"/>
      <c r="K47706"/>
      <c r="L47706" s="172"/>
    </row>
    <row r="47707" spans="7:12" x14ac:dyDescent="0.15">
      <c r="G47707"/>
      <c r="H47707"/>
      <c r="I47707"/>
      <c r="J47707"/>
      <c r="K47707"/>
      <c r="L47707" s="172"/>
    </row>
    <row r="47708" spans="7:12" x14ac:dyDescent="0.15">
      <c r="G47708"/>
      <c r="H47708"/>
      <c r="I47708"/>
      <c r="J47708"/>
      <c r="K47708"/>
      <c r="L47708" s="172"/>
    </row>
    <row r="47709" spans="7:12" x14ac:dyDescent="0.15">
      <c r="G47709"/>
      <c r="H47709"/>
      <c r="I47709"/>
      <c r="J47709"/>
      <c r="K47709"/>
      <c r="L47709" s="172"/>
    </row>
    <row r="47710" spans="7:12" x14ac:dyDescent="0.15">
      <c r="G47710"/>
      <c r="H47710"/>
      <c r="I47710"/>
      <c r="J47710"/>
      <c r="K47710"/>
      <c r="L47710" s="172"/>
    </row>
    <row r="47711" spans="7:12" x14ac:dyDescent="0.15">
      <c r="G47711"/>
      <c r="H47711"/>
      <c r="I47711"/>
      <c r="J47711"/>
      <c r="K47711"/>
      <c r="L47711" s="172"/>
    </row>
    <row r="47712" spans="7:12" x14ac:dyDescent="0.15">
      <c r="G47712"/>
      <c r="H47712"/>
      <c r="I47712"/>
      <c r="J47712"/>
      <c r="K47712"/>
      <c r="L47712" s="172"/>
    </row>
    <row r="47713" spans="7:12" x14ac:dyDescent="0.15">
      <c r="G47713"/>
      <c r="H47713"/>
      <c r="I47713"/>
      <c r="J47713"/>
      <c r="K47713"/>
      <c r="L47713" s="172"/>
    </row>
    <row r="47714" spans="7:12" x14ac:dyDescent="0.15">
      <c r="G47714"/>
      <c r="H47714"/>
      <c r="I47714"/>
      <c r="J47714"/>
      <c r="K47714"/>
      <c r="L47714" s="172"/>
    </row>
    <row r="47715" spans="7:12" x14ac:dyDescent="0.15">
      <c r="G47715"/>
      <c r="H47715"/>
      <c r="I47715"/>
      <c r="J47715"/>
      <c r="K47715"/>
      <c r="L47715" s="172"/>
    </row>
    <row r="47716" spans="7:12" x14ac:dyDescent="0.15">
      <c r="G47716"/>
      <c r="H47716"/>
      <c r="I47716"/>
      <c r="J47716"/>
      <c r="K47716"/>
      <c r="L47716" s="172"/>
    </row>
    <row r="47717" spans="7:12" x14ac:dyDescent="0.15">
      <c r="G47717"/>
      <c r="H47717"/>
      <c r="I47717"/>
      <c r="J47717"/>
      <c r="K47717"/>
      <c r="L47717" s="172"/>
    </row>
    <row r="47718" spans="7:12" x14ac:dyDescent="0.15">
      <c r="G47718"/>
      <c r="H47718"/>
      <c r="I47718"/>
      <c r="J47718"/>
      <c r="K47718"/>
      <c r="L47718" s="172"/>
    </row>
    <row r="47719" spans="7:12" x14ac:dyDescent="0.15">
      <c r="G47719"/>
      <c r="H47719"/>
      <c r="I47719"/>
      <c r="J47719"/>
      <c r="K47719"/>
      <c r="L47719" s="172"/>
    </row>
    <row r="47720" spans="7:12" x14ac:dyDescent="0.15">
      <c r="G47720"/>
      <c r="H47720"/>
      <c r="I47720"/>
      <c r="J47720"/>
      <c r="K47720"/>
      <c r="L47720" s="172"/>
    </row>
    <row r="47721" spans="7:12" x14ac:dyDescent="0.15">
      <c r="G47721"/>
      <c r="H47721"/>
      <c r="I47721"/>
      <c r="J47721"/>
      <c r="K47721"/>
      <c r="L47721" s="172"/>
    </row>
    <row r="47722" spans="7:12" x14ac:dyDescent="0.15">
      <c r="G47722"/>
      <c r="H47722"/>
      <c r="I47722"/>
      <c r="J47722"/>
      <c r="K47722"/>
      <c r="L47722" s="172"/>
    </row>
    <row r="47723" spans="7:12" x14ac:dyDescent="0.15">
      <c r="G47723"/>
      <c r="H47723"/>
      <c r="I47723"/>
      <c r="J47723"/>
      <c r="K47723"/>
      <c r="L47723" s="172"/>
    </row>
    <row r="47724" spans="7:12" x14ac:dyDescent="0.15">
      <c r="G47724"/>
      <c r="H47724"/>
      <c r="I47724"/>
      <c r="J47724"/>
      <c r="K47724"/>
      <c r="L47724" s="172"/>
    </row>
    <row r="47725" spans="7:12" x14ac:dyDescent="0.15">
      <c r="G47725"/>
      <c r="H47725"/>
      <c r="I47725"/>
      <c r="J47725"/>
      <c r="K47725"/>
      <c r="L47725" s="172"/>
    </row>
    <row r="47726" spans="7:12" x14ac:dyDescent="0.15">
      <c r="G47726"/>
      <c r="H47726"/>
      <c r="I47726"/>
      <c r="J47726"/>
      <c r="K47726"/>
      <c r="L47726" s="172"/>
    </row>
    <row r="47727" spans="7:12" x14ac:dyDescent="0.15">
      <c r="G47727"/>
      <c r="H47727"/>
      <c r="I47727"/>
      <c r="J47727"/>
      <c r="K47727"/>
      <c r="L47727" s="172"/>
    </row>
    <row r="47728" spans="7:12" x14ac:dyDescent="0.15">
      <c r="G47728"/>
      <c r="H47728"/>
      <c r="I47728"/>
      <c r="J47728"/>
      <c r="K47728"/>
      <c r="L47728" s="172"/>
    </row>
    <row r="47729" spans="7:12" x14ac:dyDescent="0.15">
      <c r="G47729"/>
      <c r="H47729"/>
      <c r="I47729"/>
      <c r="J47729"/>
      <c r="K47729"/>
      <c r="L47729" s="172"/>
    </row>
    <row r="47730" spans="7:12" x14ac:dyDescent="0.15">
      <c r="G47730"/>
      <c r="H47730"/>
      <c r="I47730"/>
      <c r="J47730"/>
      <c r="K47730"/>
      <c r="L47730" s="172"/>
    </row>
    <row r="47731" spans="7:12" x14ac:dyDescent="0.15">
      <c r="G47731"/>
      <c r="H47731"/>
      <c r="I47731"/>
      <c r="J47731"/>
      <c r="K47731"/>
      <c r="L47731" s="172"/>
    </row>
    <row r="47732" spans="7:12" x14ac:dyDescent="0.15">
      <c r="G47732"/>
      <c r="H47732"/>
      <c r="I47732"/>
      <c r="J47732"/>
      <c r="K47732"/>
      <c r="L47732" s="172"/>
    </row>
    <row r="47733" spans="7:12" x14ac:dyDescent="0.15">
      <c r="G47733"/>
      <c r="H47733"/>
      <c r="I47733"/>
      <c r="J47733"/>
      <c r="K47733"/>
      <c r="L47733" s="172"/>
    </row>
    <row r="47734" spans="7:12" x14ac:dyDescent="0.15">
      <c r="G47734"/>
      <c r="H47734"/>
      <c r="I47734"/>
      <c r="J47734"/>
      <c r="K47734"/>
      <c r="L47734" s="172"/>
    </row>
    <row r="47735" spans="7:12" x14ac:dyDescent="0.15">
      <c r="G47735"/>
      <c r="H47735"/>
      <c r="I47735"/>
      <c r="J47735"/>
      <c r="K47735"/>
      <c r="L47735" s="172"/>
    </row>
    <row r="47736" spans="7:12" x14ac:dyDescent="0.15">
      <c r="G47736"/>
      <c r="H47736"/>
      <c r="I47736"/>
      <c r="J47736"/>
      <c r="K47736"/>
      <c r="L47736" s="172"/>
    </row>
    <row r="47737" spans="7:12" x14ac:dyDescent="0.15">
      <c r="G47737"/>
      <c r="H47737"/>
      <c r="I47737"/>
      <c r="J47737"/>
      <c r="K47737"/>
      <c r="L47737" s="172"/>
    </row>
    <row r="47738" spans="7:12" x14ac:dyDescent="0.15">
      <c r="G47738"/>
      <c r="H47738"/>
      <c r="I47738"/>
      <c r="J47738"/>
      <c r="K47738"/>
      <c r="L47738" s="172"/>
    </row>
    <row r="47739" spans="7:12" x14ac:dyDescent="0.15">
      <c r="G47739"/>
      <c r="H47739"/>
      <c r="I47739"/>
      <c r="J47739"/>
      <c r="K47739"/>
      <c r="L47739" s="172"/>
    </row>
    <row r="47740" spans="7:12" x14ac:dyDescent="0.15">
      <c r="G47740"/>
      <c r="H47740"/>
      <c r="I47740"/>
      <c r="J47740"/>
      <c r="K47740"/>
      <c r="L47740" s="172"/>
    </row>
    <row r="47741" spans="7:12" x14ac:dyDescent="0.15">
      <c r="G47741"/>
      <c r="H47741"/>
      <c r="I47741"/>
      <c r="J47741"/>
      <c r="K47741"/>
      <c r="L47741" s="172"/>
    </row>
    <row r="47742" spans="7:12" x14ac:dyDescent="0.15">
      <c r="G47742"/>
      <c r="H47742"/>
      <c r="I47742"/>
      <c r="J47742"/>
      <c r="K47742"/>
      <c r="L47742" s="172"/>
    </row>
    <row r="47743" spans="7:12" x14ac:dyDescent="0.15">
      <c r="G47743"/>
      <c r="H47743"/>
      <c r="I47743"/>
      <c r="J47743"/>
      <c r="K47743"/>
      <c r="L47743" s="172"/>
    </row>
    <row r="47744" spans="7:12" x14ac:dyDescent="0.15">
      <c r="G47744"/>
      <c r="H47744"/>
      <c r="I47744"/>
      <c r="J47744"/>
      <c r="K47744"/>
      <c r="L47744" s="172"/>
    </row>
    <row r="47745" spans="7:12" x14ac:dyDescent="0.15">
      <c r="G47745"/>
      <c r="H47745"/>
      <c r="I47745"/>
      <c r="J47745"/>
      <c r="K47745"/>
      <c r="L47745" s="172"/>
    </row>
    <row r="47746" spans="7:12" x14ac:dyDescent="0.15">
      <c r="G47746"/>
      <c r="H47746"/>
      <c r="I47746"/>
      <c r="J47746"/>
      <c r="K47746"/>
      <c r="L47746" s="172"/>
    </row>
    <row r="47747" spans="7:12" x14ac:dyDescent="0.15">
      <c r="G47747"/>
      <c r="H47747"/>
      <c r="I47747"/>
      <c r="J47747"/>
      <c r="K47747"/>
      <c r="L47747" s="172"/>
    </row>
    <row r="47748" spans="7:12" x14ac:dyDescent="0.15">
      <c r="G47748"/>
      <c r="H47748"/>
      <c r="I47748"/>
      <c r="J47748"/>
      <c r="K47748"/>
      <c r="L47748" s="172"/>
    </row>
    <row r="47749" spans="7:12" x14ac:dyDescent="0.15">
      <c r="G47749"/>
      <c r="H47749"/>
      <c r="I47749"/>
      <c r="J47749"/>
      <c r="K47749"/>
      <c r="L47749" s="172"/>
    </row>
    <row r="47750" spans="7:12" x14ac:dyDescent="0.15">
      <c r="G47750"/>
      <c r="H47750"/>
      <c r="I47750"/>
      <c r="J47750"/>
      <c r="K47750"/>
      <c r="L47750" s="172"/>
    </row>
    <row r="47751" spans="7:12" x14ac:dyDescent="0.15">
      <c r="G47751"/>
      <c r="H47751"/>
      <c r="I47751"/>
      <c r="J47751"/>
      <c r="K47751"/>
      <c r="L47751" s="172"/>
    </row>
    <row r="47752" spans="7:12" x14ac:dyDescent="0.15">
      <c r="G47752"/>
      <c r="H47752"/>
      <c r="I47752"/>
      <c r="J47752"/>
      <c r="K47752"/>
      <c r="L47752" s="172"/>
    </row>
    <row r="47753" spans="7:12" x14ac:dyDescent="0.15">
      <c r="G47753"/>
      <c r="H47753"/>
      <c r="I47753"/>
      <c r="J47753"/>
      <c r="K47753"/>
      <c r="L47753" s="172"/>
    </row>
    <row r="47754" spans="7:12" x14ac:dyDescent="0.15">
      <c r="G47754"/>
      <c r="H47754"/>
      <c r="I47754"/>
      <c r="J47754"/>
      <c r="K47754"/>
      <c r="L47754" s="172"/>
    </row>
    <row r="47755" spans="7:12" x14ac:dyDescent="0.15">
      <c r="G47755"/>
      <c r="H47755"/>
      <c r="I47755"/>
      <c r="J47755"/>
      <c r="K47755"/>
      <c r="L47755" s="172"/>
    </row>
    <row r="47756" spans="7:12" x14ac:dyDescent="0.15">
      <c r="G47756"/>
      <c r="H47756"/>
      <c r="I47756"/>
      <c r="J47756"/>
      <c r="K47756"/>
      <c r="L47756" s="172"/>
    </row>
    <row r="47757" spans="7:12" x14ac:dyDescent="0.15">
      <c r="G47757"/>
      <c r="H47757"/>
      <c r="I47757"/>
      <c r="J47757"/>
      <c r="K47757"/>
      <c r="L47757" s="172"/>
    </row>
    <row r="47758" spans="7:12" x14ac:dyDescent="0.15">
      <c r="G47758"/>
      <c r="H47758"/>
      <c r="I47758"/>
      <c r="J47758"/>
      <c r="K47758"/>
      <c r="L47758" s="172"/>
    </row>
    <row r="47759" spans="7:12" x14ac:dyDescent="0.15">
      <c r="G47759"/>
      <c r="H47759"/>
      <c r="I47759"/>
      <c r="J47759"/>
      <c r="K47759"/>
      <c r="L47759" s="172"/>
    </row>
    <row r="47760" spans="7:12" x14ac:dyDescent="0.15">
      <c r="G47760"/>
      <c r="H47760"/>
      <c r="I47760"/>
      <c r="J47760"/>
      <c r="K47760"/>
      <c r="L47760" s="172"/>
    </row>
    <row r="47761" spans="7:12" x14ac:dyDescent="0.15">
      <c r="G47761"/>
      <c r="H47761"/>
      <c r="I47761"/>
      <c r="J47761"/>
      <c r="K47761"/>
      <c r="L47761" s="172"/>
    </row>
    <row r="47762" spans="7:12" x14ac:dyDescent="0.15">
      <c r="G47762"/>
      <c r="H47762"/>
      <c r="I47762"/>
      <c r="J47762"/>
      <c r="K47762"/>
      <c r="L47762" s="172"/>
    </row>
    <row r="47763" spans="7:12" x14ac:dyDescent="0.15">
      <c r="G47763"/>
      <c r="H47763"/>
      <c r="I47763"/>
      <c r="J47763"/>
      <c r="K47763"/>
      <c r="L47763" s="172"/>
    </row>
    <row r="47764" spans="7:12" x14ac:dyDescent="0.15">
      <c r="G47764"/>
      <c r="H47764"/>
      <c r="I47764"/>
      <c r="J47764"/>
      <c r="K47764"/>
      <c r="L47764" s="172"/>
    </row>
    <row r="47765" spans="7:12" x14ac:dyDescent="0.15">
      <c r="G47765"/>
      <c r="H47765"/>
      <c r="I47765"/>
      <c r="J47765"/>
      <c r="K47765"/>
      <c r="L47765" s="172"/>
    </row>
    <row r="47766" spans="7:12" x14ac:dyDescent="0.15">
      <c r="G47766"/>
      <c r="H47766"/>
      <c r="I47766"/>
      <c r="J47766"/>
      <c r="K47766"/>
      <c r="L47766" s="172"/>
    </row>
    <row r="47767" spans="7:12" x14ac:dyDescent="0.15">
      <c r="G47767"/>
      <c r="H47767"/>
      <c r="I47767"/>
      <c r="J47767"/>
      <c r="K47767"/>
      <c r="L47767" s="172"/>
    </row>
    <row r="47768" spans="7:12" x14ac:dyDescent="0.15">
      <c r="G47768"/>
      <c r="H47768"/>
      <c r="I47768"/>
      <c r="J47768"/>
      <c r="K47768"/>
      <c r="L47768" s="172"/>
    </row>
    <row r="47769" spans="7:12" x14ac:dyDescent="0.15">
      <c r="G47769"/>
      <c r="H47769"/>
      <c r="I47769"/>
      <c r="J47769"/>
      <c r="K47769"/>
      <c r="L47769" s="172"/>
    </row>
    <row r="47770" spans="7:12" x14ac:dyDescent="0.15">
      <c r="G47770"/>
      <c r="H47770"/>
      <c r="I47770"/>
      <c r="J47770"/>
      <c r="K47770"/>
      <c r="L47770" s="172"/>
    </row>
    <row r="47771" spans="7:12" x14ac:dyDescent="0.15">
      <c r="G47771"/>
      <c r="H47771"/>
      <c r="I47771"/>
      <c r="J47771"/>
      <c r="K47771"/>
      <c r="L47771" s="172"/>
    </row>
    <row r="47772" spans="7:12" x14ac:dyDescent="0.15">
      <c r="G47772"/>
      <c r="H47772"/>
      <c r="I47772"/>
      <c r="J47772"/>
      <c r="K47772"/>
      <c r="L47772" s="172"/>
    </row>
    <row r="47773" spans="7:12" x14ac:dyDescent="0.15">
      <c r="G47773"/>
      <c r="H47773"/>
      <c r="I47773"/>
      <c r="J47773"/>
      <c r="K47773"/>
      <c r="L47773" s="172"/>
    </row>
    <row r="47774" spans="7:12" x14ac:dyDescent="0.15">
      <c r="G47774"/>
      <c r="H47774"/>
      <c r="I47774"/>
      <c r="J47774"/>
      <c r="K47774"/>
      <c r="L47774" s="172"/>
    </row>
    <row r="47775" spans="7:12" x14ac:dyDescent="0.15">
      <c r="G47775"/>
      <c r="H47775"/>
      <c r="I47775"/>
      <c r="J47775"/>
      <c r="K47775"/>
      <c r="L47775" s="172"/>
    </row>
    <row r="47776" spans="7:12" x14ac:dyDescent="0.15">
      <c r="G47776"/>
      <c r="H47776"/>
      <c r="I47776"/>
      <c r="J47776"/>
      <c r="K47776"/>
      <c r="L47776" s="172"/>
    </row>
    <row r="47777" spans="7:12" x14ac:dyDescent="0.15">
      <c r="G47777"/>
      <c r="H47777"/>
      <c r="I47777"/>
      <c r="J47777"/>
      <c r="K47777"/>
      <c r="L47777" s="172"/>
    </row>
    <row r="47778" spans="7:12" x14ac:dyDescent="0.15">
      <c r="G47778"/>
      <c r="H47778"/>
      <c r="I47778"/>
      <c r="J47778"/>
      <c r="K47778"/>
      <c r="L47778" s="172"/>
    </row>
    <row r="47779" spans="7:12" x14ac:dyDescent="0.15">
      <c r="G47779"/>
      <c r="H47779"/>
      <c r="I47779"/>
      <c r="J47779"/>
      <c r="K47779"/>
      <c r="L47779" s="172"/>
    </row>
    <row r="47780" spans="7:12" x14ac:dyDescent="0.15">
      <c r="G47780"/>
      <c r="H47780"/>
      <c r="I47780"/>
      <c r="J47780"/>
      <c r="K47780"/>
      <c r="L47780" s="172"/>
    </row>
    <row r="47781" spans="7:12" x14ac:dyDescent="0.15">
      <c r="G47781"/>
      <c r="H47781"/>
      <c r="I47781"/>
      <c r="J47781"/>
      <c r="K47781"/>
      <c r="L47781" s="172"/>
    </row>
    <row r="47782" spans="7:12" x14ac:dyDescent="0.15">
      <c r="G47782"/>
      <c r="H47782"/>
      <c r="I47782"/>
      <c r="J47782"/>
      <c r="K47782"/>
      <c r="L47782" s="172"/>
    </row>
    <row r="47783" spans="7:12" x14ac:dyDescent="0.15">
      <c r="G47783"/>
      <c r="H47783"/>
      <c r="I47783"/>
      <c r="J47783"/>
      <c r="K47783"/>
      <c r="L47783" s="172"/>
    </row>
    <row r="47784" spans="7:12" x14ac:dyDescent="0.15">
      <c r="G47784"/>
      <c r="H47784"/>
      <c r="I47784"/>
      <c r="J47784"/>
      <c r="K47784"/>
      <c r="L47784" s="172"/>
    </row>
    <row r="47785" spans="7:12" x14ac:dyDescent="0.15">
      <c r="G47785"/>
      <c r="H47785"/>
      <c r="I47785"/>
      <c r="J47785"/>
      <c r="K47785"/>
      <c r="L47785" s="172"/>
    </row>
    <row r="47786" spans="7:12" x14ac:dyDescent="0.15">
      <c r="G47786"/>
      <c r="H47786"/>
      <c r="I47786"/>
      <c r="J47786"/>
      <c r="K47786"/>
      <c r="L47786" s="172"/>
    </row>
    <row r="47787" spans="7:12" x14ac:dyDescent="0.15">
      <c r="G47787"/>
      <c r="H47787"/>
      <c r="I47787"/>
      <c r="J47787"/>
      <c r="K47787"/>
      <c r="L47787" s="172"/>
    </row>
    <row r="47788" spans="7:12" x14ac:dyDescent="0.15">
      <c r="G47788"/>
      <c r="H47788"/>
      <c r="I47788"/>
      <c r="J47788"/>
      <c r="K47788"/>
      <c r="L47788" s="172"/>
    </row>
    <row r="47789" spans="7:12" x14ac:dyDescent="0.15">
      <c r="G47789"/>
      <c r="H47789"/>
      <c r="I47789"/>
      <c r="J47789"/>
      <c r="K47789"/>
      <c r="L47789" s="172"/>
    </row>
    <row r="47790" spans="7:12" x14ac:dyDescent="0.15">
      <c r="G47790"/>
      <c r="H47790"/>
      <c r="I47790"/>
      <c r="J47790"/>
      <c r="K47790"/>
      <c r="L47790" s="172"/>
    </row>
    <row r="47791" spans="7:12" x14ac:dyDescent="0.15">
      <c r="G47791"/>
      <c r="H47791"/>
      <c r="I47791"/>
      <c r="J47791"/>
      <c r="K47791"/>
      <c r="L47791" s="172"/>
    </row>
    <row r="47792" spans="7:12" x14ac:dyDescent="0.15">
      <c r="G47792"/>
      <c r="H47792"/>
      <c r="I47792"/>
      <c r="J47792"/>
      <c r="K47792"/>
      <c r="L47792" s="172"/>
    </row>
    <row r="47793" spans="7:12" x14ac:dyDescent="0.15">
      <c r="G47793"/>
      <c r="H47793"/>
      <c r="I47793"/>
      <c r="J47793"/>
      <c r="K47793"/>
      <c r="L47793" s="172"/>
    </row>
    <row r="47794" spans="7:12" x14ac:dyDescent="0.15">
      <c r="G47794"/>
      <c r="H47794"/>
      <c r="I47794"/>
      <c r="J47794"/>
      <c r="K47794"/>
      <c r="L47794" s="172"/>
    </row>
    <row r="47795" spans="7:12" x14ac:dyDescent="0.15">
      <c r="G47795"/>
      <c r="H47795"/>
      <c r="I47795"/>
      <c r="J47795"/>
      <c r="K47795"/>
      <c r="L47795" s="172"/>
    </row>
    <row r="47796" spans="7:12" x14ac:dyDescent="0.15">
      <c r="G47796"/>
      <c r="H47796"/>
      <c r="I47796"/>
      <c r="J47796"/>
      <c r="K47796"/>
      <c r="L47796" s="172"/>
    </row>
    <row r="47797" spans="7:12" x14ac:dyDescent="0.15">
      <c r="G47797"/>
      <c r="H47797"/>
      <c r="I47797"/>
      <c r="J47797"/>
      <c r="K47797"/>
      <c r="L47797" s="172"/>
    </row>
    <row r="47798" spans="7:12" x14ac:dyDescent="0.15">
      <c r="G47798"/>
      <c r="H47798"/>
      <c r="I47798"/>
      <c r="J47798"/>
      <c r="K47798"/>
      <c r="L47798" s="172"/>
    </row>
    <row r="47799" spans="7:12" x14ac:dyDescent="0.15">
      <c r="G47799"/>
      <c r="H47799"/>
      <c r="I47799"/>
      <c r="J47799"/>
      <c r="K47799"/>
      <c r="L47799" s="172"/>
    </row>
    <row r="47800" spans="7:12" x14ac:dyDescent="0.15">
      <c r="G47800"/>
      <c r="H47800"/>
      <c r="I47800"/>
      <c r="J47800"/>
      <c r="K47800"/>
      <c r="L47800" s="172"/>
    </row>
    <row r="47801" spans="7:12" x14ac:dyDescent="0.15">
      <c r="G47801"/>
      <c r="H47801"/>
      <c r="I47801"/>
      <c r="J47801"/>
      <c r="K47801"/>
      <c r="L47801" s="172"/>
    </row>
    <row r="47802" spans="7:12" x14ac:dyDescent="0.15">
      <c r="G47802"/>
      <c r="H47802"/>
      <c r="I47802"/>
      <c r="J47802"/>
      <c r="K47802"/>
      <c r="L47802" s="172"/>
    </row>
    <row r="47803" spans="7:12" x14ac:dyDescent="0.15">
      <c r="G47803"/>
      <c r="H47803"/>
      <c r="I47803"/>
      <c r="J47803"/>
      <c r="K47803"/>
      <c r="L47803" s="172"/>
    </row>
    <row r="47804" spans="7:12" x14ac:dyDescent="0.15">
      <c r="G47804"/>
      <c r="H47804"/>
      <c r="I47804"/>
      <c r="J47804"/>
      <c r="K47804"/>
      <c r="L47804" s="172"/>
    </row>
    <row r="47805" spans="7:12" x14ac:dyDescent="0.15">
      <c r="G47805"/>
      <c r="H47805"/>
      <c r="I47805"/>
      <c r="J47805"/>
      <c r="K47805"/>
      <c r="L47805" s="172"/>
    </row>
    <row r="47806" spans="7:12" x14ac:dyDescent="0.15">
      <c r="G47806"/>
      <c r="H47806"/>
      <c r="I47806"/>
      <c r="J47806"/>
      <c r="K47806"/>
      <c r="L47806" s="172"/>
    </row>
    <row r="47807" spans="7:12" x14ac:dyDescent="0.15">
      <c r="G47807"/>
      <c r="H47807"/>
      <c r="I47807"/>
      <c r="J47807"/>
      <c r="K47807"/>
      <c r="L47807" s="172"/>
    </row>
    <row r="47808" spans="7:12" x14ac:dyDescent="0.15">
      <c r="G47808"/>
      <c r="H47808"/>
      <c r="I47808"/>
      <c r="J47808"/>
      <c r="K47808"/>
      <c r="L47808" s="172"/>
    </row>
    <row r="47809" spans="7:12" x14ac:dyDescent="0.15">
      <c r="G47809"/>
      <c r="H47809"/>
      <c r="I47809"/>
      <c r="J47809"/>
      <c r="K47809"/>
      <c r="L47809" s="172"/>
    </row>
    <row r="47810" spans="7:12" x14ac:dyDescent="0.15">
      <c r="G47810"/>
      <c r="H47810"/>
      <c r="I47810"/>
      <c r="J47810"/>
      <c r="K47810"/>
      <c r="L47810" s="172"/>
    </row>
    <row r="47811" spans="7:12" x14ac:dyDescent="0.15">
      <c r="G47811"/>
      <c r="H47811"/>
      <c r="I47811"/>
      <c r="J47811"/>
      <c r="K47811"/>
      <c r="L47811" s="172"/>
    </row>
    <row r="47812" spans="7:12" x14ac:dyDescent="0.15">
      <c r="G47812"/>
      <c r="H47812"/>
      <c r="I47812"/>
      <c r="J47812"/>
      <c r="K47812"/>
      <c r="L47812" s="172"/>
    </row>
    <row r="47813" spans="7:12" x14ac:dyDescent="0.15">
      <c r="G47813"/>
      <c r="H47813"/>
      <c r="I47813"/>
      <c r="J47813"/>
      <c r="K47813"/>
      <c r="L47813" s="172"/>
    </row>
    <row r="47814" spans="7:12" x14ac:dyDescent="0.15">
      <c r="G47814"/>
      <c r="H47814"/>
      <c r="I47814"/>
      <c r="J47814"/>
      <c r="K47814"/>
      <c r="L47814" s="172"/>
    </row>
    <row r="47815" spans="7:12" x14ac:dyDescent="0.15">
      <c r="G47815"/>
      <c r="H47815"/>
      <c r="I47815"/>
      <c r="J47815"/>
      <c r="K47815"/>
      <c r="L47815" s="172"/>
    </row>
    <row r="47816" spans="7:12" x14ac:dyDescent="0.15">
      <c r="G47816"/>
      <c r="H47816"/>
      <c r="I47816"/>
      <c r="J47816"/>
      <c r="K47816"/>
      <c r="L47816" s="172"/>
    </row>
    <row r="47817" spans="7:12" x14ac:dyDescent="0.15">
      <c r="G47817"/>
      <c r="H47817"/>
      <c r="I47817"/>
      <c r="J47817"/>
      <c r="K47817"/>
      <c r="L47817" s="172"/>
    </row>
    <row r="47818" spans="7:12" x14ac:dyDescent="0.15">
      <c r="G47818"/>
      <c r="H47818"/>
      <c r="I47818"/>
      <c r="J47818"/>
      <c r="K47818"/>
      <c r="L47818" s="172"/>
    </row>
    <row r="47819" spans="7:12" x14ac:dyDescent="0.15">
      <c r="G47819"/>
      <c r="H47819"/>
      <c r="I47819"/>
      <c r="J47819"/>
      <c r="K47819"/>
      <c r="L47819" s="172"/>
    </row>
    <row r="47820" spans="7:12" x14ac:dyDescent="0.15">
      <c r="G47820"/>
      <c r="H47820"/>
      <c r="I47820"/>
      <c r="J47820"/>
      <c r="K47820"/>
      <c r="L47820" s="172"/>
    </row>
    <row r="47821" spans="7:12" x14ac:dyDescent="0.15">
      <c r="G47821"/>
      <c r="H47821"/>
      <c r="I47821"/>
      <c r="J47821"/>
      <c r="K47821"/>
      <c r="L47821" s="172"/>
    </row>
    <row r="47822" spans="7:12" x14ac:dyDescent="0.15">
      <c r="G47822"/>
      <c r="H47822"/>
      <c r="I47822"/>
      <c r="J47822"/>
      <c r="K47822"/>
      <c r="L47822" s="172"/>
    </row>
    <row r="47823" spans="7:12" x14ac:dyDescent="0.15">
      <c r="G47823"/>
      <c r="H47823"/>
      <c r="I47823"/>
      <c r="J47823"/>
      <c r="K47823"/>
      <c r="L47823" s="172"/>
    </row>
    <row r="47824" spans="7:12" x14ac:dyDescent="0.15">
      <c r="G47824"/>
      <c r="H47824"/>
      <c r="I47824"/>
      <c r="J47824"/>
      <c r="K47824"/>
      <c r="L47824" s="172"/>
    </row>
    <row r="47825" spans="7:12" x14ac:dyDescent="0.15">
      <c r="G47825"/>
      <c r="H47825"/>
      <c r="I47825"/>
      <c r="J47825"/>
      <c r="K47825"/>
      <c r="L47825" s="172"/>
    </row>
    <row r="47826" spans="7:12" x14ac:dyDescent="0.15">
      <c r="G47826"/>
      <c r="H47826"/>
      <c r="I47826"/>
      <c r="J47826"/>
      <c r="K47826"/>
      <c r="L47826" s="172"/>
    </row>
    <row r="47827" spans="7:12" x14ac:dyDescent="0.15">
      <c r="G47827"/>
      <c r="H47827"/>
      <c r="I47827"/>
      <c r="J47827"/>
      <c r="K47827"/>
      <c r="L47827" s="172"/>
    </row>
    <row r="47828" spans="7:12" x14ac:dyDescent="0.15">
      <c r="G47828"/>
      <c r="H47828"/>
      <c r="I47828"/>
      <c r="J47828"/>
      <c r="K47828"/>
      <c r="L47828" s="172"/>
    </row>
    <row r="47829" spans="7:12" x14ac:dyDescent="0.15">
      <c r="G47829"/>
      <c r="H47829"/>
      <c r="I47829"/>
      <c r="J47829"/>
      <c r="K47829"/>
      <c r="L47829" s="172"/>
    </row>
    <row r="47830" spans="7:12" x14ac:dyDescent="0.15">
      <c r="G47830"/>
      <c r="H47830"/>
      <c r="I47830"/>
      <c r="J47830"/>
      <c r="K47830"/>
      <c r="L47830" s="172"/>
    </row>
    <row r="47831" spans="7:12" x14ac:dyDescent="0.15">
      <c r="G47831"/>
      <c r="H47831"/>
      <c r="I47831"/>
      <c r="J47831"/>
      <c r="K47831"/>
      <c r="L47831" s="172"/>
    </row>
    <row r="47832" spans="7:12" x14ac:dyDescent="0.15">
      <c r="G47832"/>
      <c r="H47832"/>
      <c r="I47832"/>
      <c r="J47832"/>
      <c r="K47832"/>
      <c r="L47832" s="172"/>
    </row>
    <row r="47833" spans="7:12" x14ac:dyDescent="0.15">
      <c r="G47833"/>
      <c r="H47833"/>
      <c r="I47833"/>
      <c r="J47833"/>
      <c r="K47833"/>
      <c r="L47833" s="172"/>
    </row>
    <row r="47834" spans="7:12" x14ac:dyDescent="0.15">
      <c r="G47834"/>
      <c r="H47834"/>
      <c r="I47834"/>
      <c r="J47834"/>
      <c r="K47834"/>
      <c r="L47834" s="172"/>
    </row>
    <row r="47835" spans="7:12" x14ac:dyDescent="0.15">
      <c r="G47835"/>
      <c r="H47835"/>
      <c r="I47835"/>
      <c r="J47835"/>
      <c r="K47835"/>
      <c r="L47835" s="172"/>
    </row>
    <row r="47836" spans="7:12" x14ac:dyDescent="0.15">
      <c r="G47836"/>
      <c r="H47836"/>
      <c r="I47836"/>
      <c r="J47836"/>
      <c r="K47836"/>
      <c r="L47836" s="172"/>
    </row>
    <row r="47837" spans="7:12" x14ac:dyDescent="0.15">
      <c r="G47837"/>
      <c r="H47837"/>
      <c r="I47837"/>
      <c r="J47837"/>
      <c r="K47837"/>
      <c r="L47837" s="172"/>
    </row>
    <row r="47838" spans="7:12" x14ac:dyDescent="0.15">
      <c r="G47838"/>
      <c r="H47838"/>
      <c r="I47838"/>
      <c r="J47838"/>
      <c r="K47838"/>
      <c r="L47838" s="172"/>
    </row>
    <row r="47839" spans="7:12" x14ac:dyDescent="0.15">
      <c r="G47839"/>
      <c r="H47839"/>
      <c r="I47839"/>
      <c r="J47839"/>
      <c r="K47839"/>
      <c r="L47839" s="172"/>
    </row>
    <row r="47840" spans="7:12" x14ac:dyDescent="0.15">
      <c r="G47840"/>
      <c r="H47840"/>
      <c r="I47840"/>
      <c r="J47840"/>
      <c r="K47840"/>
      <c r="L47840" s="172"/>
    </row>
    <row r="47841" spans="7:12" x14ac:dyDescent="0.15">
      <c r="G47841"/>
      <c r="H47841"/>
      <c r="I47841"/>
      <c r="J47841"/>
      <c r="K47841"/>
      <c r="L47841" s="172"/>
    </row>
    <row r="47842" spans="7:12" x14ac:dyDescent="0.15">
      <c r="G47842"/>
      <c r="H47842"/>
      <c r="I47842"/>
      <c r="J47842"/>
      <c r="K47842"/>
      <c r="L47842" s="172"/>
    </row>
    <row r="47843" spans="7:12" x14ac:dyDescent="0.15">
      <c r="G47843"/>
      <c r="H47843"/>
      <c r="I47843"/>
      <c r="J47843"/>
      <c r="K47843"/>
      <c r="L47843" s="172"/>
    </row>
    <row r="47844" spans="7:12" x14ac:dyDescent="0.15">
      <c r="G47844"/>
      <c r="H47844"/>
      <c r="I47844"/>
      <c r="J47844"/>
      <c r="K47844"/>
      <c r="L47844" s="172"/>
    </row>
    <row r="47845" spans="7:12" x14ac:dyDescent="0.15">
      <c r="G47845"/>
      <c r="H47845"/>
      <c r="I47845"/>
      <c r="J47845"/>
      <c r="K47845"/>
      <c r="L47845" s="172"/>
    </row>
    <row r="47846" spans="7:12" x14ac:dyDescent="0.15">
      <c r="G47846"/>
      <c r="H47846"/>
      <c r="I47846"/>
      <c r="J47846"/>
      <c r="K47846"/>
      <c r="L47846" s="172"/>
    </row>
    <row r="47847" spans="7:12" x14ac:dyDescent="0.15">
      <c r="G47847"/>
      <c r="H47847"/>
      <c r="I47847"/>
      <c r="J47847"/>
      <c r="K47847"/>
      <c r="L47847" s="172"/>
    </row>
    <row r="47848" spans="7:12" x14ac:dyDescent="0.15">
      <c r="G47848"/>
      <c r="H47848"/>
      <c r="I47848"/>
      <c r="J47848"/>
      <c r="K47848"/>
      <c r="L47848" s="172"/>
    </row>
    <row r="47849" spans="7:12" x14ac:dyDescent="0.15">
      <c r="G47849"/>
      <c r="H47849"/>
      <c r="I47849"/>
      <c r="J47849"/>
      <c r="K47849"/>
      <c r="L47849" s="172"/>
    </row>
    <row r="47850" spans="7:12" x14ac:dyDescent="0.15">
      <c r="G47850"/>
      <c r="H47850"/>
      <c r="I47850"/>
      <c r="J47850"/>
      <c r="K47850"/>
      <c r="L47850" s="172"/>
    </row>
    <row r="47851" spans="7:12" x14ac:dyDescent="0.15">
      <c r="G47851"/>
      <c r="H47851"/>
      <c r="I47851"/>
      <c r="J47851"/>
      <c r="K47851"/>
      <c r="L47851" s="172"/>
    </row>
    <row r="47852" spans="7:12" x14ac:dyDescent="0.15">
      <c r="G47852"/>
      <c r="H47852"/>
      <c r="I47852"/>
      <c r="J47852"/>
      <c r="K47852"/>
      <c r="L47852" s="172"/>
    </row>
    <row r="47853" spans="7:12" x14ac:dyDescent="0.15">
      <c r="G47853"/>
      <c r="H47853"/>
      <c r="I47853"/>
      <c r="J47853"/>
      <c r="K47853"/>
      <c r="L47853" s="172"/>
    </row>
    <row r="47854" spans="7:12" x14ac:dyDescent="0.15">
      <c r="G47854"/>
      <c r="H47854"/>
      <c r="I47854"/>
      <c r="J47854"/>
      <c r="K47854"/>
      <c r="L47854" s="172"/>
    </row>
    <row r="47855" spans="7:12" x14ac:dyDescent="0.15">
      <c r="G47855"/>
      <c r="H47855"/>
      <c r="I47855"/>
      <c r="J47855"/>
      <c r="K47855"/>
      <c r="L47855" s="172"/>
    </row>
    <row r="47856" spans="7:12" x14ac:dyDescent="0.15">
      <c r="G47856"/>
      <c r="H47856"/>
      <c r="I47856"/>
      <c r="J47856"/>
      <c r="K47856"/>
      <c r="L47856" s="172"/>
    </row>
    <row r="47857" spans="7:12" x14ac:dyDescent="0.15">
      <c r="G47857"/>
      <c r="H47857"/>
      <c r="I47857"/>
      <c r="J47857"/>
      <c r="K47857"/>
      <c r="L47857" s="172"/>
    </row>
    <row r="47858" spans="7:12" x14ac:dyDescent="0.15">
      <c r="G47858"/>
      <c r="H47858"/>
      <c r="I47858"/>
      <c r="J47858"/>
      <c r="K47858"/>
      <c r="L47858" s="172"/>
    </row>
    <row r="47859" spans="7:12" x14ac:dyDescent="0.15">
      <c r="G47859"/>
      <c r="H47859"/>
      <c r="I47859"/>
      <c r="J47859"/>
      <c r="K47859"/>
      <c r="L47859" s="172"/>
    </row>
    <row r="47860" spans="7:12" x14ac:dyDescent="0.15">
      <c r="G47860"/>
      <c r="H47860"/>
      <c r="I47860"/>
      <c r="J47860"/>
      <c r="K47860"/>
      <c r="L47860" s="172"/>
    </row>
    <row r="47861" spans="7:12" x14ac:dyDescent="0.15">
      <c r="G47861"/>
      <c r="H47861"/>
      <c r="I47861"/>
      <c r="J47861"/>
      <c r="K47861"/>
      <c r="L47861" s="172"/>
    </row>
    <row r="47862" spans="7:12" x14ac:dyDescent="0.15">
      <c r="G47862"/>
      <c r="H47862"/>
      <c r="I47862"/>
      <c r="J47862"/>
      <c r="K47862"/>
      <c r="L47862" s="172"/>
    </row>
    <row r="47863" spans="7:12" x14ac:dyDescent="0.15">
      <c r="G47863"/>
      <c r="H47863"/>
      <c r="I47863"/>
      <c r="J47863"/>
      <c r="K47863"/>
      <c r="L47863" s="172"/>
    </row>
    <row r="47864" spans="7:12" x14ac:dyDescent="0.15">
      <c r="G47864"/>
      <c r="H47864"/>
      <c r="I47864"/>
      <c r="J47864"/>
      <c r="K47864"/>
      <c r="L47864" s="172"/>
    </row>
    <row r="47865" spans="7:12" x14ac:dyDescent="0.15">
      <c r="G47865"/>
      <c r="H47865"/>
      <c r="I47865"/>
      <c r="J47865"/>
      <c r="K47865"/>
      <c r="L47865" s="172"/>
    </row>
    <row r="47866" spans="7:12" x14ac:dyDescent="0.15">
      <c r="G47866"/>
      <c r="H47866"/>
      <c r="I47866"/>
      <c r="J47866"/>
      <c r="K47866"/>
      <c r="L47866" s="172"/>
    </row>
    <row r="47867" spans="7:12" x14ac:dyDescent="0.15">
      <c r="G47867"/>
      <c r="H47867"/>
      <c r="I47867"/>
      <c r="J47867"/>
      <c r="K47867"/>
      <c r="L47867" s="172"/>
    </row>
    <row r="47868" spans="7:12" x14ac:dyDescent="0.15">
      <c r="G47868"/>
      <c r="H47868"/>
      <c r="I47868"/>
      <c r="J47868"/>
      <c r="K47868"/>
      <c r="L47868" s="172"/>
    </row>
    <row r="47869" spans="7:12" x14ac:dyDescent="0.15">
      <c r="G47869"/>
      <c r="H47869"/>
      <c r="I47869"/>
      <c r="J47869"/>
      <c r="K47869"/>
      <c r="L47869" s="172"/>
    </row>
    <row r="47870" spans="7:12" x14ac:dyDescent="0.15">
      <c r="G47870"/>
      <c r="H47870"/>
      <c r="I47870"/>
      <c r="J47870"/>
      <c r="K47870"/>
      <c r="L47870" s="172"/>
    </row>
    <row r="47871" spans="7:12" x14ac:dyDescent="0.15">
      <c r="G47871"/>
      <c r="H47871"/>
      <c r="I47871"/>
      <c r="J47871"/>
      <c r="K47871"/>
      <c r="L47871" s="172"/>
    </row>
    <row r="47872" spans="7:12" x14ac:dyDescent="0.15">
      <c r="G47872"/>
      <c r="H47872"/>
      <c r="I47872"/>
      <c r="J47872"/>
      <c r="K47872"/>
      <c r="L47872" s="172"/>
    </row>
    <row r="47873" spans="7:12" x14ac:dyDescent="0.15">
      <c r="G47873"/>
      <c r="H47873"/>
      <c r="I47873"/>
      <c r="J47873"/>
      <c r="K47873"/>
      <c r="L47873" s="172"/>
    </row>
    <row r="47874" spans="7:12" x14ac:dyDescent="0.15">
      <c r="G47874"/>
      <c r="H47874"/>
      <c r="I47874"/>
      <c r="J47874"/>
      <c r="K47874"/>
      <c r="L47874" s="172"/>
    </row>
    <row r="47875" spans="7:12" x14ac:dyDescent="0.15">
      <c r="G47875"/>
      <c r="H47875"/>
      <c r="I47875"/>
      <c r="J47875"/>
      <c r="K47875"/>
      <c r="L47875" s="172"/>
    </row>
    <row r="47876" spans="7:12" x14ac:dyDescent="0.15">
      <c r="G47876"/>
      <c r="H47876"/>
      <c r="I47876"/>
      <c r="J47876"/>
      <c r="K47876"/>
      <c r="L47876" s="172"/>
    </row>
    <row r="47877" spans="7:12" x14ac:dyDescent="0.15">
      <c r="G47877"/>
      <c r="H47877"/>
      <c r="I47877"/>
      <c r="J47877"/>
      <c r="K47877"/>
      <c r="L47877" s="172"/>
    </row>
    <row r="47878" spans="7:12" x14ac:dyDescent="0.15">
      <c r="G47878"/>
      <c r="H47878"/>
      <c r="I47878"/>
      <c r="J47878"/>
      <c r="K47878"/>
      <c r="L47878" s="172"/>
    </row>
    <row r="47879" spans="7:12" x14ac:dyDescent="0.15">
      <c r="G47879"/>
      <c r="H47879"/>
      <c r="I47879"/>
      <c r="J47879"/>
      <c r="K47879"/>
      <c r="L47879" s="172"/>
    </row>
    <row r="47880" spans="7:12" x14ac:dyDescent="0.15">
      <c r="G47880"/>
      <c r="H47880"/>
      <c r="I47880"/>
      <c r="J47880"/>
      <c r="K47880"/>
      <c r="L47880" s="172"/>
    </row>
    <row r="47881" spans="7:12" x14ac:dyDescent="0.15">
      <c r="G47881"/>
      <c r="H47881"/>
      <c r="I47881"/>
      <c r="J47881"/>
      <c r="K47881"/>
      <c r="L47881" s="172"/>
    </row>
    <row r="47882" spans="7:12" x14ac:dyDescent="0.15">
      <c r="G47882"/>
      <c r="H47882"/>
      <c r="I47882"/>
      <c r="J47882"/>
      <c r="K47882"/>
      <c r="L47882" s="172"/>
    </row>
    <row r="47883" spans="7:12" x14ac:dyDescent="0.15">
      <c r="G47883"/>
      <c r="H47883"/>
      <c r="I47883"/>
      <c r="J47883"/>
      <c r="K47883"/>
      <c r="L47883" s="172"/>
    </row>
    <row r="47884" spans="7:12" x14ac:dyDescent="0.15">
      <c r="G47884"/>
      <c r="H47884"/>
      <c r="I47884"/>
      <c r="J47884"/>
      <c r="K47884"/>
      <c r="L47884" s="172"/>
    </row>
    <row r="47885" spans="7:12" x14ac:dyDescent="0.15">
      <c r="G47885"/>
      <c r="H47885"/>
      <c r="I47885"/>
      <c r="J47885"/>
      <c r="K47885"/>
      <c r="L47885" s="172"/>
    </row>
    <row r="47886" spans="7:12" x14ac:dyDescent="0.15">
      <c r="G47886"/>
      <c r="H47886"/>
      <c r="I47886"/>
      <c r="J47886"/>
      <c r="K47886"/>
      <c r="L47886" s="172"/>
    </row>
    <row r="47887" spans="7:12" x14ac:dyDescent="0.15">
      <c r="G47887"/>
      <c r="H47887"/>
      <c r="I47887"/>
      <c r="J47887"/>
      <c r="K47887"/>
      <c r="L47887" s="172"/>
    </row>
    <row r="47888" spans="7:12" x14ac:dyDescent="0.15">
      <c r="G47888"/>
      <c r="H47888"/>
      <c r="I47888"/>
      <c r="J47888"/>
      <c r="K47888"/>
      <c r="L47888" s="172"/>
    </row>
    <row r="47889" spans="7:12" x14ac:dyDescent="0.15">
      <c r="G47889"/>
      <c r="H47889"/>
      <c r="I47889"/>
      <c r="J47889"/>
      <c r="K47889"/>
      <c r="L47889" s="172"/>
    </row>
    <row r="47890" spans="7:12" x14ac:dyDescent="0.15">
      <c r="G47890"/>
      <c r="H47890"/>
      <c r="I47890"/>
      <c r="J47890"/>
      <c r="K47890"/>
      <c r="L47890" s="172"/>
    </row>
    <row r="47891" spans="7:12" x14ac:dyDescent="0.15">
      <c r="G47891"/>
      <c r="H47891"/>
      <c r="I47891"/>
      <c r="J47891"/>
      <c r="K47891"/>
      <c r="L47891" s="172"/>
    </row>
    <row r="47892" spans="7:12" x14ac:dyDescent="0.15">
      <c r="G47892"/>
      <c r="H47892"/>
      <c r="I47892"/>
      <c r="J47892"/>
      <c r="K47892"/>
      <c r="L47892" s="172"/>
    </row>
    <row r="47893" spans="7:12" x14ac:dyDescent="0.15">
      <c r="G47893"/>
      <c r="H47893"/>
      <c r="I47893"/>
      <c r="J47893"/>
      <c r="K47893"/>
      <c r="L47893" s="172"/>
    </row>
    <row r="47894" spans="7:12" x14ac:dyDescent="0.15">
      <c r="G47894"/>
      <c r="H47894"/>
      <c r="I47894"/>
      <c r="J47894"/>
      <c r="K47894"/>
      <c r="L47894" s="172"/>
    </row>
    <row r="47895" spans="7:12" x14ac:dyDescent="0.15">
      <c r="G47895"/>
      <c r="H47895"/>
      <c r="I47895"/>
      <c r="J47895"/>
      <c r="K47895"/>
      <c r="L47895" s="172"/>
    </row>
    <row r="47896" spans="7:12" x14ac:dyDescent="0.15">
      <c r="G47896"/>
      <c r="H47896"/>
      <c r="I47896"/>
      <c r="J47896"/>
      <c r="K47896"/>
      <c r="L47896" s="172"/>
    </row>
    <row r="47897" spans="7:12" x14ac:dyDescent="0.15">
      <c r="G47897"/>
      <c r="H47897"/>
      <c r="I47897"/>
      <c r="J47897"/>
      <c r="K47897"/>
      <c r="L47897" s="172"/>
    </row>
    <row r="47898" spans="7:12" x14ac:dyDescent="0.15">
      <c r="G47898"/>
      <c r="H47898"/>
      <c r="I47898"/>
      <c r="J47898"/>
      <c r="K47898"/>
      <c r="L47898" s="172"/>
    </row>
    <row r="47899" spans="7:12" x14ac:dyDescent="0.15">
      <c r="G47899"/>
      <c r="H47899"/>
      <c r="I47899"/>
      <c r="J47899"/>
      <c r="K47899"/>
      <c r="L47899" s="172"/>
    </row>
    <row r="47900" spans="7:12" x14ac:dyDescent="0.15">
      <c r="G47900"/>
      <c r="H47900"/>
      <c r="I47900"/>
      <c r="J47900"/>
      <c r="K47900"/>
      <c r="L47900" s="172"/>
    </row>
    <row r="47901" spans="7:12" x14ac:dyDescent="0.15">
      <c r="G47901"/>
      <c r="H47901"/>
      <c r="I47901"/>
      <c r="J47901"/>
      <c r="K47901"/>
      <c r="L47901" s="172"/>
    </row>
    <row r="47902" spans="7:12" x14ac:dyDescent="0.15">
      <c r="G47902"/>
      <c r="H47902"/>
      <c r="I47902"/>
      <c r="J47902"/>
      <c r="K47902"/>
      <c r="L47902" s="172"/>
    </row>
    <row r="47903" spans="7:12" x14ac:dyDescent="0.15">
      <c r="G47903"/>
      <c r="H47903"/>
      <c r="I47903"/>
      <c r="J47903"/>
      <c r="K47903"/>
      <c r="L47903" s="172"/>
    </row>
    <row r="47904" spans="7:12" x14ac:dyDescent="0.15">
      <c r="G47904"/>
      <c r="H47904"/>
      <c r="I47904"/>
      <c r="J47904"/>
      <c r="K47904"/>
      <c r="L47904" s="172"/>
    </row>
    <row r="47905" spans="7:12" x14ac:dyDescent="0.15">
      <c r="G47905"/>
      <c r="H47905"/>
      <c r="I47905"/>
      <c r="J47905"/>
      <c r="K47905"/>
      <c r="L47905" s="172"/>
    </row>
    <row r="47906" spans="7:12" x14ac:dyDescent="0.15">
      <c r="G47906"/>
      <c r="H47906"/>
      <c r="I47906"/>
      <c r="J47906"/>
      <c r="K47906"/>
      <c r="L47906" s="172"/>
    </row>
    <row r="47907" spans="7:12" x14ac:dyDescent="0.15">
      <c r="G47907"/>
      <c r="H47907"/>
      <c r="I47907"/>
      <c r="J47907"/>
      <c r="K47907"/>
      <c r="L47907" s="172"/>
    </row>
    <row r="47908" spans="7:12" x14ac:dyDescent="0.15">
      <c r="G47908"/>
      <c r="H47908"/>
      <c r="I47908"/>
      <c r="J47908"/>
      <c r="K47908"/>
      <c r="L47908" s="172"/>
    </row>
    <row r="47909" spans="7:12" x14ac:dyDescent="0.15">
      <c r="G47909"/>
      <c r="H47909"/>
      <c r="I47909"/>
      <c r="J47909"/>
      <c r="K47909"/>
      <c r="L47909" s="172"/>
    </row>
    <row r="47910" spans="7:12" x14ac:dyDescent="0.15">
      <c r="G47910"/>
      <c r="H47910"/>
      <c r="I47910"/>
      <c r="J47910"/>
      <c r="K47910"/>
      <c r="L47910" s="172"/>
    </row>
    <row r="47911" spans="7:12" x14ac:dyDescent="0.15">
      <c r="G47911"/>
      <c r="H47911"/>
      <c r="I47911"/>
      <c r="J47911"/>
      <c r="K47911"/>
      <c r="L47911" s="172"/>
    </row>
    <row r="47912" spans="7:12" x14ac:dyDescent="0.15">
      <c r="G47912"/>
      <c r="H47912"/>
      <c r="I47912"/>
      <c r="J47912"/>
      <c r="K47912"/>
      <c r="L47912" s="172"/>
    </row>
    <row r="47913" spans="7:12" x14ac:dyDescent="0.15">
      <c r="G47913"/>
      <c r="H47913"/>
      <c r="I47913"/>
      <c r="J47913"/>
      <c r="K47913"/>
      <c r="L47913" s="172"/>
    </row>
    <row r="47914" spans="7:12" x14ac:dyDescent="0.15">
      <c r="G47914"/>
      <c r="H47914"/>
      <c r="I47914"/>
      <c r="J47914"/>
      <c r="K47914"/>
      <c r="L47914" s="172"/>
    </row>
    <row r="47915" spans="7:12" x14ac:dyDescent="0.15">
      <c r="G47915"/>
      <c r="H47915"/>
      <c r="I47915"/>
      <c r="J47915"/>
      <c r="K47915"/>
      <c r="L47915" s="172"/>
    </row>
    <row r="47916" spans="7:12" x14ac:dyDescent="0.15">
      <c r="G47916"/>
      <c r="H47916"/>
      <c r="I47916"/>
      <c r="J47916"/>
      <c r="K47916"/>
      <c r="L47916" s="172"/>
    </row>
    <row r="47917" spans="7:12" x14ac:dyDescent="0.15">
      <c r="G47917"/>
      <c r="H47917"/>
      <c r="I47917"/>
      <c r="J47917"/>
      <c r="K47917"/>
      <c r="L47917" s="172"/>
    </row>
    <row r="47918" spans="7:12" x14ac:dyDescent="0.15">
      <c r="G47918"/>
      <c r="H47918"/>
      <c r="I47918"/>
      <c r="J47918"/>
      <c r="K47918"/>
      <c r="L47918" s="172"/>
    </row>
    <row r="47919" spans="7:12" x14ac:dyDescent="0.15">
      <c r="G47919"/>
      <c r="H47919"/>
      <c r="I47919"/>
      <c r="J47919"/>
      <c r="K47919"/>
      <c r="L47919" s="172"/>
    </row>
    <row r="47920" spans="7:12" x14ac:dyDescent="0.15">
      <c r="G47920"/>
      <c r="H47920"/>
      <c r="I47920"/>
      <c r="J47920"/>
      <c r="K47920"/>
      <c r="L47920" s="172"/>
    </row>
    <row r="47921" spans="7:12" x14ac:dyDescent="0.15">
      <c r="G47921"/>
      <c r="H47921"/>
      <c r="I47921"/>
      <c r="J47921"/>
      <c r="K47921"/>
      <c r="L47921" s="172"/>
    </row>
    <row r="47922" spans="7:12" x14ac:dyDescent="0.15">
      <c r="G47922"/>
      <c r="H47922"/>
      <c r="I47922"/>
      <c r="J47922"/>
      <c r="K47922"/>
      <c r="L47922" s="172"/>
    </row>
    <row r="47923" spans="7:12" x14ac:dyDescent="0.15">
      <c r="G47923"/>
      <c r="H47923"/>
      <c r="I47923"/>
      <c r="J47923"/>
      <c r="K47923"/>
      <c r="L47923" s="172"/>
    </row>
    <row r="47924" spans="7:12" x14ac:dyDescent="0.15">
      <c r="G47924"/>
      <c r="H47924"/>
      <c r="I47924"/>
      <c r="J47924"/>
      <c r="K47924"/>
      <c r="L47924" s="172"/>
    </row>
    <row r="47925" spans="7:12" x14ac:dyDescent="0.15">
      <c r="G47925"/>
      <c r="H47925"/>
      <c r="I47925"/>
      <c r="J47925"/>
      <c r="K47925"/>
      <c r="L47925" s="172"/>
    </row>
    <row r="47926" spans="7:12" x14ac:dyDescent="0.15">
      <c r="G47926"/>
      <c r="H47926"/>
      <c r="I47926"/>
      <c r="J47926"/>
      <c r="K47926"/>
      <c r="L47926" s="172"/>
    </row>
    <row r="47927" spans="7:12" x14ac:dyDescent="0.15">
      <c r="G47927"/>
      <c r="H47927"/>
      <c r="I47927"/>
      <c r="J47927"/>
      <c r="K47927"/>
      <c r="L47927" s="172"/>
    </row>
    <row r="47928" spans="7:12" x14ac:dyDescent="0.15">
      <c r="G47928"/>
      <c r="H47928"/>
      <c r="I47928"/>
      <c r="J47928"/>
      <c r="K47928"/>
      <c r="L47928" s="172"/>
    </row>
    <row r="47929" spans="7:12" x14ac:dyDescent="0.15">
      <c r="G47929"/>
      <c r="H47929"/>
      <c r="I47929"/>
      <c r="J47929"/>
      <c r="K47929"/>
      <c r="L47929" s="172"/>
    </row>
    <row r="47930" spans="7:12" x14ac:dyDescent="0.15">
      <c r="G47930"/>
      <c r="H47930"/>
      <c r="I47930"/>
      <c r="J47930"/>
      <c r="K47930"/>
      <c r="L47930" s="172"/>
    </row>
    <row r="47931" spans="7:12" x14ac:dyDescent="0.15">
      <c r="G47931"/>
      <c r="H47931"/>
      <c r="I47931"/>
      <c r="J47931"/>
      <c r="K47931"/>
      <c r="L47931" s="172"/>
    </row>
    <row r="47932" spans="7:12" x14ac:dyDescent="0.15">
      <c r="G47932"/>
      <c r="H47932"/>
      <c r="I47932"/>
      <c r="J47932"/>
      <c r="K47932"/>
      <c r="L47932" s="172"/>
    </row>
    <row r="47933" spans="7:12" x14ac:dyDescent="0.15">
      <c r="G47933"/>
      <c r="H47933"/>
      <c r="I47933"/>
      <c r="J47933"/>
      <c r="K47933"/>
      <c r="L47933" s="172"/>
    </row>
    <row r="47934" spans="7:12" x14ac:dyDescent="0.15">
      <c r="G47934"/>
      <c r="H47934"/>
      <c r="I47934"/>
      <c r="J47934"/>
      <c r="K47934"/>
      <c r="L47934" s="172"/>
    </row>
    <row r="47935" spans="7:12" x14ac:dyDescent="0.15">
      <c r="G47935"/>
      <c r="H47935"/>
      <c r="I47935"/>
      <c r="J47935"/>
      <c r="K47935"/>
      <c r="L47935" s="172"/>
    </row>
    <row r="47936" spans="7:12" x14ac:dyDescent="0.15">
      <c r="G47936"/>
      <c r="H47936"/>
      <c r="I47936"/>
      <c r="J47936"/>
      <c r="K47936"/>
      <c r="L47936" s="172"/>
    </row>
    <row r="47937" spans="7:12" x14ac:dyDescent="0.15">
      <c r="G47937"/>
      <c r="H47937"/>
      <c r="I47937"/>
      <c r="J47937"/>
      <c r="K47937"/>
      <c r="L47937" s="172"/>
    </row>
    <row r="47938" spans="7:12" x14ac:dyDescent="0.15">
      <c r="G47938"/>
      <c r="H47938"/>
      <c r="I47938"/>
      <c r="J47938"/>
      <c r="K47938"/>
      <c r="L47938" s="172"/>
    </row>
    <row r="47939" spans="7:12" x14ac:dyDescent="0.15">
      <c r="G47939"/>
      <c r="H47939"/>
      <c r="I47939"/>
      <c r="J47939"/>
      <c r="K47939"/>
      <c r="L47939" s="172"/>
    </row>
    <row r="47940" spans="7:12" x14ac:dyDescent="0.15">
      <c r="G47940"/>
      <c r="H47940"/>
      <c r="I47940"/>
      <c r="J47940"/>
      <c r="K47940"/>
      <c r="L47940" s="172"/>
    </row>
    <row r="47941" spans="7:12" x14ac:dyDescent="0.15">
      <c r="G47941"/>
      <c r="H47941"/>
      <c r="I47941"/>
      <c r="J47941"/>
      <c r="K47941"/>
      <c r="L47941" s="172"/>
    </row>
    <row r="47942" spans="7:12" x14ac:dyDescent="0.15">
      <c r="G47942"/>
      <c r="H47942"/>
      <c r="I47942"/>
      <c r="J47942"/>
      <c r="K47942"/>
      <c r="L47942" s="172"/>
    </row>
    <row r="47943" spans="7:12" x14ac:dyDescent="0.15">
      <c r="G47943"/>
      <c r="H47943"/>
      <c r="I47943"/>
      <c r="J47943"/>
      <c r="K47943"/>
      <c r="L47943" s="172"/>
    </row>
    <row r="47944" spans="7:12" x14ac:dyDescent="0.15">
      <c r="G47944"/>
      <c r="H47944"/>
      <c r="I47944"/>
      <c r="J47944"/>
      <c r="K47944"/>
      <c r="L47944" s="172"/>
    </row>
    <row r="47945" spans="7:12" x14ac:dyDescent="0.15">
      <c r="G47945"/>
      <c r="H47945"/>
      <c r="I47945"/>
      <c r="J47945"/>
      <c r="K47945"/>
      <c r="L47945" s="172"/>
    </row>
    <row r="47946" spans="7:12" x14ac:dyDescent="0.15">
      <c r="G47946"/>
      <c r="H47946"/>
      <c r="I47946"/>
      <c r="J47946"/>
      <c r="K47946"/>
      <c r="L47946" s="172"/>
    </row>
    <row r="47947" spans="7:12" x14ac:dyDescent="0.15">
      <c r="G47947"/>
      <c r="H47947"/>
      <c r="I47947"/>
      <c r="J47947"/>
      <c r="K47947"/>
      <c r="L47947" s="172"/>
    </row>
    <row r="47948" spans="7:12" x14ac:dyDescent="0.15">
      <c r="G47948"/>
      <c r="H47948"/>
      <c r="I47948"/>
      <c r="J47948"/>
      <c r="K47948"/>
      <c r="L47948" s="172"/>
    </row>
    <row r="47949" spans="7:12" x14ac:dyDescent="0.15">
      <c r="G47949"/>
      <c r="H47949"/>
      <c r="I47949"/>
      <c r="J47949"/>
      <c r="K47949"/>
      <c r="L47949" s="172"/>
    </row>
    <row r="47950" spans="7:12" x14ac:dyDescent="0.15">
      <c r="G47950"/>
      <c r="H47950"/>
      <c r="I47950"/>
      <c r="J47950"/>
      <c r="K47950"/>
      <c r="L47950" s="172"/>
    </row>
    <row r="47951" spans="7:12" x14ac:dyDescent="0.15">
      <c r="G47951"/>
      <c r="H47951"/>
      <c r="I47951"/>
      <c r="J47951"/>
      <c r="K47951"/>
      <c r="L47951" s="172"/>
    </row>
    <row r="47952" spans="7:12" x14ac:dyDescent="0.15">
      <c r="G47952"/>
      <c r="H47952"/>
      <c r="I47952"/>
      <c r="J47952"/>
      <c r="K47952"/>
      <c r="L47952" s="172"/>
    </row>
    <row r="47953" spans="7:12" x14ac:dyDescent="0.15">
      <c r="G47953"/>
      <c r="H47953"/>
      <c r="I47953"/>
      <c r="J47953"/>
      <c r="K47953"/>
      <c r="L47953" s="172"/>
    </row>
    <row r="47954" spans="7:12" x14ac:dyDescent="0.15">
      <c r="G47954"/>
      <c r="H47954"/>
      <c r="I47954"/>
      <c r="J47954"/>
      <c r="K47954"/>
      <c r="L47954" s="172"/>
    </row>
    <row r="47955" spans="7:12" x14ac:dyDescent="0.15">
      <c r="G47955"/>
      <c r="H47955"/>
      <c r="I47955"/>
      <c r="J47955"/>
      <c r="K47955"/>
      <c r="L47955" s="172"/>
    </row>
    <row r="47956" spans="7:12" x14ac:dyDescent="0.15">
      <c r="G47956"/>
      <c r="H47956"/>
      <c r="I47956"/>
      <c r="J47956"/>
      <c r="K47956"/>
      <c r="L47956" s="172"/>
    </row>
    <row r="47957" spans="7:12" x14ac:dyDescent="0.15">
      <c r="G47957"/>
      <c r="H47957"/>
      <c r="I47957"/>
      <c r="J47957"/>
      <c r="K47957"/>
      <c r="L47957" s="172"/>
    </row>
    <row r="47958" spans="7:12" x14ac:dyDescent="0.15">
      <c r="G47958"/>
      <c r="H47958"/>
      <c r="I47958"/>
      <c r="J47958"/>
      <c r="K47958"/>
      <c r="L47958" s="172"/>
    </row>
    <row r="47959" spans="7:12" x14ac:dyDescent="0.15">
      <c r="G47959"/>
      <c r="H47959"/>
      <c r="I47959"/>
      <c r="J47959"/>
      <c r="K47959"/>
      <c r="L47959" s="172"/>
    </row>
    <row r="47960" spans="7:12" x14ac:dyDescent="0.15">
      <c r="G47960"/>
      <c r="H47960"/>
      <c r="I47960"/>
      <c r="J47960"/>
      <c r="K47960"/>
      <c r="L47960" s="172"/>
    </row>
    <row r="47961" spans="7:12" x14ac:dyDescent="0.15">
      <c r="G47961"/>
      <c r="H47961"/>
      <c r="I47961"/>
      <c r="J47961"/>
      <c r="K47961"/>
      <c r="L47961" s="172"/>
    </row>
    <row r="47962" spans="7:12" x14ac:dyDescent="0.15">
      <c r="G47962"/>
      <c r="H47962"/>
      <c r="I47962"/>
      <c r="J47962"/>
      <c r="K47962"/>
      <c r="L47962" s="172"/>
    </row>
    <row r="47963" spans="7:12" x14ac:dyDescent="0.15">
      <c r="G47963"/>
      <c r="H47963"/>
      <c r="I47963"/>
      <c r="J47963"/>
      <c r="K47963"/>
      <c r="L47963" s="172"/>
    </row>
    <row r="47964" spans="7:12" x14ac:dyDescent="0.15">
      <c r="G47964"/>
      <c r="H47964"/>
      <c r="I47964"/>
      <c r="J47964"/>
      <c r="K47964"/>
      <c r="L47964" s="172"/>
    </row>
    <row r="47965" spans="7:12" x14ac:dyDescent="0.15">
      <c r="G47965"/>
      <c r="H47965"/>
      <c r="I47965"/>
      <c r="J47965"/>
      <c r="K47965"/>
      <c r="L47965" s="172"/>
    </row>
    <row r="47966" spans="7:12" x14ac:dyDescent="0.15">
      <c r="G47966"/>
      <c r="H47966"/>
      <c r="I47966"/>
      <c r="J47966"/>
      <c r="K47966"/>
      <c r="L47966" s="172"/>
    </row>
    <row r="47967" spans="7:12" x14ac:dyDescent="0.15">
      <c r="G47967"/>
      <c r="H47967"/>
      <c r="I47967"/>
      <c r="J47967"/>
      <c r="K47967"/>
      <c r="L47967" s="172"/>
    </row>
    <row r="47968" spans="7:12" x14ac:dyDescent="0.15">
      <c r="G47968"/>
      <c r="H47968"/>
      <c r="I47968"/>
      <c r="J47968"/>
      <c r="K47968"/>
      <c r="L47968" s="172"/>
    </row>
    <row r="47969" spans="7:12" x14ac:dyDescent="0.15">
      <c r="G47969"/>
      <c r="H47969"/>
      <c r="I47969"/>
      <c r="J47969"/>
      <c r="K47969"/>
      <c r="L47969" s="172"/>
    </row>
    <row r="47970" spans="7:12" x14ac:dyDescent="0.15">
      <c r="G47970"/>
      <c r="H47970"/>
      <c r="I47970"/>
      <c r="J47970"/>
      <c r="K47970"/>
      <c r="L47970" s="172"/>
    </row>
    <row r="47971" spans="7:12" x14ac:dyDescent="0.15">
      <c r="G47971"/>
      <c r="H47971"/>
      <c r="I47971"/>
      <c r="J47971"/>
      <c r="K47971"/>
      <c r="L47971" s="172"/>
    </row>
    <row r="47972" spans="7:12" x14ac:dyDescent="0.15">
      <c r="G47972"/>
      <c r="H47972"/>
      <c r="I47972"/>
      <c r="J47972"/>
      <c r="K47972"/>
      <c r="L47972" s="172"/>
    </row>
    <row r="47973" spans="7:12" x14ac:dyDescent="0.15">
      <c r="G47973"/>
      <c r="H47973"/>
      <c r="I47973"/>
      <c r="J47973"/>
      <c r="K47973"/>
      <c r="L47973" s="172"/>
    </row>
    <row r="47974" spans="7:12" x14ac:dyDescent="0.15">
      <c r="G47974"/>
      <c r="H47974"/>
      <c r="I47974"/>
      <c r="J47974"/>
      <c r="K47974"/>
      <c r="L47974" s="172"/>
    </row>
    <row r="47975" spans="7:12" x14ac:dyDescent="0.15">
      <c r="G47975"/>
      <c r="H47975"/>
      <c r="I47975"/>
      <c r="J47975"/>
      <c r="K47975"/>
      <c r="L47975" s="172"/>
    </row>
    <row r="47976" spans="7:12" x14ac:dyDescent="0.15">
      <c r="G47976"/>
      <c r="H47976"/>
      <c r="I47976"/>
      <c r="J47976"/>
      <c r="K47976"/>
      <c r="L47976" s="172"/>
    </row>
    <row r="47977" spans="7:12" x14ac:dyDescent="0.15">
      <c r="G47977"/>
      <c r="H47977"/>
      <c r="I47977"/>
      <c r="J47977"/>
      <c r="K47977"/>
      <c r="L47977" s="172"/>
    </row>
    <row r="47978" spans="7:12" x14ac:dyDescent="0.15">
      <c r="G47978"/>
      <c r="H47978"/>
      <c r="I47978"/>
      <c r="J47978"/>
      <c r="K47978"/>
      <c r="L47978" s="172"/>
    </row>
    <row r="47979" spans="7:12" x14ac:dyDescent="0.15">
      <c r="G47979"/>
      <c r="H47979"/>
      <c r="I47979"/>
      <c r="J47979"/>
      <c r="K47979"/>
      <c r="L47979" s="172"/>
    </row>
    <row r="47980" spans="7:12" x14ac:dyDescent="0.15">
      <c r="G47980"/>
      <c r="H47980"/>
      <c r="I47980"/>
      <c r="J47980"/>
      <c r="K47980"/>
      <c r="L47980" s="172"/>
    </row>
    <row r="47981" spans="7:12" x14ac:dyDescent="0.15">
      <c r="G47981"/>
      <c r="H47981"/>
      <c r="I47981"/>
      <c r="J47981"/>
      <c r="K47981"/>
      <c r="L47981" s="172"/>
    </row>
    <row r="47982" spans="7:12" x14ac:dyDescent="0.15">
      <c r="G47982"/>
      <c r="H47982"/>
      <c r="I47982"/>
      <c r="J47982"/>
      <c r="K47982"/>
      <c r="L47982" s="172"/>
    </row>
    <row r="47983" spans="7:12" x14ac:dyDescent="0.15">
      <c r="G47983"/>
      <c r="H47983"/>
      <c r="I47983"/>
      <c r="J47983"/>
      <c r="K47983"/>
      <c r="L47983" s="172"/>
    </row>
    <row r="47984" spans="7:12" x14ac:dyDescent="0.15">
      <c r="G47984"/>
      <c r="H47984"/>
      <c r="I47984"/>
      <c r="J47984"/>
      <c r="K47984"/>
      <c r="L47984" s="172"/>
    </row>
    <row r="47985" spans="7:12" x14ac:dyDescent="0.15">
      <c r="G47985"/>
      <c r="H47985"/>
      <c r="I47985"/>
      <c r="J47985"/>
      <c r="K47985"/>
      <c r="L47985" s="172"/>
    </row>
    <row r="47986" spans="7:12" x14ac:dyDescent="0.15">
      <c r="G47986"/>
      <c r="H47986"/>
      <c r="I47986"/>
      <c r="J47986"/>
      <c r="K47986"/>
      <c r="L47986" s="172"/>
    </row>
    <row r="47987" spans="7:12" x14ac:dyDescent="0.15">
      <c r="G47987"/>
      <c r="H47987"/>
      <c r="I47987"/>
      <c r="J47987"/>
      <c r="K47987"/>
      <c r="L47987" s="172"/>
    </row>
    <row r="47988" spans="7:12" x14ac:dyDescent="0.15">
      <c r="G47988"/>
      <c r="H47988"/>
      <c r="I47988"/>
      <c r="J47988"/>
      <c r="K47988"/>
      <c r="L47988" s="172"/>
    </row>
    <row r="47989" spans="7:12" x14ac:dyDescent="0.15">
      <c r="G47989"/>
      <c r="H47989"/>
      <c r="I47989"/>
      <c r="J47989"/>
      <c r="K47989"/>
      <c r="L47989" s="172"/>
    </row>
    <row r="47990" spans="7:12" x14ac:dyDescent="0.15">
      <c r="G47990"/>
      <c r="H47990"/>
      <c r="I47990"/>
      <c r="J47990"/>
      <c r="K47990"/>
      <c r="L47990" s="172"/>
    </row>
    <row r="47991" spans="7:12" x14ac:dyDescent="0.15">
      <c r="G47991"/>
      <c r="H47991"/>
      <c r="I47991"/>
      <c r="J47991"/>
      <c r="K47991"/>
      <c r="L47991" s="172"/>
    </row>
    <row r="47992" spans="7:12" x14ac:dyDescent="0.15">
      <c r="G47992"/>
      <c r="H47992"/>
      <c r="I47992"/>
      <c r="J47992"/>
      <c r="K47992"/>
      <c r="L47992" s="172"/>
    </row>
    <row r="47993" spans="7:12" x14ac:dyDescent="0.15">
      <c r="G47993"/>
      <c r="H47993"/>
      <c r="I47993"/>
      <c r="J47993"/>
      <c r="K47993"/>
      <c r="L47993" s="172"/>
    </row>
    <row r="47994" spans="7:12" x14ac:dyDescent="0.15">
      <c r="G47994"/>
      <c r="H47994"/>
      <c r="I47994"/>
      <c r="J47994"/>
      <c r="K47994"/>
      <c r="L47994" s="172"/>
    </row>
    <row r="47995" spans="7:12" x14ac:dyDescent="0.15">
      <c r="G47995"/>
      <c r="H47995"/>
      <c r="I47995"/>
      <c r="J47995"/>
      <c r="K47995"/>
      <c r="L47995" s="172"/>
    </row>
    <row r="47996" spans="7:12" x14ac:dyDescent="0.15">
      <c r="G47996"/>
      <c r="H47996"/>
      <c r="I47996"/>
      <c r="J47996"/>
      <c r="K47996"/>
      <c r="L47996" s="172"/>
    </row>
    <row r="47997" spans="7:12" x14ac:dyDescent="0.15">
      <c r="G47997"/>
      <c r="H47997"/>
      <c r="I47997"/>
      <c r="J47997"/>
      <c r="K47997"/>
      <c r="L47997" s="172"/>
    </row>
    <row r="47998" spans="7:12" x14ac:dyDescent="0.15">
      <c r="G47998"/>
      <c r="H47998"/>
      <c r="I47998"/>
      <c r="J47998"/>
      <c r="K47998"/>
      <c r="L47998" s="172"/>
    </row>
    <row r="47999" spans="7:12" x14ac:dyDescent="0.15">
      <c r="G47999"/>
      <c r="H47999"/>
      <c r="I47999"/>
      <c r="J47999"/>
      <c r="K47999"/>
      <c r="L47999" s="172"/>
    </row>
    <row r="48000" spans="7:12" x14ac:dyDescent="0.15">
      <c r="G48000"/>
      <c r="H48000"/>
      <c r="I48000"/>
      <c r="J48000"/>
      <c r="K48000"/>
      <c r="L48000" s="172"/>
    </row>
    <row r="48001" spans="7:12" x14ac:dyDescent="0.15">
      <c r="G48001"/>
      <c r="H48001"/>
      <c r="I48001"/>
      <c r="J48001"/>
      <c r="K48001"/>
      <c r="L48001" s="172"/>
    </row>
    <row r="48002" spans="7:12" x14ac:dyDescent="0.15">
      <c r="G48002"/>
      <c r="H48002"/>
      <c r="I48002"/>
      <c r="J48002"/>
      <c r="K48002"/>
      <c r="L48002" s="172"/>
    </row>
    <row r="48003" spans="7:12" x14ac:dyDescent="0.15">
      <c r="G48003"/>
      <c r="H48003"/>
      <c r="I48003"/>
      <c r="J48003"/>
      <c r="K48003"/>
      <c r="L48003" s="172"/>
    </row>
    <row r="48004" spans="7:12" x14ac:dyDescent="0.15">
      <c r="G48004"/>
      <c r="H48004"/>
      <c r="I48004"/>
      <c r="J48004"/>
      <c r="K48004"/>
      <c r="L48004" s="172"/>
    </row>
    <row r="48005" spans="7:12" x14ac:dyDescent="0.15">
      <c r="G48005"/>
      <c r="H48005"/>
      <c r="I48005"/>
      <c r="J48005"/>
      <c r="K48005"/>
      <c r="L48005" s="172"/>
    </row>
    <row r="48006" spans="7:12" x14ac:dyDescent="0.15">
      <c r="G48006"/>
      <c r="H48006"/>
      <c r="I48006"/>
      <c r="J48006"/>
      <c r="K48006"/>
      <c r="L48006" s="172"/>
    </row>
    <row r="48007" spans="7:12" x14ac:dyDescent="0.15">
      <c r="G48007"/>
      <c r="H48007"/>
      <c r="I48007"/>
      <c r="J48007"/>
      <c r="K48007"/>
      <c r="L48007" s="172"/>
    </row>
    <row r="48008" spans="7:12" x14ac:dyDescent="0.15">
      <c r="G48008"/>
      <c r="H48008"/>
      <c r="I48008"/>
      <c r="J48008"/>
      <c r="K48008"/>
      <c r="L48008" s="172"/>
    </row>
    <row r="48009" spans="7:12" x14ac:dyDescent="0.15">
      <c r="G48009"/>
      <c r="H48009"/>
      <c r="I48009"/>
      <c r="J48009"/>
      <c r="K48009"/>
      <c r="L48009" s="172"/>
    </row>
    <row r="48010" spans="7:12" x14ac:dyDescent="0.15">
      <c r="G48010"/>
      <c r="H48010"/>
      <c r="I48010"/>
      <c r="J48010"/>
      <c r="K48010"/>
      <c r="L48010" s="172"/>
    </row>
    <row r="48011" spans="7:12" x14ac:dyDescent="0.15">
      <c r="G48011"/>
      <c r="H48011"/>
      <c r="I48011"/>
      <c r="J48011"/>
      <c r="K48011"/>
      <c r="L48011" s="172"/>
    </row>
    <row r="48012" spans="7:12" x14ac:dyDescent="0.15">
      <c r="G48012"/>
      <c r="H48012"/>
      <c r="I48012"/>
      <c r="J48012"/>
      <c r="K48012"/>
      <c r="L48012" s="172"/>
    </row>
    <row r="48013" spans="7:12" x14ac:dyDescent="0.15">
      <c r="G48013"/>
      <c r="H48013"/>
      <c r="I48013"/>
      <c r="J48013"/>
      <c r="K48013"/>
      <c r="L48013" s="172"/>
    </row>
    <row r="48014" spans="7:12" x14ac:dyDescent="0.15">
      <c r="G48014"/>
      <c r="H48014"/>
      <c r="I48014"/>
      <c r="J48014"/>
      <c r="K48014"/>
      <c r="L48014" s="172"/>
    </row>
    <row r="48015" spans="7:12" x14ac:dyDescent="0.15">
      <c r="G48015"/>
      <c r="H48015"/>
      <c r="I48015"/>
      <c r="J48015"/>
      <c r="K48015"/>
      <c r="L48015" s="172"/>
    </row>
    <row r="48016" spans="7:12" x14ac:dyDescent="0.15">
      <c r="G48016"/>
      <c r="H48016"/>
      <c r="I48016"/>
      <c r="J48016"/>
      <c r="K48016"/>
      <c r="L48016" s="172"/>
    </row>
    <row r="48017" spans="7:12" x14ac:dyDescent="0.15">
      <c r="G48017"/>
      <c r="H48017"/>
      <c r="I48017"/>
      <c r="J48017"/>
      <c r="K48017"/>
      <c r="L48017" s="172"/>
    </row>
    <row r="48018" spans="7:12" x14ac:dyDescent="0.15">
      <c r="G48018"/>
      <c r="H48018"/>
      <c r="I48018"/>
      <c r="J48018"/>
      <c r="K48018"/>
      <c r="L48018" s="172"/>
    </row>
    <row r="48019" spans="7:12" x14ac:dyDescent="0.15">
      <c r="G48019"/>
      <c r="H48019"/>
      <c r="I48019"/>
      <c r="J48019"/>
      <c r="K48019"/>
      <c r="L48019" s="172"/>
    </row>
    <row r="48020" spans="7:12" x14ac:dyDescent="0.15">
      <c r="G48020"/>
      <c r="H48020"/>
      <c r="I48020"/>
      <c r="J48020"/>
      <c r="K48020"/>
      <c r="L48020" s="172"/>
    </row>
    <row r="48021" spans="7:12" x14ac:dyDescent="0.15">
      <c r="G48021"/>
      <c r="H48021"/>
      <c r="I48021"/>
      <c r="J48021"/>
      <c r="K48021"/>
      <c r="L48021" s="172"/>
    </row>
    <row r="48022" spans="7:12" x14ac:dyDescent="0.15">
      <c r="G48022"/>
      <c r="H48022"/>
      <c r="I48022"/>
      <c r="J48022"/>
      <c r="K48022"/>
      <c r="L48022" s="172"/>
    </row>
    <row r="48023" spans="7:12" x14ac:dyDescent="0.15">
      <c r="G48023"/>
      <c r="H48023"/>
      <c r="I48023"/>
      <c r="J48023"/>
      <c r="K48023"/>
      <c r="L48023" s="172"/>
    </row>
    <row r="48024" spans="7:12" x14ac:dyDescent="0.15">
      <c r="G48024"/>
      <c r="H48024"/>
      <c r="I48024"/>
      <c r="J48024"/>
      <c r="K48024"/>
      <c r="L48024" s="172"/>
    </row>
    <row r="48025" spans="7:12" x14ac:dyDescent="0.15">
      <c r="G48025"/>
      <c r="H48025"/>
      <c r="I48025"/>
      <c r="J48025"/>
      <c r="K48025"/>
      <c r="L48025" s="172"/>
    </row>
    <row r="48026" spans="7:12" x14ac:dyDescent="0.15">
      <c r="G48026"/>
      <c r="H48026"/>
      <c r="I48026"/>
      <c r="J48026"/>
      <c r="K48026"/>
      <c r="L48026" s="172"/>
    </row>
    <row r="48027" spans="7:12" x14ac:dyDescent="0.15">
      <c r="G48027"/>
      <c r="H48027"/>
      <c r="I48027"/>
      <c r="J48027"/>
      <c r="K48027"/>
      <c r="L48027" s="172"/>
    </row>
    <row r="48028" spans="7:12" x14ac:dyDescent="0.15">
      <c r="G48028"/>
      <c r="H48028"/>
      <c r="I48028"/>
      <c r="J48028"/>
      <c r="K48028"/>
      <c r="L48028" s="172"/>
    </row>
    <row r="48029" spans="7:12" x14ac:dyDescent="0.15">
      <c r="G48029"/>
      <c r="H48029"/>
      <c r="I48029"/>
      <c r="J48029"/>
      <c r="K48029"/>
      <c r="L48029" s="172"/>
    </row>
    <row r="48030" spans="7:12" x14ac:dyDescent="0.15">
      <c r="G48030"/>
      <c r="H48030"/>
      <c r="I48030"/>
      <c r="J48030"/>
      <c r="K48030"/>
      <c r="L48030" s="172"/>
    </row>
    <row r="48031" spans="7:12" x14ac:dyDescent="0.15">
      <c r="G48031"/>
      <c r="H48031"/>
      <c r="I48031"/>
      <c r="J48031"/>
      <c r="K48031"/>
      <c r="L48031" s="172"/>
    </row>
    <row r="48032" spans="7:12" x14ac:dyDescent="0.15">
      <c r="G48032"/>
      <c r="H48032"/>
      <c r="I48032"/>
      <c r="J48032"/>
      <c r="K48032"/>
      <c r="L48032" s="172"/>
    </row>
    <row r="48033" spans="7:12" x14ac:dyDescent="0.15">
      <c r="G48033"/>
      <c r="H48033"/>
      <c r="I48033"/>
      <c r="J48033"/>
      <c r="K48033"/>
      <c r="L48033" s="172"/>
    </row>
    <row r="48034" spans="7:12" x14ac:dyDescent="0.15">
      <c r="G48034"/>
      <c r="H48034"/>
      <c r="I48034"/>
      <c r="J48034"/>
      <c r="K48034"/>
      <c r="L48034" s="172"/>
    </row>
    <row r="48035" spans="7:12" x14ac:dyDescent="0.15">
      <c r="G48035"/>
      <c r="H48035"/>
      <c r="I48035"/>
      <c r="J48035"/>
      <c r="K48035"/>
      <c r="L48035" s="172"/>
    </row>
    <row r="48036" spans="7:12" x14ac:dyDescent="0.15">
      <c r="G48036"/>
      <c r="H48036"/>
      <c r="I48036"/>
      <c r="J48036"/>
      <c r="K48036"/>
      <c r="L48036" s="172"/>
    </row>
    <row r="48037" spans="7:12" x14ac:dyDescent="0.15">
      <c r="G48037"/>
      <c r="H48037"/>
      <c r="I48037"/>
      <c r="J48037"/>
      <c r="K48037"/>
      <c r="L48037" s="172"/>
    </row>
    <row r="48038" spans="7:12" x14ac:dyDescent="0.15">
      <c r="G48038"/>
      <c r="H48038"/>
      <c r="I48038"/>
      <c r="J48038"/>
      <c r="K48038"/>
      <c r="L48038" s="172"/>
    </row>
    <row r="48039" spans="7:12" x14ac:dyDescent="0.15">
      <c r="G48039"/>
      <c r="H48039"/>
      <c r="I48039"/>
      <c r="J48039"/>
      <c r="K48039"/>
      <c r="L48039" s="172"/>
    </row>
    <row r="48040" spans="7:12" x14ac:dyDescent="0.15">
      <c r="G48040"/>
      <c r="H48040"/>
      <c r="I48040"/>
      <c r="J48040"/>
      <c r="K48040"/>
      <c r="L48040" s="172"/>
    </row>
    <row r="48041" spans="7:12" x14ac:dyDescent="0.15">
      <c r="G48041"/>
      <c r="H48041"/>
      <c r="I48041"/>
      <c r="J48041"/>
      <c r="K48041"/>
      <c r="L48041" s="172"/>
    </row>
    <row r="48042" spans="7:12" x14ac:dyDescent="0.15">
      <c r="G48042"/>
      <c r="H48042"/>
      <c r="I48042"/>
      <c r="J48042"/>
      <c r="K48042"/>
      <c r="L48042" s="172"/>
    </row>
    <row r="48043" spans="7:12" x14ac:dyDescent="0.15">
      <c r="G48043"/>
      <c r="H48043"/>
      <c r="I48043"/>
      <c r="J48043"/>
      <c r="K48043"/>
      <c r="L48043" s="172"/>
    </row>
    <row r="48044" spans="7:12" x14ac:dyDescent="0.15">
      <c r="G48044"/>
      <c r="H48044"/>
      <c r="I48044"/>
      <c r="J48044"/>
      <c r="K48044"/>
      <c r="L48044" s="172"/>
    </row>
    <row r="48045" spans="7:12" x14ac:dyDescent="0.15">
      <c r="G48045"/>
      <c r="H48045"/>
      <c r="I48045"/>
      <c r="J48045"/>
      <c r="K48045"/>
      <c r="L48045" s="172"/>
    </row>
    <row r="48046" spans="7:12" x14ac:dyDescent="0.15">
      <c r="G48046"/>
      <c r="H48046"/>
      <c r="I48046"/>
      <c r="J48046"/>
      <c r="K48046"/>
      <c r="L48046" s="172"/>
    </row>
    <row r="48047" spans="7:12" x14ac:dyDescent="0.15">
      <c r="G48047"/>
      <c r="H48047"/>
      <c r="I48047"/>
      <c r="J48047"/>
      <c r="K48047"/>
      <c r="L48047" s="172"/>
    </row>
    <row r="48048" spans="7:12" x14ac:dyDescent="0.15">
      <c r="G48048"/>
      <c r="H48048"/>
      <c r="I48048"/>
      <c r="J48048"/>
      <c r="K48048"/>
      <c r="L48048" s="172"/>
    </row>
    <row r="48049" spans="7:12" x14ac:dyDescent="0.15">
      <c r="G48049"/>
      <c r="H48049"/>
      <c r="I48049"/>
      <c r="J48049"/>
      <c r="K48049"/>
      <c r="L48049" s="172"/>
    </row>
    <row r="48050" spans="7:12" x14ac:dyDescent="0.15">
      <c r="G48050"/>
      <c r="H48050"/>
      <c r="I48050"/>
      <c r="J48050"/>
      <c r="K48050"/>
      <c r="L48050" s="172"/>
    </row>
    <row r="48051" spans="7:12" x14ac:dyDescent="0.15">
      <c r="G48051"/>
      <c r="H48051"/>
      <c r="I48051"/>
      <c r="J48051"/>
      <c r="K48051"/>
      <c r="L48051" s="172"/>
    </row>
    <row r="48052" spans="7:12" x14ac:dyDescent="0.15">
      <c r="G48052"/>
      <c r="H48052"/>
      <c r="I48052"/>
      <c r="J48052"/>
      <c r="K48052"/>
      <c r="L48052" s="172"/>
    </row>
    <row r="48053" spans="7:12" x14ac:dyDescent="0.15">
      <c r="G48053"/>
      <c r="H48053"/>
      <c r="I48053"/>
      <c r="J48053"/>
      <c r="K48053"/>
      <c r="L48053" s="172"/>
    </row>
    <row r="48054" spans="7:12" x14ac:dyDescent="0.15">
      <c r="G48054"/>
      <c r="H48054"/>
      <c r="I48054"/>
      <c r="J48054"/>
      <c r="K48054"/>
      <c r="L48054" s="172"/>
    </row>
    <row r="48055" spans="7:12" x14ac:dyDescent="0.15">
      <c r="G48055"/>
      <c r="H48055"/>
      <c r="I48055"/>
      <c r="J48055"/>
      <c r="K48055"/>
      <c r="L48055" s="172"/>
    </row>
    <row r="48056" spans="7:12" x14ac:dyDescent="0.15">
      <c r="G48056"/>
      <c r="H48056"/>
      <c r="I48056"/>
      <c r="J48056"/>
      <c r="K48056"/>
      <c r="L48056" s="172"/>
    </row>
    <row r="48057" spans="7:12" x14ac:dyDescent="0.15">
      <c r="G48057"/>
      <c r="H48057"/>
      <c r="I48057"/>
      <c r="J48057"/>
      <c r="K48057"/>
      <c r="L48057" s="172"/>
    </row>
    <row r="48058" spans="7:12" x14ac:dyDescent="0.15">
      <c r="G48058"/>
      <c r="H48058"/>
      <c r="I48058"/>
      <c r="J48058"/>
      <c r="K48058"/>
      <c r="L48058" s="172"/>
    </row>
    <row r="48059" spans="7:12" x14ac:dyDescent="0.15">
      <c r="G48059"/>
      <c r="H48059"/>
      <c r="I48059"/>
      <c r="J48059"/>
      <c r="K48059"/>
      <c r="L48059" s="172"/>
    </row>
    <row r="48060" spans="7:12" x14ac:dyDescent="0.15">
      <c r="G48060"/>
      <c r="H48060"/>
      <c r="I48060"/>
      <c r="J48060"/>
      <c r="K48060"/>
      <c r="L48060" s="172"/>
    </row>
    <row r="48061" spans="7:12" x14ac:dyDescent="0.15">
      <c r="G48061"/>
      <c r="H48061"/>
      <c r="I48061"/>
      <c r="J48061"/>
      <c r="K48061"/>
      <c r="L48061" s="172"/>
    </row>
    <row r="48062" spans="7:12" x14ac:dyDescent="0.15">
      <c r="G48062"/>
      <c r="H48062"/>
      <c r="I48062"/>
      <c r="J48062"/>
      <c r="K48062"/>
      <c r="L48062" s="172"/>
    </row>
    <row r="48063" spans="7:12" x14ac:dyDescent="0.15">
      <c r="G48063"/>
      <c r="H48063"/>
      <c r="I48063"/>
      <c r="J48063"/>
      <c r="K48063"/>
      <c r="L48063" s="172"/>
    </row>
    <row r="48064" spans="7:12" x14ac:dyDescent="0.15">
      <c r="G48064"/>
      <c r="H48064"/>
      <c r="I48064"/>
      <c r="J48064"/>
      <c r="K48064"/>
      <c r="L48064" s="172"/>
    </row>
    <row r="48065" spans="7:12" x14ac:dyDescent="0.15">
      <c r="G48065"/>
      <c r="H48065"/>
      <c r="I48065"/>
      <c r="J48065"/>
      <c r="K48065"/>
      <c r="L48065" s="172"/>
    </row>
    <row r="48066" spans="7:12" x14ac:dyDescent="0.15">
      <c r="G48066"/>
      <c r="H48066"/>
      <c r="I48066"/>
      <c r="J48066"/>
      <c r="K48066"/>
      <c r="L48066" s="172"/>
    </row>
    <row r="48067" spans="7:12" x14ac:dyDescent="0.15">
      <c r="G48067"/>
      <c r="H48067"/>
      <c r="I48067"/>
      <c r="J48067"/>
      <c r="K48067"/>
      <c r="L48067" s="172"/>
    </row>
    <row r="48068" spans="7:12" x14ac:dyDescent="0.15">
      <c r="G48068"/>
      <c r="H48068"/>
      <c r="I48068"/>
      <c r="J48068"/>
      <c r="K48068"/>
      <c r="L48068" s="172"/>
    </row>
    <row r="48069" spans="7:12" x14ac:dyDescent="0.15">
      <c r="G48069"/>
      <c r="H48069"/>
      <c r="I48069"/>
      <c r="J48069"/>
      <c r="K48069"/>
      <c r="L48069" s="172"/>
    </row>
    <row r="48070" spans="7:12" x14ac:dyDescent="0.15">
      <c r="G48070"/>
      <c r="H48070"/>
      <c r="I48070"/>
      <c r="J48070"/>
      <c r="K48070"/>
      <c r="L48070" s="172"/>
    </row>
    <row r="48071" spans="7:12" x14ac:dyDescent="0.15">
      <c r="G48071"/>
      <c r="H48071"/>
      <c r="I48071"/>
      <c r="J48071"/>
      <c r="K48071"/>
      <c r="L48071" s="172"/>
    </row>
    <row r="48072" spans="7:12" x14ac:dyDescent="0.15">
      <c r="G48072"/>
      <c r="H48072"/>
      <c r="I48072"/>
      <c r="J48072"/>
      <c r="K48072"/>
      <c r="L48072" s="172"/>
    </row>
    <row r="48073" spans="7:12" x14ac:dyDescent="0.15">
      <c r="G48073"/>
      <c r="H48073"/>
      <c r="I48073"/>
      <c r="J48073"/>
      <c r="K48073"/>
      <c r="L48073" s="172"/>
    </row>
    <row r="48074" spans="7:12" x14ac:dyDescent="0.15">
      <c r="G48074"/>
      <c r="H48074"/>
      <c r="I48074"/>
      <c r="J48074"/>
      <c r="K48074"/>
      <c r="L48074" s="172"/>
    </row>
    <row r="48075" spans="7:12" x14ac:dyDescent="0.15">
      <c r="G48075"/>
      <c r="H48075"/>
      <c r="I48075"/>
      <c r="J48075"/>
      <c r="K48075"/>
      <c r="L48075" s="172"/>
    </row>
    <row r="48076" spans="7:12" x14ac:dyDescent="0.15">
      <c r="G48076"/>
      <c r="H48076"/>
      <c r="I48076"/>
      <c r="J48076"/>
      <c r="K48076"/>
      <c r="L48076" s="172"/>
    </row>
    <row r="48077" spans="7:12" x14ac:dyDescent="0.15">
      <c r="G48077"/>
      <c r="H48077"/>
      <c r="I48077"/>
      <c r="J48077"/>
      <c r="K48077"/>
      <c r="L48077" s="172"/>
    </row>
    <row r="48078" spans="7:12" x14ac:dyDescent="0.15">
      <c r="G48078"/>
      <c r="H48078"/>
      <c r="I48078"/>
      <c r="J48078"/>
      <c r="K48078"/>
      <c r="L48078" s="172"/>
    </row>
    <row r="48079" spans="7:12" x14ac:dyDescent="0.15">
      <c r="G48079"/>
      <c r="H48079"/>
      <c r="I48079"/>
      <c r="J48079"/>
      <c r="K48079"/>
      <c r="L48079" s="172"/>
    </row>
    <row r="48080" spans="7:12" x14ac:dyDescent="0.15">
      <c r="G48080"/>
      <c r="H48080"/>
      <c r="I48080"/>
      <c r="J48080"/>
      <c r="K48080"/>
      <c r="L48080" s="172"/>
    </row>
    <row r="48081" spans="7:12" x14ac:dyDescent="0.15">
      <c r="G48081"/>
      <c r="H48081"/>
      <c r="I48081"/>
      <c r="J48081"/>
      <c r="K48081"/>
      <c r="L48081" s="172"/>
    </row>
    <row r="48082" spans="7:12" x14ac:dyDescent="0.15">
      <c r="G48082"/>
      <c r="H48082"/>
      <c r="I48082"/>
      <c r="J48082"/>
      <c r="K48082"/>
      <c r="L48082" s="172"/>
    </row>
    <row r="48083" spans="7:12" x14ac:dyDescent="0.15">
      <c r="G48083"/>
      <c r="H48083"/>
      <c r="I48083"/>
      <c r="J48083"/>
      <c r="K48083"/>
      <c r="L48083" s="172"/>
    </row>
    <row r="48084" spans="7:12" x14ac:dyDescent="0.15">
      <c r="G48084"/>
      <c r="H48084"/>
      <c r="I48084"/>
      <c r="J48084"/>
      <c r="K48084"/>
      <c r="L48084" s="172"/>
    </row>
    <row r="48085" spans="7:12" x14ac:dyDescent="0.15">
      <c r="G48085"/>
      <c r="H48085"/>
      <c r="I48085"/>
      <c r="J48085"/>
      <c r="K48085"/>
      <c r="L48085" s="172"/>
    </row>
    <row r="48086" spans="7:12" x14ac:dyDescent="0.15">
      <c r="G48086"/>
      <c r="H48086"/>
      <c r="I48086"/>
      <c r="J48086"/>
      <c r="K48086"/>
      <c r="L48086" s="172"/>
    </row>
    <row r="48087" spans="7:12" x14ac:dyDescent="0.15">
      <c r="G48087"/>
      <c r="H48087"/>
      <c r="I48087"/>
      <c r="J48087"/>
      <c r="K48087"/>
      <c r="L48087" s="172"/>
    </row>
    <row r="48088" spans="7:12" x14ac:dyDescent="0.15">
      <c r="G48088"/>
      <c r="H48088"/>
      <c r="I48088"/>
      <c r="J48088"/>
      <c r="K48088"/>
      <c r="L48088" s="172"/>
    </row>
    <row r="48089" spans="7:12" x14ac:dyDescent="0.15">
      <c r="G48089"/>
      <c r="H48089"/>
      <c r="I48089"/>
      <c r="J48089"/>
      <c r="K48089"/>
      <c r="L48089" s="172"/>
    </row>
    <row r="48090" spans="7:12" x14ac:dyDescent="0.15">
      <c r="G48090"/>
      <c r="H48090"/>
      <c r="I48090"/>
      <c r="J48090"/>
      <c r="K48090"/>
      <c r="L48090" s="172"/>
    </row>
    <row r="48091" spans="7:12" x14ac:dyDescent="0.15">
      <c r="G48091"/>
      <c r="H48091"/>
      <c r="I48091"/>
      <c r="J48091"/>
      <c r="K48091"/>
      <c r="L48091" s="172"/>
    </row>
    <row r="48092" spans="7:12" x14ac:dyDescent="0.15">
      <c r="G48092"/>
      <c r="H48092"/>
      <c r="I48092"/>
      <c r="J48092"/>
      <c r="K48092"/>
      <c r="L48092" s="172"/>
    </row>
    <row r="48093" spans="7:12" x14ac:dyDescent="0.15">
      <c r="G48093"/>
      <c r="H48093"/>
      <c r="I48093"/>
      <c r="J48093"/>
      <c r="K48093"/>
      <c r="L48093" s="172"/>
    </row>
    <row r="48094" spans="7:12" x14ac:dyDescent="0.15">
      <c r="G48094"/>
      <c r="H48094"/>
      <c r="I48094"/>
      <c r="J48094"/>
      <c r="K48094"/>
      <c r="L48094" s="172"/>
    </row>
    <row r="48095" spans="7:12" x14ac:dyDescent="0.15">
      <c r="G48095"/>
      <c r="H48095"/>
      <c r="I48095"/>
      <c r="J48095"/>
      <c r="K48095"/>
      <c r="L48095" s="172"/>
    </row>
    <row r="48096" spans="7:12" x14ac:dyDescent="0.15">
      <c r="G48096"/>
      <c r="H48096"/>
      <c r="I48096"/>
      <c r="J48096"/>
      <c r="K48096"/>
      <c r="L48096" s="172"/>
    </row>
    <row r="48097" spans="7:12" x14ac:dyDescent="0.15">
      <c r="G48097"/>
      <c r="H48097"/>
      <c r="I48097"/>
      <c r="J48097"/>
      <c r="K48097"/>
      <c r="L48097" s="172"/>
    </row>
    <row r="48098" spans="7:12" x14ac:dyDescent="0.15">
      <c r="G48098"/>
      <c r="H48098"/>
      <c r="I48098"/>
      <c r="J48098"/>
      <c r="K48098"/>
      <c r="L48098" s="172"/>
    </row>
    <row r="48099" spans="7:12" x14ac:dyDescent="0.15">
      <c r="G48099"/>
      <c r="H48099"/>
      <c r="I48099"/>
      <c r="J48099"/>
      <c r="K48099"/>
      <c r="L48099" s="172"/>
    </row>
    <row r="48100" spans="7:12" x14ac:dyDescent="0.15">
      <c r="G48100"/>
      <c r="H48100"/>
      <c r="I48100"/>
      <c r="J48100"/>
      <c r="K48100"/>
      <c r="L48100" s="172"/>
    </row>
    <row r="48101" spans="7:12" x14ac:dyDescent="0.15">
      <c r="G48101"/>
      <c r="H48101"/>
      <c r="I48101"/>
      <c r="J48101"/>
      <c r="K48101"/>
      <c r="L48101" s="172"/>
    </row>
    <row r="48102" spans="7:12" x14ac:dyDescent="0.15">
      <c r="G48102"/>
      <c r="H48102"/>
      <c r="I48102"/>
      <c r="J48102"/>
      <c r="K48102"/>
      <c r="L48102" s="172"/>
    </row>
    <row r="48103" spans="7:12" x14ac:dyDescent="0.15">
      <c r="G48103"/>
      <c r="H48103"/>
      <c r="I48103"/>
      <c r="J48103"/>
      <c r="K48103"/>
      <c r="L48103" s="172"/>
    </row>
    <row r="48104" spans="7:12" x14ac:dyDescent="0.15">
      <c r="G48104"/>
      <c r="H48104"/>
      <c r="I48104"/>
      <c r="J48104"/>
      <c r="K48104"/>
      <c r="L48104" s="172"/>
    </row>
    <row r="48105" spans="7:12" x14ac:dyDescent="0.15">
      <c r="G48105"/>
      <c r="H48105"/>
      <c r="I48105"/>
      <c r="J48105"/>
      <c r="K48105"/>
      <c r="L48105" s="172"/>
    </row>
    <row r="48106" spans="7:12" x14ac:dyDescent="0.15">
      <c r="G48106"/>
      <c r="H48106"/>
      <c r="I48106"/>
      <c r="J48106"/>
      <c r="K48106"/>
      <c r="L48106" s="172"/>
    </row>
    <row r="48107" spans="7:12" x14ac:dyDescent="0.15">
      <c r="G48107"/>
      <c r="H48107"/>
      <c r="I48107"/>
      <c r="J48107"/>
      <c r="K48107"/>
      <c r="L48107" s="172"/>
    </row>
    <row r="48108" spans="7:12" x14ac:dyDescent="0.15">
      <c r="G48108"/>
      <c r="H48108"/>
      <c r="I48108"/>
      <c r="J48108"/>
      <c r="K48108"/>
      <c r="L48108" s="172"/>
    </row>
    <row r="48109" spans="7:12" x14ac:dyDescent="0.15">
      <c r="G48109"/>
      <c r="H48109"/>
      <c r="I48109"/>
      <c r="J48109"/>
      <c r="K48109"/>
      <c r="L48109" s="172"/>
    </row>
    <row r="48110" spans="7:12" x14ac:dyDescent="0.15">
      <c r="G48110"/>
      <c r="H48110"/>
      <c r="I48110"/>
      <c r="J48110"/>
      <c r="K48110"/>
      <c r="L48110" s="172"/>
    </row>
    <row r="48111" spans="7:12" x14ac:dyDescent="0.15">
      <c r="G48111"/>
      <c r="H48111"/>
      <c r="I48111"/>
      <c r="J48111"/>
      <c r="K48111"/>
      <c r="L48111" s="172"/>
    </row>
    <row r="48112" spans="7:12" x14ac:dyDescent="0.15">
      <c r="G48112"/>
      <c r="H48112"/>
      <c r="I48112"/>
      <c r="J48112"/>
      <c r="K48112"/>
      <c r="L48112" s="172"/>
    </row>
    <row r="48113" spans="7:12" x14ac:dyDescent="0.15">
      <c r="G48113"/>
      <c r="H48113"/>
      <c r="I48113"/>
      <c r="J48113"/>
      <c r="K48113"/>
      <c r="L48113" s="172"/>
    </row>
    <row r="48114" spans="7:12" x14ac:dyDescent="0.15">
      <c r="G48114"/>
      <c r="H48114"/>
      <c r="I48114"/>
      <c r="J48114"/>
      <c r="K48114"/>
      <c r="L48114" s="172"/>
    </row>
    <row r="48115" spans="7:12" x14ac:dyDescent="0.15">
      <c r="G48115"/>
      <c r="H48115"/>
      <c r="I48115"/>
      <c r="J48115"/>
      <c r="K48115"/>
      <c r="L48115" s="172"/>
    </row>
    <row r="48116" spans="7:12" x14ac:dyDescent="0.15">
      <c r="G48116"/>
      <c r="H48116"/>
      <c r="I48116"/>
      <c r="J48116"/>
      <c r="K48116"/>
      <c r="L48116" s="172"/>
    </row>
    <row r="48117" spans="7:12" x14ac:dyDescent="0.15">
      <c r="G48117"/>
      <c r="H48117"/>
      <c r="I48117"/>
      <c r="J48117"/>
      <c r="K48117"/>
      <c r="L48117" s="172"/>
    </row>
    <row r="48118" spans="7:12" x14ac:dyDescent="0.15">
      <c r="G48118"/>
      <c r="H48118"/>
      <c r="I48118"/>
      <c r="J48118"/>
      <c r="K48118"/>
      <c r="L48118" s="172"/>
    </row>
    <row r="48119" spans="7:12" x14ac:dyDescent="0.15">
      <c r="G48119"/>
      <c r="H48119"/>
      <c r="I48119"/>
      <c r="J48119"/>
      <c r="K48119"/>
      <c r="L48119" s="172"/>
    </row>
    <row r="48120" spans="7:12" x14ac:dyDescent="0.15">
      <c r="G48120"/>
      <c r="H48120"/>
      <c r="I48120"/>
      <c r="J48120"/>
      <c r="K48120"/>
      <c r="L48120" s="172"/>
    </row>
    <row r="48121" spans="7:12" x14ac:dyDescent="0.15">
      <c r="G48121"/>
      <c r="H48121"/>
      <c r="I48121"/>
      <c r="J48121"/>
      <c r="K48121"/>
      <c r="L48121" s="172"/>
    </row>
    <row r="48122" spans="7:12" x14ac:dyDescent="0.15">
      <c r="G48122"/>
      <c r="H48122"/>
      <c r="I48122"/>
      <c r="J48122"/>
      <c r="K48122"/>
      <c r="L48122" s="172"/>
    </row>
    <row r="48123" spans="7:12" x14ac:dyDescent="0.15">
      <c r="G48123"/>
      <c r="H48123"/>
      <c r="I48123"/>
      <c r="J48123"/>
      <c r="K48123"/>
      <c r="L48123" s="172"/>
    </row>
    <row r="48124" spans="7:12" x14ac:dyDescent="0.15">
      <c r="G48124"/>
      <c r="H48124"/>
      <c r="I48124"/>
      <c r="J48124"/>
      <c r="K48124"/>
      <c r="L48124" s="172"/>
    </row>
    <row r="48125" spans="7:12" x14ac:dyDescent="0.15">
      <c r="G48125"/>
      <c r="H48125"/>
      <c r="I48125"/>
      <c r="J48125"/>
      <c r="K48125"/>
      <c r="L48125" s="172"/>
    </row>
    <row r="48126" spans="7:12" x14ac:dyDescent="0.15">
      <c r="G48126"/>
      <c r="H48126"/>
      <c r="I48126"/>
      <c r="J48126"/>
      <c r="K48126"/>
      <c r="L48126" s="172"/>
    </row>
    <row r="48127" spans="7:12" x14ac:dyDescent="0.15">
      <c r="G48127"/>
      <c r="H48127"/>
      <c r="I48127"/>
      <c r="J48127"/>
      <c r="K48127"/>
      <c r="L48127" s="172"/>
    </row>
    <row r="48128" spans="7:12" x14ac:dyDescent="0.15">
      <c r="G48128"/>
      <c r="H48128"/>
      <c r="I48128"/>
      <c r="J48128"/>
      <c r="K48128"/>
      <c r="L48128" s="172"/>
    </row>
    <row r="48129" spans="7:12" x14ac:dyDescent="0.15">
      <c r="G48129"/>
      <c r="H48129"/>
      <c r="I48129"/>
      <c r="J48129"/>
      <c r="K48129"/>
      <c r="L48129" s="172"/>
    </row>
    <row r="48130" spans="7:12" x14ac:dyDescent="0.15">
      <c r="G48130"/>
      <c r="H48130"/>
      <c r="I48130"/>
      <c r="J48130"/>
      <c r="K48130"/>
      <c r="L48130" s="172"/>
    </row>
    <row r="48131" spans="7:12" x14ac:dyDescent="0.15">
      <c r="G48131"/>
      <c r="H48131"/>
      <c r="I48131"/>
      <c r="J48131"/>
      <c r="K48131"/>
      <c r="L48131" s="172"/>
    </row>
    <row r="48132" spans="7:12" x14ac:dyDescent="0.15">
      <c r="G48132"/>
      <c r="H48132"/>
      <c r="I48132"/>
      <c r="J48132"/>
      <c r="K48132"/>
      <c r="L48132" s="172"/>
    </row>
    <row r="48133" spans="7:12" x14ac:dyDescent="0.15">
      <c r="G48133"/>
      <c r="H48133"/>
      <c r="I48133"/>
      <c r="J48133"/>
      <c r="K48133"/>
      <c r="L48133" s="172"/>
    </row>
    <row r="48134" spans="7:12" x14ac:dyDescent="0.15">
      <c r="G48134"/>
      <c r="H48134"/>
      <c r="I48134"/>
      <c r="J48134"/>
      <c r="K48134"/>
      <c r="L48134" s="172"/>
    </row>
    <row r="48135" spans="7:12" x14ac:dyDescent="0.15">
      <c r="G48135"/>
      <c r="H48135"/>
      <c r="I48135"/>
      <c r="J48135"/>
      <c r="K48135"/>
      <c r="L48135" s="172"/>
    </row>
    <row r="48136" spans="7:12" x14ac:dyDescent="0.15">
      <c r="G48136"/>
      <c r="H48136"/>
      <c r="I48136"/>
      <c r="J48136"/>
      <c r="K48136"/>
      <c r="L48136" s="172"/>
    </row>
    <row r="48137" spans="7:12" x14ac:dyDescent="0.15">
      <c r="G48137"/>
      <c r="H48137"/>
      <c r="I48137"/>
      <c r="J48137"/>
      <c r="K48137"/>
      <c r="L48137" s="172"/>
    </row>
    <row r="48138" spans="7:12" x14ac:dyDescent="0.15">
      <c r="G48138"/>
      <c r="H48138"/>
      <c r="I48138"/>
      <c r="J48138"/>
      <c r="K48138"/>
      <c r="L48138" s="172"/>
    </row>
    <row r="48139" spans="7:12" x14ac:dyDescent="0.15">
      <c r="G48139"/>
      <c r="H48139"/>
      <c r="I48139"/>
      <c r="J48139"/>
      <c r="K48139"/>
      <c r="L48139" s="172"/>
    </row>
    <row r="48140" spans="7:12" x14ac:dyDescent="0.15">
      <c r="G48140"/>
      <c r="H48140"/>
      <c r="I48140"/>
      <c r="J48140"/>
      <c r="K48140"/>
      <c r="L48140" s="172"/>
    </row>
    <row r="48141" spans="7:12" x14ac:dyDescent="0.15">
      <c r="G48141"/>
      <c r="H48141"/>
      <c r="I48141"/>
      <c r="J48141"/>
      <c r="K48141"/>
      <c r="L48141" s="172"/>
    </row>
    <row r="48142" spans="7:12" x14ac:dyDescent="0.15">
      <c r="G48142"/>
      <c r="H48142"/>
      <c r="I48142"/>
      <c r="J48142"/>
      <c r="K48142"/>
      <c r="L48142" s="172"/>
    </row>
    <row r="48143" spans="7:12" x14ac:dyDescent="0.15">
      <c r="G48143"/>
      <c r="H48143"/>
      <c r="I48143"/>
      <c r="J48143"/>
      <c r="K48143"/>
      <c r="L48143" s="172"/>
    </row>
    <row r="48144" spans="7:12" x14ac:dyDescent="0.15">
      <c r="G48144"/>
      <c r="H48144"/>
      <c r="I48144"/>
      <c r="J48144"/>
      <c r="K48144"/>
      <c r="L48144" s="172"/>
    </row>
    <row r="48145" spans="7:12" x14ac:dyDescent="0.15">
      <c r="G48145"/>
      <c r="H48145"/>
      <c r="I48145"/>
      <c r="J48145"/>
      <c r="K48145"/>
      <c r="L48145" s="172"/>
    </row>
    <row r="48146" spans="7:12" x14ac:dyDescent="0.15">
      <c r="G48146"/>
      <c r="H48146"/>
      <c r="I48146"/>
      <c r="J48146"/>
      <c r="K48146"/>
      <c r="L48146" s="172"/>
    </row>
    <row r="48147" spans="7:12" x14ac:dyDescent="0.15">
      <c r="G48147"/>
      <c r="H48147"/>
      <c r="I48147"/>
      <c r="J48147"/>
      <c r="K48147"/>
      <c r="L48147" s="172"/>
    </row>
    <row r="48148" spans="7:12" x14ac:dyDescent="0.15">
      <c r="G48148"/>
      <c r="H48148"/>
      <c r="I48148"/>
      <c r="J48148"/>
      <c r="K48148"/>
      <c r="L48148" s="172"/>
    </row>
    <row r="48149" spans="7:12" x14ac:dyDescent="0.15">
      <c r="G48149"/>
      <c r="H48149"/>
      <c r="I48149"/>
      <c r="J48149"/>
      <c r="K48149"/>
      <c r="L48149" s="172"/>
    </row>
    <row r="48150" spans="7:12" x14ac:dyDescent="0.15">
      <c r="G48150"/>
      <c r="H48150"/>
      <c r="I48150"/>
      <c r="J48150"/>
      <c r="K48150"/>
      <c r="L48150" s="172"/>
    </row>
    <row r="48151" spans="7:12" x14ac:dyDescent="0.15">
      <c r="G48151"/>
      <c r="H48151"/>
      <c r="I48151"/>
      <c r="J48151"/>
      <c r="K48151"/>
      <c r="L48151" s="172"/>
    </row>
    <row r="48152" spans="7:12" x14ac:dyDescent="0.15">
      <c r="G48152"/>
      <c r="H48152"/>
      <c r="I48152"/>
      <c r="J48152"/>
      <c r="K48152"/>
      <c r="L48152" s="172"/>
    </row>
    <row r="48153" spans="7:12" x14ac:dyDescent="0.15">
      <c r="G48153"/>
      <c r="H48153"/>
      <c r="I48153"/>
      <c r="J48153"/>
      <c r="K48153"/>
      <c r="L48153" s="172"/>
    </row>
    <row r="48154" spans="7:12" x14ac:dyDescent="0.15">
      <c r="G48154"/>
      <c r="H48154"/>
      <c r="I48154"/>
      <c r="J48154"/>
      <c r="K48154"/>
      <c r="L48154" s="172"/>
    </row>
    <row r="48155" spans="7:12" x14ac:dyDescent="0.15">
      <c r="G48155"/>
      <c r="H48155"/>
      <c r="I48155"/>
      <c r="J48155"/>
      <c r="K48155"/>
      <c r="L48155" s="172"/>
    </row>
    <row r="48156" spans="7:12" x14ac:dyDescent="0.15">
      <c r="G48156"/>
      <c r="H48156"/>
      <c r="I48156"/>
      <c r="J48156"/>
      <c r="K48156"/>
      <c r="L48156" s="172"/>
    </row>
    <row r="48157" spans="7:12" x14ac:dyDescent="0.15">
      <c r="G48157"/>
      <c r="H48157"/>
      <c r="I48157"/>
      <c r="J48157"/>
      <c r="K48157"/>
      <c r="L48157" s="172"/>
    </row>
    <row r="48158" spans="7:12" x14ac:dyDescent="0.15">
      <c r="G48158"/>
      <c r="H48158"/>
      <c r="I48158"/>
      <c r="J48158"/>
      <c r="K48158"/>
      <c r="L48158" s="172"/>
    </row>
    <row r="48159" spans="7:12" x14ac:dyDescent="0.15">
      <c r="G48159"/>
      <c r="H48159"/>
      <c r="I48159"/>
      <c r="J48159"/>
      <c r="K48159"/>
      <c r="L48159" s="172"/>
    </row>
    <row r="48160" spans="7:12" x14ac:dyDescent="0.15">
      <c r="G48160"/>
      <c r="H48160"/>
      <c r="I48160"/>
      <c r="J48160"/>
      <c r="K48160"/>
      <c r="L48160" s="172"/>
    </row>
    <row r="48161" spans="7:12" x14ac:dyDescent="0.15">
      <c r="G48161"/>
      <c r="H48161"/>
      <c r="I48161"/>
      <c r="J48161"/>
      <c r="K48161"/>
      <c r="L48161" s="172"/>
    </row>
    <row r="48162" spans="7:12" x14ac:dyDescent="0.15">
      <c r="G48162"/>
      <c r="H48162"/>
      <c r="I48162"/>
      <c r="J48162"/>
      <c r="K48162"/>
      <c r="L48162" s="172"/>
    </row>
    <row r="48163" spans="7:12" x14ac:dyDescent="0.15">
      <c r="G48163"/>
      <c r="H48163"/>
      <c r="I48163"/>
      <c r="J48163"/>
      <c r="K48163"/>
      <c r="L48163" s="172"/>
    </row>
    <row r="48164" spans="7:12" x14ac:dyDescent="0.15">
      <c r="G48164"/>
      <c r="H48164"/>
      <c r="I48164"/>
      <c r="J48164"/>
      <c r="K48164"/>
      <c r="L48164" s="172"/>
    </row>
    <row r="48165" spans="7:12" x14ac:dyDescent="0.15">
      <c r="G48165"/>
      <c r="H48165"/>
      <c r="I48165"/>
      <c r="J48165"/>
      <c r="K48165"/>
      <c r="L48165" s="172"/>
    </row>
    <row r="48166" spans="7:12" x14ac:dyDescent="0.15">
      <c r="G48166"/>
      <c r="H48166"/>
      <c r="I48166"/>
      <c r="J48166"/>
      <c r="K48166"/>
      <c r="L48166" s="172"/>
    </row>
    <row r="48167" spans="7:12" x14ac:dyDescent="0.15">
      <c r="G48167"/>
      <c r="H48167"/>
      <c r="I48167"/>
      <c r="J48167"/>
      <c r="K48167"/>
      <c r="L48167" s="172"/>
    </row>
    <row r="48168" spans="7:12" x14ac:dyDescent="0.15">
      <c r="G48168"/>
      <c r="H48168"/>
      <c r="I48168"/>
      <c r="J48168"/>
      <c r="K48168"/>
      <c r="L48168" s="172"/>
    </row>
    <row r="48169" spans="7:12" x14ac:dyDescent="0.15">
      <c r="G48169"/>
      <c r="H48169"/>
      <c r="I48169"/>
      <c r="J48169"/>
      <c r="K48169"/>
      <c r="L48169" s="172"/>
    </row>
    <row r="48170" spans="7:12" x14ac:dyDescent="0.15">
      <c r="G48170"/>
      <c r="H48170"/>
      <c r="I48170"/>
      <c r="J48170"/>
      <c r="K48170"/>
      <c r="L48170" s="172"/>
    </row>
    <row r="48171" spans="7:12" x14ac:dyDescent="0.15">
      <c r="G48171"/>
      <c r="H48171"/>
      <c r="I48171"/>
      <c r="J48171"/>
      <c r="K48171"/>
      <c r="L48171" s="172"/>
    </row>
    <row r="48172" spans="7:12" x14ac:dyDescent="0.15">
      <c r="G48172"/>
      <c r="H48172"/>
      <c r="I48172"/>
      <c r="J48172"/>
      <c r="K48172"/>
      <c r="L48172" s="172"/>
    </row>
    <row r="48173" spans="7:12" x14ac:dyDescent="0.15">
      <c r="G48173"/>
      <c r="H48173"/>
      <c r="I48173"/>
      <c r="J48173"/>
      <c r="K48173"/>
      <c r="L48173" s="172"/>
    </row>
    <row r="48174" spans="7:12" x14ac:dyDescent="0.15">
      <c r="G48174"/>
      <c r="H48174"/>
      <c r="I48174"/>
      <c r="J48174"/>
      <c r="K48174"/>
      <c r="L48174" s="172"/>
    </row>
    <row r="48175" spans="7:12" x14ac:dyDescent="0.15">
      <c r="G48175"/>
      <c r="H48175"/>
      <c r="I48175"/>
      <c r="J48175"/>
      <c r="K48175"/>
      <c r="L48175" s="172"/>
    </row>
    <row r="48176" spans="7:12" x14ac:dyDescent="0.15">
      <c r="G48176"/>
      <c r="H48176"/>
      <c r="I48176"/>
      <c r="J48176"/>
      <c r="K48176"/>
      <c r="L48176" s="172"/>
    </row>
    <row r="48177" spans="7:12" x14ac:dyDescent="0.15">
      <c r="G48177"/>
      <c r="H48177"/>
      <c r="I48177"/>
      <c r="J48177"/>
      <c r="K48177"/>
      <c r="L48177" s="172"/>
    </row>
    <row r="48178" spans="7:12" x14ac:dyDescent="0.15">
      <c r="G48178"/>
      <c r="H48178"/>
      <c r="I48178"/>
      <c r="J48178"/>
      <c r="K48178"/>
      <c r="L48178" s="172"/>
    </row>
    <row r="48179" spans="7:12" x14ac:dyDescent="0.15">
      <c r="G48179"/>
      <c r="H48179"/>
      <c r="I48179"/>
      <c r="J48179"/>
      <c r="K48179"/>
      <c r="L48179" s="172"/>
    </row>
    <row r="48180" spans="7:12" x14ac:dyDescent="0.15">
      <c r="G48180"/>
      <c r="H48180"/>
      <c r="I48180"/>
      <c r="J48180"/>
      <c r="K48180"/>
      <c r="L48180" s="172"/>
    </row>
    <row r="48181" spans="7:12" x14ac:dyDescent="0.15">
      <c r="G48181"/>
      <c r="H48181"/>
      <c r="I48181"/>
      <c r="J48181"/>
      <c r="K48181"/>
      <c r="L48181" s="172"/>
    </row>
    <row r="48182" spans="7:12" x14ac:dyDescent="0.15">
      <c r="G48182"/>
      <c r="H48182"/>
      <c r="I48182"/>
      <c r="J48182"/>
      <c r="K48182"/>
      <c r="L48182" s="172"/>
    </row>
    <row r="48183" spans="7:12" x14ac:dyDescent="0.15">
      <c r="G48183"/>
      <c r="H48183"/>
      <c r="I48183"/>
      <c r="J48183"/>
      <c r="K48183"/>
      <c r="L48183" s="172"/>
    </row>
    <row r="48184" spans="7:12" x14ac:dyDescent="0.15">
      <c r="G48184"/>
      <c r="H48184"/>
      <c r="I48184"/>
      <c r="J48184"/>
      <c r="K48184"/>
      <c r="L48184" s="172"/>
    </row>
    <row r="48185" spans="7:12" x14ac:dyDescent="0.15">
      <c r="G48185"/>
      <c r="H48185"/>
      <c r="I48185"/>
      <c r="J48185"/>
      <c r="K48185"/>
      <c r="L48185" s="172"/>
    </row>
    <row r="48186" spans="7:12" x14ac:dyDescent="0.15">
      <c r="G48186"/>
      <c r="H48186"/>
      <c r="I48186"/>
      <c r="J48186"/>
      <c r="K48186"/>
      <c r="L48186" s="172"/>
    </row>
    <row r="48187" spans="7:12" x14ac:dyDescent="0.15">
      <c r="G48187"/>
      <c r="H48187"/>
      <c r="I48187"/>
      <c r="J48187"/>
      <c r="K48187"/>
      <c r="L48187" s="172"/>
    </row>
    <row r="48188" spans="7:12" x14ac:dyDescent="0.15">
      <c r="G48188"/>
      <c r="H48188"/>
      <c r="I48188"/>
      <c r="J48188"/>
      <c r="K48188"/>
      <c r="L48188" s="172"/>
    </row>
    <row r="48189" spans="7:12" x14ac:dyDescent="0.15">
      <c r="G48189"/>
      <c r="H48189"/>
      <c r="I48189"/>
      <c r="J48189"/>
      <c r="K48189"/>
      <c r="L48189" s="172"/>
    </row>
    <row r="48190" spans="7:12" x14ac:dyDescent="0.15">
      <c r="G48190"/>
      <c r="H48190"/>
      <c r="I48190"/>
      <c r="J48190"/>
      <c r="K48190"/>
      <c r="L48190" s="172"/>
    </row>
    <row r="48191" spans="7:12" x14ac:dyDescent="0.15">
      <c r="G48191"/>
      <c r="H48191"/>
      <c r="I48191"/>
      <c r="J48191"/>
      <c r="K48191"/>
      <c r="L48191" s="172"/>
    </row>
    <row r="48192" spans="7:12" x14ac:dyDescent="0.15">
      <c r="G48192"/>
      <c r="H48192"/>
      <c r="I48192"/>
      <c r="J48192"/>
      <c r="K48192"/>
      <c r="L48192" s="172"/>
    </row>
    <row r="48193" spans="7:12" x14ac:dyDescent="0.15">
      <c r="G48193"/>
      <c r="H48193"/>
      <c r="I48193"/>
      <c r="J48193"/>
      <c r="K48193"/>
      <c r="L48193" s="172"/>
    </row>
    <row r="48194" spans="7:12" x14ac:dyDescent="0.15">
      <c r="G48194"/>
      <c r="H48194"/>
      <c r="I48194"/>
      <c r="J48194"/>
      <c r="K48194"/>
      <c r="L48194" s="172"/>
    </row>
    <row r="48195" spans="7:12" x14ac:dyDescent="0.15">
      <c r="G48195"/>
      <c r="H48195"/>
      <c r="I48195"/>
      <c r="J48195"/>
      <c r="K48195"/>
      <c r="L48195" s="172"/>
    </row>
    <row r="48196" spans="7:12" x14ac:dyDescent="0.15">
      <c r="G48196"/>
      <c r="H48196"/>
      <c r="I48196"/>
      <c r="J48196"/>
      <c r="K48196"/>
      <c r="L48196" s="172"/>
    </row>
    <row r="48197" spans="7:12" x14ac:dyDescent="0.15">
      <c r="G48197"/>
      <c r="H48197"/>
      <c r="I48197"/>
      <c r="J48197"/>
      <c r="K48197"/>
      <c r="L48197" s="172"/>
    </row>
    <row r="48198" spans="7:12" x14ac:dyDescent="0.15">
      <c r="G48198"/>
      <c r="H48198"/>
      <c r="I48198"/>
      <c r="J48198"/>
      <c r="K48198"/>
      <c r="L48198" s="172"/>
    </row>
    <row r="48199" spans="7:12" x14ac:dyDescent="0.15">
      <c r="G48199"/>
      <c r="H48199"/>
      <c r="I48199"/>
      <c r="J48199"/>
      <c r="K48199"/>
      <c r="L48199" s="172"/>
    </row>
    <row r="48200" spans="7:12" x14ac:dyDescent="0.15">
      <c r="G48200"/>
      <c r="H48200"/>
      <c r="I48200"/>
      <c r="J48200"/>
      <c r="K48200"/>
      <c r="L48200" s="172"/>
    </row>
    <row r="48201" spans="7:12" x14ac:dyDescent="0.15">
      <c r="G48201"/>
      <c r="H48201"/>
      <c r="I48201"/>
      <c r="J48201"/>
      <c r="K48201"/>
      <c r="L48201" s="172"/>
    </row>
    <row r="48202" spans="7:12" x14ac:dyDescent="0.15">
      <c r="G48202"/>
      <c r="H48202"/>
      <c r="I48202"/>
      <c r="J48202"/>
      <c r="K48202"/>
      <c r="L48202" s="172"/>
    </row>
    <row r="48203" spans="7:12" x14ac:dyDescent="0.15">
      <c r="G48203"/>
      <c r="H48203"/>
      <c r="I48203"/>
      <c r="J48203"/>
      <c r="K48203"/>
      <c r="L48203" s="172"/>
    </row>
    <row r="48204" spans="7:12" x14ac:dyDescent="0.15">
      <c r="G48204"/>
      <c r="H48204"/>
      <c r="I48204"/>
      <c r="J48204"/>
      <c r="K48204"/>
      <c r="L48204" s="172"/>
    </row>
    <row r="48205" spans="7:12" x14ac:dyDescent="0.15">
      <c r="G48205"/>
      <c r="H48205"/>
      <c r="I48205"/>
      <c r="J48205"/>
      <c r="K48205"/>
      <c r="L48205" s="172"/>
    </row>
    <row r="48206" spans="7:12" x14ac:dyDescent="0.15">
      <c r="G48206"/>
      <c r="H48206"/>
      <c r="I48206"/>
      <c r="J48206"/>
      <c r="K48206"/>
      <c r="L48206" s="172"/>
    </row>
    <row r="48207" spans="7:12" x14ac:dyDescent="0.15">
      <c r="G48207"/>
      <c r="H48207"/>
      <c r="I48207"/>
      <c r="J48207"/>
      <c r="K48207"/>
      <c r="L48207" s="172"/>
    </row>
    <row r="48208" spans="7:12" x14ac:dyDescent="0.15">
      <c r="G48208"/>
      <c r="H48208"/>
      <c r="I48208"/>
      <c r="J48208"/>
      <c r="K48208"/>
      <c r="L48208" s="172"/>
    </row>
    <row r="48209" spans="7:12" x14ac:dyDescent="0.15">
      <c r="G48209"/>
      <c r="H48209"/>
      <c r="I48209"/>
      <c r="J48209"/>
      <c r="K48209"/>
      <c r="L48209" s="172"/>
    </row>
    <row r="48210" spans="7:12" x14ac:dyDescent="0.15">
      <c r="G48210"/>
      <c r="H48210"/>
      <c r="I48210"/>
      <c r="J48210"/>
      <c r="K48210"/>
      <c r="L48210" s="172"/>
    </row>
    <row r="48211" spans="7:12" x14ac:dyDescent="0.15">
      <c r="G48211"/>
      <c r="H48211"/>
      <c r="I48211"/>
      <c r="J48211"/>
      <c r="K48211"/>
      <c r="L48211" s="172"/>
    </row>
    <row r="48212" spans="7:12" x14ac:dyDescent="0.15">
      <c r="G48212"/>
      <c r="H48212"/>
      <c r="I48212"/>
      <c r="J48212"/>
      <c r="K48212"/>
      <c r="L48212" s="172"/>
    </row>
    <row r="48213" spans="7:12" x14ac:dyDescent="0.15">
      <c r="G48213"/>
      <c r="H48213"/>
      <c r="I48213"/>
      <c r="J48213"/>
      <c r="K48213"/>
      <c r="L48213" s="172"/>
    </row>
    <row r="48214" spans="7:12" x14ac:dyDescent="0.15">
      <c r="G48214"/>
      <c r="H48214"/>
      <c r="I48214"/>
      <c r="J48214"/>
      <c r="K48214"/>
      <c r="L48214" s="172"/>
    </row>
    <row r="48215" spans="7:12" x14ac:dyDescent="0.15">
      <c r="G48215"/>
      <c r="H48215"/>
      <c r="I48215"/>
      <c r="J48215"/>
      <c r="K48215"/>
      <c r="L48215" s="172"/>
    </row>
    <row r="48216" spans="7:12" x14ac:dyDescent="0.15">
      <c r="G48216"/>
      <c r="H48216"/>
      <c r="I48216"/>
      <c r="J48216"/>
      <c r="K48216"/>
      <c r="L48216" s="172"/>
    </row>
    <row r="48217" spans="7:12" x14ac:dyDescent="0.15">
      <c r="G48217"/>
      <c r="H48217"/>
      <c r="I48217"/>
      <c r="J48217"/>
      <c r="K48217"/>
      <c r="L48217" s="172"/>
    </row>
    <row r="48218" spans="7:12" x14ac:dyDescent="0.15">
      <c r="G48218"/>
      <c r="H48218"/>
      <c r="I48218"/>
      <c r="J48218"/>
      <c r="K48218"/>
      <c r="L48218" s="172"/>
    </row>
    <row r="48219" spans="7:12" x14ac:dyDescent="0.15">
      <c r="G48219"/>
      <c r="H48219"/>
      <c r="I48219"/>
      <c r="J48219"/>
      <c r="K48219"/>
      <c r="L48219" s="172"/>
    </row>
    <row r="48220" spans="7:12" x14ac:dyDescent="0.15">
      <c r="G48220"/>
      <c r="H48220"/>
      <c r="I48220"/>
      <c r="J48220"/>
      <c r="K48220"/>
      <c r="L48220" s="172"/>
    </row>
    <row r="48221" spans="7:12" x14ac:dyDescent="0.15">
      <c r="G48221"/>
      <c r="H48221"/>
      <c r="I48221"/>
      <c r="J48221"/>
      <c r="K48221"/>
      <c r="L48221" s="172"/>
    </row>
    <row r="48222" spans="7:12" x14ac:dyDescent="0.15">
      <c r="G48222"/>
      <c r="H48222"/>
      <c r="I48222"/>
      <c r="J48222"/>
      <c r="K48222"/>
      <c r="L48222" s="172"/>
    </row>
    <row r="48223" spans="7:12" x14ac:dyDescent="0.15">
      <c r="G48223"/>
      <c r="H48223"/>
      <c r="I48223"/>
      <c r="J48223"/>
      <c r="K48223"/>
      <c r="L48223" s="172"/>
    </row>
    <row r="48224" spans="7:12" x14ac:dyDescent="0.15">
      <c r="G48224"/>
      <c r="H48224"/>
      <c r="I48224"/>
      <c r="J48224"/>
      <c r="K48224"/>
      <c r="L48224" s="172"/>
    </row>
    <row r="48225" spans="7:12" x14ac:dyDescent="0.15">
      <c r="G48225"/>
      <c r="H48225"/>
      <c r="I48225"/>
      <c r="J48225"/>
      <c r="K48225"/>
      <c r="L48225" s="172"/>
    </row>
    <row r="48226" spans="7:12" x14ac:dyDescent="0.15">
      <c r="G48226"/>
      <c r="H48226"/>
      <c r="I48226"/>
      <c r="J48226"/>
      <c r="K48226"/>
      <c r="L48226" s="172"/>
    </row>
    <row r="48227" spans="7:12" x14ac:dyDescent="0.15">
      <c r="G48227"/>
      <c r="H48227"/>
      <c r="I48227"/>
      <c r="J48227"/>
      <c r="K48227"/>
      <c r="L48227" s="172"/>
    </row>
    <row r="48228" spans="7:12" x14ac:dyDescent="0.15">
      <c r="G48228"/>
      <c r="H48228"/>
      <c r="I48228"/>
      <c r="J48228"/>
      <c r="K48228"/>
      <c r="L48228" s="172"/>
    </row>
    <row r="48229" spans="7:12" x14ac:dyDescent="0.15">
      <c r="G48229"/>
      <c r="H48229"/>
      <c r="I48229"/>
      <c r="J48229"/>
      <c r="K48229"/>
      <c r="L48229" s="172"/>
    </row>
    <row r="48230" spans="7:12" x14ac:dyDescent="0.15">
      <c r="G48230"/>
      <c r="H48230"/>
      <c r="I48230"/>
      <c r="J48230"/>
      <c r="K48230"/>
      <c r="L48230" s="172"/>
    </row>
    <row r="48231" spans="7:12" x14ac:dyDescent="0.15">
      <c r="G48231"/>
      <c r="H48231"/>
      <c r="I48231"/>
      <c r="J48231"/>
      <c r="K48231"/>
      <c r="L48231" s="172"/>
    </row>
    <row r="48232" spans="7:12" x14ac:dyDescent="0.15">
      <c r="G48232"/>
      <c r="H48232"/>
      <c r="I48232"/>
      <c r="J48232"/>
      <c r="K48232"/>
      <c r="L48232" s="172"/>
    </row>
    <row r="48233" spans="7:12" x14ac:dyDescent="0.15">
      <c r="G48233"/>
      <c r="H48233"/>
      <c r="I48233"/>
      <c r="J48233"/>
      <c r="K48233"/>
      <c r="L48233" s="172"/>
    </row>
    <row r="48234" spans="7:12" x14ac:dyDescent="0.15">
      <c r="G48234"/>
      <c r="H48234"/>
      <c r="I48234"/>
      <c r="J48234"/>
      <c r="K48234"/>
      <c r="L48234" s="172"/>
    </row>
    <row r="48235" spans="7:12" x14ac:dyDescent="0.15">
      <c r="G48235"/>
      <c r="H48235"/>
      <c r="I48235"/>
      <c r="J48235"/>
      <c r="K48235"/>
      <c r="L48235" s="172"/>
    </row>
    <row r="48236" spans="7:12" x14ac:dyDescent="0.15">
      <c r="G48236"/>
      <c r="H48236"/>
      <c r="I48236"/>
      <c r="J48236"/>
      <c r="K48236"/>
      <c r="L48236" s="172"/>
    </row>
    <row r="48237" spans="7:12" x14ac:dyDescent="0.15">
      <c r="G48237"/>
      <c r="H48237"/>
      <c r="I48237"/>
      <c r="J48237"/>
      <c r="K48237"/>
      <c r="L48237" s="172"/>
    </row>
    <row r="48238" spans="7:12" x14ac:dyDescent="0.15">
      <c r="G48238"/>
      <c r="H48238"/>
      <c r="I48238"/>
      <c r="J48238"/>
      <c r="K48238"/>
      <c r="L48238" s="172"/>
    </row>
    <row r="48239" spans="7:12" x14ac:dyDescent="0.15">
      <c r="G48239"/>
      <c r="H48239"/>
      <c r="I48239"/>
      <c r="J48239"/>
      <c r="K48239"/>
      <c r="L48239" s="172"/>
    </row>
    <row r="48240" spans="7:12" x14ac:dyDescent="0.15">
      <c r="G48240"/>
      <c r="H48240"/>
      <c r="I48240"/>
      <c r="J48240"/>
      <c r="K48240"/>
      <c r="L48240" s="172"/>
    </row>
    <row r="48241" spans="7:12" x14ac:dyDescent="0.15">
      <c r="G48241"/>
      <c r="H48241"/>
      <c r="I48241"/>
      <c r="J48241"/>
      <c r="K48241"/>
      <c r="L48241" s="172"/>
    </row>
    <row r="48242" spans="7:12" x14ac:dyDescent="0.15">
      <c r="G48242"/>
      <c r="H48242"/>
      <c r="I48242"/>
      <c r="J48242"/>
      <c r="K48242"/>
      <c r="L48242" s="172"/>
    </row>
    <row r="48243" spans="7:12" x14ac:dyDescent="0.15">
      <c r="G48243"/>
      <c r="H48243"/>
      <c r="I48243"/>
      <c r="J48243"/>
      <c r="K48243"/>
      <c r="L48243" s="172"/>
    </row>
    <row r="48244" spans="7:12" x14ac:dyDescent="0.15">
      <c r="G48244"/>
      <c r="H48244"/>
      <c r="I48244"/>
      <c r="J48244"/>
      <c r="K48244"/>
      <c r="L48244" s="172"/>
    </row>
    <row r="48245" spans="7:12" x14ac:dyDescent="0.15">
      <c r="G48245"/>
      <c r="H48245"/>
      <c r="I48245"/>
      <c r="J48245"/>
      <c r="K48245"/>
      <c r="L48245" s="172"/>
    </row>
    <row r="48246" spans="7:12" x14ac:dyDescent="0.15">
      <c r="G48246"/>
      <c r="H48246"/>
      <c r="I48246"/>
      <c r="J48246"/>
      <c r="K48246"/>
      <c r="L48246" s="172"/>
    </row>
    <row r="48247" spans="7:12" x14ac:dyDescent="0.15">
      <c r="G48247"/>
      <c r="H48247"/>
      <c r="I48247"/>
      <c r="J48247"/>
      <c r="K48247"/>
      <c r="L48247" s="172"/>
    </row>
    <row r="48248" spans="7:12" x14ac:dyDescent="0.15">
      <c r="G48248"/>
      <c r="H48248"/>
      <c r="I48248"/>
      <c r="J48248"/>
      <c r="K48248"/>
      <c r="L48248" s="172"/>
    </row>
    <row r="48249" spans="7:12" x14ac:dyDescent="0.15">
      <c r="G48249"/>
      <c r="H48249"/>
      <c r="I48249"/>
      <c r="J48249"/>
      <c r="K48249"/>
      <c r="L48249" s="172"/>
    </row>
    <row r="48250" spans="7:12" x14ac:dyDescent="0.15">
      <c r="G48250"/>
      <c r="H48250"/>
      <c r="I48250"/>
      <c r="J48250"/>
      <c r="K48250"/>
      <c r="L48250" s="172"/>
    </row>
    <row r="48251" spans="7:12" x14ac:dyDescent="0.15">
      <c r="G48251"/>
      <c r="H48251"/>
      <c r="I48251"/>
      <c r="J48251"/>
      <c r="K48251"/>
      <c r="L48251" s="172"/>
    </row>
    <row r="48252" spans="7:12" x14ac:dyDescent="0.15">
      <c r="G48252"/>
      <c r="H48252"/>
      <c r="I48252"/>
      <c r="J48252"/>
      <c r="K48252"/>
      <c r="L48252" s="172"/>
    </row>
    <row r="48253" spans="7:12" x14ac:dyDescent="0.15">
      <c r="G48253"/>
      <c r="H48253"/>
      <c r="I48253"/>
      <c r="J48253"/>
      <c r="K48253"/>
      <c r="L48253" s="172"/>
    </row>
    <row r="48254" spans="7:12" x14ac:dyDescent="0.15">
      <c r="G48254"/>
      <c r="H48254"/>
      <c r="I48254"/>
      <c r="J48254"/>
      <c r="K48254"/>
      <c r="L48254" s="172"/>
    </row>
    <row r="48255" spans="7:12" x14ac:dyDescent="0.15">
      <c r="G48255"/>
      <c r="H48255"/>
      <c r="I48255"/>
      <c r="J48255"/>
      <c r="K48255"/>
      <c r="L48255" s="172"/>
    </row>
    <row r="48256" spans="7:12" x14ac:dyDescent="0.15">
      <c r="G48256"/>
      <c r="H48256"/>
      <c r="I48256"/>
      <c r="J48256"/>
      <c r="K48256"/>
      <c r="L48256" s="172"/>
    </row>
    <row r="48257" spans="7:12" x14ac:dyDescent="0.15">
      <c r="G48257"/>
      <c r="H48257"/>
      <c r="I48257"/>
      <c r="J48257"/>
      <c r="K48257"/>
      <c r="L48257" s="172"/>
    </row>
    <row r="48258" spans="7:12" x14ac:dyDescent="0.15">
      <c r="G48258"/>
      <c r="H48258"/>
      <c r="I48258"/>
      <c r="J48258"/>
      <c r="K48258"/>
      <c r="L48258" s="172"/>
    </row>
    <row r="48259" spans="7:12" x14ac:dyDescent="0.15">
      <c r="G48259"/>
      <c r="H48259"/>
      <c r="I48259"/>
      <c r="J48259"/>
      <c r="K48259"/>
      <c r="L48259" s="172"/>
    </row>
    <row r="48260" spans="7:12" x14ac:dyDescent="0.15">
      <c r="G48260"/>
      <c r="H48260"/>
      <c r="I48260"/>
      <c r="J48260"/>
      <c r="K48260"/>
      <c r="L48260" s="172"/>
    </row>
    <row r="48261" spans="7:12" x14ac:dyDescent="0.15">
      <c r="G48261"/>
      <c r="H48261"/>
      <c r="I48261"/>
      <c r="J48261"/>
      <c r="K48261"/>
      <c r="L48261" s="172"/>
    </row>
    <row r="48262" spans="7:12" x14ac:dyDescent="0.15">
      <c r="G48262"/>
      <c r="H48262"/>
      <c r="I48262"/>
      <c r="J48262"/>
      <c r="K48262"/>
      <c r="L48262" s="172"/>
    </row>
    <row r="48263" spans="7:12" x14ac:dyDescent="0.15">
      <c r="G48263"/>
      <c r="H48263"/>
      <c r="I48263"/>
      <c r="J48263"/>
      <c r="K48263"/>
      <c r="L48263" s="172"/>
    </row>
    <row r="48264" spans="7:12" x14ac:dyDescent="0.15">
      <c r="G48264"/>
      <c r="H48264"/>
      <c r="I48264"/>
      <c r="J48264"/>
      <c r="K48264"/>
      <c r="L48264" s="172"/>
    </row>
    <row r="48265" spans="7:12" x14ac:dyDescent="0.15">
      <c r="G48265"/>
      <c r="H48265"/>
      <c r="I48265"/>
      <c r="J48265"/>
      <c r="K48265"/>
      <c r="L48265" s="172"/>
    </row>
    <row r="48266" spans="7:12" x14ac:dyDescent="0.15">
      <c r="G48266"/>
      <c r="H48266"/>
      <c r="I48266"/>
      <c r="J48266"/>
      <c r="K48266"/>
      <c r="L48266" s="172"/>
    </row>
    <row r="48267" spans="7:12" x14ac:dyDescent="0.15">
      <c r="G48267"/>
      <c r="H48267"/>
      <c r="I48267"/>
      <c r="J48267"/>
      <c r="K48267"/>
      <c r="L48267" s="172"/>
    </row>
    <row r="48268" spans="7:12" x14ac:dyDescent="0.15">
      <c r="G48268"/>
      <c r="H48268"/>
      <c r="I48268"/>
      <c r="J48268"/>
      <c r="K48268"/>
      <c r="L48268" s="172"/>
    </row>
    <row r="48269" spans="7:12" x14ac:dyDescent="0.15">
      <c r="G48269"/>
      <c r="H48269"/>
      <c r="I48269"/>
      <c r="J48269"/>
      <c r="K48269"/>
      <c r="L48269" s="172"/>
    </row>
    <row r="48270" spans="7:12" x14ac:dyDescent="0.15">
      <c r="G48270"/>
      <c r="H48270"/>
      <c r="I48270"/>
      <c r="J48270"/>
      <c r="K48270"/>
      <c r="L48270" s="172"/>
    </row>
    <row r="48271" spans="7:12" x14ac:dyDescent="0.15">
      <c r="G48271"/>
      <c r="H48271"/>
      <c r="I48271"/>
      <c r="J48271"/>
      <c r="K48271"/>
      <c r="L48271" s="172"/>
    </row>
    <row r="48272" spans="7:12" x14ac:dyDescent="0.15">
      <c r="G48272"/>
      <c r="H48272"/>
      <c r="I48272"/>
      <c r="J48272"/>
      <c r="K48272"/>
      <c r="L48272" s="172"/>
    </row>
    <row r="48273" spans="7:12" x14ac:dyDescent="0.15">
      <c r="G48273"/>
      <c r="H48273"/>
      <c r="I48273"/>
      <c r="J48273"/>
      <c r="K48273"/>
      <c r="L48273" s="172"/>
    </row>
    <row r="48274" spans="7:12" x14ac:dyDescent="0.15">
      <c r="G48274"/>
      <c r="H48274"/>
      <c r="I48274"/>
      <c r="J48274"/>
      <c r="K48274"/>
      <c r="L48274" s="172"/>
    </row>
    <row r="48275" spans="7:12" x14ac:dyDescent="0.15">
      <c r="G48275"/>
      <c r="H48275"/>
      <c r="I48275"/>
      <c r="J48275"/>
      <c r="K48275"/>
      <c r="L48275" s="172"/>
    </row>
    <row r="48276" spans="7:12" x14ac:dyDescent="0.15">
      <c r="G48276"/>
      <c r="H48276"/>
      <c r="I48276"/>
      <c r="J48276"/>
      <c r="K48276"/>
      <c r="L48276" s="172"/>
    </row>
    <row r="48277" spans="7:12" x14ac:dyDescent="0.15">
      <c r="G48277"/>
      <c r="H48277"/>
      <c r="I48277"/>
      <c r="J48277"/>
      <c r="K48277"/>
      <c r="L48277" s="172"/>
    </row>
    <row r="48278" spans="7:12" x14ac:dyDescent="0.15">
      <c r="G48278"/>
      <c r="H48278"/>
      <c r="I48278"/>
      <c r="J48278"/>
      <c r="K48278"/>
      <c r="L48278" s="172"/>
    </row>
    <row r="48279" spans="7:12" x14ac:dyDescent="0.15">
      <c r="G48279"/>
      <c r="H48279"/>
      <c r="I48279"/>
      <c r="J48279"/>
      <c r="K48279"/>
      <c r="L48279" s="172"/>
    </row>
    <row r="48280" spans="7:12" x14ac:dyDescent="0.15">
      <c r="G48280"/>
      <c r="H48280"/>
      <c r="I48280"/>
      <c r="J48280"/>
      <c r="K48280"/>
      <c r="L48280" s="172"/>
    </row>
    <row r="48281" spans="7:12" x14ac:dyDescent="0.15">
      <c r="G48281"/>
      <c r="H48281"/>
      <c r="I48281"/>
      <c r="J48281"/>
      <c r="K48281"/>
      <c r="L48281" s="172"/>
    </row>
    <row r="48282" spans="7:12" x14ac:dyDescent="0.15">
      <c r="G48282"/>
      <c r="H48282"/>
      <c r="I48282"/>
      <c r="J48282"/>
      <c r="K48282"/>
      <c r="L48282" s="172"/>
    </row>
    <row r="48283" spans="7:12" x14ac:dyDescent="0.15">
      <c r="G48283"/>
      <c r="H48283"/>
      <c r="I48283"/>
      <c r="J48283"/>
      <c r="K48283"/>
      <c r="L48283" s="172"/>
    </row>
    <row r="48284" spans="7:12" x14ac:dyDescent="0.15">
      <c r="G48284"/>
      <c r="H48284"/>
      <c r="I48284"/>
      <c r="J48284"/>
      <c r="K48284"/>
      <c r="L48284" s="172"/>
    </row>
    <row r="48285" spans="7:12" x14ac:dyDescent="0.15">
      <c r="G48285"/>
      <c r="H48285"/>
      <c r="I48285"/>
      <c r="J48285"/>
      <c r="K48285"/>
      <c r="L48285" s="172"/>
    </row>
    <row r="48286" spans="7:12" x14ac:dyDescent="0.15">
      <c r="G48286"/>
      <c r="H48286"/>
      <c r="I48286"/>
      <c r="J48286"/>
      <c r="K48286"/>
      <c r="L48286" s="172"/>
    </row>
    <row r="48287" spans="7:12" x14ac:dyDescent="0.15">
      <c r="G48287"/>
      <c r="H48287"/>
      <c r="I48287"/>
      <c r="J48287"/>
      <c r="K48287"/>
      <c r="L48287" s="172"/>
    </row>
    <row r="48288" spans="7:12" x14ac:dyDescent="0.15">
      <c r="G48288"/>
      <c r="H48288"/>
      <c r="I48288"/>
      <c r="J48288"/>
      <c r="K48288"/>
      <c r="L48288" s="172"/>
    </row>
    <row r="48289" spans="7:12" x14ac:dyDescent="0.15">
      <c r="G48289"/>
      <c r="H48289"/>
      <c r="I48289"/>
      <c r="J48289"/>
      <c r="K48289"/>
      <c r="L48289" s="172"/>
    </row>
    <row r="48290" spans="7:12" x14ac:dyDescent="0.15">
      <c r="G48290"/>
      <c r="H48290"/>
      <c r="I48290"/>
      <c r="J48290"/>
      <c r="K48290"/>
      <c r="L48290" s="172"/>
    </row>
    <row r="48291" spans="7:12" x14ac:dyDescent="0.15">
      <c r="G48291"/>
      <c r="H48291"/>
      <c r="I48291"/>
      <c r="J48291"/>
      <c r="K48291"/>
      <c r="L48291" s="172"/>
    </row>
    <row r="48292" spans="7:12" x14ac:dyDescent="0.15">
      <c r="G48292"/>
      <c r="H48292"/>
      <c r="I48292"/>
      <c r="J48292"/>
      <c r="K48292"/>
      <c r="L48292" s="172"/>
    </row>
    <row r="48293" spans="7:12" x14ac:dyDescent="0.15">
      <c r="G48293"/>
      <c r="H48293"/>
      <c r="I48293"/>
      <c r="J48293"/>
      <c r="K48293"/>
      <c r="L48293" s="172"/>
    </row>
    <row r="48294" spans="7:12" x14ac:dyDescent="0.15">
      <c r="G48294"/>
      <c r="H48294"/>
      <c r="I48294"/>
      <c r="J48294"/>
      <c r="K48294"/>
      <c r="L48294" s="172"/>
    </row>
    <row r="48295" spans="7:12" x14ac:dyDescent="0.15">
      <c r="G48295"/>
      <c r="H48295"/>
      <c r="I48295"/>
      <c r="J48295"/>
      <c r="K48295"/>
      <c r="L48295" s="172"/>
    </row>
    <row r="48296" spans="7:12" x14ac:dyDescent="0.15">
      <c r="G48296"/>
      <c r="H48296"/>
      <c r="I48296"/>
      <c r="J48296"/>
      <c r="K48296"/>
      <c r="L48296" s="172"/>
    </row>
    <row r="48297" spans="7:12" x14ac:dyDescent="0.15">
      <c r="G48297"/>
      <c r="H48297"/>
      <c r="I48297"/>
      <c r="J48297"/>
      <c r="K48297"/>
      <c r="L48297" s="172"/>
    </row>
    <row r="48298" spans="7:12" x14ac:dyDescent="0.15">
      <c r="G48298"/>
      <c r="H48298"/>
      <c r="I48298"/>
      <c r="J48298"/>
      <c r="K48298"/>
      <c r="L48298" s="172"/>
    </row>
    <row r="48299" spans="7:12" x14ac:dyDescent="0.15">
      <c r="G48299"/>
      <c r="H48299"/>
      <c r="I48299"/>
      <c r="J48299"/>
      <c r="K48299"/>
      <c r="L48299" s="172"/>
    </row>
    <row r="48300" spans="7:12" x14ac:dyDescent="0.15">
      <c r="G48300"/>
      <c r="H48300"/>
      <c r="I48300"/>
      <c r="J48300"/>
      <c r="K48300"/>
      <c r="L48300" s="172"/>
    </row>
    <row r="48301" spans="7:12" x14ac:dyDescent="0.15">
      <c r="G48301"/>
      <c r="H48301"/>
      <c r="I48301"/>
      <c r="J48301"/>
      <c r="K48301"/>
      <c r="L48301" s="172"/>
    </row>
    <row r="48302" spans="7:12" x14ac:dyDescent="0.15">
      <c r="G48302"/>
      <c r="H48302"/>
      <c r="I48302"/>
      <c r="J48302"/>
      <c r="K48302"/>
      <c r="L48302" s="172"/>
    </row>
    <row r="48303" spans="7:12" x14ac:dyDescent="0.15">
      <c r="G48303"/>
      <c r="H48303"/>
      <c r="I48303"/>
      <c r="J48303"/>
      <c r="K48303"/>
      <c r="L48303" s="172"/>
    </row>
    <row r="48304" spans="7:12" x14ac:dyDescent="0.15">
      <c r="G48304"/>
      <c r="H48304"/>
      <c r="I48304"/>
      <c r="J48304"/>
      <c r="K48304"/>
      <c r="L48304" s="172"/>
    </row>
    <row r="48305" spans="7:12" x14ac:dyDescent="0.15">
      <c r="G48305"/>
      <c r="H48305"/>
      <c r="I48305"/>
      <c r="J48305"/>
      <c r="K48305"/>
      <c r="L48305" s="172"/>
    </row>
    <row r="48306" spans="7:12" x14ac:dyDescent="0.15">
      <c r="G48306"/>
      <c r="H48306"/>
      <c r="I48306"/>
      <c r="J48306"/>
      <c r="K48306"/>
      <c r="L48306" s="172"/>
    </row>
    <row r="48307" spans="7:12" x14ac:dyDescent="0.15">
      <c r="G48307"/>
      <c r="H48307"/>
      <c r="I48307"/>
      <c r="J48307"/>
      <c r="K48307"/>
      <c r="L48307" s="172"/>
    </row>
    <row r="48308" spans="7:12" x14ac:dyDescent="0.15">
      <c r="G48308"/>
      <c r="H48308"/>
      <c r="I48308"/>
      <c r="J48308"/>
      <c r="K48308"/>
      <c r="L48308" s="172"/>
    </row>
    <row r="48309" spans="7:12" x14ac:dyDescent="0.15">
      <c r="G48309"/>
      <c r="H48309"/>
      <c r="I48309"/>
      <c r="J48309"/>
      <c r="K48309"/>
      <c r="L48309" s="172"/>
    </row>
    <row r="48310" spans="7:12" x14ac:dyDescent="0.15">
      <c r="G48310"/>
      <c r="H48310"/>
      <c r="I48310"/>
      <c r="J48310"/>
      <c r="K48310"/>
      <c r="L48310" s="172"/>
    </row>
    <row r="48311" spans="7:12" x14ac:dyDescent="0.15">
      <c r="G48311"/>
      <c r="H48311"/>
      <c r="I48311"/>
      <c r="J48311"/>
      <c r="K48311"/>
      <c r="L48311" s="172"/>
    </row>
    <row r="48312" spans="7:12" x14ac:dyDescent="0.15">
      <c r="G48312"/>
      <c r="H48312"/>
      <c r="I48312"/>
      <c r="J48312"/>
      <c r="K48312"/>
      <c r="L48312" s="172"/>
    </row>
    <row r="48313" spans="7:12" x14ac:dyDescent="0.15">
      <c r="G48313"/>
      <c r="H48313"/>
      <c r="I48313"/>
      <c r="J48313"/>
      <c r="K48313"/>
      <c r="L48313" s="172"/>
    </row>
    <row r="48314" spans="7:12" x14ac:dyDescent="0.15">
      <c r="G48314"/>
      <c r="H48314"/>
      <c r="I48314"/>
      <c r="J48314"/>
      <c r="K48314"/>
      <c r="L48314" s="172"/>
    </row>
    <row r="48315" spans="7:12" x14ac:dyDescent="0.15">
      <c r="G48315"/>
      <c r="H48315"/>
      <c r="I48315"/>
      <c r="J48315"/>
      <c r="K48315"/>
      <c r="L48315" s="172"/>
    </row>
    <row r="48316" spans="7:12" x14ac:dyDescent="0.15">
      <c r="G48316"/>
      <c r="H48316"/>
      <c r="I48316"/>
      <c r="J48316"/>
      <c r="K48316"/>
      <c r="L48316" s="172"/>
    </row>
    <row r="48317" spans="7:12" x14ac:dyDescent="0.15">
      <c r="G48317"/>
      <c r="H48317"/>
      <c r="I48317"/>
      <c r="J48317"/>
      <c r="K48317"/>
      <c r="L48317" s="172"/>
    </row>
    <row r="48318" spans="7:12" x14ac:dyDescent="0.15">
      <c r="G48318"/>
      <c r="H48318"/>
      <c r="I48318"/>
      <c r="J48318"/>
      <c r="K48318"/>
      <c r="L48318" s="172"/>
    </row>
    <row r="48319" spans="7:12" x14ac:dyDescent="0.15">
      <c r="G48319"/>
      <c r="H48319"/>
      <c r="I48319"/>
      <c r="J48319"/>
      <c r="K48319"/>
      <c r="L48319" s="172"/>
    </row>
    <row r="48320" spans="7:12" x14ac:dyDescent="0.15">
      <c r="G48320"/>
      <c r="H48320"/>
      <c r="I48320"/>
      <c r="J48320"/>
      <c r="K48320"/>
      <c r="L48320" s="172"/>
    </row>
    <row r="48321" spans="7:12" x14ac:dyDescent="0.15">
      <c r="G48321"/>
      <c r="H48321"/>
      <c r="I48321"/>
      <c r="J48321"/>
      <c r="K48321"/>
      <c r="L48321" s="172"/>
    </row>
    <row r="48322" spans="7:12" x14ac:dyDescent="0.15">
      <c r="G48322"/>
      <c r="H48322"/>
      <c r="I48322"/>
      <c r="J48322"/>
      <c r="K48322"/>
      <c r="L48322" s="172"/>
    </row>
    <row r="48323" spans="7:12" x14ac:dyDescent="0.15">
      <c r="G48323"/>
      <c r="H48323"/>
      <c r="I48323"/>
      <c r="J48323"/>
      <c r="K48323"/>
      <c r="L48323" s="172"/>
    </row>
    <row r="48324" spans="7:12" x14ac:dyDescent="0.15">
      <c r="G48324"/>
      <c r="H48324"/>
      <c r="I48324"/>
      <c r="J48324"/>
      <c r="K48324"/>
      <c r="L48324" s="172"/>
    </row>
    <row r="48325" spans="7:12" x14ac:dyDescent="0.15">
      <c r="G48325"/>
      <c r="H48325"/>
      <c r="I48325"/>
      <c r="J48325"/>
      <c r="K48325"/>
      <c r="L48325" s="172"/>
    </row>
    <row r="48326" spans="7:12" x14ac:dyDescent="0.15">
      <c r="G48326"/>
      <c r="H48326"/>
      <c r="I48326"/>
      <c r="J48326"/>
      <c r="K48326"/>
      <c r="L48326" s="172"/>
    </row>
    <row r="48327" spans="7:12" x14ac:dyDescent="0.15">
      <c r="G48327"/>
      <c r="H48327"/>
      <c r="I48327"/>
      <c r="J48327"/>
      <c r="K48327"/>
      <c r="L48327" s="172"/>
    </row>
    <row r="48328" spans="7:12" x14ac:dyDescent="0.15">
      <c r="G48328"/>
      <c r="H48328"/>
      <c r="I48328"/>
      <c r="J48328"/>
      <c r="K48328"/>
      <c r="L48328" s="172"/>
    </row>
    <row r="48329" spans="7:12" x14ac:dyDescent="0.15">
      <c r="G48329"/>
      <c r="H48329"/>
      <c r="I48329"/>
      <c r="J48329"/>
      <c r="K48329"/>
      <c r="L48329" s="172"/>
    </row>
    <row r="48330" spans="7:12" x14ac:dyDescent="0.15">
      <c r="G48330"/>
      <c r="H48330"/>
      <c r="I48330"/>
      <c r="J48330"/>
      <c r="K48330"/>
      <c r="L48330" s="172"/>
    </row>
    <row r="48331" spans="7:12" x14ac:dyDescent="0.15">
      <c r="G48331"/>
      <c r="H48331"/>
      <c r="I48331"/>
      <c r="J48331"/>
      <c r="K48331"/>
      <c r="L48331" s="172"/>
    </row>
    <row r="48332" spans="7:12" x14ac:dyDescent="0.15">
      <c r="G48332"/>
      <c r="H48332"/>
      <c r="I48332"/>
      <c r="J48332"/>
      <c r="K48332"/>
      <c r="L48332" s="172"/>
    </row>
    <row r="48333" spans="7:12" x14ac:dyDescent="0.15">
      <c r="G48333"/>
      <c r="H48333"/>
      <c r="I48333"/>
      <c r="J48333"/>
      <c r="K48333"/>
      <c r="L48333" s="172"/>
    </row>
    <row r="48334" spans="7:12" x14ac:dyDescent="0.15">
      <c r="G48334"/>
      <c r="H48334"/>
      <c r="I48334"/>
      <c r="J48334"/>
      <c r="K48334"/>
      <c r="L48334" s="172"/>
    </row>
    <row r="48335" spans="7:12" x14ac:dyDescent="0.15">
      <c r="G48335"/>
      <c r="H48335"/>
      <c r="I48335"/>
      <c r="J48335"/>
      <c r="K48335"/>
      <c r="L48335" s="172"/>
    </row>
    <row r="48336" spans="7:12" x14ac:dyDescent="0.15">
      <c r="G48336"/>
      <c r="H48336"/>
      <c r="I48336"/>
      <c r="J48336"/>
      <c r="K48336"/>
      <c r="L48336" s="172"/>
    </row>
    <row r="48337" spans="7:12" x14ac:dyDescent="0.15">
      <c r="G48337"/>
      <c r="H48337"/>
      <c r="I48337"/>
      <c r="J48337"/>
      <c r="K48337"/>
      <c r="L48337" s="172"/>
    </row>
    <row r="48338" spans="7:12" x14ac:dyDescent="0.15">
      <c r="G48338"/>
      <c r="H48338"/>
      <c r="I48338"/>
      <c r="J48338"/>
      <c r="K48338"/>
      <c r="L48338" s="172"/>
    </row>
    <row r="48339" spans="7:12" x14ac:dyDescent="0.15">
      <c r="G48339"/>
      <c r="H48339"/>
      <c r="I48339"/>
      <c r="J48339"/>
      <c r="K48339"/>
      <c r="L48339" s="172"/>
    </row>
    <row r="48340" spans="7:12" x14ac:dyDescent="0.15">
      <c r="G48340"/>
      <c r="H48340"/>
      <c r="I48340"/>
      <c r="J48340"/>
      <c r="K48340"/>
      <c r="L48340" s="172"/>
    </row>
    <row r="48341" spans="7:12" x14ac:dyDescent="0.15">
      <c r="G48341"/>
      <c r="H48341"/>
      <c r="I48341"/>
      <c r="J48341"/>
      <c r="K48341"/>
      <c r="L48341" s="172"/>
    </row>
    <row r="48342" spans="7:12" x14ac:dyDescent="0.15">
      <c r="G48342"/>
      <c r="H48342"/>
      <c r="I48342"/>
      <c r="J48342"/>
      <c r="K48342"/>
      <c r="L48342" s="172"/>
    </row>
    <row r="48343" spans="7:12" x14ac:dyDescent="0.15">
      <c r="G48343"/>
      <c r="H48343"/>
      <c r="I48343"/>
      <c r="J48343"/>
      <c r="K48343"/>
      <c r="L48343" s="172"/>
    </row>
    <row r="48344" spans="7:12" x14ac:dyDescent="0.15">
      <c r="G48344"/>
      <c r="H48344"/>
      <c r="I48344"/>
      <c r="J48344"/>
      <c r="K48344"/>
      <c r="L48344" s="172"/>
    </row>
    <row r="48345" spans="7:12" x14ac:dyDescent="0.15">
      <c r="G48345"/>
      <c r="H48345"/>
      <c r="I48345"/>
      <c r="J48345"/>
      <c r="K48345"/>
      <c r="L48345" s="172"/>
    </row>
    <row r="48346" spans="7:12" x14ac:dyDescent="0.15">
      <c r="G48346"/>
      <c r="H48346"/>
      <c r="I48346"/>
      <c r="J48346"/>
      <c r="K48346"/>
      <c r="L48346" s="172"/>
    </row>
    <row r="48347" spans="7:12" x14ac:dyDescent="0.15">
      <c r="G48347"/>
      <c r="H48347"/>
      <c r="I48347"/>
      <c r="J48347"/>
      <c r="K48347"/>
      <c r="L48347" s="172"/>
    </row>
    <row r="48348" spans="7:12" x14ac:dyDescent="0.15">
      <c r="G48348"/>
      <c r="H48348"/>
      <c r="I48348"/>
      <c r="J48348"/>
      <c r="K48348"/>
      <c r="L48348" s="172"/>
    </row>
    <row r="48349" spans="7:12" x14ac:dyDescent="0.15">
      <c r="G48349"/>
      <c r="H48349"/>
      <c r="I48349"/>
      <c r="J48349"/>
      <c r="K48349"/>
      <c r="L48349" s="172"/>
    </row>
    <row r="48350" spans="7:12" x14ac:dyDescent="0.15">
      <c r="G48350"/>
      <c r="H48350"/>
      <c r="I48350"/>
      <c r="J48350"/>
      <c r="K48350"/>
      <c r="L48350" s="172"/>
    </row>
    <row r="48351" spans="7:12" x14ac:dyDescent="0.15">
      <c r="G48351"/>
      <c r="H48351"/>
      <c r="I48351"/>
      <c r="J48351"/>
      <c r="K48351"/>
      <c r="L48351" s="172"/>
    </row>
    <row r="48352" spans="7:12" x14ac:dyDescent="0.15">
      <c r="G48352"/>
      <c r="H48352"/>
      <c r="I48352"/>
      <c r="J48352"/>
      <c r="K48352"/>
      <c r="L48352" s="172"/>
    </row>
    <row r="48353" spans="7:12" x14ac:dyDescent="0.15">
      <c r="G48353"/>
      <c r="H48353"/>
      <c r="I48353"/>
      <c r="J48353"/>
      <c r="K48353"/>
      <c r="L48353" s="172"/>
    </row>
    <row r="48354" spans="7:12" x14ac:dyDescent="0.15">
      <c r="G48354"/>
      <c r="H48354"/>
      <c r="I48354"/>
      <c r="J48354"/>
      <c r="K48354"/>
      <c r="L48354" s="172"/>
    </row>
    <row r="48355" spans="7:12" x14ac:dyDescent="0.15">
      <c r="G48355"/>
      <c r="H48355"/>
      <c r="I48355"/>
      <c r="J48355"/>
      <c r="K48355"/>
      <c r="L48355" s="172"/>
    </row>
    <row r="48356" spans="7:12" x14ac:dyDescent="0.15">
      <c r="G48356"/>
      <c r="H48356"/>
      <c r="I48356"/>
      <c r="J48356"/>
      <c r="K48356"/>
      <c r="L48356" s="172"/>
    </row>
    <row r="48357" spans="7:12" x14ac:dyDescent="0.15">
      <c r="G48357"/>
      <c r="H48357"/>
      <c r="I48357"/>
      <c r="J48357"/>
      <c r="K48357"/>
      <c r="L48357" s="172"/>
    </row>
    <row r="48358" spans="7:12" x14ac:dyDescent="0.15">
      <c r="G48358"/>
      <c r="H48358"/>
      <c r="I48358"/>
      <c r="J48358"/>
      <c r="K48358"/>
      <c r="L48358" s="172"/>
    </row>
    <row r="48359" spans="7:12" x14ac:dyDescent="0.15">
      <c r="G48359"/>
      <c r="H48359"/>
      <c r="I48359"/>
      <c r="J48359"/>
      <c r="K48359"/>
      <c r="L48359" s="172"/>
    </row>
    <row r="48360" spans="7:12" x14ac:dyDescent="0.15">
      <c r="G48360"/>
      <c r="H48360"/>
      <c r="I48360"/>
      <c r="J48360"/>
      <c r="K48360"/>
      <c r="L48360" s="172"/>
    </row>
    <row r="48361" spans="7:12" x14ac:dyDescent="0.15">
      <c r="G48361"/>
      <c r="H48361"/>
      <c r="I48361"/>
      <c r="J48361"/>
      <c r="K48361"/>
      <c r="L48361" s="172"/>
    </row>
    <row r="48362" spans="7:12" x14ac:dyDescent="0.15">
      <c r="G48362"/>
      <c r="H48362"/>
      <c r="I48362"/>
      <c r="J48362"/>
      <c r="K48362"/>
      <c r="L48362" s="172"/>
    </row>
    <row r="48363" spans="7:12" x14ac:dyDescent="0.15">
      <c r="G48363"/>
      <c r="H48363"/>
      <c r="I48363"/>
      <c r="J48363"/>
      <c r="K48363"/>
      <c r="L48363" s="172"/>
    </row>
    <row r="48364" spans="7:12" x14ac:dyDescent="0.15">
      <c r="G48364"/>
      <c r="H48364"/>
      <c r="I48364"/>
      <c r="J48364"/>
      <c r="K48364"/>
      <c r="L48364" s="172"/>
    </row>
    <row r="48365" spans="7:12" x14ac:dyDescent="0.15">
      <c r="G48365"/>
      <c r="H48365"/>
      <c r="I48365"/>
      <c r="J48365"/>
      <c r="K48365"/>
      <c r="L48365" s="172"/>
    </row>
    <row r="48366" spans="7:12" x14ac:dyDescent="0.15">
      <c r="G48366"/>
      <c r="H48366"/>
      <c r="I48366"/>
      <c r="J48366"/>
      <c r="K48366"/>
      <c r="L48366" s="172"/>
    </row>
    <row r="48367" spans="7:12" x14ac:dyDescent="0.15">
      <c r="G48367"/>
      <c r="H48367"/>
      <c r="I48367"/>
      <c r="J48367"/>
      <c r="K48367"/>
      <c r="L48367" s="172"/>
    </row>
    <row r="48368" spans="7:12" x14ac:dyDescent="0.15">
      <c r="G48368"/>
      <c r="H48368"/>
      <c r="I48368"/>
      <c r="J48368"/>
      <c r="K48368"/>
      <c r="L48368" s="172"/>
    </row>
    <row r="48369" spans="7:12" x14ac:dyDescent="0.15">
      <c r="G48369"/>
      <c r="H48369"/>
      <c r="I48369"/>
      <c r="J48369"/>
      <c r="K48369"/>
      <c r="L48369" s="172"/>
    </row>
    <row r="48370" spans="7:12" x14ac:dyDescent="0.15">
      <c r="G48370"/>
      <c r="H48370"/>
      <c r="I48370"/>
      <c r="J48370"/>
      <c r="K48370"/>
      <c r="L48370" s="172"/>
    </row>
    <row r="48371" spans="7:12" x14ac:dyDescent="0.15">
      <c r="G48371"/>
      <c r="H48371"/>
      <c r="I48371"/>
      <c r="J48371"/>
      <c r="K48371"/>
      <c r="L48371" s="172"/>
    </row>
    <row r="48372" spans="7:12" x14ac:dyDescent="0.15">
      <c r="G48372"/>
      <c r="H48372"/>
      <c r="I48372"/>
      <c r="J48372"/>
      <c r="K48372"/>
      <c r="L48372" s="172"/>
    </row>
    <row r="48373" spans="7:12" x14ac:dyDescent="0.15">
      <c r="G48373"/>
      <c r="H48373"/>
      <c r="I48373"/>
      <c r="J48373"/>
      <c r="K48373"/>
      <c r="L48373" s="172"/>
    </row>
    <row r="48374" spans="7:12" x14ac:dyDescent="0.15">
      <c r="G48374"/>
      <c r="H48374"/>
      <c r="I48374"/>
      <c r="J48374"/>
      <c r="K48374"/>
      <c r="L48374" s="172"/>
    </row>
    <row r="48375" spans="7:12" x14ac:dyDescent="0.15">
      <c r="G48375"/>
      <c r="H48375"/>
      <c r="I48375"/>
      <c r="J48375"/>
      <c r="K48375"/>
      <c r="L48375" s="172"/>
    </row>
    <row r="48376" spans="7:12" x14ac:dyDescent="0.15">
      <c r="G48376"/>
      <c r="H48376"/>
      <c r="I48376"/>
      <c r="J48376"/>
      <c r="K48376"/>
      <c r="L48376" s="172"/>
    </row>
    <row r="48377" spans="7:12" x14ac:dyDescent="0.15">
      <c r="G48377"/>
      <c r="H48377"/>
      <c r="I48377"/>
      <c r="J48377"/>
      <c r="K48377"/>
      <c r="L48377" s="172"/>
    </row>
    <row r="48378" spans="7:12" x14ac:dyDescent="0.15">
      <c r="G48378"/>
      <c r="H48378"/>
      <c r="I48378"/>
      <c r="J48378"/>
      <c r="K48378"/>
      <c r="L48378" s="172"/>
    </row>
    <row r="48379" spans="7:12" x14ac:dyDescent="0.15">
      <c r="G48379"/>
      <c r="H48379"/>
      <c r="I48379"/>
      <c r="J48379"/>
      <c r="K48379"/>
      <c r="L48379" s="172"/>
    </row>
    <row r="48380" spans="7:12" x14ac:dyDescent="0.15">
      <c r="G48380"/>
      <c r="H48380"/>
      <c r="I48380"/>
      <c r="J48380"/>
      <c r="K48380"/>
      <c r="L48380" s="172"/>
    </row>
    <row r="48381" spans="7:12" x14ac:dyDescent="0.15">
      <c r="G48381"/>
      <c r="H48381"/>
      <c r="I48381"/>
      <c r="J48381"/>
      <c r="K48381"/>
      <c r="L48381" s="172"/>
    </row>
    <row r="48382" spans="7:12" x14ac:dyDescent="0.15">
      <c r="G48382"/>
      <c r="H48382"/>
      <c r="I48382"/>
      <c r="J48382"/>
      <c r="K48382"/>
      <c r="L48382" s="172"/>
    </row>
    <row r="48383" spans="7:12" x14ac:dyDescent="0.15">
      <c r="G48383"/>
      <c r="H48383"/>
      <c r="I48383"/>
      <c r="J48383"/>
      <c r="K48383"/>
      <c r="L48383" s="172"/>
    </row>
    <row r="48384" spans="7:12" x14ac:dyDescent="0.15">
      <c r="G48384"/>
      <c r="H48384"/>
      <c r="I48384"/>
      <c r="J48384"/>
      <c r="K48384"/>
      <c r="L48384" s="172"/>
    </row>
    <row r="48385" spans="7:12" x14ac:dyDescent="0.15">
      <c r="G48385"/>
      <c r="H48385"/>
      <c r="I48385"/>
      <c r="J48385"/>
      <c r="K48385"/>
      <c r="L48385" s="172"/>
    </row>
    <row r="48386" spans="7:12" x14ac:dyDescent="0.15">
      <c r="G48386"/>
      <c r="H48386"/>
      <c r="I48386"/>
      <c r="J48386"/>
      <c r="K48386"/>
      <c r="L48386" s="172"/>
    </row>
    <row r="48387" spans="7:12" x14ac:dyDescent="0.15">
      <c r="G48387"/>
      <c r="H48387"/>
      <c r="I48387"/>
      <c r="J48387"/>
      <c r="K48387"/>
      <c r="L48387" s="172"/>
    </row>
    <row r="48388" spans="7:12" x14ac:dyDescent="0.15">
      <c r="G48388"/>
      <c r="H48388"/>
      <c r="I48388"/>
      <c r="J48388"/>
      <c r="K48388"/>
      <c r="L48388" s="172"/>
    </row>
    <row r="48389" spans="7:12" x14ac:dyDescent="0.15">
      <c r="G48389"/>
      <c r="H48389"/>
      <c r="I48389"/>
      <c r="J48389"/>
      <c r="K48389"/>
      <c r="L48389" s="172"/>
    </row>
    <row r="48390" spans="7:12" x14ac:dyDescent="0.15">
      <c r="G48390"/>
      <c r="H48390"/>
      <c r="I48390"/>
      <c r="J48390"/>
      <c r="K48390"/>
      <c r="L48390" s="172"/>
    </row>
    <row r="48391" spans="7:12" x14ac:dyDescent="0.15">
      <c r="G48391"/>
      <c r="H48391"/>
      <c r="I48391"/>
      <c r="J48391"/>
      <c r="K48391"/>
      <c r="L48391" s="172"/>
    </row>
    <row r="48392" spans="7:12" x14ac:dyDescent="0.15">
      <c r="G48392"/>
      <c r="H48392"/>
      <c r="I48392"/>
      <c r="J48392"/>
      <c r="K48392"/>
      <c r="L48392" s="172"/>
    </row>
    <row r="48393" spans="7:12" x14ac:dyDescent="0.15">
      <c r="G48393"/>
      <c r="H48393"/>
      <c r="I48393"/>
      <c r="J48393"/>
      <c r="K48393"/>
      <c r="L48393" s="172"/>
    </row>
    <row r="48394" spans="7:12" x14ac:dyDescent="0.15">
      <c r="G48394"/>
      <c r="H48394"/>
      <c r="I48394"/>
      <c r="J48394"/>
      <c r="K48394"/>
      <c r="L48394" s="172"/>
    </row>
    <row r="48395" spans="7:12" x14ac:dyDescent="0.15">
      <c r="G48395"/>
      <c r="H48395"/>
      <c r="I48395"/>
      <c r="J48395"/>
      <c r="K48395"/>
      <c r="L48395" s="172"/>
    </row>
    <row r="48396" spans="7:12" x14ac:dyDescent="0.15">
      <c r="G48396"/>
      <c r="H48396"/>
      <c r="I48396"/>
      <c r="J48396"/>
      <c r="K48396"/>
      <c r="L48396" s="172"/>
    </row>
    <row r="48397" spans="7:12" x14ac:dyDescent="0.15">
      <c r="G48397"/>
      <c r="H48397"/>
      <c r="I48397"/>
      <c r="J48397"/>
      <c r="K48397"/>
      <c r="L48397" s="172"/>
    </row>
    <row r="48398" spans="7:12" x14ac:dyDescent="0.15">
      <c r="G48398"/>
      <c r="H48398"/>
      <c r="I48398"/>
      <c r="J48398"/>
      <c r="K48398"/>
      <c r="L48398" s="172"/>
    </row>
    <row r="48399" spans="7:12" x14ac:dyDescent="0.15">
      <c r="G48399"/>
      <c r="H48399"/>
      <c r="I48399"/>
      <c r="J48399"/>
      <c r="K48399"/>
      <c r="L48399" s="172"/>
    </row>
    <row r="48400" spans="7:12" x14ac:dyDescent="0.15">
      <c r="G48400"/>
      <c r="H48400"/>
      <c r="I48400"/>
      <c r="J48400"/>
      <c r="K48400"/>
      <c r="L48400" s="172"/>
    </row>
    <row r="48401" spans="7:12" x14ac:dyDescent="0.15">
      <c r="G48401"/>
      <c r="H48401"/>
      <c r="I48401"/>
      <c r="J48401"/>
      <c r="K48401"/>
      <c r="L48401" s="172"/>
    </row>
    <row r="48402" spans="7:12" x14ac:dyDescent="0.15">
      <c r="G48402"/>
      <c r="H48402"/>
      <c r="I48402"/>
      <c r="J48402"/>
      <c r="K48402"/>
      <c r="L48402" s="172"/>
    </row>
    <row r="48403" spans="7:12" x14ac:dyDescent="0.15">
      <c r="G48403"/>
      <c r="H48403"/>
      <c r="I48403"/>
      <c r="J48403"/>
      <c r="K48403"/>
      <c r="L48403" s="172"/>
    </row>
    <row r="48404" spans="7:12" x14ac:dyDescent="0.15">
      <c r="G48404"/>
      <c r="H48404"/>
      <c r="I48404"/>
      <c r="J48404"/>
      <c r="K48404"/>
      <c r="L48404" s="172"/>
    </row>
    <row r="48405" spans="7:12" x14ac:dyDescent="0.15">
      <c r="G48405"/>
      <c r="H48405"/>
      <c r="I48405"/>
      <c r="J48405"/>
      <c r="K48405"/>
      <c r="L48405" s="172"/>
    </row>
    <row r="48406" spans="7:12" x14ac:dyDescent="0.15">
      <c r="G48406"/>
      <c r="H48406"/>
      <c r="I48406"/>
      <c r="J48406"/>
      <c r="K48406"/>
      <c r="L48406" s="172"/>
    </row>
    <row r="48407" spans="7:12" x14ac:dyDescent="0.15">
      <c r="G48407"/>
      <c r="H48407"/>
      <c r="I48407"/>
      <c r="J48407"/>
      <c r="K48407"/>
      <c r="L48407" s="172"/>
    </row>
    <row r="48408" spans="7:12" x14ac:dyDescent="0.15">
      <c r="G48408"/>
      <c r="H48408"/>
      <c r="I48408"/>
      <c r="J48408"/>
      <c r="K48408"/>
      <c r="L48408" s="172"/>
    </row>
    <row r="48409" spans="7:12" x14ac:dyDescent="0.15">
      <c r="G48409"/>
      <c r="H48409"/>
      <c r="I48409"/>
      <c r="J48409"/>
      <c r="K48409"/>
      <c r="L48409" s="172"/>
    </row>
    <row r="48410" spans="7:12" x14ac:dyDescent="0.15">
      <c r="G48410"/>
      <c r="H48410"/>
      <c r="I48410"/>
      <c r="J48410"/>
      <c r="K48410"/>
      <c r="L48410" s="172"/>
    </row>
    <row r="48411" spans="7:12" x14ac:dyDescent="0.15">
      <c r="G48411"/>
      <c r="H48411"/>
      <c r="I48411"/>
      <c r="J48411"/>
      <c r="K48411"/>
      <c r="L48411" s="172"/>
    </row>
    <row r="48412" spans="7:12" x14ac:dyDescent="0.15">
      <c r="G48412"/>
      <c r="H48412"/>
      <c r="I48412"/>
      <c r="J48412"/>
      <c r="K48412"/>
      <c r="L48412" s="172"/>
    </row>
    <row r="48413" spans="7:12" x14ac:dyDescent="0.15">
      <c r="G48413"/>
      <c r="H48413"/>
      <c r="I48413"/>
      <c r="J48413"/>
      <c r="K48413"/>
      <c r="L48413" s="172"/>
    </row>
    <row r="48414" spans="7:12" x14ac:dyDescent="0.15">
      <c r="G48414"/>
      <c r="H48414"/>
      <c r="I48414"/>
      <c r="J48414"/>
      <c r="K48414"/>
      <c r="L48414" s="172"/>
    </row>
    <row r="48415" spans="7:12" x14ac:dyDescent="0.15">
      <c r="G48415"/>
      <c r="H48415"/>
      <c r="I48415"/>
      <c r="J48415"/>
      <c r="K48415"/>
      <c r="L48415" s="172"/>
    </row>
    <row r="48416" spans="7:12" x14ac:dyDescent="0.15">
      <c r="G48416"/>
      <c r="H48416"/>
      <c r="I48416"/>
      <c r="J48416"/>
      <c r="K48416"/>
      <c r="L48416" s="172"/>
    </row>
    <row r="48417" spans="7:12" x14ac:dyDescent="0.15">
      <c r="G48417"/>
      <c r="H48417"/>
      <c r="I48417"/>
      <c r="J48417"/>
      <c r="K48417"/>
      <c r="L48417" s="172"/>
    </row>
    <row r="48418" spans="7:12" x14ac:dyDescent="0.15">
      <c r="G48418"/>
      <c r="H48418"/>
      <c r="I48418"/>
      <c r="J48418"/>
      <c r="K48418"/>
      <c r="L48418" s="172"/>
    </row>
    <row r="48419" spans="7:12" x14ac:dyDescent="0.15">
      <c r="G48419"/>
      <c r="H48419"/>
      <c r="I48419"/>
      <c r="J48419"/>
      <c r="K48419"/>
      <c r="L48419" s="172"/>
    </row>
    <row r="48420" spans="7:12" x14ac:dyDescent="0.15">
      <c r="G48420"/>
      <c r="H48420"/>
      <c r="I48420"/>
      <c r="J48420"/>
      <c r="K48420"/>
      <c r="L48420" s="172"/>
    </row>
    <row r="48421" spans="7:12" x14ac:dyDescent="0.15">
      <c r="G48421"/>
      <c r="H48421"/>
      <c r="I48421"/>
      <c r="J48421"/>
      <c r="K48421"/>
      <c r="L48421" s="172"/>
    </row>
    <row r="48422" spans="7:12" x14ac:dyDescent="0.15">
      <c r="G48422"/>
      <c r="H48422"/>
      <c r="I48422"/>
      <c r="J48422"/>
      <c r="K48422"/>
      <c r="L48422" s="172"/>
    </row>
    <row r="48423" spans="7:12" x14ac:dyDescent="0.15">
      <c r="G48423"/>
      <c r="H48423"/>
      <c r="I48423"/>
      <c r="J48423"/>
      <c r="K48423"/>
      <c r="L48423" s="172"/>
    </row>
    <row r="48424" spans="7:12" x14ac:dyDescent="0.15">
      <c r="G48424"/>
      <c r="H48424"/>
      <c r="I48424"/>
      <c r="J48424"/>
      <c r="K48424"/>
      <c r="L48424" s="172"/>
    </row>
    <row r="48425" spans="7:12" x14ac:dyDescent="0.15">
      <c r="G48425"/>
      <c r="H48425"/>
      <c r="I48425"/>
      <c r="J48425"/>
      <c r="K48425"/>
      <c r="L48425" s="172"/>
    </row>
    <row r="48426" spans="7:12" x14ac:dyDescent="0.15">
      <c r="G48426"/>
      <c r="H48426"/>
      <c r="I48426"/>
      <c r="J48426"/>
      <c r="K48426"/>
      <c r="L48426" s="172"/>
    </row>
    <row r="48427" spans="7:12" x14ac:dyDescent="0.15">
      <c r="G48427"/>
      <c r="H48427"/>
      <c r="I48427"/>
      <c r="J48427"/>
      <c r="K48427"/>
      <c r="L48427" s="172"/>
    </row>
    <row r="48428" spans="7:12" x14ac:dyDescent="0.15">
      <c r="G48428"/>
      <c r="H48428"/>
      <c r="I48428"/>
      <c r="J48428"/>
      <c r="K48428"/>
      <c r="L48428" s="172"/>
    </row>
    <row r="48429" spans="7:12" x14ac:dyDescent="0.15">
      <c r="G48429"/>
      <c r="H48429"/>
      <c r="I48429"/>
      <c r="J48429"/>
      <c r="K48429"/>
      <c r="L48429" s="172"/>
    </row>
    <row r="48430" spans="7:12" x14ac:dyDescent="0.15">
      <c r="G48430"/>
      <c r="H48430"/>
      <c r="I48430"/>
      <c r="J48430"/>
      <c r="K48430"/>
      <c r="L48430" s="172"/>
    </row>
    <row r="48431" spans="7:12" x14ac:dyDescent="0.15">
      <c r="G48431"/>
      <c r="H48431"/>
      <c r="I48431"/>
      <c r="J48431"/>
      <c r="K48431"/>
      <c r="L48431" s="172"/>
    </row>
    <row r="48432" spans="7:12" x14ac:dyDescent="0.15">
      <c r="G48432"/>
      <c r="H48432"/>
      <c r="I48432"/>
      <c r="J48432"/>
      <c r="K48432"/>
      <c r="L48432" s="172"/>
    </row>
    <row r="48433" spans="7:12" x14ac:dyDescent="0.15">
      <c r="G48433"/>
      <c r="H48433"/>
      <c r="I48433"/>
      <c r="J48433"/>
      <c r="K48433"/>
      <c r="L48433" s="172"/>
    </row>
    <row r="48434" spans="7:12" x14ac:dyDescent="0.15">
      <c r="G48434"/>
      <c r="H48434"/>
      <c r="I48434"/>
      <c r="J48434"/>
      <c r="K48434"/>
      <c r="L48434" s="172"/>
    </row>
    <row r="48435" spans="7:12" x14ac:dyDescent="0.15">
      <c r="G48435"/>
      <c r="H48435"/>
      <c r="I48435"/>
      <c r="J48435"/>
      <c r="K48435"/>
      <c r="L48435" s="172"/>
    </row>
    <row r="48436" spans="7:12" x14ac:dyDescent="0.15">
      <c r="G48436"/>
      <c r="H48436"/>
      <c r="I48436"/>
      <c r="J48436"/>
      <c r="K48436"/>
      <c r="L48436" s="172"/>
    </row>
    <row r="48437" spans="7:12" x14ac:dyDescent="0.15">
      <c r="G48437"/>
      <c r="H48437"/>
      <c r="I48437"/>
      <c r="J48437"/>
      <c r="K48437"/>
      <c r="L48437" s="172"/>
    </row>
    <row r="48438" spans="7:12" x14ac:dyDescent="0.15">
      <c r="G48438"/>
      <c r="H48438"/>
      <c r="I48438"/>
      <c r="J48438"/>
      <c r="K48438"/>
      <c r="L48438" s="172"/>
    </row>
    <row r="48439" spans="7:12" x14ac:dyDescent="0.15">
      <c r="G48439"/>
      <c r="H48439"/>
      <c r="I48439"/>
      <c r="J48439"/>
      <c r="K48439"/>
      <c r="L48439" s="172"/>
    </row>
    <row r="48440" spans="7:12" x14ac:dyDescent="0.15">
      <c r="G48440"/>
      <c r="H48440"/>
      <c r="I48440"/>
      <c r="J48440"/>
      <c r="K48440"/>
      <c r="L48440" s="172"/>
    </row>
    <row r="48441" spans="7:12" x14ac:dyDescent="0.15">
      <c r="G48441"/>
      <c r="H48441"/>
      <c r="I48441"/>
      <c r="J48441"/>
      <c r="K48441"/>
      <c r="L48441" s="172"/>
    </row>
    <row r="48442" spans="7:12" x14ac:dyDescent="0.15">
      <c r="G48442"/>
      <c r="H48442"/>
      <c r="I48442"/>
      <c r="J48442"/>
      <c r="K48442"/>
      <c r="L48442" s="172"/>
    </row>
    <row r="48443" spans="7:12" x14ac:dyDescent="0.15">
      <c r="G48443"/>
      <c r="H48443"/>
      <c r="I48443"/>
      <c r="J48443"/>
      <c r="K48443"/>
      <c r="L48443" s="172"/>
    </row>
    <row r="48444" spans="7:12" x14ac:dyDescent="0.15">
      <c r="G48444"/>
      <c r="H48444"/>
      <c r="I48444"/>
      <c r="J48444"/>
      <c r="K48444"/>
      <c r="L48444" s="172"/>
    </row>
    <row r="48445" spans="7:12" x14ac:dyDescent="0.15">
      <c r="G48445"/>
      <c r="H48445"/>
      <c r="I48445"/>
      <c r="J48445"/>
      <c r="K48445"/>
      <c r="L48445" s="172"/>
    </row>
    <row r="48446" spans="7:12" x14ac:dyDescent="0.15">
      <c r="G48446"/>
      <c r="H48446"/>
      <c r="I48446"/>
      <c r="J48446"/>
      <c r="K48446"/>
      <c r="L48446" s="172"/>
    </row>
    <row r="48447" spans="7:12" x14ac:dyDescent="0.15">
      <c r="G48447"/>
      <c r="H48447"/>
      <c r="I48447"/>
      <c r="J48447"/>
      <c r="K48447"/>
      <c r="L48447" s="172"/>
    </row>
    <row r="48448" spans="7:12" x14ac:dyDescent="0.15">
      <c r="G48448"/>
      <c r="H48448"/>
      <c r="I48448"/>
      <c r="J48448"/>
      <c r="K48448"/>
      <c r="L48448" s="172"/>
    </row>
    <row r="48449" spans="7:12" x14ac:dyDescent="0.15">
      <c r="G48449"/>
      <c r="H48449"/>
      <c r="I48449"/>
      <c r="J48449"/>
      <c r="K48449"/>
      <c r="L48449" s="172"/>
    </row>
    <row r="48450" spans="7:12" x14ac:dyDescent="0.15">
      <c r="G48450"/>
      <c r="H48450"/>
      <c r="I48450"/>
      <c r="J48450"/>
      <c r="K48450"/>
      <c r="L48450" s="172"/>
    </row>
    <row r="48451" spans="7:12" x14ac:dyDescent="0.15">
      <c r="G48451"/>
      <c r="H48451"/>
      <c r="I48451"/>
      <c r="J48451"/>
      <c r="K48451"/>
      <c r="L48451" s="172"/>
    </row>
    <row r="48452" spans="7:12" x14ac:dyDescent="0.15">
      <c r="G48452"/>
      <c r="H48452"/>
      <c r="I48452"/>
      <c r="J48452"/>
      <c r="K48452"/>
      <c r="L48452" s="172"/>
    </row>
    <row r="48453" spans="7:12" x14ac:dyDescent="0.15">
      <c r="G48453"/>
      <c r="H48453"/>
      <c r="I48453"/>
      <c r="J48453"/>
      <c r="K48453"/>
      <c r="L48453" s="172"/>
    </row>
    <row r="48454" spans="7:12" x14ac:dyDescent="0.15">
      <c r="G48454"/>
      <c r="H48454"/>
      <c r="I48454"/>
      <c r="J48454"/>
      <c r="K48454"/>
      <c r="L48454" s="172"/>
    </row>
    <row r="48455" spans="7:12" x14ac:dyDescent="0.15">
      <c r="G48455"/>
      <c r="H48455"/>
      <c r="I48455"/>
      <c r="J48455"/>
      <c r="K48455"/>
      <c r="L48455" s="172"/>
    </row>
    <row r="48456" spans="7:12" x14ac:dyDescent="0.15">
      <c r="G48456"/>
      <c r="H48456"/>
      <c r="I48456"/>
      <c r="J48456"/>
      <c r="K48456"/>
      <c r="L48456" s="172"/>
    </row>
    <row r="48457" spans="7:12" x14ac:dyDescent="0.15">
      <c r="G48457"/>
      <c r="H48457"/>
      <c r="I48457"/>
      <c r="J48457"/>
      <c r="K48457"/>
      <c r="L48457" s="172"/>
    </row>
    <row r="48458" spans="7:12" x14ac:dyDescent="0.15">
      <c r="G48458"/>
      <c r="H48458"/>
      <c r="I48458"/>
      <c r="J48458"/>
      <c r="K48458"/>
      <c r="L48458" s="172"/>
    </row>
    <row r="48459" spans="7:12" x14ac:dyDescent="0.15">
      <c r="G48459"/>
      <c r="H48459"/>
      <c r="I48459"/>
      <c r="J48459"/>
      <c r="K48459"/>
      <c r="L48459" s="172"/>
    </row>
    <row r="48460" spans="7:12" x14ac:dyDescent="0.15">
      <c r="G48460"/>
      <c r="H48460"/>
      <c r="I48460"/>
      <c r="J48460"/>
      <c r="K48460"/>
      <c r="L48460" s="172"/>
    </row>
    <row r="48461" spans="7:12" x14ac:dyDescent="0.15">
      <c r="G48461"/>
      <c r="H48461"/>
      <c r="I48461"/>
      <c r="J48461"/>
      <c r="K48461"/>
      <c r="L48461" s="172"/>
    </row>
    <row r="48462" spans="7:12" x14ac:dyDescent="0.15">
      <c r="G48462"/>
      <c r="H48462"/>
      <c r="I48462"/>
      <c r="J48462"/>
      <c r="K48462"/>
      <c r="L48462" s="172"/>
    </row>
    <row r="48463" spans="7:12" x14ac:dyDescent="0.15">
      <c r="G48463"/>
      <c r="H48463"/>
      <c r="I48463"/>
      <c r="J48463"/>
      <c r="K48463"/>
      <c r="L48463" s="172"/>
    </row>
    <row r="48464" spans="7:12" x14ac:dyDescent="0.15">
      <c r="G48464"/>
      <c r="H48464"/>
      <c r="I48464"/>
      <c r="J48464"/>
      <c r="K48464"/>
      <c r="L48464" s="172"/>
    </row>
    <row r="48465" spans="7:12" x14ac:dyDescent="0.15">
      <c r="G48465"/>
      <c r="H48465"/>
      <c r="I48465"/>
      <c r="J48465"/>
      <c r="K48465"/>
      <c r="L48465" s="172"/>
    </row>
    <row r="48466" spans="7:12" x14ac:dyDescent="0.15">
      <c r="G48466"/>
      <c r="H48466"/>
      <c r="I48466"/>
      <c r="J48466"/>
      <c r="K48466"/>
      <c r="L48466" s="172"/>
    </row>
    <row r="48467" spans="7:12" x14ac:dyDescent="0.15">
      <c r="G48467"/>
      <c r="H48467"/>
      <c r="I48467"/>
      <c r="J48467"/>
      <c r="K48467"/>
      <c r="L48467" s="172"/>
    </row>
    <row r="48468" spans="7:12" x14ac:dyDescent="0.15">
      <c r="G48468"/>
      <c r="H48468"/>
      <c r="I48468"/>
      <c r="J48468"/>
      <c r="K48468"/>
      <c r="L48468" s="172"/>
    </row>
    <row r="48469" spans="7:12" x14ac:dyDescent="0.15">
      <c r="G48469"/>
      <c r="H48469"/>
      <c r="I48469"/>
      <c r="J48469"/>
      <c r="K48469"/>
      <c r="L48469" s="172"/>
    </row>
    <row r="48470" spans="7:12" x14ac:dyDescent="0.15">
      <c r="G48470"/>
      <c r="H48470"/>
      <c r="I48470"/>
      <c r="J48470"/>
      <c r="K48470"/>
      <c r="L48470" s="172"/>
    </row>
    <row r="48471" spans="7:12" x14ac:dyDescent="0.15">
      <c r="G48471"/>
      <c r="H48471"/>
      <c r="I48471"/>
      <c r="J48471"/>
      <c r="K48471"/>
      <c r="L48471" s="172"/>
    </row>
    <row r="48472" spans="7:12" x14ac:dyDescent="0.15">
      <c r="G48472"/>
      <c r="H48472"/>
      <c r="I48472"/>
      <c r="J48472"/>
      <c r="K48472"/>
      <c r="L48472" s="172"/>
    </row>
    <row r="48473" spans="7:12" x14ac:dyDescent="0.15">
      <c r="G48473"/>
      <c r="H48473"/>
      <c r="I48473"/>
      <c r="J48473"/>
      <c r="K48473"/>
      <c r="L48473" s="172"/>
    </row>
    <row r="48474" spans="7:12" x14ac:dyDescent="0.15">
      <c r="G48474"/>
      <c r="H48474"/>
      <c r="I48474"/>
      <c r="J48474"/>
      <c r="K48474"/>
      <c r="L48474" s="172"/>
    </row>
    <row r="48475" spans="7:12" x14ac:dyDescent="0.15">
      <c r="G48475"/>
      <c r="H48475"/>
      <c r="I48475"/>
      <c r="J48475"/>
      <c r="K48475"/>
      <c r="L48475" s="172"/>
    </row>
    <row r="48476" spans="7:12" x14ac:dyDescent="0.15">
      <c r="G48476"/>
      <c r="H48476"/>
      <c r="I48476"/>
      <c r="J48476"/>
      <c r="K48476"/>
      <c r="L48476" s="172"/>
    </row>
    <row r="48477" spans="7:12" x14ac:dyDescent="0.15">
      <c r="G48477"/>
      <c r="H48477"/>
      <c r="I48477"/>
      <c r="J48477"/>
      <c r="K48477"/>
      <c r="L48477" s="172"/>
    </row>
    <row r="48478" spans="7:12" x14ac:dyDescent="0.15">
      <c r="G48478"/>
      <c r="H48478"/>
      <c r="I48478"/>
      <c r="J48478"/>
      <c r="K48478"/>
      <c r="L48478" s="172"/>
    </row>
    <row r="48479" spans="7:12" x14ac:dyDescent="0.15">
      <c r="G48479"/>
      <c r="H48479"/>
      <c r="I48479"/>
      <c r="J48479"/>
      <c r="K48479"/>
      <c r="L48479" s="172"/>
    </row>
    <row r="48480" spans="7:12" x14ac:dyDescent="0.15">
      <c r="G48480"/>
      <c r="H48480"/>
      <c r="I48480"/>
      <c r="J48480"/>
      <c r="K48480"/>
      <c r="L48480" s="172"/>
    </row>
    <row r="48481" spans="7:12" x14ac:dyDescent="0.15">
      <c r="G48481"/>
      <c r="H48481"/>
      <c r="I48481"/>
      <c r="J48481"/>
      <c r="K48481"/>
      <c r="L48481" s="172"/>
    </row>
    <row r="48482" spans="7:12" x14ac:dyDescent="0.15">
      <c r="G48482"/>
      <c r="H48482"/>
      <c r="I48482"/>
      <c r="J48482"/>
      <c r="K48482"/>
      <c r="L48482" s="172"/>
    </row>
    <row r="48483" spans="7:12" x14ac:dyDescent="0.15">
      <c r="G48483"/>
      <c r="H48483"/>
      <c r="I48483"/>
      <c r="J48483"/>
      <c r="K48483"/>
      <c r="L48483" s="172"/>
    </row>
    <row r="48484" spans="7:12" x14ac:dyDescent="0.15">
      <c r="G48484"/>
      <c r="H48484"/>
      <c r="I48484"/>
      <c r="J48484"/>
      <c r="K48484"/>
      <c r="L48484" s="172"/>
    </row>
    <row r="48485" spans="7:12" x14ac:dyDescent="0.15">
      <c r="G48485"/>
      <c r="H48485"/>
      <c r="I48485"/>
      <c r="J48485"/>
      <c r="K48485"/>
      <c r="L48485" s="172"/>
    </row>
    <row r="48486" spans="7:12" x14ac:dyDescent="0.15">
      <c r="G48486"/>
      <c r="H48486"/>
      <c r="I48486"/>
      <c r="J48486"/>
      <c r="K48486"/>
      <c r="L48486" s="172"/>
    </row>
    <row r="48487" spans="7:12" x14ac:dyDescent="0.15">
      <c r="G48487"/>
      <c r="H48487"/>
      <c r="I48487"/>
      <c r="J48487"/>
      <c r="K48487"/>
      <c r="L48487" s="172"/>
    </row>
    <row r="48488" spans="7:12" x14ac:dyDescent="0.15">
      <c r="G48488"/>
      <c r="H48488"/>
      <c r="I48488"/>
      <c r="J48488"/>
      <c r="K48488"/>
      <c r="L48488" s="172"/>
    </row>
    <row r="48489" spans="7:12" x14ac:dyDescent="0.15">
      <c r="G48489"/>
      <c r="H48489"/>
      <c r="I48489"/>
      <c r="J48489"/>
      <c r="K48489"/>
      <c r="L48489" s="172"/>
    </row>
    <row r="48490" spans="7:12" x14ac:dyDescent="0.15">
      <c r="G48490"/>
      <c r="H48490"/>
      <c r="I48490"/>
      <c r="J48490"/>
      <c r="K48490"/>
      <c r="L48490" s="172"/>
    </row>
    <row r="48491" spans="7:12" x14ac:dyDescent="0.15">
      <c r="G48491"/>
      <c r="H48491"/>
      <c r="I48491"/>
      <c r="J48491"/>
      <c r="K48491"/>
      <c r="L48491" s="172"/>
    </row>
    <row r="48492" spans="7:12" x14ac:dyDescent="0.15">
      <c r="G48492"/>
      <c r="H48492"/>
      <c r="I48492"/>
      <c r="J48492"/>
      <c r="K48492"/>
      <c r="L48492" s="172"/>
    </row>
    <row r="48493" spans="7:12" x14ac:dyDescent="0.15">
      <c r="G48493"/>
      <c r="H48493"/>
      <c r="I48493"/>
      <c r="J48493"/>
      <c r="K48493"/>
      <c r="L48493" s="172"/>
    </row>
    <row r="48494" spans="7:12" x14ac:dyDescent="0.15">
      <c r="G48494"/>
      <c r="H48494"/>
      <c r="I48494"/>
      <c r="J48494"/>
      <c r="K48494"/>
      <c r="L48494" s="172"/>
    </row>
    <row r="48495" spans="7:12" x14ac:dyDescent="0.15">
      <c r="G48495"/>
      <c r="H48495"/>
      <c r="I48495"/>
      <c r="J48495"/>
      <c r="K48495"/>
      <c r="L48495" s="172"/>
    </row>
    <row r="48496" spans="7:12" x14ac:dyDescent="0.15">
      <c r="G48496"/>
      <c r="H48496"/>
      <c r="I48496"/>
      <c r="J48496"/>
      <c r="K48496"/>
      <c r="L48496" s="172"/>
    </row>
    <row r="48497" spans="7:12" x14ac:dyDescent="0.15">
      <c r="G48497"/>
      <c r="H48497"/>
      <c r="I48497"/>
      <c r="J48497"/>
      <c r="K48497"/>
      <c r="L48497" s="172"/>
    </row>
    <row r="48498" spans="7:12" x14ac:dyDescent="0.15">
      <c r="G48498"/>
      <c r="H48498"/>
      <c r="I48498"/>
      <c r="J48498"/>
      <c r="K48498"/>
      <c r="L48498" s="172"/>
    </row>
    <row r="48499" spans="7:12" x14ac:dyDescent="0.15">
      <c r="G48499"/>
      <c r="H48499"/>
      <c r="I48499"/>
      <c r="J48499"/>
      <c r="K48499"/>
      <c r="L48499" s="172"/>
    </row>
    <row r="48500" spans="7:12" x14ac:dyDescent="0.15">
      <c r="G48500"/>
      <c r="H48500"/>
      <c r="I48500"/>
      <c r="J48500"/>
      <c r="K48500"/>
      <c r="L48500" s="172"/>
    </row>
    <row r="48501" spans="7:12" x14ac:dyDescent="0.15">
      <c r="G48501"/>
      <c r="H48501"/>
      <c r="I48501"/>
      <c r="J48501"/>
      <c r="K48501"/>
      <c r="L48501" s="172"/>
    </row>
    <row r="48502" spans="7:12" x14ac:dyDescent="0.15">
      <c r="G48502"/>
      <c r="H48502"/>
      <c r="I48502"/>
      <c r="J48502"/>
      <c r="K48502"/>
      <c r="L48502" s="172"/>
    </row>
    <row r="48503" spans="7:12" x14ac:dyDescent="0.15">
      <c r="G48503"/>
      <c r="H48503"/>
      <c r="I48503"/>
      <c r="J48503"/>
      <c r="K48503"/>
      <c r="L48503" s="172"/>
    </row>
    <row r="48504" spans="7:12" x14ac:dyDescent="0.15">
      <c r="G48504"/>
      <c r="H48504"/>
      <c r="I48504"/>
      <c r="J48504"/>
      <c r="K48504"/>
      <c r="L48504" s="172"/>
    </row>
    <row r="48505" spans="7:12" x14ac:dyDescent="0.15">
      <c r="G48505"/>
      <c r="H48505"/>
      <c r="I48505"/>
      <c r="J48505"/>
      <c r="K48505"/>
      <c r="L48505" s="172"/>
    </row>
    <row r="48506" spans="7:12" x14ac:dyDescent="0.15">
      <c r="G48506"/>
      <c r="H48506"/>
      <c r="I48506"/>
      <c r="J48506"/>
      <c r="K48506"/>
      <c r="L48506" s="172"/>
    </row>
    <row r="48507" spans="7:12" x14ac:dyDescent="0.15">
      <c r="G48507"/>
      <c r="H48507"/>
      <c r="I48507"/>
      <c r="J48507"/>
      <c r="K48507"/>
      <c r="L48507" s="172"/>
    </row>
    <row r="48508" spans="7:12" x14ac:dyDescent="0.15">
      <c r="G48508"/>
      <c r="H48508"/>
      <c r="I48508"/>
      <c r="J48508"/>
      <c r="K48508"/>
      <c r="L48508" s="172"/>
    </row>
    <row r="48509" spans="7:12" x14ac:dyDescent="0.15">
      <c r="G48509"/>
      <c r="H48509"/>
      <c r="I48509"/>
      <c r="J48509"/>
      <c r="K48509"/>
      <c r="L48509" s="172"/>
    </row>
    <row r="48510" spans="7:12" x14ac:dyDescent="0.15">
      <c r="G48510"/>
      <c r="H48510"/>
      <c r="I48510"/>
      <c r="J48510"/>
      <c r="K48510"/>
      <c r="L48510" s="172"/>
    </row>
    <row r="48511" spans="7:12" x14ac:dyDescent="0.15">
      <c r="G48511"/>
      <c r="H48511"/>
      <c r="I48511"/>
      <c r="J48511"/>
      <c r="K48511"/>
      <c r="L48511" s="172"/>
    </row>
    <row r="48512" spans="7:12" x14ac:dyDescent="0.15">
      <c r="G48512"/>
      <c r="H48512"/>
      <c r="I48512"/>
      <c r="J48512"/>
      <c r="K48512"/>
      <c r="L48512" s="172"/>
    </row>
    <row r="48513" spans="7:12" x14ac:dyDescent="0.15">
      <c r="G48513"/>
      <c r="H48513"/>
      <c r="I48513"/>
      <c r="J48513"/>
      <c r="K48513"/>
      <c r="L48513" s="172"/>
    </row>
    <row r="48514" spans="7:12" x14ac:dyDescent="0.15">
      <c r="G48514"/>
      <c r="H48514"/>
      <c r="I48514"/>
      <c r="J48514"/>
      <c r="K48514"/>
      <c r="L48514" s="172"/>
    </row>
    <row r="48515" spans="7:12" x14ac:dyDescent="0.15">
      <c r="G48515"/>
      <c r="H48515"/>
      <c r="I48515"/>
      <c r="J48515"/>
      <c r="K48515"/>
      <c r="L48515" s="172"/>
    </row>
    <row r="48516" spans="7:12" x14ac:dyDescent="0.15">
      <c r="G48516"/>
      <c r="H48516"/>
      <c r="I48516"/>
      <c r="J48516"/>
      <c r="K48516"/>
      <c r="L48516" s="172"/>
    </row>
    <row r="48517" spans="7:12" x14ac:dyDescent="0.15">
      <c r="G48517"/>
      <c r="H48517"/>
      <c r="I48517"/>
      <c r="J48517"/>
      <c r="K48517"/>
      <c r="L48517" s="172"/>
    </row>
    <row r="48518" spans="7:12" x14ac:dyDescent="0.15">
      <c r="G48518"/>
      <c r="H48518"/>
      <c r="I48518"/>
      <c r="J48518"/>
      <c r="K48518"/>
      <c r="L48518" s="172"/>
    </row>
    <row r="48519" spans="7:12" x14ac:dyDescent="0.15">
      <c r="G48519"/>
      <c r="H48519"/>
      <c r="I48519"/>
      <c r="J48519"/>
      <c r="K48519"/>
      <c r="L48519" s="172"/>
    </row>
    <row r="48520" spans="7:12" x14ac:dyDescent="0.15">
      <c r="G48520"/>
      <c r="H48520"/>
      <c r="I48520"/>
      <c r="J48520"/>
      <c r="K48520"/>
      <c r="L48520" s="172"/>
    </row>
    <row r="48521" spans="7:12" x14ac:dyDescent="0.15">
      <c r="G48521"/>
      <c r="H48521"/>
      <c r="I48521"/>
      <c r="J48521"/>
      <c r="K48521"/>
      <c r="L48521" s="172"/>
    </row>
    <row r="48522" spans="7:12" x14ac:dyDescent="0.15">
      <c r="G48522"/>
      <c r="H48522"/>
      <c r="I48522"/>
      <c r="J48522"/>
      <c r="K48522"/>
      <c r="L48522" s="172"/>
    </row>
    <row r="48523" spans="7:12" x14ac:dyDescent="0.15">
      <c r="G48523"/>
      <c r="H48523"/>
      <c r="I48523"/>
      <c r="J48523"/>
      <c r="K48523"/>
      <c r="L48523" s="172"/>
    </row>
    <row r="48524" spans="7:12" x14ac:dyDescent="0.15">
      <c r="G48524"/>
      <c r="H48524"/>
      <c r="I48524"/>
      <c r="J48524"/>
      <c r="K48524"/>
      <c r="L48524" s="172"/>
    </row>
    <row r="48525" spans="7:12" x14ac:dyDescent="0.15">
      <c r="G48525"/>
      <c r="H48525"/>
      <c r="I48525"/>
      <c r="J48525"/>
      <c r="K48525"/>
      <c r="L48525" s="172"/>
    </row>
    <row r="48526" spans="7:12" x14ac:dyDescent="0.15">
      <c r="G48526"/>
      <c r="H48526"/>
      <c r="I48526"/>
      <c r="J48526"/>
      <c r="K48526"/>
      <c r="L48526" s="172"/>
    </row>
    <row r="48527" spans="7:12" x14ac:dyDescent="0.15">
      <c r="G48527"/>
      <c r="H48527"/>
      <c r="I48527"/>
      <c r="J48527"/>
      <c r="K48527"/>
      <c r="L48527" s="172"/>
    </row>
    <row r="48528" spans="7:12" x14ac:dyDescent="0.15">
      <c r="G48528"/>
      <c r="H48528"/>
      <c r="I48528"/>
      <c r="J48528"/>
      <c r="K48528"/>
      <c r="L48528" s="172"/>
    </row>
    <row r="48529" spans="7:12" x14ac:dyDescent="0.15">
      <c r="G48529"/>
      <c r="H48529"/>
      <c r="I48529"/>
      <c r="J48529"/>
      <c r="K48529"/>
      <c r="L48529" s="172"/>
    </row>
    <row r="48530" spans="7:12" x14ac:dyDescent="0.15">
      <c r="G48530"/>
      <c r="H48530"/>
      <c r="I48530"/>
      <c r="J48530"/>
      <c r="K48530"/>
      <c r="L48530" s="172"/>
    </row>
    <row r="48531" spans="7:12" x14ac:dyDescent="0.15">
      <c r="G48531"/>
      <c r="H48531"/>
      <c r="I48531"/>
      <c r="J48531"/>
      <c r="K48531"/>
      <c r="L48531" s="172"/>
    </row>
    <row r="48532" spans="7:12" x14ac:dyDescent="0.15">
      <c r="G48532"/>
      <c r="H48532"/>
      <c r="I48532"/>
      <c r="J48532"/>
      <c r="K48532"/>
      <c r="L48532" s="172"/>
    </row>
    <row r="48533" spans="7:12" x14ac:dyDescent="0.15">
      <c r="G48533"/>
      <c r="H48533"/>
      <c r="I48533"/>
      <c r="J48533"/>
      <c r="K48533"/>
      <c r="L48533" s="172"/>
    </row>
    <row r="48534" spans="7:12" x14ac:dyDescent="0.15">
      <c r="G48534"/>
      <c r="H48534"/>
      <c r="I48534"/>
      <c r="J48534"/>
      <c r="K48534"/>
      <c r="L48534" s="172"/>
    </row>
    <row r="48535" spans="7:12" x14ac:dyDescent="0.15">
      <c r="G48535"/>
      <c r="H48535"/>
      <c r="I48535"/>
      <c r="J48535"/>
      <c r="K48535"/>
      <c r="L48535" s="172"/>
    </row>
    <row r="48536" spans="7:12" x14ac:dyDescent="0.15">
      <c r="G48536"/>
      <c r="H48536"/>
      <c r="I48536"/>
      <c r="J48536"/>
      <c r="K48536"/>
      <c r="L48536" s="172"/>
    </row>
    <row r="48537" spans="7:12" x14ac:dyDescent="0.15">
      <c r="G48537"/>
      <c r="H48537"/>
      <c r="I48537"/>
      <c r="J48537"/>
      <c r="K48537"/>
      <c r="L48537" s="172"/>
    </row>
    <row r="48538" spans="7:12" x14ac:dyDescent="0.15">
      <c r="G48538"/>
      <c r="H48538"/>
      <c r="I48538"/>
      <c r="J48538"/>
      <c r="K48538"/>
      <c r="L48538" s="172"/>
    </row>
    <row r="48539" spans="7:12" x14ac:dyDescent="0.15">
      <c r="G48539"/>
      <c r="H48539"/>
      <c r="I48539"/>
      <c r="J48539"/>
      <c r="K48539"/>
      <c r="L48539" s="172"/>
    </row>
    <row r="48540" spans="7:12" x14ac:dyDescent="0.15">
      <c r="G48540"/>
      <c r="H48540"/>
      <c r="I48540"/>
      <c r="J48540"/>
      <c r="K48540"/>
      <c r="L48540" s="172"/>
    </row>
    <row r="48541" spans="7:12" x14ac:dyDescent="0.15">
      <c r="G48541"/>
      <c r="H48541"/>
      <c r="I48541"/>
      <c r="J48541"/>
      <c r="K48541"/>
      <c r="L48541" s="172"/>
    </row>
    <row r="48542" spans="7:12" x14ac:dyDescent="0.15">
      <c r="G48542"/>
      <c r="H48542"/>
      <c r="I48542"/>
      <c r="J48542"/>
      <c r="K48542"/>
      <c r="L48542" s="172"/>
    </row>
    <row r="48543" spans="7:12" x14ac:dyDescent="0.15">
      <c r="G48543"/>
      <c r="H48543"/>
      <c r="I48543"/>
      <c r="J48543"/>
      <c r="K48543"/>
      <c r="L48543" s="172"/>
    </row>
    <row r="48544" spans="7:12" x14ac:dyDescent="0.15">
      <c r="G48544"/>
      <c r="H48544"/>
      <c r="I48544"/>
      <c r="J48544"/>
      <c r="K48544"/>
      <c r="L48544" s="172"/>
    </row>
    <row r="48545" spans="7:12" x14ac:dyDescent="0.15">
      <c r="G48545"/>
      <c r="H48545"/>
      <c r="I48545"/>
      <c r="J48545"/>
      <c r="K48545"/>
      <c r="L48545" s="172"/>
    </row>
    <row r="48546" spans="7:12" x14ac:dyDescent="0.15">
      <c r="G48546"/>
      <c r="H48546"/>
      <c r="I48546"/>
      <c r="J48546"/>
      <c r="K48546"/>
      <c r="L48546" s="172"/>
    </row>
    <row r="48547" spans="7:12" x14ac:dyDescent="0.15">
      <c r="G48547"/>
      <c r="H48547"/>
      <c r="I48547"/>
      <c r="J48547"/>
      <c r="K48547"/>
      <c r="L48547" s="172"/>
    </row>
    <row r="48548" spans="7:12" x14ac:dyDescent="0.15">
      <c r="G48548"/>
      <c r="H48548"/>
      <c r="I48548"/>
      <c r="J48548"/>
      <c r="K48548"/>
      <c r="L48548" s="172"/>
    </row>
    <row r="48549" spans="7:12" x14ac:dyDescent="0.15">
      <c r="G48549"/>
      <c r="H48549"/>
      <c r="I48549"/>
      <c r="J48549"/>
      <c r="K48549"/>
      <c r="L48549" s="172"/>
    </row>
    <row r="48550" spans="7:12" x14ac:dyDescent="0.15">
      <c r="G48550"/>
      <c r="H48550"/>
      <c r="I48550"/>
      <c r="J48550"/>
      <c r="K48550"/>
      <c r="L48550" s="172"/>
    </row>
    <row r="48551" spans="7:12" x14ac:dyDescent="0.15">
      <c r="G48551"/>
      <c r="H48551"/>
      <c r="I48551"/>
      <c r="J48551"/>
      <c r="K48551"/>
      <c r="L48551" s="172"/>
    </row>
    <row r="48552" spans="7:12" x14ac:dyDescent="0.15">
      <c r="G48552"/>
      <c r="H48552"/>
      <c r="I48552"/>
      <c r="J48552"/>
      <c r="K48552"/>
      <c r="L48552" s="172"/>
    </row>
    <row r="48553" spans="7:12" x14ac:dyDescent="0.15">
      <c r="G48553"/>
      <c r="H48553"/>
      <c r="I48553"/>
      <c r="J48553"/>
      <c r="K48553"/>
      <c r="L48553" s="172"/>
    </row>
    <row r="48554" spans="7:12" x14ac:dyDescent="0.15">
      <c r="G48554"/>
      <c r="H48554"/>
      <c r="I48554"/>
      <c r="J48554"/>
      <c r="K48554"/>
      <c r="L48554" s="172"/>
    </row>
    <row r="48555" spans="7:12" x14ac:dyDescent="0.15">
      <c r="G48555"/>
      <c r="H48555"/>
      <c r="I48555"/>
      <c r="J48555"/>
      <c r="K48555"/>
      <c r="L48555" s="172"/>
    </row>
    <row r="48556" spans="7:12" x14ac:dyDescent="0.15">
      <c r="G48556"/>
      <c r="H48556"/>
      <c r="I48556"/>
      <c r="J48556"/>
      <c r="K48556"/>
      <c r="L48556" s="172"/>
    </row>
    <row r="48557" spans="7:12" x14ac:dyDescent="0.15">
      <c r="G48557"/>
      <c r="H48557"/>
      <c r="I48557"/>
      <c r="J48557"/>
      <c r="K48557"/>
      <c r="L48557" s="172"/>
    </row>
    <row r="48558" spans="7:12" x14ac:dyDescent="0.15">
      <c r="G48558"/>
      <c r="H48558"/>
      <c r="I48558"/>
      <c r="J48558"/>
      <c r="K48558"/>
      <c r="L48558" s="172"/>
    </row>
    <row r="48559" spans="7:12" x14ac:dyDescent="0.15">
      <c r="G48559"/>
      <c r="H48559"/>
      <c r="I48559"/>
      <c r="J48559"/>
      <c r="K48559"/>
      <c r="L48559" s="172"/>
    </row>
    <row r="48560" spans="7:12" x14ac:dyDescent="0.15">
      <c r="G48560"/>
      <c r="H48560"/>
      <c r="I48560"/>
      <c r="J48560"/>
      <c r="K48560"/>
      <c r="L48560" s="172"/>
    </row>
    <row r="48561" spans="7:12" x14ac:dyDescent="0.15">
      <c r="G48561"/>
      <c r="H48561"/>
      <c r="I48561"/>
      <c r="J48561"/>
      <c r="K48561"/>
      <c r="L48561" s="172"/>
    </row>
    <row r="48562" spans="7:12" x14ac:dyDescent="0.15">
      <c r="G48562"/>
      <c r="H48562"/>
      <c r="I48562"/>
      <c r="J48562"/>
      <c r="K48562"/>
      <c r="L48562" s="172"/>
    </row>
    <row r="48563" spans="7:12" x14ac:dyDescent="0.15">
      <c r="G48563"/>
      <c r="H48563"/>
      <c r="I48563"/>
      <c r="J48563"/>
      <c r="K48563"/>
      <c r="L48563" s="172"/>
    </row>
    <row r="48564" spans="7:12" x14ac:dyDescent="0.15">
      <c r="G48564"/>
      <c r="H48564"/>
      <c r="I48564"/>
      <c r="J48564"/>
      <c r="K48564"/>
      <c r="L48564" s="172"/>
    </row>
    <row r="48565" spans="7:12" x14ac:dyDescent="0.15">
      <c r="G48565"/>
      <c r="H48565"/>
      <c r="I48565"/>
      <c r="J48565"/>
      <c r="K48565"/>
      <c r="L48565" s="172"/>
    </row>
    <row r="48566" spans="7:12" x14ac:dyDescent="0.15">
      <c r="G48566"/>
      <c r="H48566"/>
      <c r="I48566"/>
      <c r="J48566"/>
      <c r="K48566"/>
      <c r="L48566" s="172"/>
    </row>
    <row r="48567" spans="7:12" x14ac:dyDescent="0.15">
      <c r="G48567"/>
      <c r="H48567"/>
      <c r="I48567"/>
      <c r="J48567"/>
      <c r="K48567"/>
      <c r="L48567" s="172"/>
    </row>
    <row r="48568" spans="7:12" x14ac:dyDescent="0.15">
      <c r="G48568"/>
      <c r="H48568"/>
      <c r="I48568"/>
      <c r="J48568"/>
      <c r="K48568"/>
      <c r="L48568" s="172"/>
    </row>
    <row r="48569" spans="7:12" x14ac:dyDescent="0.15">
      <c r="G48569"/>
      <c r="H48569"/>
      <c r="I48569"/>
      <c r="J48569"/>
      <c r="K48569"/>
      <c r="L48569" s="172"/>
    </row>
    <row r="48570" spans="7:12" x14ac:dyDescent="0.15">
      <c r="G48570"/>
      <c r="H48570"/>
      <c r="I48570"/>
      <c r="J48570"/>
      <c r="K48570"/>
      <c r="L48570" s="172"/>
    </row>
    <row r="48571" spans="7:12" x14ac:dyDescent="0.15">
      <c r="G48571"/>
      <c r="H48571"/>
      <c r="I48571"/>
      <c r="J48571"/>
      <c r="K48571"/>
      <c r="L48571" s="172"/>
    </row>
    <row r="48572" spans="7:12" x14ac:dyDescent="0.15">
      <c r="G48572"/>
      <c r="H48572"/>
      <c r="I48572"/>
      <c r="J48572"/>
      <c r="K48572"/>
      <c r="L48572" s="172"/>
    </row>
    <row r="48573" spans="7:12" x14ac:dyDescent="0.15">
      <c r="G48573"/>
      <c r="H48573"/>
      <c r="I48573"/>
      <c r="J48573"/>
      <c r="K48573"/>
      <c r="L48573" s="172"/>
    </row>
    <row r="48574" spans="7:12" x14ac:dyDescent="0.15">
      <c r="G48574"/>
      <c r="H48574"/>
      <c r="I48574"/>
      <c r="J48574"/>
      <c r="K48574"/>
      <c r="L48574" s="172"/>
    </row>
    <row r="48575" spans="7:12" x14ac:dyDescent="0.15">
      <c r="G48575"/>
      <c r="H48575"/>
      <c r="I48575"/>
      <c r="J48575"/>
      <c r="K48575"/>
      <c r="L48575" s="172"/>
    </row>
    <row r="48576" spans="7:12" x14ac:dyDescent="0.15">
      <c r="G48576"/>
      <c r="H48576"/>
      <c r="I48576"/>
      <c r="J48576"/>
      <c r="K48576"/>
      <c r="L48576" s="172"/>
    </row>
    <row r="48577" spans="7:12" x14ac:dyDescent="0.15">
      <c r="G48577"/>
      <c r="H48577"/>
      <c r="I48577"/>
      <c r="J48577"/>
      <c r="K48577"/>
      <c r="L48577" s="172"/>
    </row>
    <row r="48578" spans="7:12" x14ac:dyDescent="0.15">
      <c r="G48578"/>
      <c r="H48578"/>
      <c r="I48578"/>
      <c r="J48578"/>
      <c r="K48578"/>
      <c r="L48578" s="172"/>
    </row>
    <row r="48579" spans="7:12" x14ac:dyDescent="0.15">
      <c r="G48579"/>
      <c r="H48579"/>
      <c r="I48579"/>
      <c r="J48579"/>
      <c r="K48579"/>
      <c r="L48579" s="172"/>
    </row>
    <row r="48580" spans="7:12" x14ac:dyDescent="0.15">
      <c r="G48580"/>
      <c r="H48580"/>
      <c r="I48580"/>
      <c r="J48580"/>
      <c r="K48580"/>
      <c r="L48580" s="172"/>
    </row>
    <row r="48581" spans="7:12" x14ac:dyDescent="0.15">
      <c r="G48581"/>
      <c r="H48581"/>
      <c r="I48581"/>
      <c r="J48581"/>
      <c r="K48581"/>
      <c r="L48581" s="172"/>
    </row>
    <row r="48582" spans="7:12" x14ac:dyDescent="0.15">
      <c r="G48582"/>
      <c r="H48582"/>
      <c r="I48582"/>
      <c r="J48582"/>
      <c r="K48582"/>
      <c r="L48582" s="172"/>
    </row>
    <row r="48583" spans="7:12" x14ac:dyDescent="0.15">
      <c r="G48583"/>
      <c r="H48583"/>
      <c r="I48583"/>
      <c r="J48583"/>
      <c r="K48583"/>
      <c r="L48583" s="172"/>
    </row>
    <row r="48584" spans="7:12" x14ac:dyDescent="0.15">
      <c r="G48584"/>
      <c r="H48584"/>
      <c r="I48584"/>
      <c r="J48584"/>
      <c r="K48584"/>
      <c r="L48584" s="172"/>
    </row>
    <row r="48585" spans="7:12" x14ac:dyDescent="0.15">
      <c r="G48585"/>
      <c r="H48585"/>
      <c r="I48585"/>
      <c r="J48585"/>
      <c r="K48585"/>
      <c r="L48585" s="172"/>
    </row>
    <row r="48586" spans="7:12" x14ac:dyDescent="0.15">
      <c r="G48586"/>
      <c r="H48586"/>
      <c r="I48586"/>
      <c r="J48586"/>
      <c r="K48586"/>
      <c r="L48586" s="172"/>
    </row>
    <row r="48587" spans="7:12" x14ac:dyDescent="0.15">
      <c r="G48587"/>
      <c r="H48587"/>
      <c r="I48587"/>
      <c r="J48587"/>
      <c r="K48587"/>
      <c r="L48587" s="172"/>
    </row>
    <row r="48588" spans="7:12" x14ac:dyDescent="0.15">
      <c r="G48588"/>
      <c r="H48588"/>
      <c r="I48588"/>
      <c r="J48588"/>
      <c r="K48588"/>
      <c r="L48588" s="172"/>
    </row>
    <row r="48589" spans="7:12" x14ac:dyDescent="0.15">
      <c r="G48589"/>
      <c r="H48589"/>
      <c r="I48589"/>
      <c r="J48589"/>
      <c r="K48589"/>
      <c r="L48589" s="172"/>
    </row>
    <row r="48590" spans="7:12" x14ac:dyDescent="0.15">
      <c r="G48590"/>
      <c r="H48590"/>
      <c r="I48590"/>
      <c r="J48590"/>
      <c r="K48590"/>
      <c r="L48590" s="172"/>
    </row>
    <row r="48591" spans="7:12" x14ac:dyDescent="0.15">
      <c r="G48591"/>
      <c r="H48591"/>
      <c r="I48591"/>
      <c r="J48591"/>
      <c r="K48591"/>
      <c r="L48591" s="172"/>
    </row>
    <row r="48592" spans="7:12" x14ac:dyDescent="0.15">
      <c r="G48592"/>
      <c r="H48592"/>
      <c r="I48592"/>
      <c r="J48592"/>
      <c r="K48592"/>
      <c r="L48592" s="172"/>
    </row>
    <row r="48593" spans="7:12" x14ac:dyDescent="0.15">
      <c r="G48593"/>
      <c r="H48593"/>
      <c r="I48593"/>
      <c r="J48593"/>
      <c r="K48593"/>
      <c r="L48593" s="172"/>
    </row>
    <row r="48594" spans="7:12" x14ac:dyDescent="0.15">
      <c r="G48594"/>
      <c r="H48594"/>
      <c r="I48594"/>
      <c r="J48594"/>
      <c r="K48594"/>
      <c r="L48594" s="172"/>
    </row>
    <row r="48595" spans="7:12" x14ac:dyDescent="0.15">
      <c r="G48595"/>
      <c r="H48595"/>
      <c r="I48595"/>
      <c r="J48595"/>
      <c r="K48595"/>
      <c r="L48595" s="172"/>
    </row>
    <row r="48596" spans="7:12" x14ac:dyDescent="0.15">
      <c r="G48596"/>
      <c r="H48596"/>
      <c r="I48596"/>
      <c r="J48596"/>
      <c r="K48596"/>
      <c r="L48596" s="172"/>
    </row>
    <row r="48597" spans="7:12" x14ac:dyDescent="0.15">
      <c r="G48597"/>
      <c r="H48597"/>
      <c r="I48597"/>
      <c r="J48597"/>
      <c r="K48597"/>
      <c r="L48597" s="172"/>
    </row>
    <row r="48598" spans="7:12" x14ac:dyDescent="0.15">
      <c r="G48598"/>
      <c r="H48598"/>
      <c r="I48598"/>
      <c r="J48598"/>
      <c r="K48598"/>
      <c r="L48598" s="172"/>
    </row>
    <row r="48599" spans="7:12" x14ac:dyDescent="0.15">
      <c r="G48599"/>
      <c r="H48599"/>
      <c r="I48599"/>
      <c r="J48599"/>
      <c r="K48599"/>
      <c r="L48599" s="172"/>
    </row>
    <row r="48600" spans="7:12" x14ac:dyDescent="0.15">
      <c r="G48600"/>
      <c r="H48600"/>
      <c r="I48600"/>
      <c r="J48600"/>
      <c r="K48600"/>
      <c r="L48600" s="172"/>
    </row>
    <row r="48601" spans="7:12" x14ac:dyDescent="0.15">
      <c r="G48601"/>
      <c r="H48601"/>
      <c r="I48601"/>
      <c r="J48601"/>
      <c r="K48601"/>
      <c r="L48601" s="172"/>
    </row>
    <row r="48602" spans="7:12" x14ac:dyDescent="0.15">
      <c r="G48602"/>
      <c r="H48602"/>
      <c r="I48602"/>
      <c r="J48602"/>
      <c r="K48602"/>
      <c r="L48602" s="172"/>
    </row>
    <row r="48603" spans="7:12" x14ac:dyDescent="0.15">
      <c r="G48603"/>
      <c r="H48603"/>
      <c r="I48603"/>
      <c r="J48603"/>
      <c r="K48603"/>
      <c r="L48603" s="172"/>
    </row>
    <row r="48604" spans="7:12" x14ac:dyDescent="0.15">
      <c r="G48604"/>
      <c r="H48604"/>
      <c r="I48604"/>
      <c r="J48604"/>
      <c r="K48604"/>
      <c r="L48604" s="172"/>
    </row>
    <row r="48605" spans="7:12" x14ac:dyDescent="0.15">
      <c r="G48605"/>
      <c r="H48605"/>
      <c r="I48605"/>
      <c r="J48605"/>
      <c r="K48605"/>
      <c r="L48605" s="172"/>
    </row>
    <row r="48606" spans="7:12" x14ac:dyDescent="0.15">
      <c r="G48606"/>
      <c r="H48606"/>
      <c r="I48606"/>
      <c r="J48606"/>
      <c r="K48606"/>
      <c r="L48606" s="172"/>
    </row>
    <row r="48607" spans="7:12" x14ac:dyDescent="0.15">
      <c r="G48607"/>
      <c r="H48607"/>
      <c r="I48607"/>
      <c r="J48607"/>
      <c r="K48607"/>
      <c r="L48607" s="172"/>
    </row>
    <row r="48608" spans="7:12" x14ac:dyDescent="0.15">
      <c r="G48608"/>
      <c r="H48608"/>
      <c r="I48608"/>
      <c r="J48608"/>
      <c r="K48608"/>
      <c r="L48608" s="172"/>
    </row>
    <row r="48609" spans="7:12" x14ac:dyDescent="0.15">
      <c r="G48609"/>
      <c r="H48609"/>
      <c r="I48609"/>
      <c r="J48609"/>
      <c r="K48609"/>
      <c r="L48609" s="172"/>
    </row>
    <row r="48610" spans="7:12" x14ac:dyDescent="0.15">
      <c r="G48610"/>
      <c r="H48610"/>
      <c r="I48610"/>
      <c r="J48610"/>
      <c r="K48610"/>
      <c r="L48610" s="172"/>
    </row>
    <row r="48611" spans="7:12" x14ac:dyDescent="0.15">
      <c r="G48611"/>
      <c r="H48611"/>
      <c r="I48611"/>
      <c r="J48611"/>
      <c r="K48611"/>
      <c r="L48611" s="172"/>
    </row>
    <row r="48612" spans="7:12" x14ac:dyDescent="0.15">
      <c r="G48612"/>
      <c r="H48612"/>
      <c r="I48612"/>
      <c r="J48612"/>
      <c r="K48612"/>
      <c r="L48612" s="172"/>
    </row>
    <row r="48613" spans="7:12" x14ac:dyDescent="0.15">
      <c r="G48613"/>
      <c r="H48613"/>
      <c r="I48613"/>
      <c r="J48613"/>
      <c r="K48613"/>
      <c r="L48613" s="172"/>
    </row>
    <row r="48614" spans="7:12" x14ac:dyDescent="0.15">
      <c r="G48614"/>
      <c r="H48614"/>
      <c r="I48614"/>
      <c r="J48614"/>
      <c r="K48614"/>
      <c r="L48614" s="172"/>
    </row>
    <row r="48615" spans="7:12" x14ac:dyDescent="0.15">
      <c r="G48615"/>
      <c r="H48615"/>
      <c r="I48615"/>
      <c r="J48615"/>
      <c r="K48615"/>
      <c r="L48615" s="172"/>
    </row>
    <row r="48616" spans="7:12" x14ac:dyDescent="0.15">
      <c r="G48616"/>
      <c r="H48616"/>
      <c r="I48616"/>
      <c r="J48616"/>
      <c r="K48616"/>
      <c r="L48616" s="172"/>
    </row>
    <row r="48617" spans="7:12" x14ac:dyDescent="0.15">
      <c r="G48617"/>
      <c r="H48617"/>
      <c r="I48617"/>
      <c r="J48617"/>
      <c r="K48617"/>
      <c r="L48617" s="172"/>
    </row>
    <row r="48618" spans="7:12" x14ac:dyDescent="0.15">
      <c r="G48618"/>
      <c r="H48618"/>
      <c r="I48618"/>
      <c r="J48618"/>
      <c r="K48618"/>
      <c r="L48618" s="172"/>
    </row>
    <row r="48619" spans="7:12" x14ac:dyDescent="0.15">
      <c r="G48619"/>
      <c r="H48619"/>
      <c r="I48619"/>
      <c r="J48619"/>
      <c r="K48619"/>
      <c r="L48619" s="172"/>
    </row>
    <row r="48620" spans="7:12" x14ac:dyDescent="0.15">
      <c r="G48620"/>
      <c r="H48620"/>
      <c r="I48620"/>
      <c r="J48620"/>
      <c r="K48620"/>
      <c r="L48620" s="172"/>
    </row>
    <row r="48621" spans="7:12" x14ac:dyDescent="0.15">
      <c r="G48621"/>
      <c r="H48621"/>
      <c r="I48621"/>
      <c r="J48621"/>
      <c r="K48621"/>
      <c r="L48621" s="172"/>
    </row>
    <row r="48622" spans="7:12" x14ac:dyDescent="0.15">
      <c r="G48622"/>
      <c r="H48622"/>
      <c r="I48622"/>
      <c r="J48622"/>
      <c r="K48622"/>
      <c r="L48622" s="172"/>
    </row>
    <row r="48623" spans="7:12" x14ac:dyDescent="0.15">
      <c r="G48623"/>
      <c r="H48623"/>
      <c r="I48623"/>
      <c r="J48623"/>
      <c r="K48623"/>
      <c r="L48623" s="172"/>
    </row>
    <row r="48624" spans="7:12" x14ac:dyDescent="0.15">
      <c r="G48624"/>
      <c r="H48624"/>
      <c r="I48624"/>
      <c r="J48624"/>
      <c r="K48624"/>
      <c r="L48624" s="172"/>
    </row>
    <row r="48625" spans="7:12" x14ac:dyDescent="0.15">
      <c r="G48625"/>
      <c r="H48625"/>
      <c r="I48625"/>
      <c r="J48625"/>
      <c r="K48625"/>
      <c r="L48625" s="172"/>
    </row>
    <row r="48626" spans="7:12" x14ac:dyDescent="0.15">
      <c r="G48626"/>
      <c r="H48626"/>
      <c r="I48626"/>
      <c r="J48626"/>
      <c r="K48626"/>
      <c r="L48626" s="172"/>
    </row>
    <row r="48627" spans="7:12" x14ac:dyDescent="0.15">
      <c r="G48627"/>
      <c r="H48627"/>
      <c r="I48627"/>
      <c r="J48627"/>
      <c r="K48627"/>
      <c r="L48627" s="172"/>
    </row>
    <row r="48628" spans="7:12" x14ac:dyDescent="0.15">
      <c r="G48628"/>
      <c r="H48628"/>
      <c r="I48628"/>
      <c r="J48628"/>
      <c r="K48628"/>
      <c r="L48628" s="172"/>
    </row>
    <row r="48629" spans="7:12" x14ac:dyDescent="0.15">
      <c r="G48629"/>
      <c r="H48629"/>
      <c r="I48629"/>
      <c r="J48629"/>
      <c r="K48629"/>
      <c r="L48629" s="172"/>
    </row>
    <row r="48630" spans="7:12" x14ac:dyDescent="0.15">
      <c r="G48630"/>
      <c r="H48630"/>
      <c r="I48630"/>
      <c r="J48630"/>
      <c r="K48630"/>
      <c r="L48630" s="172"/>
    </row>
    <row r="48631" spans="7:12" x14ac:dyDescent="0.15">
      <c r="G48631"/>
      <c r="H48631"/>
      <c r="I48631"/>
      <c r="J48631"/>
      <c r="K48631"/>
      <c r="L48631" s="172"/>
    </row>
    <row r="48632" spans="7:12" x14ac:dyDescent="0.15">
      <c r="G48632"/>
      <c r="H48632"/>
      <c r="I48632"/>
      <c r="J48632"/>
      <c r="K48632"/>
      <c r="L48632" s="172"/>
    </row>
    <row r="48633" spans="7:12" x14ac:dyDescent="0.15">
      <c r="G48633"/>
      <c r="H48633"/>
      <c r="I48633"/>
      <c r="J48633"/>
      <c r="K48633"/>
      <c r="L48633" s="172"/>
    </row>
    <row r="48634" spans="7:12" x14ac:dyDescent="0.15">
      <c r="G48634"/>
      <c r="H48634"/>
      <c r="I48634"/>
      <c r="J48634"/>
      <c r="K48634"/>
      <c r="L48634" s="172"/>
    </row>
    <row r="48635" spans="7:12" x14ac:dyDescent="0.15">
      <c r="G48635"/>
      <c r="H48635"/>
      <c r="I48635"/>
      <c r="J48635"/>
      <c r="K48635"/>
      <c r="L48635" s="172"/>
    </row>
    <row r="48636" spans="7:12" x14ac:dyDescent="0.15">
      <c r="G48636"/>
      <c r="H48636"/>
      <c r="I48636"/>
      <c r="J48636"/>
      <c r="K48636"/>
      <c r="L48636" s="172"/>
    </row>
    <row r="48637" spans="7:12" x14ac:dyDescent="0.15">
      <c r="G48637"/>
      <c r="H48637"/>
      <c r="I48637"/>
      <c r="J48637"/>
      <c r="K48637"/>
      <c r="L48637" s="172"/>
    </row>
    <row r="48638" spans="7:12" x14ac:dyDescent="0.15">
      <c r="G48638"/>
      <c r="H48638"/>
      <c r="I48638"/>
      <c r="J48638"/>
      <c r="K48638"/>
      <c r="L48638" s="172"/>
    </row>
    <row r="48639" spans="7:12" x14ac:dyDescent="0.15">
      <c r="G48639"/>
      <c r="H48639"/>
      <c r="I48639"/>
      <c r="J48639"/>
      <c r="K48639"/>
      <c r="L48639" s="172"/>
    </row>
    <row r="48640" spans="7:12" x14ac:dyDescent="0.15">
      <c r="G48640"/>
      <c r="H48640"/>
      <c r="I48640"/>
      <c r="J48640"/>
      <c r="K48640"/>
      <c r="L48640" s="172"/>
    </row>
    <row r="48641" spans="7:12" x14ac:dyDescent="0.15">
      <c r="G48641"/>
      <c r="H48641"/>
      <c r="I48641"/>
      <c r="J48641"/>
      <c r="K48641"/>
      <c r="L48641" s="172"/>
    </row>
    <row r="48642" spans="7:12" x14ac:dyDescent="0.15">
      <c r="G48642"/>
      <c r="H48642"/>
      <c r="I48642"/>
      <c r="J48642"/>
      <c r="K48642"/>
      <c r="L48642" s="172"/>
    </row>
    <row r="48643" spans="7:12" x14ac:dyDescent="0.15">
      <c r="G48643"/>
      <c r="H48643"/>
      <c r="I48643"/>
      <c r="J48643"/>
      <c r="K48643"/>
      <c r="L48643" s="172"/>
    </row>
    <row r="48644" spans="7:12" x14ac:dyDescent="0.15">
      <c r="G48644"/>
      <c r="H48644"/>
      <c r="I48644"/>
      <c r="J48644"/>
      <c r="K48644"/>
      <c r="L48644" s="172"/>
    </row>
    <row r="48645" spans="7:12" x14ac:dyDescent="0.15">
      <c r="G48645"/>
      <c r="H48645"/>
      <c r="I48645"/>
      <c r="J48645"/>
      <c r="K48645"/>
      <c r="L48645" s="172"/>
    </row>
    <row r="48646" spans="7:12" x14ac:dyDescent="0.15">
      <c r="G48646"/>
      <c r="H48646"/>
      <c r="I48646"/>
      <c r="J48646"/>
      <c r="K48646"/>
      <c r="L48646" s="172"/>
    </row>
    <row r="48647" spans="7:12" x14ac:dyDescent="0.15">
      <c r="G48647"/>
      <c r="H48647"/>
      <c r="I48647"/>
      <c r="J48647"/>
      <c r="K48647"/>
      <c r="L48647" s="172"/>
    </row>
    <row r="48648" spans="7:12" x14ac:dyDescent="0.15">
      <c r="G48648"/>
      <c r="H48648"/>
      <c r="I48648"/>
      <c r="J48648"/>
      <c r="K48648"/>
      <c r="L48648" s="172"/>
    </row>
    <row r="48649" spans="7:12" x14ac:dyDescent="0.15">
      <c r="G48649"/>
      <c r="H48649"/>
      <c r="I48649"/>
      <c r="J48649"/>
      <c r="K48649"/>
      <c r="L48649" s="172"/>
    </row>
    <row r="48650" spans="7:12" x14ac:dyDescent="0.15">
      <c r="G48650"/>
      <c r="H48650"/>
      <c r="I48650"/>
      <c r="J48650"/>
      <c r="K48650"/>
      <c r="L48650" s="172"/>
    </row>
    <row r="48651" spans="7:12" x14ac:dyDescent="0.15">
      <c r="G48651"/>
      <c r="H48651"/>
      <c r="I48651"/>
      <c r="J48651"/>
      <c r="K48651"/>
      <c r="L48651" s="172"/>
    </row>
    <row r="48652" spans="7:12" x14ac:dyDescent="0.15">
      <c r="G48652"/>
      <c r="H48652"/>
      <c r="I48652"/>
      <c r="J48652"/>
      <c r="K48652"/>
      <c r="L48652" s="172"/>
    </row>
    <row r="48653" spans="7:12" x14ac:dyDescent="0.15">
      <c r="G48653"/>
      <c r="H48653"/>
      <c r="I48653"/>
      <c r="J48653"/>
      <c r="K48653"/>
      <c r="L48653" s="172"/>
    </row>
    <row r="48654" spans="7:12" x14ac:dyDescent="0.15">
      <c r="G48654"/>
      <c r="H48654"/>
      <c r="I48654"/>
      <c r="J48654"/>
      <c r="K48654"/>
      <c r="L48654" s="172"/>
    </row>
    <row r="48655" spans="7:12" x14ac:dyDescent="0.15">
      <c r="G48655"/>
      <c r="H48655"/>
      <c r="I48655"/>
      <c r="J48655"/>
      <c r="K48655"/>
      <c r="L48655" s="172"/>
    </row>
    <row r="48656" spans="7:12" x14ac:dyDescent="0.15">
      <c r="G48656"/>
      <c r="H48656"/>
      <c r="I48656"/>
      <c r="J48656"/>
      <c r="K48656"/>
      <c r="L48656" s="172"/>
    </row>
    <row r="48657" spans="7:12" x14ac:dyDescent="0.15">
      <c r="G48657"/>
      <c r="H48657"/>
      <c r="I48657"/>
      <c r="J48657"/>
      <c r="K48657"/>
      <c r="L48657" s="172"/>
    </row>
    <row r="48658" spans="7:12" x14ac:dyDescent="0.15">
      <c r="G48658"/>
      <c r="H48658"/>
      <c r="I48658"/>
      <c r="J48658"/>
      <c r="K48658"/>
      <c r="L48658" s="172"/>
    </row>
    <row r="48659" spans="7:12" x14ac:dyDescent="0.15">
      <c r="G48659"/>
      <c r="H48659"/>
      <c r="I48659"/>
      <c r="J48659"/>
      <c r="K48659"/>
      <c r="L48659" s="172"/>
    </row>
    <row r="48660" spans="7:12" x14ac:dyDescent="0.15">
      <c r="G48660"/>
      <c r="H48660"/>
      <c r="I48660"/>
      <c r="J48660"/>
      <c r="K48660"/>
      <c r="L48660" s="172"/>
    </row>
    <row r="48661" spans="7:12" x14ac:dyDescent="0.15">
      <c r="G48661"/>
      <c r="H48661"/>
      <c r="I48661"/>
      <c r="J48661"/>
      <c r="K48661"/>
      <c r="L48661" s="172"/>
    </row>
    <row r="48662" spans="7:12" x14ac:dyDescent="0.15">
      <c r="G48662"/>
      <c r="H48662"/>
      <c r="I48662"/>
      <c r="J48662"/>
      <c r="K48662"/>
      <c r="L48662" s="172"/>
    </row>
    <row r="48663" spans="7:12" x14ac:dyDescent="0.15">
      <c r="G48663"/>
      <c r="H48663"/>
      <c r="I48663"/>
      <c r="J48663"/>
      <c r="K48663"/>
      <c r="L48663" s="172"/>
    </row>
    <row r="48664" spans="7:12" x14ac:dyDescent="0.15">
      <c r="G48664"/>
      <c r="H48664"/>
      <c r="I48664"/>
      <c r="J48664"/>
      <c r="K48664"/>
      <c r="L48664" s="172"/>
    </row>
    <row r="48665" spans="7:12" x14ac:dyDescent="0.15">
      <c r="G48665"/>
      <c r="H48665"/>
      <c r="I48665"/>
      <c r="J48665"/>
      <c r="K48665"/>
      <c r="L48665" s="172"/>
    </row>
    <row r="48666" spans="7:12" x14ac:dyDescent="0.15">
      <c r="G48666"/>
      <c r="H48666"/>
      <c r="I48666"/>
      <c r="J48666"/>
      <c r="K48666"/>
      <c r="L48666" s="172"/>
    </row>
    <row r="48667" spans="7:12" x14ac:dyDescent="0.15">
      <c r="G48667"/>
      <c r="H48667"/>
      <c r="I48667"/>
      <c r="J48667"/>
      <c r="K48667"/>
      <c r="L48667" s="172"/>
    </row>
    <row r="48668" spans="7:12" x14ac:dyDescent="0.15">
      <c r="G48668"/>
      <c r="H48668"/>
      <c r="I48668"/>
      <c r="J48668"/>
      <c r="K48668"/>
      <c r="L48668" s="172"/>
    </row>
    <row r="48669" spans="7:12" x14ac:dyDescent="0.15">
      <c r="G48669"/>
      <c r="H48669"/>
      <c r="I48669"/>
      <c r="J48669"/>
      <c r="K48669"/>
      <c r="L48669" s="172"/>
    </row>
    <row r="48670" spans="7:12" x14ac:dyDescent="0.15">
      <c r="G48670"/>
      <c r="H48670"/>
      <c r="I48670"/>
      <c r="J48670"/>
      <c r="K48670"/>
      <c r="L48670" s="172"/>
    </row>
    <row r="48671" spans="7:12" x14ac:dyDescent="0.15">
      <c r="G48671"/>
      <c r="H48671"/>
      <c r="I48671"/>
      <c r="J48671"/>
      <c r="K48671"/>
      <c r="L48671" s="172"/>
    </row>
    <row r="48672" spans="7:12" x14ac:dyDescent="0.15">
      <c r="G48672"/>
      <c r="H48672"/>
      <c r="I48672"/>
      <c r="J48672"/>
      <c r="K48672"/>
      <c r="L48672" s="172"/>
    </row>
    <row r="48673" spans="7:12" x14ac:dyDescent="0.15">
      <c r="G48673"/>
      <c r="H48673"/>
      <c r="I48673"/>
      <c r="J48673"/>
      <c r="K48673"/>
      <c r="L48673" s="172"/>
    </row>
    <row r="48674" spans="7:12" x14ac:dyDescent="0.15">
      <c r="G48674"/>
      <c r="H48674"/>
      <c r="I48674"/>
      <c r="J48674"/>
      <c r="K48674"/>
      <c r="L48674" s="172"/>
    </row>
    <row r="48675" spans="7:12" x14ac:dyDescent="0.15">
      <c r="G48675"/>
      <c r="H48675"/>
      <c r="I48675"/>
      <c r="J48675"/>
      <c r="K48675"/>
      <c r="L48675" s="172"/>
    </row>
    <row r="48676" spans="7:12" x14ac:dyDescent="0.15">
      <c r="G48676"/>
      <c r="H48676"/>
      <c r="I48676"/>
      <c r="J48676"/>
      <c r="K48676"/>
      <c r="L48676" s="172"/>
    </row>
    <row r="48677" spans="7:12" x14ac:dyDescent="0.15">
      <c r="G48677"/>
      <c r="H48677"/>
      <c r="I48677"/>
      <c r="J48677"/>
      <c r="K48677"/>
      <c r="L48677" s="172"/>
    </row>
    <row r="48678" spans="7:12" x14ac:dyDescent="0.15">
      <c r="G48678"/>
      <c r="H48678"/>
      <c r="I48678"/>
      <c r="J48678"/>
      <c r="K48678"/>
      <c r="L48678" s="172"/>
    </row>
    <row r="48679" spans="7:12" x14ac:dyDescent="0.15">
      <c r="G48679"/>
      <c r="H48679"/>
      <c r="I48679"/>
      <c r="J48679"/>
      <c r="K48679"/>
      <c r="L48679" s="172"/>
    </row>
    <row r="48680" spans="7:12" x14ac:dyDescent="0.15">
      <c r="G48680"/>
      <c r="H48680"/>
      <c r="I48680"/>
      <c r="J48680"/>
      <c r="K48680"/>
      <c r="L48680" s="172"/>
    </row>
    <row r="48681" spans="7:12" x14ac:dyDescent="0.15">
      <c r="G48681"/>
      <c r="H48681"/>
      <c r="I48681"/>
      <c r="J48681"/>
      <c r="K48681"/>
      <c r="L48681" s="172"/>
    </row>
    <row r="48682" spans="7:12" x14ac:dyDescent="0.15">
      <c r="G48682"/>
      <c r="H48682"/>
      <c r="I48682"/>
      <c r="J48682"/>
      <c r="K48682"/>
      <c r="L48682" s="172"/>
    </row>
    <row r="48683" spans="7:12" x14ac:dyDescent="0.15">
      <c r="G48683"/>
      <c r="H48683"/>
      <c r="I48683"/>
      <c r="J48683"/>
      <c r="K48683"/>
      <c r="L48683" s="172"/>
    </row>
    <row r="48684" spans="7:12" x14ac:dyDescent="0.15">
      <c r="G48684"/>
      <c r="H48684"/>
      <c r="I48684"/>
      <c r="J48684"/>
      <c r="K48684"/>
      <c r="L48684" s="172"/>
    </row>
    <row r="48685" spans="7:12" x14ac:dyDescent="0.15">
      <c r="G48685"/>
      <c r="H48685"/>
      <c r="I48685"/>
      <c r="J48685"/>
      <c r="K48685"/>
      <c r="L48685" s="172"/>
    </row>
    <row r="48686" spans="7:12" x14ac:dyDescent="0.15">
      <c r="G48686"/>
      <c r="H48686"/>
      <c r="I48686"/>
      <c r="J48686"/>
      <c r="K48686"/>
      <c r="L48686" s="172"/>
    </row>
    <row r="48687" spans="7:12" x14ac:dyDescent="0.15">
      <c r="G48687"/>
      <c r="H48687"/>
      <c r="I48687"/>
      <c r="J48687"/>
      <c r="K48687"/>
      <c r="L48687" s="172"/>
    </row>
    <row r="48688" spans="7:12" x14ac:dyDescent="0.15">
      <c r="G48688"/>
      <c r="H48688"/>
      <c r="I48688"/>
      <c r="J48688"/>
      <c r="K48688"/>
      <c r="L48688" s="172"/>
    </row>
    <row r="48689" spans="7:12" x14ac:dyDescent="0.15">
      <c r="G48689"/>
      <c r="H48689"/>
      <c r="I48689"/>
      <c r="J48689"/>
      <c r="K48689"/>
      <c r="L48689" s="172"/>
    </row>
    <row r="48690" spans="7:12" x14ac:dyDescent="0.15">
      <c r="G48690"/>
      <c r="H48690"/>
      <c r="I48690"/>
      <c r="J48690"/>
      <c r="K48690"/>
      <c r="L48690" s="172"/>
    </row>
    <row r="48691" spans="7:12" x14ac:dyDescent="0.15">
      <c r="G48691"/>
      <c r="H48691"/>
      <c r="I48691"/>
      <c r="J48691"/>
      <c r="K48691"/>
      <c r="L48691" s="172"/>
    </row>
    <row r="48692" spans="7:12" x14ac:dyDescent="0.15">
      <c r="G48692"/>
      <c r="H48692"/>
      <c r="I48692"/>
      <c r="J48692"/>
      <c r="K48692"/>
      <c r="L48692" s="172"/>
    </row>
    <row r="48693" spans="7:12" x14ac:dyDescent="0.15">
      <c r="G48693"/>
      <c r="H48693"/>
      <c r="I48693"/>
      <c r="J48693"/>
      <c r="K48693"/>
      <c r="L48693" s="172"/>
    </row>
    <row r="48694" spans="7:12" x14ac:dyDescent="0.15">
      <c r="G48694"/>
      <c r="H48694"/>
      <c r="I48694"/>
      <c r="J48694"/>
      <c r="K48694"/>
      <c r="L48694" s="172"/>
    </row>
    <row r="48695" spans="7:12" x14ac:dyDescent="0.15">
      <c r="G48695"/>
      <c r="H48695"/>
      <c r="I48695"/>
      <c r="J48695"/>
      <c r="K48695"/>
      <c r="L48695" s="172"/>
    </row>
    <row r="48696" spans="7:12" x14ac:dyDescent="0.15">
      <c r="G48696"/>
      <c r="H48696"/>
      <c r="I48696"/>
      <c r="J48696"/>
      <c r="K48696"/>
      <c r="L48696" s="172"/>
    </row>
    <row r="48697" spans="7:12" x14ac:dyDescent="0.15">
      <c r="G48697"/>
      <c r="H48697"/>
      <c r="I48697"/>
      <c r="J48697"/>
      <c r="K48697"/>
      <c r="L48697" s="172"/>
    </row>
    <row r="48698" spans="7:12" x14ac:dyDescent="0.15">
      <c r="G48698"/>
      <c r="H48698"/>
      <c r="I48698"/>
      <c r="J48698"/>
      <c r="K48698"/>
      <c r="L48698" s="172"/>
    </row>
    <row r="48699" spans="7:12" x14ac:dyDescent="0.15">
      <c r="G48699"/>
      <c r="H48699"/>
      <c r="I48699"/>
      <c r="J48699"/>
      <c r="K48699"/>
      <c r="L48699" s="172"/>
    </row>
    <row r="48700" spans="7:12" x14ac:dyDescent="0.15">
      <c r="G48700"/>
      <c r="H48700"/>
      <c r="I48700"/>
      <c r="J48700"/>
      <c r="K48700"/>
      <c r="L48700" s="172"/>
    </row>
    <row r="48701" spans="7:12" x14ac:dyDescent="0.15">
      <c r="G48701"/>
      <c r="H48701"/>
      <c r="I48701"/>
      <c r="J48701"/>
      <c r="K48701"/>
      <c r="L48701" s="172"/>
    </row>
    <row r="48702" spans="7:12" x14ac:dyDescent="0.15">
      <c r="G48702"/>
      <c r="H48702"/>
      <c r="I48702"/>
      <c r="J48702"/>
      <c r="K48702"/>
      <c r="L48702" s="172"/>
    </row>
    <row r="48703" spans="7:12" x14ac:dyDescent="0.15">
      <c r="G48703"/>
      <c r="H48703"/>
      <c r="I48703"/>
      <c r="J48703"/>
      <c r="K48703"/>
      <c r="L48703" s="172"/>
    </row>
    <row r="48704" spans="7:12" x14ac:dyDescent="0.15">
      <c r="G48704"/>
      <c r="H48704"/>
      <c r="I48704"/>
      <c r="J48704"/>
      <c r="K48704"/>
      <c r="L48704" s="172"/>
    </row>
    <row r="48705" spans="7:12" x14ac:dyDescent="0.15">
      <c r="G48705"/>
      <c r="H48705"/>
      <c r="I48705"/>
      <c r="J48705"/>
      <c r="K48705"/>
      <c r="L48705" s="172"/>
    </row>
    <row r="48706" spans="7:12" x14ac:dyDescent="0.15">
      <c r="G48706"/>
      <c r="H48706"/>
      <c r="I48706"/>
      <c r="J48706"/>
      <c r="K48706"/>
      <c r="L48706" s="172"/>
    </row>
    <row r="48707" spans="7:12" x14ac:dyDescent="0.15">
      <c r="G48707"/>
      <c r="H48707"/>
      <c r="I48707"/>
      <c r="J48707"/>
      <c r="K48707"/>
      <c r="L48707" s="172"/>
    </row>
    <row r="48708" spans="7:12" x14ac:dyDescent="0.15">
      <c r="G48708"/>
      <c r="H48708"/>
      <c r="I48708"/>
      <c r="J48708"/>
      <c r="K48708"/>
      <c r="L48708" s="172"/>
    </row>
    <row r="48709" spans="7:12" x14ac:dyDescent="0.15">
      <c r="G48709"/>
      <c r="H48709"/>
      <c r="I48709"/>
      <c r="J48709"/>
      <c r="K48709"/>
      <c r="L48709" s="172"/>
    </row>
    <row r="48710" spans="7:12" x14ac:dyDescent="0.15">
      <c r="G48710"/>
      <c r="H48710"/>
      <c r="I48710"/>
      <c r="J48710"/>
      <c r="K48710"/>
      <c r="L48710" s="172"/>
    </row>
    <row r="48711" spans="7:12" x14ac:dyDescent="0.15">
      <c r="G48711"/>
      <c r="H48711"/>
      <c r="I48711"/>
      <c r="J48711"/>
      <c r="K48711"/>
      <c r="L48711" s="172"/>
    </row>
    <row r="48712" spans="7:12" x14ac:dyDescent="0.15">
      <c r="G48712"/>
      <c r="H48712"/>
      <c r="I48712"/>
      <c r="J48712"/>
      <c r="K48712"/>
      <c r="L48712" s="172"/>
    </row>
    <row r="48713" spans="7:12" x14ac:dyDescent="0.15">
      <c r="G48713"/>
      <c r="H48713"/>
      <c r="I48713"/>
      <c r="J48713"/>
      <c r="K48713"/>
      <c r="L48713" s="172"/>
    </row>
    <row r="48714" spans="7:12" x14ac:dyDescent="0.15">
      <c r="G48714"/>
      <c r="H48714"/>
      <c r="I48714"/>
      <c r="J48714"/>
      <c r="K48714"/>
      <c r="L48714" s="172"/>
    </row>
    <row r="48715" spans="7:12" x14ac:dyDescent="0.15">
      <c r="G48715"/>
      <c r="H48715"/>
      <c r="I48715"/>
      <c r="J48715"/>
      <c r="K48715"/>
      <c r="L48715" s="172"/>
    </row>
    <row r="48716" spans="7:12" x14ac:dyDescent="0.15">
      <c r="G48716"/>
      <c r="H48716"/>
      <c r="I48716"/>
      <c r="J48716"/>
      <c r="K48716"/>
      <c r="L48716" s="172"/>
    </row>
    <row r="48717" spans="7:12" x14ac:dyDescent="0.15">
      <c r="G48717"/>
      <c r="H48717"/>
      <c r="I48717"/>
      <c r="J48717"/>
      <c r="K48717"/>
      <c r="L48717" s="172"/>
    </row>
    <row r="48718" spans="7:12" x14ac:dyDescent="0.15">
      <c r="G48718"/>
      <c r="H48718"/>
      <c r="I48718"/>
      <c r="J48718"/>
      <c r="K48718"/>
      <c r="L48718" s="172"/>
    </row>
    <row r="48719" spans="7:12" x14ac:dyDescent="0.15">
      <c r="G48719"/>
      <c r="H48719"/>
      <c r="I48719"/>
      <c r="J48719"/>
      <c r="K48719"/>
      <c r="L48719" s="172"/>
    </row>
    <row r="48720" spans="7:12" x14ac:dyDescent="0.15">
      <c r="G48720"/>
      <c r="H48720"/>
      <c r="I48720"/>
      <c r="J48720"/>
      <c r="K48720"/>
      <c r="L48720" s="172"/>
    </row>
    <row r="48721" spans="7:12" x14ac:dyDescent="0.15">
      <c r="G48721"/>
      <c r="H48721"/>
      <c r="I48721"/>
      <c r="J48721"/>
      <c r="K48721"/>
      <c r="L48721" s="172"/>
    </row>
    <row r="48722" spans="7:12" x14ac:dyDescent="0.15">
      <c r="G48722"/>
      <c r="H48722"/>
      <c r="I48722"/>
      <c r="J48722"/>
      <c r="K48722"/>
      <c r="L48722" s="172"/>
    </row>
    <row r="48723" spans="7:12" x14ac:dyDescent="0.15">
      <c r="G48723"/>
      <c r="H48723"/>
      <c r="I48723"/>
      <c r="J48723"/>
      <c r="K48723"/>
      <c r="L48723" s="172"/>
    </row>
    <row r="48724" spans="7:12" x14ac:dyDescent="0.15">
      <c r="G48724"/>
      <c r="H48724"/>
      <c r="I48724"/>
      <c r="J48724"/>
      <c r="K48724"/>
      <c r="L48724" s="172"/>
    </row>
    <row r="48725" spans="7:12" x14ac:dyDescent="0.15">
      <c r="G48725"/>
      <c r="H48725"/>
      <c r="I48725"/>
      <c r="J48725"/>
      <c r="K48725"/>
      <c r="L48725" s="172"/>
    </row>
    <row r="48726" spans="7:12" x14ac:dyDescent="0.15">
      <c r="G48726"/>
      <c r="H48726"/>
      <c r="I48726"/>
      <c r="J48726"/>
      <c r="K48726"/>
      <c r="L48726" s="172"/>
    </row>
    <row r="48727" spans="7:12" x14ac:dyDescent="0.15">
      <c r="G48727"/>
      <c r="H48727"/>
      <c r="I48727"/>
      <c r="J48727"/>
      <c r="K48727"/>
      <c r="L48727" s="172"/>
    </row>
    <row r="48728" spans="7:12" x14ac:dyDescent="0.15">
      <c r="G48728"/>
      <c r="H48728"/>
      <c r="I48728"/>
      <c r="J48728"/>
      <c r="K48728"/>
      <c r="L48728" s="172"/>
    </row>
    <row r="48729" spans="7:12" x14ac:dyDescent="0.15">
      <c r="G48729"/>
      <c r="H48729"/>
      <c r="I48729"/>
      <c r="J48729"/>
      <c r="K48729"/>
      <c r="L48729" s="172"/>
    </row>
    <row r="48730" spans="7:12" x14ac:dyDescent="0.15">
      <c r="G48730"/>
      <c r="H48730"/>
      <c r="I48730"/>
      <c r="J48730"/>
      <c r="K48730"/>
      <c r="L48730" s="172"/>
    </row>
    <row r="48731" spans="7:12" x14ac:dyDescent="0.15">
      <c r="G48731"/>
      <c r="H48731"/>
      <c r="I48731"/>
      <c r="J48731"/>
      <c r="K48731"/>
      <c r="L48731" s="172"/>
    </row>
    <row r="48732" spans="7:12" x14ac:dyDescent="0.15">
      <c r="G48732"/>
      <c r="H48732"/>
      <c r="I48732"/>
      <c r="J48732"/>
      <c r="K48732"/>
      <c r="L48732" s="172"/>
    </row>
    <row r="48733" spans="7:12" x14ac:dyDescent="0.15">
      <c r="G48733"/>
      <c r="H48733"/>
      <c r="I48733"/>
      <c r="J48733"/>
      <c r="K48733"/>
      <c r="L48733" s="172"/>
    </row>
    <row r="48734" spans="7:12" x14ac:dyDescent="0.15">
      <c r="G48734"/>
      <c r="H48734"/>
      <c r="I48734"/>
      <c r="J48734"/>
      <c r="K48734"/>
      <c r="L48734" s="172"/>
    </row>
    <row r="48735" spans="7:12" x14ac:dyDescent="0.15">
      <c r="G48735"/>
      <c r="H48735"/>
      <c r="I48735"/>
      <c r="J48735"/>
      <c r="K48735"/>
      <c r="L48735" s="172"/>
    </row>
    <row r="48736" spans="7:12" x14ac:dyDescent="0.15">
      <c r="G48736"/>
      <c r="H48736"/>
      <c r="I48736"/>
      <c r="J48736"/>
      <c r="K48736"/>
      <c r="L48736" s="172"/>
    </row>
    <row r="48737" spans="7:12" x14ac:dyDescent="0.15">
      <c r="G48737"/>
      <c r="H48737"/>
      <c r="I48737"/>
      <c r="J48737"/>
      <c r="K48737"/>
      <c r="L48737" s="172"/>
    </row>
    <row r="48738" spans="7:12" x14ac:dyDescent="0.15">
      <c r="G48738"/>
      <c r="H48738"/>
      <c r="I48738"/>
      <c r="J48738"/>
      <c r="K48738"/>
      <c r="L48738" s="172"/>
    </row>
    <row r="48739" spans="7:12" x14ac:dyDescent="0.15">
      <c r="G48739"/>
      <c r="H48739"/>
      <c r="I48739"/>
      <c r="J48739"/>
      <c r="K48739"/>
      <c r="L48739" s="172"/>
    </row>
    <row r="48740" spans="7:12" x14ac:dyDescent="0.15">
      <c r="G48740"/>
      <c r="H48740"/>
      <c r="I48740"/>
      <c r="J48740"/>
      <c r="K48740"/>
      <c r="L48740" s="172"/>
    </row>
    <row r="48741" spans="7:12" x14ac:dyDescent="0.15">
      <c r="G48741"/>
      <c r="H48741"/>
      <c r="I48741"/>
      <c r="J48741"/>
      <c r="K48741"/>
      <c r="L48741" s="172"/>
    </row>
    <row r="48742" spans="7:12" x14ac:dyDescent="0.15">
      <c r="G48742"/>
      <c r="H48742"/>
      <c r="I48742"/>
      <c r="J48742"/>
      <c r="K48742"/>
      <c r="L48742" s="172"/>
    </row>
    <row r="48743" spans="7:12" x14ac:dyDescent="0.15">
      <c r="G48743"/>
      <c r="H48743"/>
      <c r="I48743"/>
      <c r="J48743"/>
      <c r="K48743"/>
      <c r="L48743" s="172"/>
    </row>
    <row r="48744" spans="7:12" x14ac:dyDescent="0.15">
      <c r="G48744"/>
      <c r="H48744"/>
      <c r="I48744"/>
      <c r="J48744"/>
      <c r="K48744"/>
      <c r="L48744" s="172"/>
    </row>
    <row r="48745" spans="7:12" x14ac:dyDescent="0.15">
      <c r="G48745"/>
      <c r="H48745"/>
      <c r="I48745"/>
      <c r="J48745"/>
      <c r="K48745"/>
      <c r="L48745" s="172"/>
    </row>
    <row r="48746" spans="7:12" x14ac:dyDescent="0.15">
      <c r="G48746"/>
      <c r="H48746"/>
      <c r="I48746"/>
      <c r="J48746"/>
      <c r="K48746"/>
      <c r="L48746" s="172"/>
    </row>
    <row r="48747" spans="7:12" x14ac:dyDescent="0.15">
      <c r="G48747"/>
      <c r="H48747"/>
      <c r="I48747"/>
      <c r="J48747"/>
      <c r="K48747"/>
      <c r="L48747" s="172"/>
    </row>
    <row r="48748" spans="7:12" x14ac:dyDescent="0.15">
      <c r="G48748"/>
      <c r="H48748"/>
      <c r="I48748"/>
      <c r="J48748"/>
      <c r="K48748"/>
      <c r="L48748" s="172"/>
    </row>
    <row r="48749" spans="7:12" x14ac:dyDescent="0.15">
      <c r="G48749"/>
      <c r="H48749"/>
      <c r="I48749"/>
      <c r="J48749"/>
      <c r="K48749"/>
      <c r="L48749" s="172"/>
    </row>
    <row r="48750" spans="7:12" x14ac:dyDescent="0.15">
      <c r="G48750"/>
      <c r="H48750"/>
      <c r="I48750"/>
      <c r="J48750"/>
      <c r="K48750"/>
      <c r="L48750" s="172"/>
    </row>
    <row r="48751" spans="7:12" x14ac:dyDescent="0.15">
      <c r="G48751"/>
      <c r="H48751"/>
      <c r="I48751"/>
      <c r="J48751"/>
      <c r="K48751"/>
      <c r="L48751" s="172"/>
    </row>
    <row r="48752" spans="7:12" x14ac:dyDescent="0.15">
      <c r="G48752"/>
      <c r="H48752"/>
      <c r="I48752"/>
      <c r="J48752"/>
      <c r="K48752"/>
      <c r="L48752" s="172"/>
    </row>
    <row r="48753" spans="7:12" x14ac:dyDescent="0.15">
      <c r="G48753"/>
      <c r="H48753"/>
      <c r="I48753"/>
      <c r="J48753"/>
      <c r="K48753"/>
      <c r="L48753" s="172"/>
    </row>
    <row r="48754" spans="7:12" x14ac:dyDescent="0.15">
      <c r="G48754"/>
      <c r="H48754"/>
      <c r="I48754"/>
      <c r="J48754"/>
      <c r="K48754"/>
      <c r="L48754" s="172"/>
    </row>
    <row r="48755" spans="7:12" x14ac:dyDescent="0.15">
      <c r="G48755"/>
      <c r="H48755"/>
      <c r="I48755"/>
      <c r="J48755"/>
      <c r="K48755"/>
      <c r="L48755" s="172"/>
    </row>
    <row r="48756" spans="7:12" x14ac:dyDescent="0.15">
      <c r="G48756"/>
      <c r="H48756"/>
      <c r="I48756"/>
      <c r="J48756"/>
      <c r="K48756"/>
      <c r="L48756" s="172"/>
    </row>
    <row r="48757" spans="7:12" x14ac:dyDescent="0.15">
      <c r="G48757"/>
      <c r="H48757"/>
      <c r="I48757"/>
      <c r="J48757"/>
      <c r="K48757"/>
      <c r="L48757" s="172"/>
    </row>
    <row r="48758" spans="7:12" x14ac:dyDescent="0.15">
      <c r="G48758"/>
      <c r="H48758"/>
      <c r="I48758"/>
      <c r="J48758"/>
      <c r="K48758"/>
      <c r="L48758" s="172"/>
    </row>
    <row r="48759" spans="7:12" x14ac:dyDescent="0.15">
      <c r="G48759"/>
      <c r="H48759"/>
      <c r="I48759"/>
      <c r="J48759"/>
      <c r="K48759"/>
      <c r="L48759" s="172"/>
    </row>
    <row r="48760" spans="7:12" x14ac:dyDescent="0.15">
      <c r="G48760"/>
      <c r="H48760"/>
      <c r="I48760"/>
      <c r="J48760"/>
      <c r="K48760"/>
      <c r="L48760" s="172"/>
    </row>
    <row r="48761" spans="7:12" x14ac:dyDescent="0.15">
      <c r="G48761"/>
      <c r="H48761"/>
      <c r="I48761"/>
      <c r="J48761"/>
      <c r="K48761"/>
      <c r="L48761" s="172"/>
    </row>
    <row r="48762" spans="7:12" x14ac:dyDescent="0.15">
      <c r="G48762"/>
      <c r="H48762"/>
      <c r="I48762"/>
      <c r="J48762"/>
      <c r="K48762"/>
      <c r="L48762" s="172"/>
    </row>
    <row r="48763" spans="7:12" x14ac:dyDescent="0.15">
      <c r="G48763"/>
      <c r="H48763"/>
      <c r="I48763"/>
      <c r="J48763"/>
      <c r="K48763"/>
      <c r="L48763" s="172"/>
    </row>
    <row r="48764" spans="7:12" x14ac:dyDescent="0.15">
      <c r="G48764"/>
      <c r="H48764"/>
      <c r="I48764"/>
      <c r="J48764"/>
      <c r="K48764"/>
      <c r="L48764" s="172"/>
    </row>
    <row r="48765" spans="7:12" x14ac:dyDescent="0.15">
      <c r="G48765"/>
      <c r="H48765"/>
      <c r="I48765"/>
      <c r="J48765"/>
      <c r="K48765"/>
      <c r="L48765" s="172"/>
    </row>
    <row r="48766" spans="7:12" x14ac:dyDescent="0.15">
      <c r="G48766"/>
      <c r="H48766"/>
      <c r="I48766"/>
      <c r="J48766"/>
      <c r="K48766"/>
      <c r="L48766" s="172"/>
    </row>
    <row r="48767" spans="7:12" x14ac:dyDescent="0.15">
      <c r="G48767"/>
      <c r="H48767"/>
      <c r="I48767"/>
      <c r="J48767"/>
      <c r="K48767"/>
      <c r="L48767" s="172"/>
    </row>
    <row r="48768" spans="7:12" x14ac:dyDescent="0.15">
      <c r="G48768"/>
      <c r="H48768"/>
      <c r="I48768"/>
      <c r="J48768"/>
      <c r="K48768"/>
      <c r="L48768" s="172"/>
    </row>
    <row r="48769" spans="7:12" x14ac:dyDescent="0.15">
      <c r="G48769"/>
      <c r="H48769"/>
      <c r="I48769"/>
      <c r="J48769"/>
      <c r="K48769"/>
      <c r="L48769" s="172"/>
    </row>
    <row r="48770" spans="7:12" x14ac:dyDescent="0.15">
      <c r="G48770"/>
      <c r="H48770"/>
      <c r="I48770"/>
      <c r="J48770"/>
      <c r="K48770"/>
      <c r="L48770" s="172"/>
    </row>
    <row r="48771" spans="7:12" x14ac:dyDescent="0.15">
      <c r="G48771"/>
      <c r="H48771"/>
      <c r="I48771"/>
      <c r="J48771"/>
      <c r="K48771"/>
      <c r="L48771" s="172"/>
    </row>
    <row r="48772" spans="7:12" x14ac:dyDescent="0.15">
      <c r="G48772"/>
      <c r="H48772"/>
      <c r="I48772"/>
      <c r="J48772"/>
      <c r="K48772"/>
      <c r="L48772" s="172"/>
    </row>
    <row r="48773" spans="7:12" x14ac:dyDescent="0.15">
      <c r="G48773"/>
      <c r="H48773"/>
      <c r="I48773"/>
      <c r="J48773"/>
      <c r="K48773"/>
      <c r="L48773" s="172"/>
    </row>
    <row r="48774" spans="7:12" x14ac:dyDescent="0.15">
      <c r="G48774"/>
      <c r="H48774"/>
      <c r="I48774"/>
      <c r="J48774"/>
      <c r="K48774"/>
      <c r="L48774" s="172"/>
    </row>
    <row r="48775" spans="7:12" x14ac:dyDescent="0.15">
      <c r="G48775"/>
      <c r="H48775"/>
      <c r="I48775"/>
      <c r="J48775"/>
      <c r="K48775"/>
      <c r="L48775" s="172"/>
    </row>
    <row r="48776" spans="7:12" x14ac:dyDescent="0.15">
      <c r="G48776"/>
      <c r="H48776"/>
      <c r="I48776"/>
      <c r="J48776"/>
      <c r="K48776"/>
      <c r="L48776" s="172"/>
    </row>
    <row r="48777" spans="7:12" x14ac:dyDescent="0.15">
      <c r="G48777"/>
      <c r="H48777"/>
      <c r="I48777"/>
      <c r="J48777"/>
      <c r="K48777"/>
      <c r="L48777" s="172"/>
    </row>
    <row r="48778" spans="7:12" x14ac:dyDescent="0.15">
      <c r="G48778"/>
      <c r="H48778"/>
      <c r="I48778"/>
      <c r="J48778"/>
      <c r="K48778"/>
      <c r="L48778" s="172"/>
    </row>
    <row r="48779" spans="7:12" x14ac:dyDescent="0.15">
      <c r="G48779"/>
      <c r="H48779"/>
      <c r="I48779"/>
      <c r="J48779"/>
      <c r="K48779"/>
      <c r="L48779" s="172"/>
    </row>
    <row r="48780" spans="7:12" x14ac:dyDescent="0.15">
      <c r="G48780"/>
      <c r="H48780"/>
      <c r="I48780"/>
      <c r="J48780"/>
      <c r="K48780"/>
      <c r="L48780" s="172"/>
    </row>
    <row r="48781" spans="7:12" x14ac:dyDescent="0.15">
      <c r="G48781"/>
      <c r="H48781"/>
      <c r="I48781"/>
      <c r="J48781"/>
      <c r="K48781"/>
      <c r="L48781" s="172"/>
    </row>
    <row r="48782" spans="7:12" x14ac:dyDescent="0.15">
      <c r="G48782"/>
      <c r="H48782"/>
      <c r="I48782"/>
      <c r="J48782"/>
      <c r="K48782"/>
      <c r="L48782" s="172"/>
    </row>
    <row r="48783" spans="7:12" x14ac:dyDescent="0.15">
      <c r="G48783"/>
      <c r="H48783"/>
      <c r="I48783"/>
      <c r="J48783"/>
      <c r="K48783"/>
      <c r="L48783" s="172"/>
    </row>
    <row r="48784" spans="7:12" x14ac:dyDescent="0.15">
      <c r="G48784"/>
      <c r="H48784"/>
      <c r="I48784"/>
      <c r="J48784"/>
      <c r="K48784"/>
      <c r="L48784" s="172"/>
    </row>
    <row r="48785" spans="7:12" x14ac:dyDescent="0.15">
      <c r="G48785"/>
      <c r="H48785"/>
      <c r="I48785"/>
      <c r="J48785"/>
      <c r="K48785"/>
      <c r="L48785" s="172"/>
    </row>
    <row r="48786" spans="7:12" x14ac:dyDescent="0.15">
      <c r="G48786"/>
      <c r="H48786"/>
      <c r="I48786"/>
      <c r="J48786"/>
      <c r="K48786"/>
      <c r="L48786" s="172"/>
    </row>
    <row r="48787" spans="7:12" x14ac:dyDescent="0.15">
      <c r="G48787"/>
      <c r="H48787"/>
      <c r="I48787"/>
      <c r="J48787"/>
      <c r="K48787"/>
      <c r="L48787" s="172"/>
    </row>
    <row r="48788" spans="7:12" x14ac:dyDescent="0.15">
      <c r="G48788"/>
      <c r="H48788"/>
      <c r="I48788"/>
      <c r="J48788"/>
      <c r="K48788"/>
      <c r="L48788" s="172"/>
    </row>
    <row r="48789" spans="7:12" x14ac:dyDescent="0.15">
      <c r="G48789"/>
      <c r="H48789"/>
      <c r="I48789"/>
      <c r="J48789"/>
      <c r="K48789"/>
      <c r="L48789" s="172"/>
    </row>
    <row r="48790" spans="7:12" x14ac:dyDescent="0.15">
      <c r="G48790"/>
      <c r="H48790"/>
      <c r="I48790"/>
      <c r="J48790"/>
      <c r="K48790"/>
      <c r="L48790" s="172"/>
    </row>
    <row r="48791" spans="7:12" x14ac:dyDescent="0.15">
      <c r="G48791"/>
      <c r="H48791"/>
      <c r="I48791"/>
      <c r="J48791"/>
      <c r="K48791"/>
      <c r="L48791" s="172"/>
    </row>
    <row r="48792" spans="7:12" x14ac:dyDescent="0.15">
      <c r="G48792"/>
      <c r="H48792"/>
      <c r="I48792"/>
      <c r="J48792"/>
      <c r="K48792"/>
      <c r="L48792" s="172"/>
    </row>
    <row r="48793" spans="7:12" x14ac:dyDescent="0.15">
      <c r="G48793"/>
      <c r="H48793"/>
      <c r="I48793"/>
      <c r="J48793"/>
      <c r="K48793"/>
      <c r="L48793" s="172"/>
    </row>
    <row r="48794" spans="7:12" x14ac:dyDescent="0.15">
      <c r="G48794"/>
      <c r="H48794"/>
      <c r="I48794"/>
      <c r="J48794"/>
      <c r="K48794"/>
      <c r="L48794" s="172"/>
    </row>
    <row r="48795" spans="7:12" x14ac:dyDescent="0.15">
      <c r="G48795"/>
      <c r="H48795"/>
      <c r="I48795"/>
      <c r="J48795"/>
      <c r="K48795"/>
      <c r="L48795" s="172"/>
    </row>
    <row r="48796" spans="7:12" x14ac:dyDescent="0.15">
      <c r="G48796"/>
      <c r="H48796"/>
      <c r="I48796"/>
      <c r="J48796"/>
      <c r="K48796"/>
      <c r="L48796" s="172"/>
    </row>
    <row r="48797" spans="7:12" x14ac:dyDescent="0.15">
      <c r="G48797"/>
      <c r="H48797"/>
      <c r="I48797"/>
      <c r="J48797"/>
      <c r="K48797"/>
      <c r="L48797" s="172"/>
    </row>
    <row r="48798" spans="7:12" x14ac:dyDescent="0.15">
      <c r="G48798"/>
      <c r="H48798"/>
      <c r="I48798"/>
      <c r="J48798"/>
      <c r="K48798"/>
      <c r="L48798" s="172"/>
    </row>
    <row r="48799" spans="7:12" x14ac:dyDescent="0.15">
      <c r="G48799"/>
      <c r="H48799"/>
      <c r="I48799"/>
      <c r="J48799"/>
      <c r="K48799"/>
      <c r="L48799" s="172"/>
    </row>
    <row r="48800" spans="7:12" x14ac:dyDescent="0.15">
      <c r="G48800"/>
      <c r="H48800"/>
      <c r="I48800"/>
      <c r="J48800"/>
      <c r="K48800"/>
      <c r="L48800" s="172"/>
    </row>
    <row r="48801" spans="7:12" x14ac:dyDescent="0.15">
      <c r="G48801"/>
      <c r="H48801"/>
      <c r="I48801"/>
      <c r="J48801"/>
      <c r="K48801"/>
      <c r="L48801" s="172"/>
    </row>
    <row r="48802" spans="7:12" x14ac:dyDescent="0.15">
      <c r="G48802"/>
      <c r="H48802"/>
      <c r="I48802"/>
      <c r="J48802"/>
      <c r="K48802"/>
      <c r="L48802" s="172"/>
    </row>
    <row r="48803" spans="7:12" x14ac:dyDescent="0.15">
      <c r="G48803"/>
      <c r="H48803"/>
      <c r="I48803"/>
      <c r="J48803"/>
      <c r="K48803"/>
      <c r="L48803" s="172"/>
    </row>
    <row r="48804" spans="7:12" x14ac:dyDescent="0.15">
      <c r="G48804"/>
      <c r="H48804"/>
      <c r="I48804"/>
      <c r="J48804"/>
      <c r="K48804"/>
      <c r="L48804" s="172"/>
    </row>
    <row r="48805" spans="7:12" x14ac:dyDescent="0.15">
      <c r="G48805"/>
      <c r="H48805"/>
      <c r="I48805"/>
      <c r="J48805"/>
      <c r="K48805"/>
      <c r="L48805" s="172"/>
    </row>
    <row r="48806" spans="7:12" x14ac:dyDescent="0.15">
      <c r="G48806"/>
      <c r="H48806"/>
      <c r="I48806"/>
      <c r="J48806"/>
      <c r="K48806"/>
      <c r="L48806" s="172"/>
    </row>
    <row r="48807" spans="7:12" x14ac:dyDescent="0.15">
      <c r="G48807"/>
      <c r="H48807"/>
      <c r="I48807"/>
      <c r="J48807"/>
      <c r="K48807"/>
      <c r="L48807" s="172"/>
    </row>
    <row r="48808" spans="7:12" x14ac:dyDescent="0.15">
      <c r="G48808"/>
      <c r="H48808"/>
      <c r="I48808"/>
      <c r="J48808"/>
      <c r="K48808"/>
      <c r="L48808" s="172"/>
    </row>
    <row r="48809" spans="7:12" x14ac:dyDescent="0.15">
      <c r="G48809"/>
      <c r="H48809"/>
      <c r="I48809"/>
      <c r="J48809"/>
      <c r="K48809"/>
      <c r="L48809" s="172"/>
    </row>
    <row r="48810" spans="7:12" x14ac:dyDescent="0.15">
      <c r="G48810"/>
      <c r="H48810"/>
      <c r="I48810"/>
      <c r="J48810"/>
      <c r="K48810"/>
      <c r="L48810" s="172"/>
    </row>
    <row r="48811" spans="7:12" x14ac:dyDescent="0.15">
      <c r="G48811"/>
      <c r="H48811"/>
      <c r="I48811"/>
      <c r="J48811"/>
      <c r="K48811"/>
      <c r="L48811" s="172"/>
    </row>
    <row r="48812" spans="7:12" x14ac:dyDescent="0.15">
      <c r="G48812"/>
      <c r="H48812"/>
      <c r="I48812"/>
      <c r="J48812"/>
      <c r="K48812"/>
      <c r="L48812" s="172"/>
    </row>
    <row r="48813" spans="7:12" x14ac:dyDescent="0.15">
      <c r="G48813"/>
      <c r="H48813"/>
      <c r="I48813"/>
      <c r="J48813"/>
      <c r="K48813"/>
      <c r="L48813" s="172"/>
    </row>
    <row r="48814" spans="7:12" x14ac:dyDescent="0.15">
      <c r="G48814"/>
      <c r="H48814"/>
      <c r="I48814"/>
      <c r="J48814"/>
      <c r="K48814"/>
      <c r="L48814" s="172"/>
    </row>
    <row r="48815" spans="7:12" x14ac:dyDescent="0.15">
      <c r="G48815"/>
      <c r="H48815"/>
      <c r="I48815"/>
      <c r="J48815"/>
      <c r="K48815"/>
      <c r="L48815" s="172"/>
    </row>
    <row r="48816" spans="7:12" x14ac:dyDescent="0.15">
      <c r="G48816"/>
      <c r="H48816"/>
      <c r="I48816"/>
      <c r="J48816"/>
      <c r="K48816"/>
      <c r="L48816" s="172"/>
    </row>
    <row r="48817" spans="7:12" x14ac:dyDescent="0.15">
      <c r="G48817"/>
      <c r="H48817"/>
      <c r="I48817"/>
      <c r="J48817"/>
      <c r="K48817"/>
      <c r="L48817" s="172"/>
    </row>
    <row r="48818" spans="7:12" x14ac:dyDescent="0.15">
      <c r="G48818"/>
      <c r="H48818"/>
      <c r="I48818"/>
      <c r="J48818"/>
      <c r="K48818"/>
      <c r="L48818" s="172"/>
    </row>
    <row r="48819" spans="7:12" x14ac:dyDescent="0.15">
      <c r="G48819"/>
      <c r="H48819"/>
      <c r="I48819"/>
      <c r="J48819"/>
      <c r="K48819"/>
      <c r="L48819" s="172"/>
    </row>
    <row r="48820" spans="7:12" x14ac:dyDescent="0.15">
      <c r="G48820"/>
      <c r="H48820"/>
      <c r="I48820"/>
      <c r="J48820"/>
      <c r="K48820"/>
      <c r="L48820" s="172"/>
    </row>
    <row r="48821" spans="7:12" x14ac:dyDescent="0.15">
      <c r="G48821"/>
      <c r="H48821"/>
      <c r="I48821"/>
      <c r="J48821"/>
      <c r="K48821"/>
      <c r="L48821" s="172"/>
    </row>
    <row r="48822" spans="7:12" x14ac:dyDescent="0.15">
      <c r="G48822"/>
      <c r="H48822"/>
      <c r="I48822"/>
      <c r="J48822"/>
      <c r="K48822"/>
      <c r="L48822" s="172"/>
    </row>
    <row r="48823" spans="7:12" x14ac:dyDescent="0.15">
      <c r="G48823"/>
      <c r="H48823"/>
      <c r="I48823"/>
      <c r="J48823"/>
      <c r="K48823"/>
      <c r="L48823" s="172"/>
    </row>
    <row r="48824" spans="7:12" x14ac:dyDescent="0.15">
      <c r="G48824"/>
      <c r="H48824"/>
      <c r="I48824"/>
      <c r="J48824"/>
      <c r="K48824"/>
      <c r="L48824" s="172"/>
    </row>
    <row r="48825" spans="7:12" x14ac:dyDescent="0.15">
      <c r="G48825"/>
      <c r="H48825"/>
      <c r="I48825"/>
      <c r="J48825"/>
      <c r="K48825"/>
      <c r="L48825" s="172"/>
    </row>
    <row r="48826" spans="7:12" x14ac:dyDescent="0.15">
      <c r="G48826"/>
      <c r="H48826"/>
      <c r="I48826"/>
      <c r="J48826"/>
      <c r="K48826"/>
      <c r="L48826" s="172"/>
    </row>
    <row r="48827" spans="7:12" x14ac:dyDescent="0.15">
      <c r="G48827"/>
      <c r="H48827"/>
      <c r="I48827"/>
      <c r="J48827"/>
      <c r="K48827"/>
      <c r="L48827" s="172"/>
    </row>
    <row r="48828" spans="7:12" x14ac:dyDescent="0.15">
      <c r="G48828"/>
      <c r="H48828"/>
      <c r="I48828"/>
      <c r="J48828"/>
      <c r="K48828"/>
      <c r="L48828" s="172"/>
    </row>
    <row r="48829" spans="7:12" x14ac:dyDescent="0.15">
      <c r="G48829"/>
      <c r="H48829"/>
      <c r="I48829"/>
      <c r="J48829"/>
      <c r="K48829"/>
      <c r="L48829" s="172"/>
    </row>
    <row r="48830" spans="7:12" x14ac:dyDescent="0.15">
      <c r="G48830"/>
      <c r="H48830"/>
      <c r="I48830"/>
      <c r="J48830"/>
      <c r="K48830"/>
      <c r="L48830" s="172"/>
    </row>
    <row r="48831" spans="7:12" x14ac:dyDescent="0.15">
      <c r="G48831"/>
      <c r="H48831"/>
      <c r="I48831"/>
      <c r="J48831"/>
      <c r="K48831"/>
      <c r="L48831" s="172"/>
    </row>
    <row r="48832" spans="7:12" x14ac:dyDescent="0.15">
      <c r="G48832"/>
      <c r="H48832"/>
      <c r="I48832"/>
      <c r="J48832"/>
      <c r="K48832"/>
      <c r="L48832" s="172"/>
    </row>
    <row r="48833" spans="7:12" x14ac:dyDescent="0.15">
      <c r="G48833"/>
      <c r="H48833"/>
      <c r="I48833"/>
      <c r="J48833"/>
      <c r="K48833"/>
      <c r="L48833" s="172"/>
    </row>
    <row r="48834" spans="7:12" x14ac:dyDescent="0.15">
      <c r="G48834"/>
      <c r="H48834"/>
      <c r="I48834"/>
      <c r="J48834"/>
      <c r="K48834"/>
      <c r="L48834" s="172"/>
    </row>
    <row r="48835" spans="7:12" x14ac:dyDescent="0.15">
      <c r="G48835"/>
      <c r="H48835"/>
      <c r="I48835"/>
      <c r="J48835"/>
      <c r="K48835"/>
      <c r="L48835" s="172"/>
    </row>
    <row r="48836" spans="7:12" x14ac:dyDescent="0.15">
      <c r="G48836"/>
      <c r="H48836"/>
      <c r="I48836"/>
      <c r="J48836"/>
      <c r="K48836"/>
      <c r="L48836" s="172"/>
    </row>
    <row r="48837" spans="7:12" x14ac:dyDescent="0.15">
      <c r="G48837"/>
      <c r="H48837"/>
      <c r="I48837"/>
      <c r="J48837"/>
      <c r="K48837"/>
      <c r="L48837" s="172"/>
    </row>
    <row r="48838" spans="7:12" x14ac:dyDescent="0.15">
      <c r="G48838"/>
      <c r="H48838"/>
      <c r="I48838"/>
      <c r="J48838"/>
      <c r="K48838"/>
      <c r="L48838" s="172"/>
    </row>
    <row r="48839" spans="7:12" x14ac:dyDescent="0.15">
      <c r="G48839"/>
      <c r="H48839"/>
      <c r="I48839"/>
      <c r="J48839"/>
      <c r="K48839"/>
      <c r="L48839" s="172"/>
    </row>
    <row r="48840" spans="7:12" x14ac:dyDescent="0.15">
      <c r="G48840"/>
      <c r="H48840"/>
      <c r="I48840"/>
      <c r="J48840"/>
      <c r="K48840"/>
      <c r="L48840" s="172"/>
    </row>
    <row r="48841" spans="7:12" x14ac:dyDescent="0.15">
      <c r="G48841"/>
      <c r="H48841"/>
      <c r="I48841"/>
      <c r="J48841"/>
      <c r="K48841"/>
      <c r="L48841" s="172"/>
    </row>
    <row r="48842" spans="7:12" x14ac:dyDescent="0.15">
      <c r="G48842"/>
      <c r="H48842"/>
      <c r="I48842"/>
      <c r="J48842"/>
      <c r="K48842"/>
      <c r="L48842" s="172"/>
    </row>
    <row r="48843" spans="7:12" x14ac:dyDescent="0.15">
      <c r="G48843"/>
      <c r="H48843"/>
      <c r="I48843"/>
      <c r="J48843"/>
      <c r="K48843"/>
      <c r="L48843" s="172"/>
    </row>
    <row r="48844" spans="7:12" x14ac:dyDescent="0.15">
      <c r="G48844"/>
      <c r="H48844"/>
      <c r="I48844"/>
      <c r="J48844"/>
      <c r="K48844"/>
      <c r="L48844" s="172"/>
    </row>
    <row r="48845" spans="7:12" x14ac:dyDescent="0.15">
      <c r="G48845"/>
      <c r="H48845"/>
      <c r="I48845"/>
      <c r="J48845"/>
      <c r="K48845"/>
      <c r="L48845" s="172"/>
    </row>
    <row r="48846" spans="7:12" x14ac:dyDescent="0.15">
      <c r="G48846"/>
      <c r="H48846"/>
      <c r="I48846"/>
      <c r="J48846"/>
      <c r="K48846"/>
      <c r="L48846" s="172"/>
    </row>
    <row r="48847" spans="7:12" x14ac:dyDescent="0.15">
      <c r="G48847"/>
      <c r="H48847"/>
      <c r="I48847"/>
      <c r="J48847"/>
      <c r="K48847"/>
      <c r="L48847" s="172"/>
    </row>
    <row r="48848" spans="7:12" x14ac:dyDescent="0.15">
      <c r="G48848"/>
      <c r="H48848"/>
      <c r="I48848"/>
      <c r="J48848"/>
      <c r="K48848"/>
      <c r="L48848" s="172"/>
    </row>
    <row r="48849" spans="7:12" x14ac:dyDescent="0.15">
      <c r="G48849"/>
      <c r="H48849"/>
      <c r="I48849"/>
      <c r="J48849"/>
      <c r="K48849"/>
      <c r="L48849" s="172"/>
    </row>
    <row r="48850" spans="7:12" x14ac:dyDescent="0.15">
      <c r="G48850"/>
      <c r="H48850"/>
      <c r="I48850"/>
      <c r="J48850"/>
      <c r="K48850"/>
      <c r="L48850" s="172"/>
    </row>
    <row r="48851" spans="7:12" x14ac:dyDescent="0.15">
      <c r="G48851"/>
      <c r="H48851"/>
      <c r="I48851"/>
      <c r="J48851"/>
      <c r="K48851"/>
      <c r="L48851" s="172"/>
    </row>
    <row r="48852" spans="7:12" x14ac:dyDescent="0.15">
      <c r="G48852"/>
      <c r="H48852"/>
      <c r="I48852"/>
      <c r="J48852"/>
      <c r="K48852"/>
      <c r="L48852" s="172"/>
    </row>
    <row r="48853" spans="7:12" x14ac:dyDescent="0.15">
      <c r="G48853"/>
      <c r="H48853"/>
      <c r="I48853"/>
      <c r="J48853"/>
      <c r="K48853"/>
      <c r="L48853" s="172"/>
    </row>
    <row r="48854" spans="7:12" x14ac:dyDescent="0.15">
      <c r="G48854"/>
      <c r="H48854"/>
      <c r="I48854"/>
      <c r="J48854"/>
      <c r="K48854"/>
      <c r="L48854" s="172"/>
    </row>
    <row r="48855" spans="7:12" x14ac:dyDescent="0.15">
      <c r="G48855"/>
      <c r="H48855"/>
      <c r="I48855"/>
      <c r="J48855"/>
      <c r="K48855"/>
      <c r="L48855" s="172"/>
    </row>
    <row r="48856" spans="7:12" x14ac:dyDescent="0.15">
      <c r="G48856"/>
      <c r="H48856"/>
      <c r="I48856"/>
      <c r="J48856"/>
      <c r="K48856"/>
      <c r="L48856" s="172"/>
    </row>
    <row r="48857" spans="7:12" x14ac:dyDescent="0.15">
      <c r="G48857"/>
      <c r="H48857"/>
      <c r="I48857"/>
      <c r="J48857"/>
      <c r="K48857"/>
      <c r="L48857" s="172"/>
    </row>
    <row r="48858" spans="7:12" x14ac:dyDescent="0.15">
      <c r="G48858"/>
      <c r="H48858"/>
      <c r="I48858"/>
      <c r="J48858"/>
      <c r="K48858"/>
      <c r="L48858" s="172"/>
    </row>
    <row r="48859" spans="7:12" x14ac:dyDescent="0.15">
      <c r="G48859"/>
      <c r="H48859"/>
      <c r="I48859"/>
      <c r="J48859"/>
      <c r="K48859"/>
      <c r="L48859" s="172"/>
    </row>
    <row r="48860" spans="7:12" x14ac:dyDescent="0.15">
      <c r="G48860"/>
      <c r="H48860"/>
      <c r="I48860"/>
      <c r="J48860"/>
      <c r="K48860"/>
      <c r="L48860" s="172"/>
    </row>
    <row r="48861" spans="7:12" x14ac:dyDescent="0.15">
      <c r="G48861"/>
      <c r="H48861"/>
      <c r="I48861"/>
      <c r="J48861"/>
      <c r="K48861"/>
      <c r="L48861" s="172"/>
    </row>
    <row r="48862" spans="7:12" x14ac:dyDescent="0.15">
      <c r="G48862"/>
      <c r="H48862"/>
      <c r="I48862"/>
      <c r="J48862"/>
      <c r="K48862"/>
      <c r="L48862" s="172"/>
    </row>
    <row r="48863" spans="7:12" x14ac:dyDescent="0.15">
      <c r="G48863"/>
      <c r="H48863"/>
      <c r="I48863"/>
      <c r="J48863"/>
      <c r="K48863"/>
      <c r="L48863" s="172"/>
    </row>
    <row r="48864" spans="7:12" x14ac:dyDescent="0.15">
      <c r="G48864"/>
      <c r="H48864"/>
      <c r="I48864"/>
      <c r="J48864"/>
      <c r="K48864"/>
      <c r="L48864" s="172"/>
    </row>
    <row r="48865" spans="7:12" x14ac:dyDescent="0.15">
      <c r="G48865"/>
      <c r="H48865"/>
      <c r="I48865"/>
      <c r="J48865"/>
      <c r="K48865"/>
      <c r="L48865" s="172"/>
    </row>
    <row r="48866" spans="7:12" x14ac:dyDescent="0.15">
      <c r="G48866"/>
      <c r="H48866"/>
      <c r="I48866"/>
      <c r="J48866"/>
      <c r="K48866"/>
      <c r="L48866" s="172"/>
    </row>
    <row r="48867" spans="7:12" x14ac:dyDescent="0.15">
      <c r="G48867"/>
      <c r="H48867"/>
      <c r="I48867"/>
      <c r="J48867"/>
      <c r="K48867"/>
      <c r="L48867" s="172"/>
    </row>
    <row r="48868" spans="7:12" x14ac:dyDescent="0.15">
      <c r="G48868"/>
      <c r="H48868"/>
      <c r="I48868"/>
      <c r="J48868"/>
      <c r="K48868"/>
      <c r="L48868" s="172"/>
    </row>
    <row r="48869" spans="7:12" x14ac:dyDescent="0.15">
      <c r="G48869"/>
      <c r="H48869"/>
      <c r="I48869"/>
      <c r="J48869"/>
      <c r="K48869"/>
      <c r="L48869" s="172"/>
    </row>
    <row r="48870" spans="7:12" x14ac:dyDescent="0.15">
      <c r="G48870"/>
      <c r="H48870"/>
      <c r="I48870"/>
      <c r="J48870"/>
      <c r="K48870"/>
      <c r="L48870" s="172"/>
    </row>
    <row r="48871" spans="7:12" x14ac:dyDescent="0.15">
      <c r="G48871"/>
      <c r="H48871"/>
      <c r="I48871"/>
      <c r="J48871"/>
      <c r="K48871"/>
      <c r="L48871" s="172"/>
    </row>
    <row r="48872" spans="7:12" x14ac:dyDescent="0.15">
      <c r="G48872"/>
      <c r="H48872"/>
      <c r="I48872"/>
      <c r="J48872"/>
      <c r="K48872"/>
      <c r="L48872" s="172"/>
    </row>
    <row r="48873" spans="7:12" x14ac:dyDescent="0.15">
      <c r="G48873"/>
      <c r="H48873"/>
      <c r="I48873"/>
      <c r="J48873"/>
      <c r="K48873"/>
      <c r="L48873" s="172"/>
    </row>
    <row r="48874" spans="7:12" x14ac:dyDescent="0.15">
      <c r="G48874"/>
      <c r="H48874"/>
      <c r="I48874"/>
      <c r="J48874"/>
      <c r="K48874"/>
      <c r="L48874" s="172"/>
    </row>
    <row r="48875" spans="7:12" x14ac:dyDescent="0.15">
      <c r="G48875"/>
      <c r="H48875"/>
      <c r="I48875"/>
      <c r="J48875"/>
      <c r="K48875"/>
      <c r="L48875" s="172"/>
    </row>
    <row r="48876" spans="7:12" x14ac:dyDescent="0.15">
      <c r="G48876"/>
      <c r="H48876"/>
      <c r="I48876"/>
      <c r="J48876"/>
      <c r="K48876"/>
      <c r="L48876" s="172"/>
    </row>
    <row r="48877" spans="7:12" x14ac:dyDescent="0.15">
      <c r="G48877"/>
      <c r="H48877"/>
      <c r="I48877"/>
      <c r="J48877"/>
      <c r="K48877"/>
      <c r="L48877" s="172"/>
    </row>
    <row r="48878" spans="7:12" x14ac:dyDescent="0.15">
      <c r="G48878"/>
      <c r="H48878"/>
      <c r="I48878"/>
      <c r="J48878"/>
      <c r="K48878"/>
      <c r="L48878" s="172"/>
    </row>
    <row r="48879" spans="7:12" x14ac:dyDescent="0.15">
      <c r="G48879"/>
      <c r="H48879"/>
      <c r="I48879"/>
      <c r="J48879"/>
      <c r="K48879"/>
      <c r="L48879" s="172"/>
    </row>
    <row r="48880" spans="7:12" x14ac:dyDescent="0.15">
      <c r="G48880"/>
      <c r="H48880"/>
      <c r="I48880"/>
      <c r="J48880"/>
      <c r="K48880"/>
      <c r="L48880" s="172"/>
    </row>
    <row r="48881" spans="7:12" x14ac:dyDescent="0.15">
      <c r="G48881"/>
      <c r="H48881"/>
      <c r="I48881"/>
      <c r="J48881"/>
      <c r="K48881"/>
      <c r="L48881" s="172"/>
    </row>
    <row r="48882" spans="7:12" x14ac:dyDescent="0.15">
      <c r="G48882"/>
      <c r="H48882"/>
      <c r="I48882"/>
      <c r="J48882"/>
      <c r="K48882"/>
      <c r="L48882" s="172"/>
    </row>
    <row r="48883" spans="7:12" x14ac:dyDescent="0.15">
      <c r="G48883"/>
      <c r="H48883"/>
      <c r="I48883"/>
      <c r="J48883"/>
      <c r="K48883"/>
      <c r="L48883" s="172"/>
    </row>
    <row r="48884" spans="7:12" x14ac:dyDescent="0.15">
      <c r="G48884"/>
      <c r="H48884"/>
      <c r="I48884"/>
      <c r="J48884"/>
      <c r="K48884"/>
      <c r="L48884" s="172"/>
    </row>
    <row r="48885" spans="7:12" x14ac:dyDescent="0.15">
      <c r="G48885"/>
      <c r="H48885"/>
      <c r="I48885"/>
      <c r="J48885"/>
      <c r="K48885"/>
      <c r="L48885" s="172"/>
    </row>
    <row r="48886" spans="7:12" x14ac:dyDescent="0.15">
      <c r="G48886"/>
      <c r="H48886"/>
      <c r="I48886"/>
      <c r="J48886"/>
      <c r="K48886"/>
      <c r="L48886" s="172"/>
    </row>
    <row r="48887" spans="7:12" x14ac:dyDescent="0.15">
      <c r="G48887"/>
      <c r="H48887"/>
      <c r="I48887"/>
      <c r="J48887"/>
      <c r="K48887"/>
      <c r="L48887" s="172"/>
    </row>
    <row r="48888" spans="7:12" x14ac:dyDescent="0.15">
      <c r="G48888"/>
      <c r="H48888"/>
      <c r="I48888"/>
      <c r="J48888"/>
      <c r="K48888"/>
      <c r="L48888" s="172"/>
    </row>
    <row r="48889" spans="7:12" x14ac:dyDescent="0.15">
      <c r="G48889"/>
      <c r="H48889"/>
      <c r="I48889"/>
      <c r="J48889"/>
      <c r="K48889"/>
      <c r="L48889" s="172"/>
    </row>
    <row r="48890" spans="7:12" x14ac:dyDescent="0.15">
      <c r="G48890"/>
      <c r="H48890"/>
      <c r="I48890"/>
      <c r="J48890"/>
      <c r="K48890"/>
      <c r="L48890" s="172"/>
    </row>
    <row r="48891" spans="7:12" x14ac:dyDescent="0.15">
      <c r="G48891"/>
      <c r="H48891"/>
      <c r="I48891"/>
      <c r="J48891"/>
      <c r="K48891"/>
      <c r="L48891" s="172"/>
    </row>
    <row r="48892" spans="7:12" x14ac:dyDescent="0.15">
      <c r="G48892"/>
      <c r="H48892"/>
      <c r="I48892"/>
      <c r="J48892"/>
      <c r="K48892"/>
      <c r="L48892" s="172"/>
    </row>
    <row r="48893" spans="7:12" x14ac:dyDescent="0.15">
      <c r="G48893"/>
      <c r="H48893"/>
      <c r="I48893"/>
      <c r="J48893"/>
      <c r="K48893"/>
      <c r="L48893" s="172"/>
    </row>
    <row r="48894" spans="7:12" x14ac:dyDescent="0.15">
      <c r="G48894"/>
      <c r="H48894"/>
      <c r="I48894"/>
      <c r="J48894"/>
      <c r="K48894"/>
      <c r="L48894" s="172"/>
    </row>
    <row r="48895" spans="7:12" x14ac:dyDescent="0.15">
      <c r="G48895"/>
      <c r="H48895"/>
      <c r="I48895"/>
      <c r="J48895"/>
      <c r="K48895"/>
      <c r="L48895" s="172"/>
    </row>
    <row r="48896" spans="7:12" x14ac:dyDescent="0.15">
      <c r="G48896"/>
      <c r="H48896"/>
      <c r="I48896"/>
      <c r="J48896"/>
      <c r="K48896"/>
      <c r="L48896" s="172"/>
    </row>
    <row r="48897" spans="7:12" x14ac:dyDescent="0.15">
      <c r="G48897"/>
      <c r="H48897"/>
      <c r="I48897"/>
      <c r="J48897"/>
      <c r="K48897"/>
      <c r="L48897" s="172"/>
    </row>
    <row r="48898" spans="7:12" x14ac:dyDescent="0.15">
      <c r="G48898"/>
      <c r="H48898"/>
      <c r="I48898"/>
      <c r="J48898"/>
      <c r="K48898"/>
      <c r="L48898" s="172"/>
    </row>
    <row r="48899" spans="7:12" x14ac:dyDescent="0.15">
      <c r="G48899"/>
      <c r="H48899"/>
      <c r="I48899"/>
      <c r="J48899"/>
      <c r="K48899"/>
      <c r="L48899" s="172"/>
    </row>
    <row r="48900" spans="7:12" x14ac:dyDescent="0.15">
      <c r="G48900"/>
      <c r="H48900"/>
      <c r="I48900"/>
      <c r="J48900"/>
      <c r="K48900"/>
      <c r="L48900" s="172"/>
    </row>
    <row r="48901" spans="7:12" x14ac:dyDescent="0.15">
      <c r="G48901"/>
      <c r="H48901"/>
      <c r="I48901"/>
      <c r="J48901"/>
      <c r="K48901"/>
      <c r="L48901" s="172"/>
    </row>
    <row r="48902" spans="7:12" x14ac:dyDescent="0.15">
      <c r="G48902"/>
      <c r="H48902"/>
      <c r="I48902"/>
      <c r="J48902"/>
      <c r="K48902"/>
      <c r="L48902" s="172"/>
    </row>
    <row r="48903" spans="7:12" x14ac:dyDescent="0.15">
      <c r="G48903"/>
      <c r="H48903"/>
      <c r="I48903"/>
      <c r="J48903"/>
      <c r="K48903"/>
      <c r="L48903" s="172"/>
    </row>
    <row r="48904" spans="7:12" x14ac:dyDescent="0.15">
      <c r="G48904"/>
      <c r="H48904"/>
      <c r="I48904"/>
      <c r="J48904"/>
      <c r="K48904"/>
      <c r="L48904" s="172"/>
    </row>
    <row r="48905" spans="7:12" x14ac:dyDescent="0.15">
      <c r="G48905"/>
      <c r="H48905"/>
      <c r="I48905"/>
      <c r="J48905"/>
      <c r="K48905"/>
      <c r="L48905" s="172"/>
    </row>
    <row r="48906" spans="7:12" x14ac:dyDescent="0.15">
      <c r="G48906"/>
      <c r="H48906"/>
      <c r="I48906"/>
      <c r="J48906"/>
      <c r="K48906"/>
      <c r="L48906" s="172"/>
    </row>
    <row r="48907" spans="7:12" x14ac:dyDescent="0.15">
      <c r="G48907"/>
      <c r="H48907"/>
      <c r="I48907"/>
      <c r="J48907"/>
      <c r="K48907"/>
      <c r="L48907" s="172"/>
    </row>
    <row r="48908" spans="7:12" x14ac:dyDescent="0.15">
      <c r="G48908"/>
      <c r="H48908"/>
      <c r="I48908"/>
      <c r="J48908"/>
      <c r="K48908"/>
      <c r="L48908" s="172"/>
    </row>
    <row r="48909" spans="7:12" x14ac:dyDescent="0.15">
      <c r="G48909"/>
      <c r="H48909"/>
      <c r="I48909"/>
      <c r="J48909"/>
      <c r="K48909"/>
      <c r="L48909" s="172"/>
    </row>
    <row r="48910" spans="7:12" x14ac:dyDescent="0.15">
      <c r="G48910"/>
      <c r="H48910"/>
      <c r="I48910"/>
      <c r="J48910"/>
      <c r="K48910"/>
      <c r="L48910" s="172"/>
    </row>
    <row r="48911" spans="7:12" x14ac:dyDescent="0.15">
      <c r="G48911"/>
      <c r="H48911"/>
      <c r="I48911"/>
      <c r="J48911"/>
      <c r="K48911"/>
      <c r="L48911" s="172"/>
    </row>
    <row r="48912" spans="7:12" x14ac:dyDescent="0.15">
      <c r="G48912"/>
      <c r="H48912"/>
      <c r="I48912"/>
      <c r="J48912"/>
      <c r="K48912"/>
      <c r="L48912" s="172"/>
    </row>
    <row r="48913" spans="7:12" x14ac:dyDescent="0.15">
      <c r="G48913"/>
      <c r="H48913"/>
      <c r="I48913"/>
      <c r="J48913"/>
      <c r="K48913"/>
      <c r="L48913" s="172"/>
    </row>
    <row r="48914" spans="7:12" x14ac:dyDescent="0.15">
      <c r="G48914"/>
      <c r="H48914"/>
      <c r="I48914"/>
      <c r="J48914"/>
      <c r="K48914"/>
      <c r="L48914" s="172"/>
    </row>
    <row r="48915" spans="7:12" x14ac:dyDescent="0.15">
      <c r="G48915"/>
      <c r="H48915"/>
      <c r="I48915"/>
      <c r="J48915"/>
      <c r="K48915"/>
      <c r="L48915" s="172"/>
    </row>
    <row r="48916" spans="7:12" x14ac:dyDescent="0.15">
      <c r="G48916"/>
      <c r="H48916"/>
      <c r="I48916"/>
      <c r="J48916"/>
      <c r="K48916"/>
      <c r="L48916" s="172"/>
    </row>
    <row r="48917" spans="7:12" x14ac:dyDescent="0.15">
      <c r="G48917"/>
      <c r="H48917"/>
      <c r="I48917"/>
      <c r="J48917"/>
      <c r="K48917"/>
      <c r="L48917" s="172"/>
    </row>
    <row r="48918" spans="7:12" x14ac:dyDescent="0.15">
      <c r="G48918"/>
      <c r="H48918"/>
      <c r="I48918"/>
      <c r="J48918"/>
      <c r="K48918"/>
      <c r="L48918" s="172"/>
    </row>
    <row r="48919" spans="7:12" x14ac:dyDescent="0.15">
      <c r="G48919"/>
      <c r="H48919"/>
      <c r="I48919"/>
      <c r="J48919"/>
      <c r="K48919"/>
      <c r="L48919" s="172"/>
    </row>
    <row r="48920" spans="7:12" x14ac:dyDescent="0.15">
      <c r="G48920"/>
      <c r="H48920"/>
      <c r="I48920"/>
      <c r="J48920"/>
      <c r="K48920"/>
      <c r="L48920" s="172"/>
    </row>
    <row r="48921" spans="7:12" x14ac:dyDescent="0.15">
      <c r="G48921"/>
      <c r="H48921"/>
      <c r="I48921"/>
      <c r="J48921"/>
      <c r="K48921"/>
      <c r="L48921" s="172"/>
    </row>
    <row r="48922" spans="7:12" x14ac:dyDescent="0.15">
      <c r="G48922"/>
      <c r="H48922"/>
      <c r="I48922"/>
      <c r="J48922"/>
      <c r="K48922"/>
      <c r="L48922" s="172"/>
    </row>
    <row r="48923" spans="7:12" x14ac:dyDescent="0.15">
      <c r="G48923"/>
      <c r="H48923"/>
      <c r="I48923"/>
      <c r="J48923"/>
      <c r="K48923"/>
      <c r="L48923" s="172"/>
    </row>
    <row r="48924" spans="7:12" x14ac:dyDescent="0.15">
      <c r="G48924"/>
      <c r="H48924"/>
      <c r="I48924"/>
      <c r="J48924"/>
      <c r="K48924"/>
      <c r="L48924" s="172"/>
    </row>
    <row r="48925" spans="7:12" x14ac:dyDescent="0.15">
      <c r="G48925"/>
      <c r="H48925"/>
      <c r="I48925"/>
      <c r="J48925"/>
      <c r="K48925"/>
      <c r="L48925" s="172"/>
    </row>
    <row r="48926" spans="7:12" x14ac:dyDescent="0.15">
      <c r="G48926"/>
      <c r="H48926"/>
      <c r="I48926"/>
      <c r="J48926"/>
      <c r="K48926"/>
      <c r="L48926" s="172"/>
    </row>
    <row r="48927" spans="7:12" x14ac:dyDescent="0.15">
      <c r="G48927"/>
      <c r="H48927"/>
      <c r="I48927"/>
      <c r="J48927"/>
      <c r="K48927"/>
      <c r="L48927" s="172"/>
    </row>
    <row r="48928" spans="7:12" x14ac:dyDescent="0.15">
      <c r="G48928"/>
      <c r="H48928"/>
      <c r="I48928"/>
      <c r="J48928"/>
      <c r="K48928"/>
      <c r="L48928" s="172"/>
    </row>
    <row r="48929" spans="7:12" x14ac:dyDescent="0.15">
      <c r="G48929"/>
      <c r="H48929"/>
      <c r="I48929"/>
      <c r="J48929"/>
      <c r="K48929"/>
      <c r="L48929" s="172"/>
    </row>
    <row r="48930" spans="7:12" x14ac:dyDescent="0.15">
      <c r="G48930"/>
      <c r="H48930"/>
      <c r="I48930"/>
      <c r="J48930"/>
      <c r="K48930"/>
      <c r="L48930" s="172"/>
    </row>
    <row r="48931" spans="7:12" x14ac:dyDescent="0.15">
      <c r="G48931"/>
      <c r="H48931"/>
      <c r="I48931"/>
      <c r="J48931"/>
      <c r="K48931"/>
      <c r="L48931" s="172"/>
    </row>
    <row r="48932" spans="7:12" x14ac:dyDescent="0.15">
      <c r="G48932"/>
      <c r="H48932"/>
      <c r="I48932"/>
      <c r="J48932"/>
      <c r="K48932"/>
      <c r="L48932" s="172"/>
    </row>
    <row r="48933" spans="7:12" x14ac:dyDescent="0.15">
      <c r="G48933"/>
      <c r="H48933"/>
      <c r="I48933"/>
      <c r="J48933"/>
      <c r="K48933"/>
      <c r="L48933" s="172"/>
    </row>
    <row r="48934" spans="7:12" x14ac:dyDescent="0.15">
      <c r="G48934"/>
      <c r="H48934"/>
      <c r="I48934"/>
      <c r="J48934"/>
      <c r="K48934"/>
      <c r="L48934" s="172"/>
    </row>
    <row r="48935" spans="7:12" x14ac:dyDescent="0.15">
      <c r="G48935"/>
      <c r="H48935"/>
      <c r="I48935"/>
      <c r="J48935"/>
      <c r="K48935"/>
      <c r="L48935" s="172"/>
    </row>
    <row r="48936" spans="7:12" x14ac:dyDescent="0.15">
      <c r="G48936"/>
      <c r="H48936"/>
      <c r="I48936"/>
      <c r="J48936"/>
      <c r="K48936"/>
      <c r="L48936" s="172"/>
    </row>
    <row r="48937" spans="7:12" x14ac:dyDescent="0.15">
      <c r="G48937"/>
      <c r="H48937"/>
      <c r="I48937"/>
      <c r="J48937"/>
      <c r="K48937"/>
      <c r="L48937" s="172"/>
    </row>
    <row r="48938" spans="7:12" x14ac:dyDescent="0.15">
      <c r="G48938"/>
      <c r="H48938"/>
      <c r="I48938"/>
      <c r="J48938"/>
      <c r="K48938"/>
      <c r="L48938" s="172"/>
    </row>
    <row r="48939" spans="7:12" x14ac:dyDescent="0.15">
      <c r="G48939"/>
      <c r="H48939"/>
      <c r="I48939"/>
      <c r="J48939"/>
      <c r="K48939"/>
      <c r="L48939" s="172"/>
    </row>
    <row r="48940" spans="7:12" x14ac:dyDescent="0.15">
      <c r="G48940"/>
      <c r="H48940"/>
      <c r="I48940"/>
      <c r="J48940"/>
      <c r="K48940"/>
      <c r="L48940" s="172"/>
    </row>
    <row r="48941" spans="7:12" x14ac:dyDescent="0.15">
      <c r="G48941"/>
      <c r="H48941"/>
      <c r="I48941"/>
      <c r="J48941"/>
      <c r="K48941"/>
      <c r="L48941" s="172"/>
    </row>
    <row r="48942" spans="7:12" x14ac:dyDescent="0.15">
      <c r="G48942"/>
      <c r="H48942"/>
      <c r="I48942"/>
      <c r="J48942"/>
      <c r="K48942"/>
      <c r="L48942" s="172"/>
    </row>
    <row r="48943" spans="7:12" x14ac:dyDescent="0.15">
      <c r="G48943"/>
      <c r="H48943"/>
      <c r="I48943"/>
      <c r="J48943"/>
      <c r="K48943"/>
      <c r="L48943" s="172"/>
    </row>
    <row r="48944" spans="7:12" x14ac:dyDescent="0.15">
      <c r="G48944"/>
      <c r="H48944"/>
      <c r="I48944"/>
      <c r="J48944"/>
      <c r="K48944"/>
      <c r="L48944" s="172"/>
    </row>
    <row r="48945" spans="7:12" x14ac:dyDescent="0.15">
      <c r="G48945"/>
      <c r="H48945"/>
      <c r="I48945"/>
      <c r="J48945"/>
      <c r="K48945"/>
      <c r="L48945" s="172"/>
    </row>
    <row r="48946" spans="7:12" x14ac:dyDescent="0.15">
      <c r="G48946"/>
      <c r="H48946"/>
      <c r="I48946"/>
      <c r="J48946"/>
      <c r="K48946"/>
      <c r="L48946" s="172"/>
    </row>
    <row r="48947" spans="7:12" x14ac:dyDescent="0.15">
      <c r="G48947"/>
      <c r="H48947"/>
      <c r="I48947"/>
      <c r="J48947"/>
      <c r="K48947"/>
      <c r="L48947" s="172"/>
    </row>
    <row r="48948" spans="7:12" x14ac:dyDescent="0.15">
      <c r="G48948"/>
      <c r="H48948"/>
      <c r="I48948"/>
      <c r="J48948"/>
      <c r="K48948"/>
      <c r="L48948" s="172"/>
    </row>
    <row r="48949" spans="7:12" x14ac:dyDescent="0.15">
      <c r="G48949"/>
      <c r="H48949"/>
      <c r="I48949"/>
      <c r="J48949"/>
      <c r="K48949"/>
      <c r="L48949" s="172"/>
    </row>
    <row r="48950" spans="7:12" x14ac:dyDescent="0.15">
      <c r="G48950"/>
      <c r="H48950"/>
      <c r="I48950"/>
      <c r="J48950"/>
      <c r="K48950"/>
      <c r="L48950" s="172"/>
    </row>
    <row r="48951" spans="7:12" x14ac:dyDescent="0.15">
      <c r="G48951"/>
      <c r="H48951"/>
      <c r="I48951"/>
      <c r="J48951"/>
      <c r="K48951"/>
      <c r="L48951" s="172"/>
    </row>
    <row r="48952" spans="7:12" x14ac:dyDescent="0.15">
      <c r="G48952"/>
      <c r="H48952"/>
      <c r="I48952"/>
      <c r="J48952"/>
      <c r="K48952"/>
      <c r="L48952" s="172"/>
    </row>
    <row r="48953" spans="7:12" x14ac:dyDescent="0.15">
      <c r="G48953"/>
      <c r="H48953"/>
      <c r="I48953"/>
      <c r="J48953"/>
      <c r="K48953"/>
      <c r="L48953" s="172"/>
    </row>
    <row r="48954" spans="7:12" x14ac:dyDescent="0.15">
      <c r="G48954"/>
      <c r="H48954"/>
      <c r="I48954"/>
      <c r="J48954"/>
      <c r="K48954"/>
      <c r="L48954" s="172"/>
    </row>
    <row r="48955" spans="7:12" x14ac:dyDescent="0.15">
      <c r="G48955"/>
      <c r="H48955"/>
      <c r="I48955"/>
      <c r="J48955"/>
      <c r="K48955"/>
      <c r="L48955" s="172"/>
    </row>
    <row r="48956" spans="7:12" x14ac:dyDescent="0.15">
      <c r="G48956"/>
      <c r="H48956"/>
      <c r="I48956"/>
      <c r="J48956"/>
      <c r="K48956"/>
      <c r="L48956" s="172"/>
    </row>
    <row r="48957" spans="7:12" x14ac:dyDescent="0.15">
      <c r="G48957"/>
      <c r="H48957"/>
      <c r="I48957"/>
      <c r="J48957"/>
      <c r="K48957"/>
      <c r="L48957" s="172"/>
    </row>
    <row r="48958" spans="7:12" x14ac:dyDescent="0.15">
      <c r="G48958"/>
      <c r="H48958"/>
      <c r="I48958"/>
      <c r="J48958"/>
      <c r="K48958"/>
      <c r="L48958" s="172"/>
    </row>
    <row r="48959" spans="7:12" x14ac:dyDescent="0.15">
      <c r="G48959"/>
      <c r="H48959"/>
      <c r="I48959"/>
      <c r="J48959"/>
      <c r="K48959"/>
      <c r="L48959" s="172"/>
    </row>
    <row r="48960" spans="7:12" x14ac:dyDescent="0.15">
      <c r="G48960"/>
      <c r="H48960"/>
      <c r="I48960"/>
      <c r="J48960"/>
      <c r="K48960"/>
      <c r="L48960" s="172"/>
    </row>
    <row r="48961" spans="7:12" x14ac:dyDescent="0.15">
      <c r="G48961"/>
      <c r="H48961"/>
      <c r="I48961"/>
      <c r="J48961"/>
      <c r="K48961"/>
      <c r="L48961" s="172"/>
    </row>
    <row r="48962" spans="7:12" x14ac:dyDescent="0.15">
      <c r="G48962"/>
      <c r="H48962"/>
      <c r="I48962"/>
      <c r="J48962"/>
      <c r="K48962"/>
      <c r="L48962" s="172"/>
    </row>
    <row r="48963" spans="7:12" x14ac:dyDescent="0.15">
      <c r="G48963"/>
      <c r="H48963"/>
      <c r="I48963"/>
      <c r="J48963"/>
      <c r="K48963"/>
      <c r="L48963" s="172"/>
    </row>
    <row r="48964" spans="7:12" x14ac:dyDescent="0.15">
      <c r="G48964"/>
      <c r="H48964"/>
      <c r="I48964"/>
      <c r="J48964"/>
      <c r="K48964"/>
      <c r="L48964" s="172"/>
    </row>
    <row r="48965" spans="7:12" x14ac:dyDescent="0.15">
      <c r="G48965"/>
      <c r="H48965"/>
      <c r="I48965"/>
      <c r="J48965"/>
      <c r="K48965"/>
      <c r="L48965" s="172"/>
    </row>
    <row r="48966" spans="7:12" x14ac:dyDescent="0.15">
      <c r="G48966"/>
      <c r="H48966"/>
      <c r="I48966"/>
      <c r="J48966"/>
      <c r="K48966"/>
      <c r="L48966" s="172"/>
    </row>
    <row r="48967" spans="7:12" x14ac:dyDescent="0.15">
      <c r="G48967"/>
      <c r="H48967"/>
      <c r="I48967"/>
      <c r="J48967"/>
      <c r="K48967"/>
      <c r="L48967" s="172"/>
    </row>
    <row r="48968" spans="7:12" x14ac:dyDescent="0.15">
      <c r="G48968"/>
      <c r="H48968"/>
      <c r="I48968"/>
      <c r="J48968"/>
      <c r="K48968"/>
      <c r="L48968" s="172"/>
    </row>
    <row r="48969" spans="7:12" x14ac:dyDescent="0.15">
      <c r="G48969"/>
      <c r="H48969"/>
      <c r="I48969"/>
      <c r="J48969"/>
      <c r="K48969"/>
      <c r="L48969" s="172"/>
    </row>
    <row r="48970" spans="7:12" x14ac:dyDescent="0.15">
      <c r="G48970"/>
      <c r="H48970"/>
      <c r="I48970"/>
      <c r="J48970"/>
      <c r="K48970"/>
      <c r="L48970" s="172"/>
    </row>
    <row r="48971" spans="7:12" x14ac:dyDescent="0.15">
      <c r="G48971"/>
      <c r="H48971"/>
      <c r="I48971"/>
      <c r="J48971"/>
      <c r="K48971"/>
      <c r="L48971" s="172"/>
    </row>
    <row r="48972" spans="7:12" x14ac:dyDescent="0.15">
      <c r="G48972"/>
      <c r="H48972"/>
      <c r="I48972"/>
      <c r="J48972"/>
      <c r="K48972"/>
      <c r="L48972" s="172"/>
    </row>
    <row r="48973" spans="7:12" x14ac:dyDescent="0.15">
      <c r="G48973"/>
      <c r="H48973"/>
      <c r="I48973"/>
      <c r="J48973"/>
      <c r="K48973"/>
      <c r="L48973" s="172"/>
    </row>
    <row r="48974" spans="7:12" x14ac:dyDescent="0.15">
      <c r="G48974"/>
      <c r="H48974"/>
      <c r="I48974"/>
      <c r="J48974"/>
      <c r="K48974"/>
      <c r="L48974" s="172"/>
    </row>
    <row r="48975" spans="7:12" x14ac:dyDescent="0.15">
      <c r="G48975"/>
      <c r="H48975"/>
      <c r="I48975"/>
      <c r="J48975"/>
      <c r="K48975"/>
      <c r="L48975" s="172"/>
    </row>
    <row r="48976" spans="7:12" x14ac:dyDescent="0.15">
      <c r="G48976"/>
      <c r="H48976"/>
      <c r="I48976"/>
      <c r="J48976"/>
      <c r="K48976"/>
      <c r="L48976" s="172"/>
    </row>
    <row r="48977" spans="7:12" x14ac:dyDescent="0.15">
      <c r="G48977"/>
      <c r="H48977"/>
      <c r="I48977"/>
      <c r="J48977"/>
      <c r="K48977"/>
      <c r="L48977" s="172"/>
    </row>
    <row r="48978" spans="7:12" x14ac:dyDescent="0.15">
      <c r="G48978"/>
      <c r="H48978"/>
      <c r="I48978"/>
      <c r="J48978"/>
      <c r="K48978"/>
      <c r="L48978" s="172"/>
    </row>
    <row r="48979" spans="7:12" x14ac:dyDescent="0.15">
      <c r="G48979"/>
      <c r="H48979"/>
      <c r="I48979"/>
      <c r="J48979"/>
      <c r="K48979"/>
      <c r="L48979" s="172"/>
    </row>
    <row r="48980" spans="7:12" x14ac:dyDescent="0.15">
      <c r="G48980"/>
      <c r="H48980"/>
      <c r="I48980"/>
      <c r="J48980"/>
      <c r="K48980"/>
      <c r="L48980" s="172"/>
    </row>
    <row r="48981" spans="7:12" x14ac:dyDescent="0.15">
      <c r="G48981"/>
      <c r="H48981"/>
      <c r="I48981"/>
      <c r="J48981"/>
      <c r="K48981"/>
      <c r="L48981" s="172"/>
    </row>
    <row r="48982" spans="7:12" x14ac:dyDescent="0.15">
      <c r="G48982"/>
      <c r="H48982"/>
      <c r="I48982"/>
      <c r="J48982"/>
      <c r="K48982"/>
      <c r="L48982" s="172"/>
    </row>
    <row r="48983" spans="7:12" x14ac:dyDescent="0.15">
      <c r="G48983"/>
      <c r="H48983"/>
      <c r="I48983"/>
      <c r="J48983"/>
      <c r="K48983"/>
      <c r="L48983" s="172"/>
    </row>
    <row r="48984" spans="7:12" x14ac:dyDescent="0.15">
      <c r="G48984"/>
      <c r="H48984"/>
      <c r="I48984"/>
      <c r="J48984"/>
      <c r="K48984"/>
      <c r="L48984" s="172"/>
    </row>
    <row r="48985" spans="7:12" x14ac:dyDescent="0.15">
      <c r="G48985"/>
      <c r="H48985"/>
      <c r="I48985"/>
      <c r="J48985"/>
      <c r="K48985"/>
      <c r="L48985" s="172"/>
    </row>
    <row r="48986" spans="7:12" x14ac:dyDescent="0.15">
      <c r="G48986"/>
      <c r="H48986"/>
      <c r="I48986"/>
      <c r="J48986"/>
      <c r="K48986"/>
      <c r="L48986" s="172"/>
    </row>
    <row r="48987" spans="7:12" x14ac:dyDescent="0.15">
      <c r="G48987"/>
      <c r="H48987"/>
      <c r="I48987"/>
      <c r="J48987"/>
      <c r="K48987"/>
      <c r="L48987" s="172"/>
    </row>
    <row r="48988" spans="7:12" x14ac:dyDescent="0.15">
      <c r="G48988"/>
      <c r="H48988"/>
      <c r="I48988"/>
      <c r="J48988"/>
      <c r="K48988"/>
      <c r="L48988" s="172"/>
    </row>
    <row r="48989" spans="7:12" x14ac:dyDescent="0.15">
      <c r="G48989"/>
      <c r="H48989"/>
      <c r="I48989"/>
      <c r="J48989"/>
      <c r="K48989"/>
      <c r="L48989" s="172"/>
    </row>
    <row r="48990" spans="7:12" x14ac:dyDescent="0.15">
      <c r="G48990"/>
      <c r="H48990"/>
      <c r="I48990"/>
      <c r="J48990"/>
      <c r="K48990"/>
      <c r="L48990" s="172"/>
    </row>
    <row r="48991" spans="7:12" x14ac:dyDescent="0.15">
      <c r="G48991"/>
      <c r="H48991"/>
      <c r="I48991"/>
      <c r="J48991"/>
      <c r="K48991"/>
      <c r="L48991" s="172"/>
    </row>
    <row r="48992" spans="7:12" x14ac:dyDescent="0.15">
      <c r="G48992"/>
      <c r="H48992"/>
      <c r="I48992"/>
      <c r="J48992"/>
      <c r="K48992"/>
      <c r="L48992" s="172"/>
    </row>
    <row r="48993" spans="7:12" x14ac:dyDescent="0.15">
      <c r="G48993"/>
      <c r="H48993"/>
      <c r="I48993"/>
      <c r="J48993"/>
      <c r="K48993"/>
      <c r="L48993" s="172"/>
    </row>
    <row r="48994" spans="7:12" x14ac:dyDescent="0.15">
      <c r="G48994"/>
      <c r="H48994"/>
      <c r="I48994"/>
      <c r="J48994"/>
      <c r="K48994"/>
      <c r="L48994" s="172"/>
    </row>
    <row r="48995" spans="7:12" x14ac:dyDescent="0.15">
      <c r="G48995"/>
      <c r="H48995"/>
      <c r="I48995"/>
      <c r="J48995"/>
      <c r="K48995"/>
      <c r="L48995" s="172"/>
    </row>
    <row r="48996" spans="7:12" x14ac:dyDescent="0.15">
      <c r="G48996"/>
      <c r="H48996"/>
      <c r="I48996"/>
      <c r="J48996"/>
      <c r="K48996"/>
      <c r="L48996" s="172"/>
    </row>
    <row r="48997" spans="7:12" x14ac:dyDescent="0.15">
      <c r="G48997"/>
      <c r="H48997"/>
      <c r="I48997"/>
      <c r="J48997"/>
      <c r="K48997"/>
      <c r="L48997" s="172"/>
    </row>
    <row r="48998" spans="7:12" x14ac:dyDescent="0.15">
      <c r="G48998"/>
      <c r="H48998"/>
      <c r="I48998"/>
      <c r="J48998"/>
      <c r="K48998"/>
      <c r="L48998" s="172"/>
    </row>
    <row r="48999" spans="7:12" x14ac:dyDescent="0.15">
      <c r="G48999"/>
      <c r="H48999"/>
      <c r="I48999"/>
      <c r="J48999"/>
      <c r="K48999"/>
      <c r="L48999" s="172"/>
    </row>
    <row r="49000" spans="7:12" x14ac:dyDescent="0.15">
      <c r="G49000"/>
      <c r="H49000"/>
      <c r="I49000"/>
      <c r="J49000"/>
      <c r="K49000"/>
      <c r="L49000" s="172"/>
    </row>
    <row r="49001" spans="7:12" x14ac:dyDescent="0.15">
      <c r="G49001"/>
      <c r="H49001"/>
      <c r="I49001"/>
      <c r="J49001"/>
      <c r="K49001"/>
      <c r="L49001" s="172"/>
    </row>
    <row r="49002" spans="7:12" x14ac:dyDescent="0.15">
      <c r="G49002"/>
      <c r="H49002"/>
      <c r="I49002"/>
      <c r="J49002"/>
      <c r="K49002"/>
      <c r="L49002" s="172"/>
    </row>
    <row r="49003" spans="7:12" x14ac:dyDescent="0.15">
      <c r="G49003"/>
      <c r="H49003"/>
      <c r="I49003"/>
      <c r="J49003"/>
      <c r="K49003"/>
      <c r="L49003" s="172"/>
    </row>
    <row r="49004" spans="7:12" x14ac:dyDescent="0.15">
      <c r="G49004"/>
      <c r="H49004"/>
      <c r="I49004"/>
      <c r="J49004"/>
      <c r="K49004"/>
      <c r="L49004" s="172"/>
    </row>
    <row r="49005" spans="7:12" x14ac:dyDescent="0.15">
      <c r="G49005"/>
      <c r="H49005"/>
      <c r="I49005"/>
      <c r="J49005"/>
      <c r="K49005"/>
      <c r="L49005" s="172"/>
    </row>
    <row r="49006" spans="7:12" x14ac:dyDescent="0.15">
      <c r="G49006"/>
      <c r="H49006"/>
      <c r="I49006"/>
      <c r="J49006"/>
      <c r="K49006"/>
      <c r="L49006" s="172"/>
    </row>
    <row r="49007" spans="7:12" x14ac:dyDescent="0.15">
      <c r="G49007"/>
      <c r="H49007"/>
      <c r="I49007"/>
      <c r="J49007"/>
      <c r="K49007"/>
      <c r="L49007" s="172"/>
    </row>
    <row r="49008" spans="7:12" x14ac:dyDescent="0.15">
      <c r="G49008"/>
      <c r="H49008"/>
      <c r="I49008"/>
      <c r="J49008"/>
      <c r="K49008"/>
      <c r="L49008" s="172"/>
    </row>
    <row r="49009" spans="7:12" x14ac:dyDescent="0.15">
      <c r="G49009"/>
      <c r="H49009"/>
      <c r="I49009"/>
      <c r="J49009"/>
      <c r="K49009"/>
      <c r="L49009" s="172"/>
    </row>
    <row r="49010" spans="7:12" x14ac:dyDescent="0.15">
      <c r="G49010"/>
      <c r="H49010"/>
      <c r="I49010"/>
      <c r="J49010"/>
      <c r="K49010"/>
      <c r="L49010" s="172"/>
    </row>
    <row r="49011" spans="7:12" x14ac:dyDescent="0.15">
      <c r="G49011"/>
      <c r="H49011"/>
      <c r="I49011"/>
      <c r="J49011"/>
      <c r="K49011"/>
      <c r="L49011" s="172"/>
    </row>
    <row r="49012" spans="7:12" x14ac:dyDescent="0.15">
      <c r="G49012"/>
      <c r="H49012"/>
      <c r="I49012"/>
      <c r="J49012"/>
      <c r="K49012"/>
      <c r="L49012" s="172"/>
    </row>
    <row r="49013" spans="7:12" x14ac:dyDescent="0.15">
      <c r="G49013"/>
      <c r="H49013"/>
      <c r="I49013"/>
      <c r="J49013"/>
      <c r="K49013"/>
      <c r="L49013" s="172"/>
    </row>
    <row r="49014" spans="7:12" x14ac:dyDescent="0.15">
      <c r="G49014"/>
      <c r="H49014"/>
      <c r="I49014"/>
      <c r="J49014"/>
      <c r="K49014"/>
      <c r="L49014" s="172"/>
    </row>
    <row r="49015" spans="7:12" x14ac:dyDescent="0.15">
      <c r="G49015"/>
      <c r="H49015"/>
      <c r="I49015"/>
      <c r="J49015"/>
      <c r="K49015"/>
      <c r="L49015" s="172"/>
    </row>
    <row r="49016" spans="7:12" x14ac:dyDescent="0.15">
      <c r="G49016"/>
      <c r="H49016"/>
      <c r="I49016"/>
      <c r="J49016"/>
      <c r="K49016"/>
      <c r="L49016" s="172"/>
    </row>
    <row r="49017" spans="7:12" x14ac:dyDescent="0.15">
      <c r="G49017"/>
      <c r="H49017"/>
      <c r="I49017"/>
      <c r="J49017"/>
      <c r="K49017"/>
      <c r="L49017" s="172"/>
    </row>
    <row r="49018" spans="7:12" x14ac:dyDescent="0.15">
      <c r="G49018"/>
      <c r="H49018"/>
      <c r="I49018"/>
      <c r="J49018"/>
      <c r="K49018"/>
      <c r="L49018" s="172"/>
    </row>
    <row r="49019" spans="7:12" x14ac:dyDescent="0.15">
      <c r="G49019"/>
      <c r="H49019"/>
      <c r="I49019"/>
      <c r="J49019"/>
      <c r="K49019"/>
      <c r="L49019" s="172"/>
    </row>
    <row r="49020" spans="7:12" x14ac:dyDescent="0.15">
      <c r="G49020"/>
      <c r="H49020"/>
      <c r="I49020"/>
      <c r="J49020"/>
      <c r="K49020"/>
      <c r="L49020" s="172"/>
    </row>
    <row r="49021" spans="7:12" x14ac:dyDescent="0.15">
      <c r="G49021"/>
      <c r="H49021"/>
      <c r="I49021"/>
      <c r="J49021"/>
      <c r="K49021"/>
      <c r="L49021" s="172"/>
    </row>
    <row r="49022" spans="7:12" x14ac:dyDescent="0.15">
      <c r="G49022"/>
      <c r="H49022"/>
      <c r="I49022"/>
      <c r="J49022"/>
      <c r="K49022"/>
      <c r="L49022" s="172"/>
    </row>
    <row r="49023" spans="7:12" x14ac:dyDescent="0.15">
      <c r="G49023"/>
      <c r="H49023"/>
      <c r="I49023"/>
      <c r="J49023"/>
      <c r="K49023"/>
      <c r="L49023" s="172"/>
    </row>
    <row r="49024" spans="7:12" x14ac:dyDescent="0.15">
      <c r="G49024"/>
      <c r="H49024"/>
      <c r="I49024"/>
      <c r="J49024"/>
      <c r="K49024"/>
      <c r="L49024" s="172"/>
    </row>
    <row r="49025" spans="7:12" x14ac:dyDescent="0.15">
      <c r="G49025"/>
      <c r="H49025"/>
      <c r="I49025"/>
      <c r="J49025"/>
      <c r="K49025"/>
      <c r="L49025" s="172"/>
    </row>
    <row r="49026" spans="7:12" x14ac:dyDescent="0.15">
      <c r="G49026"/>
      <c r="H49026"/>
      <c r="I49026"/>
      <c r="J49026"/>
      <c r="K49026"/>
      <c r="L49026" s="172"/>
    </row>
    <row r="49027" spans="7:12" x14ac:dyDescent="0.15">
      <c r="G49027"/>
      <c r="H49027"/>
      <c r="I49027"/>
      <c r="J49027"/>
      <c r="K49027"/>
      <c r="L49027" s="172"/>
    </row>
    <row r="49028" spans="7:12" x14ac:dyDescent="0.15">
      <c r="G49028"/>
      <c r="H49028"/>
      <c r="I49028"/>
      <c r="J49028"/>
      <c r="K49028"/>
      <c r="L49028" s="172"/>
    </row>
    <row r="49029" spans="7:12" x14ac:dyDescent="0.15">
      <c r="G49029"/>
      <c r="H49029"/>
      <c r="I49029"/>
      <c r="J49029"/>
      <c r="K49029"/>
      <c r="L49029" s="172"/>
    </row>
    <row r="49030" spans="7:12" x14ac:dyDescent="0.15">
      <c r="G49030"/>
      <c r="H49030"/>
      <c r="I49030"/>
      <c r="J49030"/>
      <c r="K49030"/>
      <c r="L49030" s="172"/>
    </row>
    <row r="49031" spans="7:12" x14ac:dyDescent="0.15">
      <c r="G49031"/>
      <c r="H49031"/>
      <c r="I49031"/>
      <c r="J49031"/>
      <c r="K49031"/>
      <c r="L49031" s="172"/>
    </row>
    <row r="49032" spans="7:12" x14ac:dyDescent="0.15">
      <c r="G49032"/>
      <c r="H49032"/>
      <c r="I49032"/>
      <c r="J49032"/>
      <c r="K49032"/>
      <c r="L49032" s="172"/>
    </row>
    <row r="49033" spans="7:12" x14ac:dyDescent="0.15">
      <c r="G49033"/>
      <c r="H49033"/>
      <c r="I49033"/>
      <c r="J49033"/>
      <c r="K49033"/>
      <c r="L49033" s="172"/>
    </row>
    <row r="49034" spans="7:12" x14ac:dyDescent="0.15">
      <c r="G49034"/>
      <c r="H49034"/>
      <c r="I49034"/>
      <c r="J49034"/>
      <c r="K49034"/>
      <c r="L49034" s="172"/>
    </row>
    <row r="49035" spans="7:12" x14ac:dyDescent="0.15">
      <c r="G49035"/>
      <c r="H49035"/>
      <c r="I49035"/>
      <c r="J49035"/>
      <c r="K49035"/>
      <c r="L49035" s="172"/>
    </row>
    <row r="49036" spans="7:12" x14ac:dyDescent="0.15">
      <c r="G49036"/>
      <c r="H49036"/>
      <c r="I49036"/>
      <c r="J49036"/>
      <c r="K49036"/>
      <c r="L49036" s="172"/>
    </row>
    <row r="49037" spans="7:12" x14ac:dyDescent="0.15">
      <c r="G49037"/>
      <c r="H49037"/>
      <c r="I49037"/>
      <c r="J49037"/>
      <c r="K49037"/>
      <c r="L49037" s="172"/>
    </row>
    <row r="49038" spans="7:12" x14ac:dyDescent="0.15">
      <c r="G49038"/>
      <c r="H49038"/>
      <c r="I49038"/>
      <c r="J49038"/>
      <c r="K49038"/>
      <c r="L49038" s="172"/>
    </row>
    <row r="49039" spans="7:12" x14ac:dyDescent="0.15">
      <c r="G49039"/>
      <c r="H49039"/>
      <c r="I49039"/>
      <c r="J49039"/>
      <c r="K49039"/>
      <c r="L49039" s="172"/>
    </row>
    <row r="49040" spans="7:12" x14ac:dyDescent="0.15">
      <c r="G49040"/>
      <c r="H49040"/>
      <c r="I49040"/>
      <c r="J49040"/>
      <c r="K49040"/>
      <c r="L49040" s="172"/>
    </row>
    <row r="49041" spans="7:12" x14ac:dyDescent="0.15">
      <c r="G49041"/>
      <c r="H49041"/>
      <c r="I49041"/>
      <c r="J49041"/>
      <c r="K49041"/>
      <c r="L49041" s="172"/>
    </row>
    <row r="49042" spans="7:12" x14ac:dyDescent="0.15">
      <c r="G49042"/>
      <c r="H49042"/>
      <c r="I49042"/>
      <c r="J49042"/>
      <c r="K49042"/>
      <c r="L49042" s="172"/>
    </row>
    <row r="49043" spans="7:12" x14ac:dyDescent="0.15">
      <c r="G49043"/>
      <c r="H49043"/>
      <c r="I49043"/>
      <c r="J49043"/>
      <c r="K49043"/>
      <c r="L49043" s="172"/>
    </row>
    <row r="49044" spans="7:12" x14ac:dyDescent="0.15">
      <c r="G49044"/>
      <c r="H49044"/>
      <c r="I49044"/>
      <c r="J49044"/>
      <c r="K49044"/>
      <c r="L49044" s="172"/>
    </row>
    <row r="49045" spans="7:12" x14ac:dyDescent="0.15">
      <c r="G49045"/>
      <c r="H49045"/>
      <c r="I49045"/>
      <c r="J49045"/>
      <c r="K49045"/>
      <c r="L49045" s="172"/>
    </row>
    <row r="49046" spans="7:12" x14ac:dyDescent="0.15">
      <c r="G49046"/>
      <c r="H49046"/>
      <c r="I49046"/>
      <c r="J49046"/>
      <c r="K49046"/>
      <c r="L49046" s="172"/>
    </row>
    <row r="49047" spans="7:12" x14ac:dyDescent="0.15">
      <c r="G49047"/>
      <c r="H49047"/>
      <c r="I49047"/>
      <c r="J49047"/>
      <c r="K49047"/>
      <c r="L49047" s="172"/>
    </row>
    <row r="49048" spans="7:12" x14ac:dyDescent="0.15">
      <c r="G49048"/>
      <c r="H49048"/>
      <c r="I49048"/>
      <c r="J49048"/>
      <c r="K49048"/>
      <c r="L49048" s="172"/>
    </row>
    <row r="49049" spans="7:12" x14ac:dyDescent="0.15">
      <c r="G49049"/>
      <c r="H49049"/>
      <c r="I49049"/>
      <c r="J49049"/>
      <c r="K49049"/>
      <c r="L49049" s="172"/>
    </row>
    <row r="49050" spans="7:12" x14ac:dyDescent="0.15">
      <c r="G49050"/>
      <c r="H49050"/>
      <c r="I49050"/>
      <c r="J49050"/>
      <c r="K49050"/>
      <c r="L49050" s="172"/>
    </row>
    <row r="49051" spans="7:12" x14ac:dyDescent="0.15">
      <c r="G49051"/>
      <c r="H49051"/>
      <c r="I49051"/>
      <c r="J49051"/>
      <c r="K49051"/>
      <c r="L49051" s="172"/>
    </row>
    <row r="49052" spans="7:12" x14ac:dyDescent="0.15">
      <c r="G49052"/>
      <c r="H49052"/>
      <c r="I49052"/>
      <c r="J49052"/>
      <c r="K49052"/>
      <c r="L49052" s="172"/>
    </row>
    <row r="49053" spans="7:12" x14ac:dyDescent="0.15">
      <c r="G49053"/>
      <c r="H49053"/>
      <c r="I49053"/>
      <c r="J49053"/>
      <c r="K49053"/>
      <c r="L49053" s="172"/>
    </row>
    <row r="49054" spans="7:12" x14ac:dyDescent="0.15">
      <c r="G49054"/>
      <c r="H49054"/>
      <c r="I49054"/>
      <c r="J49054"/>
      <c r="K49054"/>
      <c r="L49054" s="172"/>
    </row>
    <row r="49055" spans="7:12" x14ac:dyDescent="0.15">
      <c r="G49055"/>
      <c r="H49055"/>
      <c r="I49055"/>
      <c r="J49055"/>
      <c r="K49055"/>
      <c r="L49055" s="172"/>
    </row>
    <row r="49056" spans="7:12" x14ac:dyDescent="0.15">
      <c r="G49056"/>
      <c r="H49056"/>
      <c r="I49056"/>
      <c r="J49056"/>
      <c r="K49056"/>
      <c r="L49056" s="172"/>
    </row>
    <row r="49057" spans="7:12" x14ac:dyDescent="0.15">
      <c r="G49057"/>
      <c r="H49057"/>
      <c r="I49057"/>
      <c r="J49057"/>
      <c r="K49057"/>
      <c r="L49057" s="172"/>
    </row>
    <row r="49058" spans="7:12" x14ac:dyDescent="0.15">
      <c r="G49058"/>
      <c r="H49058"/>
      <c r="I49058"/>
      <c r="J49058"/>
      <c r="K49058"/>
      <c r="L49058" s="172"/>
    </row>
    <row r="49059" spans="7:12" x14ac:dyDescent="0.15">
      <c r="G49059"/>
      <c r="H49059"/>
      <c r="I49059"/>
      <c r="J49059"/>
      <c r="K49059"/>
      <c r="L49059" s="172"/>
    </row>
    <row r="49060" spans="7:12" x14ac:dyDescent="0.15">
      <c r="G49060"/>
      <c r="H49060"/>
      <c r="I49060"/>
      <c r="J49060"/>
      <c r="K49060"/>
      <c r="L49060" s="172"/>
    </row>
    <row r="49061" spans="7:12" x14ac:dyDescent="0.15">
      <c r="G49061"/>
      <c r="H49061"/>
      <c r="I49061"/>
      <c r="J49061"/>
      <c r="K49061"/>
      <c r="L49061" s="172"/>
    </row>
    <row r="49062" spans="7:12" x14ac:dyDescent="0.15">
      <c r="G49062"/>
      <c r="H49062"/>
      <c r="I49062"/>
      <c r="J49062"/>
      <c r="K49062"/>
      <c r="L49062" s="172"/>
    </row>
    <row r="49063" spans="7:12" x14ac:dyDescent="0.15">
      <c r="G49063"/>
      <c r="H49063"/>
      <c r="I49063"/>
      <c r="J49063"/>
      <c r="K49063"/>
      <c r="L49063" s="172"/>
    </row>
    <row r="49064" spans="7:12" x14ac:dyDescent="0.15">
      <c r="G49064"/>
      <c r="H49064"/>
      <c r="I49064"/>
      <c r="J49064"/>
      <c r="K49064"/>
      <c r="L49064" s="172"/>
    </row>
    <row r="49065" spans="7:12" x14ac:dyDescent="0.15">
      <c r="G49065"/>
      <c r="H49065"/>
      <c r="I49065"/>
      <c r="J49065"/>
      <c r="K49065"/>
      <c r="L49065" s="172"/>
    </row>
    <row r="49066" spans="7:12" x14ac:dyDescent="0.15">
      <c r="G49066"/>
      <c r="H49066"/>
      <c r="I49066"/>
      <c r="J49066"/>
      <c r="K49066"/>
      <c r="L49066" s="172"/>
    </row>
    <row r="49067" spans="7:12" x14ac:dyDescent="0.15">
      <c r="G49067"/>
      <c r="H49067"/>
      <c r="I49067"/>
      <c r="J49067"/>
      <c r="K49067"/>
      <c r="L49067" s="172"/>
    </row>
    <row r="49068" spans="7:12" x14ac:dyDescent="0.15">
      <c r="G49068"/>
      <c r="H49068"/>
      <c r="I49068"/>
      <c r="J49068"/>
      <c r="K49068"/>
      <c r="L49068" s="172"/>
    </row>
    <row r="49069" spans="7:12" x14ac:dyDescent="0.15">
      <c r="G49069"/>
      <c r="H49069"/>
      <c r="I49069"/>
      <c r="J49069"/>
      <c r="K49069"/>
      <c r="L49069" s="172"/>
    </row>
    <row r="49070" spans="7:12" x14ac:dyDescent="0.15">
      <c r="G49070"/>
      <c r="H49070"/>
      <c r="I49070"/>
      <c r="J49070"/>
      <c r="K49070"/>
      <c r="L49070" s="172"/>
    </row>
    <row r="49071" spans="7:12" x14ac:dyDescent="0.15">
      <c r="G49071"/>
      <c r="H49071"/>
      <c r="I49071"/>
      <c r="J49071"/>
      <c r="K49071"/>
      <c r="L49071" s="172"/>
    </row>
    <row r="49072" spans="7:12" x14ac:dyDescent="0.15">
      <c r="G49072"/>
      <c r="H49072"/>
      <c r="I49072"/>
      <c r="J49072"/>
      <c r="K49072"/>
      <c r="L49072" s="172"/>
    </row>
    <row r="49073" spans="7:12" x14ac:dyDescent="0.15">
      <c r="G49073"/>
      <c r="H49073"/>
      <c r="I49073"/>
      <c r="J49073"/>
      <c r="K49073"/>
      <c r="L49073" s="172"/>
    </row>
    <row r="49074" spans="7:12" x14ac:dyDescent="0.15">
      <c r="G49074"/>
      <c r="H49074"/>
      <c r="I49074"/>
      <c r="J49074"/>
      <c r="K49074"/>
      <c r="L49074" s="172"/>
    </row>
    <row r="49075" spans="7:12" x14ac:dyDescent="0.15">
      <c r="G49075"/>
      <c r="H49075"/>
      <c r="I49075"/>
      <c r="J49075"/>
      <c r="K49075"/>
      <c r="L49075" s="172"/>
    </row>
    <row r="49076" spans="7:12" x14ac:dyDescent="0.15">
      <c r="G49076"/>
      <c r="H49076"/>
      <c r="I49076"/>
      <c r="J49076"/>
      <c r="K49076"/>
      <c r="L49076" s="172"/>
    </row>
    <row r="49077" spans="7:12" x14ac:dyDescent="0.15">
      <c r="G49077"/>
      <c r="H49077"/>
      <c r="I49077"/>
      <c r="J49077"/>
      <c r="K49077"/>
      <c r="L49077" s="172"/>
    </row>
    <row r="49078" spans="7:12" x14ac:dyDescent="0.15">
      <c r="G49078"/>
      <c r="H49078"/>
      <c r="I49078"/>
      <c r="J49078"/>
      <c r="K49078"/>
      <c r="L49078" s="172"/>
    </row>
    <row r="49079" spans="7:12" x14ac:dyDescent="0.15">
      <c r="G49079"/>
      <c r="H49079"/>
      <c r="I49079"/>
      <c r="J49079"/>
      <c r="K49079"/>
      <c r="L49079" s="172"/>
    </row>
    <row r="49080" spans="7:12" x14ac:dyDescent="0.15">
      <c r="G49080"/>
      <c r="H49080"/>
      <c r="I49080"/>
      <c r="J49080"/>
      <c r="K49080"/>
      <c r="L49080" s="172"/>
    </row>
    <row r="49081" spans="7:12" x14ac:dyDescent="0.15">
      <c r="G49081"/>
      <c r="H49081"/>
      <c r="I49081"/>
      <c r="J49081"/>
      <c r="K49081"/>
      <c r="L49081" s="172"/>
    </row>
    <row r="49082" spans="7:12" x14ac:dyDescent="0.15">
      <c r="G49082"/>
      <c r="H49082"/>
      <c r="I49082"/>
      <c r="J49082"/>
      <c r="K49082"/>
      <c r="L49082" s="172"/>
    </row>
    <row r="49083" spans="7:12" x14ac:dyDescent="0.15">
      <c r="G49083"/>
      <c r="H49083"/>
      <c r="I49083"/>
      <c r="J49083"/>
      <c r="K49083"/>
      <c r="L49083" s="172"/>
    </row>
    <row r="49084" spans="7:12" x14ac:dyDescent="0.15">
      <c r="G49084"/>
      <c r="H49084"/>
      <c r="I49084"/>
      <c r="J49084"/>
      <c r="K49084"/>
      <c r="L49084" s="172"/>
    </row>
    <row r="49085" spans="7:12" x14ac:dyDescent="0.15">
      <c r="G49085"/>
      <c r="H49085"/>
      <c r="I49085"/>
      <c r="J49085"/>
      <c r="K49085"/>
      <c r="L49085" s="172"/>
    </row>
    <row r="49086" spans="7:12" x14ac:dyDescent="0.15">
      <c r="G49086"/>
      <c r="H49086"/>
      <c r="I49086"/>
      <c r="J49086"/>
      <c r="K49086"/>
      <c r="L49086" s="172"/>
    </row>
    <row r="49087" spans="7:12" x14ac:dyDescent="0.15">
      <c r="G49087"/>
      <c r="H49087"/>
      <c r="I49087"/>
      <c r="J49087"/>
      <c r="K49087"/>
      <c r="L49087" s="172"/>
    </row>
    <row r="49088" spans="7:12" x14ac:dyDescent="0.15">
      <c r="G49088"/>
      <c r="H49088"/>
      <c r="I49088"/>
      <c r="J49088"/>
      <c r="K49088"/>
      <c r="L49088" s="172"/>
    </row>
    <row r="49089" spans="7:12" x14ac:dyDescent="0.15">
      <c r="G49089"/>
      <c r="H49089"/>
      <c r="I49089"/>
      <c r="J49089"/>
      <c r="K49089"/>
      <c r="L49089" s="172"/>
    </row>
    <row r="49090" spans="7:12" x14ac:dyDescent="0.15">
      <c r="G49090"/>
      <c r="H49090"/>
      <c r="I49090"/>
      <c r="J49090"/>
      <c r="K49090"/>
      <c r="L49090" s="172"/>
    </row>
    <row r="49091" spans="7:12" x14ac:dyDescent="0.15">
      <c r="G49091"/>
      <c r="H49091"/>
      <c r="I49091"/>
      <c r="J49091"/>
      <c r="K49091"/>
      <c r="L49091" s="172"/>
    </row>
    <row r="49092" spans="7:12" x14ac:dyDescent="0.15">
      <c r="G49092"/>
      <c r="H49092"/>
      <c r="I49092"/>
      <c r="J49092"/>
      <c r="K49092"/>
      <c r="L49092" s="172"/>
    </row>
    <row r="49093" spans="7:12" x14ac:dyDescent="0.15">
      <c r="G49093"/>
      <c r="H49093"/>
      <c r="I49093"/>
      <c r="J49093"/>
      <c r="K49093"/>
      <c r="L49093" s="172"/>
    </row>
    <row r="49094" spans="7:12" x14ac:dyDescent="0.15">
      <c r="G49094"/>
      <c r="H49094"/>
      <c r="I49094"/>
      <c r="J49094"/>
      <c r="K49094"/>
      <c r="L49094" s="172"/>
    </row>
    <row r="49095" spans="7:12" x14ac:dyDescent="0.15">
      <c r="G49095"/>
      <c r="H49095"/>
      <c r="I49095"/>
      <c r="J49095"/>
      <c r="K49095"/>
      <c r="L49095" s="172"/>
    </row>
    <row r="49096" spans="7:12" x14ac:dyDescent="0.15">
      <c r="G49096"/>
      <c r="H49096"/>
      <c r="I49096"/>
      <c r="J49096"/>
      <c r="K49096"/>
      <c r="L49096" s="172"/>
    </row>
    <row r="49097" spans="7:12" x14ac:dyDescent="0.15">
      <c r="G49097"/>
      <c r="H49097"/>
      <c r="I49097"/>
      <c r="J49097"/>
      <c r="K49097"/>
      <c r="L49097" s="172"/>
    </row>
    <row r="49098" spans="7:12" x14ac:dyDescent="0.15">
      <c r="G49098"/>
      <c r="H49098"/>
      <c r="I49098"/>
      <c r="J49098"/>
      <c r="K49098"/>
      <c r="L49098" s="172"/>
    </row>
    <row r="49099" spans="7:12" x14ac:dyDescent="0.15">
      <c r="G49099"/>
      <c r="H49099"/>
      <c r="I49099"/>
      <c r="J49099"/>
      <c r="K49099"/>
      <c r="L49099" s="172"/>
    </row>
    <row r="49100" spans="7:12" x14ac:dyDescent="0.15">
      <c r="G49100"/>
      <c r="H49100"/>
      <c r="I49100"/>
      <c r="J49100"/>
      <c r="K49100"/>
      <c r="L49100" s="172"/>
    </row>
    <row r="49101" spans="7:12" x14ac:dyDescent="0.15">
      <c r="G49101"/>
      <c r="H49101"/>
      <c r="I49101"/>
      <c r="J49101"/>
      <c r="K49101"/>
      <c r="L49101" s="172"/>
    </row>
    <row r="49102" spans="7:12" x14ac:dyDescent="0.15">
      <c r="G49102"/>
      <c r="H49102"/>
      <c r="I49102"/>
      <c r="J49102"/>
      <c r="K49102"/>
      <c r="L49102" s="172"/>
    </row>
    <row r="49103" spans="7:12" x14ac:dyDescent="0.15">
      <c r="G49103"/>
      <c r="H49103"/>
      <c r="I49103"/>
      <c r="J49103"/>
      <c r="K49103"/>
      <c r="L49103" s="172"/>
    </row>
    <row r="49104" spans="7:12" x14ac:dyDescent="0.15">
      <c r="G49104"/>
      <c r="H49104"/>
      <c r="I49104"/>
      <c r="J49104"/>
      <c r="K49104"/>
      <c r="L49104" s="172"/>
    </row>
    <row r="49105" spans="7:12" x14ac:dyDescent="0.15">
      <c r="G49105"/>
      <c r="H49105"/>
      <c r="I49105"/>
      <c r="J49105"/>
      <c r="K49105"/>
      <c r="L49105" s="172"/>
    </row>
    <row r="49106" spans="7:12" x14ac:dyDescent="0.15">
      <c r="G49106"/>
      <c r="H49106"/>
      <c r="I49106"/>
      <c r="J49106"/>
      <c r="K49106"/>
      <c r="L49106" s="172"/>
    </row>
    <row r="49107" spans="7:12" x14ac:dyDescent="0.15">
      <c r="G49107"/>
      <c r="H49107"/>
      <c r="I49107"/>
      <c r="J49107"/>
      <c r="K49107"/>
      <c r="L49107" s="172"/>
    </row>
    <row r="49108" spans="7:12" x14ac:dyDescent="0.15">
      <c r="G49108"/>
      <c r="H49108"/>
      <c r="I49108"/>
      <c r="J49108"/>
      <c r="K49108"/>
      <c r="L49108" s="172"/>
    </row>
    <row r="49109" spans="7:12" x14ac:dyDescent="0.15">
      <c r="G49109"/>
      <c r="H49109"/>
      <c r="I49109"/>
      <c r="J49109"/>
      <c r="K49109"/>
      <c r="L49109" s="172"/>
    </row>
    <row r="49110" spans="7:12" x14ac:dyDescent="0.15">
      <c r="G49110"/>
      <c r="H49110"/>
      <c r="I49110"/>
      <c r="J49110"/>
      <c r="K49110"/>
      <c r="L49110" s="172"/>
    </row>
    <row r="49111" spans="7:12" x14ac:dyDescent="0.15">
      <c r="G49111"/>
      <c r="H49111"/>
      <c r="I49111"/>
      <c r="J49111"/>
      <c r="K49111"/>
      <c r="L49111" s="172"/>
    </row>
    <row r="49112" spans="7:12" x14ac:dyDescent="0.15">
      <c r="G49112"/>
      <c r="H49112"/>
      <c r="I49112"/>
      <c r="J49112"/>
      <c r="K49112"/>
      <c r="L49112" s="172"/>
    </row>
    <row r="49113" spans="7:12" x14ac:dyDescent="0.15">
      <c r="G49113"/>
      <c r="H49113"/>
      <c r="I49113"/>
      <c r="J49113"/>
      <c r="K49113"/>
      <c r="L49113" s="172"/>
    </row>
    <row r="49114" spans="7:12" x14ac:dyDescent="0.15">
      <c r="G49114"/>
      <c r="H49114"/>
      <c r="I49114"/>
      <c r="J49114"/>
      <c r="K49114"/>
      <c r="L49114" s="172"/>
    </row>
    <row r="49115" spans="7:12" x14ac:dyDescent="0.15">
      <c r="G49115"/>
      <c r="H49115"/>
      <c r="I49115"/>
      <c r="J49115"/>
      <c r="K49115"/>
      <c r="L49115" s="172"/>
    </row>
    <row r="49116" spans="7:12" x14ac:dyDescent="0.15">
      <c r="G49116"/>
      <c r="H49116"/>
      <c r="I49116"/>
      <c r="J49116"/>
      <c r="K49116"/>
      <c r="L49116" s="172"/>
    </row>
    <row r="49117" spans="7:12" x14ac:dyDescent="0.15">
      <c r="G49117"/>
      <c r="H49117"/>
      <c r="I49117"/>
      <c r="J49117"/>
      <c r="K49117"/>
      <c r="L49117" s="172"/>
    </row>
    <row r="49118" spans="7:12" x14ac:dyDescent="0.15">
      <c r="G49118"/>
      <c r="H49118"/>
      <c r="I49118"/>
      <c r="J49118"/>
      <c r="K49118"/>
      <c r="L49118" s="172"/>
    </row>
    <row r="49119" spans="7:12" x14ac:dyDescent="0.15">
      <c r="G49119"/>
      <c r="H49119"/>
      <c r="I49119"/>
      <c r="J49119"/>
      <c r="K49119"/>
      <c r="L49119" s="172"/>
    </row>
    <row r="49120" spans="7:12" x14ac:dyDescent="0.15">
      <c r="G49120"/>
      <c r="H49120"/>
      <c r="I49120"/>
      <c r="J49120"/>
      <c r="K49120"/>
      <c r="L49120" s="172"/>
    </row>
    <row r="49121" spans="7:12" x14ac:dyDescent="0.15">
      <c r="G49121"/>
      <c r="H49121"/>
      <c r="I49121"/>
      <c r="J49121"/>
      <c r="K49121"/>
      <c r="L49121" s="172"/>
    </row>
    <row r="49122" spans="7:12" x14ac:dyDescent="0.15">
      <c r="G49122"/>
      <c r="H49122"/>
      <c r="I49122"/>
      <c r="J49122"/>
      <c r="K49122"/>
      <c r="L49122" s="172"/>
    </row>
    <row r="49123" spans="7:12" x14ac:dyDescent="0.15">
      <c r="G49123"/>
      <c r="H49123"/>
      <c r="I49123"/>
      <c r="J49123"/>
      <c r="K49123"/>
      <c r="L49123" s="172"/>
    </row>
    <row r="49124" spans="7:12" x14ac:dyDescent="0.15">
      <c r="G49124"/>
      <c r="H49124"/>
      <c r="I49124"/>
      <c r="J49124"/>
      <c r="K49124"/>
      <c r="L49124" s="172"/>
    </row>
    <row r="49125" spans="7:12" x14ac:dyDescent="0.15">
      <c r="G49125"/>
      <c r="H49125"/>
      <c r="I49125"/>
      <c r="J49125"/>
      <c r="K49125"/>
      <c r="L49125" s="172"/>
    </row>
    <row r="49126" spans="7:12" x14ac:dyDescent="0.15">
      <c r="G49126"/>
      <c r="H49126"/>
      <c r="I49126"/>
      <c r="J49126"/>
      <c r="K49126"/>
      <c r="L49126" s="172"/>
    </row>
    <row r="49127" spans="7:12" x14ac:dyDescent="0.15">
      <c r="G49127"/>
      <c r="H49127"/>
      <c r="I49127"/>
      <c r="J49127"/>
      <c r="K49127"/>
      <c r="L49127" s="172"/>
    </row>
    <row r="49128" spans="7:12" x14ac:dyDescent="0.15">
      <c r="G49128"/>
      <c r="H49128"/>
      <c r="I49128"/>
      <c r="J49128"/>
      <c r="K49128"/>
      <c r="L49128" s="172"/>
    </row>
    <row r="49129" spans="7:12" x14ac:dyDescent="0.15">
      <c r="G49129"/>
      <c r="H49129"/>
      <c r="I49129"/>
      <c r="J49129"/>
      <c r="K49129"/>
      <c r="L49129" s="172"/>
    </row>
    <row r="49130" spans="7:12" x14ac:dyDescent="0.15">
      <c r="G49130"/>
      <c r="H49130"/>
      <c r="I49130"/>
      <c r="J49130"/>
      <c r="K49130"/>
      <c r="L49130" s="172"/>
    </row>
    <row r="49131" spans="7:12" x14ac:dyDescent="0.15">
      <c r="G49131"/>
      <c r="H49131"/>
      <c r="I49131"/>
      <c r="J49131"/>
      <c r="K49131"/>
      <c r="L49131" s="172"/>
    </row>
    <row r="49132" spans="7:12" x14ac:dyDescent="0.15">
      <c r="G49132"/>
      <c r="H49132"/>
      <c r="I49132"/>
      <c r="J49132"/>
      <c r="K49132"/>
      <c r="L49132" s="172"/>
    </row>
    <row r="49133" spans="7:12" x14ac:dyDescent="0.15">
      <c r="G49133"/>
      <c r="H49133"/>
      <c r="I49133"/>
      <c r="J49133"/>
      <c r="K49133"/>
      <c r="L49133" s="172"/>
    </row>
    <row r="49134" spans="7:12" x14ac:dyDescent="0.15">
      <c r="G49134"/>
      <c r="H49134"/>
      <c r="I49134"/>
      <c r="J49134"/>
      <c r="K49134"/>
      <c r="L49134" s="172"/>
    </row>
    <row r="49135" spans="7:12" x14ac:dyDescent="0.15">
      <c r="G49135"/>
      <c r="H49135"/>
      <c r="I49135"/>
      <c r="J49135"/>
      <c r="K49135"/>
      <c r="L49135" s="172"/>
    </row>
    <row r="49136" spans="7:12" x14ac:dyDescent="0.15">
      <c r="G49136"/>
      <c r="H49136"/>
      <c r="I49136"/>
      <c r="J49136"/>
      <c r="K49136"/>
      <c r="L49136" s="172"/>
    </row>
    <row r="49137" spans="7:12" x14ac:dyDescent="0.15">
      <c r="G49137"/>
      <c r="H49137"/>
      <c r="I49137"/>
      <c r="J49137"/>
      <c r="K49137"/>
      <c r="L49137" s="172"/>
    </row>
    <row r="49138" spans="7:12" x14ac:dyDescent="0.15">
      <c r="G49138"/>
      <c r="H49138"/>
      <c r="I49138"/>
      <c r="J49138"/>
      <c r="K49138"/>
      <c r="L49138" s="172"/>
    </row>
    <row r="49139" spans="7:12" x14ac:dyDescent="0.15">
      <c r="G49139"/>
      <c r="H49139"/>
      <c r="I49139"/>
      <c r="J49139"/>
      <c r="K49139"/>
      <c r="L49139" s="172"/>
    </row>
    <row r="49140" spans="7:12" x14ac:dyDescent="0.15">
      <c r="G49140"/>
      <c r="H49140"/>
      <c r="I49140"/>
      <c r="J49140"/>
      <c r="K49140"/>
      <c r="L49140" s="172"/>
    </row>
    <row r="49141" spans="7:12" x14ac:dyDescent="0.15">
      <c r="G49141"/>
      <c r="H49141"/>
      <c r="I49141"/>
      <c r="J49141"/>
      <c r="K49141"/>
      <c r="L49141" s="172"/>
    </row>
    <row r="49142" spans="7:12" x14ac:dyDescent="0.15">
      <c r="G49142"/>
      <c r="H49142"/>
      <c r="I49142"/>
      <c r="J49142"/>
      <c r="K49142"/>
      <c r="L49142" s="172"/>
    </row>
    <row r="49143" spans="7:12" x14ac:dyDescent="0.15">
      <c r="G49143"/>
      <c r="H49143"/>
      <c r="I49143"/>
      <c r="J49143"/>
      <c r="K49143"/>
      <c r="L49143" s="172"/>
    </row>
    <row r="49144" spans="7:12" x14ac:dyDescent="0.15">
      <c r="G49144"/>
      <c r="H49144"/>
      <c r="I49144"/>
      <c r="J49144"/>
      <c r="K49144"/>
      <c r="L49144" s="172"/>
    </row>
    <row r="49145" spans="7:12" x14ac:dyDescent="0.15">
      <c r="G49145"/>
      <c r="H49145"/>
      <c r="I49145"/>
      <c r="J49145"/>
      <c r="K49145"/>
      <c r="L49145" s="172"/>
    </row>
    <row r="49146" spans="7:12" x14ac:dyDescent="0.15">
      <c r="G49146"/>
      <c r="H49146"/>
      <c r="I49146"/>
      <c r="J49146"/>
      <c r="K49146"/>
      <c r="L49146" s="172"/>
    </row>
    <row r="49147" spans="7:12" x14ac:dyDescent="0.15">
      <c r="G49147"/>
      <c r="H49147"/>
      <c r="I49147"/>
      <c r="J49147"/>
      <c r="K49147"/>
      <c r="L49147" s="172"/>
    </row>
    <row r="49148" spans="7:12" x14ac:dyDescent="0.15">
      <c r="G49148"/>
      <c r="H49148"/>
      <c r="I49148"/>
      <c r="J49148"/>
      <c r="K49148"/>
      <c r="L49148" s="172"/>
    </row>
    <row r="49149" spans="7:12" x14ac:dyDescent="0.15">
      <c r="G49149"/>
      <c r="H49149"/>
      <c r="I49149"/>
      <c r="J49149"/>
      <c r="K49149"/>
      <c r="L49149" s="172"/>
    </row>
    <row r="49150" spans="7:12" x14ac:dyDescent="0.15">
      <c r="G49150"/>
      <c r="H49150"/>
      <c r="I49150"/>
      <c r="J49150"/>
      <c r="K49150"/>
      <c r="L49150" s="172"/>
    </row>
    <row r="49151" spans="7:12" x14ac:dyDescent="0.15">
      <c r="G49151"/>
      <c r="H49151"/>
      <c r="I49151"/>
      <c r="J49151"/>
      <c r="K49151"/>
      <c r="L49151" s="172"/>
    </row>
    <row r="49152" spans="7:12" x14ac:dyDescent="0.15">
      <c r="G49152"/>
      <c r="H49152"/>
      <c r="I49152"/>
      <c r="J49152"/>
      <c r="K49152"/>
      <c r="L49152" s="172"/>
    </row>
    <row r="49153" spans="7:12" x14ac:dyDescent="0.15">
      <c r="G49153"/>
      <c r="H49153"/>
      <c r="I49153"/>
      <c r="J49153"/>
      <c r="K49153"/>
      <c r="L49153" s="172"/>
    </row>
    <row r="49154" spans="7:12" x14ac:dyDescent="0.15">
      <c r="G49154"/>
      <c r="H49154"/>
      <c r="I49154"/>
      <c r="J49154"/>
      <c r="K49154"/>
      <c r="L49154" s="172"/>
    </row>
    <row r="49155" spans="7:12" x14ac:dyDescent="0.15">
      <c r="G49155"/>
      <c r="H49155"/>
      <c r="I49155"/>
      <c r="J49155"/>
      <c r="K49155"/>
      <c r="L49155" s="172"/>
    </row>
    <row r="49156" spans="7:12" x14ac:dyDescent="0.15">
      <c r="G49156"/>
      <c r="H49156"/>
      <c r="I49156"/>
      <c r="J49156"/>
      <c r="K49156"/>
      <c r="L49156" s="172"/>
    </row>
    <row r="49157" spans="7:12" x14ac:dyDescent="0.15">
      <c r="G49157"/>
      <c r="H49157"/>
      <c r="I49157"/>
      <c r="J49157"/>
      <c r="K49157"/>
      <c r="L49157" s="172"/>
    </row>
    <row r="49158" spans="7:12" x14ac:dyDescent="0.15">
      <c r="G49158"/>
      <c r="H49158"/>
      <c r="I49158"/>
      <c r="J49158"/>
      <c r="K49158"/>
      <c r="L49158" s="172"/>
    </row>
    <row r="49159" spans="7:12" x14ac:dyDescent="0.15">
      <c r="G49159"/>
      <c r="H49159"/>
      <c r="I49159"/>
      <c r="J49159"/>
      <c r="K49159"/>
      <c r="L49159" s="172"/>
    </row>
    <row r="49160" spans="7:12" x14ac:dyDescent="0.15">
      <c r="G49160"/>
      <c r="H49160"/>
      <c r="I49160"/>
      <c r="J49160"/>
      <c r="K49160"/>
      <c r="L49160" s="172"/>
    </row>
    <row r="49161" spans="7:12" x14ac:dyDescent="0.15">
      <c r="G49161"/>
      <c r="H49161"/>
      <c r="I49161"/>
      <c r="J49161"/>
      <c r="K49161"/>
      <c r="L49161" s="172"/>
    </row>
    <row r="49162" spans="7:12" x14ac:dyDescent="0.15">
      <c r="G49162"/>
      <c r="H49162"/>
      <c r="I49162"/>
      <c r="J49162"/>
      <c r="K49162"/>
      <c r="L49162" s="172"/>
    </row>
    <row r="49163" spans="7:12" x14ac:dyDescent="0.15">
      <c r="G49163"/>
      <c r="H49163"/>
      <c r="I49163"/>
      <c r="J49163"/>
      <c r="K49163"/>
      <c r="L49163" s="172"/>
    </row>
    <row r="49164" spans="7:12" x14ac:dyDescent="0.15">
      <c r="G49164"/>
      <c r="H49164"/>
      <c r="I49164"/>
      <c r="J49164"/>
      <c r="K49164"/>
      <c r="L49164" s="172"/>
    </row>
    <row r="49165" spans="7:12" x14ac:dyDescent="0.15">
      <c r="G49165"/>
      <c r="H49165"/>
      <c r="I49165"/>
      <c r="J49165"/>
      <c r="K49165"/>
      <c r="L49165" s="172"/>
    </row>
    <row r="49166" spans="7:12" x14ac:dyDescent="0.15">
      <c r="G49166"/>
      <c r="H49166"/>
      <c r="I49166"/>
      <c r="J49166"/>
      <c r="K49166"/>
      <c r="L49166" s="172"/>
    </row>
    <row r="49167" spans="7:12" x14ac:dyDescent="0.15">
      <c r="G49167"/>
      <c r="H49167"/>
      <c r="I49167"/>
      <c r="J49167"/>
      <c r="K49167"/>
      <c r="L49167" s="172"/>
    </row>
    <row r="49168" spans="7:12" x14ac:dyDescent="0.15">
      <c r="G49168"/>
      <c r="H49168"/>
      <c r="I49168"/>
      <c r="J49168"/>
      <c r="K49168"/>
      <c r="L49168" s="172"/>
    </row>
    <row r="49169" spans="7:12" x14ac:dyDescent="0.15">
      <c r="G49169"/>
      <c r="H49169"/>
      <c r="I49169"/>
      <c r="J49169"/>
      <c r="K49169"/>
      <c r="L49169" s="172"/>
    </row>
    <row r="49170" spans="7:12" x14ac:dyDescent="0.15">
      <c r="G49170"/>
      <c r="H49170"/>
      <c r="I49170"/>
      <c r="J49170"/>
      <c r="K49170"/>
      <c r="L49170" s="172"/>
    </row>
    <row r="49171" spans="7:12" x14ac:dyDescent="0.15">
      <c r="G49171"/>
      <c r="H49171"/>
      <c r="I49171"/>
      <c r="J49171"/>
      <c r="K49171"/>
      <c r="L49171" s="172"/>
    </row>
    <row r="49172" spans="7:12" x14ac:dyDescent="0.15">
      <c r="G49172"/>
      <c r="H49172"/>
      <c r="I49172"/>
      <c r="J49172"/>
      <c r="K49172"/>
      <c r="L49172" s="172"/>
    </row>
    <row r="49173" spans="7:12" x14ac:dyDescent="0.15">
      <c r="G49173"/>
      <c r="H49173"/>
      <c r="I49173"/>
      <c r="J49173"/>
      <c r="K49173"/>
      <c r="L49173" s="172"/>
    </row>
    <row r="49174" spans="7:12" x14ac:dyDescent="0.15">
      <c r="G49174"/>
      <c r="H49174"/>
      <c r="I49174"/>
      <c r="J49174"/>
      <c r="K49174"/>
      <c r="L49174" s="172"/>
    </row>
    <row r="49175" spans="7:12" x14ac:dyDescent="0.15">
      <c r="G49175"/>
      <c r="H49175"/>
      <c r="I49175"/>
      <c r="J49175"/>
      <c r="K49175"/>
      <c r="L49175" s="172"/>
    </row>
    <row r="49176" spans="7:12" x14ac:dyDescent="0.15">
      <c r="G49176"/>
      <c r="H49176"/>
      <c r="I49176"/>
      <c r="J49176"/>
      <c r="K49176"/>
      <c r="L49176" s="172"/>
    </row>
    <row r="49177" spans="7:12" x14ac:dyDescent="0.15">
      <c r="G49177"/>
      <c r="H49177"/>
      <c r="I49177"/>
      <c r="J49177"/>
      <c r="K49177"/>
      <c r="L49177" s="172"/>
    </row>
    <row r="49178" spans="7:12" x14ac:dyDescent="0.15">
      <c r="G49178"/>
      <c r="H49178"/>
      <c r="I49178"/>
      <c r="J49178"/>
      <c r="K49178"/>
      <c r="L49178" s="172"/>
    </row>
    <row r="49179" spans="7:12" x14ac:dyDescent="0.15">
      <c r="G49179"/>
      <c r="H49179"/>
      <c r="I49179"/>
      <c r="J49179"/>
      <c r="K49179"/>
      <c r="L49179" s="172"/>
    </row>
    <row r="49180" spans="7:12" x14ac:dyDescent="0.15">
      <c r="G49180"/>
      <c r="H49180"/>
      <c r="I49180"/>
      <c r="J49180"/>
      <c r="K49180"/>
      <c r="L49180" s="172"/>
    </row>
    <row r="49181" spans="7:12" x14ac:dyDescent="0.15">
      <c r="G49181"/>
      <c r="H49181"/>
      <c r="I49181"/>
      <c r="J49181"/>
      <c r="K49181"/>
      <c r="L49181" s="172"/>
    </row>
    <row r="49182" spans="7:12" x14ac:dyDescent="0.15">
      <c r="G49182"/>
      <c r="H49182"/>
      <c r="I49182"/>
      <c r="J49182"/>
      <c r="K49182"/>
      <c r="L49182" s="172"/>
    </row>
    <row r="49183" spans="7:12" x14ac:dyDescent="0.15">
      <c r="G49183"/>
      <c r="H49183"/>
      <c r="I49183"/>
      <c r="J49183"/>
      <c r="K49183"/>
      <c r="L49183" s="172"/>
    </row>
    <row r="49184" spans="7:12" x14ac:dyDescent="0.15">
      <c r="G49184"/>
      <c r="H49184"/>
      <c r="I49184"/>
      <c r="J49184"/>
      <c r="K49184"/>
      <c r="L49184" s="172"/>
    </row>
    <row r="49185" spans="7:12" x14ac:dyDescent="0.15">
      <c r="G49185"/>
      <c r="H49185"/>
      <c r="I49185"/>
      <c r="J49185"/>
      <c r="K49185"/>
      <c r="L49185" s="172"/>
    </row>
    <row r="49186" spans="7:12" x14ac:dyDescent="0.15">
      <c r="G49186"/>
      <c r="H49186"/>
      <c r="I49186"/>
      <c r="J49186"/>
      <c r="K49186"/>
      <c r="L49186" s="172"/>
    </row>
    <row r="49187" spans="7:12" x14ac:dyDescent="0.15">
      <c r="G49187"/>
      <c r="H49187"/>
      <c r="I49187"/>
      <c r="J49187"/>
      <c r="K49187"/>
      <c r="L49187" s="172"/>
    </row>
    <row r="49188" spans="7:12" x14ac:dyDescent="0.15">
      <c r="G49188"/>
      <c r="H49188"/>
      <c r="I49188"/>
      <c r="J49188"/>
      <c r="K49188"/>
      <c r="L49188" s="172"/>
    </row>
    <row r="49189" spans="7:12" x14ac:dyDescent="0.15">
      <c r="G49189"/>
      <c r="H49189"/>
      <c r="I49189"/>
      <c r="J49189"/>
      <c r="K49189"/>
      <c r="L49189" s="172"/>
    </row>
    <row r="49190" spans="7:12" x14ac:dyDescent="0.15">
      <c r="G49190"/>
      <c r="H49190"/>
      <c r="I49190"/>
      <c r="J49190"/>
      <c r="K49190"/>
      <c r="L49190" s="172"/>
    </row>
    <row r="49191" spans="7:12" x14ac:dyDescent="0.15">
      <c r="G49191"/>
      <c r="H49191"/>
      <c r="I49191"/>
      <c r="J49191"/>
      <c r="K49191"/>
      <c r="L49191" s="172"/>
    </row>
    <row r="49192" spans="7:12" x14ac:dyDescent="0.15">
      <c r="G49192"/>
      <c r="H49192"/>
      <c r="I49192"/>
      <c r="J49192"/>
      <c r="K49192"/>
      <c r="L49192" s="172"/>
    </row>
    <row r="49193" spans="7:12" x14ac:dyDescent="0.15">
      <c r="G49193"/>
      <c r="H49193"/>
      <c r="I49193"/>
      <c r="J49193"/>
      <c r="K49193"/>
      <c r="L49193" s="172"/>
    </row>
    <row r="49194" spans="7:12" x14ac:dyDescent="0.15">
      <c r="G49194"/>
      <c r="H49194"/>
      <c r="I49194"/>
      <c r="J49194"/>
      <c r="K49194"/>
      <c r="L49194" s="172"/>
    </row>
    <row r="49195" spans="7:12" x14ac:dyDescent="0.15">
      <c r="G49195"/>
      <c r="H49195"/>
      <c r="I49195"/>
      <c r="J49195"/>
      <c r="K49195"/>
      <c r="L49195" s="172"/>
    </row>
    <row r="49196" spans="7:12" x14ac:dyDescent="0.15">
      <c r="G49196"/>
      <c r="H49196"/>
      <c r="I49196"/>
      <c r="J49196"/>
      <c r="K49196"/>
      <c r="L49196" s="172"/>
    </row>
    <row r="49197" spans="7:12" x14ac:dyDescent="0.15">
      <c r="G49197"/>
      <c r="H49197"/>
      <c r="I49197"/>
      <c r="J49197"/>
      <c r="K49197"/>
      <c r="L49197" s="172"/>
    </row>
    <row r="49198" spans="7:12" x14ac:dyDescent="0.15">
      <c r="G49198"/>
      <c r="H49198"/>
      <c r="I49198"/>
      <c r="J49198"/>
      <c r="K49198"/>
      <c r="L49198" s="172"/>
    </row>
    <row r="49199" spans="7:12" x14ac:dyDescent="0.15">
      <c r="G49199"/>
      <c r="H49199"/>
      <c r="I49199"/>
      <c r="J49199"/>
      <c r="K49199"/>
      <c r="L49199" s="172"/>
    </row>
    <row r="49200" spans="7:12" x14ac:dyDescent="0.15">
      <c r="G49200"/>
      <c r="H49200"/>
      <c r="I49200"/>
      <c r="J49200"/>
      <c r="K49200"/>
      <c r="L49200" s="172"/>
    </row>
    <row r="49201" spans="7:12" x14ac:dyDescent="0.15">
      <c r="G49201"/>
      <c r="H49201"/>
      <c r="I49201"/>
      <c r="J49201"/>
      <c r="K49201"/>
      <c r="L49201" s="172"/>
    </row>
    <row r="49202" spans="7:12" x14ac:dyDescent="0.15">
      <c r="G49202"/>
      <c r="H49202"/>
      <c r="I49202"/>
      <c r="J49202"/>
      <c r="K49202"/>
      <c r="L49202" s="172"/>
    </row>
    <row r="49203" spans="7:12" x14ac:dyDescent="0.15">
      <c r="G49203"/>
      <c r="H49203"/>
      <c r="I49203"/>
      <c r="J49203"/>
      <c r="K49203"/>
      <c r="L49203" s="172"/>
    </row>
    <row r="49204" spans="7:12" x14ac:dyDescent="0.15">
      <c r="G49204"/>
      <c r="H49204"/>
      <c r="I49204"/>
      <c r="J49204"/>
      <c r="K49204"/>
      <c r="L49204" s="172"/>
    </row>
    <row r="49205" spans="7:12" x14ac:dyDescent="0.15">
      <c r="G49205"/>
      <c r="H49205"/>
      <c r="I49205"/>
      <c r="J49205"/>
      <c r="K49205"/>
      <c r="L49205" s="172"/>
    </row>
    <row r="49206" spans="7:12" x14ac:dyDescent="0.15">
      <c r="G49206"/>
      <c r="H49206"/>
      <c r="I49206"/>
      <c r="J49206"/>
      <c r="K49206"/>
      <c r="L49206" s="172"/>
    </row>
    <row r="49207" spans="7:12" x14ac:dyDescent="0.15">
      <c r="G49207"/>
      <c r="H49207"/>
      <c r="I49207"/>
      <c r="J49207"/>
      <c r="K49207"/>
      <c r="L49207" s="172"/>
    </row>
    <row r="49208" spans="7:12" x14ac:dyDescent="0.15">
      <c r="G49208"/>
      <c r="H49208"/>
      <c r="I49208"/>
      <c r="J49208"/>
      <c r="K49208"/>
      <c r="L49208" s="172"/>
    </row>
    <row r="49209" spans="7:12" x14ac:dyDescent="0.15">
      <c r="G49209"/>
      <c r="H49209"/>
      <c r="I49209"/>
      <c r="J49209"/>
      <c r="K49209"/>
      <c r="L49209" s="172"/>
    </row>
    <row r="49210" spans="7:12" x14ac:dyDescent="0.15">
      <c r="G49210"/>
      <c r="H49210"/>
      <c r="I49210"/>
      <c r="J49210"/>
      <c r="K49210"/>
      <c r="L49210" s="172"/>
    </row>
    <row r="49211" spans="7:12" x14ac:dyDescent="0.15">
      <c r="G49211"/>
      <c r="H49211"/>
      <c r="I49211"/>
      <c r="J49211"/>
      <c r="K49211"/>
      <c r="L49211" s="172"/>
    </row>
    <row r="49212" spans="7:12" x14ac:dyDescent="0.15">
      <c r="G49212"/>
      <c r="H49212"/>
      <c r="I49212"/>
      <c r="J49212"/>
      <c r="K49212"/>
      <c r="L49212" s="172"/>
    </row>
    <row r="49213" spans="7:12" x14ac:dyDescent="0.15">
      <c r="G49213"/>
      <c r="H49213"/>
      <c r="I49213"/>
      <c r="J49213"/>
      <c r="K49213"/>
      <c r="L49213" s="172"/>
    </row>
    <row r="49214" spans="7:12" x14ac:dyDescent="0.15">
      <c r="G49214"/>
      <c r="H49214"/>
      <c r="I49214"/>
      <c r="J49214"/>
      <c r="K49214"/>
      <c r="L49214" s="172"/>
    </row>
    <row r="49215" spans="7:12" x14ac:dyDescent="0.15">
      <c r="G49215"/>
      <c r="H49215"/>
      <c r="I49215"/>
      <c r="J49215"/>
      <c r="K49215"/>
      <c r="L49215" s="172"/>
    </row>
    <row r="49216" spans="7:12" x14ac:dyDescent="0.15">
      <c r="G49216"/>
      <c r="H49216"/>
      <c r="I49216"/>
      <c r="J49216"/>
      <c r="K49216"/>
      <c r="L49216" s="172"/>
    </row>
    <row r="49217" spans="7:12" x14ac:dyDescent="0.15">
      <c r="G49217"/>
      <c r="H49217"/>
      <c r="I49217"/>
      <c r="J49217"/>
      <c r="K49217"/>
      <c r="L49217" s="172"/>
    </row>
    <row r="49218" spans="7:12" x14ac:dyDescent="0.15">
      <c r="G49218"/>
      <c r="H49218"/>
      <c r="I49218"/>
      <c r="J49218"/>
      <c r="K49218"/>
      <c r="L49218" s="172"/>
    </row>
    <row r="49219" spans="7:12" x14ac:dyDescent="0.15">
      <c r="G49219"/>
      <c r="H49219"/>
      <c r="I49219"/>
      <c r="J49219"/>
      <c r="K49219"/>
      <c r="L49219" s="172"/>
    </row>
    <row r="49220" spans="7:12" x14ac:dyDescent="0.15">
      <c r="G49220"/>
      <c r="H49220"/>
      <c r="I49220"/>
      <c r="J49220"/>
      <c r="K49220"/>
      <c r="L49220" s="172"/>
    </row>
    <row r="49221" spans="7:12" x14ac:dyDescent="0.15">
      <c r="G49221"/>
      <c r="H49221"/>
      <c r="I49221"/>
      <c r="J49221"/>
      <c r="K49221"/>
      <c r="L49221" s="172"/>
    </row>
    <row r="49222" spans="7:12" x14ac:dyDescent="0.15">
      <c r="G49222"/>
      <c r="H49222"/>
      <c r="I49222"/>
      <c r="J49222"/>
      <c r="K49222"/>
      <c r="L49222" s="172"/>
    </row>
    <row r="49223" spans="7:12" x14ac:dyDescent="0.15">
      <c r="G49223"/>
      <c r="H49223"/>
      <c r="I49223"/>
      <c r="J49223"/>
      <c r="K49223"/>
      <c r="L49223" s="172"/>
    </row>
    <row r="49224" spans="7:12" x14ac:dyDescent="0.15">
      <c r="G49224"/>
      <c r="H49224"/>
      <c r="I49224"/>
      <c r="J49224"/>
      <c r="K49224"/>
      <c r="L49224" s="172"/>
    </row>
    <row r="49225" spans="7:12" x14ac:dyDescent="0.15">
      <c r="G49225"/>
      <c r="H49225"/>
      <c r="I49225"/>
      <c r="J49225"/>
      <c r="K49225"/>
      <c r="L49225" s="172"/>
    </row>
    <row r="49226" spans="7:12" x14ac:dyDescent="0.15">
      <c r="G49226"/>
      <c r="H49226"/>
      <c r="I49226"/>
      <c r="J49226"/>
      <c r="K49226"/>
      <c r="L49226" s="172"/>
    </row>
    <row r="49227" spans="7:12" x14ac:dyDescent="0.15">
      <c r="G49227"/>
      <c r="H49227"/>
      <c r="I49227"/>
      <c r="J49227"/>
      <c r="K49227"/>
      <c r="L49227" s="172"/>
    </row>
    <row r="49228" spans="7:12" x14ac:dyDescent="0.15">
      <c r="G49228"/>
      <c r="H49228"/>
      <c r="I49228"/>
      <c r="J49228"/>
      <c r="K49228"/>
      <c r="L49228" s="172"/>
    </row>
    <row r="49229" spans="7:12" x14ac:dyDescent="0.15">
      <c r="G49229"/>
      <c r="H49229"/>
      <c r="I49229"/>
      <c r="J49229"/>
      <c r="K49229"/>
      <c r="L49229" s="172"/>
    </row>
    <row r="49230" spans="7:12" x14ac:dyDescent="0.15">
      <c r="G49230"/>
      <c r="H49230"/>
      <c r="I49230"/>
      <c r="J49230"/>
      <c r="K49230"/>
      <c r="L49230" s="172"/>
    </row>
    <row r="49231" spans="7:12" x14ac:dyDescent="0.15">
      <c r="G49231"/>
      <c r="H49231"/>
      <c r="I49231"/>
      <c r="J49231"/>
      <c r="K49231"/>
      <c r="L49231" s="172"/>
    </row>
    <row r="49232" spans="7:12" x14ac:dyDescent="0.15">
      <c r="G49232"/>
      <c r="H49232"/>
      <c r="I49232"/>
      <c r="J49232"/>
      <c r="K49232"/>
      <c r="L49232" s="172"/>
    </row>
    <row r="49233" spans="7:12" x14ac:dyDescent="0.15">
      <c r="G49233"/>
      <c r="H49233"/>
      <c r="I49233"/>
      <c r="J49233"/>
      <c r="K49233"/>
      <c r="L49233" s="172"/>
    </row>
    <row r="49234" spans="7:12" x14ac:dyDescent="0.15">
      <c r="G49234"/>
      <c r="H49234"/>
      <c r="I49234"/>
      <c r="J49234"/>
      <c r="K49234"/>
      <c r="L49234" s="172"/>
    </row>
    <row r="49235" spans="7:12" x14ac:dyDescent="0.15">
      <c r="G49235"/>
      <c r="H49235"/>
      <c r="I49235"/>
      <c r="J49235"/>
      <c r="K49235"/>
      <c r="L49235" s="172"/>
    </row>
    <row r="49236" spans="7:12" x14ac:dyDescent="0.15">
      <c r="G49236"/>
      <c r="H49236"/>
      <c r="I49236"/>
      <c r="J49236"/>
      <c r="K49236"/>
      <c r="L49236" s="172"/>
    </row>
    <row r="49237" spans="7:12" x14ac:dyDescent="0.15">
      <c r="G49237"/>
      <c r="H49237"/>
      <c r="I49237"/>
      <c r="J49237"/>
      <c r="K49237"/>
      <c r="L49237" s="172"/>
    </row>
    <row r="49238" spans="7:12" x14ac:dyDescent="0.15">
      <c r="G49238"/>
      <c r="H49238"/>
      <c r="I49238"/>
      <c r="J49238"/>
      <c r="K49238"/>
      <c r="L49238" s="172"/>
    </row>
    <row r="49239" spans="7:12" x14ac:dyDescent="0.15">
      <c r="G49239"/>
      <c r="H49239"/>
      <c r="I49239"/>
      <c r="J49239"/>
      <c r="K49239"/>
      <c r="L49239" s="172"/>
    </row>
    <row r="49240" spans="7:12" x14ac:dyDescent="0.15">
      <c r="G49240"/>
      <c r="H49240"/>
      <c r="I49240"/>
      <c r="J49240"/>
      <c r="K49240"/>
      <c r="L49240" s="172"/>
    </row>
    <row r="49241" spans="7:12" x14ac:dyDescent="0.15">
      <c r="G49241"/>
      <c r="H49241"/>
      <c r="I49241"/>
      <c r="J49241"/>
      <c r="K49241"/>
      <c r="L49241" s="172"/>
    </row>
    <row r="49242" spans="7:12" x14ac:dyDescent="0.15">
      <c r="G49242"/>
      <c r="H49242"/>
      <c r="I49242"/>
      <c r="J49242"/>
      <c r="K49242"/>
      <c r="L49242" s="172"/>
    </row>
    <row r="49243" spans="7:12" x14ac:dyDescent="0.15">
      <c r="G49243"/>
      <c r="H49243"/>
      <c r="I49243"/>
      <c r="J49243"/>
      <c r="K49243"/>
      <c r="L49243" s="172"/>
    </row>
    <row r="49244" spans="7:12" x14ac:dyDescent="0.15">
      <c r="G49244"/>
      <c r="H49244"/>
      <c r="I49244"/>
      <c r="J49244"/>
      <c r="K49244"/>
      <c r="L49244" s="172"/>
    </row>
    <row r="49245" spans="7:12" x14ac:dyDescent="0.15">
      <c r="G49245"/>
      <c r="H49245"/>
      <c r="I49245"/>
      <c r="J49245"/>
      <c r="K49245"/>
      <c r="L49245" s="172"/>
    </row>
    <row r="49246" spans="7:12" x14ac:dyDescent="0.15">
      <c r="G49246"/>
      <c r="H49246"/>
      <c r="I49246"/>
      <c r="J49246"/>
      <c r="K49246"/>
      <c r="L49246" s="172"/>
    </row>
    <row r="49247" spans="7:12" x14ac:dyDescent="0.15">
      <c r="G49247"/>
      <c r="H49247"/>
      <c r="I49247"/>
      <c r="J49247"/>
      <c r="K49247"/>
      <c r="L49247" s="172"/>
    </row>
    <row r="49248" spans="7:12" x14ac:dyDescent="0.15">
      <c r="G49248"/>
      <c r="H49248"/>
      <c r="I49248"/>
      <c r="J49248"/>
      <c r="K49248"/>
      <c r="L49248" s="172"/>
    </row>
    <row r="49249" spans="7:12" x14ac:dyDescent="0.15">
      <c r="G49249"/>
      <c r="H49249"/>
      <c r="I49249"/>
      <c r="J49249"/>
      <c r="K49249"/>
      <c r="L49249" s="172"/>
    </row>
    <row r="49250" spans="7:12" x14ac:dyDescent="0.15">
      <c r="G49250"/>
      <c r="H49250"/>
      <c r="I49250"/>
      <c r="J49250"/>
      <c r="K49250"/>
      <c r="L49250" s="172"/>
    </row>
    <row r="49251" spans="7:12" x14ac:dyDescent="0.15">
      <c r="G49251"/>
      <c r="H49251"/>
      <c r="I49251"/>
      <c r="J49251"/>
      <c r="K49251"/>
      <c r="L49251" s="172"/>
    </row>
    <row r="49252" spans="7:12" x14ac:dyDescent="0.15">
      <c r="G49252"/>
      <c r="H49252"/>
      <c r="I49252"/>
      <c r="J49252"/>
      <c r="K49252"/>
      <c r="L49252" s="172"/>
    </row>
    <row r="49253" spans="7:12" x14ac:dyDescent="0.15">
      <c r="G49253"/>
      <c r="H49253"/>
      <c r="I49253"/>
      <c r="J49253"/>
      <c r="K49253"/>
      <c r="L49253" s="172"/>
    </row>
    <row r="49254" spans="7:12" x14ac:dyDescent="0.15">
      <c r="G49254"/>
      <c r="H49254"/>
      <c r="I49254"/>
      <c r="J49254"/>
      <c r="K49254"/>
      <c r="L49254" s="172"/>
    </row>
    <row r="49255" spans="7:12" x14ac:dyDescent="0.15">
      <c r="G49255"/>
      <c r="H49255"/>
      <c r="I49255"/>
      <c r="J49255"/>
      <c r="K49255"/>
      <c r="L49255" s="172"/>
    </row>
    <row r="49256" spans="7:12" x14ac:dyDescent="0.15">
      <c r="G49256"/>
      <c r="H49256"/>
      <c r="I49256"/>
      <c r="J49256"/>
      <c r="K49256"/>
      <c r="L49256" s="172"/>
    </row>
    <row r="49257" spans="7:12" x14ac:dyDescent="0.15">
      <c r="G49257"/>
      <c r="H49257"/>
      <c r="I49257"/>
      <c r="J49257"/>
      <c r="K49257"/>
      <c r="L49257" s="172"/>
    </row>
    <row r="49258" spans="7:12" x14ac:dyDescent="0.15">
      <c r="G49258"/>
      <c r="H49258"/>
      <c r="I49258"/>
      <c r="J49258"/>
      <c r="K49258"/>
      <c r="L49258" s="172"/>
    </row>
    <row r="49259" spans="7:12" x14ac:dyDescent="0.15">
      <c r="G49259"/>
      <c r="H49259"/>
      <c r="I49259"/>
      <c r="J49259"/>
      <c r="K49259"/>
      <c r="L49259" s="172"/>
    </row>
    <row r="49260" spans="7:12" x14ac:dyDescent="0.15">
      <c r="G49260"/>
      <c r="H49260"/>
      <c r="I49260"/>
      <c r="J49260"/>
      <c r="K49260"/>
      <c r="L49260" s="172"/>
    </row>
    <row r="49261" spans="7:12" x14ac:dyDescent="0.15">
      <c r="G49261"/>
      <c r="H49261"/>
      <c r="I49261"/>
      <c r="J49261"/>
      <c r="K49261"/>
      <c r="L49261" s="172"/>
    </row>
    <row r="49262" spans="7:12" x14ac:dyDescent="0.15">
      <c r="G49262"/>
      <c r="H49262"/>
      <c r="I49262"/>
      <c r="J49262"/>
      <c r="K49262"/>
      <c r="L49262" s="172"/>
    </row>
    <row r="49263" spans="7:12" x14ac:dyDescent="0.15">
      <c r="G49263"/>
      <c r="H49263"/>
      <c r="I49263"/>
      <c r="J49263"/>
      <c r="K49263"/>
      <c r="L49263" s="172"/>
    </row>
    <row r="49264" spans="7:12" x14ac:dyDescent="0.15">
      <c r="G49264"/>
      <c r="H49264"/>
      <c r="I49264"/>
      <c r="J49264"/>
      <c r="K49264"/>
      <c r="L49264" s="172"/>
    </row>
    <row r="49265" spans="7:12" x14ac:dyDescent="0.15">
      <c r="G49265"/>
      <c r="H49265"/>
      <c r="I49265"/>
      <c r="J49265"/>
      <c r="K49265"/>
      <c r="L49265" s="172"/>
    </row>
    <row r="49266" spans="7:12" x14ac:dyDescent="0.15">
      <c r="G49266"/>
      <c r="H49266"/>
      <c r="I49266"/>
      <c r="J49266"/>
      <c r="K49266"/>
      <c r="L49266" s="172"/>
    </row>
    <row r="49267" spans="7:12" x14ac:dyDescent="0.15">
      <c r="G49267"/>
      <c r="H49267"/>
      <c r="I49267"/>
      <c r="J49267"/>
      <c r="K49267"/>
      <c r="L49267" s="172"/>
    </row>
    <row r="49268" spans="7:12" x14ac:dyDescent="0.15">
      <c r="G49268"/>
      <c r="H49268"/>
      <c r="I49268"/>
      <c r="J49268"/>
      <c r="K49268"/>
      <c r="L49268" s="172"/>
    </row>
    <row r="49269" spans="7:12" x14ac:dyDescent="0.15">
      <c r="G49269"/>
      <c r="H49269"/>
      <c r="I49269"/>
      <c r="J49269"/>
      <c r="K49269"/>
      <c r="L49269" s="172"/>
    </row>
    <row r="49270" spans="7:12" x14ac:dyDescent="0.15">
      <c r="G49270"/>
      <c r="H49270"/>
      <c r="I49270"/>
      <c r="J49270"/>
      <c r="K49270"/>
      <c r="L49270" s="172"/>
    </row>
    <row r="49271" spans="7:12" x14ac:dyDescent="0.15">
      <c r="G49271"/>
      <c r="H49271"/>
      <c r="I49271"/>
      <c r="J49271"/>
      <c r="K49271"/>
      <c r="L49271" s="172"/>
    </row>
    <row r="49272" spans="7:12" x14ac:dyDescent="0.15">
      <c r="G49272"/>
      <c r="H49272"/>
      <c r="I49272"/>
      <c r="J49272"/>
      <c r="K49272"/>
      <c r="L49272" s="172"/>
    </row>
    <row r="49273" spans="7:12" x14ac:dyDescent="0.15">
      <c r="G49273"/>
      <c r="H49273"/>
      <c r="I49273"/>
      <c r="J49273"/>
      <c r="K49273"/>
      <c r="L49273" s="172"/>
    </row>
    <row r="49274" spans="7:12" x14ac:dyDescent="0.15">
      <c r="G49274"/>
      <c r="H49274"/>
      <c r="I49274"/>
      <c r="J49274"/>
      <c r="K49274"/>
      <c r="L49274" s="172"/>
    </row>
    <row r="49275" spans="7:12" x14ac:dyDescent="0.15">
      <c r="G49275"/>
      <c r="H49275"/>
      <c r="I49275"/>
      <c r="J49275"/>
      <c r="K49275"/>
      <c r="L49275" s="172"/>
    </row>
    <row r="49276" spans="7:12" x14ac:dyDescent="0.15">
      <c r="G49276"/>
      <c r="H49276"/>
      <c r="I49276"/>
      <c r="J49276"/>
      <c r="K49276"/>
      <c r="L49276" s="172"/>
    </row>
    <row r="49277" spans="7:12" x14ac:dyDescent="0.15">
      <c r="G49277"/>
      <c r="H49277"/>
      <c r="I49277"/>
      <c r="J49277"/>
      <c r="K49277"/>
      <c r="L49277" s="172"/>
    </row>
    <row r="49278" spans="7:12" x14ac:dyDescent="0.15">
      <c r="G49278"/>
      <c r="H49278"/>
      <c r="I49278"/>
      <c r="J49278"/>
      <c r="K49278"/>
      <c r="L49278" s="172"/>
    </row>
    <row r="49279" spans="7:12" x14ac:dyDescent="0.15">
      <c r="G49279"/>
      <c r="H49279"/>
      <c r="I49279"/>
      <c r="J49279"/>
      <c r="K49279"/>
      <c r="L49279" s="172"/>
    </row>
    <row r="49280" spans="7:12" x14ac:dyDescent="0.15">
      <c r="G49280"/>
      <c r="H49280"/>
      <c r="I49280"/>
      <c r="J49280"/>
      <c r="K49280"/>
      <c r="L49280" s="172"/>
    </row>
    <row r="49281" spans="7:12" x14ac:dyDescent="0.15">
      <c r="G49281"/>
      <c r="H49281"/>
      <c r="I49281"/>
      <c r="J49281"/>
      <c r="K49281"/>
      <c r="L49281" s="172"/>
    </row>
    <row r="49282" spans="7:12" x14ac:dyDescent="0.15">
      <c r="G49282"/>
      <c r="H49282"/>
      <c r="I49282"/>
      <c r="J49282"/>
      <c r="K49282"/>
      <c r="L49282" s="172"/>
    </row>
    <row r="49283" spans="7:12" x14ac:dyDescent="0.15">
      <c r="G49283"/>
      <c r="H49283"/>
      <c r="I49283"/>
      <c r="J49283"/>
      <c r="K49283"/>
      <c r="L49283" s="172"/>
    </row>
    <row r="49284" spans="7:12" x14ac:dyDescent="0.15">
      <c r="G49284"/>
      <c r="H49284"/>
      <c r="I49284"/>
      <c r="J49284"/>
      <c r="K49284"/>
      <c r="L49284" s="172"/>
    </row>
    <row r="49285" spans="7:12" x14ac:dyDescent="0.15">
      <c r="G49285"/>
      <c r="H49285"/>
      <c r="I49285"/>
      <c r="J49285"/>
      <c r="K49285"/>
      <c r="L49285" s="172"/>
    </row>
    <row r="49286" spans="7:12" x14ac:dyDescent="0.15">
      <c r="G49286"/>
      <c r="H49286"/>
      <c r="I49286"/>
      <c r="J49286"/>
      <c r="K49286"/>
      <c r="L49286" s="172"/>
    </row>
    <row r="49287" spans="7:12" x14ac:dyDescent="0.15">
      <c r="G49287"/>
      <c r="H49287"/>
      <c r="I49287"/>
      <c r="J49287"/>
      <c r="K49287"/>
      <c r="L49287" s="172"/>
    </row>
    <row r="49288" spans="7:12" x14ac:dyDescent="0.15">
      <c r="G49288"/>
      <c r="H49288"/>
      <c r="I49288"/>
      <c r="J49288"/>
      <c r="K49288"/>
      <c r="L49288" s="172"/>
    </row>
    <row r="49289" spans="7:12" x14ac:dyDescent="0.15">
      <c r="G49289"/>
      <c r="H49289"/>
      <c r="I49289"/>
      <c r="J49289"/>
      <c r="K49289"/>
      <c r="L49289" s="172"/>
    </row>
    <row r="49290" spans="7:12" x14ac:dyDescent="0.15">
      <c r="G49290"/>
      <c r="H49290"/>
      <c r="I49290"/>
      <c r="J49290"/>
      <c r="K49290"/>
      <c r="L49290" s="172"/>
    </row>
    <row r="49291" spans="7:12" x14ac:dyDescent="0.15">
      <c r="G49291"/>
      <c r="H49291"/>
      <c r="I49291"/>
      <c r="J49291"/>
      <c r="K49291"/>
      <c r="L49291" s="172"/>
    </row>
    <row r="49292" spans="7:12" x14ac:dyDescent="0.15">
      <c r="G49292"/>
      <c r="H49292"/>
      <c r="I49292"/>
      <c r="J49292"/>
      <c r="K49292"/>
      <c r="L49292" s="172"/>
    </row>
    <row r="49293" spans="7:12" x14ac:dyDescent="0.15">
      <c r="G49293"/>
      <c r="H49293"/>
      <c r="I49293"/>
      <c r="J49293"/>
      <c r="K49293"/>
      <c r="L49293" s="172"/>
    </row>
    <row r="49294" spans="7:12" x14ac:dyDescent="0.15">
      <c r="G49294"/>
      <c r="H49294"/>
      <c r="I49294"/>
      <c r="J49294"/>
      <c r="K49294"/>
      <c r="L49294" s="172"/>
    </row>
    <row r="49295" spans="7:12" x14ac:dyDescent="0.15">
      <c r="G49295"/>
      <c r="H49295"/>
      <c r="I49295"/>
      <c r="J49295"/>
      <c r="K49295"/>
      <c r="L49295" s="172"/>
    </row>
    <row r="49296" spans="7:12" x14ac:dyDescent="0.15">
      <c r="G49296"/>
      <c r="H49296"/>
      <c r="I49296"/>
      <c r="J49296"/>
      <c r="K49296"/>
      <c r="L49296" s="172"/>
    </row>
    <row r="49297" spans="7:12" x14ac:dyDescent="0.15">
      <c r="G49297"/>
      <c r="H49297"/>
      <c r="I49297"/>
      <c r="J49297"/>
      <c r="K49297"/>
      <c r="L49297" s="172"/>
    </row>
    <row r="49298" spans="7:12" x14ac:dyDescent="0.15">
      <c r="G49298"/>
      <c r="H49298"/>
      <c r="I49298"/>
      <c r="J49298"/>
      <c r="K49298"/>
      <c r="L49298" s="172"/>
    </row>
    <row r="49299" spans="7:12" x14ac:dyDescent="0.15">
      <c r="G49299"/>
      <c r="H49299"/>
      <c r="I49299"/>
      <c r="J49299"/>
      <c r="K49299"/>
      <c r="L49299" s="172"/>
    </row>
    <row r="49300" spans="7:12" x14ac:dyDescent="0.15">
      <c r="G49300"/>
      <c r="H49300"/>
      <c r="I49300"/>
      <c r="J49300"/>
      <c r="K49300"/>
      <c r="L49300" s="172"/>
    </row>
    <row r="49301" spans="7:12" x14ac:dyDescent="0.15">
      <c r="G49301"/>
      <c r="H49301"/>
      <c r="I49301"/>
      <c r="J49301"/>
      <c r="K49301"/>
      <c r="L49301" s="172"/>
    </row>
    <row r="49302" spans="7:12" x14ac:dyDescent="0.15">
      <c r="G49302"/>
      <c r="H49302"/>
      <c r="I49302"/>
      <c r="J49302"/>
      <c r="K49302"/>
      <c r="L49302" s="172"/>
    </row>
    <row r="49303" spans="7:12" x14ac:dyDescent="0.15">
      <c r="G49303"/>
      <c r="H49303"/>
      <c r="I49303"/>
      <c r="J49303"/>
      <c r="K49303"/>
      <c r="L49303" s="172"/>
    </row>
    <row r="49304" spans="7:12" x14ac:dyDescent="0.15">
      <c r="G49304"/>
      <c r="H49304"/>
      <c r="I49304"/>
      <c r="J49304"/>
      <c r="K49304"/>
      <c r="L49304" s="172"/>
    </row>
    <row r="49305" spans="7:12" x14ac:dyDescent="0.15">
      <c r="G49305"/>
      <c r="H49305"/>
      <c r="I49305"/>
      <c r="J49305"/>
      <c r="K49305"/>
      <c r="L49305" s="172"/>
    </row>
    <row r="49306" spans="7:12" x14ac:dyDescent="0.15">
      <c r="G49306"/>
      <c r="H49306"/>
      <c r="I49306"/>
      <c r="J49306"/>
      <c r="K49306"/>
      <c r="L49306" s="172"/>
    </row>
    <row r="49307" spans="7:12" x14ac:dyDescent="0.15">
      <c r="G49307"/>
      <c r="H49307"/>
      <c r="I49307"/>
      <c r="J49307"/>
      <c r="K49307"/>
      <c r="L49307" s="172"/>
    </row>
    <row r="49308" spans="7:12" x14ac:dyDescent="0.15">
      <c r="G49308"/>
      <c r="H49308"/>
      <c r="I49308"/>
      <c r="J49308"/>
      <c r="K49308"/>
      <c r="L49308" s="172"/>
    </row>
    <row r="49309" spans="7:12" x14ac:dyDescent="0.15">
      <c r="G49309"/>
      <c r="H49309"/>
      <c r="I49309"/>
      <c r="J49309"/>
      <c r="K49309"/>
      <c r="L49309" s="172"/>
    </row>
    <row r="49310" spans="7:12" x14ac:dyDescent="0.15">
      <c r="G49310"/>
      <c r="H49310"/>
      <c r="I49310"/>
      <c r="J49310"/>
      <c r="K49310"/>
      <c r="L49310" s="172"/>
    </row>
    <row r="49311" spans="7:12" x14ac:dyDescent="0.15">
      <c r="G49311"/>
      <c r="H49311"/>
      <c r="I49311"/>
      <c r="J49311"/>
      <c r="K49311"/>
      <c r="L49311" s="172"/>
    </row>
    <row r="49312" spans="7:12" x14ac:dyDescent="0.15">
      <c r="G49312"/>
      <c r="H49312"/>
      <c r="I49312"/>
      <c r="J49312"/>
      <c r="K49312"/>
      <c r="L49312" s="172"/>
    </row>
    <row r="49313" spans="7:12" x14ac:dyDescent="0.15">
      <c r="G49313"/>
      <c r="H49313"/>
      <c r="I49313"/>
      <c r="J49313"/>
      <c r="K49313"/>
      <c r="L49313" s="172"/>
    </row>
    <row r="49314" spans="7:12" x14ac:dyDescent="0.15">
      <c r="G49314"/>
      <c r="H49314"/>
      <c r="I49314"/>
      <c r="J49314"/>
      <c r="K49314"/>
      <c r="L49314" s="172"/>
    </row>
    <row r="49315" spans="7:12" x14ac:dyDescent="0.15">
      <c r="G49315"/>
      <c r="H49315"/>
      <c r="I49315"/>
      <c r="J49315"/>
      <c r="K49315"/>
      <c r="L49315" s="172"/>
    </row>
    <row r="49316" spans="7:12" x14ac:dyDescent="0.15">
      <c r="G49316"/>
      <c r="H49316"/>
      <c r="I49316"/>
      <c r="J49316"/>
      <c r="K49316"/>
      <c r="L49316" s="172"/>
    </row>
    <row r="49317" spans="7:12" x14ac:dyDescent="0.15">
      <c r="G49317"/>
      <c r="H49317"/>
      <c r="I49317"/>
      <c r="J49317"/>
      <c r="K49317"/>
      <c r="L49317" s="172"/>
    </row>
    <row r="49318" spans="7:12" x14ac:dyDescent="0.15">
      <c r="G49318"/>
      <c r="H49318"/>
      <c r="I49318"/>
      <c r="J49318"/>
      <c r="K49318"/>
      <c r="L49318" s="172"/>
    </row>
    <row r="49319" spans="7:12" x14ac:dyDescent="0.15">
      <c r="G49319"/>
      <c r="H49319"/>
      <c r="I49319"/>
      <c r="J49319"/>
      <c r="K49319"/>
      <c r="L49319" s="172"/>
    </row>
    <row r="49320" spans="7:12" x14ac:dyDescent="0.15">
      <c r="G49320"/>
      <c r="H49320"/>
      <c r="I49320"/>
      <c r="J49320"/>
      <c r="K49320"/>
      <c r="L49320" s="172"/>
    </row>
    <row r="49321" spans="7:12" x14ac:dyDescent="0.15">
      <c r="G49321"/>
      <c r="H49321"/>
      <c r="I49321"/>
      <c r="J49321"/>
      <c r="K49321"/>
      <c r="L49321" s="172"/>
    </row>
    <row r="49322" spans="7:12" x14ac:dyDescent="0.15">
      <c r="G49322"/>
      <c r="H49322"/>
      <c r="I49322"/>
      <c r="J49322"/>
      <c r="K49322"/>
      <c r="L49322" s="172"/>
    </row>
    <row r="49323" spans="7:12" x14ac:dyDescent="0.15">
      <c r="G49323"/>
      <c r="H49323"/>
      <c r="I49323"/>
      <c r="J49323"/>
      <c r="K49323"/>
      <c r="L49323" s="172"/>
    </row>
    <row r="49324" spans="7:12" x14ac:dyDescent="0.15">
      <c r="G49324"/>
      <c r="H49324"/>
      <c r="I49324"/>
      <c r="J49324"/>
      <c r="K49324"/>
      <c r="L49324" s="172"/>
    </row>
    <row r="49325" spans="7:12" x14ac:dyDescent="0.15">
      <c r="G49325"/>
      <c r="H49325"/>
      <c r="I49325"/>
      <c r="J49325"/>
      <c r="K49325"/>
      <c r="L49325" s="172"/>
    </row>
    <row r="49326" spans="7:12" x14ac:dyDescent="0.15">
      <c r="G49326"/>
      <c r="H49326"/>
      <c r="I49326"/>
      <c r="J49326"/>
      <c r="K49326"/>
      <c r="L49326" s="172"/>
    </row>
    <row r="49327" spans="7:12" x14ac:dyDescent="0.15">
      <c r="G49327"/>
      <c r="H49327"/>
      <c r="I49327"/>
      <c r="J49327"/>
      <c r="K49327"/>
      <c r="L49327" s="172"/>
    </row>
    <row r="49328" spans="7:12" x14ac:dyDescent="0.15">
      <c r="G49328"/>
      <c r="H49328"/>
      <c r="I49328"/>
      <c r="J49328"/>
      <c r="K49328"/>
      <c r="L49328" s="172"/>
    </row>
    <row r="49329" spans="7:12" x14ac:dyDescent="0.15">
      <c r="G49329"/>
      <c r="H49329"/>
      <c r="I49329"/>
      <c r="J49329"/>
      <c r="K49329"/>
      <c r="L49329" s="172"/>
    </row>
    <row r="49330" spans="7:12" x14ac:dyDescent="0.15">
      <c r="G49330"/>
      <c r="H49330"/>
      <c r="I49330"/>
      <c r="J49330"/>
      <c r="K49330"/>
      <c r="L49330" s="172"/>
    </row>
    <row r="49331" spans="7:12" x14ac:dyDescent="0.15">
      <c r="G49331"/>
      <c r="H49331"/>
      <c r="I49331"/>
      <c r="J49331"/>
      <c r="K49331"/>
      <c r="L49331" s="172"/>
    </row>
    <row r="49332" spans="7:12" x14ac:dyDescent="0.15">
      <c r="G49332"/>
      <c r="H49332"/>
      <c r="I49332"/>
      <c r="J49332"/>
      <c r="K49332"/>
      <c r="L49332" s="172"/>
    </row>
    <row r="49333" spans="7:12" x14ac:dyDescent="0.15">
      <c r="G49333"/>
      <c r="H49333"/>
      <c r="I49333"/>
      <c r="J49333"/>
      <c r="K49333"/>
      <c r="L49333" s="172"/>
    </row>
    <row r="49334" spans="7:12" x14ac:dyDescent="0.15">
      <c r="G49334"/>
      <c r="H49334"/>
      <c r="I49334"/>
      <c r="J49334"/>
      <c r="K49334"/>
      <c r="L49334" s="172"/>
    </row>
    <row r="49335" spans="7:12" x14ac:dyDescent="0.15">
      <c r="G49335"/>
      <c r="H49335"/>
      <c r="I49335"/>
      <c r="J49335"/>
      <c r="K49335"/>
      <c r="L49335" s="172"/>
    </row>
    <row r="49336" spans="7:12" x14ac:dyDescent="0.15">
      <c r="G49336"/>
      <c r="H49336"/>
      <c r="I49336"/>
      <c r="J49336"/>
      <c r="K49336"/>
      <c r="L49336" s="172"/>
    </row>
    <row r="49337" spans="7:12" x14ac:dyDescent="0.15">
      <c r="G49337"/>
      <c r="H49337"/>
      <c r="I49337"/>
      <c r="J49337"/>
      <c r="K49337"/>
      <c r="L49337" s="172"/>
    </row>
    <row r="49338" spans="7:12" x14ac:dyDescent="0.15">
      <c r="G49338"/>
      <c r="H49338"/>
      <c r="I49338"/>
      <c r="J49338"/>
      <c r="K49338"/>
      <c r="L49338" s="172"/>
    </row>
    <row r="49339" spans="7:12" x14ac:dyDescent="0.15">
      <c r="G49339"/>
      <c r="H49339"/>
      <c r="I49339"/>
      <c r="J49339"/>
      <c r="K49339"/>
      <c r="L49339" s="172"/>
    </row>
    <row r="49340" spans="7:12" x14ac:dyDescent="0.15">
      <c r="G49340"/>
      <c r="H49340"/>
      <c r="I49340"/>
      <c r="J49340"/>
      <c r="K49340"/>
      <c r="L49340" s="172"/>
    </row>
    <row r="49341" spans="7:12" x14ac:dyDescent="0.15">
      <c r="G49341"/>
      <c r="H49341"/>
      <c r="I49341"/>
      <c r="J49341"/>
      <c r="K49341"/>
      <c r="L49341" s="172"/>
    </row>
    <row r="49342" spans="7:12" x14ac:dyDescent="0.15">
      <c r="G49342"/>
      <c r="H49342"/>
      <c r="I49342"/>
      <c r="J49342"/>
      <c r="K49342"/>
      <c r="L49342" s="172"/>
    </row>
    <row r="49343" spans="7:12" x14ac:dyDescent="0.15">
      <c r="G49343"/>
      <c r="H49343"/>
      <c r="I49343"/>
      <c r="J49343"/>
      <c r="K49343"/>
      <c r="L49343" s="172"/>
    </row>
    <row r="49344" spans="7:12" x14ac:dyDescent="0.15">
      <c r="G49344"/>
      <c r="H49344"/>
      <c r="I49344"/>
      <c r="J49344"/>
      <c r="K49344"/>
      <c r="L49344" s="172"/>
    </row>
    <row r="49345" spans="7:12" x14ac:dyDescent="0.15">
      <c r="G49345"/>
      <c r="H49345"/>
      <c r="I49345"/>
      <c r="J49345"/>
      <c r="K49345"/>
      <c r="L49345" s="172"/>
    </row>
    <row r="49346" spans="7:12" x14ac:dyDescent="0.15">
      <c r="G49346"/>
      <c r="H49346"/>
      <c r="I49346"/>
      <c r="J49346"/>
      <c r="K49346"/>
      <c r="L49346" s="172"/>
    </row>
    <row r="49347" spans="7:12" x14ac:dyDescent="0.15">
      <c r="G49347"/>
      <c r="H49347"/>
      <c r="I49347"/>
      <c r="J49347"/>
      <c r="K49347"/>
      <c r="L49347" s="172"/>
    </row>
    <row r="49348" spans="7:12" x14ac:dyDescent="0.15">
      <c r="G49348"/>
      <c r="H49348"/>
      <c r="I49348"/>
      <c r="J49348"/>
      <c r="K49348"/>
      <c r="L49348" s="172"/>
    </row>
    <row r="49349" spans="7:12" x14ac:dyDescent="0.15">
      <c r="G49349"/>
      <c r="H49349"/>
      <c r="I49349"/>
      <c r="J49349"/>
      <c r="K49349"/>
      <c r="L49349" s="172"/>
    </row>
    <row r="49350" spans="7:12" x14ac:dyDescent="0.15">
      <c r="G49350"/>
      <c r="H49350"/>
      <c r="I49350"/>
      <c r="J49350"/>
      <c r="K49350"/>
      <c r="L49350" s="172"/>
    </row>
    <row r="49351" spans="7:12" x14ac:dyDescent="0.15">
      <c r="G49351"/>
      <c r="H49351"/>
      <c r="I49351"/>
      <c r="J49351"/>
      <c r="K49351"/>
      <c r="L49351" s="172"/>
    </row>
    <row r="49352" spans="7:12" x14ac:dyDescent="0.15">
      <c r="G49352"/>
      <c r="H49352"/>
      <c r="I49352"/>
      <c r="J49352"/>
      <c r="K49352"/>
      <c r="L49352" s="172"/>
    </row>
    <row r="49353" spans="7:12" x14ac:dyDescent="0.15">
      <c r="G49353"/>
      <c r="H49353"/>
      <c r="I49353"/>
      <c r="J49353"/>
      <c r="K49353"/>
      <c r="L49353" s="172"/>
    </row>
    <row r="49354" spans="7:12" x14ac:dyDescent="0.15">
      <c r="G49354"/>
      <c r="H49354"/>
      <c r="I49354"/>
      <c r="J49354"/>
      <c r="K49354"/>
      <c r="L49354" s="172"/>
    </row>
    <row r="49355" spans="7:12" x14ac:dyDescent="0.15">
      <c r="G49355"/>
      <c r="H49355"/>
      <c r="I49355"/>
      <c r="J49355"/>
      <c r="K49355"/>
      <c r="L49355" s="172"/>
    </row>
    <row r="49356" spans="7:12" x14ac:dyDescent="0.15">
      <c r="G49356"/>
      <c r="H49356"/>
      <c r="I49356"/>
      <c r="J49356"/>
      <c r="K49356"/>
      <c r="L49356" s="172"/>
    </row>
    <row r="49357" spans="7:12" x14ac:dyDescent="0.15">
      <c r="G49357"/>
      <c r="H49357"/>
      <c r="I49357"/>
      <c r="J49357"/>
      <c r="K49357"/>
      <c r="L49357" s="172"/>
    </row>
    <row r="49358" spans="7:12" x14ac:dyDescent="0.15">
      <c r="G49358"/>
      <c r="H49358"/>
      <c r="I49358"/>
      <c r="J49358"/>
      <c r="K49358"/>
      <c r="L49358" s="172"/>
    </row>
    <row r="49359" spans="7:12" x14ac:dyDescent="0.15">
      <c r="G49359"/>
      <c r="H49359"/>
      <c r="I49359"/>
      <c r="J49359"/>
      <c r="K49359"/>
      <c r="L49359" s="172"/>
    </row>
    <row r="49360" spans="7:12" x14ac:dyDescent="0.15">
      <c r="G49360"/>
      <c r="H49360"/>
      <c r="I49360"/>
      <c r="J49360"/>
      <c r="K49360"/>
      <c r="L49360" s="172"/>
    </row>
    <row r="49361" spans="7:12" x14ac:dyDescent="0.15">
      <c r="G49361"/>
      <c r="H49361"/>
      <c r="I49361"/>
      <c r="J49361"/>
      <c r="K49361"/>
      <c r="L49361" s="172"/>
    </row>
    <row r="49362" spans="7:12" x14ac:dyDescent="0.15">
      <c r="G49362"/>
      <c r="H49362"/>
      <c r="I49362"/>
      <c r="J49362"/>
      <c r="K49362"/>
      <c r="L49362" s="172"/>
    </row>
    <row r="49363" spans="7:12" x14ac:dyDescent="0.15">
      <c r="G49363"/>
      <c r="H49363"/>
      <c r="I49363"/>
      <c r="J49363"/>
      <c r="K49363"/>
      <c r="L49363" s="172"/>
    </row>
    <row r="49364" spans="7:12" x14ac:dyDescent="0.15">
      <c r="G49364"/>
      <c r="H49364"/>
      <c r="I49364"/>
      <c r="J49364"/>
      <c r="K49364"/>
      <c r="L49364" s="172"/>
    </row>
    <row r="49365" spans="7:12" x14ac:dyDescent="0.15">
      <c r="G49365"/>
      <c r="H49365"/>
      <c r="I49365"/>
      <c r="J49365"/>
      <c r="K49365"/>
      <c r="L49365" s="172"/>
    </row>
    <row r="49366" spans="7:12" x14ac:dyDescent="0.15">
      <c r="G49366"/>
      <c r="H49366"/>
      <c r="I49366"/>
      <c r="J49366"/>
      <c r="K49366"/>
      <c r="L49366" s="172"/>
    </row>
    <row r="49367" spans="7:12" x14ac:dyDescent="0.15">
      <c r="G49367"/>
      <c r="H49367"/>
      <c r="I49367"/>
      <c r="J49367"/>
      <c r="K49367"/>
      <c r="L49367" s="172"/>
    </row>
    <row r="49368" spans="7:12" x14ac:dyDescent="0.15">
      <c r="G49368"/>
      <c r="H49368"/>
      <c r="I49368"/>
      <c r="J49368"/>
      <c r="K49368"/>
      <c r="L49368" s="172"/>
    </row>
    <row r="49369" spans="7:12" x14ac:dyDescent="0.15">
      <c r="G49369"/>
      <c r="H49369"/>
      <c r="I49369"/>
      <c r="J49369"/>
      <c r="K49369"/>
      <c r="L49369" s="172"/>
    </row>
    <row r="49370" spans="7:12" x14ac:dyDescent="0.15">
      <c r="G49370"/>
      <c r="H49370"/>
      <c r="I49370"/>
      <c r="J49370"/>
      <c r="K49370"/>
      <c r="L49370" s="172"/>
    </row>
    <row r="49371" spans="7:12" x14ac:dyDescent="0.15">
      <c r="G49371"/>
      <c r="H49371"/>
      <c r="I49371"/>
      <c r="J49371"/>
      <c r="K49371"/>
      <c r="L49371" s="172"/>
    </row>
    <row r="49372" spans="7:12" x14ac:dyDescent="0.15">
      <c r="G49372"/>
      <c r="H49372"/>
      <c r="I49372"/>
      <c r="J49372"/>
      <c r="K49372"/>
      <c r="L49372" s="172"/>
    </row>
    <row r="49373" spans="7:12" x14ac:dyDescent="0.15">
      <c r="G49373"/>
      <c r="H49373"/>
      <c r="I49373"/>
      <c r="J49373"/>
      <c r="K49373"/>
      <c r="L49373" s="172"/>
    </row>
    <row r="49374" spans="7:12" x14ac:dyDescent="0.15">
      <c r="G49374"/>
      <c r="H49374"/>
      <c r="I49374"/>
      <c r="J49374"/>
      <c r="K49374"/>
      <c r="L49374" s="172"/>
    </row>
    <row r="49375" spans="7:12" x14ac:dyDescent="0.15">
      <c r="G49375"/>
      <c r="H49375"/>
      <c r="I49375"/>
      <c r="J49375"/>
      <c r="K49375"/>
      <c r="L49375" s="172"/>
    </row>
    <row r="49376" spans="7:12" x14ac:dyDescent="0.15">
      <c r="G49376"/>
      <c r="H49376"/>
      <c r="I49376"/>
      <c r="J49376"/>
      <c r="K49376"/>
      <c r="L49376" s="172"/>
    </row>
    <row r="49377" spans="7:12" x14ac:dyDescent="0.15">
      <c r="G49377"/>
      <c r="H49377"/>
      <c r="I49377"/>
      <c r="J49377"/>
      <c r="K49377"/>
      <c r="L49377" s="172"/>
    </row>
    <row r="49378" spans="7:12" x14ac:dyDescent="0.15">
      <c r="G49378"/>
      <c r="H49378"/>
      <c r="I49378"/>
      <c r="J49378"/>
      <c r="K49378"/>
      <c r="L49378" s="172"/>
    </row>
    <row r="49379" spans="7:12" x14ac:dyDescent="0.15">
      <c r="G49379"/>
      <c r="H49379"/>
      <c r="I49379"/>
      <c r="J49379"/>
      <c r="K49379"/>
      <c r="L49379" s="172"/>
    </row>
    <row r="49380" spans="7:12" x14ac:dyDescent="0.15">
      <c r="G49380"/>
      <c r="H49380"/>
      <c r="I49380"/>
      <c r="J49380"/>
      <c r="K49380"/>
      <c r="L49380" s="172"/>
    </row>
    <row r="49381" spans="7:12" x14ac:dyDescent="0.15">
      <c r="G49381"/>
      <c r="H49381"/>
      <c r="I49381"/>
      <c r="J49381"/>
      <c r="K49381"/>
      <c r="L49381" s="172"/>
    </row>
    <row r="49382" spans="7:12" x14ac:dyDescent="0.15">
      <c r="G49382"/>
      <c r="H49382"/>
      <c r="I49382"/>
      <c r="J49382"/>
      <c r="K49382"/>
      <c r="L49382" s="172"/>
    </row>
    <row r="49383" spans="7:12" x14ac:dyDescent="0.15">
      <c r="G49383"/>
      <c r="H49383"/>
      <c r="I49383"/>
      <c r="J49383"/>
      <c r="K49383"/>
      <c r="L49383" s="172"/>
    </row>
    <row r="49384" spans="7:12" x14ac:dyDescent="0.15">
      <c r="G49384"/>
      <c r="H49384"/>
      <c r="I49384"/>
      <c r="J49384"/>
      <c r="K49384"/>
      <c r="L49384" s="172"/>
    </row>
    <row r="49385" spans="7:12" x14ac:dyDescent="0.15">
      <c r="G49385"/>
      <c r="H49385"/>
      <c r="I49385"/>
      <c r="J49385"/>
      <c r="K49385"/>
      <c r="L49385" s="172"/>
    </row>
    <row r="49386" spans="7:12" x14ac:dyDescent="0.15">
      <c r="G49386"/>
      <c r="H49386"/>
      <c r="I49386"/>
      <c r="J49386"/>
      <c r="K49386"/>
      <c r="L49386" s="172"/>
    </row>
    <row r="49387" spans="7:12" x14ac:dyDescent="0.15">
      <c r="G49387"/>
      <c r="H49387"/>
      <c r="I49387"/>
      <c r="J49387"/>
      <c r="K49387"/>
      <c r="L49387" s="172"/>
    </row>
    <row r="49388" spans="7:12" x14ac:dyDescent="0.15">
      <c r="G49388"/>
      <c r="H49388"/>
      <c r="I49388"/>
      <c r="J49388"/>
      <c r="K49388"/>
      <c r="L49388" s="172"/>
    </row>
    <row r="49389" spans="7:12" x14ac:dyDescent="0.15">
      <c r="G49389"/>
      <c r="H49389"/>
      <c r="I49389"/>
      <c r="J49389"/>
      <c r="K49389"/>
      <c r="L49389" s="172"/>
    </row>
    <row r="49390" spans="7:12" x14ac:dyDescent="0.15">
      <c r="G49390"/>
      <c r="H49390"/>
      <c r="I49390"/>
      <c r="J49390"/>
      <c r="K49390"/>
      <c r="L49390" s="172"/>
    </row>
    <row r="49391" spans="7:12" x14ac:dyDescent="0.15">
      <c r="G49391"/>
      <c r="H49391"/>
      <c r="I49391"/>
      <c r="J49391"/>
      <c r="K49391"/>
      <c r="L49391" s="172"/>
    </row>
    <row r="49392" spans="7:12" x14ac:dyDescent="0.15">
      <c r="G49392"/>
      <c r="H49392"/>
      <c r="I49392"/>
      <c r="J49392"/>
      <c r="K49392"/>
      <c r="L49392" s="172"/>
    </row>
    <row r="49393" spans="7:12" x14ac:dyDescent="0.15">
      <c r="G49393"/>
      <c r="H49393"/>
      <c r="I49393"/>
      <c r="J49393"/>
      <c r="K49393"/>
      <c r="L49393" s="172"/>
    </row>
    <row r="49394" spans="7:12" x14ac:dyDescent="0.15">
      <c r="G49394"/>
      <c r="H49394"/>
      <c r="I49394"/>
      <c r="J49394"/>
      <c r="K49394"/>
      <c r="L49394" s="172"/>
    </row>
    <row r="49395" spans="7:12" x14ac:dyDescent="0.15">
      <c r="G49395"/>
      <c r="H49395"/>
      <c r="I49395"/>
      <c r="J49395"/>
      <c r="K49395"/>
      <c r="L49395" s="172"/>
    </row>
    <row r="49396" spans="7:12" x14ac:dyDescent="0.15">
      <c r="G49396"/>
      <c r="H49396"/>
      <c r="I49396"/>
      <c r="J49396"/>
      <c r="K49396"/>
      <c r="L49396" s="172"/>
    </row>
    <row r="49397" spans="7:12" x14ac:dyDescent="0.15">
      <c r="G49397"/>
      <c r="H49397"/>
      <c r="I49397"/>
      <c r="J49397"/>
      <c r="K49397"/>
      <c r="L49397" s="172"/>
    </row>
    <row r="49398" spans="7:12" x14ac:dyDescent="0.15">
      <c r="G49398"/>
      <c r="H49398"/>
      <c r="I49398"/>
      <c r="J49398"/>
      <c r="K49398"/>
      <c r="L49398" s="172"/>
    </row>
    <row r="49399" spans="7:12" x14ac:dyDescent="0.15">
      <c r="G49399"/>
      <c r="H49399"/>
      <c r="I49399"/>
      <c r="J49399"/>
      <c r="K49399"/>
      <c r="L49399" s="172"/>
    </row>
    <row r="49400" spans="7:12" x14ac:dyDescent="0.15">
      <c r="G49400"/>
      <c r="H49400"/>
      <c r="I49400"/>
      <c r="J49400"/>
      <c r="K49400"/>
      <c r="L49400" s="172"/>
    </row>
    <row r="49401" spans="7:12" x14ac:dyDescent="0.15">
      <c r="G49401"/>
      <c r="H49401"/>
      <c r="I49401"/>
      <c r="J49401"/>
      <c r="K49401"/>
      <c r="L49401" s="172"/>
    </row>
    <row r="49402" spans="7:12" x14ac:dyDescent="0.15">
      <c r="G49402"/>
      <c r="H49402"/>
      <c r="I49402"/>
      <c r="J49402"/>
      <c r="K49402"/>
      <c r="L49402" s="172"/>
    </row>
    <row r="49403" spans="7:12" x14ac:dyDescent="0.15">
      <c r="G49403"/>
      <c r="H49403"/>
      <c r="I49403"/>
      <c r="J49403"/>
      <c r="K49403"/>
      <c r="L49403" s="172"/>
    </row>
    <row r="49404" spans="7:12" x14ac:dyDescent="0.15">
      <c r="G49404"/>
      <c r="H49404"/>
      <c r="I49404"/>
      <c r="J49404"/>
      <c r="K49404"/>
      <c r="L49404" s="172"/>
    </row>
    <row r="49405" spans="7:12" x14ac:dyDescent="0.15">
      <c r="G49405"/>
      <c r="H49405"/>
      <c r="I49405"/>
      <c r="J49405"/>
      <c r="K49405"/>
      <c r="L49405" s="172"/>
    </row>
    <row r="49406" spans="7:12" x14ac:dyDescent="0.15">
      <c r="G49406"/>
      <c r="H49406"/>
      <c r="I49406"/>
      <c r="J49406"/>
      <c r="K49406"/>
      <c r="L49406" s="172"/>
    </row>
    <row r="49407" spans="7:12" x14ac:dyDescent="0.15">
      <c r="G49407"/>
      <c r="H49407"/>
      <c r="I49407"/>
      <c r="J49407"/>
      <c r="K49407"/>
      <c r="L49407" s="172"/>
    </row>
    <row r="49408" spans="7:12" x14ac:dyDescent="0.15">
      <c r="G49408"/>
      <c r="H49408"/>
      <c r="I49408"/>
      <c r="J49408"/>
      <c r="K49408"/>
      <c r="L49408" s="172"/>
    </row>
    <row r="49409" spans="7:12" x14ac:dyDescent="0.15">
      <c r="G49409"/>
      <c r="H49409"/>
      <c r="I49409"/>
      <c r="J49409"/>
      <c r="K49409"/>
      <c r="L49409" s="172"/>
    </row>
    <row r="49410" spans="7:12" x14ac:dyDescent="0.15">
      <c r="G49410"/>
      <c r="H49410"/>
      <c r="I49410"/>
      <c r="J49410"/>
      <c r="K49410"/>
      <c r="L49410" s="172"/>
    </row>
    <row r="49411" spans="7:12" x14ac:dyDescent="0.15">
      <c r="G49411"/>
      <c r="H49411"/>
      <c r="I49411"/>
      <c r="J49411"/>
      <c r="K49411"/>
      <c r="L49411" s="172"/>
    </row>
    <row r="49412" spans="7:12" x14ac:dyDescent="0.15">
      <c r="G49412"/>
      <c r="H49412"/>
      <c r="I49412"/>
      <c r="J49412"/>
      <c r="K49412"/>
      <c r="L49412" s="172"/>
    </row>
    <row r="49413" spans="7:12" x14ac:dyDescent="0.15">
      <c r="G49413"/>
      <c r="H49413"/>
      <c r="I49413"/>
      <c r="J49413"/>
      <c r="K49413"/>
      <c r="L49413" s="172"/>
    </row>
    <row r="49414" spans="7:12" x14ac:dyDescent="0.15">
      <c r="G49414"/>
      <c r="H49414"/>
      <c r="I49414"/>
      <c r="J49414"/>
      <c r="K49414"/>
      <c r="L49414" s="172"/>
    </row>
    <row r="49415" spans="7:12" x14ac:dyDescent="0.15">
      <c r="G49415"/>
      <c r="H49415"/>
      <c r="I49415"/>
      <c r="J49415"/>
      <c r="K49415"/>
      <c r="L49415" s="172"/>
    </row>
    <row r="49416" spans="7:12" x14ac:dyDescent="0.15">
      <c r="G49416"/>
      <c r="H49416"/>
      <c r="I49416"/>
      <c r="J49416"/>
      <c r="K49416"/>
      <c r="L49416" s="172"/>
    </row>
    <row r="49417" spans="7:12" x14ac:dyDescent="0.15">
      <c r="G49417"/>
      <c r="H49417"/>
      <c r="I49417"/>
      <c r="J49417"/>
      <c r="K49417"/>
      <c r="L49417" s="172"/>
    </row>
    <row r="49418" spans="7:12" x14ac:dyDescent="0.15">
      <c r="G49418"/>
      <c r="H49418"/>
      <c r="I49418"/>
      <c r="J49418"/>
      <c r="K49418"/>
      <c r="L49418" s="172"/>
    </row>
    <row r="49419" spans="7:12" x14ac:dyDescent="0.15">
      <c r="G49419"/>
      <c r="H49419"/>
      <c r="I49419"/>
      <c r="J49419"/>
      <c r="K49419"/>
      <c r="L49419" s="172"/>
    </row>
    <row r="49420" spans="7:12" x14ac:dyDescent="0.15">
      <c r="G49420"/>
      <c r="H49420"/>
      <c r="I49420"/>
      <c r="J49420"/>
      <c r="K49420"/>
      <c r="L49420" s="172"/>
    </row>
    <row r="49421" spans="7:12" x14ac:dyDescent="0.15">
      <c r="G49421"/>
      <c r="H49421"/>
      <c r="I49421"/>
      <c r="J49421"/>
      <c r="K49421"/>
      <c r="L49421" s="172"/>
    </row>
    <row r="49422" spans="7:12" x14ac:dyDescent="0.15">
      <c r="G49422"/>
      <c r="H49422"/>
      <c r="I49422"/>
      <c r="J49422"/>
      <c r="K49422"/>
      <c r="L49422" s="172"/>
    </row>
    <row r="49423" spans="7:12" x14ac:dyDescent="0.15">
      <c r="G49423"/>
      <c r="H49423"/>
      <c r="I49423"/>
      <c r="J49423"/>
      <c r="K49423"/>
      <c r="L49423" s="172"/>
    </row>
    <row r="49424" spans="7:12" x14ac:dyDescent="0.15">
      <c r="G49424"/>
      <c r="H49424"/>
      <c r="I49424"/>
      <c r="J49424"/>
      <c r="K49424"/>
      <c r="L49424" s="172"/>
    </row>
    <row r="49425" spans="7:12" x14ac:dyDescent="0.15">
      <c r="G49425"/>
      <c r="H49425"/>
      <c r="I49425"/>
      <c r="J49425"/>
      <c r="K49425"/>
      <c r="L49425" s="172"/>
    </row>
    <row r="49426" spans="7:12" x14ac:dyDescent="0.15">
      <c r="G49426"/>
      <c r="H49426"/>
      <c r="I49426"/>
      <c r="J49426"/>
      <c r="K49426"/>
      <c r="L49426" s="172"/>
    </row>
    <row r="49427" spans="7:12" x14ac:dyDescent="0.15">
      <c r="G49427"/>
      <c r="H49427"/>
      <c r="I49427"/>
      <c r="J49427"/>
      <c r="K49427"/>
      <c r="L49427" s="172"/>
    </row>
    <row r="49428" spans="7:12" x14ac:dyDescent="0.15">
      <c r="G49428"/>
      <c r="H49428"/>
      <c r="I49428"/>
      <c r="J49428"/>
      <c r="K49428"/>
      <c r="L49428" s="172"/>
    </row>
    <row r="49429" spans="7:12" x14ac:dyDescent="0.15">
      <c r="G49429"/>
      <c r="H49429"/>
      <c r="I49429"/>
      <c r="J49429"/>
      <c r="K49429"/>
      <c r="L49429" s="172"/>
    </row>
    <row r="49430" spans="7:12" x14ac:dyDescent="0.15">
      <c r="G49430"/>
      <c r="H49430"/>
      <c r="I49430"/>
      <c r="J49430"/>
      <c r="K49430"/>
      <c r="L49430" s="172"/>
    </row>
    <row r="49431" spans="7:12" x14ac:dyDescent="0.15">
      <c r="G49431"/>
      <c r="H49431"/>
      <c r="I49431"/>
      <c r="J49431"/>
      <c r="K49431"/>
      <c r="L49431" s="172"/>
    </row>
    <row r="49432" spans="7:12" x14ac:dyDescent="0.15">
      <c r="G49432"/>
      <c r="H49432"/>
      <c r="I49432"/>
      <c r="J49432"/>
      <c r="K49432"/>
      <c r="L49432" s="172"/>
    </row>
    <row r="49433" spans="7:12" x14ac:dyDescent="0.15">
      <c r="G49433"/>
      <c r="H49433"/>
      <c r="I49433"/>
      <c r="J49433"/>
      <c r="K49433"/>
      <c r="L49433" s="172"/>
    </row>
    <row r="49434" spans="7:12" x14ac:dyDescent="0.15">
      <c r="G49434"/>
      <c r="H49434"/>
      <c r="I49434"/>
      <c r="J49434"/>
      <c r="K49434"/>
      <c r="L49434" s="172"/>
    </row>
    <row r="49435" spans="7:12" x14ac:dyDescent="0.15">
      <c r="G49435"/>
      <c r="H49435"/>
      <c r="I49435"/>
      <c r="J49435"/>
      <c r="K49435"/>
      <c r="L49435" s="172"/>
    </row>
    <row r="49436" spans="7:12" x14ac:dyDescent="0.15">
      <c r="G49436"/>
      <c r="H49436"/>
      <c r="I49436"/>
      <c r="J49436"/>
      <c r="K49436"/>
      <c r="L49436" s="172"/>
    </row>
    <row r="49437" spans="7:12" x14ac:dyDescent="0.15">
      <c r="G49437"/>
      <c r="H49437"/>
      <c r="I49437"/>
      <c r="J49437"/>
      <c r="K49437"/>
      <c r="L49437" s="172"/>
    </row>
    <row r="49438" spans="7:12" x14ac:dyDescent="0.15">
      <c r="G49438"/>
      <c r="H49438"/>
      <c r="I49438"/>
      <c r="J49438"/>
      <c r="K49438"/>
      <c r="L49438" s="172"/>
    </row>
    <row r="49439" spans="7:12" x14ac:dyDescent="0.15">
      <c r="G49439"/>
      <c r="H49439"/>
      <c r="I49439"/>
      <c r="J49439"/>
      <c r="K49439"/>
      <c r="L49439" s="172"/>
    </row>
    <row r="49440" spans="7:12" x14ac:dyDescent="0.15">
      <c r="G49440"/>
      <c r="H49440"/>
      <c r="I49440"/>
      <c r="J49440"/>
      <c r="K49440"/>
      <c r="L49440" s="172"/>
    </row>
    <row r="49441" spans="7:12" x14ac:dyDescent="0.15">
      <c r="G49441"/>
      <c r="H49441"/>
      <c r="I49441"/>
      <c r="J49441"/>
      <c r="K49441"/>
      <c r="L49441" s="172"/>
    </row>
    <row r="49442" spans="7:12" x14ac:dyDescent="0.15">
      <c r="G49442"/>
      <c r="H49442"/>
      <c r="I49442"/>
      <c r="J49442"/>
      <c r="K49442"/>
      <c r="L49442" s="172"/>
    </row>
    <row r="49443" spans="7:12" x14ac:dyDescent="0.15">
      <c r="G49443"/>
      <c r="H49443"/>
      <c r="I49443"/>
      <c r="J49443"/>
      <c r="K49443"/>
      <c r="L49443" s="172"/>
    </row>
    <row r="49444" spans="7:12" x14ac:dyDescent="0.15">
      <c r="G49444"/>
      <c r="H49444"/>
      <c r="I49444"/>
      <c r="J49444"/>
      <c r="K49444"/>
      <c r="L49444" s="172"/>
    </row>
    <row r="49445" spans="7:12" x14ac:dyDescent="0.15">
      <c r="G49445"/>
      <c r="H49445"/>
      <c r="I49445"/>
      <c r="J49445"/>
      <c r="K49445"/>
      <c r="L49445" s="172"/>
    </row>
    <row r="49446" spans="7:12" x14ac:dyDescent="0.15">
      <c r="G49446"/>
      <c r="H49446"/>
      <c r="I49446"/>
      <c r="J49446"/>
      <c r="K49446"/>
      <c r="L49446" s="172"/>
    </row>
    <row r="49447" spans="7:12" x14ac:dyDescent="0.15">
      <c r="G49447"/>
      <c r="H49447"/>
      <c r="I49447"/>
      <c r="J49447"/>
      <c r="K49447"/>
      <c r="L49447" s="172"/>
    </row>
    <row r="49448" spans="7:12" x14ac:dyDescent="0.15">
      <c r="G49448"/>
      <c r="H49448"/>
      <c r="I49448"/>
      <c r="J49448"/>
      <c r="K49448"/>
      <c r="L49448" s="172"/>
    </row>
    <row r="49449" spans="7:12" x14ac:dyDescent="0.15">
      <c r="G49449"/>
      <c r="H49449"/>
      <c r="I49449"/>
      <c r="J49449"/>
      <c r="K49449"/>
      <c r="L49449" s="172"/>
    </row>
    <row r="49450" spans="7:12" x14ac:dyDescent="0.15">
      <c r="G49450"/>
      <c r="H49450"/>
      <c r="I49450"/>
      <c r="J49450"/>
      <c r="K49450"/>
      <c r="L49450" s="172"/>
    </row>
    <row r="49451" spans="7:12" x14ac:dyDescent="0.15">
      <c r="G49451"/>
      <c r="H49451"/>
      <c r="I49451"/>
      <c r="J49451"/>
      <c r="K49451"/>
      <c r="L49451" s="172"/>
    </row>
    <row r="49452" spans="7:12" x14ac:dyDescent="0.15">
      <c r="G49452"/>
      <c r="H49452"/>
      <c r="I49452"/>
      <c r="J49452"/>
      <c r="K49452"/>
      <c r="L49452" s="172"/>
    </row>
    <row r="49453" spans="7:12" x14ac:dyDescent="0.15">
      <c r="G49453"/>
      <c r="H49453"/>
      <c r="I49453"/>
      <c r="J49453"/>
      <c r="K49453"/>
      <c r="L49453" s="172"/>
    </row>
    <row r="49454" spans="7:12" x14ac:dyDescent="0.15">
      <c r="G49454"/>
      <c r="H49454"/>
      <c r="I49454"/>
      <c r="J49454"/>
      <c r="K49454"/>
      <c r="L49454" s="172"/>
    </row>
    <row r="49455" spans="7:12" x14ac:dyDescent="0.15">
      <c r="G49455"/>
      <c r="H49455"/>
      <c r="I49455"/>
      <c r="J49455"/>
      <c r="K49455"/>
      <c r="L49455" s="172"/>
    </row>
    <row r="49456" spans="7:12" x14ac:dyDescent="0.15">
      <c r="G49456"/>
      <c r="H49456"/>
      <c r="I49456"/>
      <c r="J49456"/>
      <c r="K49456"/>
      <c r="L49456" s="172"/>
    </row>
    <row r="49457" spans="7:12" x14ac:dyDescent="0.15">
      <c r="G49457"/>
      <c r="H49457"/>
      <c r="I49457"/>
      <c r="J49457"/>
      <c r="K49457"/>
      <c r="L49457" s="172"/>
    </row>
    <row r="49458" spans="7:12" x14ac:dyDescent="0.15">
      <c r="G49458"/>
      <c r="H49458"/>
      <c r="I49458"/>
      <c r="J49458"/>
      <c r="K49458"/>
      <c r="L49458" s="172"/>
    </row>
    <row r="49459" spans="7:12" x14ac:dyDescent="0.15">
      <c r="G49459"/>
      <c r="H49459"/>
      <c r="I49459"/>
      <c r="J49459"/>
      <c r="K49459"/>
      <c r="L49459" s="172"/>
    </row>
    <row r="49460" spans="7:12" x14ac:dyDescent="0.15">
      <c r="G49460"/>
      <c r="H49460"/>
      <c r="I49460"/>
      <c r="J49460"/>
      <c r="K49460"/>
      <c r="L49460" s="172"/>
    </row>
    <row r="49461" spans="7:12" x14ac:dyDescent="0.15">
      <c r="G49461"/>
      <c r="H49461"/>
      <c r="I49461"/>
      <c r="J49461"/>
      <c r="K49461"/>
      <c r="L49461" s="172"/>
    </row>
    <row r="49462" spans="7:12" x14ac:dyDescent="0.15">
      <c r="G49462"/>
      <c r="H49462"/>
      <c r="I49462"/>
      <c r="J49462"/>
      <c r="K49462"/>
      <c r="L49462" s="172"/>
    </row>
    <row r="49463" spans="7:12" x14ac:dyDescent="0.15">
      <c r="G49463"/>
      <c r="H49463"/>
      <c r="I49463"/>
      <c r="J49463"/>
      <c r="K49463"/>
      <c r="L49463" s="172"/>
    </row>
    <row r="49464" spans="7:12" x14ac:dyDescent="0.15">
      <c r="G49464"/>
      <c r="H49464"/>
      <c r="I49464"/>
      <c r="J49464"/>
      <c r="K49464"/>
      <c r="L49464" s="172"/>
    </row>
    <row r="49465" spans="7:12" x14ac:dyDescent="0.15">
      <c r="G49465"/>
      <c r="H49465"/>
      <c r="I49465"/>
      <c r="J49465"/>
      <c r="K49465"/>
      <c r="L49465" s="172"/>
    </row>
    <row r="49466" spans="7:12" x14ac:dyDescent="0.15">
      <c r="G49466"/>
      <c r="H49466"/>
      <c r="I49466"/>
      <c r="J49466"/>
      <c r="K49466"/>
      <c r="L49466" s="172"/>
    </row>
    <row r="49467" spans="7:12" x14ac:dyDescent="0.15">
      <c r="G49467"/>
      <c r="H49467"/>
      <c r="I49467"/>
      <c r="J49467"/>
      <c r="K49467"/>
      <c r="L49467" s="172"/>
    </row>
    <row r="49468" spans="7:12" x14ac:dyDescent="0.15">
      <c r="G49468"/>
      <c r="H49468"/>
      <c r="I49468"/>
      <c r="J49468"/>
      <c r="K49468"/>
      <c r="L49468" s="172"/>
    </row>
    <row r="49469" spans="7:12" x14ac:dyDescent="0.15">
      <c r="G49469"/>
      <c r="H49469"/>
      <c r="I49469"/>
      <c r="J49469"/>
      <c r="K49469"/>
      <c r="L49469" s="172"/>
    </row>
    <row r="49470" spans="7:12" x14ac:dyDescent="0.15">
      <c r="G49470"/>
      <c r="H49470"/>
      <c r="I49470"/>
      <c r="J49470"/>
      <c r="K49470"/>
      <c r="L49470" s="172"/>
    </row>
    <row r="49471" spans="7:12" x14ac:dyDescent="0.15">
      <c r="G49471"/>
      <c r="H49471"/>
      <c r="I49471"/>
      <c r="J49471"/>
      <c r="K49471"/>
      <c r="L49471" s="172"/>
    </row>
    <row r="49472" spans="7:12" x14ac:dyDescent="0.15">
      <c r="G49472"/>
      <c r="H49472"/>
      <c r="I49472"/>
      <c r="J49472"/>
      <c r="K49472"/>
      <c r="L49472" s="172"/>
    </row>
    <row r="49473" spans="7:12" x14ac:dyDescent="0.15">
      <c r="G49473"/>
      <c r="H49473"/>
      <c r="I49473"/>
      <c r="J49473"/>
      <c r="K49473"/>
      <c r="L49473" s="172"/>
    </row>
    <row r="49474" spans="7:12" x14ac:dyDescent="0.15">
      <c r="G49474"/>
      <c r="H49474"/>
      <c r="I49474"/>
      <c r="J49474"/>
      <c r="K49474"/>
      <c r="L49474" s="172"/>
    </row>
    <row r="49475" spans="7:12" x14ac:dyDescent="0.15">
      <c r="G49475"/>
      <c r="H49475"/>
      <c r="I49475"/>
      <c r="J49475"/>
      <c r="K49475"/>
      <c r="L49475" s="172"/>
    </row>
    <row r="49476" spans="7:12" x14ac:dyDescent="0.15">
      <c r="G49476"/>
      <c r="H49476"/>
      <c r="I49476"/>
      <c r="J49476"/>
      <c r="K49476"/>
      <c r="L49476" s="172"/>
    </row>
    <row r="49477" spans="7:12" x14ac:dyDescent="0.15">
      <c r="G49477"/>
      <c r="H49477"/>
      <c r="I49477"/>
      <c r="J49477"/>
      <c r="K49477"/>
      <c r="L49477" s="172"/>
    </row>
    <row r="49478" spans="7:12" x14ac:dyDescent="0.15">
      <c r="G49478"/>
      <c r="H49478"/>
      <c r="I49478"/>
      <c r="J49478"/>
      <c r="K49478"/>
      <c r="L49478" s="172"/>
    </row>
    <row r="49479" spans="7:12" x14ac:dyDescent="0.15">
      <c r="G49479"/>
      <c r="H49479"/>
      <c r="I49479"/>
      <c r="J49479"/>
      <c r="K49479"/>
      <c r="L49479" s="172"/>
    </row>
    <row r="49480" spans="7:12" x14ac:dyDescent="0.15">
      <c r="G49480"/>
      <c r="H49480"/>
      <c r="I49480"/>
      <c r="J49480"/>
      <c r="K49480"/>
      <c r="L49480" s="172"/>
    </row>
    <row r="49481" spans="7:12" x14ac:dyDescent="0.15">
      <c r="G49481"/>
      <c r="H49481"/>
      <c r="I49481"/>
      <c r="J49481"/>
      <c r="K49481"/>
      <c r="L49481" s="172"/>
    </row>
    <row r="49482" spans="7:12" x14ac:dyDescent="0.15">
      <c r="G49482"/>
      <c r="H49482"/>
      <c r="I49482"/>
      <c r="J49482"/>
      <c r="K49482"/>
      <c r="L49482" s="172"/>
    </row>
    <row r="49483" spans="7:12" x14ac:dyDescent="0.15">
      <c r="G49483"/>
      <c r="H49483"/>
      <c r="I49483"/>
      <c r="J49483"/>
      <c r="K49483"/>
      <c r="L49483" s="172"/>
    </row>
    <row r="49484" spans="7:12" x14ac:dyDescent="0.15">
      <c r="G49484"/>
      <c r="H49484"/>
      <c r="I49484"/>
      <c r="J49484"/>
      <c r="K49484"/>
      <c r="L49484" s="172"/>
    </row>
    <row r="49485" spans="7:12" x14ac:dyDescent="0.15">
      <c r="G49485"/>
      <c r="H49485"/>
      <c r="I49485"/>
      <c r="J49485"/>
      <c r="K49485"/>
      <c r="L49485" s="172"/>
    </row>
    <row r="49486" spans="7:12" x14ac:dyDescent="0.15">
      <c r="G49486"/>
      <c r="H49486"/>
      <c r="I49486"/>
      <c r="J49486"/>
      <c r="K49486"/>
      <c r="L49486" s="172"/>
    </row>
    <row r="49487" spans="7:12" x14ac:dyDescent="0.15">
      <c r="G49487"/>
      <c r="H49487"/>
      <c r="I49487"/>
      <c r="J49487"/>
      <c r="K49487"/>
      <c r="L49487" s="172"/>
    </row>
    <row r="49488" spans="7:12" x14ac:dyDescent="0.15">
      <c r="G49488"/>
      <c r="H49488"/>
      <c r="I49488"/>
      <c r="J49488"/>
      <c r="K49488"/>
      <c r="L49488" s="172"/>
    </row>
    <row r="49489" spans="7:12" x14ac:dyDescent="0.15">
      <c r="G49489"/>
      <c r="H49489"/>
      <c r="I49489"/>
      <c r="J49489"/>
      <c r="K49489"/>
      <c r="L49489" s="172"/>
    </row>
    <row r="49490" spans="7:12" x14ac:dyDescent="0.15">
      <c r="G49490"/>
      <c r="H49490"/>
      <c r="I49490"/>
      <c r="J49490"/>
      <c r="K49490"/>
      <c r="L49490" s="172"/>
    </row>
    <row r="49491" spans="7:12" x14ac:dyDescent="0.15">
      <c r="G49491"/>
      <c r="H49491"/>
      <c r="I49491"/>
      <c r="J49491"/>
      <c r="K49491"/>
      <c r="L49491" s="172"/>
    </row>
    <row r="49492" spans="7:12" x14ac:dyDescent="0.15">
      <c r="G49492"/>
      <c r="H49492"/>
      <c r="I49492"/>
      <c r="J49492"/>
      <c r="K49492"/>
      <c r="L49492" s="172"/>
    </row>
    <row r="49493" spans="7:12" x14ac:dyDescent="0.15">
      <c r="G49493"/>
      <c r="H49493"/>
      <c r="I49493"/>
      <c r="J49493"/>
      <c r="K49493"/>
      <c r="L49493" s="172"/>
    </row>
    <row r="49494" spans="7:12" x14ac:dyDescent="0.15">
      <c r="G49494"/>
      <c r="H49494"/>
      <c r="I49494"/>
      <c r="J49494"/>
      <c r="K49494"/>
      <c r="L49494" s="172"/>
    </row>
    <row r="49495" spans="7:12" x14ac:dyDescent="0.15">
      <c r="G49495"/>
      <c r="H49495"/>
      <c r="I49495"/>
      <c r="J49495"/>
      <c r="K49495"/>
      <c r="L49495" s="172"/>
    </row>
    <row r="49496" spans="7:12" x14ac:dyDescent="0.15">
      <c r="G49496"/>
      <c r="H49496"/>
      <c r="I49496"/>
      <c r="J49496"/>
      <c r="K49496"/>
      <c r="L49496" s="172"/>
    </row>
    <row r="49497" spans="7:12" x14ac:dyDescent="0.15">
      <c r="G49497"/>
      <c r="H49497"/>
      <c r="I49497"/>
      <c r="J49497"/>
      <c r="K49497"/>
      <c r="L49497" s="172"/>
    </row>
    <row r="49498" spans="7:12" x14ac:dyDescent="0.15">
      <c r="G49498"/>
      <c r="H49498"/>
      <c r="I49498"/>
      <c r="J49498"/>
      <c r="K49498"/>
      <c r="L49498" s="172"/>
    </row>
    <row r="49499" spans="7:12" x14ac:dyDescent="0.15">
      <c r="G49499"/>
      <c r="H49499"/>
      <c r="I49499"/>
      <c r="J49499"/>
      <c r="K49499"/>
      <c r="L49499" s="172"/>
    </row>
    <row r="49500" spans="7:12" x14ac:dyDescent="0.15">
      <c r="G49500"/>
      <c r="H49500"/>
      <c r="I49500"/>
      <c r="J49500"/>
      <c r="K49500"/>
      <c r="L49500" s="172"/>
    </row>
    <row r="49501" spans="7:12" x14ac:dyDescent="0.15">
      <c r="G49501"/>
      <c r="H49501"/>
      <c r="I49501"/>
      <c r="J49501"/>
      <c r="K49501"/>
      <c r="L49501" s="172"/>
    </row>
    <row r="49502" spans="7:12" x14ac:dyDescent="0.15">
      <c r="G49502"/>
      <c r="H49502"/>
      <c r="I49502"/>
      <c r="J49502"/>
      <c r="K49502"/>
      <c r="L49502" s="172"/>
    </row>
    <row r="49503" spans="7:12" x14ac:dyDescent="0.15">
      <c r="G49503"/>
      <c r="H49503"/>
      <c r="I49503"/>
      <c r="J49503"/>
      <c r="K49503"/>
      <c r="L49503" s="172"/>
    </row>
    <row r="49504" spans="7:12" x14ac:dyDescent="0.15">
      <c r="G49504"/>
      <c r="H49504"/>
      <c r="I49504"/>
      <c r="J49504"/>
      <c r="K49504"/>
      <c r="L49504" s="172"/>
    </row>
    <row r="49505" spans="7:12" x14ac:dyDescent="0.15">
      <c r="G49505"/>
      <c r="H49505"/>
      <c r="I49505"/>
      <c r="J49505"/>
      <c r="K49505"/>
      <c r="L49505" s="172"/>
    </row>
    <row r="49506" spans="7:12" x14ac:dyDescent="0.15">
      <c r="G49506"/>
      <c r="H49506"/>
      <c r="I49506"/>
      <c r="J49506"/>
      <c r="K49506"/>
      <c r="L49506" s="172"/>
    </row>
    <row r="49507" spans="7:12" x14ac:dyDescent="0.15">
      <c r="G49507"/>
      <c r="H49507"/>
      <c r="I49507"/>
      <c r="J49507"/>
      <c r="K49507"/>
      <c r="L49507" s="172"/>
    </row>
    <row r="49508" spans="7:12" x14ac:dyDescent="0.15">
      <c r="G49508"/>
      <c r="H49508"/>
      <c r="I49508"/>
      <c r="J49508"/>
      <c r="K49508"/>
      <c r="L49508" s="172"/>
    </row>
    <row r="49509" spans="7:12" x14ac:dyDescent="0.15">
      <c r="G49509"/>
      <c r="H49509"/>
      <c r="I49509"/>
      <c r="J49509"/>
      <c r="K49509"/>
      <c r="L49509" s="172"/>
    </row>
    <row r="49510" spans="7:12" x14ac:dyDescent="0.15">
      <c r="G49510"/>
      <c r="H49510"/>
      <c r="I49510"/>
      <c r="J49510"/>
      <c r="K49510"/>
      <c r="L49510" s="172"/>
    </row>
    <row r="49511" spans="7:12" x14ac:dyDescent="0.15">
      <c r="G49511"/>
      <c r="H49511"/>
      <c r="I49511"/>
      <c r="J49511"/>
      <c r="K49511"/>
      <c r="L49511" s="172"/>
    </row>
    <row r="49512" spans="7:12" x14ac:dyDescent="0.15">
      <c r="G49512"/>
      <c r="H49512"/>
      <c r="I49512"/>
      <c r="J49512"/>
      <c r="K49512"/>
      <c r="L49512" s="172"/>
    </row>
    <row r="49513" spans="7:12" x14ac:dyDescent="0.15">
      <c r="G49513"/>
      <c r="H49513"/>
      <c r="I49513"/>
      <c r="J49513"/>
      <c r="K49513"/>
      <c r="L49513" s="172"/>
    </row>
    <row r="49514" spans="7:12" x14ac:dyDescent="0.15">
      <c r="G49514"/>
      <c r="H49514"/>
      <c r="I49514"/>
      <c r="J49514"/>
      <c r="K49514"/>
      <c r="L49514" s="172"/>
    </row>
    <row r="49515" spans="7:12" x14ac:dyDescent="0.15">
      <c r="G49515"/>
      <c r="H49515"/>
      <c r="I49515"/>
      <c r="J49515"/>
      <c r="K49515"/>
      <c r="L49515" s="172"/>
    </row>
    <row r="49516" spans="7:12" x14ac:dyDescent="0.15">
      <c r="G49516"/>
      <c r="H49516"/>
      <c r="I49516"/>
      <c r="J49516"/>
      <c r="K49516"/>
      <c r="L49516" s="172"/>
    </row>
    <row r="49517" spans="7:12" x14ac:dyDescent="0.15">
      <c r="G49517"/>
      <c r="H49517"/>
      <c r="I49517"/>
      <c r="J49517"/>
      <c r="K49517"/>
      <c r="L49517" s="172"/>
    </row>
    <row r="49518" spans="7:12" x14ac:dyDescent="0.15">
      <c r="G49518"/>
      <c r="H49518"/>
      <c r="I49518"/>
      <c r="J49518"/>
      <c r="K49518"/>
      <c r="L49518" s="172"/>
    </row>
    <row r="49519" spans="7:12" x14ac:dyDescent="0.15">
      <c r="G49519"/>
      <c r="H49519"/>
      <c r="I49519"/>
      <c r="J49519"/>
      <c r="K49519"/>
      <c r="L49519" s="172"/>
    </row>
    <row r="49520" spans="7:12" x14ac:dyDescent="0.15">
      <c r="G49520"/>
      <c r="H49520"/>
      <c r="I49520"/>
      <c r="J49520"/>
      <c r="K49520"/>
      <c r="L49520" s="172"/>
    </row>
    <row r="49521" spans="7:12" x14ac:dyDescent="0.15">
      <c r="G49521"/>
      <c r="H49521"/>
      <c r="I49521"/>
      <c r="J49521"/>
      <c r="K49521"/>
      <c r="L49521" s="172"/>
    </row>
    <row r="49522" spans="7:12" x14ac:dyDescent="0.15">
      <c r="G49522"/>
      <c r="H49522"/>
      <c r="I49522"/>
      <c r="J49522"/>
      <c r="K49522"/>
      <c r="L49522" s="172"/>
    </row>
    <row r="49523" spans="7:12" x14ac:dyDescent="0.15">
      <c r="G49523"/>
      <c r="H49523"/>
      <c r="I49523"/>
      <c r="J49523"/>
      <c r="K49523"/>
      <c r="L49523" s="172"/>
    </row>
    <row r="49524" spans="7:12" x14ac:dyDescent="0.15">
      <c r="G49524"/>
      <c r="H49524"/>
      <c r="I49524"/>
      <c r="J49524"/>
      <c r="K49524"/>
      <c r="L49524" s="172"/>
    </row>
    <row r="49525" spans="7:12" x14ac:dyDescent="0.15">
      <c r="G49525"/>
      <c r="H49525"/>
      <c r="I49525"/>
      <c r="J49525"/>
      <c r="K49525"/>
      <c r="L49525" s="172"/>
    </row>
    <row r="49526" spans="7:12" x14ac:dyDescent="0.15">
      <c r="G49526"/>
      <c r="H49526"/>
      <c r="I49526"/>
      <c r="J49526"/>
      <c r="K49526"/>
      <c r="L49526" s="172"/>
    </row>
    <row r="49527" spans="7:12" x14ac:dyDescent="0.15">
      <c r="G49527"/>
      <c r="H49527"/>
      <c r="I49527"/>
      <c r="J49527"/>
      <c r="K49527"/>
      <c r="L49527" s="172"/>
    </row>
    <row r="49528" spans="7:12" x14ac:dyDescent="0.15">
      <c r="G49528"/>
      <c r="H49528"/>
      <c r="I49528"/>
      <c r="J49528"/>
      <c r="K49528"/>
      <c r="L49528" s="172"/>
    </row>
    <row r="49529" spans="7:12" x14ac:dyDescent="0.15">
      <c r="G49529"/>
      <c r="H49529"/>
      <c r="I49529"/>
      <c r="J49529"/>
      <c r="K49529"/>
      <c r="L49529" s="172"/>
    </row>
    <row r="49530" spans="7:12" x14ac:dyDescent="0.15">
      <c r="G49530"/>
      <c r="H49530"/>
      <c r="I49530"/>
      <c r="J49530"/>
      <c r="K49530"/>
      <c r="L49530" s="172"/>
    </row>
    <row r="49531" spans="7:12" x14ac:dyDescent="0.15">
      <c r="G49531"/>
      <c r="H49531"/>
      <c r="I49531"/>
      <c r="J49531"/>
      <c r="K49531"/>
      <c r="L49531" s="172"/>
    </row>
    <row r="49532" spans="7:12" x14ac:dyDescent="0.15">
      <c r="G49532"/>
      <c r="H49532"/>
      <c r="I49532"/>
      <c r="J49532"/>
      <c r="K49532"/>
      <c r="L49532" s="172"/>
    </row>
    <row r="49533" spans="7:12" x14ac:dyDescent="0.15">
      <c r="G49533"/>
      <c r="H49533"/>
      <c r="I49533"/>
      <c r="J49533"/>
      <c r="K49533"/>
      <c r="L49533" s="172"/>
    </row>
    <row r="49534" spans="7:12" x14ac:dyDescent="0.15">
      <c r="G49534"/>
      <c r="H49534"/>
      <c r="I49534"/>
      <c r="J49534"/>
      <c r="K49534"/>
      <c r="L49534" s="172"/>
    </row>
    <row r="49535" spans="7:12" x14ac:dyDescent="0.15">
      <c r="G49535"/>
      <c r="H49535"/>
      <c r="I49535"/>
      <c r="J49535"/>
      <c r="K49535"/>
      <c r="L49535" s="172"/>
    </row>
    <row r="49536" spans="7:12" x14ac:dyDescent="0.15">
      <c r="G49536"/>
      <c r="H49536"/>
      <c r="I49536"/>
      <c r="J49536"/>
      <c r="K49536"/>
      <c r="L49536" s="172"/>
    </row>
    <row r="49537" spans="7:12" x14ac:dyDescent="0.15">
      <c r="G49537"/>
      <c r="H49537"/>
      <c r="I49537"/>
      <c r="J49537"/>
      <c r="K49537"/>
      <c r="L49537" s="172"/>
    </row>
    <row r="49538" spans="7:12" x14ac:dyDescent="0.15">
      <c r="G49538"/>
      <c r="H49538"/>
      <c r="I49538"/>
      <c r="J49538"/>
      <c r="K49538"/>
      <c r="L49538" s="172"/>
    </row>
    <row r="49539" spans="7:12" x14ac:dyDescent="0.15">
      <c r="G49539"/>
      <c r="H49539"/>
      <c r="I49539"/>
      <c r="J49539"/>
      <c r="K49539"/>
      <c r="L49539" s="172"/>
    </row>
    <row r="49540" spans="7:12" x14ac:dyDescent="0.15">
      <c r="G49540"/>
      <c r="H49540"/>
      <c r="I49540"/>
      <c r="J49540"/>
      <c r="K49540"/>
      <c r="L49540" s="172"/>
    </row>
    <row r="49541" spans="7:12" x14ac:dyDescent="0.15">
      <c r="G49541"/>
      <c r="H49541"/>
      <c r="I49541"/>
      <c r="J49541"/>
      <c r="K49541"/>
      <c r="L49541" s="172"/>
    </row>
    <row r="49542" spans="7:12" x14ac:dyDescent="0.15">
      <c r="G49542"/>
      <c r="H49542"/>
      <c r="I49542"/>
      <c r="J49542"/>
      <c r="K49542"/>
      <c r="L49542" s="172"/>
    </row>
    <row r="49543" spans="7:12" x14ac:dyDescent="0.15">
      <c r="G49543"/>
      <c r="H49543"/>
      <c r="I49543"/>
      <c r="J49543"/>
      <c r="K49543"/>
      <c r="L49543" s="172"/>
    </row>
    <row r="49544" spans="7:12" x14ac:dyDescent="0.15">
      <c r="G49544"/>
      <c r="H49544"/>
      <c r="I49544"/>
      <c r="J49544"/>
      <c r="K49544"/>
      <c r="L49544" s="172"/>
    </row>
    <row r="49545" spans="7:12" x14ac:dyDescent="0.15">
      <c r="G49545"/>
      <c r="H49545"/>
      <c r="I49545"/>
      <c r="J49545"/>
      <c r="K49545"/>
      <c r="L49545" s="172"/>
    </row>
    <row r="49546" spans="7:12" x14ac:dyDescent="0.15">
      <c r="G49546"/>
      <c r="H49546"/>
      <c r="I49546"/>
      <c r="J49546"/>
      <c r="K49546"/>
      <c r="L49546" s="172"/>
    </row>
    <row r="49547" spans="7:12" x14ac:dyDescent="0.15">
      <c r="G49547"/>
      <c r="H49547"/>
      <c r="I49547"/>
      <c r="J49547"/>
      <c r="K49547"/>
      <c r="L49547" s="172"/>
    </row>
    <row r="49548" spans="7:12" x14ac:dyDescent="0.15">
      <c r="G49548"/>
      <c r="H49548"/>
      <c r="I49548"/>
      <c r="J49548"/>
      <c r="K49548"/>
      <c r="L49548" s="172"/>
    </row>
    <row r="49549" spans="7:12" x14ac:dyDescent="0.15">
      <c r="G49549"/>
      <c r="H49549"/>
      <c r="I49549"/>
      <c r="J49549"/>
      <c r="K49549"/>
      <c r="L49549" s="172"/>
    </row>
    <row r="49550" spans="7:12" x14ac:dyDescent="0.15">
      <c r="G49550"/>
      <c r="H49550"/>
      <c r="I49550"/>
      <c r="J49550"/>
      <c r="K49550"/>
      <c r="L49550" s="172"/>
    </row>
    <row r="49551" spans="7:12" x14ac:dyDescent="0.15">
      <c r="G49551"/>
      <c r="H49551"/>
      <c r="I49551"/>
      <c r="J49551"/>
      <c r="K49551"/>
      <c r="L49551" s="172"/>
    </row>
    <row r="49552" spans="7:12" x14ac:dyDescent="0.15">
      <c r="G49552"/>
      <c r="H49552"/>
      <c r="I49552"/>
      <c r="J49552"/>
      <c r="K49552"/>
      <c r="L49552" s="172"/>
    </row>
    <row r="49553" spans="7:12" x14ac:dyDescent="0.15">
      <c r="G49553"/>
      <c r="H49553"/>
      <c r="I49553"/>
      <c r="J49553"/>
      <c r="K49553"/>
      <c r="L49553" s="172"/>
    </row>
    <row r="49554" spans="7:12" x14ac:dyDescent="0.15">
      <c r="G49554"/>
      <c r="H49554"/>
      <c r="I49554"/>
      <c r="J49554"/>
      <c r="K49554"/>
      <c r="L49554" s="172"/>
    </row>
    <row r="49555" spans="7:12" x14ac:dyDescent="0.15">
      <c r="G49555"/>
      <c r="H49555"/>
      <c r="I49555"/>
      <c r="J49555"/>
      <c r="K49555"/>
      <c r="L49555" s="172"/>
    </row>
    <row r="49556" spans="7:12" x14ac:dyDescent="0.15">
      <c r="G49556"/>
      <c r="H49556"/>
      <c r="I49556"/>
      <c r="J49556"/>
      <c r="K49556"/>
      <c r="L49556" s="172"/>
    </row>
    <row r="49557" spans="7:12" x14ac:dyDescent="0.15">
      <c r="G49557"/>
      <c r="H49557"/>
      <c r="I49557"/>
      <c r="J49557"/>
      <c r="K49557"/>
      <c r="L49557" s="172"/>
    </row>
    <row r="49558" spans="7:12" x14ac:dyDescent="0.15">
      <c r="G49558"/>
      <c r="H49558"/>
      <c r="I49558"/>
      <c r="J49558"/>
      <c r="K49558"/>
      <c r="L49558" s="172"/>
    </row>
    <row r="49559" spans="7:12" x14ac:dyDescent="0.15">
      <c r="G49559"/>
      <c r="H49559"/>
      <c r="I49559"/>
      <c r="J49559"/>
      <c r="K49559"/>
      <c r="L49559" s="172"/>
    </row>
    <row r="49560" spans="7:12" x14ac:dyDescent="0.15">
      <c r="G49560"/>
      <c r="H49560"/>
      <c r="I49560"/>
      <c r="J49560"/>
      <c r="K49560"/>
      <c r="L49560" s="172"/>
    </row>
    <row r="49561" spans="7:12" x14ac:dyDescent="0.15">
      <c r="G49561"/>
      <c r="H49561"/>
      <c r="I49561"/>
      <c r="J49561"/>
      <c r="K49561"/>
      <c r="L49561" s="172"/>
    </row>
    <row r="49562" spans="7:12" x14ac:dyDescent="0.15">
      <c r="G49562"/>
      <c r="H49562"/>
      <c r="I49562"/>
      <c r="J49562"/>
      <c r="K49562"/>
      <c r="L49562" s="172"/>
    </row>
    <row r="49563" spans="7:12" x14ac:dyDescent="0.15">
      <c r="G49563"/>
      <c r="H49563"/>
      <c r="I49563"/>
      <c r="J49563"/>
      <c r="K49563"/>
      <c r="L49563" s="172"/>
    </row>
    <row r="49564" spans="7:12" x14ac:dyDescent="0.15">
      <c r="G49564"/>
      <c r="H49564"/>
      <c r="I49564"/>
      <c r="J49564"/>
      <c r="K49564"/>
      <c r="L49564" s="172"/>
    </row>
    <row r="49565" spans="7:12" x14ac:dyDescent="0.15">
      <c r="G49565"/>
      <c r="H49565"/>
      <c r="I49565"/>
      <c r="J49565"/>
      <c r="K49565"/>
      <c r="L49565" s="172"/>
    </row>
    <row r="49566" spans="7:12" x14ac:dyDescent="0.15">
      <c r="G49566"/>
      <c r="H49566"/>
      <c r="I49566"/>
      <c r="J49566"/>
      <c r="K49566"/>
      <c r="L49566" s="172"/>
    </row>
    <row r="49567" spans="7:12" x14ac:dyDescent="0.15">
      <c r="G49567"/>
      <c r="H49567"/>
      <c r="I49567"/>
      <c r="J49567"/>
      <c r="K49567"/>
      <c r="L49567" s="172"/>
    </row>
    <row r="49568" spans="7:12" x14ac:dyDescent="0.15">
      <c r="G49568"/>
      <c r="H49568"/>
      <c r="I49568"/>
      <c r="J49568"/>
      <c r="K49568"/>
      <c r="L49568" s="172"/>
    </row>
    <row r="49569" spans="7:12" x14ac:dyDescent="0.15">
      <c r="G49569"/>
      <c r="H49569"/>
      <c r="I49569"/>
      <c r="J49569"/>
      <c r="K49569"/>
      <c r="L49569" s="172"/>
    </row>
    <row r="49570" spans="7:12" x14ac:dyDescent="0.15">
      <c r="G49570"/>
      <c r="H49570"/>
      <c r="I49570"/>
      <c r="J49570"/>
      <c r="K49570"/>
      <c r="L49570" s="172"/>
    </row>
    <row r="49571" spans="7:12" x14ac:dyDescent="0.15">
      <c r="G49571"/>
      <c r="H49571"/>
      <c r="I49571"/>
      <c r="J49571"/>
      <c r="K49571"/>
      <c r="L49571" s="172"/>
    </row>
    <row r="49572" spans="7:12" x14ac:dyDescent="0.15">
      <c r="G49572"/>
      <c r="H49572"/>
      <c r="I49572"/>
      <c r="J49572"/>
      <c r="K49572"/>
      <c r="L49572" s="172"/>
    </row>
    <row r="49573" spans="7:12" x14ac:dyDescent="0.15">
      <c r="G49573"/>
      <c r="H49573"/>
      <c r="I49573"/>
      <c r="J49573"/>
      <c r="K49573"/>
      <c r="L49573" s="172"/>
    </row>
    <row r="49574" spans="7:12" x14ac:dyDescent="0.15">
      <c r="G49574"/>
      <c r="H49574"/>
      <c r="I49574"/>
      <c r="J49574"/>
      <c r="K49574"/>
      <c r="L49574" s="172"/>
    </row>
    <row r="49575" spans="7:12" x14ac:dyDescent="0.15">
      <c r="G49575"/>
      <c r="H49575"/>
      <c r="I49575"/>
      <c r="J49575"/>
      <c r="K49575"/>
      <c r="L49575" s="172"/>
    </row>
    <row r="49576" spans="7:12" x14ac:dyDescent="0.15">
      <c r="G49576"/>
      <c r="H49576"/>
      <c r="I49576"/>
      <c r="J49576"/>
      <c r="K49576"/>
      <c r="L49576" s="172"/>
    </row>
    <row r="49577" spans="7:12" x14ac:dyDescent="0.15">
      <c r="G49577"/>
      <c r="H49577"/>
      <c r="I49577"/>
      <c r="J49577"/>
      <c r="K49577"/>
      <c r="L49577" s="172"/>
    </row>
    <row r="49578" spans="7:12" x14ac:dyDescent="0.15">
      <c r="G49578"/>
      <c r="H49578"/>
      <c r="I49578"/>
      <c r="J49578"/>
      <c r="K49578"/>
      <c r="L49578" s="172"/>
    </row>
    <row r="49579" spans="7:12" x14ac:dyDescent="0.15">
      <c r="G49579"/>
      <c r="H49579"/>
      <c r="I49579"/>
      <c r="J49579"/>
      <c r="K49579"/>
      <c r="L49579" s="172"/>
    </row>
    <row r="49580" spans="7:12" x14ac:dyDescent="0.15">
      <c r="G49580"/>
      <c r="H49580"/>
      <c r="I49580"/>
      <c r="J49580"/>
      <c r="K49580"/>
      <c r="L49580" s="172"/>
    </row>
    <row r="49581" spans="7:12" x14ac:dyDescent="0.15">
      <c r="G49581"/>
      <c r="H49581"/>
      <c r="I49581"/>
      <c r="J49581"/>
      <c r="K49581"/>
      <c r="L49581" s="172"/>
    </row>
    <row r="49582" spans="7:12" x14ac:dyDescent="0.15">
      <c r="G49582"/>
      <c r="H49582"/>
      <c r="I49582"/>
      <c r="J49582"/>
      <c r="K49582"/>
      <c r="L49582" s="172"/>
    </row>
    <row r="49583" spans="7:12" x14ac:dyDescent="0.15">
      <c r="G49583"/>
      <c r="H49583"/>
      <c r="I49583"/>
      <c r="J49583"/>
      <c r="K49583"/>
      <c r="L49583" s="172"/>
    </row>
    <row r="49584" spans="7:12" x14ac:dyDescent="0.15">
      <c r="G49584"/>
      <c r="H49584"/>
      <c r="I49584"/>
      <c r="J49584"/>
      <c r="K49584"/>
      <c r="L49584" s="172"/>
    </row>
    <row r="49585" spans="7:12" x14ac:dyDescent="0.15">
      <c r="G49585"/>
      <c r="H49585"/>
      <c r="I49585"/>
      <c r="J49585"/>
      <c r="K49585"/>
      <c r="L49585" s="172"/>
    </row>
    <row r="49586" spans="7:12" x14ac:dyDescent="0.15">
      <c r="G49586"/>
      <c r="H49586"/>
      <c r="I49586"/>
      <c r="J49586"/>
      <c r="K49586"/>
      <c r="L49586" s="172"/>
    </row>
    <row r="49587" spans="7:12" x14ac:dyDescent="0.15">
      <c r="G49587"/>
      <c r="H49587"/>
      <c r="I49587"/>
      <c r="J49587"/>
      <c r="K49587"/>
      <c r="L49587" s="172"/>
    </row>
    <row r="49588" spans="7:12" x14ac:dyDescent="0.15">
      <c r="G49588"/>
      <c r="H49588"/>
      <c r="I49588"/>
      <c r="J49588"/>
      <c r="K49588"/>
      <c r="L49588" s="172"/>
    </row>
    <row r="49589" spans="7:12" x14ac:dyDescent="0.15">
      <c r="G49589"/>
      <c r="H49589"/>
      <c r="I49589"/>
      <c r="J49589"/>
      <c r="K49589"/>
      <c r="L49589" s="172"/>
    </row>
    <row r="49590" spans="7:12" x14ac:dyDescent="0.15">
      <c r="G49590"/>
      <c r="H49590"/>
      <c r="I49590"/>
      <c r="J49590"/>
      <c r="K49590"/>
      <c r="L49590" s="172"/>
    </row>
    <row r="49591" spans="7:12" x14ac:dyDescent="0.15">
      <c r="G49591"/>
      <c r="H49591"/>
      <c r="I49591"/>
      <c r="J49591"/>
      <c r="K49591"/>
      <c r="L49591" s="172"/>
    </row>
    <row r="49592" spans="7:12" x14ac:dyDescent="0.15">
      <c r="G49592"/>
      <c r="H49592"/>
      <c r="I49592"/>
      <c r="J49592"/>
      <c r="K49592"/>
      <c r="L49592" s="172"/>
    </row>
    <row r="49593" spans="7:12" x14ac:dyDescent="0.15">
      <c r="G49593"/>
      <c r="H49593"/>
      <c r="I49593"/>
      <c r="J49593"/>
      <c r="K49593"/>
      <c r="L49593" s="172"/>
    </row>
    <row r="49594" spans="7:12" x14ac:dyDescent="0.15">
      <c r="G49594"/>
      <c r="H49594"/>
      <c r="I49594"/>
      <c r="J49594"/>
      <c r="K49594"/>
      <c r="L49594" s="172"/>
    </row>
    <row r="49595" spans="7:12" x14ac:dyDescent="0.15">
      <c r="G49595"/>
      <c r="H49595"/>
      <c r="I49595"/>
      <c r="J49595"/>
      <c r="K49595"/>
      <c r="L49595" s="172"/>
    </row>
    <row r="49596" spans="7:12" x14ac:dyDescent="0.15">
      <c r="G49596"/>
      <c r="H49596"/>
      <c r="I49596"/>
      <c r="J49596"/>
      <c r="K49596"/>
      <c r="L49596" s="172"/>
    </row>
    <row r="49597" spans="7:12" x14ac:dyDescent="0.15">
      <c r="G49597"/>
      <c r="H49597"/>
      <c r="I49597"/>
      <c r="J49597"/>
      <c r="K49597"/>
      <c r="L49597" s="172"/>
    </row>
    <row r="49598" spans="7:12" x14ac:dyDescent="0.15">
      <c r="G49598"/>
      <c r="H49598"/>
      <c r="I49598"/>
      <c r="J49598"/>
      <c r="K49598"/>
      <c r="L49598" s="172"/>
    </row>
    <row r="49599" spans="7:12" x14ac:dyDescent="0.15">
      <c r="G49599"/>
      <c r="H49599"/>
      <c r="I49599"/>
      <c r="J49599"/>
      <c r="K49599"/>
      <c r="L49599" s="172"/>
    </row>
    <row r="49600" spans="7:12" x14ac:dyDescent="0.15">
      <c r="G49600"/>
      <c r="H49600"/>
      <c r="I49600"/>
      <c r="J49600"/>
      <c r="K49600"/>
      <c r="L49600" s="172"/>
    </row>
    <row r="49601" spans="7:12" x14ac:dyDescent="0.15">
      <c r="G49601"/>
      <c r="H49601"/>
      <c r="I49601"/>
      <c r="J49601"/>
      <c r="K49601"/>
      <c r="L49601" s="172"/>
    </row>
    <row r="49602" spans="7:12" x14ac:dyDescent="0.15">
      <c r="G49602"/>
      <c r="H49602"/>
      <c r="I49602"/>
      <c r="J49602"/>
      <c r="K49602"/>
      <c r="L49602" s="172"/>
    </row>
    <row r="49603" spans="7:12" x14ac:dyDescent="0.15">
      <c r="G49603"/>
      <c r="H49603"/>
      <c r="I49603"/>
      <c r="J49603"/>
      <c r="K49603"/>
      <c r="L49603" s="172"/>
    </row>
    <row r="49604" spans="7:12" x14ac:dyDescent="0.15">
      <c r="G49604"/>
      <c r="H49604"/>
      <c r="I49604"/>
      <c r="J49604"/>
      <c r="K49604"/>
      <c r="L49604" s="172"/>
    </row>
    <row r="49605" spans="7:12" x14ac:dyDescent="0.15">
      <c r="G49605"/>
      <c r="H49605"/>
      <c r="I49605"/>
      <c r="J49605"/>
      <c r="K49605"/>
      <c r="L49605" s="172"/>
    </row>
    <row r="49606" spans="7:12" x14ac:dyDescent="0.15">
      <c r="G49606"/>
      <c r="H49606"/>
      <c r="I49606"/>
      <c r="J49606"/>
      <c r="K49606"/>
      <c r="L49606" s="172"/>
    </row>
    <row r="49607" spans="7:12" x14ac:dyDescent="0.15">
      <c r="G49607"/>
      <c r="H49607"/>
      <c r="I49607"/>
      <c r="J49607"/>
      <c r="K49607"/>
      <c r="L49607" s="172"/>
    </row>
    <row r="49608" spans="7:12" x14ac:dyDescent="0.15">
      <c r="G49608"/>
      <c r="H49608"/>
      <c r="I49608"/>
      <c r="J49608"/>
      <c r="K49608"/>
      <c r="L49608" s="172"/>
    </row>
    <row r="49609" spans="7:12" x14ac:dyDescent="0.15">
      <c r="G49609"/>
      <c r="H49609"/>
      <c r="I49609"/>
      <c r="J49609"/>
      <c r="K49609"/>
      <c r="L49609" s="172"/>
    </row>
    <row r="49610" spans="7:12" x14ac:dyDescent="0.15">
      <c r="G49610"/>
      <c r="H49610"/>
      <c r="I49610"/>
      <c r="J49610"/>
      <c r="K49610"/>
      <c r="L49610" s="172"/>
    </row>
    <row r="49611" spans="7:12" x14ac:dyDescent="0.15">
      <c r="G49611"/>
      <c r="H49611"/>
      <c r="I49611"/>
      <c r="J49611"/>
      <c r="K49611"/>
      <c r="L49611" s="172"/>
    </row>
    <row r="49612" spans="7:12" x14ac:dyDescent="0.15">
      <c r="G49612"/>
      <c r="H49612"/>
      <c r="I49612"/>
      <c r="J49612"/>
      <c r="K49612"/>
      <c r="L49612" s="172"/>
    </row>
    <row r="49613" spans="7:12" x14ac:dyDescent="0.15">
      <c r="G49613"/>
      <c r="H49613"/>
      <c r="I49613"/>
      <c r="J49613"/>
      <c r="K49613"/>
      <c r="L49613" s="172"/>
    </row>
    <row r="49614" spans="7:12" x14ac:dyDescent="0.15">
      <c r="G49614"/>
      <c r="H49614"/>
      <c r="I49614"/>
      <c r="J49614"/>
      <c r="K49614"/>
      <c r="L49614" s="172"/>
    </row>
    <row r="49615" spans="7:12" x14ac:dyDescent="0.15">
      <c r="G49615"/>
      <c r="H49615"/>
      <c r="I49615"/>
      <c r="J49615"/>
      <c r="K49615"/>
      <c r="L49615" s="172"/>
    </row>
    <row r="49616" spans="7:12" x14ac:dyDescent="0.15">
      <c r="G49616"/>
      <c r="H49616"/>
      <c r="I49616"/>
      <c r="J49616"/>
      <c r="K49616"/>
      <c r="L49616" s="172"/>
    </row>
    <row r="49617" spans="7:12" x14ac:dyDescent="0.15">
      <c r="G49617"/>
      <c r="H49617"/>
      <c r="I49617"/>
      <c r="J49617"/>
      <c r="K49617"/>
      <c r="L49617" s="172"/>
    </row>
    <row r="49618" spans="7:12" x14ac:dyDescent="0.15">
      <c r="G49618"/>
      <c r="H49618"/>
      <c r="I49618"/>
      <c r="J49618"/>
      <c r="K49618"/>
      <c r="L49618" s="172"/>
    </row>
    <row r="49619" spans="7:12" x14ac:dyDescent="0.15">
      <c r="G49619"/>
      <c r="H49619"/>
      <c r="I49619"/>
      <c r="J49619"/>
      <c r="K49619"/>
      <c r="L49619" s="172"/>
    </row>
    <row r="49620" spans="7:12" x14ac:dyDescent="0.15">
      <c r="G49620"/>
      <c r="H49620"/>
      <c r="I49620"/>
      <c r="J49620"/>
      <c r="K49620"/>
      <c r="L49620" s="172"/>
    </row>
    <row r="49621" spans="7:12" x14ac:dyDescent="0.15">
      <c r="G49621"/>
      <c r="H49621"/>
      <c r="I49621"/>
      <c r="J49621"/>
      <c r="K49621"/>
      <c r="L49621" s="172"/>
    </row>
    <row r="49622" spans="7:12" x14ac:dyDescent="0.15">
      <c r="G49622"/>
      <c r="H49622"/>
      <c r="I49622"/>
      <c r="J49622"/>
      <c r="K49622"/>
      <c r="L49622" s="172"/>
    </row>
    <row r="49623" spans="7:12" x14ac:dyDescent="0.15">
      <c r="G49623"/>
      <c r="H49623"/>
      <c r="I49623"/>
      <c r="J49623"/>
      <c r="K49623"/>
      <c r="L49623" s="172"/>
    </row>
    <row r="49624" spans="7:12" x14ac:dyDescent="0.15">
      <c r="G49624"/>
      <c r="H49624"/>
      <c r="I49624"/>
      <c r="J49624"/>
      <c r="K49624"/>
      <c r="L49624" s="172"/>
    </row>
    <row r="49625" spans="7:12" x14ac:dyDescent="0.15">
      <c r="G49625"/>
      <c r="H49625"/>
      <c r="I49625"/>
      <c r="J49625"/>
      <c r="K49625"/>
      <c r="L49625" s="172"/>
    </row>
    <row r="49626" spans="7:12" x14ac:dyDescent="0.15">
      <c r="G49626"/>
      <c r="H49626"/>
      <c r="I49626"/>
      <c r="J49626"/>
      <c r="K49626"/>
      <c r="L49626" s="172"/>
    </row>
    <row r="49627" spans="7:12" x14ac:dyDescent="0.15">
      <c r="G49627"/>
      <c r="H49627"/>
      <c r="I49627"/>
      <c r="J49627"/>
      <c r="K49627"/>
      <c r="L49627" s="172"/>
    </row>
    <row r="49628" spans="7:12" x14ac:dyDescent="0.15">
      <c r="G49628"/>
      <c r="H49628"/>
      <c r="I49628"/>
      <c r="J49628"/>
      <c r="K49628"/>
      <c r="L49628" s="172"/>
    </row>
    <row r="49629" spans="7:12" x14ac:dyDescent="0.15">
      <c r="G49629"/>
      <c r="H49629"/>
      <c r="I49629"/>
      <c r="J49629"/>
      <c r="K49629"/>
      <c r="L49629" s="172"/>
    </row>
    <row r="49630" spans="7:12" x14ac:dyDescent="0.15">
      <c r="G49630"/>
      <c r="H49630"/>
      <c r="I49630"/>
      <c r="J49630"/>
      <c r="K49630"/>
      <c r="L49630" s="172"/>
    </row>
    <row r="49631" spans="7:12" x14ac:dyDescent="0.15">
      <c r="G49631"/>
      <c r="H49631"/>
      <c r="I49631"/>
      <c r="J49631"/>
      <c r="K49631"/>
      <c r="L49631" s="172"/>
    </row>
    <row r="49632" spans="7:12" x14ac:dyDescent="0.15">
      <c r="G49632"/>
      <c r="H49632"/>
      <c r="I49632"/>
      <c r="J49632"/>
      <c r="K49632"/>
      <c r="L49632" s="172"/>
    </row>
    <row r="49633" spans="7:12" x14ac:dyDescent="0.15">
      <c r="G49633"/>
      <c r="H49633"/>
      <c r="I49633"/>
      <c r="J49633"/>
      <c r="K49633"/>
      <c r="L49633" s="172"/>
    </row>
    <row r="49634" spans="7:12" x14ac:dyDescent="0.15">
      <c r="G49634"/>
      <c r="H49634"/>
      <c r="I49634"/>
      <c r="J49634"/>
      <c r="K49634"/>
      <c r="L49634" s="172"/>
    </row>
    <row r="49635" spans="7:12" x14ac:dyDescent="0.15">
      <c r="G49635"/>
      <c r="H49635"/>
      <c r="I49635"/>
      <c r="J49635"/>
      <c r="K49635"/>
      <c r="L49635" s="172"/>
    </row>
    <row r="49636" spans="7:12" x14ac:dyDescent="0.15">
      <c r="G49636"/>
      <c r="H49636"/>
      <c r="I49636"/>
      <c r="J49636"/>
      <c r="K49636"/>
      <c r="L49636" s="172"/>
    </row>
    <row r="49637" spans="7:12" x14ac:dyDescent="0.15">
      <c r="G49637"/>
      <c r="H49637"/>
      <c r="I49637"/>
      <c r="J49637"/>
      <c r="K49637"/>
      <c r="L49637" s="172"/>
    </row>
    <row r="49638" spans="7:12" x14ac:dyDescent="0.15">
      <c r="G49638"/>
      <c r="H49638"/>
      <c r="I49638"/>
      <c r="J49638"/>
      <c r="K49638"/>
      <c r="L49638" s="172"/>
    </row>
    <row r="49639" spans="7:12" x14ac:dyDescent="0.15">
      <c r="G49639"/>
      <c r="H49639"/>
      <c r="I49639"/>
      <c r="J49639"/>
      <c r="K49639"/>
      <c r="L49639" s="172"/>
    </row>
    <row r="49640" spans="7:12" x14ac:dyDescent="0.15">
      <c r="G49640"/>
      <c r="H49640"/>
      <c r="I49640"/>
      <c r="J49640"/>
      <c r="K49640"/>
      <c r="L49640" s="172"/>
    </row>
    <row r="49641" spans="7:12" x14ac:dyDescent="0.15">
      <c r="G49641"/>
      <c r="H49641"/>
      <c r="I49641"/>
      <c r="J49641"/>
      <c r="K49641"/>
      <c r="L49641" s="172"/>
    </row>
    <row r="49642" spans="7:12" x14ac:dyDescent="0.15">
      <c r="G49642"/>
      <c r="H49642"/>
      <c r="I49642"/>
      <c r="J49642"/>
      <c r="K49642"/>
      <c r="L49642" s="172"/>
    </row>
    <row r="49643" spans="7:12" x14ac:dyDescent="0.15">
      <c r="G49643"/>
      <c r="H49643"/>
      <c r="I49643"/>
      <c r="J49643"/>
      <c r="K49643"/>
      <c r="L49643" s="172"/>
    </row>
    <row r="49644" spans="7:12" x14ac:dyDescent="0.15">
      <c r="G49644"/>
      <c r="H49644"/>
      <c r="I49644"/>
      <c r="J49644"/>
      <c r="K49644"/>
      <c r="L49644" s="172"/>
    </row>
    <row r="49645" spans="7:12" x14ac:dyDescent="0.15">
      <c r="G49645"/>
      <c r="H49645"/>
      <c r="I49645"/>
      <c r="J49645"/>
      <c r="K49645"/>
      <c r="L49645" s="172"/>
    </row>
    <row r="49646" spans="7:12" x14ac:dyDescent="0.15">
      <c r="G49646"/>
      <c r="H49646"/>
      <c r="I49646"/>
      <c r="J49646"/>
      <c r="K49646"/>
      <c r="L49646" s="172"/>
    </row>
    <row r="49647" spans="7:12" x14ac:dyDescent="0.15">
      <c r="G49647"/>
      <c r="H49647"/>
      <c r="I49647"/>
      <c r="J49647"/>
      <c r="K49647"/>
      <c r="L49647" s="172"/>
    </row>
    <row r="49648" spans="7:12" x14ac:dyDescent="0.15">
      <c r="G49648"/>
      <c r="H49648"/>
      <c r="I49648"/>
      <c r="J49648"/>
      <c r="K49648"/>
      <c r="L49648" s="172"/>
    </row>
    <row r="49649" spans="7:12" x14ac:dyDescent="0.15">
      <c r="G49649"/>
      <c r="H49649"/>
      <c r="I49649"/>
      <c r="J49649"/>
      <c r="K49649"/>
      <c r="L49649" s="172"/>
    </row>
    <row r="49650" spans="7:12" x14ac:dyDescent="0.15">
      <c r="G49650"/>
      <c r="H49650"/>
      <c r="I49650"/>
      <c r="J49650"/>
      <c r="K49650"/>
      <c r="L49650" s="172"/>
    </row>
    <row r="49651" spans="7:12" x14ac:dyDescent="0.15">
      <c r="G49651"/>
      <c r="H49651"/>
      <c r="I49651"/>
      <c r="J49651"/>
      <c r="K49651"/>
      <c r="L49651" s="172"/>
    </row>
    <row r="49652" spans="7:12" x14ac:dyDescent="0.15">
      <c r="G49652"/>
      <c r="H49652"/>
      <c r="I49652"/>
      <c r="J49652"/>
      <c r="K49652"/>
      <c r="L49652" s="172"/>
    </row>
    <row r="49653" spans="7:12" x14ac:dyDescent="0.15">
      <c r="G49653"/>
      <c r="H49653"/>
      <c r="I49653"/>
      <c r="J49653"/>
      <c r="K49653"/>
      <c r="L49653" s="172"/>
    </row>
    <row r="49654" spans="7:12" x14ac:dyDescent="0.15">
      <c r="G49654"/>
      <c r="H49654"/>
      <c r="I49654"/>
      <c r="J49654"/>
      <c r="K49654"/>
      <c r="L49654" s="172"/>
    </row>
    <row r="49655" spans="7:12" x14ac:dyDescent="0.15">
      <c r="G49655"/>
      <c r="H49655"/>
      <c r="I49655"/>
      <c r="J49655"/>
      <c r="K49655"/>
      <c r="L49655" s="172"/>
    </row>
    <row r="49656" spans="7:12" x14ac:dyDescent="0.15">
      <c r="G49656"/>
      <c r="H49656"/>
      <c r="I49656"/>
      <c r="J49656"/>
      <c r="K49656"/>
      <c r="L49656" s="172"/>
    </row>
    <row r="49657" spans="7:12" x14ac:dyDescent="0.15">
      <c r="G49657"/>
      <c r="H49657"/>
      <c r="I49657"/>
      <c r="J49657"/>
      <c r="K49657"/>
      <c r="L49657" s="172"/>
    </row>
    <row r="49658" spans="7:12" x14ac:dyDescent="0.15">
      <c r="G49658"/>
      <c r="H49658"/>
      <c r="I49658"/>
      <c r="J49658"/>
      <c r="K49658"/>
      <c r="L49658" s="172"/>
    </row>
    <row r="49659" spans="7:12" x14ac:dyDescent="0.15">
      <c r="G49659"/>
      <c r="H49659"/>
      <c r="I49659"/>
      <c r="J49659"/>
      <c r="K49659"/>
      <c r="L49659" s="172"/>
    </row>
    <row r="49660" spans="7:12" x14ac:dyDescent="0.15">
      <c r="G49660"/>
      <c r="H49660"/>
      <c r="I49660"/>
      <c r="J49660"/>
      <c r="K49660"/>
      <c r="L49660" s="172"/>
    </row>
    <row r="49661" spans="7:12" x14ac:dyDescent="0.15">
      <c r="G49661"/>
      <c r="H49661"/>
      <c r="I49661"/>
      <c r="J49661"/>
      <c r="K49661"/>
      <c r="L49661" s="172"/>
    </row>
    <row r="49662" spans="7:12" x14ac:dyDescent="0.15">
      <c r="G49662"/>
      <c r="H49662"/>
      <c r="I49662"/>
      <c r="J49662"/>
      <c r="K49662"/>
      <c r="L49662" s="172"/>
    </row>
    <row r="49663" spans="7:12" x14ac:dyDescent="0.15">
      <c r="G49663"/>
      <c r="H49663"/>
      <c r="I49663"/>
      <c r="J49663"/>
      <c r="K49663"/>
      <c r="L49663" s="172"/>
    </row>
    <row r="49664" spans="7:12" x14ac:dyDescent="0.15">
      <c r="G49664"/>
      <c r="H49664"/>
      <c r="I49664"/>
      <c r="J49664"/>
      <c r="K49664"/>
      <c r="L49664" s="172"/>
    </row>
    <row r="49665" spans="7:12" x14ac:dyDescent="0.15">
      <c r="G49665"/>
      <c r="H49665"/>
      <c r="I49665"/>
      <c r="J49665"/>
      <c r="K49665"/>
      <c r="L49665" s="172"/>
    </row>
    <row r="49666" spans="7:12" x14ac:dyDescent="0.15">
      <c r="G49666"/>
      <c r="H49666"/>
      <c r="I49666"/>
      <c r="J49666"/>
      <c r="K49666"/>
      <c r="L49666" s="172"/>
    </row>
    <row r="49667" spans="7:12" x14ac:dyDescent="0.15">
      <c r="G49667"/>
      <c r="H49667"/>
      <c r="I49667"/>
      <c r="J49667"/>
      <c r="K49667"/>
      <c r="L49667" s="172"/>
    </row>
    <row r="49668" spans="7:12" x14ac:dyDescent="0.15">
      <c r="G49668"/>
      <c r="H49668"/>
      <c r="I49668"/>
      <c r="J49668"/>
      <c r="K49668"/>
      <c r="L49668" s="172"/>
    </row>
    <row r="49669" spans="7:12" x14ac:dyDescent="0.15">
      <c r="G49669"/>
      <c r="H49669"/>
      <c r="I49669"/>
      <c r="J49669"/>
      <c r="K49669"/>
      <c r="L49669" s="172"/>
    </row>
    <row r="49670" spans="7:12" x14ac:dyDescent="0.15">
      <c r="G49670"/>
      <c r="H49670"/>
      <c r="I49670"/>
      <c r="J49670"/>
      <c r="K49670"/>
      <c r="L49670" s="172"/>
    </row>
    <row r="49671" spans="7:12" x14ac:dyDescent="0.15">
      <c r="G49671"/>
      <c r="H49671"/>
      <c r="I49671"/>
      <c r="J49671"/>
      <c r="K49671"/>
      <c r="L49671" s="172"/>
    </row>
    <row r="49672" spans="7:12" x14ac:dyDescent="0.15">
      <c r="G49672"/>
      <c r="H49672"/>
      <c r="I49672"/>
      <c r="J49672"/>
      <c r="K49672"/>
      <c r="L49672" s="172"/>
    </row>
    <row r="49673" spans="7:12" x14ac:dyDescent="0.15">
      <c r="G49673"/>
      <c r="H49673"/>
      <c r="I49673"/>
      <c r="J49673"/>
      <c r="K49673"/>
      <c r="L49673" s="172"/>
    </row>
    <row r="49674" spans="7:12" x14ac:dyDescent="0.15">
      <c r="G49674"/>
      <c r="H49674"/>
      <c r="I49674"/>
      <c r="J49674"/>
      <c r="K49674"/>
      <c r="L49674" s="172"/>
    </row>
    <row r="49675" spans="7:12" x14ac:dyDescent="0.15">
      <c r="G49675"/>
      <c r="H49675"/>
      <c r="I49675"/>
      <c r="J49675"/>
      <c r="K49675"/>
      <c r="L49675" s="172"/>
    </row>
    <row r="49676" spans="7:12" x14ac:dyDescent="0.15">
      <c r="G49676"/>
      <c r="H49676"/>
      <c r="I49676"/>
      <c r="J49676"/>
      <c r="K49676"/>
      <c r="L49676" s="172"/>
    </row>
    <row r="49677" spans="7:12" x14ac:dyDescent="0.15">
      <c r="G49677"/>
      <c r="H49677"/>
      <c r="I49677"/>
      <c r="J49677"/>
      <c r="K49677"/>
      <c r="L49677" s="172"/>
    </row>
    <row r="49678" spans="7:12" x14ac:dyDescent="0.15">
      <c r="G49678"/>
      <c r="H49678"/>
      <c r="I49678"/>
      <c r="J49678"/>
      <c r="K49678"/>
      <c r="L49678" s="172"/>
    </row>
    <row r="49679" spans="7:12" x14ac:dyDescent="0.15">
      <c r="G49679"/>
      <c r="H49679"/>
      <c r="I49679"/>
      <c r="J49679"/>
      <c r="K49679"/>
      <c r="L49679" s="172"/>
    </row>
    <row r="49680" spans="7:12" x14ac:dyDescent="0.15">
      <c r="G49680"/>
      <c r="H49680"/>
      <c r="I49680"/>
      <c r="J49680"/>
      <c r="K49680"/>
      <c r="L49680" s="172"/>
    </row>
    <row r="49681" spans="7:12" x14ac:dyDescent="0.15">
      <c r="G49681"/>
      <c r="H49681"/>
      <c r="I49681"/>
      <c r="J49681"/>
      <c r="K49681"/>
      <c r="L49681" s="172"/>
    </row>
    <row r="49682" spans="7:12" x14ac:dyDescent="0.15">
      <c r="G49682"/>
      <c r="H49682"/>
      <c r="I49682"/>
      <c r="J49682"/>
      <c r="K49682"/>
      <c r="L49682" s="172"/>
    </row>
    <row r="49683" spans="7:12" x14ac:dyDescent="0.15">
      <c r="G49683"/>
      <c r="H49683"/>
      <c r="I49683"/>
      <c r="J49683"/>
      <c r="K49683"/>
      <c r="L49683" s="172"/>
    </row>
    <row r="49684" spans="7:12" x14ac:dyDescent="0.15">
      <c r="G49684"/>
      <c r="H49684"/>
      <c r="I49684"/>
      <c r="J49684"/>
      <c r="K49684"/>
      <c r="L49684" s="172"/>
    </row>
    <row r="49685" spans="7:12" x14ac:dyDescent="0.15">
      <c r="G49685"/>
      <c r="H49685"/>
      <c r="I49685"/>
      <c r="J49685"/>
      <c r="K49685"/>
      <c r="L49685" s="172"/>
    </row>
    <row r="49686" spans="7:12" x14ac:dyDescent="0.15">
      <c r="G49686"/>
      <c r="H49686"/>
      <c r="I49686"/>
      <c r="J49686"/>
      <c r="K49686"/>
      <c r="L49686" s="172"/>
    </row>
    <row r="49687" spans="7:12" x14ac:dyDescent="0.15">
      <c r="G49687"/>
      <c r="H49687"/>
      <c r="I49687"/>
      <c r="J49687"/>
      <c r="K49687"/>
      <c r="L49687" s="172"/>
    </row>
    <row r="49688" spans="7:12" x14ac:dyDescent="0.15">
      <c r="G49688"/>
      <c r="H49688"/>
      <c r="I49688"/>
      <c r="J49688"/>
      <c r="K49688"/>
      <c r="L49688" s="172"/>
    </row>
    <row r="49689" spans="7:12" x14ac:dyDescent="0.15">
      <c r="G49689"/>
      <c r="H49689"/>
      <c r="I49689"/>
      <c r="J49689"/>
      <c r="K49689"/>
      <c r="L49689" s="172"/>
    </row>
    <row r="49690" spans="7:12" x14ac:dyDescent="0.15">
      <c r="G49690"/>
      <c r="H49690"/>
      <c r="I49690"/>
      <c r="J49690"/>
      <c r="K49690"/>
      <c r="L49690" s="172"/>
    </row>
    <row r="49691" spans="7:12" x14ac:dyDescent="0.15">
      <c r="G49691"/>
      <c r="H49691"/>
      <c r="I49691"/>
      <c r="J49691"/>
      <c r="K49691"/>
      <c r="L49691" s="172"/>
    </row>
    <row r="49692" spans="7:12" x14ac:dyDescent="0.15">
      <c r="G49692"/>
      <c r="H49692"/>
      <c r="I49692"/>
      <c r="J49692"/>
      <c r="K49692"/>
      <c r="L49692" s="172"/>
    </row>
    <row r="49693" spans="7:12" x14ac:dyDescent="0.15">
      <c r="G49693"/>
      <c r="H49693"/>
      <c r="I49693"/>
      <c r="J49693"/>
      <c r="K49693"/>
      <c r="L49693" s="172"/>
    </row>
    <row r="49694" spans="7:12" x14ac:dyDescent="0.15">
      <c r="G49694"/>
      <c r="H49694"/>
      <c r="I49694"/>
      <c r="J49694"/>
      <c r="K49694"/>
      <c r="L49694" s="172"/>
    </row>
    <row r="49695" spans="7:12" x14ac:dyDescent="0.15">
      <c r="G49695"/>
      <c r="H49695"/>
      <c r="I49695"/>
      <c r="J49695"/>
      <c r="K49695"/>
      <c r="L49695" s="172"/>
    </row>
    <row r="49696" spans="7:12" x14ac:dyDescent="0.15">
      <c r="G49696"/>
      <c r="H49696"/>
      <c r="I49696"/>
      <c r="J49696"/>
      <c r="K49696"/>
      <c r="L49696" s="172"/>
    </row>
    <row r="49697" spans="7:12" x14ac:dyDescent="0.15">
      <c r="G49697"/>
      <c r="H49697"/>
      <c r="I49697"/>
      <c r="J49697"/>
      <c r="K49697"/>
      <c r="L49697" s="172"/>
    </row>
    <row r="49698" spans="7:12" x14ac:dyDescent="0.15">
      <c r="G49698"/>
      <c r="H49698"/>
      <c r="I49698"/>
      <c r="J49698"/>
      <c r="K49698"/>
      <c r="L49698" s="172"/>
    </row>
    <row r="49699" spans="7:12" x14ac:dyDescent="0.15">
      <c r="G49699"/>
      <c r="H49699"/>
      <c r="I49699"/>
      <c r="J49699"/>
      <c r="K49699"/>
      <c r="L49699" s="172"/>
    </row>
    <row r="49700" spans="7:12" x14ac:dyDescent="0.15">
      <c r="G49700"/>
      <c r="H49700"/>
      <c r="I49700"/>
      <c r="J49700"/>
      <c r="K49700"/>
      <c r="L49700" s="172"/>
    </row>
    <row r="49701" spans="7:12" x14ac:dyDescent="0.15">
      <c r="G49701"/>
      <c r="H49701"/>
      <c r="I49701"/>
      <c r="J49701"/>
      <c r="K49701"/>
      <c r="L49701" s="172"/>
    </row>
    <row r="49702" spans="7:12" x14ac:dyDescent="0.15">
      <c r="G49702"/>
      <c r="H49702"/>
      <c r="I49702"/>
      <c r="J49702"/>
      <c r="K49702"/>
      <c r="L49702" s="172"/>
    </row>
    <row r="49703" spans="7:12" x14ac:dyDescent="0.15">
      <c r="G49703"/>
      <c r="H49703"/>
      <c r="I49703"/>
      <c r="J49703"/>
      <c r="K49703"/>
      <c r="L49703" s="172"/>
    </row>
    <row r="49704" spans="7:12" x14ac:dyDescent="0.15">
      <c r="G49704"/>
      <c r="H49704"/>
      <c r="I49704"/>
      <c r="J49704"/>
      <c r="K49704"/>
      <c r="L49704" s="172"/>
    </row>
    <row r="49705" spans="7:12" x14ac:dyDescent="0.15">
      <c r="G49705"/>
      <c r="H49705"/>
      <c r="I49705"/>
      <c r="J49705"/>
      <c r="K49705"/>
      <c r="L49705" s="172"/>
    </row>
    <row r="49706" spans="7:12" x14ac:dyDescent="0.15">
      <c r="G49706"/>
      <c r="H49706"/>
      <c r="I49706"/>
      <c r="J49706"/>
      <c r="K49706"/>
      <c r="L49706" s="172"/>
    </row>
    <row r="49707" spans="7:12" x14ac:dyDescent="0.15">
      <c r="G49707"/>
      <c r="H49707"/>
      <c r="I49707"/>
      <c r="J49707"/>
      <c r="K49707"/>
      <c r="L49707" s="172"/>
    </row>
    <row r="49708" spans="7:12" x14ac:dyDescent="0.15">
      <c r="G49708"/>
      <c r="H49708"/>
      <c r="I49708"/>
      <c r="J49708"/>
      <c r="K49708"/>
      <c r="L49708" s="172"/>
    </row>
    <row r="49709" spans="7:12" x14ac:dyDescent="0.15">
      <c r="G49709"/>
      <c r="H49709"/>
      <c r="I49709"/>
      <c r="J49709"/>
      <c r="K49709"/>
      <c r="L49709" s="172"/>
    </row>
    <row r="49710" spans="7:12" x14ac:dyDescent="0.15">
      <c r="G49710"/>
      <c r="H49710"/>
      <c r="I49710"/>
      <c r="J49710"/>
      <c r="K49710"/>
      <c r="L49710" s="172"/>
    </row>
    <row r="49711" spans="7:12" x14ac:dyDescent="0.15">
      <c r="G49711"/>
      <c r="H49711"/>
      <c r="I49711"/>
      <c r="J49711"/>
      <c r="K49711"/>
      <c r="L49711" s="172"/>
    </row>
    <row r="49712" spans="7:12" x14ac:dyDescent="0.15">
      <c r="G49712"/>
      <c r="H49712"/>
      <c r="I49712"/>
      <c r="J49712"/>
      <c r="K49712"/>
      <c r="L49712" s="172"/>
    </row>
    <row r="49713" spans="7:12" x14ac:dyDescent="0.15">
      <c r="G49713"/>
      <c r="H49713"/>
      <c r="I49713"/>
      <c r="J49713"/>
      <c r="K49713"/>
      <c r="L49713" s="172"/>
    </row>
    <row r="49714" spans="7:12" x14ac:dyDescent="0.15">
      <c r="G49714"/>
      <c r="H49714"/>
      <c r="I49714"/>
      <c r="J49714"/>
      <c r="K49714"/>
      <c r="L49714" s="172"/>
    </row>
    <row r="49715" spans="7:12" x14ac:dyDescent="0.15">
      <c r="G49715"/>
      <c r="H49715"/>
      <c r="I49715"/>
      <c r="J49715"/>
      <c r="K49715"/>
      <c r="L49715" s="172"/>
    </row>
    <row r="49716" spans="7:12" x14ac:dyDescent="0.15">
      <c r="G49716"/>
      <c r="H49716"/>
      <c r="I49716"/>
      <c r="J49716"/>
      <c r="K49716"/>
      <c r="L49716" s="172"/>
    </row>
    <row r="49717" spans="7:12" x14ac:dyDescent="0.15">
      <c r="G49717"/>
      <c r="H49717"/>
      <c r="I49717"/>
      <c r="J49717"/>
      <c r="K49717"/>
      <c r="L49717" s="172"/>
    </row>
    <row r="49718" spans="7:12" x14ac:dyDescent="0.15">
      <c r="G49718"/>
      <c r="H49718"/>
      <c r="I49718"/>
      <c r="J49718"/>
      <c r="K49718"/>
      <c r="L49718" s="172"/>
    </row>
    <row r="49719" spans="7:12" x14ac:dyDescent="0.15">
      <c r="G49719"/>
      <c r="H49719"/>
      <c r="I49719"/>
      <c r="J49719"/>
      <c r="K49719"/>
      <c r="L49719" s="172"/>
    </row>
    <row r="49720" spans="7:12" x14ac:dyDescent="0.15">
      <c r="G49720"/>
      <c r="H49720"/>
      <c r="I49720"/>
      <c r="J49720"/>
      <c r="K49720"/>
      <c r="L49720" s="172"/>
    </row>
    <row r="49721" spans="7:12" x14ac:dyDescent="0.15">
      <c r="G49721"/>
      <c r="H49721"/>
      <c r="I49721"/>
      <c r="J49721"/>
      <c r="K49721"/>
      <c r="L49721" s="172"/>
    </row>
    <row r="49722" spans="7:12" x14ac:dyDescent="0.15">
      <c r="G49722"/>
      <c r="H49722"/>
      <c r="I49722"/>
      <c r="J49722"/>
      <c r="K49722"/>
      <c r="L49722" s="172"/>
    </row>
    <row r="49723" spans="7:12" x14ac:dyDescent="0.15">
      <c r="G49723"/>
      <c r="H49723"/>
      <c r="I49723"/>
      <c r="J49723"/>
      <c r="K49723"/>
      <c r="L49723" s="172"/>
    </row>
    <row r="49724" spans="7:12" x14ac:dyDescent="0.15">
      <c r="G49724"/>
      <c r="H49724"/>
      <c r="I49724"/>
      <c r="J49724"/>
      <c r="K49724"/>
      <c r="L49724" s="172"/>
    </row>
    <row r="49725" spans="7:12" x14ac:dyDescent="0.15">
      <c r="G49725"/>
      <c r="H49725"/>
      <c r="I49725"/>
      <c r="J49725"/>
      <c r="K49725"/>
      <c r="L49725" s="172"/>
    </row>
    <row r="49726" spans="7:12" x14ac:dyDescent="0.15">
      <c r="G49726"/>
      <c r="H49726"/>
      <c r="I49726"/>
      <c r="J49726"/>
      <c r="K49726"/>
      <c r="L49726" s="172"/>
    </row>
    <row r="49727" spans="7:12" x14ac:dyDescent="0.15">
      <c r="G49727"/>
      <c r="H49727"/>
      <c r="I49727"/>
      <c r="J49727"/>
      <c r="K49727"/>
      <c r="L49727" s="172"/>
    </row>
    <row r="49728" spans="7:12" x14ac:dyDescent="0.15">
      <c r="G49728"/>
      <c r="H49728"/>
      <c r="I49728"/>
      <c r="J49728"/>
      <c r="K49728"/>
      <c r="L49728" s="172"/>
    </row>
    <row r="49729" spans="7:12" x14ac:dyDescent="0.15">
      <c r="G49729"/>
      <c r="H49729"/>
      <c r="I49729"/>
      <c r="J49729"/>
      <c r="K49729"/>
      <c r="L49729" s="172"/>
    </row>
    <row r="49730" spans="7:12" x14ac:dyDescent="0.15">
      <c r="G49730"/>
      <c r="H49730"/>
      <c r="I49730"/>
      <c r="J49730"/>
      <c r="K49730"/>
      <c r="L49730" s="172"/>
    </row>
    <row r="49731" spans="7:12" x14ac:dyDescent="0.15">
      <c r="G49731"/>
      <c r="H49731"/>
      <c r="I49731"/>
      <c r="J49731"/>
      <c r="K49731"/>
      <c r="L49731" s="172"/>
    </row>
    <row r="49732" spans="7:12" x14ac:dyDescent="0.15">
      <c r="G49732"/>
      <c r="H49732"/>
      <c r="I49732"/>
      <c r="J49732"/>
      <c r="K49732"/>
      <c r="L49732" s="172"/>
    </row>
    <row r="49733" spans="7:12" x14ac:dyDescent="0.15">
      <c r="G49733"/>
      <c r="H49733"/>
      <c r="I49733"/>
      <c r="J49733"/>
      <c r="K49733"/>
      <c r="L49733" s="172"/>
    </row>
    <row r="49734" spans="7:12" x14ac:dyDescent="0.15">
      <c r="G49734"/>
      <c r="H49734"/>
      <c r="I49734"/>
      <c r="J49734"/>
      <c r="K49734"/>
      <c r="L49734" s="172"/>
    </row>
    <row r="49735" spans="7:12" x14ac:dyDescent="0.15">
      <c r="G49735"/>
      <c r="H49735"/>
      <c r="I49735"/>
      <c r="J49735"/>
      <c r="K49735"/>
      <c r="L49735" s="172"/>
    </row>
    <row r="49736" spans="7:12" x14ac:dyDescent="0.15">
      <c r="G49736"/>
      <c r="H49736"/>
      <c r="I49736"/>
      <c r="J49736"/>
      <c r="K49736"/>
      <c r="L49736" s="172"/>
    </row>
    <row r="49737" spans="7:12" x14ac:dyDescent="0.15">
      <c r="G49737"/>
      <c r="H49737"/>
      <c r="I49737"/>
      <c r="J49737"/>
      <c r="K49737"/>
      <c r="L49737" s="172"/>
    </row>
    <row r="49738" spans="7:12" x14ac:dyDescent="0.15">
      <c r="G49738"/>
      <c r="H49738"/>
      <c r="I49738"/>
      <c r="J49738"/>
      <c r="K49738"/>
      <c r="L49738" s="172"/>
    </row>
    <row r="49739" spans="7:12" x14ac:dyDescent="0.15">
      <c r="G49739"/>
      <c r="H49739"/>
      <c r="I49739"/>
      <c r="J49739"/>
      <c r="K49739"/>
      <c r="L49739" s="172"/>
    </row>
    <row r="49740" spans="7:12" x14ac:dyDescent="0.15">
      <c r="G49740"/>
      <c r="H49740"/>
      <c r="I49740"/>
      <c r="J49740"/>
      <c r="K49740"/>
      <c r="L49740" s="172"/>
    </row>
    <row r="49741" spans="7:12" x14ac:dyDescent="0.15">
      <c r="G49741"/>
      <c r="H49741"/>
      <c r="I49741"/>
      <c r="J49741"/>
      <c r="K49741"/>
      <c r="L49741" s="172"/>
    </row>
    <row r="49742" spans="7:12" x14ac:dyDescent="0.15">
      <c r="G49742"/>
      <c r="H49742"/>
      <c r="I49742"/>
      <c r="J49742"/>
      <c r="K49742"/>
      <c r="L49742" s="172"/>
    </row>
    <row r="49743" spans="7:12" x14ac:dyDescent="0.15">
      <c r="G49743"/>
      <c r="H49743"/>
      <c r="I49743"/>
      <c r="J49743"/>
      <c r="K49743"/>
      <c r="L49743" s="172"/>
    </row>
    <row r="49744" spans="7:12" x14ac:dyDescent="0.15">
      <c r="G49744"/>
      <c r="H49744"/>
      <c r="I49744"/>
      <c r="J49744"/>
      <c r="K49744"/>
      <c r="L49744" s="172"/>
    </row>
    <row r="49745" spans="7:12" x14ac:dyDescent="0.15">
      <c r="G49745"/>
      <c r="H49745"/>
      <c r="I49745"/>
      <c r="J49745"/>
      <c r="K49745"/>
      <c r="L49745" s="172"/>
    </row>
    <row r="49746" spans="7:12" x14ac:dyDescent="0.15">
      <c r="G49746"/>
      <c r="H49746"/>
      <c r="I49746"/>
      <c r="J49746"/>
      <c r="K49746"/>
      <c r="L49746" s="172"/>
    </row>
    <row r="49747" spans="7:12" x14ac:dyDescent="0.15">
      <c r="G49747"/>
      <c r="H49747"/>
      <c r="I49747"/>
      <c r="J49747"/>
      <c r="K49747"/>
      <c r="L49747" s="172"/>
    </row>
    <row r="49748" spans="7:12" x14ac:dyDescent="0.15">
      <c r="G49748"/>
      <c r="H49748"/>
      <c r="I49748"/>
      <c r="J49748"/>
      <c r="K49748"/>
      <c r="L49748" s="172"/>
    </row>
    <row r="49749" spans="7:12" x14ac:dyDescent="0.15">
      <c r="G49749"/>
      <c r="H49749"/>
      <c r="I49749"/>
      <c r="J49749"/>
      <c r="K49749"/>
      <c r="L49749" s="172"/>
    </row>
    <row r="49750" spans="7:12" x14ac:dyDescent="0.15">
      <c r="G49750"/>
      <c r="H49750"/>
      <c r="I49750"/>
      <c r="J49750"/>
      <c r="K49750"/>
      <c r="L49750" s="172"/>
    </row>
    <row r="49751" spans="7:12" x14ac:dyDescent="0.15">
      <c r="G49751"/>
      <c r="H49751"/>
      <c r="I49751"/>
      <c r="J49751"/>
      <c r="K49751"/>
      <c r="L49751" s="172"/>
    </row>
    <row r="49752" spans="7:12" x14ac:dyDescent="0.15">
      <c r="G49752"/>
      <c r="H49752"/>
      <c r="I49752"/>
      <c r="J49752"/>
      <c r="K49752"/>
      <c r="L49752" s="172"/>
    </row>
    <row r="49753" spans="7:12" x14ac:dyDescent="0.15">
      <c r="G49753"/>
      <c r="H49753"/>
      <c r="I49753"/>
      <c r="J49753"/>
      <c r="K49753"/>
      <c r="L49753" s="172"/>
    </row>
    <row r="49754" spans="7:12" x14ac:dyDescent="0.15">
      <c r="G49754"/>
      <c r="H49754"/>
      <c r="I49754"/>
      <c r="J49754"/>
      <c r="K49754"/>
      <c r="L49754" s="172"/>
    </row>
    <row r="49755" spans="7:12" x14ac:dyDescent="0.15">
      <c r="G49755"/>
      <c r="H49755"/>
      <c r="I49755"/>
      <c r="J49755"/>
      <c r="K49755"/>
      <c r="L49755" s="172"/>
    </row>
    <row r="49756" spans="7:12" x14ac:dyDescent="0.15">
      <c r="G49756"/>
      <c r="H49756"/>
      <c r="I49756"/>
      <c r="J49756"/>
      <c r="K49756"/>
      <c r="L49756" s="172"/>
    </row>
    <row r="49757" spans="7:12" x14ac:dyDescent="0.15">
      <c r="G49757"/>
      <c r="H49757"/>
      <c r="I49757"/>
      <c r="J49757"/>
      <c r="K49757"/>
      <c r="L49757" s="172"/>
    </row>
    <row r="49758" spans="7:12" x14ac:dyDescent="0.15">
      <c r="G49758"/>
      <c r="H49758"/>
      <c r="I49758"/>
      <c r="J49758"/>
      <c r="K49758"/>
      <c r="L49758" s="172"/>
    </row>
    <row r="49759" spans="7:12" x14ac:dyDescent="0.15">
      <c r="G49759"/>
      <c r="H49759"/>
      <c r="I49759"/>
      <c r="J49759"/>
      <c r="K49759"/>
      <c r="L49759" s="172"/>
    </row>
    <row r="49760" spans="7:12" x14ac:dyDescent="0.15">
      <c r="G49760"/>
      <c r="H49760"/>
      <c r="I49760"/>
      <c r="J49760"/>
      <c r="K49760"/>
      <c r="L49760" s="172"/>
    </row>
    <row r="49761" spans="7:12" x14ac:dyDescent="0.15">
      <c r="G49761"/>
      <c r="H49761"/>
      <c r="I49761"/>
      <c r="J49761"/>
      <c r="K49761"/>
      <c r="L49761" s="172"/>
    </row>
    <row r="49762" spans="7:12" x14ac:dyDescent="0.15">
      <c r="G49762"/>
      <c r="H49762"/>
      <c r="I49762"/>
      <c r="J49762"/>
      <c r="K49762"/>
      <c r="L49762" s="172"/>
    </row>
    <row r="49763" spans="7:12" x14ac:dyDescent="0.15">
      <c r="G49763"/>
      <c r="H49763"/>
      <c r="I49763"/>
      <c r="J49763"/>
      <c r="K49763"/>
      <c r="L49763" s="172"/>
    </row>
    <row r="49764" spans="7:12" x14ac:dyDescent="0.15">
      <c r="G49764"/>
      <c r="H49764"/>
      <c r="I49764"/>
      <c r="J49764"/>
      <c r="K49764"/>
      <c r="L49764" s="172"/>
    </row>
    <row r="49765" spans="7:12" x14ac:dyDescent="0.15">
      <c r="G49765"/>
      <c r="H49765"/>
      <c r="I49765"/>
      <c r="J49765"/>
      <c r="K49765"/>
      <c r="L49765" s="172"/>
    </row>
    <row r="49766" spans="7:12" x14ac:dyDescent="0.15">
      <c r="G49766"/>
      <c r="H49766"/>
      <c r="I49766"/>
      <c r="J49766"/>
      <c r="K49766"/>
      <c r="L49766" s="172"/>
    </row>
    <row r="49767" spans="7:12" x14ac:dyDescent="0.15">
      <c r="G49767"/>
      <c r="H49767"/>
      <c r="I49767"/>
      <c r="J49767"/>
      <c r="K49767"/>
      <c r="L49767" s="172"/>
    </row>
    <row r="49768" spans="7:12" x14ac:dyDescent="0.15">
      <c r="G49768"/>
      <c r="H49768"/>
      <c r="I49768"/>
      <c r="J49768"/>
      <c r="K49768"/>
      <c r="L49768" s="172"/>
    </row>
    <row r="49769" spans="7:12" x14ac:dyDescent="0.15">
      <c r="G49769"/>
      <c r="H49769"/>
      <c r="I49769"/>
      <c r="J49769"/>
      <c r="K49769"/>
      <c r="L49769" s="172"/>
    </row>
    <row r="49770" spans="7:12" x14ac:dyDescent="0.15">
      <c r="G49770"/>
      <c r="H49770"/>
      <c r="I49770"/>
      <c r="J49770"/>
      <c r="K49770"/>
      <c r="L49770" s="172"/>
    </row>
    <row r="49771" spans="7:12" x14ac:dyDescent="0.15">
      <c r="G49771"/>
      <c r="H49771"/>
      <c r="I49771"/>
      <c r="J49771"/>
      <c r="K49771"/>
      <c r="L49771" s="172"/>
    </row>
    <row r="49772" spans="7:12" x14ac:dyDescent="0.15">
      <c r="G49772"/>
      <c r="H49772"/>
      <c r="I49772"/>
      <c r="J49772"/>
      <c r="K49772"/>
      <c r="L49772" s="172"/>
    </row>
    <row r="49773" spans="7:12" x14ac:dyDescent="0.15">
      <c r="G49773"/>
      <c r="H49773"/>
      <c r="I49773"/>
      <c r="J49773"/>
      <c r="K49773"/>
      <c r="L49773" s="172"/>
    </row>
    <row r="49774" spans="7:12" x14ac:dyDescent="0.15">
      <c r="G49774"/>
      <c r="H49774"/>
      <c r="I49774"/>
      <c r="J49774"/>
      <c r="K49774"/>
      <c r="L49774" s="172"/>
    </row>
    <row r="49775" spans="7:12" x14ac:dyDescent="0.15">
      <c r="G49775"/>
      <c r="H49775"/>
      <c r="I49775"/>
      <c r="J49775"/>
      <c r="K49775"/>
      <c r="L49775" s="172"/>
    </row>
    <row r="49776" spans="7:12" x14ac:dyDescent="0.15">
      <c r="G49776"/>
      <c r="H49776"/>
      <c r="I49776"/>
      <c r="J49776"/>
      <c r="K49776"/>
      <c r="L49776" s="172"/>
    </row>
    <row r="49777" spans="7:12" x14ac:dyDescent="0.15">
      <c r="G49777"/>
      <c r="H49777"/>
      <c r="I49777"/>
      <c r="J49777"/>
      <c r="K49777"/>
      <c r="L49777" s="172"/>
    </row>
    <row r="49778" spans="7:12" x14ac:dyDescent="0.15">
      <c r="G49778"/>
      <c r="H49778"/>
      <c r="I49778"/>
      <c r="J49778"/>
      <c r="K49778"/>
      <c r="L49778" s="172"/>
    </row>
    <row r="49779" spans="7:12" x14ac:dyDescent="0.15">
      <c r="G49779"/>
      <c r="H49779"/>
      <c r="I49779"/>
      <c r="J49779"/>
      <c r="K49779"/>
      <c r="L49779" s="172"/>
    </row>
    <row r="49780" spans="7:12" x14ac:dyDescent="0.15">
      <c r="G49780"/>
      <c r="H49780"/>
      <c r="I49780"/>
      <c r="J49780"/>
      <c r="K49780"/>
      <c r="L49780" s="172"/>
    </row>
    <row r="49781" spans="7:12" x14ac:dyDescent="0.15">
      <c r="G49781"/>
      <c r="H49781"/>
      <c r="I49781"/>
      <c r="J49781"/>
      <c r="K49781"/>
      <c r="L49781" s="172"/>
    </row>
    <row r="49782" spans="7:12" x14ac:dyDescent="0.15">
      <c r="G49782"/>
      <c r="H49782"/>
      <c r="I49782"/>
      <c r="J49782"/>
      <c r="K49782"/>
      <c r="L49782" s="172"/>
    </row>
    <row r="49783" spans="7:12" x14ac:dyDescent="0.15">
      <c r="G49783"/>
      <c r="H49783"/>
      <c r="I49783"/>
      <c r="J49783"/>
      <c r="K49783"/>
      <c r="L49783" s="172"/>
    </row>
    <row r="49784" spans="7:12" x14ac:dyDescent="0.15">
      <c r="G49784"/>
      <c r="H49784"/>
      <c r="I49784"/>
      <c r="J49784"/>
      <c r="K49784"/>
      <c r="L49784" s="172"/>
    </row>
    <row r="49785" spans="7:12" x14ac:dyDescent="0.15">
      <c r="G49785"/>
      <c r="H49785"/>
      <c r="I49785"/>
      <c r="J49785"/>
      <c r="K49785"/>
      <c r="L49785" s="172"/>
    </row>
    <row r="49786" spans="7:12" x14ac:dyDescent="0.15">
      <c r="G49786"/>
      <c r="H49786"/>
      <c r="I49786"/>
      <c r="J49786"/>
      <c r="K49786"/>
      <c r="L49786" s="172"/>
    </row>
    <row r="49787" spans="7:12" x14ac:dyDescent="0.15">
      <c r="G49787"/>
      <c r="H49787"/>
      <c r="I49787"/>
      <c r="J49787"/>
      <c r="K49787"/>
      <c r="L49787" s="172"/>
    </row>
    <row r="49788" spans="7:12" x14ac:dyDescent="0.15">
      <c r="G49788"/>
      <c r="H49788"/>
      <c r="I49788"/>
      <c r="J49788"/>
      <c r="K49788"/>
      <c r="L49788" s="172"/>
    </row>
    <row r="49789" spans="7:12" x14ac:dyDescent="0.15">
      <c r="G49789"/>
      <c r="H49789"/>
      <c r="I49789"/>
      <c r="J49789"/>
      <c r="K49789"/>
      <c r="L49789" s="172"/>
    </row>
    <row r="49790" spans="7:12" x14ac:dyDescent="0.15">
      <c r="G49790"/>
      <c r="H49790"/>
      <c r="I49790"/>
      <c r="J49790"/>
      <c r="K49790"/>
      <c r="L49790" s="172"/>
    </row>
    <row r="49791" spans="7:12" x14ac:dyDescent="0.15">
      <c r="G49791"/>
      <c r="H49791"/>
      <c r="I49791"/>
      <c r="J49791"/>
      <c r="K49791"/>
      <c r="L49791" s="172"/>
    </row>
    <row r="49792" spans="7:12" x14ac:dyDescent="0.15">
      <c r="G49792"/>
      <c r="H49792"/>
      <c r="I49792"/>
      <c r="J49792"/>
      <c r="K49792"/>
      <c r="L49792" s="172"/>
    </row>
    <row r="49793" spans="7:12" x14ac:dyDescent="0.15">
      <c r="G49793"/>
      <c r="H49793"/>
      <c r="I49793"/>
      <c r="J49793"/>
      <c r="K49793"/>
      <c r="L49793" s="172"/>
    </row>
    <row r="49794" spans="7:12" x14ac:dyDescent="0.15">
      <c r="G49794"/>
      <c r="H49794"/>
      <c r="I49794"/>
      <c r="J49794"/>
      <c r="K49794"/>
      <c r="L49794" s="172"/>
    </row>
    <row r="49795" spans="7:12" x14ac:dyDescent="0.15">
      <c r="G49795"/>
      <c r="H49795"/>
      <c r="I49795"/>
      <c r="J49795"/>
      <c r="K49795"/>
      <c r="L49795" s="172"/>
    </row>
    <row r="49796" spans="7:12" x14ac:dyDescent="0.15">
      <c r="G49796"/>
      <c r="H49796"/>
      <c r="I49796"/>
      <c r="J49796"/>
      <c r="K49796"/>
      <c r="L49796" s="172"/>
    </row>
    <row r="49797" spans="7:12" x14ac:dyDescent="0.15">
      <c r="G49797"/>
      <c r="H49797"/>
      <c r="I49797"/>
      <c r="J49797"/>
      <c r="K49797"/>
      <c r="L49797" s="172"/>
    </row>
    <row r="49798" spans="7:12" x14ac:dyDescent="0.15">
      <c r="G49798"/>
      <c r="H49798"/>
      <c r="I49798"/>
      <c r="J49798"/>
      <c r="K49798"/>
      <c r="L49798" s="172"/>
    </row>
    <row r="49799" spans="7:12" x14ac:dyDescent="0.15">
      <c r="G49799"/>
      <c r="H49799"/>
      <c r="I49799"/>
      <c r="J49799"/>
      <c r="K49799"/>
      <c r="L49799" s="172"/>
    </row>
    <row r="49800" spans="7:12" x14ac:dyDescent="0.15">
      <c r="G49800"/>
      <c r="H49800"/>
      <c r="I49800"/>
      <c r="J49800"/>
      <c r="K49800"/>
      <c r="L49800" s="172"/>
    </row>
    <row r="49801" spans="7:12" x14ac:dyDescent="0.15">
      <c r="G49801"/>
      <c r="H49801"/>
      <c r="I49801"/>
      <c r="J49801"/>
      <c r="K49801"/>
      <c r="L49801" s="172"/>
    </row>
    <row r="49802" spans="7:12" x14ac:dyDescent="0.15">
      <c r="G49802"/>
      <c r="H49802"/>
      <c r="I49802"/>
      <c r="J49802"/>
      <c r="K49802"/>
      <c r="L49802" s="172"/>
    </row>
    <row r="49803" spans="7:12" x14ac:dyDescent="0.15">
      <c r="G49803"/>
      <c r="H49803"/>
      <c r="I49803"/>
      <c r="J49803"/>
      <c r="K49803"/>
      <c r="L49803" s="172"/>
    </row>
    <row r="49804" spans="7:12" x14ac:dyDescent="0.15">
      <c r="G49804"/>
      <c r="H49804"/>
      <c r="I49804"/>
      <c r="J49804"/>
      <c r="K49804"/>
      <c r="L49804" s="172"/>
    </row>
    <row r="49805" spans="7:12" x14ac:dyDescent="0.15">
      <c r="G49805"/>
      <c r="H49805"/>
      <c r="I49805"/>
      <c r="J49805"/>
      <c r="K49805"/>
      <c r="L49805" s="172"/>
    </row>
    <row r="49806" spans="7:12" x14ac:dyDescent="0.15">
      <c r="G49806"/>
      <c r="H49806"/>
      <c r="I49806"/>
      <c r="J49806"/>
      <c r="K49806"/>
      <c r="L49806" s="172"/>
    </row>
    <row r="49807" spans="7:12" x14ac:dyDescent="0.15">
      <c r="G49807"/>
      <c r="H49807"/>
      <c r="I49807"/>
      <c r="J49807"/>
      <c r="K49807"/>
      <c r="L49807" s="172"/>
    </row>
    <row r="49808" spans="7:12" x14ac:dyDescent="0.15">
      <c r="G49808"/>
      <c r="H49808"/>
      <c r="I49808"/>
      <c r="J49808"/>
      <c r="K49808"/>
      <c r="L49808" s="172"/>
    </row>
    <row r="49809" spans="7:12" x14ac:dyDescent="0.15">
      <c r="G49809"/>
      <c r="H49809"/>
      <c r="I49809"/>
      <c r="J49809"/>
      <c r="K49809"/>
      <c r="L49809" s="172"/>
    </row>
    <row r="49810" spans="7:12" x14ac:dyDescent="0.15">
      <c r="G49810"/>
      <c r="H49810"/>
      <c r="I49810"/>
      <c r="J49810"/>
      <c r="K49810"/>
      <c r="L49810" s="172"/>
    </row>
    <row r="49811" spans="7:12" x14ac:dyDescent="0.15">
      <c r="G49811"/>
      <c r="H49811"/>
      <c r="I49811"/>
      <c r="J49811"/>
      <c r="K49811"/>
      <c r="L49811" s="172"/>
    </row>
    <row r="49812" spans="7:12" x14ac:dyDescent="0.15">
      <c r="G49812"/>
      <c r="H49812"/>
      <c r="I49812"/>
      <c r="J49812"/>
      <c r="K49812"/>
      <c r="L49812" s="172"/>
    </row>
    <row r="49813" spans="7:12" x14ac:dyDescent="0.15">
      <c r="G49813"/>
      <c r="H49813"/>
      <c r="I49813"/>
      <c r="J49813"/>
      <c r="K49813"/>
      <c r="L49813" s="172"/>
    </row>
    <row r="49814" spans="7:12" x14ac:dyDescent="0.15">
      <c r="G49814"/>
      <c r="H49814"/>
      <c r="I49814"/>
      <c r="J49814"/>
      <c r="K49814"/>
      <c r="L49814" s="172"/>
    </row>
    <row r="49815" spans="7:12" x14ac:dyDescent="0.15">
      <c r="G49815"/>
      <c r="H49815"/>
      <c r="I49815"/>
      <c r="J49815"/>
      <c r="K49815"/>
      <c r="L49815" s="172"/>
    </row>
    <row r="49816" spans="7:12" x14ac:dyDescent="0.15">
      <c r="G49816"/>
      <c r="H49816"/>
      <c r="I49816"/>
      <c r="J49816"/>
      <c r="K49816"/>
      <c r="L49816" s="172"/>
    </row>
    <row r="49817" spans="7:12" x14ac:dyDescent="0.15">
      <c r="G49817"/>
      <c r="H49817"/>
      <c r="I49817"/>
      <c r="J49817"/>
      <c r="K49817"/>
      <c r="L49817" s="172"/>
    </row>
    <row r="49818" spans="7:12" x14ac:dyDescent="0.15">
      <c r="G49818"/>
      <c r="H49818"/>
      <c r="I49818"/>
      <c r="J49818"/>
      <c r="K49818"/>
      <c r="L49818" s="172"/>
    </row>
    <row r="49819" spans="7:12" x14ac:dyDescent="0.15">
      <c r="G49819"/>
      <c r="H49819"/>
      <c r="I49819"/>
      <c r="J49819"/>
      <c r="K49819"/>
      <c r="L49819" s="172"/>
    </row>
    <row r="49820" spans="7:12" x14ac:dyDescent="0.15">
      <c r="G49820"/>
      <c r="H49820"/>
      <c r="I49820"/>
      <c r="J49820"/>
      <c r="K49820"/>
      <c r="L49820" s="172"/>
    </row>
    <row r="49821" spans="7:12" x14ac:dyDescent="0.15">
      <c r="G49821"/>
      <c r="H49821"/>
      <c r="I49821"/>
      <c r="J49821"/>
      <c r="K49821"/>
      <c r="L49821" s="172"/>
    </row>
    <row r="49822" spans="7:12" x14ac:dyDescent="0.15">
      <c r="G49822"/>
      <c r="H49822"/>
      <c r="I49822"/>
      <c r="J49822"/>
      <c r="K49822"/>
      <c r="L49822" s="172"/>
    </row>
    <row r="49823" spans="7:12" x14ac:dyDescent="0.15">
      <c r="G49823"/>
      <c r="H49823"/>
      <c r="I49823"/>
      <c r="J49823"/>
      <c r="K49823"/>
      <c r="L49823" s="172"/>
    </row>
    <row r="49824" spans="7:12" x14ac:dyDescent="0.15">
      <c r="G49824"/>
      <c r="H49824"/>
      <c r="I49824"/>
      <c r="J49824"/>
      <c r="K49824"/>
      <c r="L49824" s="172"/>
    </row>
    <row r="49825" spans="7:12" x14ac:dyDescent="0.15">
      <c r="G49825"/>
      <c r="H49825"/>
      <c r="I49825"/>
      <c r="J49825"/>
      <c r="K49825"/>
      <c r="L49825" s="172"/>
    </row>
    <row r="49826" spans="7:12" x14ac:dyDescent="0.15">
      <c r="G49826"/>
      <c r="H49826"/>
      <c r="I49826"/>
      <c r="J49826"/>
      <c r="K49826"/>
      <c r="L49826" s="172"/>
    </row>
    <row r="49827" spans="7:12" x14ac:dyDescent="0.15">
      <c r="G49827"/>
      <c r="H49827"/>
      <c r="I49827"/>
      <c r="J49827"/>
      <c r="K49827"/>
      <c r="L49827" s="172"/>
    </row>
    <row r="49828" spans="7:12" x14ac:dyDescent="0.15">
      <c r="G49828"/>
      <c r="H49828"/>
      <c r="I49828"/>
      <c r="J49828"/>
      <c r="K49828"/>
      <c r="L49828" s="172"/>
    </row>
    <row r="49829" spans="7:12" x14ac:dyDescent="0.15">
      <c r="G49829"/>
      <c r="H49829"/>
      <c r="I49829"/>
      <c r="J49829"/>
      <c r="K49829"/>
      <c r="L49829" s="172"/>
    </row>
    <row r="49830" spans="7:12" x14ac:dyDescent="0.15">
      <c r="G49830"/>
      <c r="H49830"/>
      <c r="I49830"/>
      <c r="J49830"/>
      <c r="K49830"/>
      <c r="L49830" s="172"/>
    </row>
    <row r="49831" spans="7:12" x14ac:dyDescent="0.15">
      <c r="G49831"/>
      <c r="H49831"/>
      <c r="I49831"/>
      <c r="J49831"/>
      <c r="K49831"/>
      <c r="L49831" s="172"/>
    </row>
    <row r="49832" spans="7:12" x14ac:dyDescent="0.15">
      <c r="G49832"/>
      <c r="H49832"/>
      <c r="I49832"/>
      <c r="J49832"/>
      <c r="K49832"/>
      <c r="L49832" s="172"/>
    </row>
    <row r="49833" spans="7:12" x14ac:dyDescent="0.15">
      <c r="G49833"/>
      <c r="H49833"/>
      <c r="I49833"/>
      <c r="J49833"/>
      <c r="K49833"/>
      <c r="L49833" s="172"/>
    </row>
    <row r="49834" spans="7:12" x14ac:dyDescent="0.15">
      <c r="G49834"/>
      <c r="H49834"/>
      <c r="I49834"/>
      <c r="J49834"/>
      <c r="K49834"/>
      <c r="L49834" s="172"/>
    </row>
    <row r="49835" spans="7:12" x14ac:dyDescent="0.15">
      <c r="G49835"/>
      <c r="H49835"/>
      <c r="I49835"/>
      <c r="J49835"/>
      <c r="K49835"/>
      <c r="L49835" s="172"/>
    </row>
    <row r="49836" spans="7:12" x14ac:dyDescent="0.15">
      <c r="G49836"/>
      <c r="H49836"/>
      <c r="I49836"/>
      <c r="J49836"/>
      <c r="K49836"/>
      <c r="L49836" s="172"/>
    </row>
    <row r="49837" spans="7:12" x14ac:dyDescent="0.15">
      <c r="G49837"/>
      <c r="H49837"/>
      <c r="I49837"/>
      <c r="J49837"/>
      <c r="K49837"/>
      <c r="L49837" s="172"/>
    </row>
    <row r="49838" spans="7:12" x14ac:dyDescent="0.15">
      <c r="G49838"/>
      <c r="H49838"/>
      <c r="I49838"/>
      <c r="J49838"/>
      <c r="K49838"/>
      <c r="L49838" s="172"/>
    </row>
    <row r="49839" spans="7:12" x14ac:dyDescent="0.15">
      <c r="G49839"/>
      <c r="H49839"/>
      <c r="I49839"/>
      <c r="J49839"/>
      <c r="K49839"/>
      <c r="L49839" s="172"/>
    </row>
    <row r="49840" spans="7:12" x14ac:dyDescent="0.15">
      <c r="G49840"/>
      <c r="H49840"/>
      <c r="I49840"/>
      <c r="J49840"/>
      <c r="K49840"/>
      <c r="L49840" s="172"/>
    </row>
    <row r="49841" spans="7:12" x14ac:dyDescent="0.15">
      <c r="G49841"/>
      <c r="H49841"/>
      <c r="I49841"/>
      <c r="J49841"/>
      <c r="K49841"/>
      <c r="L49841" s="172"/>
    </row>
    <row r="49842" spans="7:12" x14ac:dyDescent="0.15">
      <c r="G49842"/>
      <c r="H49842"/>
      <c r="I49842"/>
      <c r="J49842"/>
      <c r="K49842"/>
      <c r="L49842" s="172"/>
    </row>
    <row r="49843" spans="7:12" x14ac:dyDescent="0.15">
      <c r="G49843"/>
      <c r="H49843"/>
      <c r="I49843"/>
      <c r="J49843"/>
      <c r="K49843"/>
      <c r="L49843" s="172"/>
    </row>
    <row r="49844" spans="7:12" x14ac:dyDescent="0.15">
      <c r="G49844"/>
      <c r="H49844"/>
      <c r="I49844"/>
      <c r="J49844"/>
      <c r="K49844"/>
      <c r="L49844" s="172"/>
    </row>
    <row r="49845" spans="7:12" x14ac:dyDescent="0.15">
      <c r="G49845"/>
      <c r="H49845"/>
      <c r="I49845"/>
      <c r="J49845"/>
      <c r="K49845"/>
      <c r="L49845" s="172"/>
    </row>
    <row r="49846" spans="7:12" x14ac:dyDescent="0.15">
      <c r="G49846"/>
      <c r="H49846"/>
      <c r="I49846"/>
      <c r="J49846"/>
      <c r="K49846"/>
      <c r="L49846" s="172"/>
    </row>
    <row r="49847" spans="7:12" x14ac:dyDescent="0.15">
      <c r="G49847"/>
      <c r="H49847"/>
      <c r="I49847"/>
      <c r="J49847"/>
      <c r="K49847"/>
      <c r="L49847" s="172"/>
    </row>
    <row r="49848" spans="7:12" x14ac:dyDescent="0.15">
      <c r="G49848"/>
      <c r="H49848"/>
      <c r="I49848"/>
      <c r="J49848"/>
      <c r="K49848"/>
      <c r="L49848" s="172"/>
    </row>
    <row r="49849" spans="7:12" x14ac:dyDescent="0.15">
      <c r="G49849"/>
      <c r="H49849"/>
      <c r="I49849"/>
      <c r="J49849"/>
      <c r="K49849"/>
      <c r="L49849" s="172"/>
    </row>
    <row r="49850" spans="7:12" x14ac:dyDescent="0.15">
      <c r="G49850"/>
      <c r="H49850"/>
      <c r="I49850"/>
      <c r="J49850"/>
      <c r="K49850"/>
      <c r="L49850" s="172"/>
    </row>
    <row r="49851" spans="7:12" x14ac:dyDescent="0.15">
      <c r="G49851"/>
      <c r="H49851"/>
      <c r="I49851"/>
      <c r="J49851"/>
      <c r="K49851"/>
      <c r="L49851" s="172"/>
    </row>
    <row r="49852" spans="7:12" x14ac:dyDescent="0.15">
      <c r="G49852"/>
      <c r="H49852"/>
      <c r="I49852"/>
      <c r="J49852"/>
      <c r="K49852"/>
      <c r="L49852" s="172"/>
    </row>
    <row r="49853" spans="7:12" x14ac:dyDescent="0.15">
      <c r="G49853"/>
      <c r="H49853"/>
      <c r="I49853"/>
      <c r="J49853"/>
      <c r="K49853"/>
      <c r="L49853" s="172"/>
    </row>
    <row r="49854" spans="7:12" x14ac:dyDescent="0.15">
      <c r="G49854"/>
      <c r="H49854"/>
      <c r="I49854"/>
      <c r="J49854"/>
      <c r="K49854"/>
      <c r="L49854" s="172"/>
    </row>
    <row r="49855" spans="7:12" x14ac:dyDescent="0.15">
      <c r="G49855"/>
      <c r="H49855"/>
      <c r="I49855"/>
      <c r="J49855"/>
      <c r="K49855"/>
      <c r="L49855" s="172"/>
    </row>
    <row r="49856" spans="7:12" x14ac:dyDescent="0.15">
      <c r="G49856"/>
      <c r="H49856"/>
      <c r="I49856"/>
      <c r="J49856"/>
      <c r="K49856"/>
      <c r="L49856" s="172"/>
    </row>
    <row r="49857" spans="7:12" x14ac:dyDescent="0.15">
      <c r="G49857"/>
      <c r="H49857"/>
      <c r="I49857"/>
      <c r="J49857"/>
      <c r="K49857"/>
      <c r="L49857" s="172"/>
    </row>
    <row r="49858" spans="7:12" x14ac:dyDescent="0.15">
      <c r="G49858"/>
      <c r="H49858"/>
      <c r="I49858"/>
      <c r="J49858"/>
      <c r="K49858"/>
      <c r="L49858" s="172"/>
    </row>
    <row r="49859" spans="7:12" x14ac:dyDescent="0.15">
      <c r="G49859"/>
      <c r="H49859"/>
      <c r="I49859"/>
      <c r="J49859"/>
      <c r="K49859"/>
      <c r="L49859" s="172"/>
    </row>
    <row r="49860" spans="7:12" x14ac:dyDescent="0.15">
      <c r="G49860"/>
      <c r="H49860"/>
      <c r="I49860"/>
      <c r="J49860"/>
      <c r="K49860"/>
      <c r="L49860" s="172"/>
    </row>
    <row r="49861" spans="7:12" x14ac:dyDescent="0.15">
      <c r="G49861"/>
      <c r="H49861"/>
      <c r="I49861"/>
      <c r="J49861"/>
      <c r="K49861"/>
      <c r="L49861" s="172"/>
    </row>
    <row r="49862" spans="7:12" x14ac:dyDescent="0.15">
      <c r="G49862"/>
      <c r="H49862"/>
      <c r="I49862"/>
      <c r="J49862"/>
      <c r="K49862"/>
      <c r="L49862" s="172"/>
    </row>
    <row r="49863" spans="7:12" x14ac:dyDescent="0.15">
      <c r="G49863"/>
      <c r="H49863"/>
      <c r="I49863"/>
      <c r="J49863"/>
      <c r="K49863"/>
      <c r="L49863" s="172"/>
    </row>
    <row r="49864" spans="7:12" x14ac:dyDescent="0.15">
      <c r="G49864"/>
      <c r="H49864"/>
      <c r="I49864"/>
      <c r="J49864"/>
      <c r="K49864"/>
      <c r="L49864" s="172"/>
    </row>
    <row r="49865" spans="7:12" x14ac:dyDescent="0.15">
      <c r="G49865"/>
      <c r="H49865"/>
      <c r="I49865"/>
      <c r="J49865"/>
      <c r="K49865"/>
      <c r="L49865" s="172"/>
    </row>
    <row r="49866" spans="7:12" x14ac:dyDescent="0.15">
      <c r="G49866"/>
      <c r="H49866"/>
      <c r="I49866"/>
      <c r="J49866"/>
      <c r="K49866"/>
      <c r="L49866" s="172"/>
    </row>
    <row r="49867" spans="7:12" x14ac:dyDescent="0.15">
      <c r="G49867"/>
      <c r="H49867"/>
      <c r="I49867"/>
      <c r="J49867"/>
      <c r="K49867"/>
      <c r="L49867" s="172"/>
    </row>
    <row r="49868" spans="7:12" x14ac:dyDescent="0.15">
      <c r="G49868"/>
      <c r="H49868"/>
      <c r="I49868"/>
      <c r="J49868"/>
      <c r="K49868"/>
      <c r="L49868" s="172"/>
    </row>
    <row r="49869" spans="7:12" x14ac:dyDescent="0.15">
      <c r="G49869"/>
      <c r="H49869"/>
      <c r="I49869"/>
      <c r="J49869"/>
      <c r="K49869"/>
      <c r="L49869" s="172"/>
    </row>
    <row r="49870" spans="7:12" x14ac:dyDescent="0.15">
      <c r="G49870"/>
      <c r="H49870"/>
      <c r="I49870"/>
      <c r="J49870"/>
      <c r="K49870"/>
      <c r="L49870" s="172"/>
    </row>
    <row r="49871" spans="7:12" x14ac:dyDescent="0.15">
      <c r="G49871"/>
      <c r="H49871"/>
      <c r="I49871"/>
      <c r="J49871"/>
      <c r="K49871"/>
      <c r="L49871" s="172"/>
    </row>
    <row r="49872" spans="7:12" x14ac:dyDescent="0.15">
      <c r="G49872"/>
      <c r="H49872"/>
      <c r="I49872"/>
      <c r="J49872"/>
      <c r="K49872"/>
      <c r="L49872" s="172"/>
    </row>
    <row r="49873" spans="7:12" x14ac:dyDescent="0.15">
      <c r="G49873"/>
      <c r="H49873"/>
      <c r="I49873"/>
      <c r="J49873"/>
      <c r="K49873"/>
      <c r="L49873" s="172"/>
    </row>
    <row r="49874" spans="7:12" x14ac:dyDescent="0.15">
      <c r="G49874"/>
      <c r="H49874"/>
      <c r="I49874"/>
      <c r="J49874"/>
      <c r="K49874"/>
      <c r="L49874" s="172"/>
    </row>
    <row r="49875" spans="7:12" x14ac:dyDescent="0.15">
      <c r="G49875"/>
      <c r="H49875"/>
      <c r="I49875"/>
      <c r="J49875"/>
      <c r="K49875"/>
      <c r="L49875" s="172"/>
    </row>
    <row r="49876" spans="7:12" x14ac:dyDescent="0.15">
      <c r="G49876"/>
      <c r="H49876"/>
      <c r="I49876"/>
      <c r="J49876"/>
      <c r="K49876"/>
      <c r="L49876" s="172"/>
    </row>
    <row r="49877" spans="7:12" x14ac:dyDescent="0.15">
      <c r="G49877"/>
      <c r="H49877"/>
      <c r="I49877"/>
      <c r="J49877"/>
      <c r="K49877"/>
      <c r="L49877" s="172"/>
    </row>
    <row r="49878" spans="7:12" x14ac:dyDescent="0.15">
      <c r="G49878"/>
      <c r="H49878"/>
      <c r="I49878"/>
      <c r="J49878"/>
      <c r="K49878"/>
      <c r="L49878" s="172"/>
    </row>
    <row r="49879" spans="7:12" x14ac:dyDescent="0.15">
      <c r="G49879"/>
      <c r="H49879"/>
      <c r="I49879"/>
      <c r="J49879"/>
      <c r="K49879"/>
      <c r="L49879" s="172"/>
    </row>
    <row r="49880" spans="7:12" x14ac:dyDescent="0.15">
      <c r="G49880"/>
      <c r="H49880"/>
      <c r="I49880"/>
      <c r="J49880"/>
      <c r="K49880"/>
      <c r="L49880" s="172"/>
    </row>
    <row r="49881" spans="7:12" x14ac:dyDescent="0.15">
      <c r="G49881"/>
      <c r="H49881"/>
      <c r="I49881"/>
      <c r="J49881"/>
      <c r="K49881"/>
      <c r="L49881" s="172"/>
    </row>
    <row r="49882" spans="7:12" x14ac:dyDescent="0.15">
      <c r="G49882"/>
      <c r="H49882"/>
      <c r="I49882"/>
      <c r="J49882"/>
      <c r="K49882"/>
      <c r="L49882" s="172"/>
    </row>
    <row r="49883" spans="7:12" x14ac:dyDescent="0.15">
      <c r="G49883"/>
      <c r="H49883"/>
      <c r="I49883"/>
      <c r="J49883"/>
      <c r="K49883"/>
      <c r="L49883" s="172"/>
    </row>
    <row r="49884" spans="7:12" x14ac:dyDescent="0.15">
      <c r="G49884"/>
      <c r="H49884"/>
      <c r="I49884"/>
      <c r="J49884"/>
      <c r="K49884"/>
      <c r="L49884" s="172"/>
    </row>
    <row r="49885" spans="7:12" x14ac:dyDescent="0.15">
      <c r="G49885"/>
      <c r="H49885"/>
      <c r="I49885"/>
      <c r="J49885"/>
      <c r="K49885"/>
      <c r="L49885" s="172"/>
    </row>
    <row r="49886" spans="7:12" x14ac:dyDescent="0.15">
      <c r="G49886"/>
      <c r="H49886"/>
      <c r="I49886"/>
      <c r="J49886"/>
      <c r="K49886"/>
      <c r="L49886" s="172"/>
    </row>
    <row r="49887" spans="7:12" x14ac:dyDescent="0.15">
      <c r="G49887"/>
      <c r="H49887"/>
      <c r="I49887"/>
      <c r="J49887"/>
      <c r="K49887"/>
      <c r="L49887" s="172"/>
    </row>
    <row r="49888" spans="7:12" x14ac:dyDescent="0.15">
      <c r="G49888"/>
      <c r="H49888"/>
      <c r="I49888"/>
      <c r="J49888"/>
      <c r="K49888"/>
      <c r="L49888" s="172"/>
    </row>
    <row r="49889" spans="7:12" x14ac:dyDescent="0.15">
      <c r="G49889"/>
      <c r="H49889"/>
      <c r="I49889"/>
      <c r="J49889"/>
      <c r="K49889"/>
      <c r="L49889" s="172"/>
    </row>
    <row r="49890" spans="7:12" x14ac:dyDescent="0.15">
      <c r="G49890"/>
      <c r="H49890"/>
      <c r="I49890"/>
      <c r="J49890"/>
      <c r="K49890"/>
      <c r="L49890" s="172"/>
    </row>
    <row r="49891" spans="7:12" x14ac:dyDescent="0.15">
      <c r="G49891"/>
      <c r="H49891"/>
      <c r="I49891"/>
      <c r="J49891"/>
      <c r="K49891"/>
      <c r="L49891" s="172"/>
    </row>
    <row r="49892" spans="7:12" x14ac:dyDescent="0.15">
      <c r="G49892"/>
      <c r="H49892"/>
      <c r="I49892"/>
      <c r="J49892"/>
      <c r="K49892"/>
      <c r="L49892" s="172"/>
    </row>
    <row r="49893" spans="7:12" x14ac:dyDescent="0.15">
      <c r="G49893"/>
      <c r="H49893"/>
      <c r="I49893"/>
      <c r="J49893"/>
      <c r="K49893"/>
      <c r="L49893" s="172"/>
    </row>
    <row r="49894" spans="7:12" x14ac:dyDescent="0.15">
      <c r="G49894"/>
      <c r="H49894"/>
      <c r="I49894"/>
      <c r="J49894"/>
      <c r="K49894"/>
      <c r="L49894" s="172"/>
    </row>
    <row r="49895" spans="7:12" x14ac:dyDescent="0.15">
      <c r="G49895"/>
      <c r="H49895"/>
      <c r="I49895"/>
      <c r="J49895"/>
      <c r="K49895"/>
      <c r="L49895" s="172"/>
    </row>
    <row r="49896" spans="7:12" x14ac:dyDescent="0.15">
      <c r="G49896"/>
      <c r="H49896"/>
      <c r="I49896"/>
      <c r="J49896"/>
      <c r="K49896"/>
      <c r="L49896" s="172"/>
    </row>
    <row r="49897" spans="7:12" x14ac:dyDescent="0.15">
      <c r="G49897"/>
      <c r="H49897"/>
      <c r="I49897"/>
      <c r="J49897"/>
      <c r="K49897"/>
      <c r="L49897" s="172"/>
    </row>
    <row r="49898" spans="7:12" x14ac:dyDescent="0.15">
      <c r="G49898"/>
      <c r="H49898"/>
      <c r="I49898"/>
      <c r="J49898"/>
      <c r="K49898"/>
      <c r="L49898" s="172"/>
    </row>
    <row r="49899" spans="7:12" x14ac:dyDescent="0.15">
      <c r="G49899"/>
      <c r="H49899"/>
      <c r="I49899"/>
      <c r="J49899"/>
      <c r="K49899"/>
      <c r="L49899" s="172"/>
    </row>
    <row r="49900" spans="7:12" x14ac:dyDescent="0.15">
      <c r="G49900"/>
      <c r="H49900"/>
      <c r="I49900"/>
      <c r="J49900"/>
      <c r="K49900"/>
      <c r="L49900" s="172"/>
    </row>
    <row r="49901" spans="7:12" x14ac:dyDescent="0.15">
      <c r="G49901"/>
      <c r="H49901"/>
      <c r="I49901"/>
      <c r="J49901"/>
      <c r="K49901"/>
      <c r="L49901" s="172"/>
    </row>
    <row r="49902" spans="7:12" x14ac:dyDescent="0.15">
      <c r="G49902"/>
      <c r="H49902"/>
      <c r="I49902"/>
      <c r="J49902"/>
      <c r="K49902"/>
      <c r="L49902" s="172"/>
    </row>
    <row r="49903" spans="7:12" x14ac:dyDescent="0.15">
      <c r="G49903"/>
      <c r="H49903"/>
      <c r="I49903"/>
      <c r="J49903"/>
      <c r="K49903"/>
      <c r="L49903" s="172"/>
    </row>
    <row r="49904" spans="7:12" x14ac:dyDescent="0.15">
      <c r="G49904"/>
      <c r="H49904"/>
      <c r="I49904"/>
      <c r="J49904"/>
      <c r="K49904"/>
      <c r="L49904" s="172"/>
    </row>
    <row r="49905" spans="7:12" x14ac:dyDescent="0.15">
      <c r="G49905"/>
      <c r="H49905"/>
      <c r="I49905"/>
      <c r="J49905"/>
      <c r="K49905"/>
      <c r="L49905" s="172"/>
    </row>
    <row r="49906" spans="7:12" x14ac:dyDescent="0.15">
      <c r="G49906"/>
      <c r="H49906"/>
      <c r="I49906"/>
      <c r="J49906"/>
      <c r="K49906"/>
      <c r="L49906" s="172"/>
    </row>
    <row r="49907" spans="7:12" x14ac:dyDescent="0.15">
      <c r="G49907"/>
      <c r="H49907"/>
      <c r="I49907"/>
      <c r="J49907"/>
      <c r="K49907"/>
      <c r="L49907" s="172"/>
    </row>
    <row r="49908" spans="7:12" x14ac:dyDescent="0.15">
      <c r="G49908"/>
      <c r="H49908"/>
      <c r="I49908"/>
      <c r="J49908"/>
      <c r="K49908"/>
      <c r="L49908" s="172"/>
    </row>
    <row r="49909" spans="7:12" x14ac:dyDescent="0.15">
      <c r="G49909"/>
      <c r="H49909"/>
      <c r="I49909"/>
      <c r="J49909"/>
      <c r="K49909"/>
      <c r="L49909" s="172"/>
    </row>
    <row r="49910" spans="7:12" x14ac:dyDescent="0.15">
      <c r="G49910"/>
      <c r="H49910"/>
      <c r="I49910"/>
      <c r="J49910"/>
      <c r="K49910"/>
      <c r="L49910" s="172"/>
    </row>
    <row r="49911" spans="7:12" x14ac:dyDescent="0.15">
      <c r="G49911"/>
      <c r="H49911"/>
      <c r="I49911"/>
      <c r="J49911"/>
      <c r="K49911"/>
      <c r="L49911" s="172"/>
    </row>
    <row r="49912" spans="7:12" x14ac:dyDescent="0.15">
      <c r="G49912"/>
      <c r="H49912"/>
      <c r="I49912"/>
      <c r="J49912"/>
      <c r="K49912"/>
      <c r="L49912" s="172"/>
    </row>
    <row r="49913" spans="7:12" x14ac:dyDescent="0.15">
      <c r="G49913"/>
      <c r="H49913"/>
      <c r="I49913"/>
      <c r="J49913"/>
      <c r="K49913"/>
      <c r="L49913" s="172"/>
    </row>
    <row r="49914" spans="7:12" x14ac:dyDescent="0.15">
      <c r="G49914"/>
      <c r="H49914"/>
      <c r="I49914"/>
      <c r="J49914"/>
      <c r="K49914"/>
      <c r="L49914" s="172"/>
    </row>
    <row r="49915" spans="7:12" x14ac:dyDescent="0.15">
      <c r="G49915"/>
      <c r="H49915"/>
      <c r="I49915"/>
      <c r="J49915"/>
      <c r="K49915"/>
      <c r="L49915" s="172"/>
    </row>
    <row r="49916" spans="7:12" x14ac:dyDescent="0.15">
      <c r="G49916"/>
      <c r="H49916"/>
      <c r="I49916"/>
      <c r="J49916"/>
      <c r="K49916"/>
      <c r="L49916" s="172"/>
    </row>
    <row r="49917" spans="7:12" x14ac:dyDescent="0.15">
      <c r="G49917"/>
      <c r="H49917"/>
      <c r="I49917"/>
      <c r="J49917"/>
      <c r="K49917"/>
      <c r="L49917" s="172"/>
    </row>
    <row r="49918" spans="7:12" x14ac:dyDescent="0.15">
      <c r="G49918"/>
      <c r="H49918"/>
      <c r="I49918"/>
      <c r="J49918"/>
      <c r="K49918"/>
      <c r="L49918" s="172"/>
    </row>
    <row r="49919" spans="7:12" x14ac:dyDescent="0.15">
      <c r="G49919"/>
      <c r="H49919"/>
      <c r="I49919"/>
      <c r="J49919"/>
      <c r="K49919"/>
      <c r="L49919" s="172"/>
    </row>
    <row r="49920" spans="7:12" x14ac:dyDescent="0.15">
      <c r="G49920"/>
      <c r="H49920"/>
      <c r="I49920"/>
      <c r="J49920"/>
      <c r="K49920"/>
      <c r="L49920" s="172"/>
    </row>
    <row r="49921" spans="7:12" x14ac:dyDescent="0.15">
      <c r="G49921"/>
      <c r="H49921"/>
      <c r="I49921"/>
      <c r="J49921"/>
      <c r="K49921"/>
      <c r="L49921" s="172"/>
    </row>
    <row r="49922" spans="7:12" x14ac:dyDescent="0.15">
      <c r="G49922"/>
      <c r="H49922"/>
      <c r="I49922"/>
      <c r="J49922"/>
      <c r="K49922"/>
      <c r="L49922" s="172"/>
    </row>
    <row r="49923" spans="7:12" x14ac:dyDescent="0.15">
      <c r="G49923"/>
      <c r="H49923"/>
      <c r="I49923"/>
      <c r="J49923"/>
      <c r="K49923"/>
      <c r="L49923" s="172"/>
    </row>
    <row r="49924" spans="7:12" x14ac:dyDescent="0.15">
      <c r="G49924"/>
      <c r="H49924"/>
      <c r="I49924"/>
      <c r="J49924"/>
      <c r="K49924"/>
      <c r="L49924" s="172"/>
    </row>
    <row r="49925" spans="7:12" x14ac:dyDescent="0.15">
      <c r="G49925"/>
      <c r="H49925"/>
      <c r="I49925"/>
      <c r="J49925"/>
      <c r="K49925"/>
      <c r="L49925" s="172"/>
    </row>
    <row r="49926" spans="7:12" x14ac:dyDescent="0.15">
      <c r="G49926"/>
      <c r="H49926"/>
      <c r="I49926"/>
      <c r="J49926"/>
      <c r="K49926"/>
      <c r="L49926" s="172"/>
    </row>
    <row r="49927" spans="7:12" x14ac:dyDescent="0.15">
      <c r="G49927"/>
      <c r="H49927"/>
      <c r="I49927"/>
      <c r="J49927"/>
      <c r="K49927"/>
      <c r="L49927" s="172"/>
    </row>
    <row r="49928" spans="7:12" x14ac:dyDescent="0.15">
      <c r="G49928"/>
      <c r="H49928"/>
      <c r="I49928"/>
      <c r="J49928"/>
      <c r="K49928"/>
      <c r="L49928" s="172"/>
    </row>
    <row r="49929" spans="7:12" x14ac:dyDescent="0.15">
      <c r="G49929"/>
      <c r="H49929"/>
      <c r="I49929"/>
      <c r="J49929"/>
      <c r="K49929"/>
      <c r="L49929" s="172"/>
    </row>
    <row r="49930" spans="7:12" x14ac:dyDescent="0.15">
      <c r="G49930"/>
      <c r="H49930"/>
      <c r="I49930"/>
      <c r="J49930"/>
      <c r="K49930"/>
      <c r="L49930" s="172"/>
    </row>
    <row r="49931" spans="7:12" x14ac:dyDescent="0.15">
      <c r="G49931"/>
      <c r="H49931"/>
      <c r="I49931"/>
      <c r="J49931"/>
      <c r="K49931"/>
      <c r="L49931" s="172"/>
    </row>
    <row r="49932" spans="7:12" x14ac:dyDescent="0.15">
      <c r="G49932"/>
      <c r="H49932"/>
      <c r="I49932"/>
      <c r="J49932"/>
      <c r="K49932"/>
      <c r="L49932" s="172"/>
    </row>
    <row r="49933" spans="7:12" x14ac:dyDescent="0.15">
      <c r="G49933"/>
      <c r="H49933"/>
      <c r="I49933"/>
      <c r="J49933"/>
      <c r="K49933"/>
      <c r="L49933" s="172"/>
    </row>
    <row r="49934" spans="7:12" x14ac:dyDescent="0.15">
      <c r="G49934"/>
      <c r="H49934"/>
      <c r="I49934"/>
      <c r="J49934"/>
      <c r="K49934"/>
      <c r="L49934" s="172"/>
    </row>
    <row r="49935" spans="7:12" x14ac:dyDescent="0.15">
      <c r="G49935"/>
      <c r="H49935"/>
      <c r="I49935"/>
      <c r="J49935"/>
      <c r="K49935"/>
      <c r="L49935" s="172"/>
    </row>
    <row r="49936" spans="7:12" x14ac:dyDescent="0.15">
      <c r="G49936"/>
      <c r="H49936"/>
      <c r="I49936"/>
      <c r="J49936"/>
      <c r="K49936"/>
      <c r="L49936" s="172"/>
    </row>
    <row r="49937" spans="7:12" x14ac:dyDescent="0.15">
      <c r="G49937"/>
      <c r="H49937"/>
      <c r="I49937"/>
      <c r="J49937"/>
      <c r="K49937"/>
      <c r="L49937" s="172"/>
    </row>
    <row r="49938" spans="7:12" x14ac:dyDescent="0.15">
      <c r="G49938"/>
      <c r="H49938"/>
      <c r="I49938"/>
      <c r="J49938"/>
      <c r="K49938"/>
      <c r="L49938" s="172"/>
    </row>
    <row r="49939" spans="7:12" x14ac:dyDescent="0.15">
      <c r="G49939"/>
      <c r="H49939"/>
      <c r="I49939"/>
      <c r="J49939"/>
      <c r="K49939"/>
      <c r="L49939" s="172"/>
    </row>
    <row r="49940" spans="7:12" x14ac:dyDescent="0.15">
      <c r="G49940"/>
      <c r="H49940"/>
      <c r="I49940"/>
      <c r="J49940"/>
      <c r="K49940"/>
      <c r="L49940" s="172"/>
    </row>
    <row r="49941" spans="7:12" x14ac:dyDescent="0.15">
      <c r="G49941"/>
      <c r="H49941"/>
      <c r="I49941"/>
      <c r="J49941"/>
      <c r="K49941"/>
      <c r="L49941" s="172"/>
    </row>
    <row r="49942" spans="7:12" x14ac:dyDescent="0.15">
      <c r="G49942"/>
      <c r="H49942"/>
      <c r="I49942"/>
      <c r="J49942"/>
      <c r="K49942"/>
      <c r="L49942" s="172"/>
    </row>
    <row r="49943" spans="7:12" x14ac:dyDescent="0.15">
      <c r="G49943"/>
      <c r="H49943"/>
      <c r="I49943"/>
      <c r="J49943"/>
      <c r="K49943"/>
      <c r="L49943" s="172"/>
    </row>
    <row r="49944" spans="7:12" x14ac:dyDescent="0.15">
      <c r="G49944"/>
      <c r="H49944"/>
      <c r="I49944"/>
      <c r="J49944"/>
      <c r="K49944"/>
      <c r="L49944" s="172"/>
    </row>
    <row r="49945" spans="7:12" x14ac:dyDescent="0.15">
      <c r="G49945"/>
      <c r="H49945"/>
      <c r="I49945"/>
      <c r="J49945"/>
      <c r="K49945"/>
      <c r="L49945" s="172"/>
    </row>
    <row r="49946" spans="7:12" x14ac:dyDescent="0.15">
      <c r="G49946"/>
      <c r="H49946"/>
      <c r="I49946"/>
      <c r="J49946"/>
      <c r="K49946"/>
      <c r="L49946" s="172"/>
    </row>
    <row r="49947" spans="7:12" x14ac:dyDescent="0.15">
      <c r="G49947"/>
      <c r="H49947"/>
      <c r="I49947"/>
      <c r="J49947"/>
      <c r="K49947"/>
      <c r="L49947" s="172"/>
    </row>
    <row r="49948" spans="7:12" x14ac:dyDescent="0.15">
      <c r="G49948"/>
      <c r="H49948"/>
      <c r="I49948"/>
      <c r="J49948"/>
      <c r="K49948"/>
      <c r="L49948" s="172"/>
    </row>
    <row r="49949" spans="7:12" x14ac:dyDescent="0.15">
      <c r="G49949"/>
      <c r="H49949"/>
      <c r="I49949"/>
      <c r="J49949"/>
      <c r="K49949"/>
      <c r="L49949" s="172"/>
    </row>
    <row r="49950" spans="7:12" x14ac:dyDescent="0.15">
      <c r="G49950"/>
      <c r="H49950"/>
      <c r="I49950"/>
      <c r="J49950"/>
      <c r="K49950"/>
      <c r="L49950" s="172"/>
    </row>
    <row r="49951" spans="7:12" x14ac:dyDescent="0.15">
      <c r="G49951"/>
      <c r="H49951"/>
      <c r="I49951"/>
      <c r="J49951"/>
      <c r="K49951"/>
      <c r="L49951" s="172"/>
    </row>
    <row r="49952" spans="7:12" x14ac:dyDescent="0.15">
      <c r="G49952"/>
      <c r="H49952"/>
      <c r="I49952"/>
      <c r="J49952"/>
      <c r="K49952"/>
      <c r="L49952" s="172"/>
    </row>
    <row r="49953" spans="7:12" x14ac:dyDescent="0.15">
      <c r="G49953"/>
      <c r="H49953"/>
      <c r="I49953"/>
      <c r="J49953"/>
      <c r="K49953"/>
      <c r="L49953" s="172"/>
    </row>
    <row r="49954" spans="7:12" x14ac:dyDescent="0.15">
      <c r="G49954"/>
      <c r="H49954"/>
      <c r="I49954"/>
      <c r="J49954"/>
      <c r="K49954"/>
      <c r="L49954" s="172"/>
    </row>
    <row r="49955" spans="7:12" x14ac:dyDescent="0.15">
      <c r="G49955"/>
      <c r="H49955"/>
      <c r="I49955"/>
      <c r="J49955"/>
      <c r="K49955"/>
      <c r="L49955" s="172"/>
    </row>
    <row r="49956" spans="7:12" x14ac:dyDescent="0.15">
      <c r="G49956"/>
      <c r="H49956"/>
      <c r="I49956"/>
      <c r="J49956"/>
      <c r="K49956"/>
      <c r="L49956" s="172"/>
    </row>
    <row r="49957" spans="7:12" x14ac:dyDescent="0.15">
      <c r="G49957"/>
      <c r="H49957"/>
      <c r="I49957"/>
      <c r="J49957"/>
      <c r="K49957"/>
      <c r="L49957" s="172"/>
    </row>
    <row r="49958" spans="7:12" x14ac:dyDescent="0.15">
      <c r="G49958"/>
      <c r="H49958"/>
      <c r="I49958"/>
      <c r="J49958"/>
      <c r="K49958"/>
      <c r="L49958" s="172"/>
    </row>
    <row r="49959" spans="7:12" x14ac:dyDescent="0.15">
      <c r="G49959"/>
      <c r="H49959"/>
      <c r="I49959"/>
      <c r="J49959"/>
      <c r="K49959"/>
      <c r="L49959" s="172"/>
    </row>
    <row r="49960" spans="7:12" x14ac:dyDescent="0.15">
      <c r="G49960"/>
      <c r="H49960"/>
      <c r="I49960"/>
      <c r="J49960"/>
      <c r="K49960"/>
      <c r="L49960" s="172"/>
    </row>
    <row r="49961" spans="7:12" x14ac:dyDescent="0.15">
      <c r="G49961"/>
      <c r="H49961"/>
      <c r="I49961"/>
      <c r="J49961"/>
      <c r="K49961"/>
      <c r="L49961" s="172"/>
    </row>
    <row r="49962" spans="7:12" x14ac:dyDescent="0.15">
      <c r="G49962"/>
      <c r="H49962"/>
      <c r="I49962"/>
      <c r="J49962"/>
      <c r="K49962"/>
      <c r="L49962" s="172"/>
    </row>
    <row r="49963" spans="7:12" x14ac:dyDescent="0.15">
      <c r="G49963"/>
      <c r="H49963"/>
      <c r="I49963"/>
      <c r="J49963"/>
      <c r="K49963"/>
      <c r="L49963" s="172"/>
    </row>
    <row r="49964" spans="7:12" x14ac:dyDescent="0.15">
      <c r="G49964"/>
      <c r="H49964"/>
      <c r="I49964"/>
      <c r="J49964"/>
      <c r="K49964"/>
      <c r="L49964" s="172"/>
    </row>
    <row r="49965" spans="7:12" x14ac:dyDescent="0.15">
      <c r="G49965"/>
      <c r="H49965"/>
      <c r="I49965"/>
      <c r="J49965"/>
      <c r="K49965"/>
      <c r="L49965" s="172"/>
    </row>
    <row r="49966" spans="7:12" x14ac:dyDescent="0.15">
      <c r="G49966"/>
      <c r="H49966"/>
      <c r="I49966"/>
      <c r="J49966"/>
      <c r="K49966"/>
      <c r="L49966" s="172"/>
    </row>
    <row r="49967" spans="7:12" x14ac:dyDescent="0.15">
      <c r="G49967"/>
      <c r="H49967"/>
      <c r="I49967"/>
      <c r="J49967"/>
      <c r="K49967"/>
      <c r="L49967" s="172"/>
    </row>
    <row r="49968" spans="7:12" x14ac:dyDescent="0.15">
      <c r="G49968"/>
      <c r="H49968"/>
      <c r="I49968"/>
      <c r="J49968"/>
      <c r="K49968"/>
      <c r="L49968" s="172"/>
    </row>
    <row r="49969" spans="7:12" x14ac:dyDescent="0.15">
      <c r="G49969"/>
      <c r="H49969"/>
      <c r="I49969"/>
      <c r="J49969"/>
      <c r="K49969"/>
      <c r="L49969" s="172"/>
    </row>
    <row r="49970" spans="7:12" x14ac:dyDescent="0.15">
      <c r="G49970"/>
      <c r="H49970"/>
      <c r="I49970"/>
      <c r="J49970"/>
      <c r="K49970"/>
      <c r="L49970" s="172"/>
    </row>
    <row r="49971" spans="7:12" x14ac:dyDescent="0.15">
      <c r="G49971"/>
      <c r="H49971"/>
      <c r="I49971"/>
      <c r="J49971"/>
      <c r="K49971"/>
      <c r="L49971" s="172"/>
    </row>
    <row r="49972" spans="7:12" x14ac:dyDescent="0.15">
      <c r="G49972"/>
      <c r="H49972"/>
      <c r="I49972"/>
      <c r="J49972"/>
      <c r="K49972"/>
      <c r="L49972" s="172"/>
    </row>
    <row r="49973" spans="7:12" x14ac:dyDescent="0.15">
      <c r="G49973"/>
      <c r="H49973"/>
      <c r="I49973"/>
      <c r="J49973"/>
      <c r="K49973"/>
      <c r="L49973" s="172"/>
    </row>
    <row r="49974" spans="7:12" x14ac:dyDescent="0.15">
      <c r="G49974"/>
      <c r="H49974"/>
      <c r="I49974"/>
      <c r="J49974"/>
      <c r="K49974"/>
      <c r="L49974" s="172"/>
    </row>
    <row r="49975" spans="7:12" x14ac:dyDescent="0.15">
      <c r="G49975"/>
      <c r="H49975"/>
      <c r="I49975"/>
      <c r="J49975"/>
      <c r="K49975"/>
      <c r="L49975" s="172"/>
    </row>
    <row r="49976" spans="7:12" x14ac:dyDescent="0.15">
      <c r="G49976"/>
      <c r="H49976"/>
      <c r="I49976"/>
      <c r="J49976"/>
      <c r="K49976"/>
      <c r="L49976" s="172"/>
    </row>
    <row r="49977" spans="7:12" x14ac:dyDescent="0.15">
      <c r="G49977"/>
      <c r="H49977"/>
      <c r="I49977"/>
      <c r="J49977"/>
      <c r="K49977"/>
      <c r="L49977" s="172"/>
    </row>
    <row r="49978" spans="7:12" x14ac:dyDescent="0.15">
      <c r="G49978"/>
      <c r="H49978"/>
      <c r="I49978"/>
      <c r="J49978"/>
      <c r="K49978"/>
      <c r="L49978" s="172"/>
    </row>
    <row r="49979" spans="7:12" x14ac:dyDescent="0.15">
      <c r="G49979"/>
      <c r="H49979"/>
      <c r="I49979"/>
      <c r="J49979"/>
      <c r="K49979"/>
      <c r="L49979" s="172"/>
    </row>
    <row r="49980" spans="7:12" x14ac:dyDescent="0.15">
      <c r="G49980"/>
      <c r="H49980"/>
      <c r="I49980"/>
      <c r="J49980"/>
      <c r="K49980"/>
      <c r="L49980" s="172"/>
    </row>
    <row r="49981" spans="7:12" x14ac:dyDescent="0.15">
      <c r="G49981"/>
      <c r="H49981"/>
      <c r="I49981"/>
      <c r="J49981"/>
      <c r="K49981"/>
      <c r="L49981" s="172"/>
    </row>
    <row r="49982" spans="7:12" x14ac:dyDescent="0.15">
      <c r="G49982"/>
      <c r="H49982"/>
      <c r="I49982"/>
      <c r="J49982"/>
      <c r="K49982"/>
      <c r="L49982" s="172"/>
    </row>
    <row r="49983" spans="7:12" x14ac:dyDescent="0.15">
      <c r="G49983"/>
      <c r="H49983"/>
      <c r="I49983"/>
      <c r="J49983"/>
      <c r="K49983"/>
      <c r="L49983" s="172"/>
    </row>
    <row r="49984" spans="7:12" x14ac:dyDescent="0.15">
      <c r="G49984"/>
      <c r="H49984"/>
      <c r="I49984"/>
      <c r="J49984"/>
      <c r="K49984"/>
      <c r="L49984" s="172"/>
    </row>
    <row r="49985" spans="7:12" x14ac:dyDescent="0.15">
      <c r="G49985"/>
      <c r="H49985"/>
      <c r="I49985"/>
      <c r="J49985"/>
      <c r="K49985"/>
      <c r="L49985" s="172"/>
    </row>
    <row r="49986" spans="7:12" x14ac:dyDescent="0.15">
      <c r="G49986"/>
      <c r="H49986"/>
      <c r="I49986"/>
      <c r="J49986"/>
      <c r="K49986"/>
      <c r="L49986" s="172"/>
    </row>
    <row r="49987" spans="7:12" x14ac:dyDescent="0.15">
      <c r="G49987"/>
      <c r="H49987"/>
      <c r="I49987"/>
      <c r="J49987"/>
      <c r="K49987"/>
      <c r="L49987" s="172"/>
    </row>
    <row r="49988" spans="7:12" x14ac:dyDescent="0.15">
      <c r="G49988"/>
      <c r="H49988"/>
      <c r="I49988"/>
      <c r="J49988"/>
      <c r="K49988"/>
      <c r="L49988" s="172"/>
    </row>
    <row r="49989" spans="7:12" x14ac:dyDescent="0.15">
      <c r="G49989"/>
      <c r="H49989"/>
      <c r="I49989"/>
      <c r="J49989"/>
      <c r="K49989"/>
      <c r="L49989" s="172"/>
    </row>
    <row r="49990" spans="7:12" x14ac:dyDescent="0.15">
      <c r="G49990"/>
      <c r="H49990"/>
      <c r="I49990"/>
      <c r="J49990"/>
      <c r="K49990"/>
      <c r="L49990" s="172"/>
    </row>
    <row r="49991" spans="7:12" x14ac:dyDescent="0.15">
      <c r="G49991"/>
      <c r="H49991"/>
      <c r="I49991"/>
      <c r="J49991"/>
      <c r="K49991"/>
      <c r="L49991" s="172"/>
    </row>
    <row r="49992" spans="7:12" x14ac:dyDescent="0.15">
      <c r="G49992"/>
      <c r="H49992"/>
      <c r="I49992"/>
      <c r="J49992"/>
      <c r="K49992"/>
      <c r="L49992" s="172"/>
    </row>
    <row r="49993" spans="7:12" x14ac:dyDescent="0.15">
      <c r="G49993"/>
      <c r="H49993"/>
      <c r="I49993"/>
      <c r="J49993"/>
      <c r="K49993"/>
      <c r="L49993" s="172"/>
    </row>
    <row r="49994" spans="7:12" x14ac:dyDescent="0.15">
      <c r="G49994"/>
      <c r="H49994"/>
      <c r="I49994"/>
      <c r="J49994"/>
      <c r="K49994"/>
      <c r="L49994" s="172"/>
    </row>
    <row r="49995" spans="7:12" x14ac:dyDescent="0.15">
      <c r="G49995"/>
      <c r="H49995"/>
      <c r="I49995"/>
      <c r="J49995"/>
      <c r="K49995"/>
      <c r="L49995" s="172"/>
    </row>
    <row r="49996" spans="7:12" x14ac:dyDescent="0.15">
      <c r="G49996"/>
      <c r="H49996"/>
      <c r="I49996"/>
      <c r="J49996"/>
      <c r="K49996"/>
      <c r="L49996" s="172"/>
    </row>
    <row r="49997" spans="7:12" x14ac:dyDescent="0.15">
      <c r="G49997"/>
      <c r="H49997"/>
      <c r="I49997"/>
      <c r="J49997"/>
      <c r="K49997"/>
      <c r="L49997" s="172"/>
    </row>
    <row r="49998" spans="7:12" x14ac:dyDescent="0.15">
      <c r="G49998"/>
      <c r="H49998"/>
      <c r="I49998"/>
      <c r="J49998"/>
      <c r="K49998"/>
      <c r="L49998" s="172"/>
    </row>
    <row r="49999" spans="7:12" x14ac:dyDescent="0.15">
      <c r="G49999"/>
      <c r="H49999"/>
      <c r="I49999"/>
      <c r="J49999"/>
      <c r="K49999"/>
      <c r="L49999" s="172"/>
    </row>
    <row r="50000" spans="7:12" x14ac:dyDescent="0.15">
      <c r="G50000"/>
      <c r="H50000"/>
      <c r="I50000"/>
      <c r="J50000"/>
      <c r="K50000"/>
      <c r="L50000" s="172"/>
    </row>
    <row r="50001" spans="7:12" x14ac:dyDescent="0.15">
      <c r="G50001"/>
      <c r="H50001"/>
      <c r="I50001"/>
      <c r="J50001"/>
      <c r="K50001"/>
      <c r="L50001" s="172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集計処理_ver3_SUB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グラフ</vt:lpstr>
      </vt:variant>
      <vt:variant>
        <vt:i4>7</vt:i4>
      </vt:variant>
    </vt:vector>
  </HeadingPairs>
  <TitlesOfParts>
    <vt:vector size="9" baseType="lpstr">
      <vt:lpstr>集計情報</vt:lpstr>
      <vt:lpstr>ログ</vt:lpstr>
      <vt:lpstr>グラフ_発生件数_2018</vt:lpstr>
      <vt:lpstr>グラフ_1G</vt:lpstr>
      <vt:lpstr>グラフ_2G</vt:lpstr>
      <vt:lpstr>グラフ_企管G</vt:lpstr>
      <vt:lpstr>グラフ_ASTRA</vt:lpstr>
      <vt:lpstr>グラフ_本社ｻｰﾊﾞ</vt:lpstr>
      <vt:lpstr>グラフ_証憑別</vt:lpstr>
    </vt:vector>
  </TitlesOfParts>
  <Company>ユニチカ株式会社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綿口 龍宏</dc:creator>
  <cp:lastModifiedBy>綿口 龍宏</cp:lastModifiedBy>
  <dcterms:created xsi:type="dcterms:W3CDTF">2018-01-22T01:14:58Z</dcterms:created>
  <dcterms:modified xsi:type="dcterms:W3CDTF">2018-08-22T08:16:25Z</dcterms:modified>
</cp:coreProperties>
</file>